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24226"/>
  <mc:AlternateContent xmlns:mc="http://schemas.openxmlformats.org/markup-compatibility/2006">
    <mc:Choice Requires="x15">
      <x15ac:absPath xmlns:x15ac="http://schemas.microsoft.com/office/spreadsheetml/2010/11/ac" url="X:\AAR &amp; STB Reporting\STB\R-1\2024\Admin\"/>
    </mc:Choice>
  </mc:AlternateContent>
  <xr:revisionPtr revIDLastSave="0" documentId="13_ncr:1_{F0C2ADA3-AD53-4363-B0EB-DF4B025A44C1}" xr6:coauthVersionLast="47" xr6:coauthVersionMax="47" xr10:uidLastSave="{00000000-0000-0000-0000-000000000000}"/>
  <bookViews>
    <workbookView xWindow="-120" yWindow="-120" windowWidth="29040" windowHeight="15720" tabRatio="1000" activeTab="4" xr2:uid="{00000000-000D-0000-FFFF-FFFF00000000}"/>
  </bookViews>
  <sheets>
    <sheet name="Cover" sheetId="1" r:id="rId1"/>
    <sheet name="Notice" sheetId="2" r:id="rId2"/>
    <sheet name="Table of Contents" sheetId="3" r:id="rId3"/>
    <sheet name="Sch A and B" sheetId="4" r:id="rId4"/>
    <sheet name="Sch C" sheetId="5" r:id="rId5"/>
    <sheet name="200" sheetId="88" r:id="rId6"/>
    <sheet name="200 Notes" sheetId="89" r:id="rId7"/>
    <sheet name="210" sheetId="86" r:id="rId8"/>
    <sheet name="210A" sheetId="87" r:id="rId9"/>
    <sheet name="220" sheetId="8" r:id="rId10"/>
    <sheet name="240" sheetId="10" r:id="rId11"/>
    <sheet name="245" sheetId="11" r:id="rId12"/>
    <sheet name="310 Instr" sheetId="56" r:id="rId13"/>
    <sheet name="310" sheetId="12" r:id="rId14"/>
    <sheet name="310 Notes" sheetId="90" r:id="rId15"/>
    <sheet name="310A" sheetId="91" r:id="rId16"/>
    <sheet name="330 Instr" sheetId="14" r:id="rId17"/>
    <sheet name="330" sheetId="92" r:id="rId18"/>
    <sheet name="332" sheetId="93" r:id="rId19"/>
    <sheet name="335" sheetId="94" r:id="rId20"/>
    <sheet name="342" sheetId="95" r:id="rId21"/>
    <sheet name="342 Notes" sheetId="96" r:id="rId22"/>
    <sheet name="352A" sheetId="97" r:id="rId23"/>
    <sheet name="352B" sheetId="98" r:id="rId24"/>
    <sheet name="410 Instr" sheetId="21" r:id="rId25"/>
    <sheet name="410" sheetId="99" r:id="rId26"/>
    <sheet name="412" sheetId="100" r:id="rId27"/>
    <sheet name="414" sheetId="24" r:id="rId28"/>
    <sheet name="414 Notes" sheetId="82" r:id="rId29"/>
    <sheet name="415 Instr" sheetId="25" r:id="rId30"/>
    <sheet name="415" sheetId="121" r:id="rId31"/>
    <sheet name="417" sheetId="101" r:id="rId32"/>
    <sheet name="450" sheetId="102" r:id="rId33"/>
    <sheet name="501, 502" sheetId="103" r:id="rId34"/>
    <sheet name="510" sheetId="120" r:id="rId35"/>
    <sheet name="512 Instr" sheetId="35" r:id="rId36"/>
    <sheet name="512" sheetId="105" r:id="rId37"/>
    <sheet name="700 Instr" sheetId="37" r:id="rId38"/>
    <sheet name="700" sheetId="106" r:id="rId39"/>
    <sheet name="702" sheetId="107" r:id="rId40"/>
    <sheet name="710 Instr" sheetId="40" r:id="rId41"/>
    <sheet name="710" sheetId="41" r:id="rId42"/>
    <sheet name="710 Cont" sheetId="42" r:id="rId43"/>
    <sheet name="710S" sheetId="108" r:id="rId44"/>
    <sheet name="720" sheetId="109" r:id="rId45"/>
    <sheet name="750" sheetId="50" r:id="rId46"/>
    <sheet name="755 Instr." sheetId="51" r:id="rId47"/>
    <sheet name="755" sheetId="110" r:id="rId48"/>
    <sheet name="PTC Cover" sheetId="83" r:id="rId49"/>
    <sheet name="PTC 330" sheetId="111" r:id="rId50"/>
    <sheet name="PTC 332" sheetId="112" r:id="rId51"/>
    <sheet name="PTC 335" sheetId="113" r:id="rId52"/>
    <sheet name="PTC 352B" sheetId="114" r:id="rId53"/>
    <sheet name="PTC 410" sheetId="122" r:id="rId54"/>
    <sheet name="PTC 700" sheetId="115" r:id="rId55"/>
    <sheet name="PTC 700 Notes" sheetId="116" r:id="rId56"/>
    <sheet name="PTC 710" sheetId="73" r:id="rId57"/>
    <sheet name="PTC 710 Cont" sheetId="78" r:id="rId58"/>
    <sheet name="PTC 710S" sheetId="117" r:id="rId59"/>
    <sheet name="PTC 720" sheetId="118" r:id="rId60"/>
    <sheet name="PTC Grants" sheetId="119" r:id="rId61"/>
    <sheet name="Verification" sheetId="53" r:id="rId62"/>
    <sheet name="Memo" sheetId="54" r:id="rId63"/>
    <sheet name="Index" sheetId="55"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s>
  <definedNames>
    <definedName name="\0">#REF!</definedName>
    <definedName name="\A" localSheetId="5">#REF!</definedName>
    <definedName name="\A" localSheetId="14">#REF!</definedName>
    <definedName name="\A" localSheetId="15">#REF!</definedName>
    <definedName name="\A" localSheetId="21">#REF!</definedName>
    <definedName name="\A" localSheetId="22">#REF!</definedName>
    <definedName name="\A" localSheetId="23">#REF!</definedName>
    <definedName name="\A" localSheetId="31">#REF!</definedName>
    <definedName name="\A" localSheetId="32">#REF!</definedName>
    <definedName name="\A" localSheetId="34">#REF!</definedName>
    <definedName name="\A" localSheetId="36">#REF!</definedName>
    <definedName name="\A" localSheetId="38">#REF!</definedName>
    <definedName name="\A" localSheetId="39">#REF!</definedName>
    <definedName name="\A" localSheetId="44">#REF!</definedName>
    <definedName name="\A" localSheetId="59">#REF!</definedName>
    <definedName name="\A">#REF!</definedName>
    <definedName name="\B" localSheetId="5">#REF!</definedName>
    <definedName name="\B" localSheetId="14">#REF!</definedName>
    <definedName name="\B" localSheetId="15">#REF!</definedName>
    <definedName name="\B" localSheetId="21">#REF!</definedName>
    <definedName name="\B" localSheetId="22">#REF!</definedName>
    <definedName name="\B" localSheetId="23">#REF!</definedName>
    <definedName name="\B" localSheetId="31">#REF!</definedName>
    <definedName name="\B" localSheetId="32">#REF!</definedName>
    <definedName name="\B" localSheetId="34">#REF!</definedName>
    <definedName name="\B" localSheetId="36">#REF!</definedName>
    <definedName name="\B" localSheetId="38">#REF!</definedName>
    <definedName name="\B" localSheetId="39">#REF!</definedName>
    <definedName name="\B" localSheetId="44">#REF!</definedName>
    <definedName name="\B" localSheetId="59">#REF!</definedName>
    <definedName name="\B">#REF!</definedName>
    <definedName name="\c">'[1]Comm Mtg'!#REF!</definedName>
    <definedName name="\F" localSheetId="5">#REF!</definedName>
    <definedName name="\F" localSheetId="14">#REF!</definedName>
    <definedName name="\F" localSheetId="15">#REF!</definedName>
    <definedName name="\F" localSheetId="21">#REF!</definedName>
    <definedName name="\F" localSheetId="22">#REF!</definedName>
    <definedName name="\F" localSheetId="23">#REF!</definedName>
    <definedName name="\F" localSheetId="31">#REF!</definedName>
    <definedName name="\F" localSheetId="32">#REF!</definedName>
    <definedName name="\F" localSheetId="36">#REF!</definedName>
    <definedName name="\F" localSheetId="38">#REF!</definedName>
    <definedName name="\F" localSheetId="39">#REF!</definedName>
    <definedName name="\F" localSheetId="44">#REF!</definedName>
    <definedName name="\F" localSheetId="59">#REF!</definedName>
    <definedName name="\F">#REF!</definedName>
    <definedName name="\GTD" localSheetId="14">#REF!</definedName>
    <definedName name="\GTD" localSheetId="15">#REF!</definedName>
    <definedName name="\GTD" localSheetId="21">#REF!</definedName>
    <definedName name="\GTD" localSheetId="22">#REF!</definedName>
    <definedName name="\GTD" localSheetId="23">#REF!</definedName>
    <definedName name="\GTD" localSheetId="31">#REF!</definedName>
    <definedName name="\GTD" localSheetId="32">#REF!</definedName>
    <definedName name="\GTD" localSheetId="36">#REF!</definedName>
    <definedName name="\GTD" localSheetId="38">#REF!</definedName>
    <definedName name="\GTD" localSheetId="39">#REF!</definedName>
    <definedName name="\GTD" localSheetId="44">#REF!</definedName>
    <definedName name="\GTD">#REF!</definedName>
    <definedName name="\M" localSheetId="14">#REF!</definedName>
    <definedName name="\M" localSheetId="15">#REF!</definedName>
    <definedName name="\M" localSheetId="21">#REF!</definedName>
    <definedName name="\M" localSheetId="22">#REF!</definedName>
    <definedName name="\M" localSheetId="23">#REF!</definedName>
    <definedName name="\M" localSheetId="31">#REF!</definedName>
    <definedName name="\M" localSheetId="32">#REF!</definedName>
    <definedName name="\M" localSheetId="36">#REF!</definedName>
    <definedName name="\M" localSheetId="38">#REF!</definedName>
    <definedName name="\M" localSheetId="39">#REF!</definedName>
    <definedName name="\M" localSheetId="44">#REF!</definedName>
    <definedName name="\M">#REF!</definedName>
    <definedName name="\P" localSheetId="14">#REF!</definedName>
    <definedName name="\P" localSheetId="15">#REF!</definedName>
    <definedName name="\P" localSheetId="21">#REF!</definedName>
    <definedName name="\P" localSheetId="22">#REF!</definedName>
    <definedName name="\P" localSheetId="23">#REF!</definedName>
    <definedName name="\P" localSheetId="31">#REF!</definedName>
    <definedName name="\P" localSheetId="32">#REF!</definedName>
    <definedName name="\P" localSheetId="36">#REF!</definedName>
    <definedName name="\P" localSheetId="38">#REF!</definedName>
    <definedName name="\P" localSheetId="39">#REF!</definedName>
    <definedName name="\p" localSheetId="43">#REF!</definedName>
    <definedName name="\P" localSheetId="44">#REF!</definedName>
    <definedName name="\P">#REF!</definedName>
    <definedName name="\R" localSheetId="14">#REF!</definedName>
    <definedName name="\R" localSheetId="15">#REF!</definedName>
    <definedName name="\R" localSheetId="21">#REF!</definedName>
    <definedName name="\R" localSheetId="22">#REF!</definedName>
    <definedName name="\R" localSheetId="23">#REF!</definedName>
    <definedName name="\R" localSheetId="31">#REF!</definedName>
    <definedName name="\R" localSheetId="32">#REF!</definedName>
    <definedName name="\R" localSheetId="36">#REF!</definedName>
    <definedName name="\R" localSheetId="38">#REF!</definedName>
    <definedName name="\R" localSheetId="39">#REF!</definedName>
    <definedName name="\R" localSheetId="44">#REF!</definedName>
    <definedName name="\R">#REF!</definedName>
    <definedName name="\S" localSheetId="14">#REF!</definedName>
    <definedName name="\S" localSheetId="15">#REF!</definedName>
    <definedName name="\S" localSheetId="21">#REF!</definedName>
    <definedName name="\S" localSheetId="22">#REF!</definedName>
    <definedName name="\S" localSheetId="23">#REF!</definedName>
    <definedName name="\S" localSheetId="31">#REF!</definedName>
    <definedName name="\S" localSheetId="32">#REF!</definedName>
    <definedName name="\S" localSheetId="36">#REF!</definedName>
    <definedName name="\S" localSheetId="38">#REF!</definedName>
    <definedName name="\S" localSheetId="39">#REF!</definedName>
    <definedName name="\S" localSheetId="44">#REF!</definedName>
    <definedName name="\S">#REF!</definedName>
    <definedName name="_">#REF!</definedName>
    <definedName name="__">#REF!</definedName>
    <definedName name="___">#REF!</definedName>
    <definedName name="_____________________________________ALL2">'[2]A-11a Balance Sheet Recons'!$B$11:$J$42</definedName>
    <definedName name="____________________________________ALL2">'[2]A-11a Balance Sheet Recons'!$B$11:$J$42</definedName>
    <definedName name="___________________________________ALL2">'[2]A-11a Balance Sheet Recons'!$B$11:$J$42</definedName>
    <definedName name="__________________________________ALL2">'[2]A-11a Balance Sheet Recons'!$B$11:$J$42</definedName>
    <definedName name="_________________________________ALL2">'[2]A-11a Balance Sheet Recons'!$B$11:$J$42</definedName>
    <definedName name="________________________________ALL2">'[2]A-11a Balance Sheet Recons'!$B$11:$J$42</definedName>
    <definedName name="_______________________________ALL2">'[2]A-11a Balance Sheet Recons'!$B$11:$J$42</definedName>
    <definedName name="______________________________ALL2">'[2]A-11a Balance Sheet Recons'!$B$11:$J$42</definedName>
    <definedName name="_____________________________ALL2">'[2]A-11a Balance Sheet Recons'!$B$11:$J$42</definedName>
    <definedName name="____________________________ALL2">'[2]A-11a Balance Sheet Recons'!$B$11:$J$42</definedName>
    <definedName name="___________________________ALL2">'[2]A-11a Balance Sheet Recons'!$B$11:$J$42</definedName>
    <definedName name="__________________________ALL2">'[2]A-11a Balance Sheet Recons'!$B$11:$J$42</definedName>
    <definedName name="_________________________ALL2">'[2]A-11a Balance Sheet Recons'!$B$11:$J$42</definedName>
    <definedName name="________________________ALL2">'[2]A-11a Balance Sheet Recons'!$B$11:$J$42</definedName>
    <definedName name="_______________________ALL2">'[2]A-11a Balance Sheet Recons'!$B$11:$J$42</definedName>
    <definedName name="______________________ALL2">'[2]A-11a Balance Sheet Recons'!$B$11:$J$42</definedName>
    <definedName name="_____________________ALL2">'[2]A-11a Balance Sheet Recons'!$B$11:$J$42</definedName>
    <definedName name="____________________ALL2">'[2]A-11a Balance Sheet Recons'!$B$11:$J$42</definedName>
    <definedName name="___________________ALL2">'[2]A-11a Balance Sheet Recons'!$B$11:$J$42</definedName>
    <definedName name="__________________ALL2">'[2]A-11a Balance Sheet Recons'!$B$11:$J$42</definedName>
    <definedName name="__________________RG1" localSheetId="5">#REF!</definedName>
    <definedName name="__________________RG1" localSheetId="14">#REF!</definedName>
    <definedName name="__________________RG1" localSheetId="15">#REF!</definedName>
    <definedName name="__________________RG1" localSheetId="21">#REF!</definedName>
    <definedName name="__________________RG1" localSheetId="22">#REF!</definedName>
    <definedName name="__________________RG1" localSheetId="23">#REF!</definedName>
    <definedName name="__________________RG1" localSheetId="31">#REF!</definedName>
    <definedName name="__________________RG1" localSheetId="32">#REF!</definedName>
    <definedName name="__________________RG1" localSheetId="36">#REF!</definedName>
    <definedName name="__________________RG1" localSheetId="38">#REF!</definedName>
    <definedName name="__________________RG1" localSheetId="39">#REF!</definedName>
    <definedName name="__________________RG1" localSheetId="44">#REF!</definedName>
    <definedName name="__________________RG1" localSheetId="59">#REF!</definedName>
    <definedName name="__________________RG1">#REF!</definedName>
    <definedName name="__________________RG2" localSheetId="5">#REF!</definedName>
    <definedName name="__________________RG2" localSheetId="14">#REF!</definedName>
    <definedName name="__________________RG2" localSheetId="15">#REF!</definedName>
    <definedName name="__________________RG2" localSheetId="21">#REF!</definedName>
    <definedName name="__________________RG2" localSheetId="22">#REF!</definedName>
    <definedName name="__________________RG2" localSheetId="23">#REF!</definedName>
    <definedName name="__________________RG2" localSheetId="31">#REF!</definedName>
    <definedName name="__________________RG2" localSheetId="32">#REF!</definedName>
    <definedName name="__________________RG2" localSheetId="36">#REF!</definedName>
    <definedName name="__________________RG2" localSheetId="38">#REF!</definedName>
    <definedName name="__________________RG2" localSheetId="39">#REF!</definedName>
    <definedName name="__________________RG2" localSheetId="44">#REF!</definedName>
    <definedName name="__________________RG2" localSheetId="59">#REF!</definedName>
    <definedName name="__________________RG2">#REF!</definedName>
    <definedName name="__________________RG3" localSheetId="5">#REF!</definedName>
    <definedName name="__________________RG3" localSheetId="14">#REF!</definedName>
    <definedName name="__________________RG3" localSheetId="15">#REF!</definedName>
    <definedName name="__________________RG3" localSheetId="21">#REF!</definedName>
    <definedName name="__________________RG3" localSheetId="22">#REF!</definedName>
    <definedName name="__________________RG3" localSheetId="23">#REF!</definedName>
    <definedName name="__________________RG3" localSheetId="31">#REF!</definedName>
    <definedName name="__________________RG3" localSheetId="32">#REF!</definedName>
    <definedName name="__________________RG3" localSheetId="36">#REF!</definedName>
    <definedName name="__________________RG3" localSheetId="38">#REF!</definedName>
    <definedName name="__________________RG3" localSheetId="39">#REF!</definedName>
    <definedName name="__________________RG3" localSheetId="44">#REF!</definedName>
    <definedName name="__________________RG3" localSheetId="59">#REF!</definedName>
    <definedName name="__________________RG3">#REF!</definedName>
    <definedName name="__________________RG4" localSheetId="14">#REF!</definedName>
    <definedName name="__________________RG4" localSheetId="15">#REF!</definedName>
    <definedName name="__________________RG4" localSheetId="21">#REF!</definedName>
    <definedName name="__________________RG4" localSheetId="22">#REF!</definedName>
    <definedName name="__________________RG4" localSheetId="23">#REF!</definedName>
    <definedName name="__________________RG4" localSheetId="31">#REF!</definedName>
    <definedName name="__________________RG4" localSheetId="32">#REF!</definedName>
    <definedName name="__________________RG4" localSheetId="36">#REF!</definedName>
    <definedName name="__________________RG4" localSheetId="38">#REF!</definedName>
    <definedName name="__________________RG4" localSheetId="39">#REF!</definedName>
    <definedName name="__________________RG4" localSheetId="44">#REF!</definedName>
    <definedName name="__________________RG4">#REF!</definedName>
    <definedName name="_________________ALL2">'[2]A-11a Balance Sheet Recons'!$B$11:$J$42</definedName>
    <definedName name="_________________RG1" localSheetId="5">#REF!</definedName>
    <definedName name="_________________RG1" localSheetId="14">#REF!</definedName>
    <definedName name="_________________RG1" localSheetId="15">#REF!</definedName>
    <definedName name="_________________RG1" localSheetId="21">#REF!</definedName>
    <definedName name="_________________RG1" localSheetId="22">#REF!</definedName>
    <definedName name="_________________RG1" localSheetId="23">#REF!</definedName>
    <definedName name="_________________RG1" localSheetId="31">#REF!</definedName>
    <definedName name="_________________RG1" localSheetId="32">#REF!</definedName>
    <definedName name="_________________RG1" localSheetId="36">#REF!</definedName>
    <definedName name="_________________RG1" localSheetId="38">#REF!</definedName>
    <definedName name="_________________RG1" localSheetId="39">#REF!</definedName>
    <definedName name="_________________RG1" localSheetId="44">#REF!</definedName>
    <definedName name="_________________RG1" localSheetId="59">#REF!</definedName>
    <definedName name="_________________RG1">#REF!</definedName>
    <definedName name="_________________RG2" localSheetId="5">#REF!</definedName>
    <definedName name="_________________RG2" localSheetId="14">#REF!</definedName>
    <definedName name="_________________RG2" localSheetId="15">#REF!</definedName>
    <definedName name="_________________RG2" localSheetId="21">#REF!</definedName>
    <definedName name="_________________RG2" localSheetId="22">#REF!</definedName>
    <definedName name="_________________RG2" localSheetId="23">#REF!</definedName>
    <definedName name="_________________RG2" localSheetId="31">#REF!</definedName>
    <definedName name="_________________RG2" localSheetId="32">#REF!</definedName>
    <definedName name="_________________RG2" localSheetId="36">#REF!</definedName>
    <definedName name="_________________RG2" localSheetId="38">#REF!</definedName>
    <definedName name="_________________RG2" localSheetId="39">#REF!</definedName>
    <definedName name="_________________RG2" localSheetId="44">#REF!</definedName>
    <definedName name="_________________RG2" localSheetId="59">#REF!</definedName>
    <definedName name="_________________RG2">#REF!</definedName>
    <definedName name="_________________RG3" localSheetId="5">#REF!</definedName>
    <definedName name="_________________RG3" localSheetId="14">#REF!</definedName>
    <definedName name="_________________RG3" localSheetId="15">#REF!</definedName>
    <definedName name="_________________RG3" localSheetId="21">#REF!</definedName>
    <definedName name="_________________RG3" localSheetId="22">#REF!</definedName>
    <definedName name="_________________RG3" localSheetId="23">#REF!</definedName>
    <definedName name="_________________RG3" localSheetId="31">#REF!</definedName>
    <definedName name="_________________RG3" localSheetId="32">#REF!</definedName>
    <definedName name="_________________RG3" localSheetId="36">#REF!</definedName>
    <definedName name="_________________RG3" localSheetId="38">#REF!</definedName>
    <definedName name="_________________RG3" localSheetId="39">#REF!</definedName>
    <definedName name="_________________RG3" localSheetId="44">#REF!</definedName>
    <definedName name="_________________RG3" localSheetId="59">#REF!</definedName>
    <definedName name="_________________RG3">#REF!</definedName>
    <definedName name="_________________RG4" localSheetId="14">#REF!</definedName>
    <definedName name="_________________RG4" localSheetId="15">#REF!</definedName>
    <definedName name="_________________RG4" localSheetId="21">#REF!</definedName>
    <definedName name="_________________RG4" localSheetId="22">#REF!</definedName>
    <definedName name="_________________RG4" localSheetId="23">#REF!</definedName>
    <definedName name="_________________RG4" localSheetId="31">#REF!</definedName>
    <definedName name="_________________RG4" localSheetId="32">#REF!</definedName>
    <definedName name="_________________RG4" localSheetId="36">#REF!</definedName>
    <definedName name="_________________RG4" localSheetId="38">#REF!</definedName>
    <definedName name="_________________RG4" localSheetId="39">#REF!</definedName>
    <definedName name="_________________RG4" localSheetId="44">#REF!</definedName>
    <definedName name="_________________RG4">#REF!</definedName>
    <definedName name="________________ALL2">'[2]A-11a Balance Sheet Recons'!$B$11:$J$42</definedName>
    <definedName name="________________RG1" localSheetId="5">#REF!</definedName>
    <definedName name="________________RG1" localSheetId="14">#REF!</definedName>
    <definedName name="________________RG1" localSheetId="15">#REF!</definedName>
    <definedName name="________________RG1" localSheetId="21">#REF!</definedName>
    <definedName name="________________RG1" localSheetId="22">#REF!</definedName>
    <definedName name="________________RG1" localSheetId="23">#REF!</definedName>
    <definedName name="________________RG1" localSheetId="31">#REF!</definedName>
    <definedName name="________________RG1" localSheetId="32">#REF!</definedName>
    <definedName name="________________RG1" localSheetId="36">#REF!</definedName>
    <definedName name="________________RG1" localSheetId="38">#REF!</definedName>
    <definedName name="________________RG1" localSheetId="39">#REF!</definedName>
    <definedName name="________________RG1" localSheetId="44">#REF!</definedName>
    <definedName name="________________RG1" localSheetId="59">#REF!</definedName>
    <definedName name="________________RG1">#REF!</definedName>
    <definedName name="________________RG2" localSheetId="5">#REF!</definedName>
    <definedName name="________________RG2" localSheetId="14">#REF!</definedName>
    <definedName name="________________RG2" localSheetId="15">#REF!</definedName>
    <definedName name="________________RG2" localSheetId="21">#REF!</definedName>
    <definedName name="________________RG2" localSheetId="22">#REF!</definedName>
    <definedName name="________________RG2" localSheetId="23">#REF!</definedName>
    <definedName name="________________RG2" localSheetId="31">#REF!</definedName>
    <definedName name="________________RG2" localSheetId="32">#REF!</definedName>
    <definedName name="________________RG2" localSheetId="36">#REF!</definedName>
    <definedName name="________________RG2" localSheetId="38">#REF!</definedName>
    <definedName name="________________RG2" localSheetId="39">#REF!</definedName>
    <definedName name="________________RG2" localSheetId="44">#REF!</definedName>
    <definedName name="________________RG2" localSheetId="59">#REF!</definedName>
    <definedName name="________________RG2">#REF!</definedName>
    <definedName name="________________RG3" localSheetId="5">#REF!</definedName>
    <definedName name="________________RG3" localSheetId="14">#REF!</definedName>
    <definedName name="________________RG3" localSheetId="15">#REF!</definedName>
    <definedName name="________________RG3" localSheetId="21">#REF!</definedName>
    <definedName name="________________RG3" localSheetId="22">#REF!</definedName>
    <definedName name="________________RG3" localSheetId="23">#REF!</definedName>
    <definedName name="________________RG3" localSheetId="31">#REF!</definedName>
    <definedName name="________________RG3" localSheetId="32">#REF!</definedName>
    <definedName name="________________RG3" localSheetId="36">#REF!</definedName>
    <definedName name="________________RG3" localSheetId="38">#REF!</definedName>
    <definedName name="________________RG3" localSheetId="39">#REF!</definedName>
    <definedName name="________________RG3" localSheetId="44">#REF!</definedName>
    <definedName name="________________RG3" localSheetId="59">#REF!</definedName>
    <definedName name="________________RG3">#REF!</definedName>
    <definedName name="________________RG4" localSheetId="14">#REF!</definedName>
    <definedName name="________________RG4" localSheetId="15">#REF!</definedName>
    <definedName name="________________RG4" localSheetId="21">#REF!</definedName>
    <definedName name="________________RG4" localSheetId="22">#REF!</definedName>
    <definedName name="________________RG4" localSheetId="23">#REF!</definedName>
    <definedName name="________________RG4" localSheetId="31">#REF!</definedName>
    <definedName name="________________RG4" localSheetId="32">#REF!</definedName>
    <definedName name="________________RG4" localSheetId="36">#REF!</definedName>
    <definedName name="________________RG4" localSheetId="38">#REF!</definedName>
    <definedName name="________________RG4" localSheetId="39">#REF!</definedName>
    <definedName name="________________RG4" localSheetId="44">#REF!</definedName>
    <definedName name="________________RG4">#REF!</definedName>
    <definedName name="_______________ALL2">'[2]A-11a Balance Sheet Recons'!$B$11:$J$42</definedName>
    <definedName name="_______________RG1" localSheetId="5">#REF!</definedName>
    <definedName name="_______________RG1" localSheetId="14">#REF!</definedName>
    <definedName name="_______________RG1" localSheetId="15">#REF!</definedName>
    <definedName name="_______________RG1" localSheetId="21">#REF!</definedName>
    <definedName name="_______________RG1" localSheetId="22">#REF!</definedName>
    <definedName name="_______________RG1" localSheetId="23">#REF!</definedName>
    <definedName name="_______________RG1" localSheetId="31">#REF!</definedName>
    <definedName name="_______________RG1" localSheetId="32">#REF!</definedName>
    <definedName name="_______________RG1" localSheetId="36">#REF!</definedName>
    <definedName name="_______________RG1" localSheetId="38">#REF!</definedName>
    <definedName name="_______________RG1" localSheetId="39">#REF!</definedName>
    <definedName name="_______________RG1" localSheetId="44">#REF!</definedName>
    <definedName name="_______________RG1" localSheetId="59">#REF!</definedName>
    <definedName name="_______________RG1">#REF!</definedName>
    <definedName name="_______________RG2" localSheetId="5">#REF!</definedName>
    <definedName name="_______________RG2" localSheetId="14">#REF!</definedName>
    <definedName name="_______________RG2" localSheetId="15">#REF!</definedName>
    <definedName name="_______________RG2" localSheetId="21">#REF!</definedName>
    <definedName name="_______________RG2" localSheetId="22">#REF!</definedName>
    <definedName name="_______________RG2" localSheetId="23">#REF!</definedName>
    <definedName name="_______________RG2" localSheetId="31">#REF!</definedName>
    <definedName name="_______________RG2" localSheetId="32">#REF!</definedName>
    <definedName name="_______________RG2" localSheetId="36">#REF!</definedName>
    <definedName name="_______________RG2" localSheetId="38">#REF!</definedName>
    <definedName name="_______________RG2" localSheetId="39">#REF!</definedName>
    <definedName name="_______________RG2" localSheetId="44">#REF!</definedName>
    <definedName name="_______________RG2" localSheetId="59">#REF!</definedName>
    <definedName name="_______________RG2">#REF!</definedName>
    <definedName name="_______________RG3" localSheetId="5">#REF!</definedName>
    <definedName name="_______________RG3" localSheetId="14">#REF!</definedName>
    <definedName name="_______________RG3" localSheetId="15">#REF!</definedName>
    <definedName name="_______________RG3" localSheetId="21">#REF!</definedName>
    <definedName name="_______________RG3" localSheetId="22">#REF!</definedName>
    <definedName name="_______________RG3" localSheetId="23">#REF!</definedName>
    <definedName name="_______________RG3" localSheetId="31">#REF!</definedName>
    <definedName name="_______________RG3" localSheetId="32">#REF!</definedName>
    <definedName name="_______________RG3" localSheetId="36">#REF!</definedName>
    <definedName name="_______________RG3" localSheetId="38">#REF!</definedName>
    <definedName name="_______________RG3" localSheetId="39">#REF!</definedName>
    <definedName name="_______________RG3" localSheetId="44">#REF!</definedName>
    <definedName name="_______________RG3" localSheetId="59">#REF!</definedName>
    <definedName name="_______________RG3">#REF!</definedName>
    <definedName name="_______________RG4" localSheetId="14">#REF!</definedName>
    <definedName name="_______________RG4" localSheetId="15">#REF!</definedName>
    <definedName name="_______________RG4" localSheetId="21">#REF!</definedName>
    <definedName name="_______________RG4" localSheetId="22">#REF!</definedName>
    <definedName name="_______________RG4" localSheetId="23">#REF!</definedName>
    <definedName name="_______________RG4" localSheetId="31">#REF!</definedName>
    <definedName name="_______________RG4" localSheetId="32">#REF!</definedName>
    <definedName name="_______________RG4" localSheetId="36">#REF!</definedName>
    <definedName name="_______________RG4" localSheetId="38">#REF!</definedName>
    <definedName name="_______________RG4" localSheetId="39">#REF!</definedName>
    <definedName name="_______________RG4" localSheetId="44">#REF!</definedName>
    <definedName name="_______________RG4">#REF!</definedName>
    <definedName name="______________ALL2">'[2]A-11a Balance Sheet Recons'!$B$11:$J$42</definedName>
    <definedName name="______________RG1" localSheetId="5">#REF!</definedName>
    <definedName name="______________RG1" localSheetId="14">#REF!</definedName>
    <definedName name="______________RG1" localSheetId="15">#REF!</definedName>
    <definedName name="______________RG1" localSheetId="21">#REF!</definedName>
    <definedName name="______________RG1" localSheetId="22">#REF!</definedName>
    <definedName name="______________RG1" localSheetId="23">#REF!</definedName>
    <definedName name="______________RG1" localSheetId="31">#REF!</definedName>
    <definedName name="______________RG1" localSheetId="32">#REF!</definedName>
    <definedName name="______________RG1" localSheetId="36">#REF!</definedName>
    <definedName name="______________RG1" localSheetId="38">#REF!</definedName>
    <definedName name="______________RG1" localSheetId="39">#REF!</definedName>
    <definedName name="______________RG1" localSheetId="44">#REF!</definedName>
    <definedName name="______________RG1" localSheetId="59">#REF!</definedName>
    <definedName name="______________RG1">#REF!</definedName>
    <definedName name="______________RG2" localSheetId="5">#REF!</definedName>
    <definedName name="______________RG2" localSheetId="14">#REF!</definedName>
    <definedName name="______________RG2" localSheetId="15">#REF!</definedName>
    <definedName name="______________RG2" localSheetId="21">#REF!</definedName>
    <definedName name="______________RG2" localSheetId="22">#REF!</definedName>
    <definedName name="______________RG2" localSheetId="23">#REF!</definedName>
    <definedName name="______________RG2" localSheetId="31">#REF!</definedName>
    <definedName name="______________RG2" localSheetId="32">#REF!</definedName>
    <definedName name="______________RG2" localSheetId="36">#REF!</definedName>
    <definedName name="______________RG2" localSheetId="38">#REF!</definedName>
    <definedName name="______________RG2" localSheetId="39">#REF!</definedName>
    <definedName name="______________RG2" localSheetId="44">#REF!</definedName>
    <definedName name="______________RG2" localSheetId="59">#REF!</definedName>
    <definedName name="______________RG2">#REF!</definedName>
    <definedName name="______________RG3" localSheetId="5">#REF!</definedName>
    <definedName name="______________RG3" localSheetId="14">#REF!</definedName>
    <definedName name="______________RG3" localSheetId="15">#REF!</definedName>
    <definedName name="______________RG3" localSheetId="21">#REF!</definedName>
    <definedName name="______________RG3" localSheetId="22">#REF!</definedName>
    <definedName name="______________RG3" localSheetId="23">#REF!</definedName>
    <definedName name="______________RG3" localSheetId="31">#REF!</definedName>
    <definedName name="______________RG3" localSheetId="32">#REF!</definedName>
    <definedName name="______________RG3" localSheetId="36">#REF!</definedName>
    <definedName name="______________RG3" localSheetId="38">#REF!</definedName>
    <definedName name="______________RG3" localSheetId="39">#REF!</definedName>
    <definedName name="______________RG3" localSheetId="44">#REF!</definedName>
    <definedName name="______________RG3" localSheetId="59">#REF!</definedName>
    <definedName name="______________RG3">#REF!</definedName>
    <definedName name="______________RG4" localSheetId="14">#REF!</definedName>
    <definedName name="______________RG4" localSheetId="15">#REF!</definedName>
    <definedName name="______________RG4" localSheetId="21">#REF!</definedName>
    <definedName name="______________RG4" localSheetId="22">#REF!</definedName>
    <definedName name="______________RG4" localSheetId="23">#REF!</definedName>
    <definedName name="______________RG4" localSheetId="31">#REF!</definedName>
    <definedName name="______________RG4" localSheetId="32">#REF!</definedName>
    <definedName name="______________RG4" localSheetId="36">#REF!</definedName>
    <definedName name="______________RG4" localSheetId="38">#REF!</definedName>
    <definedName name="______________RG4" localSheetId="39">#REF!</definedName>
    <definedName name="______________RG4" localSheetId="44">#REF!</definedName>
    <definedName name="______________RG4">#REF!</definedName>
    <definedName name="_____________ALL2">'[2]A-11a Balance Sheet Recons'!$B$11:$J$42</definedName>
    <definedName name="_____________RG1" localSheetId="5">#REF!</definedName>
    <definedName name="_____________RG1" localSheetId="14">#REF!</definedName>
    <definedName name="_____________RG1" localSheetId="15">#REF!</definedName>
    <definedName name="_____________RG1" localSheetId="21">#REF!</definedName>
    <definedName name="_____________RG1" localSheetId="22">#REF!</definedName>
    <definedName name="_____________RG1" localSheetId="23">#REF!</definedName>
    <definedName name="_____________RG1" localSheetId="31">#REF!</definedName>
    <definedName name="_____________RG1" localSheetId="32">#REF!</definedName>
    <definedName name="_____________RG1" localSheetId="36">#REF!</definedName>
    <definedName name="_____________RG1" localSheetId="38">#REF!</definedName>
    <definedName name="_____________RG1" localSheetId="39">#REF!</definedName>
    <definedName name="_____________RG1" localSheetId="44">#REF!</definedName>
    <definedName name="_____________RG1" localSheetId="59">#REF!</definedName>
    <definedName name="_____________RG1">#REF!</definedName>
    <definedName name="_____________RG2" localSheetId="5">#REF!</definedName>
    <definedName name="_____________RG2" localSheetId="14">#REF!</definedName>
    <definedName name="_____________RG2" localSheetId="15">#REF!</definedName>
    <definedName name="_____________RG2" localSheetId="21">#REF!</definedName>
    <definedName name="_____________RG2" localSheetId="22">#REF!</definedName>
    <definedName name="_____________RG2" localSheetId="23">#REF!</definedName>
    <definedName name="_____________RG2" localSheetId="31">#REF!</definedName>
    <definedName name="_____________RG2" localSheetId="32">#REF!</definedName>
    <definedName name="_____________RG2" localSheetId="36">#REF!</definedName>
    <definedName name="_____________RG2" localSheetId="38">#REF!</definedName>
    <definedName name="_____________RG2" localSheetId="39">#REF!</definedName>
    <definedName name="_____________RG2" localSheetId="44">#REF!</definedName>
    <definedName name="_____________RG2" localSheetId="59">#REF!</definedName>
    <definedName name="_____________RG2">#REF!</definedName>
    <definedName name="_____________RG3" localSheetId="5">#REF!</definedName>
    <definedName name="_____________RG3" localSheetId="14">#REF!</definedName>
    <definedName name="_____________RG3" localSheetId="15">#REF!</definedName>
    <definedName name="_____________RG3" localSheetId="21">#REF!</definedName>
    <definedName name="_____________RG3" localSheetId="22">#REF!</definedName>
    <definedName name="_____________RG3" localSheetId="23">#REF!</definedName>
    <definedName name="_____________RG3" localSheetId="31">#REF!</definedName>
    <definedName name="_____________RG3" localSheetId="32">#REF!</definedName>
    <definedName name="_____________RG3" localSheetId="36">#REF!</definedName>
    <definedName name="_____________RG3" localSheetId="38">#REF!</definedName>
    <definedName name="_____________RG3" localSheetId="39">#REF!</definedName>
    <definedName name="_____________RG3" localSheetId="44">#REF!</definedName>
    <definedName name="_____________RG3" localSheetId="59">#REF!</definedName>
    <definedName name="_____________RG3">#REF!</definedName>
    <definedName name="_____________RG4" localSheetId="14">#REF!</definedName>
    <definedName name="_____________RG4" localSheetId="15">#REF!</definedName>
    <definedName name="_____________RG4" localSheetId="21">#REF!</definedName>
    <definedName name="_____________RG4" localSheetId="22">#REF!</definedName>
    <definedName name="_____________RG4" localSheetId="23">#REF!</definedName>
    <definedName name="_____________RG4" localSheetId="31">#REF!</definedName>
    <definedName name="_____________RG4" localSheetId="32">#REF!</definedName>
    <definedName name="_____________RG4" localSheetId="36">#REF!</definedName>
    <definedName name="_____________RG4" localSheetId="38">#REF!</definedName>
    <definedName name="_____________RG4" localSheetId="39">#REF!</definedName>
    <definedName name="_____________RG4" localSheetId="44">#REF!</definedName>
    <definedName name="_____________RG4">#REF!</definedName>
    <definedName name="____________ALL2">'[2]A-11a Balance Sheet Recons'!$B$11:$J$42</definedName>
    <definedName name="____________RG1" localSheetId="5">#REF!</definedName>
    <definedName name="____________RG1" localSheetId="14">#REF!</definedName>
    <definedName name="____________RG1" localSheetId="15">#REF!</definedName>
    <definedName name="____________RG1" localSheetId="21">#REF!</definedName>
    <definedName name="____________RG1" localSheetId="22">#REF!</definedName>
    <definedName name="____________RG1" localSheetId="23">#REF!</definedName>
    <definedName name="____________RG1" localSheetId="31">#REF!</definedName>
    <definedName name="____________RG1" localSheetId="32">#REF!</definedName>
    <definedName name="____________RG1" localSheetId="36">#REF!</definedName>
    <definedName name="____________RG1" localSheetId="38">#REF!</definedName>
    <definedName name="____________RG1" localSheetId="39">#REF!</definedName>
    <definedName name="____________RG1" localSheetId="44">#REF!</definedName>
    <definedName name="____________RG1" localSheetId="59">#REF!</definedName>
    <definedName name="____________RG1">#REF!</definedName>
    <definedName name="____________RG2" localSheetId="5">#REF!</definedName>
    <definedName name="____________RG2" localSheetId="14">#REF!</definedName>
    <definedName name="____________RG2" localSheetId="15">#REF!</definedName>
    <definedName name="____________RG2" localSheetId="21">#REF!</definedName>
    <definedName name="____________RG2" localSheetId="22">#REF!</definedName>
    <definedName name="____________RG2" localSheetId="23">#REF!</definedName>
    <definedName name="____________RG2" localSheetId="31">#REF!</definedName>
    <definedName name="____________RG2" localSheetId="32">#REF!</definedName>
    <definedName name="____________RG2" localSheetId="36">#REF!</definedName>
    <definedName name="____________RG2" localSheetId="38">#REF!</definedName>
    <definedName name="____________RG2" localSheetId="39">#REF!</definedName>
    <definedName name="____________RG2" localSheetId="44">#REF!</definedName>
    <definedName name="____________RG2" localSheetId="59">#REF!</definedName>
    <definedName name="____________RG2">#REF!</definedName>
    <definedName name="____________RG3" localSheetId="5">#REF!</definedName>
    <definedName name="____________RG3" localSheetId="14">#REF!</definedName>
    <definedName name="____________RG3" localSheetId="15">#REF!</definedName>
    <definedName name="____________RG3" localSheetId="21">#REF!</definedName>
    <definedName name="____________RG3" localSheetId="22">#REF!</definedName>
    <definedName name="____________RG3" localSheetId="23">#REF!</definedName>
    <definedName name="____________RG3" localSheetId="31">#REF!</definedName>
    <definedName name="____________RG3" localSheetId="32">#REF!</definedName>
    <definedName name="____________RG3" localSheetId="36">#REF!</definedName>
    <definedName name="____________RG3" localSheetId="38">#REF!</definedName>
    <definedName name="____________RG3" localSheetId="39">#REF!</definedName>
    <definedName name="____________RG3" localSheetId="44">#REF!</definedName>
    <definedName name="____________RG3" localSheetId="59">#REF!</definedName>
    <definedName name="____________RG3">#REF!</definedName>
    <definedName name="____________RG4" localSheetId="14">#REF!</definedName>
    <definedName name="____________RG4" localSheetId="15">#REF!</definedName>
    <definedName name="____________RG4" localSheetId="21">#REF!</definedName>
    <definedName name="____________RG4" localSheetId="22">#REF!</definedName>
    <definedName name="____________RG4" localSheetId="23">#REF!</definedName>
    <definedName name="____________RG4" localSheetId="31">#REF!</definedName>
    <definedName name="____________RG4" localSheetId="32">#REF!</definedName>
    <definedName name="____________RG4" localSheetId="36">#REF!</definedName>
    <definedName name="____________RG4" localSheetId="38">#REF!</definedName>
    <definedName name="____________RG4" localSheetId="39">#REF!</definedName>
    <definedName name="____________RG4" localSheetId="44">#REF!</definedName>
    <definedName name="____________RG4">#REF!</definedName>
    <definedName name="___________ALL2">'[2]A-11a Balance Sheet Recons'!$B$11:$J$42</definedName>
    <definedName name="___________RG1" localSheetId="5">#REF!</definedName>
    <definedName name="___________RG1" localSheetId="14">#REF!</definedName>
    <definedName name="___________RG1" localSheetId="15">#REF!</definedName>
    <definedName name="___________RG1" localSheetId="21">#REF!</definedName>
    <definedName name="___________RG1" localSheetId="22">#REF!</definedName>
    <definedName name="___________RG1" localSheetId="23">#REF!</definedName>
    <definedName name="___________RG1" localSheetId="31">#REF!</definedName>
    <definedName name="___________RG1" localSheetId="32">#REF!</definedName>
    <definedName name="___________RG1" localSheetId="36">#REF!</definedName>
    <definedName name="___________RG1" localSheetId="38">#REF!</definedName>
    <definedName name="___________RG1" localSheetId="39">#REF!</definedName>
    <definedName name="___________RG1" localSheetId="44">#REF!</definedName>
    <definedName name="___________RG1" localSheetId="59">#REF!</definedName>
    <definedName name="___________RG1">#REF!</definedName>
    <definedName name="___________RG2" localSheetId="5">#REF!</definedName>
    <definedName name="___________RG2" localSheetId="14">#REF!</definedName>
    <definedName name="___________RG2" localSheetId="15">#REF!</definedName>
    <definedName name="___________RG2" localSheetId="21">#REF!</definedName>
    <definedName name="___________RG2" localSheetId="22">#REF!</definedName>
    <definedName name="___________RG2" localSheetId="23">#REF!</definedName>
    <definedName name="___________RG2" localSheetId="31">#REF!</definedName>
    <definedName name="___________RG2" localSheetId="32">#REF!</definedName>
    <definedName name="___________RG2" localSheetId="36">#REF!</definedName>
    <definedName name="___________RG2" localSheetId="38">#REF!</definedName>
    <definedName name="___________RG2" localSheetId="39">#REF!</definedName>
    <definedName name="___________RG2" localSheetId="44">#REF!</definedName>
    <definedName name="___________RG2" localSheetId="59">#REF!</definedName>
    <definedName name="___________RG2">#REF!</definedName>
    <definedName name="___________RG3" localSheetId="5">#REF!</definedName>
    <definedName name="___________RG3" localSheetId="14">#REF!</definedName>
    <definedName name="___________RG3" localSheetId="15">#REF!</definedName>
    <definedName name="___________RG3" localSheetId="21">#REF!</definedName>
    <definedName name="___________RG3" localSheetId="22">#REF!</definedName>
    <definedName name="___________RG3" localSheetId="23">#REF!</definedName>
    <definedName name="___________RG3" localSheetId="31">#REF!</definedName>
    <definedName name="___________RG3" localSheetId="32">#REF!</definedName>
    <definedName name="___________RG3" localSheetId="36">#REF!</definedName>
    <definedName name="___________RG3" localSheetId="38">#REF!</definedName>
    <definedName name="___________RG3" localSheetId="39">#REF!</definedName>
    <definedName name="___________RG3" localSheetId="44">#REF!</definedName>
    <definedName name="___________RG3" localSheetId="59">#REF!</definedName>
    <definedName name="___________RG3">#REF!</definedName>
    <definedName name="___________RG4" localSheetId="14">#REF!</definedName>
    <definedName name="___________RG4" localSheetId="15">#REF!</definedName>
    <definedName name="___________RG4" localSheetId="21">#REF!</definedName>
    <definedName name="___________RG4" localSheetId="22">#REF!</definedName>
    <definedName name="___________RG4" localSheetId="23">#REF!</definedName>
    <definedName name="___________RG4" localSheetId="31">#REF!</definedName>
    <definedName name="___________RG4" localSheetId="32">#REF!</definedName>
    <definedName name="___________RG4" localSheetId="36">#REF!</definedName>
    <definedName name="___________RG4" localSheetId="38">#REF!</definedName>
    <definedName name="___________RG4" localSheetId="39">#REF!</definedName>
    <definedName name="___________RG4" localSheetId="44">#REF!</definedName>
    <definedName name="___________RG4">#REF!</definedName>
    <definedName name="__________ALL2">'[2]A-11a Balance Sheet Recons'!$B$11:$J$42</definedName>
    <definedName name="__________RG1" localSheetId="5">#REF!</definedName>
    <definedName name="__________RG1" localSheetId="14">#REF!</definedName>
    <definedName name="__________RG1" localSheetId="15">#REF!</definedName>
    <definedName name="__________RG1" localSheetId="21">#REF!</definedName>
    <definedName name="__________RG1" localSheetId="22">#REF!</definedName>
    <definedName name="__________RG1" localSheetId="23">#REF!</definedName>
    <definedName name="__________RG1" localSheetId="31">#REF!</definedName>
    <definedName name="__________RG1" localSheetId="32">#REF!</definedName>
    <definedName name="__________RG1" localSheetId="36">#REF!</definedName>
    <definedName name="__________RG1" localSheetId="38">#REF!</definedName>
    <definedName name="__________RG1" localSheetId="39">#REF!</definedName>
    <definedName name="__________RG1" localSheetId="44">#REF!</definedName>
    <definedName name="__________RG1" localSheetId="59">#REF!</definedName>
    <definedName name="__________RG1">#REF!</definedName>
    <definedName name="__________RG2" localSheetId="5">#REF!</definedName>
    <definedName name="__________RG2" localSheetId="14">#REF!</definedName>
    <definedName name="__________RG2" localSheetId="15">#REF!</definedName>
    <definedName name="__________RG2" localSheetId="21">#REF!</definedName>
    <definedName name="__________RG2" localSheetId="22">#REF!</definedName>
    <definedName name="__________RG2" localSheetId="23">#REF!</definedName>
    <definedName name="__________RG2" localSheetId="31">#REF!</definedName>
    <definedName name="__________RG2" localSheetId="32">#REF!</definedName>
    <definedName name="__________RG2" localSheetId="36">#REF!</definedName>
    <definedName name="__________RG2" localSheetId="38">#REF!</definedName>
    <definedName name="__________RG2" localSheetId="39">#REF!</definedName>
    <definedName name="__________RG2" localSheetId="44">#REF!</definedName>
    <definedName name="__________RG2" localSheetId="59">#REF!</definedName>
    <definedName name="__________RG2">#REF!</definedName>
    <definedName name="__________RG3" localSheetId="5">#REF!</definedName>
    <definedName name="__________RG3" localSheetId="14">#REF!</definedName>
    <definedName name="__________RG3" localSheetId="15">#REF!</definedName>
    <definedName name="__________RG3" localSheetId="21">#REF!</definedName>
    <definedName name="__________RG3" localSheetId="22">#REF!</definedName>
    <definedName name="__________RG3" localSheetId="23">#REF!</definedName>
    <definedName name="__________RG3" localSheetId="31">#REF!</definedName>
    <definedName name="__________RG3" localSheetId="32">#REF!</definedName>
    <definedName name="__________RG3" localSheetId="36">#REF!</definedName>
    <definedName name="__________RG3" localSheetId="38">#REF!</definedName>
    <definedName name="__________RG3" localSheetId="39">#REF!</definedName>
    <definedName name="__________RG3" localSheetId="44">#REF!</definedName>
    <definedName name="__________RG3" localSheetId="59">#REF!</definedName>
    <definedName name="__________RG3">#REF!</definedName>
    <definedName name="__________RG4" localSheetId="14">#REF!</definedName>
    <definedName name="__________RG4" localSheetId="15">#REF!</definedName>
    <definedName name="__________RG4" localSheetId="21">#REF!</definedName>
    <definedName name="__________RG4" localSheetId="22">#REF!</definedName>
    <definedName name="__________RG4" localSheetId="23">#REF!</definedName>
    <definedName name="__________RG4" localSheetId="31">#REF!</definedName>
    <definedName name="__________RG4" localSheetId="32">#REF!</definedName>
    <definedName name="__________RG4" localSheetId="36">#REF!</definedName>
    <definedName name="__________RG4" localSheetId="38">#REF!</definedName>
    <definedName name="__________RG4" localSheetId="39">#REF!</definedName>
    <definedName name="__________RG4" localSheetId="44">#REF!</definedName>
    <definedName name="__________RG4">#REF!</definedName>
    <definedName name="_________ALL2">'[2]A-11a Balance Sheet Recons'!$B$11:$J$42</definedName>
    <definedName name="_________RG1" localSheetId="5">#REF!</definedName>
    <definedName name="_________RG1" localSheetId="14">#REF!</definedName>
    <definedName name="_________RG1" localSheetId="15">#REF!</definedName>
    <definedName name="_________RG1" localSheetId="21">#REF!</definedName>
    <definedName name="_________RG1" localSheetId="22">#REF!</definedName>
    <definedName name="_________RG1" localSheetId="23">#REF!</definedName>
    <definedName name="_________RG1" localSheetId="31">#REF!</definedName>
    <definedName name="_________RG1" localSheetId="32">#REF!</definedName>
    <definedName name="_________RG1" localSheetId="36">#REF!</definedName>
    <definedName name="_________RG1" localSheetId="38">#REF!</definedName>
    <definedName name="_________RG1" localSheetId="39">#REF!</definedName>
    <definedName name="_________RG1" localSheetId="44">#REF!</definedName>
    <definedName name="_________RG1" localSheetId="59">#REF!</definedName>
    <definedName name="_________RG1">#REF!</definedName>
    <definedName name="_________RG2" localSheetId="5">#REF!</definedName>
    <definedName name="_________RG2" localSheetId="14">#REF!</definedName>
    <definedName name="_________RG2" localSheetId="15">#REF!</definedName>
    <definedName name="_________RG2" localSheetId="21">#REF!</definedName>
    <definedName name="_________RG2" localSheetId="22">#REF!</definedName>
    <definedName name="_________RG2" localSheetId="23">#REF!</definedName>
    <definedName name="_________RG2" localSheetId="31">#REF!</definedName>
    <definedName name="_________RG2" localSheetId="32">#REF!</definedName>
    <definedName name="_________RG2" localSheetId="36">#REF!</definedName>
    <definedName name="_________RG2" localSheetId="38">#REF!</definedName>
    <definedName name="_________RG2" localSheetId="39">#REF!</definedName>
    <definedName name="_________RG2" localSheetId="44">#REF!</definedName>
    <definedName name="_________RG2" localSheetId="59">#REF!</definedName>
    <definedName name="_________RG2">#REF!</definedName>
    <definedName name="_________RG3" localSheetId="5">#REF!</definedName>
    <definedName name="_________RG3" localSheetId="14">#REF!</definedName>
    <definedName name="_________RG3" localSheetId="15">#REF!</definedName>
    <definedName name="_________RG3" localSheetId="21">#REF!</definedName>
    <definedName name="_________RG3" localSheetId="22">#REF!</definedName>
    <definedName name="_________RG3" localSheetId="23">#REF!</definedName>
    <definedName name="_________RG3" localSheetId="31">#REF!</definedName>
    <definedName name="_________RG3" localSheetId="32">#REF!</definedName>
    <definedName name="_________RG3" localSheetId="36">#REF!</definedName>
    <definedName name="_________RG3" localSheetId="38">#REF!</definedName>
    <definedName name="_________RG3" localSheetId="39">#REF!</definedName>
    <definedName name="_________RG3" localSheetId="44">#REF!</definedName>
    <definedName name="_________RG3" localSheetId="59">#REF!</definedName>
    <definedName name="_________RG3">#REF!</definedName>
    <definedName name="_________RG4" localSheetId="14">#REF!</definedName>
    <definedName name="_________RG4" localSheetId="15">#REF!</definedName>
    <definedName name="_________RG4" localSheetId="21">#REF!</definedName>
    <definedName name="_________RG4" localSheetId="22">#REF!</definedName>
    <definedName name="_________RG4" localSheetId="23">#REF!</definedName>
    <definedName name="_________RG4" localSheetId="31">#REF!</definedName>
    <definedName name="_________RG4" localSheetId="32">#REF!</definedName>
    <definedName name="_________RG4" localSheetId="36">#REF!</definedName>
    <definedName name="_________RG4" localSheetId="38">#REF!</definedName>
    <definedName name="_________RG4" localSheetId="39">#REF!</definedName>
    <definedName name="_________RG4" localSheetId="44">#REF!</definedName>
    <definedName name="_________RG4">#REF!</definedName>
    <definedName name="________ALL2">'[2]A-11a Balance Sheet Recons'!$B$11:$J$42</definedName>
    <definedName name="________RG1" localSheetId="5">#REF!</definedName>
    <definedName name="________RG1" localSheetId="14">#REF!</definedName>
    <definedName name="________RG1" localSheetId="15">#REF!</definedName>
    <definedName name="________RG1" localSheetId="21">#REF!</definedName>
    <definedName name="________RG1" localSheetId="22">#REF!</definedName>
    <definedName name="________RG1" localSheetId="23">#REF!</definedName>
    <definedName name="________RG1" localSheetId="31">#REF!</definedName>
    <definedName name="________RG1" localSheetId="32">#REF!</definedName>
    <definedName name="________RG1" localSheetId="36">#REF!</definedName>
    <definedName name="________RG1" localSheetId="38">#REF!</definedName>
    <definedName name="________RG1" localSheetId="39">#REF!</definedName>
    <definedName name="________RG1" localSheetId="44">#REF!</definedName>
    <definedName name="________RG1" localSheetId="59">#REF!</definedName>
    <definedName name="________RG1">#REF!</definedName>
    <definedName name="________RG2" localSheetId="5">#REF!</definedName>
    <definedName name="________RG2" localSheetId="14">#REF!</definedName>
    <definedName name="________RG2" localSheetId="15">#REF!</definedName>
    <definedName name="________RG2" localSheetId="21">#REF!</definedName>
    <definedName name="________RG2" localSheetId="22">#REF!</definedName>
    <definedName name="________RG2" localSheetId="23">#REF!</definedName>
    <definedName name="________RG2" localSheetId="31">#REF!</definedName>
    <definedName name="________RG2" localSheetId="32">#REF!</definedName>
    <definedName name="________RG2" localSheetId="36">#REF!</definedName>
    <definedName name="________RG2" localSheetId="38">#REF!</definedName>
    <definedName name="________RG2" localSheetId="39">#REF!</definedName>
    <definedName name="________RG2" localSheetId="44">#REF!</definedName>
    <definedName name="________RG2" localSheetId="59">#REF!</definedName>
    <definedName name="________RG2">#REF!</definedName>
    <definedName name="________RG3" localSheetId="5">#REF!</definedName>
    <definedName name="________RG3" localSheetId="14">#REF!</definedName>
    <definedName name="________RG3" localSheetId="15">#REF!</definedName>
    <definedName name="________RG3" localSheetId="21">#REF!</definedName>
    <definedName name="________RG3" localSheetId="22">#REF!</definedName>
    <definedName name="________RG3" localSheetId="23">#REF!</definedName>
    <definedName name="________RG3" localSheetId="31">#REF!</definedName>
    <definedName name="________RG3" localSheetId="32">#REF!</definedName>
    <definedName name="________RG3" localSheetId="36">#REF!</definedName>
    <definedName name="________RG3" localSheetId="38">#REF!</definedName>
    <definedName name="________RG3" localSheetId="39">#REF!</definedName>
    <definedName name="________RG3" localSheetId="44">#REF!</definedName>
    <definedName name="________RG3" localSheetId="59">#REF!</definedName>
    <definedName name="________RG3">#REF!</definedName>
    <definedName name="________RG4" localSheetId="14">#REF!</definedName>
    <definedName name="________RG4" localSheetId="15">#REF!</definedName>
    <definedName name="________RG4" localSheetId="21">#REF!</definedName>
    <definedName name="________RG4" localSheetId="22">#REF!</definedName>
    <definedName name="________RG4" localSheetId="23">#REF!</definedName>
    <definedName name="________RG4" localSheetId="31">#REF!</definedName>
    <definedName name="________RG4" localSheetId="32">#REF!</definedName>
    <definedName name="________RG4" localSheetId="36">#REF!</definedName>
    <definedName name="________RG4" localSheetId="38">#REF!</definedName>
    <definedName name="________RG4" localSheetId="39">#REF!</definedName>
    <definedName name="________RG4" localSheetId="44">#REF!</definedName>
    <definedName name="________RG4">#REF!</definedName>
    <definedName name="_______ALL2">'[2]A-11a Balance Sheet Recons'!$B$11:$J$42</definedName>
    <definedName name="_______RG1" localSheetId="5">#REF!</definedName>
    <definedName name="_______RG1" localSheetId="14">#REF!</definedName>
    <definedName name="_______RG1" localSheetId="15">#REF!</definedName>
    <definedName name="_______RG1" localSheetId="21">#REF!</definedName>
    <definedName name="_______RG1" localSheetId="22">#REF!</definedName>
    <definedName name="_______RG1" localSheetId="23">#REF!</definedName>
    <definedName name="_______RG1" localSheetId="31">#REF!</definedName>
    <definedName name="_______RG1" localSheetId="32">#REF!</definedName>
    <definedName name="_______RG1" localSheetId="36">#REF!</definedName>
    <definedName name="_______RG1" localSheetId="38">#REF!</definedName>
    <definedName name="_______RG1" localSheetId="39">#REF!</definedName>
    <definedName name="_______RG1" localSheetId="44">#REF!</definedName>
    <definedName name="_______RG1" localSheetId="59">#REF!</definedName>
    <definedName name="_______RG1">#REF!</definedName>
    <definedName name="_______RG2" localSheetId="5">#REF!</definedName>
    <definedName name="_______RG2" localSheetId="14">#REF!</definedName>
    <definedName name="_______RG2" localSheetId="15">#REF!</definedName>
    <definedName name="_______RG2" localSheetId="21">#REF!</definedName>
    <definedName name="_______RG2" localSheetId="22">#REF!</definedName>
    <definedName name="_______RG2" localSheetId="23">#REF!</definedName>
    <definedName name="_______RG2" localSheetId="31">#REF!</definedName>
    <definedName name="_______RG2" localSheetId="32">#REF!</definedName>
    <definedName name="_______RG2" localSheetId="36">#REF!</definedName>
    <definedName name="_______RG2" localSheetId="38">#REF!</definedName>
    <definedName name="_______RG2" localSheetId="39">#REF!</definedName>
    <definedName name="_______RG2" localSheetId="44">#REF!</definedName>
    <definedName name="_______RG2" localSheetId="59">#REF!</definedName>
    <definedName name="_______RG2">#REF!</definedName>
    <definedName name="_______RG3" localSheetId="5">#REF!</definedName>
    <definedName name="_______RG3" localSheetId="14">#REF!</definedName>
    <definedName name="_______RG3" localSheetId="15">#REF!</definedName>
    <definedName name="_______RG3" localSheetId="21">#REF!</definedName>
    <definedName name="_______RG3" localSheetId="22">#REF!</definedName>
    <definedName name="_______RG3" localSheetId="23">#REF!</definedName>
    <definedName name="_______RG3" localSheetId="31">#REF!</definedName>
    <definedName name="_______RG3" localSheetId="32">#REF!</definedName>
    <definedName name="_______RG3" localSheetId="36">#REF!</definedName>
    <definedName name="_______RG3" localSheetId="38">#REF!</definedName>
    <definedName name="_______RG3" localSheetId="39">#REF!</definedName>
    <definedName name="_______RG3" localSheetId="44">#REF!</definedName>
    <definedName name="_______RG3" localSheetId="59">#REF!</definedName>
    <definedName name="_______RG3">#REF!</definedName>
    <definedName name="_______RG4" localSheetId="14">#REF!</definedName>
    <definedName name="_______RG4" localSheetId="15">#REF!</definedName>
    <definedName name="_______RG4" localSheetId="21">#REF!</definedName>
    <definedName name="_______RG4" localSheetId="22">#REF!</definedName>
    <definedName name="_______RG4" localSheetId="23">#REF!</definedName>
    <definedName name="_______RG4" localSheetId="31">#REF!</definedName>
    <definedName name="_______RG4" localSheetId="32">#REF!</definedName>
    <definedName name="_______RG4" localSheetId="36">#REF!</definedName>
    <definedName name="_______RG4" localSheetId="38">#REF!</definedName>
    <definedName name="_______RG4" localSheetId="39">#REF!</definedName>
    <definedName name="_______RG4" localSheetId="44">#REF!</definedName>
    <definedName name="_______RG4">#REF!</definedName>
    <definedName name="______ALL2">'[2]A-11a Balance Sheet Recons'!$B$11:$J$42</definedName>
    <definedName name="______RG1" localSheetId="5">#REF!</definedName>
    <definedName name="______RG1" localSheetId="14">#REF!</definedName>
    <definedName name="______RG1" localSheetId="15">#REF!</definedName>
    <definedName name="______RG1" localSheetId="21">#REF!</definedName>
    <definedName name="______RG1" localSheetId="22">#REF!</definedName>
    <definedName name="______RG1" localSheetId="23">#REF!</definedName>
    <definedName name="______RG1" localSheetId="31">#REF!</definedName>
    <definedName name="______RG1" localSheetId="32">#REF!</definedName>
    <definedName name="______RG1" localSheetId="36">#REF!</definedName>
    <definedName name="______RG1" localSheetId="38">#REF!</definedName>
    <definedName name="______RG1" localSheetId="39">#REF!</definedName>
    <definedName name="______RG1" localSheetId="44">#REF!</definedName>
    <definedName name="______RG1" localSheetId="59">#REF!</definedName>
    <definedName name="______RG1">#REF!</definedName>
    <definedName name="______RG2" localSheetId="5">#REF!</definedName>
    <definedName name="______RG2" localSheetId="14">#REF!</definedName>
    <definedName name="______RG2" localSheetId="15">#REF!</definedName>
    <definedName name="______RG2" localSheetId="21">#REF!</definedName>
    <definedName name="______RG2" localSheetId="22">#REF!</definedName>
    <definedName name="______RG2" localSheetId="23">#REF!</definedName>
    <definedName name="______RG2" localSheetId="31">#REF!</definedName>
    <definedName name="______RG2" localSheetId="32">#REF!</definedName>
    <definedName name="______RG2" localSheetId="36">#REF!</definedName>
    <definedName name="______RG2" localSheetId="38">#REF!</definedName>
    <definedName name="______RG2" localSheetId="39">#REF!</definedName>
    <definedName name="______RG2" localSheetId="44">#REF!</definedName>
    <definedName name="______RG2" localSheetId="59">#REF!</definedName>
    <definedName name="______RG2">#REF!</definedName>
    <definedName name="______RG3" localSheetId="5">#REF!</definedName>
    <definedName name="______RG3" localSheetId="14">#REF!</definedName>
    <definedName name="______RG3" localSheetId="15">#REF!</definedName>
    <definedName name="______RG3" localSheetId="21">#REF!</definedName>
    <definedName name="______RG3" localSheetId="22">#REF!</definedName>
    <definedName name="______RG3" localSheetId="23">#REF!</definedName>
    <definedName name="______RG3" localSheetId="31">#REF!</definedName>
    <definedName name="______RG3" localSheetId="32">#REF!</definedName>
    <definedName name="______RG3" localSheetId="36">#REF!</definedName>
    <definedName name="______RG3" localSheetId="38">#REF!</definedName>
    <definedName name="______RG3" localSheetId="39">#REF!</definedName>
    <definedName name="______RG3" localSheetId="44">#REF!</definedName>
    <definedName name="______RG3" localSheetId="59">#REF!</definedName>
    <definedName name="______RG3">#REF!</definedName>
    <definedName name="______RG4" localSheetId="14">#REF!</definedName>
    <definedName name="______RG4" localSheetId="15">#REF!</definedName>
    <definedName name="______RG4" localSheetId="21">#REF!</definedName>
    <definedName name="______RG4" localSheetId="22">#REF!</definedName>
    <definedName name="______RG4" localSheetId="23">#REF!</definedName>
    <definedName name="______RG4" localSheetId="31">#REF!</definedName>
    <definedName name="______RG4" localSheetId="32">#REF!</definedName>
    <definedName name="______RG4" localSheetId="36">#REF!</definedName>
    <definedName name="______RG4" localSheetId="38">#REF!</definedName>
    <definedName name="______RG4" localSheetId="39">#REF!</definedName>
    <definedName name="______RG4" localSheetId="44">#REF!</definedName>
    <definedName name="______RG4">#REF!</definedName>
    <definedName name="_____ALL2">'[2]A-11a Balance Sheet Recons'!$B$11:$J$42</definedName>
    <definedName name="_____RG1" localSheetId="5">#REF!</definedName>
    <definedName name="_____RG1" localSheetId="14">#REF!</definedName>
    <definedName name="_____RG1" localSheetId="15">#REF!</definedName>
    <definedName name="_____RG1" localSheetId="21">#REF!</definedName>
    <definedName name="_____RG1" localSheetId="22">#REF!</definedName>
    <definedName name="_____RG1" localSheetId="23">#REF!</definedName>
    <definedName name="_____RG1" localSheetId="31">#REF!</definedName>
    <definedName name="_____RG1" localSheetId="32">#REF!</definedName>
    <definedName name="_____RG1" localSheetId="36">#REF!</definedName>
    <definedName name="_____RG1" localSheetId="38">#REF!</definedName>
    <definedName name="_____RG1" localSheetId="39">#REF!</definedName>
    <definedName name="_____RG1" localSheetId="44">#REF!</definedName>
    <definedName name="_____RG1" localSheetId="59">#REF!</definedName>
    <definedName name="_____RG1">#REF!</definedName>
    <definedName name="_____RG2" localSheetId="5">#REF!</definedName>
    <definedName name="_____RG2" localSheetId="14">#REF!</definedName>
    <definedName name="_____RG2" localSheetId="15">#REF!</definedName>
    <definedName name="_____RG2" localSheetId="21">#REF!</definedName>
    <definedName name="_____RG2" localSheetId="22">#REF!</definedName>
    <definedName name="_____RG2" localSheetId="23">#REF!</definedName>
    <definedName name="_____RG2" localSheetId="31">#REF!</definedName>
    <definedName name="_____RG2" localSheetId="32">#REF!</definedName>
    <definedName name="_____RG2" localSheetId="36">#REF!</definedName>
    <definedName name="_____RG2" localSheetId="38">#REF!</definedName>
    <definedName name="_____RG2" localSheetId="39">#REF!</definedName>
    <definedName name="_____RG2" localSheetId="44">#REF!</definedName>
    <definedName name="_____RG2" localSheetId="59">#REF!</definedName>
    <definedName name="_____RG2">#REF!</definedName>
    <definedName name="_____RG3" localSheetId="5">#REF!</definedName>
    <definedName name="_____RG3" localSheetId="14">#REF!</definedName>
    <definedName name="_____RG3" localSheetId="15">#REF!</definedName>
    <definedName name="_____RG3" localSheetId="21">#REF!</definedName>
    <definedName name="_____RG3" localSheetId="22">#REF!</definedName>
    <definedName name="_____RG3" localSheetId="23">#REF!</definedName>
    <definedName name="_____RG3" localSheetId="31">#REF!</definedName>
    <definedName name="_____RG3" localSheetId="32">#REF!</definedName>
    <definedName name="_____RG3" localSheetId="36">#REF!</definedName>
    <definedName name="_____RG3" localSheetId="38">#REF!</definedName>
    <definedName name="_____RG3" localSheetId="39">#REF!</definedName>
    <definedName name="_____RG3" localSheetId="44">#REF!</definedName>
    <definedName name="_____RG3" localSheetId="59">#REF!</definedName>
    <definedName name="_____RG3">#REF!</definedName>
    <definedName name="_____RG4" localSheetId="14">#REF!</definedName>
    <definedName name="_____RG4" localSheetId="15">#REF!</definedName>
    <definedName name="_____RG4" localSheetId="21">#REF!</definedName>
    <definedName name="_____RG4" localSheetId="22">#REF!</definedName>
    <definedName name="_____RG4" localSheetId="23">#REF!</definedName>
    <definedName name="_____RG4" localSheetId="31">#REF!</definedName>
    <definedName name="_____RG4" localSheetId="32">#REF!</definedName>
    <definedName name="_____RG4" localSheetId="36">#REF!</definedName>
    <definedName name="_____RG4" localSheetId="38">#REF!</definedName>
    <definedName name="_____RG4" localSheetId="39">#REF!</definedName>
    <definedName name="_____RG4" localSheetId="44">#REF!</definedName>
    <definedName name="_____RG4">#REF!</definedName>
    <definedName name="____ALL2">'[2]A-11a Balance Sheet Recons'!$B$11:$J$42</definedName>
    <definedName name="____RG1" localSheetId="5">#REF!</definedName>
    <definedName name="____RG1" localSheetId="14">#REF!</definedName>
    <definedName name="____RG1" localSheetId="15">#REF!</definedName>
    <definedName name="____RG1" localSheetId="21">#REF!</definedName>
    <definedName name="____RG1" localSheetId="22">#REF!</definedName>
    <definedName name="____RG1" localSheetId="23">#REF!</definedName>
    <definedName name="____RG1" localSheetId="31">#REF!</definedName>
    <definedName name="____RG1" localSheetId="32">#REF!</definedName>
    <definedName name="____RG1" localSheetId="36">#REF!</definedName>
    <definedName name="____RG1" localSheetId="38">#REF!</definedName>
    <definedName name="____RG1" localSheetId="39">#REF!</definedName>
    <definedName name="____RG1" localSheetId="44">#REF!</definedName>
    <definedName name="____RG1" localSheetId="59">#REF!</definedName>
    <definedName name="____RG1">#REF!</definedName>
    <definedName name="____RG2" localSheetId="5">#REF!</definedName>
    <definedName name="____RG2" localSheetId="14">#REF!</definedName>
    <definedName name="____RG2" localSheetId="15">#REF!</definedName>
    <definedName name="____RG2" localSheetId="21">#REF!</definedName>
    <definedName name="____RG2" localSheetId="22">#REF!</definedName>
    <definedName name="____RG2" localSheetId="23">#REF!</definedName>
    <definedName name="____RG2" localSheetId="31">#REF!</definedName>
    <definedName name="____RG2" localSheetId="32">#REF!</definedName>
    <definedName name="____RG2" localSheetId="36">#REF!</definedName>
    <definedName name="____RG2" localSheetId="38">#REF!</definedName>
    <definedName name="____RG2" localSheetId="39">#REF!</definedName>
    <definedName name="____RG2" localSheetId="44">#REF!</definedName>
    <definedName name="____RG2" localSheetId="59">#REF!</definedName>
    <definedName name="____RG2">#REF!</definedName>
    <definedName name="____RG3" localSheetId="5">#REF!</definedName>
    <definedName name="____RG3" localSheetId="14">#REF!</definedName>
    <definedName name="____RG3" localSheetId="15">#REF!</definedName>
    <definedName name="____RG3" localSheetId="21">#REF!</definedName>
    <definedName name="____RG3" localSheetId="22">#REF!</definedName>
    <definedName name="____RG3" localSheetId="23">#REF!</definedName>
    <definedName name="____RG3" localSheetId="31">#REF!</definedName>
    <definedName name="____RG3" localSheetId="32">#REF!</definedName>
    <definedName name="____RG3" localSheetId="36">#REF!</definedName>
    <definedName name="____RG3" localSheetId="38">#REF!</definedName>
    <definedName name="____RG3" localSheetId="39">#REF!</definedName>
    <definedName name="____RG3" localSheetId="44">#REF!</definedName>
    <definedName name="____RG3" localSheetId="59">#REF!</definedName>
    <definedName name="____RG3">#REF!</definedName>
    <definedName name="____RG4" localSheetId="14">#REF!</definedName>
    <definedName name="____RG4" localSheetId="15">#REF!</definedName>
    <definedName name="____RG4" localSheetId="21">#REF!</definedName>
    <definedName name="____RG4" localSheetId="22">#REF!</definedName>
    <definedName name="____RG4" localSheetId="23">#REF!</definedName>
    <definedName name="____RG4" localSheetId="31">#REF!</definedName>
    <definedName name="____RG4" localSheetId="32">#REF!</definedName>
    <definedName name="____RG4" localSheetId="36">#REF!</definedName>
    <definedName name="____RG4" localSheetId="38">#REF!</definedName>
    <definedName name="____RG4" localSheetId="39">#REF!</definedName>
    <definedName name="____RG4" localSheetId="44">#REF!</definedName>
    <definedName name="____RG4">#REF!</definedName>
    <definedName name="___ALL2">'[2]A-11a Balance Sheet Recons'!$B$11:$J$42</definedName>
    <definedName name="___RG1" localSheetId="5">#REF!</definedName>
    <definedName name="___RG1" localSheetId="14">#REF!</definedName>
    <definedName name="___RG1" localSheetId="15">#REF!</definedName>
    <definedName name="___RG1" localSheetId="21">#REF!</definedName>
    <definedName name="___RG1" localSheetId="22">#REF!</definedName>
    <definedName name="___RG1" localSheetId="23">#REF!</definedName>
    <definedName name="___RG1" localSheetId="31">#REF!</definedName>
    <definedName name="___RG1" localSheetId="32">#REF!</definedName>
    <definedName name="___RG1" localSheetId="36">#REF!</definedName>
    <definedName name="___RG1" localSheetId="38">#REF!</definedName>
    <definedName name="___RG1" localSheetId="39">#REF!</definedName>
    <definedName name="___RG1" localSheetId="44">#REF!</definedName>
    <definedName name="___RG1" localSheetId="59">#REF!</definedName>
    <definedName name="___RG1">#REF!</definedName>
    <definedName name="___RG2" localSheetId="5">#REF!</definedName>
    <definedName name="___RG2" localSheetId="14">#REF!</definedName>
    <definedName name="___RG2" localSheetId="15">#REF!</definedName>
    <definedName name="___RG2" localSheetId="21">#REF!</definedName>
    <definedName name="___RG2" localSheetId="22">#REF!</definedName>
    <definedName name="___RG2" localSheetId="23">#REF!</definedName>
    <definedName name="___RG2" localSheetId="31">#REF!</definedName>
    <definedName name="___RG2" localSheetId="32">#REF!</definedName>
    <definedName name="___RG2" localSheetId="36">#REF!</definedName>
    <definedName name="___RG2" localSheetId="38">#REF!</definedName>
    <definedName name="___RG2" localSheetId="39">#REF!</definedName>
    <definedName name="___RG2" localSheetId="44">#REF!</definedName>
    <definedName name="___RG2" localSheetId="59">#REF!</definedName>
    <definedName name="___RG2">#REF!</definedName>
    <definedName name="___RG3" localSheetId="5">#REF!</definedName>
    <definedName name="___RG3" localSheetId="14">#REF!</definedName>
    <definedName name="___RG3" localSheetId="15">#REF!</definedName>
    <definedName name="___RG3" localSheetId="21">#REF!</definedName>
    <definedName name="___RG3" localSheetId="22">#REF!</definedName>
    <definedName name="___RG3" localSheetId="23">#REF!</definedName>
    <definedName name="___RG3" localSheetId="31">#REF!</definedName>
    <definedName name="___RG3" localSheetId="32">#REF!</definedName>
    <definedName name="___RG3" localSheetId="36">#REF!</definedName>
    <definedName name="___RG3" localSheetId="38">#REF!</definedName>
    <definedName name="___RG3" localSheetId="39">#REF!</definedName>
    <definedName name="___RG3" localSheetId="44">#REF!</definedName>
    <definedName name="___RG3" localSheetId="59">#REF!</definedName>
    <definedName name="___RG3">#REF!</definedName>
    <definedName name="___RG4" localSheetId="14">#REF!</definedName>
    <definedName name="___RG4" localSheetId="15">#REF!</definedName>
    <definedName name="___RG4" localSheetId="21">#REF!</definedName>
    <definedName name="___RG4" localSheetId="22">#REF!</definedName>
    <definedName name="___RG4" localSheetId="23">#REF!</definedName>
    <definedName name="___RG4" localSheetId="31">#REF!</definedName>
    <definedName name="___RG4" localSheetId="32">#REF!</definedName>
    <definedName name="___RG4" localSheetId="36">#REF!</definedName>
    <definedName name="___RG4" localSheetId="38">#REF!</definedName>
    <definedName name="___RG4" localSheetId="39">#REF!</definedName>
    <definedName name="___RG4" localSheetId="44">#REF!</definedName>
    <definedName name="___RG4">#REF!</definedName>
    <definedName name="__123Graph_A" hidden="1">'[3]P&amp;L Summary Page'!#REF!</definedName>
    <definedName name="__123Graph_B" hidden="1">'[3]P&amp;L Summary Page'!#REF!</definedName>
    <definedName name="__123Graph_C" hidden="1">'[3]P&amp;L Summary Page'!#REF!</definedName>
    <definedName name="__123Graph_D" hidden="1">[4]VA89_CHG!$B$1:$B$1</definedName>
    <definedName name="__123Graph_E" hidden="1">'[3]P&amp;L Summary Page'!#REF!</definedName>
    <definedName name="__123Graph_F" hidden="1">'[3]P&amp;L Summary Page'!#REF!</definedName>
    <definedName name="__123Graph_X" hidden="1">'[3]P&amp;L Summary Page'!#REF!</definedName>
    <definedName name="__3T02_GEAE_SCH6">#REF!</definedName>
    <definedName name="__3T02_GEAE_SCH6_Revised">#REF!</definedName>
    <definedName name="__ALL2">'[2]A-11a Balance Sheet Recons'!$B$11:$J$42</definedName>
    <definedName name="__DEC2001">#REF!</definedName>
    <definedName name="__JUN2002">#REF!</definedName>
    <definedName name="__MAR2002">#REF!</definedName>
    <definedName name="__pwf320">#REF!</definedName>
    <definedName name="__pwf326">#REF!</definedName>
    <definedName name="__QXS35">[4]VA89_CHG!$HY$32:$HY$67</definedName>
    <definedName name="__QXS45">[4]VA89_CHG!$IJ$32:$IJ$67</definedName>
    <definedName name="__QXS55">[4]VA89_CHG!$IL$8192</definedName>
    <definedName name="__QXS65">#N/A</definedName>
    <definedName name="__RG1" localSheetId="5">#REF!</definedName>
    <definedName name="__RG1" localSheetId="14">#REF!</definedName>
    <definedName name="__RG1" localSheetId="15">#REF!</definedName>
    <definedName name="__RG1" localSheetId="21">#REF!</definedName>
    <definedName name="__RG1" localSheetId="22">#REF!</definedName>
    <definedName name="__RG1" localSheetId="23">#REF!</definedName>
    <definedName name="__RG1" localSheetId="31">#REF!</definedName>
    <definedName name="__RG1" localSheetId="32">#REF!</definedName>
    <definedName name="__RG1" localSheetId="36">#REF!</definedName>
    <definedName name="__RG1" localSheetId="38">#REF!</definedName>
    <definedName name="__RG1" localSheetId="39">#REF!</definedName>
    <definedName name="__RG1" localSheetId="44">#REF!</definedName>
    <definedName name="__RG1" localSheetId="59">#REF!</definedName>
    <definedName name="__RG1">#REF!</definedName>
    <definedName name="__RG2" localSheetId="5">#REF!</definedName>
    <definedName name="__RG2" localSheetId="14">#REF!</definedName>
    <definedName name="__RG2" localSheetId="15">#REF!</definedName>
    <definedName name="__RG2" localSheetId="21">#REF!</definedName>
    <definedName name="__RG2" localSheetId="22">#REF!</definedName>
    <definedName name="__RG2" localSheetId="23">#REF!</definedName>
    <definedName name="__RG2" localSheetId="31">#REF!</definedName>
    <definedName name="__RG2" localSheetId="32">#REF!</definedName>
    <definedName name="__RG2" localSheetId="36">#REF!</definedName>
    <definedName name="__RG2" localSheetId="38">#REF!</definedName>
    <definedName name="__RG2" localSheetId="39">#REF!</definedName>
    <definedName name="__RG2" localSheetId="44">#REF!</definedName>
    <definedName name="__RG2" localSheetId="59">#REF!</definedName>
    <definedName name="__RG2">#REF!</definedName>
    <definedName name="__RG3" localSheetId="5">#REF!</definedName>
    <definedName name="__RG3" localSheetId="14">#REF!</definedName>
    <definedName name="__RG3" localSheetId="15">#REF!</definedName>
    <definedName name="__RG3" localSheetId="21">#REF!</definedName>
    <definedName name="__RG3" localSheetId="22">#REF!</definedName>
    <definedName name="__RG3" localSheetId="23">#REF!</definedName>
    <definedName name="__RG3" localSheetId="31">#REF!</definedName>
    <definedName name="__RG3" localSheetId="32">#REF!</definedName>
    <definedName name="__RG3" localSheetId="36">#REF!</definedName>
    <definedName name="__RG3" localSheetId="38">#REF!</definedName>
    <definedName name="__RG3" localSheetId="39">#REF!</definedName>
    <definedName name="__RG3" localSheetId="44">#REF!</definedName>
    <definedName name="__RG3" localSheetId="59">#REF!</definedName>
    <definedName name="__RG3">#REF!</definedName>
    <definedName name="__RG4" localSheetId="14">#REF!</definedName>
    <definedName name="__RG4" localSheetId="15">#REF!</definedName>
    <definedName name="__RG4" localSheetId="21">#REF!</definedName>
    <definedName name="__RG4" localSheetId="22">#REF!</definedName>
    <definedName name="__RG4" localSheetId="23">#REF!</definedName>
    <definedName name="__RG4" localSheetId="31">#REF!</definedName>
    <definedName name="__RG4" localSheetId="32">#REF!</definedName>
    <definedName name="__RG4" localSheetId="36">#REF!</definedName>
    <definedName name="__RG4" localSheetId="38">#REF!</definedName>
    <definedName name="__RG4" localSheetId="39">#REF!</definedName>
    <definedName name="__RG4" localSheetId="44">#REF!</definedName>
    <definedName name="__RG4">#REF!</definedName>
    <definedName name="__SEP2002">#REF!</definedName>
    <definedName name="__SP7">#REF!</definedName>
    <definedName name="__SP8">#REF!</definedName>
    <definedName name="__SW7">#REF!</definedName>
    <definedName name="__SW8">#REF!</definedName>
    <definedName name="_020_7889_0302">[5]WIPROGE!#REF!</definedName>
    <definedName name="_10p">#REF!</definedName>
    <definedName name="_12_MONTHS" localSheetId="14">#REF!</definedName>
    <definedName name="_12_MONTHS" localSheetId="15">#REF!</definedName>
    <definedName name="_12_MONTHS" localSheetId="18">#REF!</definedName>
    <definedName name="_12_MONTHS" localSheetId="19">#REF!</definedName>
    <definedName name="_12_MONTHS" localSheetId="20">#REF!</definedName>
    <definedName name="_12_MONTHS" localSheetId="21">#REF!</definedName>
    <definedName name="_12_MONTHS" localSheetId="22">#REF!</definedName>
    <definedName name="_12_MONTHS" localSheetId="23">#REF!</definedName>
    <definedName name="_12_MONTHS" localSheetId="30">#REF!</definedName>
    <definedName name="_12_MONTHS" localSheetId="31">#REF!</definedName>
    <definedName name="_12_MONTHS" localSheetId="32">#REF!</definedName>
    <definedName name="_12_MONTHS" localSheetId="36">#REF!</definedName>
    <definedName name="_12_MONTHS" localSheetId="38">#REF!</definedName>
    <definedName name="_12_MONTHS" localSheetId="39">#REF!</definedName>
    <definedName name="_12_MONTHS" localSheetId="43">#REF!</definedName>
    <definedName name="_12_MONTHS" localSheetId="44">#REF!</definedName>
    <definedName name="_12_MONTHS" localSheetId="49">#REF!</definedName>
    <definedName name="_12_MONTHS" localSheetId="50">#REF!</definedName>
    <definedName name="_12_MONTHS" localSheetId="51">#REF!</definedName>
    <definedName name="_12_MONTHS" localSheetId="52">#REF!</definedName>
    <definedName name="_12_MONTHS">#REF!</definedName>
    <definedName name="_12_PAGE_25MO" localSheetId="14">#REF!</definedName>
    <definedName name="_12_PAGE_25MO" localSheetId="15">#REF!</definedName>
    <definedName name="_12_PAGE_25MO" localSheetId="21">#REF!</definedName>
    <definedName name="_12_PAGE_25MO" localSheetId="22">#REF!</definedName>
    <definedName name="_12_PAGE_25MO" localSheetId="23">#REF!</definedName>
    <definedName name="_12_PAGE_25MO" localSheetId="31">#REF!</definedName>
    <definedName name="_12_PAGE_25MO" localSheetId="32">#REF!</definedName>
    <definedName name="_12_PAGE_25MO" localSheetId="36">#REF!</definedName>
    <definedName name="_12_PAGE_25MO" localSheetId="38">#REF!</definedName>
    <definedName name="_12_PAGE_25MO" localSheetId="39">#REF!</definedName>
    <definedName name="_12_PAGE_25MO" localSheetId="44">#REF!</definedName>
    <definedName name="_12_PAGE_25MO">#REF!</definedName>
    <definedName name="_1994_ONLY">[4]PROFIT!$AZ$183:$BQ$209</definedName>
    <definedName name="_1P">#REF!</definedName>
    <definedName name="_2p">#REF!</definedName>
    <definedName name="_3">#REF!</definedName>
    <definedName name="_3P">#REF!</definedName>
    <definedName name="_3T02_GEAE_SCH6">#REF!</definedName>
    <definedName name="_3T02_GEAE_SCH6_Revised">#REF!</definedName>
    <definedName name="_45" localSheetId="5">'[6]410-P51'!#REF!</definedName>
    <definedName name="_45" localSheetId="6">'[7]410-P51'!#REF!</definedName>
    <definedName name="_45" localSheetId="15">'[6]410-P51'!#REF!</definedName>
    <definedName name="_45" localSheetId="21">'[6]410-P51'!#REF!</definedName>
    <definedName name="_45" localSheetId="22">'[7]410-P51'!#REF!</definedName>
    <definedName name="_45" localSheetId="23">'[7]410-P51'!#REF!</definedName>
    <definedName name="_45" localSheetId="26">'[7]410-P51'!#REF!</definedName>
    <definedName name="_45" localSheetId="32">'[6]410-P51'!#REF!</definedName>
    <definedName name="_45" localSheetId="39">'[7]410-P51'!#REF!</definedName>
    <definedName name="_45" localSheetId="44">'[6]410-P51'!#REF!</definedName>
    <definedName name="_45" localSheetId="47">'[7]410-P51'!#REF!</definedName>
    <definedName name="_45" localSheetId="49">'[7]410-P51'!#REF!</definedName>
    <definedName name="_45" localSheetId="50">'[7]410-P51'!#REF!</definedName>
    <definedName name="_45" localSheetId="51">'[7]410-P51'!#REF!</definedName>
    <definedName name="_45" localSheetId="52">'[7]410-P51'!#REF!</definedName>
    <definedName name="_45" localSheetId="58">'[7]410-P51'!#REF!</definedName>
    <definedName name="_45" localSheetId="59">'[6]410-P51'!#REF!</definedName>
    <definedName name="_45">'[7]410-P51'!#REF!</definedName>
    <definedName name="_46" localSheetId="5">'[6]410-P51'!#REF!</definedName>
    <definedName name="_46" localSheetId="6">'[7]410-P51'!#REF!</definedName>
    <definedName name="_46" localSheetId="15">'[6]410-P51'!#REF!</definedName>
    <definedName name="_46" localSheetId="21">'[6]410-P51'!#REF!</definedName>
    <definedName name="_46" localSheetId="22">'[7]410-P51'!#REF!</definedName>
    <definedName name="_46" localSheetId="23">'[7]410-P51'!#REF!</definedName>
    <definedName name="_46" localSheetId="26">'[7]410-P51'!#REF!</definedName>
    <definedName name="_46" localSheetId="32">'[6]410-P51'!#REF!</definedName>
    <definedName name="_46" localSheetId="44">'[6]410-P51'!#REF!</definedName>
    <definedName name="_46" localSheetId="47">'[7]410-P51'!#REF!</definedName>
    <definedName name="_46" localSheetId="49">'[7]410-P51'!#REF!</definedName>
    <definedName name="_46" localSheetId="50">'[7]410-P51'!#REF!</definedName>
    <definedName name="_46" localSheetId="51">'[7]410-P51'!#REF!</definedName>
    <definedName name="_46" localSheetId="52">'[7]410-P51'!#REF!</definedName>
    <definedName name="_46" localSheetId="58">'[7]410-P51'!#REF!</definedName>
    <definedName name="_46" localSheetId="59">'[6]410-P51'!#REF!</definedName>
    <definedName name="_46">'[7]410-P51'!#REF!</definedName>
    <definedName name="_47" localSheetId="5">'[6]410-P51'!#REF!</definedName>
    <definedName name="_47" localSheetId="6">'[7]410-P51'!#REF!</definedName>
    <definedName name="_47" localSheetId="15">'[6]410-P51'!#REF!</definedName>
    <definedName name="_47" localSheetId="21">'[6]410-P51'!#REF!</definedName>
    <definedName name="_47" localSheetId="22">'[7]410-P51'!#REF!</definedName>
    <definedName name="_47" localSheetId="23">'[7]410-P51'!#REF!</definedName>
    <definedName name="_47" localSheetId="26">'[7]410-P51'!#REF!</definedName>
    <definedName name="_47" localSheetId="32">'[6]410-P51'!#REF!</definedName>
    <definedName name="_47" localSheetId="44">'[6]410-P51'!#REF!</definedName>
    <definedName name="_47" localSheetId="47">'[7]410-P51'!#REF!</definedName>
    <definedName name="_47" localSheetId="49">'[7]410-P51'!#REF!</definedName>
    <definedName name="_47" localSheetId="50">'[7]410-P51'!#REF!</definedName>
    <definedName name="_47" localSheetId="51">'[7]410-P51'!#REF!</definedName>
    <definedName name="_47" localSheetId="52">'[7]410-P51'!#REF!</definedName>
    <definedName name="_47" localSheetId="58">'[7]410-P51'!#REF!</definedName>
    <definedName name="_47" localSheetId="59">'[6]410-P51'!#REF!</definedName>
    <definedName name="_47">'[7]410-P51'!#REF!</definedName>
    <definedName name="_48" localSheetId="5">'[6]410-P51'!#REF!</definedName>
    <definedName name="_48" localSheetId="6">'[7]410-P51'!#REF!</definedName>
    <definedName name="_48" localSheetId="15">'[6]410-P51'!#REF!</definedName>
    <definedName name="_48" localSheetId="21">'[6]410-P51'!#REF!</definedName>
    <definedName name="_48" localSheetId="22">'[7]410-P51'!#REF!</definedName>
    <definedName name="_48" localSheetId="23">'[7]410-P51'!#REF!</definedName>
    <definedName name="_48" localSheetId="26">'[7]410-P51'!#REF!</definedName>
    <definedName name="_48" localSheetId="32">'[6]410-P51'!#REF!</definedName>
    <definedName name="_48" localSheetId="44">'[6]410-P51'!#REF!</definedName>
    <definedName name="_48" localSheetId="47">'[7]410-P51'!#REF!</definedName>
    <definedName name="_48" localSheetId="49">'[7]410-P51'!#REF!</definedName>
    <definedName name="_48" localSheetId="50">'[7]410-P51'!#REF!</definedName>
    <definedName name="_48" localSheetId="51">'[7]410-P51'!#REF!</definedName>
    <definedName name="_48" localSheetId="52">'[7]410-P51'!#REF!</definedName>
    <definedName name="_48" localSheetId="58">'[7]410-P51'!#REF!</definedName>
    <definedName name="_48" localSheetId="59">'[6]410-P51'!#REF!</definedName>
    <definedName name="_48">'[7]410-P51'!#REF!</definedName>
    <definedName name="_49" localSheetId="5">'[6]410-P51'!#REF!</definedName>
    <definedName name="_49" localSheetId="6">'[7]410-P51'!#REF!</definedName>
    <definedName name="_49" localSheetId="15">'[6]410-P51'!#REF!</definedName>
    <definedName name="_49" localSheetId="21">'[6]410-P51'!#REF!</definedName>
    <definedName name="_49" localSheetId="22">'[7]410-P51'!#REF!</definedName>
    <definedName name="_49" localSheetId="23">'[7]410-P51'!#REF!</definedName>
    <definedName name="_49" localSheetId="26">'[7]410-P51'!#REF!</definedName>
    <definedName name="_49" localSheetId="32">'[6]410-P51'!#REF!</definedName>
    <definedName name="_49" localSheetId="44">'[6]410-P51'!#REF!</definedName>
    <definedName name="_49" localSheetId="47">'[7]410-P51'!#REF!</definedName>
    <definedName name="_49" localSheetId="58">'[7]410-P51'!#REF!</definedName>
    <definedName name="_49" localSheetId="59">'[6]410-P51'!#REF!</definedName>
    <definedName name="_49">'[7]410-P51'!#REF!</definedName>
    <definedName name="_4P">#REF!</definedName>
    <definedName name="_5_Query_Complete_EFUSD_Crosstab">#REF!</definedName>
    <definedName name="_50" localSheetId="5">'[6]410-P51'!#REF!</definedName>
    <definedName name="_50" localSheetId="15">'[6]410-P51'!#REF!</definedName>
    <definedName name="_50" localSheetId="21">'[6]410-P51'!#REF!</definedName>
    <definedName name="_50" localSheetId="22">'[7]410-P51'!#REF!</definedName>
    <definedName name="_50" localSheetId="23">'[7]410-P51'!#REF!</definedName>
    <definedName name="_50" localSheetId="32">'[6]410-P51'!#REF!</definedName>
    <definedName name="_50" localSheetId="44">'[6]410-P51'!#REF!</definedName>
    <definedName name="_50" localSheetId="59">'[6]410-P51'!#REF!</definedName>
    <definedName name="_50">'[7]410-P51'!#REF!</definedName>
    <definedName name="_5P">#REF!</definedName>
    <definedName name="_6P">#REF!</definedName>
    <definedName name="_702" localSheetId="44">#REF!</definedName>
    <definedName name="_702" localSheetId="59">#REF!</definedName>
    <definedName name="_702">#REF!</definedName>
    <definedName name="_7P">#REF!</definedName>
    <definedName name="_8P">#REF!</definedName>
    <definedName name="_98DET">#REF!</definedName>
    <definedName name="_9p">#REF!</definedName>
    <definedName name="_ALL2">'[2]A-11a Balance Sheet Recons'!$B$11:$J$42</definedName>
    <definedName name="_AmQ1">[8]References!$C$14</definedName>
    <definedName name="_AmQ2">[8]References!$C$15</definedName>
    <definedName name="_AmQ3">[8]References!$C$16</definedName>
    <definedName name="_AmQ4">[8]References!$C$17</definedName>
    <definedName name="_BQ4.1" hidden="1">#REF!</definedName>
    <definedName name="_DAO1" localSheetId="14">#REF!</definedName>
    <definedName name="_DAO1" localSheetId="15">#REF!</definedName>
    <definedName name="_DAO1" localSheetId="21">#REF!</definedName>
    <definedName name="_DAO1" localSheetId="22">#REF!</definedName>
    <definedName name="_DAO1" localSheetId="23">#REF!</definedName>
    <definedName name="_DAO1" localSheetId="30">#REF!</definedName>
    <definedName name="_DAO1" localSheetId="31">#REF!</definedName>
    <definedName name="_DAO1" localSheetId="32">#REF!</definedName>
    <definedName name="_DAO1" localSheetId="36">#REF!</definedName>
    <definedName name="_DAO1" localSheetId="38">#REF!</definedName>
    <definedName name="_DAO1" localSheetId="39">#REF!</definedName>
    <definedName name="_DAO1" localSheetId="44">#REF!</definedName>
    <definedName name="_DAO1" localSheetId="53">#REF!</definedName>
    <definedName name="_DAO1" localSheetId="59">#REF!</definedName>
    <definedName name="_DAO1">#REF!</definedName>
    <definedName name="_DAO2" localSheetId="14">#REF!</definedName>
    <definedName name="_DAO2" localSheetId="15">#REF!</definedName>
    <definedName name="_DAO2" localSheetId="21">#REF!</definedName>
    <definedName name="_DAO2" localSheetId="22">#REF!</definedName>
    <definedName name="_DAO2" localSheetId="23">#REF!</definedName>
    <definedName name="_DAO2" localSheetId="30">#REF!</definedName>
    <definedName name="_DAO2" localSheetId="31">#REF!</definedName>
    <definedName name="_DAO2" localSheetId="32">#REF!</definedName>
    <definedName name="_DAO2" localSheetId="36">#REF!</definedName>
    <definedName name="_DAO2" localSheetId="38">#REF!</definedName>
    <definedName name="_DAO2" localSheetId="39">#REF!</definedName>
    <definedName name="_DAO2" localSheetId="44">#REF!</definedName>
    <definedName name="_DAO2" localSheetId="53">#REF!</definedName>
    <definedName name="_DAO2" localSheetId="59">#REF!</definedName>
    <definedName name="_DAO2">#REF!</definedName>
    <definedName name="_DAO3" localSheetId="14">#REF!</definedName>
    <definedName name="_DAO3" localSheetId="15">#REF!</definedName>
    <definedName name="_DAO3" localSheetId="21">#REF!</definedName>
    <definedName name="_DAO3" localSheetId="22">#REF!</definedName>
    <definedName name="_DAO3" localSheetId="23">#REF!</definedName>
    <definedName name="_DAO3" localSheetId="30">#REF!</definedName>
    <definedName name="_DAO3" localSheetId="31">#REF!</definedName>
    <definedName name="_DAO3" localSheetId="32">#REF!</definedName>
    <definedName name="_DAO3" localSheetId="36">#REF!</definedName>
    <definedName name="_DAO3" localSheetId="38">#REF!</definedName>
    <definedName name="_DAO3" localSheetId="39">#REF!</definedName>
    <definedName name="_DAO3" localSheetId="44">#REF!</definedName>
    <definedName name="_DAO3" localSheetId="53">#REF!</definedName>
    <definedName name="_DAO3" localSheetId="59">#REF!</definedName>
    <definedName name="_DAO3">#REF!</definedName>
    <definedName name="_DAO4" localSheetId="14">#REF!</definedName>
    <definedName name="_DAO4" localSheetId="15">#REF!</definedName>
    <definedName name="_DAO4" localSheetId="21">#REF!</definedName>
    <definedName name="_DAO4" localSheetId="22">#REF!</definedName>
    <definedName name="_DAO4" localSheetId="23">#REF!</definedName>
    <definedName name="_DAO4" localSheetId="30">#REF!</definedName>
    <definedName name="_DAO4" localSheetId="31">#REF!</definedName>
    <definedName name="_DAO4" localSheetId="32">#REF!</definedName>
    <definedName name="_DAO4" localSheetId="36">#REF!</definedName>
    <definedName name="_DAO4" localSheetId="38">#REF!</definedName>
    <definedName name="_DAO4" localSheetId="39">#REF!</definedName>
    <definedName name="_DAO4" localSheetId="44">#REF!</definedName>
    <definedName name="_DAO4">#REF!</definedName>
    <definedName name="_DEC2001">#REF!</definedName>
    <definedName name="_f5ds6f" hidden="1">#REF!</definedName>
    <definedName name="_FAS1" localSheetId="14">#REF!</definedName>
    <definedName name="_FAS1" localSheetId="15">#REF!</definedName>
    <definedName name="_FAS1" localSheetId="21">#REF!</definedName>
    <definedName name="_FAS1" localSheetId="22">#REF!</definedName>
    <definedName name="_FAS1" localSheetId="23">#REF!</definedName>
    <definedName name="_FAS1" localSheetId="30">#REF!</definedName>
    <definedName name="_FAS1" localSheetId="31">#REF!</definedName>
    <definedName name="_FAS1" localSheetId="32">#REF!</definedName>
    <definedName name="_FAS1" localSheetId="36">#REF!</definedName>
    <definedName name="_FAS1" localSheetId="38">#REF!</definedName>
    <definedName name="_FAS1" localSheetId="39">#REF!</definedName>
    <definedName name="_FAS1" localSheetId="44">#REF!</definedName>
    <definedName name="_FAS1">#REF!</definedName>
    <definedName name="_FAS2" localSheetId="14">#REF!</definedName>
    <definedName name="_FAS2" localSheetId="15">#REF!</definedName>
    <definedName name="_FAS2" localSheetId="21">#REF!</definedName>
    <definedName name="_FAS2" localSheetId="22">#REF!</definedName>
    <definedName name="_FAS2" localSheetId="23">#REF!</definedName>
    <definedName name="_FAS2" localSheetId="30">#REF!</definedName>
    <definedName name="_FAS2" localSheetId="31">#REF!</definedName>
    <definedName name="_FAS2" localSheetId="32">#REF!</definedName>
    <definedName name="_FAS2" localSheetId="36">#REF!</definedName>
    <definedName name="_FAS2" localSheetId="38">#REF!</definedName>
    <definedName name="_FAS2" localSheetId="39">#REF!</definedName>
    <definedName name="_FAS2" localSheetId="44">#REF!</definedName>
    <definedName name="_FAS2">#REF!</definedName>
    <definedName name="_FAS3" localSheetId="14">#REF!</definedName>
    <definedName name="_FAS3" localSheetId="15">#REF!</definedName>
    <definedName name="_FAS3" localSheetId="21">#REF!</definedName>
    <definedName name="_FAS3" localSheetId="22">#REF!</definedName>
    <definedName name="_FAS3" localSheetId="23">#REF!</definedName>
    <definedName name="_FAS3" localSheetId="30">#REF!</definedName>
    <definedName name="_FAS3" localSheetId="31">#REF!</definedName>
    <definedName name="_FAS3" localSheetId="32">#REF!</definedName>
    <definedName name="_FAS3" localSheetId="36">#REF!</definedName>
    <definedName name="_FAS3" localSheetId="38">#REF!</definedName>
    <definedName name="_FAS3" localSheetId="39">#REF!</definedName>
    <definedName name="_FAS3" localSheetId="44">#REF!</definedName>
    <definedName name="_FAS3">#REF!</definedName>
    <definedName name="_FAS4" localSheetId="14">#REF!</definedName>
    <definedName name="_FAS4" localSheetId="15">#REF!</definedName>
    <definedName name="_FAS4" localSheetId="21">#REF!</definedName>
    <definedName name="_FAS4" localSheetId="22">#REF!</definedName>
    <definedName name="_FAS4" localSheetId="23">#REF!</definedName>
    <definedName name="_FAS4" localSheetId="30">#REF!</definedName>
    <definedName name="_FAS4" localSheetId="31">#REF!</definedName>
    <definedName name="_FAS4" localSheetId="32">#REF!</definedName>
    <definedName name="_FAS4" localSheetId="36">#REF!</definedName>
    <definedName name="_FAS4" localSheetId="38">#REF!</definedName>
    <definedName name="_FAS4" localSheetId="39">#REF!</definedName>
    <definedName name="_FAS4" localSheetId="44">#REF!</definedName>
    <definedName name="_FAS4">#REF!</definedName>
    <definedName name="_Fill" localSheetId="14" hidden="1">#REF!</definedName>
    <definedName name="_Fill" localSheetId="15"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30" hidden="1">#REF!</definedName>
    <definedName name="_Fill" localSheetId="31" hidden="1">#REF!</definedName>
    <definedName name="_Fill" localSheetId="32" hidden="1">#REF!</definedName>
    <definedName name="_Fill" localSheetId="36" hidden="1">#REF!</definedName>
    <definedName name="_Fill" localSheetId="38" hidden="1">#REF!</definedName>
    <definedName name="_Fill" localSheetId="39" hidden="1">#REF!</definedName>
    <definedName name="_Fill" localSheetId="43" hidden="1">#REF!</definedName>
    <definedName name="_Fill" localSheetId="44"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hidden="1">#REF!</definedName>
    <definedName name="_Fill2" hidden="1">#REF!</definedName>
    <definedName name="_xlnm._FilterDatabase" localSheetId="25" hidden="1">'410'!$A$11:$N$312</definedName>
    <definedName name="_xlnm._FilterDatabase" localSheetId="30" hidden="1">'415'!$A$7:$Q$75</definedName>
    <definedName name="_xlnm._FilterDatabase" localSheetId="53" hidden="1">'PTC 410'!$A$11:$WMN$311</definedName>
    <definedName name="_xlnm._FilterDatabase" hidden="1">#REF!</definedName>
    <definedName name="_Grp1">#REF!</definedName>
    <definedName name="_grp2">#REF!</definedName>
    <definedName name="_h1" hidden="1">{#N/A,#N/A,FALSE,"Actual - 6_01";#N/A,#N/A,FALSE,"GM Detail";#N/A,#N/A,FALSE,"Global Service";#N/A,#N/A,FALSE,"Inventory Turnover Calculation"}</definedName>
    <definedName name="_JE103103">[9]JE10310X!$A$1:$B$161</definedName>
    <definedName name="_JUN2002">#REF!</definedName>
    <definedName name="_Key1" localSheetId="34" hidden="1">'[10]Journal Entry'!#REF!</definedName>
    <definedName name="_Key1" localSheetId="43" hidden="1">#REF!</definedName>
    <definedName name="_Key1" hidden="1">'[11]Journal Entry'!#REF!</definedName>
    <definedName name="_Key2" localSheetId="34" hidden="1">'[10]Journal Entry'!#REF!</definedName>
    <definedName name="_Key2" localSheetId="43" hidden="1">#REF!</definedName>
    <definedName name="_Key2" hidden="1">'[11]Journal Entry'!#REF!</definedName>
    <definedName name="_MAR2002">#REF!</definedName>
    <definedName name="_new1">[12]GlobalSAndIByPole!$9:$9</definedName>
    <definedName name="_Order1" localSheetId="19" hidden="1">0</definedName>
    <definedName name="_Order1" localSheetId="32" hidden="1">0</definedName>
    <definedName name="_Order1" localSheetId="43" hidden="1">0</definedName>
    <definedName name="_Order1" hidden="1">255</definedName>
    <definedName name="_Order2" localSheetId="32" hidden="1">0</definedName>
    <definedName name="_Order2" hidden="1">255</definedName>
    <definedName name="_pwf320">#REF!</definedName>
    <definedName name="_pwf326">#REF!</definedName>
    <definedName name="_QXS35">[4]VA89_CHG!$HY$32:$HY$67</definedName>
    <definedName name="_QXS45">[4]VA89_CHG!$IJ$32:$IJ$67</definedName>
    <definedName name="_QXS55">[4]VA89_CHG!$IL$8192</definedName>
    <definedName name="_QXS65">#N/A</definedName>
    <definedName name="_RG1" localSheetId="5">#REF!</definedName>
    <definedName name="_RG1" localSheetId="14">#REF!</definedName>
    <definedName name="_RG1" localSheetId="15">#REF!</definedName>
    <definedName name="_RG1" localSheetId="21">#REF!</definedName>
    <definedName name="_RG1" localSheetId="22">#REF!</definedName>
    <definedName name="_RG1" localSheetId="23">#REF!</definedName>
    <definedName name="_RG1" localSheetId="31">#REF!</definedName>
    <definedName name="_RG1" localSheetId="32">#REF!</definedName>
    <definedName name="_RG1" localSheetId="36">#REF!</definedName>
    <definedName name="_RG1" localSheetId="38">#REF!</definedName>
    <definedName name="_RG1" localSheetId="39">#REF!</definedName>
    <definedName name="_RG1" localSheetId="44">#REF!</definedName>
    <definedName name="_RG1" localSheetId="59">#REF!</definedName>
    <definedName name="_RG1">#REF!</definedName>
    <definedName name="_RG2" localSheetId="5">#REF!</definedName>
    <definedName name="_RG2" localSheetId="14">#REF!</definedName>
    <definedName name="_RG2" localSheetId="15">#REF!</definedName>
    <definedName name="_RG2" localSheetId="21">#REF!</definedName>
    <definedName name="_RG2" localSheetId="22">#REF!</definedName>
    <definedName name="_RG2" localSheetId="23">#REF!</definedName>
    <definedName name="_RG2" localSheetId="31">#REF!</definedName>
    <definedName name="_RG2" localSheetId="32">#REF!</definedName>
    <definedName name="_RG2" localSheetId="36">#REF!</definedName>
    <definedName name="_RG2" localSheetId="38">#REF!</definedName>
    <definedName name="_RG2" localSheetId="39">#REF!</definedName>
    <definedName name="_RG2" localSheetId="44">#REF!</definedName>
    <definedName name="_RG2" localSheetId="59">#REF!</definedName>
    <definedName name="_RG2">#REF!</definedName>
    <definedName name="_RG3" localSheetId="5">#REF!</definedName>
    <definedName name="_RG3" localSheetId="14">#REF!</definedName>
    <definedName name="_RG3" localSheetId="15">#REF!</definedName>
    <definedName name="_RG3" localSheetId="21">#REF!</definedName>
    <definedName name="_RG3" localSheetId="22">#REF!</definedName>
    <definedName name="_RG3" localSheetId="23">#REF!</definedName>
    <definedName name="_RG3" localSheetId="31">#REF!</definedName>
    <definedName name="_RG3" localSheetId="32">#REF!</definedName>
    <definedName name="_RG3" localSheetId="36">#REF!</definedName>
    <definedName name="_RG3" localSheetId="38">#REF!</definedName>
    <definedName name="_RG3" localSheetId="39">#REF!</definedName>
    <definedName name="_RG3" localSheetId="44">#REF!</definedName>
    <definedName name="_RG3" localSheetId="59">#REF!</definedName>
    <definedName name="_RG3">#REF!</definedName>
    <definedName name="_RG4" localSheetId="14">#REF!</definedName>
    <definedName name="_RG4" localSheetId="15">#REF!</definedName>
    <definedName name="_RG4" localSheetId="21">#REF!</definedName>
    <definedName name="_RG4" localSheetId="22">#REF!</definedName>
    <definedName name="_RG4" localSheetId="23">#REF!</definedName>
    <definedName name="_RG4" localSheetId="31">#REF!</definedName>
    <definedName name="_RG4" localSheetId="32">#REF!</definedName>
    <definedName name="_RG4" localSheetId="36">#REF!</definedName>
    <definedName name="_RG4" localSheetId="38">#REF!</definedName>
    <definedName name="_RG4" localSheetId="39">#REF!</definedName>
    <definedName name="_RG4" localSheetId="44">#REF!</definedName>
    <definedName name="_RG4">#REF!</definedName>
    <definedName name="_SEP2002">#REF!</definedName>
    <definedName name="_Sky1" hidden="1">{"Summary analysis",#N/A,FALSE,"Total";"OCPH analysis",#N/A,FALSE,"Total";"detail analysis",#N/A,FALSE,"Total"}</definedName>
    <definedName name="_Sort" hidden="1">#REF!</definedName>
    <definedName name="_Sort2" hidden="1">#REF!</definedName>
    <definedName name="_SP7">#REF!</definedName>
    <definedName name="_SP8">#REF!</definedName>
    <definedName name="_SW7">#REF!</definedName>
    <definedName name="_SW8">#REF!</definedName>
    <definedName name="_Table2_Out" hidden="1">#REF!</definedName>
    <definedName name="A">#REF!</definedName>
    <definedName name="aa" hidden="1">{#N/A,#N/A,TRUE,"NS Materials, 011397";#N/A,#N/A,TRUE,"Mobile";#N/A,#N/A,TRUE,"Workstation";#N/A,#N/A,TRUE,"SQL Server";#N/A,#N/A,TRUE,"Operational DB Server";#N/A,#N/A,TRUE,"Application Server";#N/A,#N/A,TRUE,"MP Server 6001-18";#N/A,#N/A,TRUE,"MP Server 6001-24"}</definedName>
    <definedName name="aaa" hidden="1">{#N/A,#N/A,TRUE,"NS Materials, 011397";#N/A,#N/A,TRUE,"Mobile";#N/A,#N/A,TRUE,"Workstation";#N/A,#N/A,TRUE,"SQL Server";#N/A,#N/A,TRUE,"Operational DB Server";#N/A,#N/A,TRUE,"Application Server";#N/A,#N/A,TRUE,"MP Server 6001-18";#N/A,#N/A,TRUE,"MP Server 6001-24"}</definedName>
    <definedName name="aaa1a">#REF!</definedName>
    <definedName name="aaw">#REF!</definedName>
    <definedName name="ABBREV_DATE" localSheetId="14">#REF!</definedName>
    <definedName name="ABBREV_DATE" localSheetId="15">#REF!</definedName>
    <definedName name="ABBREV_DATE" localSheetId="18">#REF!</definedName>
    <definedName name="ABBREV_DATE" localSheetId="19">#REF!</definedName>
    <definedName name="ABBREV_DATE" localSheetId="20">#REF!</definedName>
    <definedName name="ABBREV_DATE" localSheetId="21">#REF!</definedName>
    <definedName name="ABBREV_DATE" localSheetId="22">#REF!</definedName>
    <definedName name="ABBREV_DATE" localSheetId="23">#REF!</definedName>
    <definedName name="ABBREV_DATE" localSheetId="30">#REF!</definedName>
    <definedName name="ABBREV_DATE" localSheetId="31">#REF!</definedName>
    <definedName name="ABBREV_DATE" localSheetId="32">#REF!</definedName>
    <definedName name="ABBREV_DATE" localSheetId="36">#REF!</definedName>
    <definedName name="ABBREV_DATE" localSheetId="38">#REF!</definedName>
    <definedName name="ABBREV_DATE" localSheetId="39">#REF!</definedName>
    <definedName name="ABBREV_DATE" localSheetId="43">#REF!</definedName>
    <definedName name="ABBREV_DATE" localSheetId="44">#REF!</definedName>
    <definedName name="ABBREV_DATE" localSheetId="49">#REF!</definedName>
    <definedName name="ABBREV_DATE" localSheetId="50">#REF!</definedName>
    <definedName name="ABBREV_DATE" localSheetId="51">#REF!</definedName>
    <definedName name="ABBREV_DATE" localSheetId="52">#REF!</definedName>
    <definedName name="ABBREV_DATE">#REF!</definedName>
    <definedName name="AC_Q1_Chg" localSheetId="15">'[13]Change By AC'!#REF!</definedName>
    <definedName name="AC_Q1_Chg" localSheetId="18">'[13]Change By AC'!#REF!</definedName>
    <definedName name="AC_Q1_Chg" localSheetId="21">'[13]Change By AC'!#REF!</definedName>
    <definedName name="AC_Q1_Chg" localSheetId="30">'[14]Change By AC'!#REF!</definedName>
    <definedName name="AC_Q1_Chg" localSheetId="32">'[13]Change By AC'!#REF!</definedName>
    <definedName name="AC_Q1_Chg" localSheetId="53">'[15]Change By AC'!#REF!</definedName>
    <definedName name="AC_Q1_Chg">'[13]Change By AC'!#REF!</definedName>
    <definedName name="AC_Q2_Chg" localSheetId="18">'[13]Change By AC'!#REF!</definedName>
    <definedName name="AC_Q2_Chg" localSheetId="30">'[14]Change By AC'!#REF!</definedName>
    <definedName name="AC_Q2_Chg" localSheetId="53">'[15]Change By AC'!#REF!</definedName>
    <definedName name="AC_Q2_Chg">'[13]Change By AC'!#REF!</definedName>
    <definedName name="AC_Q3_Chg" localSheetId="30">'[14]Change By AC'!#REF!</definedName>
    <definedName name="AC_Q3_Chg" localSheetId="53">'[15]Change By AC'!#REF!</definedName>
    <definedName name="AC_Q3_Chg">'[16]Change By AC'!#REF!</definedName>
    <definedName name="AC_Q4_Chg" localSheetId="30">'[14]Change By AC'!#REF!</definedName>
    <definedName name="AC_Q4_Chg" localSheetId="53">'[15]Change By AC'!#REF!</definedName>
    <definedName name="AC_Q4_Chg">'[16]Change By AC'!#REF!</definedName>
    <definedName name="AccName">'[17]Names, Book Reserve'!$A$4:$C$13</definedName>
    <definedName name="account">#REF!</definedName>
    <definedName name="Actual_07">'[18]2007'!$A$4:$Q$49</definedName>
    <definedName name="Actuals">'[19]BNSF Budget by Shop'!#REF!</definedName>
    <definedName name="Adds" localSheetId="5">#REF!</definedName>
    <definedName name="Adds" localSheetId="14">#REF!</definedName>
    <definedName name="Adds" localSheetId="15">#REF!</definedName>
    <definedName name="Adds" localSheetId="18">#REF!</definedName>
    <definedName name="Adds" localSheetId="21">#REF!</definedName>
    <definedName name="Adds" localSheetId="22">#REF!</definedName>
    <definedName name="Adds" localSheetId="23">#REF!</definedName>
    <definedName name="Adds" localSheetId="31">#REF!</definedName>
    <definedName name="Adds" localSheetId="32">#REF!</definedName>
    <definedName name="Adds" localSheetId="36">#REF!</definedName>
    <definedName name="Adds" localSheetId="38">#REF!</definedName>
    <definedName name="Adds" localSheetId="39">#REF!</definedName>
    <definedName name="Adds" localSheetId="44">#REF!</definedName>
    <definedName name="Adds" localSheetId="49">#REF!</definedName>
    <definedName name="Adds" localSheetId="50">#REF!</definedName>
    <definedName name="Adds" localSheetId="51">#REF!</definedName>
    <definedName name="Adds" localSheetId="52">#REF!</definedName>
    <definedName name="Adds" localSheetId="59">#REF!</definedName>
    <definedName name="Adds">#REF!</definedName>
    <definedName name="adf" hidden="1">{"Summary analysis",#N/A,FALSE,"Total";"OCPH analysis",#N/A,FALSE,"Total";"detail analysis",#N/A,FALSE,"Total"}</definedName>
    <definedName name="adgadgadgadsgasdg" hidden="1">{"'Title Transfer Units6,7,&amp;8'!$A$1:$B$4","'Title Transfer Units6,7,&amp;8'!$C$6"}</definedName>
    <definedName name="Admin">#REF!</definedName>
    <definedName name="adsfadfnkf" hidden="1">{"'Title Transfer Units6,7,&amp;8'!$A$1:$B$4","'Title Transfer Units6,7,&amp;8'!$C$6"}</definedName>
    <definedName name="adsfadgadg" hidden="1">{"'Title Transfer Units6,7,&amp;8'!$A$1:$B$4","'Title Transfer Units6,7,&amp;8'!$C$6"}</definedName>
    <definedName name="adsfadgadgg" hidden="1">{"'Title Transfer Units6,7,&amp;8'!$A$1:$B$4","'Title Transfer Units6,7,&amp;8'!$C$6"}</definedName>
    <definedName name="adsfasdfadsf" hidden="1">{"'Title Transfer Units6,7,&amp;8'!$A$1:$B$4","'Title Transfer Units6,7,&amp;8'!$C$6"}</definedName>
    <definedName name="adsfgadg" hidden="1">{"'Title Transfer Units6,7,&amp;8'!$A$1:$B$4","'Title Transfer Units6,7,&amp;8'!$C$6"}</definedName>
    <definedName name="adsgadgag" hidden="1">{"'Title Transfer Units6,7,&amp;8'!$A$1:$B$4","'Title Transfer Units6,7,&amp;8'!$C$6"}</definedName>
    <definedName name="adsgadhgadgasdfaf" hidden="1">{"'Title Transfer Units6,7,&amp;8'!$A$1:$B$4","'Title Transfer Units6,7,&amp;8'!$C$6"}</definedName>
    <definedName name="advasdg" hidden="1">{"'Title Transfer Units6,7,&amp;8'!$A$1:$B$4","'Title Transfer Units6,7,&amp;8'!$C$6"}</definedName>
    <definedName name="Ageing_Tb_1">#REF!</definedName>
    <definedName name="ahadhasdgaefhgh" hidden="1">{"'Title Transfer Units6,7,&amp;8'!$A$1:$B$4","'Title Transfer Units6,7,&amp;8'!$C$6"}</definedName>
    <definedName name="ALL">'[20]Scoped Sites Cost Center Data'!$A:$A</definedName>
    <definedName name="All_Inits">'[21]03 Initiatives'!$D$5:$EL$402</definedName>
    <definedName name="All_Ints2">'[21]03 Initiatives'!$D$5:$EL$402</definedName>
    <definedName name="alpha">#REF!</definedName>
    <definedName name="Americas_detail_current">#REF!</definedName>
    <definedName name="Americas_sales">#REF!</definedName>
    <definedName name="AMORT">#N/A</definedName>
    <definedName name="anr" hidden="1">{#N/A,#N/A,FALSE,"A"}</definedName>
    <definedName name="anscount" hidden="1">1</definedName>
    <definedName name="APR">#REF!</definedName>
    <definedName name="asasfsf" hidden="1">{"Summary analysis",#N/A,FALSE,"Total";"OCPH analysis",#N/A,FALSE,"Total";"detail analysis",#N/A,FALSE,"Total"}</definedName>
    <definedName name="ASD">#REF!</definedName>
    <definedName name="asdf.kjahsdf" hidden="1">{"'Title Transfer Units6,7,&amp;8'!$A$1:$B$4","'Title Transfer Units6,7,&amp;8'!$C$6"}</definedName>
    <definedName name="asdfadsfa" hidden="1">{"'Title Transfer Units6,7,&amp;8'!$A$1:$B$4","'Title Transfer Units6,7,&amp;8'!$C$6"}</definedName>
    <definedName name="asdfalkjadf" hidden="1">{"'Title Transfer Units6,7,&amp;8'!$A$1:$B$4","'Title Transfer Units6,7,&amp;8'!$C$6"}</definedName>
    <definedName name="asdgasfkjdkjlf" hidden="1">{"'Title Transfer Units6,7,&amp;8'!$A$1:$B$4","'Title Transfer Units6,7,&amp;8'!$C$6"}</definedName>
    <definedName name="asia_col">#REF!</definedName>
    <definedName name="AsiaQ1">[8]References!$C$24</definedName>
    <definedName name="AsiaQ2">[8]References!$C$25</definedName>
    <definedName name="AsiaQ3">[8]References!$C$26</definedName>
    <definedName name="AsiaQ4">[8]References!$C$27</definedName>
    <definedName name="asp_ref">#REF!</definedName>
    <definedName name="Assets">#REF!</definedName>
    <definedName name="ASSIGN" localSheetId="5">#REF!</definedName>
    <definedName name="ASSIGN" localSheetId="14">#REF!</definedName>
    <definedName name="ASSIGN" localSheetId="15">#REF!</definedName>
    <definedName name="ASSIGN" localSheetId="18">#REF!</definedName>
    <definedName name="ASSIGN" localSheetId="19">#REF!</definedName>
    <definedName name="ASSIGN" localSheetId="20">#REF!</definedName>
    <definedName name="ASSIGN" localSheetId="21">#REF!</definedName>
    <definedName name="ASSIGN" localSheetId="22">#REF!</definedName>
    <definedName name="ASSIGN" localSheetId="23">#REF!</definedName>
    <definedName name="ASSIGN" localSheetId="30">#REF!</definedName>
    <definedName name="ASSIGN" localSheetId="31">#REF!</definedName>
    <definedName name="ASSIGN" localSheetId="32">#REF!</definedName>
    <definedName name="ASSIGN" localSheetId="36">#REF!</definedName>
    <definedName name="ASSIGN" localSheetId="38">#REF!</definedName>
    <definedName name="ASSIGN" localSheetId="39">#REF!</definedName>
    <definedName name="ASSIGN" localSheetId="43">#REF!</definedName>
    <definedName name="ASSIGN" localSheetId="44">#REF!</definedName>
    <definedName name="ASSIGN" localSheetId="49">#REF!</definedName>
    <definedName name="ASSIGN" localSheetId="50">#REF!</definedName>
    <definedName name="ASSIGN" localSheetId="51">#REF!</definedName>
    <definedName name="ASSIGN" localSheetId="52">#REF!</definedName>
    <definedName name="ASSIGN" localSheetId="59">#REF!</definedName>
    <definedName name="ASSIGN">#REF!</definedName>
    <definedName name="AW">'[22]Modality Summary'!$L$21</definedName>
    <definedName name="b" hidden="1">{#N/A,#N/A,TRUE,"NS Materials, 011397";#N/A,#N/A,TRUE,"Mobile";#N/A,#N/A,TRUE,"Workstation";#N/A,#N/A,TRUE,"SQL Server";#N/A,#N/A,TRUE,"Operational DB Server";#N/A,#N/A,TRUE,"Application Server";#N/A,#N/A,TRUE,"MP Server 6001-18";#N/A,#N/A,TRUE,"MP Server 6001-24"}</definedName>
    <definedName name="B_4" localSheetId="5">#REF!</definedName>
    <definedName name="B_4" localSheetId="14">#REF!</definedName>
    <definedName name="B_4" localSheetId="15">#REF!</definedName>
    <definedName name="B_4" localSheetId="21">#REF!</definedName>
    <definedName name="B_4" localSheetId="22">#REF!</definedName>
    <definedName name="B_4" localSheetId="23">#REF!</definedName>
    <definedName name="B_4" localSheetId="31">#REF!</definedName>
    <definedName name="B_4" localSheetId="32">#REF!</definedName>
    <definedName name="B_4" localSheetId="36">#REF!</definedName>
    <definedName name="B_4" localSheetId="38">#REF!</definedName>
    <definedName name="B_4" localSheetId="39">#REF!</definedName>
    <definedName name="B_4" localSheetId="44">#REF!</definedName>
    <definedName name="B_4" localSheetId="59">#REF!</definedName>
    <definedName name="B_4">#REF!</definedName>
    <definedName name="B_5" localSheetId="14">#REF!</definedName>
    <definedName name="B_5" localSheetId="15">#REF!</definedName>
    <definedName name="B_5" localSheetId="21">#REF!</definedName>
    <definedName name="B_5" localSheetId="22">#REF!</definedName>
    <definedName name="B_5" localSheetId="23">#REF!</definedName>
    <definedName name="B_5" localSheetId="31">#REF!</definedName>
    <definedName name="B_5" localSheetId="32">#REF!</definedName>
    <definedName name="B_5" localSheetId="36">#REF!</definedName>
    <definedName name="B_5" localSheetId="38">#REF!</definedName>
    <definedName name="B_5" localSheetId="39">#REF!</definedName>
    <definedName name="B_5" localSheetId="44">#REF!</definedName>
    <definedName name="B_5">#REF!</definedName>
    <definedName name="bal_det">#REF!</definedName>
    <definedName name="BALANCE">#REF!</definedName>
    <definedName name="Base">#REF!</definedName>
    <definedName name="bbb" hidden="1">{#N/A,#N/A,FALSE,"CW Summary";#N/A,#N/A,FALSE,"Weekly Tracking";#N/A,#N/A,FALSE,"MSA";#N/A,#N/A,FALSE,"Parts";#N/A,#N/A,FALSE,"RS";#N/A,#N/A,FALSE,"Mods";#N/A,#N/A,FALSE,"GEVISA";#N/A,#N/A,FALSE,"HQ"}</definedName>
    <definedName name="Bcklog2">#REF!</definedName>
    <definedName name="Beg_Bal">'[23]qtr point compare'!$A$6:$E$38</definedName>
    <definedName name="BEGINNING" localSheetId="14">#REF!</definedName>
    <definedName name="BEGINNING" localSheetId="15">#REF!</definedName>
    <definedName name="BEGINNING" localSheetId="18">#REF!</definedName>
    <definedName name="BEGINNING" localSheetId="21">#REF!</definedName>
    <definedName name="BEGINNING" localSheetId="22">#REF!</definedName>
    <definedName name="BEGINNING" localSheetId="23">#REF!</definedName>
    <definedName name="BEGINNING" localSheetId="31">#REF!</definedName>
    <definedName name="BEGINNING" localSheetId="32">#REF!</definedName>
    <definedName name="BEGINNING" localSheetId="36">#REF!</definedName>
    <definedName name="BEGINNING" localSheetId="38">#REF!</definedName>
    <definedName name="BEGINNING" localSheetId="39">#REF!</definedName>
    <definedName name="BEGINNING" localSheetId="44">#REF!</definedName>
    <definedName name="BEGINNING" localSheetId="49">#REF!</definedName>
    <definedName name="BEGINNING" localSheetId="50">#REF!</definedName>
    <definedName name="BEGINNING" localSheetId="51">#REF!</definedName>
    <definedName name="BEGINNING" localSheetId="52">#REF!</definedName>
    <definedName name="BEGINNING">#REF!</definedName>
    <definedName name="Bei_data">[24]references!#REF!</definedName>
    <definedName name="BEx3O85IKWARA6NCJOLRBRJFMEWW" hidden="1">'[25]Q2 09 Rail BS Leads'!#REF!</definedName>
    <definedName name="BEx5MLQZM68YQSKARVWTTPINFQ2C" hidden="1">'[25]Q2 09 Rail BS Leads'!#REF!</definedName>
    <definedName name="BExERWCEBKQRYWRQLYJ4UCMMKTHG" hidden="1">'[25]Q2 09 Rail BS Leads'!#REF!</definedName>
    <definedName name="BExMBYPQDG9AYDQ5E8IECVFREPO6" hidden="1">'[25]Q2 09 Rail BS Leads'!#REF!</definedName>
    <definedName name="BExQ9ZLYHWABXAA9NJDW8ZS0UQ9P" hidden="1">'[25]Q2 09 Rail BS Leads'!#REF!</definedName>
    <definedName name="BExTUY9WNSJ91GV8CP0SKJTEIV82" hidden="1">'[25]Q2 09 Rail BS Leads'!#REF!</definedName>
    <definedName name="BkgDB">#REF!</definedName>
    <definedName name="bklg_ref">#REF!</definedName>
    <definedName name="BLPH200001" hidden="1">'[26]Stock Chart'!$B$5</definedName>
    <definedName name="BNE_MESSAGES_HIDDEN" hidden="1">#REF!</definedName>
    <definedName name="BNE_MESSAGES_HIDDEN1" hidden="1">#REF!</definedName>
    <definedName name="BNLC">#REF!</definedName>
    <definedName name="bs" hidden="1">{"Summary analysis",#N/A,FALSE,"Total";"OCPH analysis",#N/A,FALSE,"Total";"detail analysis",#N/A,FALSE,"Total"}</definedName>
    <definedName name="BS_98" localSheetId="5">#REF!</definedName>
    <definedName name="BS_98" localSheetId="14">#REF!</definedName>
    <definedName name="BS_98" localSheetId="15">#REF!</definedName>
    <definedName name="BS_98" localSheetId="21">#REF!</definedName>
    <definedName name="BS_98" localSheetId="22">#REF!</definedName>
    <definedName name="BS_98" localSheetId="23">#REF!</definedName>
    <definedName name="BS_98" localSheetId="31">#REF!</definedName>
    <definedName name="BS_98" localSheetId="32">#REF!</definedName>
    <definedName name="BS_98" localSheetId="36">#REF!</definedName>
    <definedName name="BS_98" localSheetId="38">#REF!</definedName>
    <definedName name="BS_98" localSheetId="39">#REF!</definedName>
    <definedName name="BS_98" localSheetId="44">#REF!</definedName>
    <definedName name="BS_98" localSheetId="59">#REF!</definedName>
    <definedName name="BS_98">#REF!</definedName>
    <definedName name="BS_99" localSheetId="5">#REF!</definedName>
    <definedName name="BS_99" localSheetId="14">#REF!</definedName>
    <definedName name="BS_99" localSheetId="15">#REF!</definedName>
    <definedName name="BS_99" localSheetId="21">#REF!</definedName>
    <definedName name="BS_99" localSheetId="22">#REF!</definedName>
    <definedName name="BS_99" localSheetId="23">#REF!</definedName>
    <definedName name="BS_99" localSheetId="31">#REF!</definedName>
    <definedName name="BS_99" localSheetId="32">#REF!</definedName>
    <definedName name="BS_99" localSheetId="36">#REF!</definedName>
    <definedName name="BS_99" localSheetId="38">#REF!</definedName>
    <definedName name="BS_99" localSheetId="39">#REF!</definedName>
    <definedName name="BS_99" localSheetId="44">#REF!</definedName>
    <definedName name="BS_99" localSheetId="59">#REF!</definedName>
    <definedName name="BS_99">#REF!</definedName>
    <definedName name="BS_SUM_25MO" localSheetId="5">#REF!</definedName>
    <definedName name="BS_SUM_25MO" localSheetId="14">#REF!</definedName>
    <definedName name="BS_SUM_25MO" localSheetId="15">#REF!</definedName>
    <definedName name="BS_SUM_25MO" localSheetId="21">#REF!</definedName>
    <definedName name="BS_SUM_25MO" localSheetId="22">#REF!</definedName>
    <definedName name="BS_SUM_25MO" localSheetId="23">#REF!</definedName>
    <definedName name="BS_SUM_25MO" localSheetId="31">#REF!</definedName>
    <definedName name="BS_SUM_25MO" localSheetId="32">#REF!</definedName>
    <definedName name="BS_SUM_25MO" localSheetId="36">#REF!</definedName>
    <definedName name="BS_SUM_25MO" localSheetId="38">#REF!</definedName>
    <definedName name="BS_SUM_25MO" localSheetId="39">#REF!</definedName>
    <definedName name="BS_SUM_25MO" localSheetId="44">#REF!</definedName>
    <definedName name="BS_SUM_25MO" localSheetId="59">#REF!</definedName>
    <definedName name="BS_SUM_25MO">#REF!</definedName>
    <definedName name="BS_SUM_98" localSheetId="14">#REF!</definedName>
    <definedName name="BS_SUM_98" localSheetId="15">#REF!</definedName>
    <definedName name="BS_SUM_98" localSheetId="21">#REF!</definedName>
    <definedName name="BS_SUM_98" localSheetId="22">#REF!</definedName>
    <definedName name="BS_SUM_98" localSheetId="23">#REF!</definedName>
    <definedName name="BS_SUM_98" localSheetId="31">#REF!</definedName>
    <definedName name="BS_SUM_98" localSheetId="32">#REF!</definedName>
    <definedName name="BS_SUM_98" localSheetId="36">#REF!</definedName>
    <definedName name="BS_SUM_98" localSheetId="38">#REF!</definedName>
    <definedName name="BS_SUM_98" localSheetId="39">#REF!</definedName>
    <definedName name="BS_SUM_98" localSheetId="44">#REF!</definedName>
    <definedName name="BS_SUM_98">#REF!</definedName>
    <definedName name="BS_SUM_99" localSheetId="14">#REF!</definedName>
    <definedName name="BS_SUM_99" localSheetId="15">#REF!</definedName>
    <definedName name="BS_SUM_99" localSheetId="21">#REF!</definedName>
    <definedName name="BS_SUM_99" localSheetId="22">#REF!</definedName>
    <definedName name="BS_SUM_99" localSheetId="23">#REF!</definedName>
    <definedName name="BS_SUM_99" localSheetId="31">#REF!</definedName>
    <definedName name="BS_SUM_99" localSheetId="32">#REF!</definedName>
    <definedName name="BS_SUM_99" localSheetId="36">#REF!</definedName>
    <definedName name="BS_SUM_99" localSheetId="38">#REF!</definedName>
    <definedName name="BS_SUM_99" localSheetId="39">#REF!</definedName>
    <definedName name="BS_SUM_99" localSheetId="44">#REF!</definedName>
    <definedName name="BS_SUM_99">#REF!</definedName>
    <definedName name="BSLA">#REF!</definedName>
    <definedName name="Buc_data">[24]references!#REF!</definedName>
    <definedName name="Bud_data">[24]references!#REF!</definedName>
    <definedName name="Buildings">#REF!</definedName>
    <definedName name="BuildStd" hidden="1">{"Summary analysis",#N/A,FALSE,"Total";"OCPH analysis",#N/A,FALSE,"Total";"detail analysis",#N/A,FALSE,"Total"}</definedName>
    <definedName name="ByCompanyMFeed" localSheetId="14">#REF!</definedName>
    <definedName name="ByCompanyMFeed" localSheetId="15">#REF!</definedName>
    <definedName name="ByCompanyMFeed" localSheetId="21">#REF!</definedName>
    <definedName name="ByCompanyMFeed" localSheetId="22">#REF!</definedName>
    <definedName name="ByCompanyMFeed" localSheetId="23">#REF!</definedName>
    <definedName name="ByCompanyMFeed" localSheetId="31">#REF!</definedName>
    <definedName name="ByCompanyMFeed" localSheetId="32">#REF!</definedName>
    <definedName name="ByCompanyMFeed" localSheetId="36">#REF!</definedName>
    <definedName name="ByCompanyMFeed" localSheetId="38">#REF!</definedName>
    <definedName name="ByCompanyMFeed" localSheetId="39">#REF!</definedName>
    <definedName name="ByCompanyMFeed" localSheetId="44">#REF!</definedName>
    <definedName name="ByCompanyMFeed">#REF!</definedName>
    <definedName name="C_">#N/A</definedName>
    <definedName name="CAcct">#REF!</definedName>
    <definedName name="CAmt">#REF!</definedName>
    <definedName name="can_asp">#REF!</definedName>
    <definedName name="can_bklg">#REF!</definedName>
    <definedName name="Can_data">[24]references!$D$8</definedName>
    <definedName name="Can_detail">#REF!</definedName>
    <definedName name="can_inv">[27]References!#REF!</definedName>
    <definedName name="can_si">#REF!</definedName>
    <definedName name="can1_inv">#REF!</definedName>
    <definedName name="Canada_data">[8]References!$C$11</definedName>
    <definedName name="carm_serv_row">[8]References!$G$35</definedName>
    <definedName name="CARSERIES">#REF!</definedName>
    <definedName name="Cash_Flow">#REF!</definedName>
    <definedName name="Cash_Flow_2010">#REF!</definedName>
    <definedName name="Cash_Flow_2011">#REF!</definedName>
    <definedName name="Cash_Flow_2012">#REF!</definedName>
    <definedName name="Cash_Flow_All_NV">#REF!</definedName>
    <definedName name="Cash_Flow_Casualty_NV">#REF!</definedName>
    <definedName name="Cash_Flow_Casualty_to_Export">#REF!</definedName>
    <definedName name="Casualties4" localSheetId="14">#REF!</definedName>
    <definedName name="Casualties4" localSheetId="15">#REF!</definedName>
    <definedName name="Casualties4" localSheetId="21">#REF!</definedName>
    <definedName name="Casualties4" localSheetId="22">#REF!</definedName>
    <definedName name="Casualties4" localSheetId="23">#REF!</definedName>
    <definedName name="Casualties4" localSheetId="30">#REF!</definedName>
    <definedName name="Casualties4" localSheetId="31">#REF!</definedName>
    <definedName name="Casualties4" localSheetId="32">#REF!</definedName>
    <definedName name="Casualties4" localSheetId="36">#REF!</definedName>
    <definedName name="Casualties4" localSheetId="38">#REF!</definedName>
    <definedName name="Casualties4" localSheetId="39">#REF!</definedName>
    <definedName name="Casualties4" localSheetId="44">#REF!</definedName>
    <definedName name="Casualties4" localSheetId="53">#REF!</definedName>
    <definedName name="Casualties4">#REF!</definedName>
    <definedName name="Cat" hidden="1">{"Summary analysis",#N/A,FALSE,"Total";"OCPH analysis",#N/A,FALSE,"Total";"detail analysis",#N/A,FALSE,"Total"}</definedName>
    <definedName name="Category">'[28]Income Statement'!$G$5</definedName>
    <definedName name="CBS" localSheetId="14">#REF!</definedName>
    <definedName name="CBS" localSheetId="15">#REF!</definedName>
    <definedName name="CBS" localSheetId="21">#REF!</definedName>
    <definedName name="CBS" localSheetId="22">#REF!</definedName>
    <definedName name="CBS" localSheetId="23">#REF!</definedName>
    <definedName name="CBS" localSheetId="31">#REF!</definedName>
    <definedName name="CBS" localSheetId="32">#REF!</definedName>
    <definedName name="CBS" localSheetId="36">#REF!</definedName>
    <definedName name="CBS" localSheetId="38">#REF!</definedName>
    <definedName name="CBS" localSheetId="39">#REF!</definedName>
    <definedName name="CBS" localSheetId="44">#REF!</definedName>
    <definedName name="CBS">#REF!</definedName>
    <definedName name="CCalcTax">#REF!</definedName>
    <definedName name="ccc" hidden="1">{#N/A,#N/A,FALSE,"CW Summary";#N/A,#N/A,FALSE,"Weekly Tracking";#N/A,#N/A,FALSE,"MSA";#N/A,#N/A,FALSE,"Parts";#N/A,#N/A,FALSE,"RS";#N/A,#N/A,FALSE,"Mods";#N/A,#N/A,FALSE,"GEVISA"}</definedName>
    <definedName name="CCDD1">#REF!</definedName>
    <definedName name="CCDD2">#REF!</definedName>
    <definedName name="CCDP1">#REF!</definedName>
    <definedName name="CCDP2">#REF!</definedName>
    <definedName name="CCheck">#REF!</definedName>
    <definedName name="CCompCd">#REF!</definedName>
    <definedName name="CCostCtr">#REF!</definedName>
    <definedName name="CCrcy">#REF!</definedName>
    <definedName name="CDateFmt">#REF!</definedName>
    <definedName name="CDocDt">#REF!</definedName>
    <definedName name="cdr">[29]Lookup!$A$1:$B$63</definedName>
    <definedName name="CH">'[30]200-Balance_CORR'!$P$17</definedName>
    <definedName name="change_ship">#REF!</definedName>
    <definedName name="ChartTitle">'[31]Tracking of CMR'!$B$4</definedName>
    <definedName name="ChartTitle1">'[31]Tracking of CMR'!$B$33</definedName>
    <definedName name="ChartTitle2">'[32](13) Tracking of CMR'!#REF!</definedName>
    <definedName name="ChartTitleCost">'[32](13) Tracking of CMR'!#REF!</definedName>
    <definedName name="CHTable">#REF!</definedName>
    <definedName name="Classes">#REF!</definedName>
    <definedName name="CLOSERPT">#REF!</definedName>
    <definedName name="CLTable">#REF!</definedName>
    <definedName name="CN_01">"CN"</definedName>
    <definedName name="Co_2Q_Chg" localSheetId="15">'[13]Change By Co'!#REF!</definedName>
    <definedName name="Co_2Q_Chg" localSheetId="18">'[13]Change By Co'!#REF!</definedName>
    <definedName name="Co_2Q_Chg" localSheetId="21">'[13]Change By Co'!#REF!</definedName>
    <definedName name="Co_2Q_Chg" localSheetId="30">'[14]Change By Co'!#REF!</definedName>
    <definedName name="Co_2Q_Chg" localSheetId="32">'[13]Change By Co'!#REF!</definedName>
    <definedName name="Co_2Q_Chg" localSheetId="53">'[15]Change By Co'!#REF!</definedName>
    <definedName name="Co_2Q_Chg">'[13]Change By Co'!#REF!</definedName>
    <definedName name="Co_Q1_Chg" localSheetId="18">'[13]Change By Co'!#REF!</definedName>
    <definedName name="Co_Q1_Chg" localSheetId="30">'[14]Change By Co'!#REF!</definedName>
    <definedName name="Co_Q1_Chg" localSheetId="53">'[15]Change By Co'!#REF!</definedName>
    <definedName name="Co_Q1_Chg">'[13]Change By Co'!#REF!</definedName>
    <definedName name="COLE" localSheetId="5">#REF!</definedName>
    <definedName name="COLE" localSheetId="14">#REF!</definedName>
    <definedName name="COLE" localSheetId="15">#REF!</definedName>
    <definedName name="COLE" localSheetId="21">#REF!</definedName>
    <definedName name="COLE" localSheetId="22">#REF!</definedName>
    <definedName name="COLE" localSheetId="23">#REF!</definedName>
    <definedName name="COLE" localSheetId="31">#REF!</definedName>
    <definedName name="COLE" localSheetId="32">#REF!</definedName>
    <definedName name="COLE" localSheetId="36">#REF!</definedName>
    <definedName name="COLE" localSheetId="38">#REF!</definedName>
    <definedName name="COLE" localSheetId="39">#REF!</definedName>
    <definedName name="COLE" localSheetId="44">#REF!</definedName>
    <definedName name="COLE" localSheetId="59">#REF!</definedName>
    <definedName name="COLE">#REF!</definedName>
    <definedName name="Comments">[33]Comments!$D$1</definedName>
    <definedName name="Company">[20]Lookups!$N$1:$O$27</definedName>
    <definedName name="CompanyCode_PubCode">#REF!</definedName>
    <definedName name="ConfigServer">#REF!</definedName>
    <definedName name="Constants">[34]Constants!$A$1:$B$11</definedName>
    <definedName name="ContAverage">[35]!ContAverage</definedName>
    <definedName name="CostBacklog">#REF!</definedName>
    <definedName name="CostCent">[20]Lookups!$R$1:$S$276</definedName>
    <definedName name="country">#REF!</definedName>
    <definedName name="CountryAccount">[33]Comments!$C$2:$C$2515</definedName>
    <definedName name="CountryComment">[33]Comments!$D$2:$D$2515</definedName>
    <definedName name="CPayT">#REF!</definedName>
    <definedName name="CPostDt">#REF!</definedName>
    <definedName name="CPostKey">#REF!</definedName>
    <definedName name="CProf">#REF!</definedName>
    <definedName name="CProj">#REF!</definedName>
    <definedName name="CPU">#REF!</definedName>
    <definedName name="CRef">#REF!</definedName>
    <definedName name="csDesignMode">1</definedName>
    <definedName name="CT">'[22]Modality Summary'!$L$17</definedName>
    <definedName name="CTaxC">#REF!</definedName>
    <definedName name="CTaxJ">#REF!</definedName>
    <definedName name="CText">#REF!</definedName>
    <definedName name="CTotCr">#REF!</definedName>
    <definedName name="CTotDr">#REF!</definedName>
    <definedName name="CUREST">#REF!</definedName>
    <definedName name="CURQTR">#REF!</definedName>
    <definedName name="Curr_Expanded">'[36]10-18-01 Fcst'!#REF!</definedName>
    <definedName name="curr_forecast">#REF!</definedName>
    <definedName name="curr_IO_plan">#REF!</definedName>
    <definedName name="curr_sales_Am">#REF!</definedName>
    <definedName name="curr_sales_asia">#REF!</definedName>
    <definedName name="curr_sales_Eur">#REF!</definedName>
    <definedName name="curr_sales_global">#REF!</definedName>
    <definedName name="curr_ship">#REF!</definedName>
    <definedName name="CURRENT_DATE" localSheetId="5">#REF!</definedName>
    <definedName name="CURRENT_DATE" localSheetId="14">#REF!</definedName>
    <definedName name="CURRENT_DATE" localSheetId="15">#REF!</definedName>
    <definedName name="CURRENT_DATE" localSheetId="18">#REF!</definedName>
    <definedName name="CURRENT_DATE" localSheetId="19">#REF!</definedName>
    <definedName name="CURRENT_DATE" localSheetId="20">#REF!</definedName>
    <definedName name="CURRENT_DATE" localSheetId="21">#REF!</definedName>
    <definedName name="CURRENT_DATE" localSheetId="22">#REF!</definedName>
    <definedName name="CURRENT_DATE" localSheetId="23">#REF!</definedName>
    <definedName name="CURRENT_DATE" localSheetId="30">#REF!</definedName>
    <definedName name="CURRENT_DATE" localSheetId="31">#REF!</definedName>
    <definedName name="CURRENT_DATE" localSheetId="32">#REF!</definedName>
    <definedName name="CURRENT_DATE" localSheetId="36">#REF!</definedName>
    <definedName name="CURRENT_DATE" localSheetId="38">#REF!</definedName>
    <definedName name="CURRENT_DATE" localSheetId="39">#REF!</definedName>
    <definedName name="CURRENT_DATE" localSheetId="43">#REF!</definedName>
    <definedName name="CURRENT_DATE" localSheetId="44">#REF!</definedName>
    <definedName name="CURRENT_DATE" localSheetId="49">#REF!</definedName>
    <definedName name="CURRENT_DATE" localSheetId="50">#REF!</definedName>
    <definedName name="CURRENT_DATE" localSheetId="51">#REF!</definedName>
    <definedName name="CURRENT_DATE" localSheetId="52">#REF!</definedName>
    <definedName name="CURRENT_DATE" localSheetId="59">#REF!</definedName>
    <definedName name="CURRENT_DATE">#REF!</definedName>
    <definedName name="CurrentQuarter">#REF!</definedName>
    <definedName name="CURRENTYEAR">'[37]Cash Flow'!#REF!</definedName>
    <definedName name="CurrMthCash">#REF!</definedName>
    <definedName name="Customer">[38]Definitions!$A$1:$AA$1</definedName>
    <definedName name="CValidation">#REF!</definedName>
    <definedName name="CY_Head_Hcount_DB">'[39]CY Head'!$A$8:$AO$34</definedName>
    <definedName name="CY_OM">#REF!</definedName>
    <definedName name="CY_Rev">'[39]95 Rev'!$A$7:$I$29</definedName>
    <definedName name="D">#REF!</definedName>
    <definedName name="d_date">#REF!</definedName>
    <definedName name="DANIEL">#REF!</definedName>
    <definedName name="DATA" localSheetId="5">#REF!</definedName>
    <definedName name="DATA" localSheetId="14">#REF!</definedName>
    <definedName name="DATA" localSheetId="15">#REF!</definedName>
    <definedName name="DATA" localSheetId="21">#REF!</definedName>
    <definedName name="DATA" localSheetId="22">#REF!</definedName>
    <definedName name="DATA" localSheetId="23">#REF!</definedName>
    <definedName name="DATA" localSheetId="31">#REF!</definedName>
    <definedName name="DATA" localSheetId="32">#REF!</definedName>
    <definedName name="DATA" localSheetId="36">#REF!</definedName>
    <definedName name="DATA" localSheetId="38">#REF!</definedName>
    <definedName name="DATA" localSheetId="39">#REF!</definedName>
    <definedName name="data" localSheetId="43">#REF!</definedName>
    <definedName name="DATA" localSheetId="44">#REF!</definedName>
    <definedName name="DATA" localSheetId="59">#REF!</definedName>
    <definedName name="DATA">#REF!</definedName>
    <definedName name="_xlnm.Database">#REF!</definedName>
    <definedName name="Database1">[40]DeprLot!$A$1:$P$25</definedName>
    <definedName name="DATACOL">'[37]Cash Flow'!#REF!</definedName>
    <definedName name="date">#REF!</definedName>
    <definedName name="date2">[41]references!$A$1</definedName>
    <definedName name="DateLookup">'[31]Tracking of CMR'!$J$11:$K$22</definedName>
    <definedName name="Dates">#REF!</definedName>
    <definedName name="Datum">#REF!</definedName>
    <definedName name="dddd" hidden="1">{#N/A,#N/A,TRUE,"NS Materials, 011397";#N/A,#N/A,TRUE,"Mobile";#N/A,#N/A,TRUE,"Workstation";#N/A,#N/A,TRUE,"SQL Server";#N/A,#N/A,TRUE,"Operational DB Server";#N/A,#N/A,TRUE,"Application Server";#N/A,#N/A,TRUE,"MP Server 6001-18";#N/A,#N/A,TRUE,"MP Server 6001-24"}</definedName>
    <definedName name="ddddddddd" hidden="1">{"scorecard view",#N/A,FALSE,"Scorecard output"}</definedName>
    <definedName name="dddde" hidden="1">{#N/A,#N/A,TRUE,"NS Materials, 011397";#N/A,#N/A,TRUE,"Mobile";#N/A,#N/A,TRUE,"Workstation";#N/A,#N/A,TRUE,"SQL Server";#N/A,#N/A,TRUE,"Operational DB Server";#N/A,#N/A,TRUE,"Application Server";#N/A,#N/A,TRUE,"MP Server 6001-18";#N/A,#N/A,TRUE,"MP Server 6001-24"}</definedName>
    <definedName name="DecComDepr" localSheetId="14">#REF!</definedName>
    <definedName name="DecComDepr" localSheetId="15">#REF!</definedName>
    <definedName name="DecComDepr" localSheetId="20">#REF!</definedName>
    <definedName name="DecComDepr" localSheetId="21">#REF!</definedName>
    <definedName name="DecComDepr" localSheetId="22">#REF!</definedName>
    <definedName name="DecComDepr" localSheetId="23">#REF!</definedName>
    <definedName name="DecComDepr" localSheetId="31">#REF!</definedName>
    <definedName name="DecComDepr" localSheetId="32">#REF!</definedName>
    <definedName name="DecComDepr" localSheetId="36">#REF!</definedName>
    <definedName name="DecComDepr" localSheetId="38">#REF!</definedName>
    <definedName name="DecComDepr" localSheetId="39">#REF!</definedName>
    <definedName name="DecComDepr" localSheetId="44">#REF!</definedName>
    <definedName name="DecComDepr">#REF!</definedName>
    <definedName name="DecComICC" localSheetId="14">#REF!</definedName>
    <definedName name="DecComICC" localSheetId="15">#REF!</definedName>
    <definedName name="DecComICC" localSheetId="18">#REF!</definedName>
    <definedName name="DecComICC" localSheetId="20">#REF!</definedName>
    <definedName name="DecComICC" localSheetId="21">#REF!</definedName>
    <definedName name="DecComICC" localSheetId="22">#REF!</definedName>
    <definedName name="DecComICC" localSheetId="23">#REF!</definedName>
    <definedName name="DecComICC" localSheetId="31">#REF!</definedName>
    <definedName name="DecComICC" localSheetId="32">#REF!</definedName>
    <definedName name="DecComICC" localSheetId="36">#REF!</definedName>
    <definedName name="DecComICC" localSheetId="38">#REF!</definedName>
    <definedName name="DecComICC" localSheetId="39">#REF!</definedName>
    <definedName name="DecComICC" localSheetId="43">#REF!</definedName>
    <definedName name="DecComICC" localSheetId="44">#REF!</definedName>
    <definedName name="DecComICC" localSheetId="49">#REF!</definedName>
    <definedName name="DecComICC" localSheetId="50">#REF!</definedName>
    <definedName name="DecComICC" localSheetId="51">#REF!</definedName>
    <definedName name="DecComICC" localSheetId="52">#REF!</definedName>
    <definedName name="DecComICC">#REF!</definedName>
    <definedName name="DecComInstall" localSheetId="14">#REF!</definedName>
    <definedName name="DecComInstall" localSheetId="15">#REF!</definedName>
    <definedName name="DecComInstall" localSheetId="18">#REF!</definedName>
    <definedName name="DecComInstall" localSheetId="20">#REF!</definedName>
    <definedName name="DecComInstall" localSheetId="21">#REF!</definedName>
    <definedName name="DecComInstall" localSheetId="22">#REF!</definedName>
    <definedName name="DecComInstall" localSheetId="23">#REF!</definedName>
    <definedName name="DecComInstall" localSheetId="31">#REF!</definedName>
    <definedName name="DecComInstall" localSheetId="32">#REF!</definedName>
    <definedName name="DecComInstall" localSheetId="36">#REF!</definedName>
    <definedName name="DecComInstall" localSheetId="38">#REF!</definedName>
    <definedName name="DecComInstall" localSheetId="39">#REF!</definedName>
    <definedName name="DecComInstall" localSheetId="43">#REF!</definedName>
    <definedName name="DecComInstall" localSheetId="44">#REF!</definedName>
    <definedName name="DecComInstall" localSheetId="49">#REF!</definedName>
    <definedName name="DecComInstall" localSheetId="50">#REF!</definedName>
    <definedName name="DecComInstall" localSheetId="51">#REF!</definedName>
    <definedName name="DecComInstall" localSheetId="52">#REF!</definedName>
    <definedName name="DecComInstall">#REF!</definedName>
    <definedName name="Default">[42]Company!#REF!</definedName>
    <definedName name="demop">'[43]3-13 Summary'!$A$3:$B$767</definedName>
    <definedName name="description">'[44]inventory snapshot 20020313'!$C$81:$D$1346</definedName>
    <definedName name="Destination">[45]Data!$J$6:$J$30</definedName>
    <definedName name="Detail" localSheetId="14">#REF!</definedName>
    <definedName name="Detail" localSheetId="15">#REF!</definedName>
    <definedName name="Detail" localSheetId="18">#REF!</definedName>
    <definedName name="Detail" localSheetId="20">#REF!</definedName>
    <definedName name="Detail" localSheetId="21">#REF!</definedName>
    <definedName name="Detail" localSheetId="22">#REF!</definedName>
    <definedName name="Detail" localSheetId="23">#REF!</definedName>
    <definedName name="Detail" localSheetId="31">#REF!</definedName>
    <definedName name="Detail" localSheetId="32">#REF!</definedName>
    <definedName name="Detail" localSheetId="36">#REF!</definedName>
    <definedName name="Detail" localSheetId="38">#REF!</definedName>
    <definedName name="Detail" localSheetId="39">#REF!</definedName>
    <definedName name="Detail" localSheetId="44">#REF!</definedName>
    <definedName name="Detail" localSheetId="49">#REF!</definedName>
    <definedName name="Detail" localSheetId="50">#REF!</definedName>
    <definedName name="Detail" localSheetId="51">#REF!</definedName>
    <definedName name="Detail" localSheetId="52">#REF!</definedName>
    <definedName name="Detail">#REF!</definedName>
    <definedName name="Detailed">#REF!</definedName>
    <definedName name="dfasdf" hidden="1">{"detail",#N/A,FALSE,"2000 vs 1999";"summary",#N/A,FALSE,"2000 vs 1999"}</definedName>
    <definedName name="dffadfadf" hidden="1">{"'Title Transfer Units6,7,&amp;8'!$A$1:$B$4","'Title Transfer Units6,7,&amp;8'!$C$6"}</definedName>
    <definedName name="dga" hidden="1">{"'Title Transfer Units6,7,&amp;8'!$A$1:$B$4","'Title Transfer Units6,7,&amp;8'!$C$6"}</definedName>
    <definedName name="DISPLAY_UNIT">"($MM)"</definedName>
    <definedName name="DisplayInDropDown">#REF!</definedName>
    <definedName name="DisplayInValue">[46]Dimensions!$C$5</definedName>
    <definedName name="DivideBy">#REF!</definedName>
    <definedName name="DM">'[47]DR95-Complement'!#REF!,'[47]DR95-Complement'!$S$18:$Y$35,'[47]DR95-Complement'!#REF!,'[47]DR95-Complement'!$AA$18:$AG$35</definedName>
    <definedName name="DPAC">[4]VA89_CHG!$BD$31:$BG$59</definedName>
    <definedName name="DPMO">#REF!</definedName>
    <definedName name="DPO">#REF!</definedName>
    <definedName name="DPU">#REF!</definedName>
    <definedName name="DR4SITES">[20]Lookups!$K$1:$L$8</definedName>
    <definedName name="dsafsa">#REF!</definedName>
    <definedName name="DSNListStart">#REF!</definedName>
    <definedName name="DSNListStartPCT">#REF!</definedName>
    <definedName name="DWH_Report_Template">#REF!</definedName>
    <definedName name="DXR">'[22]Modality Summary'!$L$9</definedName>
    <definedName name="End">#REF!</definedName>
    <definedName name="ENDING" localSheetId="14">#REF!</definedName>
    <definedName name="ENDING" localSheetId="15">#REF!</definedName>
    <definedName name="ENDING" localSheetId="18">#REF!</definedName>
    <definedName name="ENDING" localSheetId="21">#REF!</definedName>
    <definedName name="ENDING" localSheetId="22">#REF!</definedName>
    <definedName name="ENDING" localSheetId="23">#REF!</definedName>
    <definedName name="ENDING" localSheetId="31">#REF!</definedName>
    <definedName name="ENDING" localSheetId="32">#REF!</definedName>
    <definedName name="ENDING" localSheetId="36">#REF!</definedName>
    <definedName name="ENDING" localSheetId="38">#REF!</definedName>
    <definedName name="ENDING" localSheetId="39">#REF!</definedName>
    <definedName name="ENDING" localSheetId="44">#REF!</definedName>
    <definedName name="ENDING" localSheetId="49">#REF!</definedName>
    <definedName name="ENDING" localSheetId="50">#REF!</definedName>
    <definedName name="ENDING" localSheetId="51">#REF!</definedName>
    <definedName name="ENDING" localSheetId="52">#REF!</definedName>
    <definedName name="ENDING">#REF!</definedName>
    <definedName name="EO">#REF!</definedName>
    <definedName name="EPR" localSheetId="14">#REF!</definedName>
    <definedName name="EPR" localSheetId="15">#REF!</definedName>
    <definedName name="EPR" localSheetId="18">#REF!</definedName>
    <definedName name="EPR" localSheetId="20">#REF!</definedName>
    <definedName name="EPR" localSheetId="21">#REF!</definedName>
    <definedName name="EPR" localSheetId="22">#REF!</definedName>
    <definedName name="EPR" localSheetId="23">#REF!</definedName>
    <definedName name="EPR" localSheetId="31">#REF!</definedName>
    <definedName name="EPR" localSheetId="32">#REF!</definedName>
    <definedName name="EPR" localSheetId="36">#REF!</definedName>
    <definedName name="EPR" localSheetId="38">#REF!</definedName>
    <definedName name="EPR" localSheetId="39">#REF!</definedName>
    <definedName name="EPR" localSheetId="44">#REF!</definedName>
    <definedName name="EPR" localSheetId="49">#REF!</definedName>
    <definedName name="EPR" localSheetId="50">#REF!</definedName>
    <definedName name="EPR" localSheetId="51">#REF!</definedName>
    <definedName name="EPR" localSheetId="52">#REF!</definedName>
    <definedName name="EPR">#REF!</definedName>
    <definedName name="Equity" localSheetId="14">#REF!</definedName>
    <definedName name="Equity" localSheetId="15">#REF!</definedName>
    <definedName name="Equity" localSheetId="21">#REF!</definedName>
    <definedName name="Equity" localSheetId="22">#REF!</definedName>
    <definedName name="Equity" localSheetId="23">#REF!</definedName>
    <definedName name="Equity" localSheetId="30">#REF!</definedName>
    <definedName name="Equity" localSheetId="31">#REF!</definedName>
    <definedName name="Equity" localSheetId="32">#REF!</definedName>
    <definedName name="Equity" localSheetId="36">#REF!</definedName>
    <definedName name="Equity" localSheetId="38">#REF!</definedName>
    <definedName name="Equity" localSheetId="39">#REF!</definedName>
    <definedName name="Equity" localSheetId="44">#REF!</definedName>
    <definedName name="Equity" localSheetId="53">#REF!</definedName>
    <definedName name="Equity">#REF!</definedName>
    <definedName name="ERC_2T02_NARO_SCH6_DATA">#REF!</definedName>
    <definedName name="ERUSD___CAPCORP_V2_">'[48]1Q02_TIE-OUT'!$A$1:$D$325</definedName>
    <definedName name="EssAliasTable">"Code_and_name"</definedName>
    <definedName name="EssLatest">"OB"</definedName>
    <definedName name="EssOptions">"A1100000000130000000001100010_0000"</definedName>
    <definedName name="EU">'[30]200-Balance_CORR'!$P$16</definedName>
    <definedName name="eur_asp">#REF!</definedName>
    <definedName name="eur_bklg">#REF!</definedName>
    <definedName name="eur_col">#REF!</definedName>
    <definedName name="Eur_data">[24]references!$D$9</definedName>
    <definedName name="Eur_detail">#REF!</definedName>
    <definedName name="Eur_inv">[27]References!#REF!</definedName>
    <definedName name="eur_si">#REF!</definedName>
    <definedName name="Eur_sub2_1">#REF!</definedName>
    <definedName name="Eur_sub2_2">#REF!</definedName>
    <definedName name="Eur_sub2_Belgium2">'[49]Eur_sub2 '!#REF!</definedName>
    <definedName name="Eur_sub2_france2">'[49]Eur_sub2 '!#REF!</definedName>
    <definedName name="Eur_sub2_Holland2">'[49]Eur_sub2 '!#REF!</definedName>
    <definedName name="Eur_sub2_Italy2">'[49]Eur_sub2 '!#REF!</definedName>
    <definedName name="Eur_sub2_spain2">'[49]Eur_sub2 '!#REF!</definedName>
    <definedName name="Eur_subs2_France2">'[49]Eur_sub2 '!#REF!</definedName>
    <definedName name="eur1_inv">#REF!</definedName>
    <definedName name="EURO">[50]definitionen!$D$6</definedName>
    <definedName name="EurQ1">[8]References!$C$19</definedName>
    <definedName name="EurQ2">[8]References!$C$20</definedName>
    <definedName name="EurQ3">[8]References!$C$21</definedName>
    <definedName name="EurQ4">[8]References!$C$22</definedName>
    <definedName name="Exp03_000s">'[21]03 Exp'!$R$5:$AD$391</definedName>
    <definedName name="Exp03_Full">'[21]03 Exp'!$D$5:$P$391</definedName>
    <definedName name="f" hidden="1">{"scorecard view",#N/A,FALSE,"Scorecard output"}</definedName>
    <definedName name="Factor">#REF!</definedName>
    <definedName name="Factor_Labor">[51]Severity!$K$62</definedName>
    <definedName name="Factor_Matl">[51]Severity!$K$60</definedName>
    <definedName name="Factor_OV">[51]Severity!$K$61</definedName>
    <definedName name="Factor_SVR">[51]Severity!$K$59</definedName>
    <definedName name="FailList">#REF!</definedName>
    <definedName name="FailureActual">[35]!FailureActual</definedName>
    <definedName name="FailurePlan">[35]!FailurePlan</definedName>
    <definedName name="FAn" hidden="1">#N/A</definedName>
    <definedName name="FATT">#REF!</definedName>
    <definedName name="FcstData">#REF!</definedName>
    <definedName name="fdsa" hidden="1">{"summary",#N/A,FALSE,"2000 vs 1999";"detail",#N/A,FALSE,"2000 vs 1999"}</definedName>
    <definedName name="fgfdfgd" hidden="1">{"summary",#N/A,FALSE,"2000 vs 1999";"detail",#N/A,FALSE,"2000 vs 1999"}</definedName>
    <definedName name="FGMS_OBSL">'[52]FG Obsol'!$A$3:$N$152</definedName>
    <definedName name="FGMS2">[53]FGMS!$B$2:$D$973</definedName>
    <definedName name="FILL" hidden="1">#REF!</definedName>
    <definedName name="FleetAdj">[35]!FleetAdj</definedName>
    <definedName name="FleetNoAdj">[35]!FleetNoAdj</definedName>
    <definedName name="Forecast">#REF!</definedName>
    <definedName name="Forecast1">#REF!</definedName>
    <definedName name="Format">#REF!</definedName>
    <definedName name="FOUR_Q">'[23]qtr point compare'!$Y$6:$AC$38</definedName>
    <definedName name="Freq">'[28]Income Statement'!$G$6</definedName>
    <definedName name="Frequency">'[54]P&amp;L Analysis'!#REF!</definedName>
    <definedName name="frftable">#REF!</definedName>
    <definedName name="fx_mor">'[55]Input Page'!$C$7</definedName>
    <definedName name="fx_op">'[55]Input Page'!$C$6</definedName>
    <definedName name="fx_py">'[55]Input Page'!$C$8</definedName>
    <definedName name="GB">'[30]200-Balance_CORR'!$P$18</definedName>
    <definedName name="GBSITES">'[20]Data Request'!$B$5:$E$67</definedName>
    <definedName name="geaegdda" hidden="1">{"'Title Transfer Units6,7,&amp;8'!$A$1:$B$4","'Title Transfer Units6,7,&amp;8'!$C$6"}</definedName>
    <definedName name="GECSEQUIVCY">'[37]Cash Flow'!#REF!</definedName>
    <definedName name="GECSEQUIVPY">'[37]Cash Flow'!#REF!</definedName>
    <definedName name="GECSRETERN1Q">'[37]Cash Flow'!#REF!</definedName>
    <definedName name="GECSRETERN2Q">'[37]Cash Flow'!#REF!</definedName>
    <definedName name="GECSRETERN3Q">'[37]Cash Flow'!#REF!</definedName>
    <definedName name="GECSRETERN4Q">'[37]Cash Flow'!#REF!</definedName>
    <definedName name="GEEQUIVCY">'[37]Cash Flow'!#REF!</definedName>
    <definedName name="GEEQUIVPY">'[37]Cash Flow'!#REF!</definedName>
    <definedName name="GEGECS">'[37]Cash Flow'!#REF!</definedName>
    <definedName name="gg" hidden="1">{#N/A,#N/A,FALSE,"Actual - 6_01";#N/A,#N/A,FALSE,"GM Detail";#N/A,#N/A,FALSE,"Global Service";#N/A,#N/A,FALSE,"Inventory Turnover Calculation"}</definedName>
    <definedName name="git_serv_row">[8]References!$G$30</definedName>
    <definedName name="GL_UDF_Analysis">#REF!</definedName>
    <definedName name="GLAmtCr">'[56]VP8 - Capital Labor reclass - L'!$C$4</definedName>
    <definedName name="GLAmtDr">'[56]VP8 - Capital Labor reclass - L'!$B$4</definedName>
    <definedName name="GLCheck">'[56]VP8 - Capital Labor reclass - L'!$A$4:$A$43</definedName>
    <definedName name="global_data">[8]References!$C$4</definedName>
    <definedName name="GLSum">'[52]GL Summary'!$A$1:$I$633</definedName>
    <definedName name="go_bal_det">#REF!</definedName>
    <definedName name="go_Can">#REF!</definedName>
    <definedName name="go_change_ship">#REF!</definedName>
    <definedName name="go_connect">#REF!</definedName>
    <definedName name="go_glob_sales">#REF!</definedName>
    <definedName name="go_global_sales">#REF!</definedName>
    <definedName name="go_io_plan">#REF!</definedName>
    <definedName name="go_Jap">#REF!</definedName>
    <definedName name="go_Lat">#REF!</definedName>
    <definedName name="go_Res">#REF!</definedName>
    <definedName name="go_ROA">#REF!</definedName>
    <definedName name="go_sales_change">#REF!</definedName>
    <definedName name="go_salesreg">#REF!</definedName>
    <definedName name="go_ship_plan">#REF!</definedName>
    <definedName name="go_USA">#REF!</definedName>
    <definedName name="GROSSPROFITS">[4]PROFIT!$D$251:$T$269</definedName>
    <definedName name="GTWLevelPayments" localSheetId="5">#REF!</definedName>
    <definedName name="GTWLevelPayments" localSheetId="15">#REF!</definedName>
    <definedName name="GTWLevelPayments" localSheetId="21">#REF!</definedName>
    <definedName name="GTWLevelPayments" localSheetId="32">#REF!</definedName>
    <definedName name="GTWLevelPayments" localSheetId="39">#REF!</definedName>
    <definedName name="GTWLevelPayments" localSheetId="49">#REF!</definedName>
    <definedName name="GTWLevelPayments" localSheetId="50">#REF!</definedName>
    <definedName name="GTWLevelPayments" localSheetId="51">#REF!</definedName>
    <definedName name="GTWLevelPayments" localSheetId="52">#REF!</definedName>
    <definedName name="GTWLevelPayments">#REF!</definedName>
    <definedName name="h" hidden="1">{#N/A,#N/A,FALSE,"Actual - 6_01";#N/A,#N/A,FALSE,"GM Detail";#N/A,#N/A,FALSE,"Global Service";#N/A,#N/A,FALSE,"Inventory Turnover Calculation"}</definedName>
    <definedName name="hc">#REF!</definedName>
    <definedName name="Header">#REF!</definedName>
    <definedName name="hh" hidden="1">{#N/A,#N/A,FALSE,"Actual - 6_01";#N/A,#N/A,FALSE,"GM Detail";#N/A,#N/A,FALSE,"Global Service";#N/A,#N/A,FALSE,"Inventory Turnover Calculation"}</definedName>
    <definedName name="HTLD2" hidden="1">{"'Title Transfer Units6,7,&amp;8'!$A$1:$B$4","'Title Transfer Units6,7,&amp;8'!$C$6"}</definedName>
    <definedName name="HTLKJNG5" hidden="1">{"'Title Transfer Units6,7,&amp;8'!$A$1:$B$4","'Title Transfer Units6,7,&amp;8'!$C$6"}</definedName>
    <definedName name="HTML_CodePage" hidden="1">1252</definedName>
    <definedName name="HTML_Control" hidden="1">{"'Title Transfer Units6,7,&amp;8'!$A$1:$B$4","'Title Transfer Units6,7,&amp;8'!$C$6"}</definedName>
    <definedName name="HTML_Control2" hidden="1">{"'Title Transfer Units6,7,&amp;8'!$A$1:$B$4","'Title Transfer Units6,7,&amp;8'!$C$6"}</definedName>
    <definedName name="HTML_Ctrol" hidden="1">{"'Title Transfer Units6,7,&amp;8'!$A$1:$B$4","'Title Transfer Units6,7,&amp;8'!$C$6"}</definedName>
    <definedName name="HTML_Ctrol2" hidden="1">{"'Title Transfer Units6,7,&amp;8'!$A$1:$B$4","'Title Transfer Units6,7,&amp;8'!$C$6"}</definedName>
    <definedName name="HTML_Description" hidden="1">""</definedName>
    <definedName name="HTML_Email" hidden="1">""</definedName>
    <definedName name="HTML_Header" hidden="1">"Title Transfer Units6,7,&amp;8"</definedName>
    <definedName name="HTML_LastUpdate" hidden="1">"11/7/00"</definedName>
    <definedName name="HTML_LineAfter" hidden="1">FALSE</definedName>
    <definedName name="HTML_LineBefore" hidden="1">FALSE</definedName>
    <definedName name="HTML_Name" hidden="1">"GE Power Systems"</definedName>
    <definedName name="HTML_OBDlg2" hidden="1">TRUE</definedName>
    <definedName name="HTML_OBDlg4" hidden="1">TRUE</definedName>
    <definedName name="HTML_OS" hidden="1">0</definedName>
    <definedName name="HTML_PathFile" hidden="1">"C:\Reliant\Aroura\MyHTML.htm"</definedName>
    <definedName name="HTML_Title" hidden="1">"Aurora Control"</definedName>
    <definedName name="HTML1" hidden="1">{"'Title Transfer Units6,7,&amp;8'!$A$1:$B$4","'Title Transfer Units6,7,&amp;8'!$C$6"}</definedName>
    <definedName name="HTNL3" hidden="1">{"'Title Transfer Units6,7,&amp;8'!$A$1:$B$4","'Title Transfer Units6,7,&amp;8'!$C$6"}</definedName>
    <definedName name="ICC" localSheetId="14">#REF!</definedName>
    <definedName name="ICC" localSheetId="15">#REF!</definedName>
    <definedName name="ICC" localSheetId="20">#REF!</definedName>
    <definedName name="ICC" localSheetId="21">#REF!</definedName>
    <definedName name="ICC" localSheetId="22">#REF!</definedName>
    <definedName name="ICC" localSheetId="23">#REF!</definedName>
    <definedName name="ICC" localSheetId="31">#REF!</definedName>
    <definedName name="ICC" localSheetId="32">#REF!</definedName>
    <definedName name="ICC" localSheetId="36">#REF!</definedName>
    <definedName name="ICC" localSheetId="38">#REF!</definedName>
    <definedName name="ICC" localSheetId="39">#REF!</definedName>
    <definedName name="ICC" localSheetId="44">#REF!</definedName>
    <definedName name="ICC">#REF!</definedName>
    <definedName name="ICC_Q1_Chg" localSheetId="15">'[13]Change By ICC'!#REF!</definedName>
    <definedName name="ICC_Q1_Chg" localSheetId="18">'[13]Change By ICC'!#REF!</definedName>
    <definedName name="ICC_Q1_Chg" localSheetId="21">'[13]Change By ICC'!#REF!</definedName>
    <definedName name="ICC_Q1_Chg" localSheetId="30">'[14]Change By ICC'!#REF!</definedName>
    <definedName name="ICC_Q1_Chg" localSheetId="32">'[13]Change By ICC'!#REF!</definedName>
    <definedName name="ICC_Q1_Chg" localSheetId="53">'[15]Change By ICC'!#REF!</definedName>
    <definedName name="ICC_Q1_Chg">'[13]Change By ICC'!#REF!</definedName>
    <definedName name="ICC_Q2_Chg" localSheetId="18">'[13]Change By ICC'!#REF!</definedName>
    <definedName name="ICC_Q2_Chg" localSheetId="30">'[14]Change By ICC'!#REF!</definedName>
    <definedName name="ICC_Q2_Chg" localSheetId="53">'[15]Change By ICC'!#REF!</definedName>
    <definedName name="ICC_Q2_Chg">'[13]Change By ICC'!#REF!</definedName>
    <definedName name="ICC_Q3_Chg" localSheetId="30">'[14]Change By ICC'!#REF!</definedName>
    <definedName name="ICC_Q3_Chg">'[14]Change By ICC'!#REF!</definedName>
    <definedName name="ICC_Q4_Chg" localSheetId="30">'[14]Change By ICC'!#REF!</definedName>
    <definedName name="ICC_Q4_Chg">'[14]Change By ICC'!#REF!</definedName>
    <definedName name="ICCConv" localSheetId="18">'[57]ICC Conversion'!$A$1:$B$191</definedName>
    <definedName name="ICCConv" localSheetId="49">'[58]ICC Conversion'!$A$1:$B$191</definedName>
    <definedName name="ICCConv" localSheetId="50">'[58]ICC Conversion'!$A$1:$B$191</definedName>
    <definedName name="ICCConv" localSheetId="51">'[58]ICC Conversion'!$A$1:$B$191</definedName>
    <definedName name="ICCConv" localSheetId="52">'[58]ICC Conversion'!$A$1:$B$191</definedName>
    <definedName name="ICCConv">'[58]ICC Conversion'!$A$1:$B$191</definedName>
    <definedName name="ICCVA_Q1_Chg" localSheetId="14">'[13]Change By ICC no VA'!#REF!</definedName>
    <definedName name="ICCVA_Q1_Chg" localSheetId="18">'[13]Change By ICC no VA'!#REF!</definedName>
    <definedName name="ICCVA_Q1_Chg" localSheetId="22">'[13]Change By ICC no VA'!#REF!</definedName>
    <definedName name="ICCVA_Q1_Chg" localSheetId="23">'[13]Change By ICC no VA'!#REF!</definedName>
    <definedName name="ICCVA_Q1_Chg" localSheetId="30">'[14]Change By ICC no VA'!#REF!</definedName>
    <definedName name="ICCVA_Q1_Chg" localSheetId="31">'[13]Change By ICC no VA'!#REF!</definedName>
    <definedName name="ICCVA_Q1_Chg" localSheetId="36">'[13]Change By ICC no VA'!#REF!</definedName>
    <definedName name="ICCVA_Q1_Chg" localSheetId="38">'[13]Change By ICC no VA'!#REF!</definedName>
    <definedName name="ICCVA_Q1_Chg" localSheetId="39">'[13]Change By ICC no VA'!#REF!</definedName>
    <definedName name="ICCVA_Q1_Chg" localSheetId="44">'[13]Change By ICC no VA'!#REF!</definedName>
    <definedName name="ICCVA_Q1_Chg" localSheetId="53">'[15]Change By ICC no VA'!#REF!</definedName>
    <definedName name="ICCVA_Q1_Chg" localSheetId="59">'[13]Change By ICC no VA'!#REF!</definedName>
    <definedName name="ICCVA_Q1_Chg">'[13]Change By ICC no VA'!#REF!</definedName>
    <definedName name="ICCVA_Q2_Chg" localSheetId="14">'[13]Change By ICC no VA'!#REF!</definedName>
    <definedName name="ICCVA_Q2_Chg" localSheetId="18">'[13]Change By ICC no VA'!#REF!</definedName>
    <definedName name="ICCVA_Q2_Chg" localSheetId="22">'[13]Change By ICC no VA'!#REF!</definedName>
    <definedName name="ICCVA_Q2_Chg" localSheetId="23">'[13]Change By ICC no VA'!#REF!</definedName>
    <definedName name="ICCVA_Q2_Chg" localSheetId="30">'[14]Change By ICC no VA'!#REF!</definedName>
    <definedName name="ICCVA_Q2_Chg" localSheetId="31">'[13]Change By ICC no VA'!#REF!</definedName>
    <definedName name="ICCVA_Q2_Chg" localSheetId="36">'[13]Change By ICC no VA'!#REF!</definedName>
    <definedName name="ICCVA_Q2_Chg" localSheetId="38">'[13]Change By ICC no VA'!#REF!</definedName>
    <definedName name="ICCVA_Q2_Chg" localSheetId="39">'[13]Change By ICC no VA'!#REF!</definedName>
    <definedName name="ICCVA_Q2_Chg" localSheetId="44">'[13]Change By ICC no VA'!#REF!</definedName>
    <definedName name="ICCVA_Q2_Chg" localSheetId="53">'[15]Change By ICC no VA'!#REF!</definedName>
    <definedName name="ICCVA_Q2_Chg" localSheetId="59">'[13]Change By ICC no VA'!#REF!</definedName>
    <definedName name="ICCVA_Q2_Chg">'[13]Change By ICC no VA'!#REF!</definedName>
    <definedName name="IMPORT" localSheetId="5">#REF!</definedName>
    <definedName name="IMPORT" localSheetId="14">#REF!</definedName>
    <definedName name="IMPORT" localSheetId="15">#REF!</definedName>
    <definedName name="IMPORT" localSheetId="21">#REF!</definedName>
    <definedName name="IMPORT" localSheetId="22">#REF!</definedName>
    <definedName name="IMPORT" localSheetId="23">#REF!</definedName>
    <definedName name="IMPORT" localSheetId="31">#REF!</definedName>
    <definedName name="IMPORT" localSheetId="32">#REF!</definedName>
    <definedName name="IMPORT" localSheetId="36">#REF!</definedName>
    <definedName name="IMPORT" localSheetId="38">#REF!</definedName>
    <definedName name="IMPORT" localSheetId="39">#REF!</definedName>
    <definedName name="IMPORT" localSheetId="44">#REF!</definedName>
    <definedName name="IMPORT" localSheetId="59">#REF!</definedName>
    <definedName name="IMPORT">#REF!</definedName>
    <definedName name="Incountry_Content_of_Project">#REF!</definedName>
    <definedName name="Ind_Mat">'[39]Ind Mat'!$A$6:$F$28</definedName>
    <definedName name="Init_Subtotal">'[21]03 Initiatives'!$D$256:$EL$402</definedName>
    <definedName name="InputYear">'[59]Input Interface'!$D$4</definedName>
    <definedName name="intadj">#REF!</definedName>
    <definedName name="Interface">#REF!</definedName>
    <definedName name="Inv" hidden="1">{"Summary analysis",#N/A,FALSE,"Total";"OCPH analysis",#N/A,FALSE,"Total";"detail analysis",#N/A,FALSE,"Total"}</definedName>
    <definedName name="Inventory" hidden="1">{"Summary analysis",#N/A,FALSE,"Total";"OCPH analysis",#N/A,FALSE,"Total";"detail analysis",#N/A,FALSE,"Total"}</definedName>
    <definedName name="INVENTORY_FOR_TAX_ACCOUNTING_011613">#REF!</definedName>
    <definedName name="Inventory1" hidden="1">{"Summary analysis",#N/A,FALSE,"Total";"OCPH analysis",#N/A,FALSE,"Total";"detail analysis",#N/A,FALSE,"Total"}</definedName>
    <definedName name="inventory2" hidden="1">{"Summary analysis",#N/A,FALSE,"Total";"OCPH analysis",#N/A,FALSE,"Total";"detail analysis",#N/A,FALSE,"Total"}</definedName>
    <definedName name="io_plan">#REF!</definedName>
    <definedName name="IT">'[22]Modality Summary'!$L$15</definedName>
    <definedName name="Jamey">#REF!</definedName>
    <definedName name="Jap_data">[24]references!$D$10</definedName>
    <definedName name="Jap_inv">[27]References!#REF!</definedName>
    <definedName name="japan_asp">#REF!</definedName>
    <definedName name="japan_bklg">#REF!</definedName>
    <definedName name="Japan_col">#REF!</definedName>
    <definedName name="Japan_detail">#REF!</definedName>
    <definedName name="japan_si">#REF!</definedName>
    <definedName name="JDJBNG5" hidden="1">{"'Title Transfer Units6,7,&amp;8'!$A$1:$B$4","'Title Transfer Units6,7,&amp;8'!$C$6"}</definedName>
    <definedName name="JOURNAL_ENTRY">#REF!</definedName>
    <definedName name="k">[60]FX!$B$1</definedName>
    <definedName name="k7." localSheetId="5">#REF!</definedName>
    <definedName name="k7." localSheetId="14">#REF!</definedName>
    <definedName name="k7." localSheetId="15">#REF!</definedName>
    <definedName name="k7." localSheetId="18">#REF!</definedName>
    <definedName name="k7." localSheetId="19">#REF!</definedName>
    <definedName name="k7." localSheetId="20">#REF!</definedName>
    <definedName name="k7." localSheetId="21">#REF!</definedName>
    <definedName name="k7." localSheetId="22">#REF!</definedName>
    <definedName name="k7." localSheetId="23">#REF!</definedName>
    <definedName name="k7." localSheetId="30">#REF!</definedName>
    <definedName name="k7." localSheetId="31">#REF!</definedName>
    <definedName name="k7." localSheetId="32">#REF!</definedName>
    <definedName name="k7." localSheetId="36">#REF!</definedName>
    <definedName name="k7." localSheetId="38">#REF!</definedName>
    <definedName name="k7." localSheetId="39">#REF!</definedName>
    <definedName name="k7." localSheetId="43">#REF!</definedName>
    <definedName name="k7." localSheetId="44">#REF!</definedName>
    <definedName name="k7." localSheetId="49">#REF!</definedName>
    <definedName name="k7." localSheetId="50">#REF!</definedName>
    <definedName name="k7." localSheetId="51">#REF!</definedName>
    <definedName name="k7." localSheetId="52">#REF!</definedName>
    <definedName name="k7." localSheetId="59">#REF!</definedName>
    <definedName name="k7.">#REF!</definedName>
    <definedName name="KJDHLJKGSF" hidden="1">{"'Title Transfer Units6,7,&amp;8'!$A$1:$B$4","'Title Transfer Units6,7,&amp;8'!$C$6"}</definedName>
    <definedName name="kk" hidden="1">{#N/A,#N/A,FALSE,"Actual - 6_01";#N/A,#N/A,FALSE,"GM Detail";#N/A,#N/A,FALSE,"Global Service";#N/A,#N/A,FALSE,"Inventory Turnover Calculation"}</definedName>
    <definedName name="kkk" hidden="1">{#N/A,#N/A,FALSE,"Actual - 6_01";#N/A,#N/A,FALSE,"GM Detail";#N/A,#N/A,FALSE,"Global Service";#N/A,#N/A,FALSE,"Inventory Turnover Calculation"}</definedName>
    <definedName name="KLJDHSFLKH" hidden="1">{"'Title Transfer Units6,7,&amp;8'!$A$1:$B$4","'Title Transfer Units6,7,&amp;8'!$C$6"}</definedName>
    <definedName name="L.T._Z_value">#REF!</definedName>
    <definedName name="la_asp">#REF!</definedName>
    <definedName name="la_bklg">#REF!</definedName>
    <definedName name="LA_data">[8]References!$C$10</definedName>
    <definedName name="LA_detail">#REF!</definedName>
    <definedName name="la_si">#REF!</definedName>
    <definedName name="lakana">#N/A</definedName>
    <definedName name="LandSale" localSheetId="5">#REF!</definedName>
    <definedName name="LandSale" localSheetId="14">#REF!</definedName>
    <definedName name="LandSale" localSheetId="15">#REF!</definedName>
    <definedName name="LandSale" localSheetId="21">#REF!</definedName>
    <definedName name="LandSale" localSheetId="22">#REF!</definedName>
    <definedName name="LandSale" localSheetId="23">#REF!</definedName>
    <definedName name="LandSale" localSheetId="30">#REF!</definedName>
    <definedName name="LandSale" localSheetId="31">#REF!</definedName>
    <definedName name="LandSale" localSheetId="32">#REF!</definedName>
    <definedName name="LandSale" localSheetId="36">#REF!</definedName>
    <definedName name="LandSale" localSheetId="38">#REF!</definedName>
    <definedName name="LandSale" localSheetId="39">#REF!</definedName>
    <definedName name="LandSale" localSheetId="44">#REF!</definedName>
    <definedName name="LandSale" localSheetId="53">#REF!</definedName>
    <definedName name="LandSale" localSheetId="59">#REF!</definedName>
    <definedName name="LandSale">#REF!</definedName>
    <definedName name="Lat_data">[24]references!$D$7</definedName>
    <definedName name="lat_inv">[27]References!#REF!</definedName>
    <definedName name="LDPO">#REF!</definedName>
    <definedName name="LEADS" localSheetId="14">#REF!</definedName>
    <definedName name="LEADS" localSheetId="15">#REF!</definedName>
    <definedName name="LEADS" localSheetId="21">#REF!</definedName>
    <definedName name="LEADS" localSheetId="22">#REF!</definedName>
    <definedName name="LEADS" localSheetId="23">#REF!</definedName>
    <definedName name="LEADS" localSheetId="31">#REF!</definedName>
    <definedName name="LEADS" localSheetId="32">#REF!</definedName>
    <definedName name="LEADS" localSheetId="36">#REF!</definedName>
    <definedName name="LEADS" localSheetId="38">#REF!</definedName>
    <definedName name="LEADS" localSheetId="39">#REF!</definedName>
    <definedName name="LEADS" localSheetId="44">#REF!</definedName>
    <definedName name="LEADS">#REF!</definedName>
    <definedName name="LEADS_25MO" localSheetId="14">#REF!</definedName>
    <definedName name="LEADS_25MO" localSheetId="15">#REF!</definedName>
    <definedName name="LEADS_25MO" localSheetId="21">#REF!</definedName>
    <definedName name="LEADS_25MO" localSheetId="22">#REF!</definedName>
    <definedName name="LEADS_25MO" localSheetId="23">#REF!</definedName>
    <definedName name="LEADS_25MO" localSheetId="31">#REF!</definedName>
    <definedName name="LEADS_25MO" localSheetId="32">#REF!</definedName>
    <definedName name="LEADS_25MO" localSheetId="36">#REF!</definedName>
    <definedName name="LEADS_25MO" localSheetId="38">#REF!</definedName>
    <definedName name="LEADS_25MO" localSheetId="39">#REF!</definedName>
    <definedName name="LEADS_25MO" localSheetId="44">#REF!</definedName>
    <definedName name="LEADS_25MO">#REF!</definedName>
    <definedName name="LEADS_98" localSheetId="14">#REF!</definedName>
    <definedName name="LEADS_98" localSheetId="15">#REF!</definedName>
    <definedName name="LEADS_98" localSheetId="21">#REF!</definedName>
    <definedName name="LEADS_98" localSheetId="22">#REF!</definedName>
    <definedName name="LEADS_98" localSheetId="23">#REF!</definedName>
    <definedName name="LEADS_98" localSheetId="31">#REF!</definedName>
    <definedName name="LEADS_98" localSheetId="32">#REF!</definedName>
    <definedName name="LEADS_98" localSheetId="36">#REF!</definedName>
    <definedName name="LEADS_98" localSheetId="38">#REF!</definedName>
    <definedName name="LEADS_98" localSheetId="39">#REF!</definedName>
    <definedName name="LEADS_98" localSheetId="44">#REF!</definedName>
    <definedName name="LEADS_98">#REF!</definedName>
    <definedName name="LEADS_99" localSheetId="14">#REF!</definedName>
    <definedName name="LEADS_99" localSheetId="15">#REF!</definedName>
    <definedName name="LEADS_99" localSheetId="21">#REF!</definedName>
    <definedName name="LEADS_99" localSheetId="22">#REF!</definedName>
    <definedName name="LEADS_99" localSheetId="23">#REF!</definedName>
    <definedName name="LEADS_99" localSheetId="31">#REF!</definedName>
    <definedName name="LEADS_99" localSheetId="32">#REF!</definedName>
    <definedName name="LEADS_99" localSheetId="36">#REF!</definedName>
    <definedName name="LEADS_99" localSheetId="38">#REF!</definedName>
    <definedName name="LEADS_99" localSheetId="39">#REF!</definedName>
    <definedName name="LEADS_99" localSheetId="44">#REF!</definedName>
    <definedName name="LEADS_99">#REF!</definedName>
    <definedName name="LeasedEMD">#REF!</definedName>
    <definedName name="LeasedEMD2">'[61]Leased - EMD'!$A$1:$N$64</definedName>
    <definedName name="LEASES">#REF!</definedName>
    <definedName name="LEGAL">'[20]LE Lookup'!$B$2:$C$76</definedName>
    <definedName name="lkalsdkhvfjjf" hidden="1">{"'Title Transfer Units6,7,&amp;8'!$A$1:$B$4","'Title Transfer Units6,7,&amp;8'!$C$6"}</definedName>
    <definedName name="LLPModel">[62]!LLPModel</definedName>
    <definedName name="LocalPCDefaultDir">#REF!</definedName>
    <definedName name="LOLD">1</definedName>
    <definedName name="LOLD_Table">7</definedName>
    <definedName name="ls_temp1">"213095  POWER SYSTEMS"</definedName>
    <definedName name="ls_temp2">"FIRST QUARTER 2002 - CURRENT PERIOD"</definedName>
    <definedName name="Lsigmal">#REF!</definedName>
    <definedName name="LTC_DAC_Query">#REF!</definedName>
    <definedName name="LYN">#REF!</definedName>
    <definedName name="ma">[63]Severity!$K$60</definedName>
    <definedName name="Map">#REF!</definedName>
    <definedName name="marcia" hidden="1">{"Summary analysis",#N/A,FALSE,"Total";"OCPH analysis",#N/A,FALSE,"Total";"detail analysis",#N/A,FALSE,"Total"}</definedName>
    <definedName name="Marge_Lu">[50]definitionen!$D$2</definedName>
    <definedName name="Marge_VB">[50]definitionen!$D$3</definedName>
    <definedName name="mark" hidden="1">{"summary",#N/A,FALSE,"2000 vs 1999";"detail",#N/A,FALSE,"2000 vs 1999"}</definedName>
    <definedName name="master_def">#REF!</definedName>
    <definedName name="matchperiod">[64]Data!$D$1:$CH$1</definedName>
    <definedName name="matchrow">[64]Data!$C$5:$C$1131</definedName>
    <definedName name="MCOE">'[52]MCOE Final Slow'!$H$3:$I$18</definedName>
    <definedName name="ME">#REF!</definedName>
    <definedName name="MFG">[53]MFG!$1:$1048576</definedName>
    <definedName name="michelle" hidden="1">{"Summary analysis",#N/A,FALSE,"Total";"OCPH analysis",#N/A,FALSE,"Total";"detail analysis",#N/A,FALSE,"Total"}</definedName>
    <definedName name="Michlle" hidden="1">{"Summary analysis",#N/A,FALSE,"Total";"OCPH analysis",#N/A,FALSE,"Total";"detail analysis",#N/A,FALSE,"Total"}</definedName>
    <definedName name="minorcomp">'[65]Functionals Alloc'!#REF!</definedName>
    <definedName name="Misc1" localSheetId="14">#REF!</definedName>
    <definedName name="Misc1" localSheetId="15">#REF!</definedName>
    <definedName name="Misc1" localSheetId="21">#REF!</definedName>
    <definedName name="Misc1" localSheetId="22">#REF!</definedName>
    <definedName name="Misc1" localSheetId="23">#REF!</definedName>
    <definedName name="Misc1" localSheetId="30">#REF!</definedName>
    <definedName name="Misc1" localSheetId="31">#REF!</definedName>
    <definedName name="Misc1" localSheetId="32">#REF!</definedName>
    <definedName name="Misc1" localSheetId="36">#REF!</definedName>
    <definedName name="Misc1" localSheetId="38">#REF!</definedName>
    <definedName name="Misc1" localSheetId="39">#REF!</definedName>
    <definedName name="Misc1" localSheetId="44">#REF!</definedName>
    <definedName name="Misc1" localSheetId="53">#REF!</definedName>
    <definedName name="Misc1" localSheetId="59">#REF!</definedName>
    <definedName name="Misc1">#REF!</definedName>
    <definedName name="Misc2" localSheetId="14">#REF!</definedName>
    <definedName name="Misc2" localSheetId="15">#REF!</definedName>
    <definedName name="Misc2" localSheetId="21">#REF!</definedName>
    <definedName name="Misc2" localSheetId="22">#REF!</definedName>
    <definedName name="Misc2" localSheetId="23">#REF!</definedName>
    <definedName name="Misc2" localSheetId="30">#REF!</definedName>
    <definedName name="Misc2" localSheetId="31">#REF!</definedName>
    <definedName name="Misc2" localSheetId="32">#REF!</definedName>
    <definedName name="Misc2" localSheetId="36">#REF!</definedName>
    <definedName name="Misc2" localSheetId="38">#REF!</definedName>
    <definedName name="Misc2" localSheetId="39">#REF!</definedName>
    <definedName name="Misc2" localSheetId="44">#REF!</definedName>
    <definedName name="Misc2" localSheetId="53">#REF!</definedName>
    <definedName name="Misc2" localSheetId="59">#REF!</definedName>
    <definedName name="Misc2">#REF!</definedName>
    <definedName name="misc2b" localSheetId="14">#REF!</definedName>
    <definedName name="misc2b" localSheetId="15">#REF!</definedName>
    <definedName name="misc2b" localSheetId="21">#REF!</definedName>
    <definedName name="misc2b" localSheetId="22">#REF!</definedName>
    <definedName name="misc2b" localSheetId="23">#REF!</definedName>
    <definedName name="misc2b" localSheetId="30">#REF!</definedName>
    <definedName name="misc2b" localSheetId="31">#REF!</definedName>
    <definedName name="misc2b" localSheetId="32">#REF!</definedName>
    <definedName name="misc2b" localSheetId="36">#REF!</definedName>
    <definedName name="misc2b" localSheetId="38">#REF!</definedName>
    <definedName name="misc2b" localSheetId="39">#REF!</definedName>
    <definedName name="misc2b" localSheetId="44">#REF!</definedName>
    <definedName name="misc2b" localSheetId="59">#REF!</definedName>
    <definedName name="misc2b">#REF!</definedName>
    <definedName name="Misc3" localSheetId="14">#REF!</definedName>
    <definedName name="Misc3" localSheetId="15">#REF!</definedName>
    <definedName name="Misc3" localSheetId="21">#REF!</definedName>
    <definedName name="Misc3" localSheetId="22">#REF!</definedName>
    <definedName name="Misc3" localSheetId="23">#REF!</definedName>
    <definedName name="Misc3" localSheetId="30">#REF!</definedName>
    <definedName name="Misc3" localSheetId="31">#REF!</definedName>
    <definedName name="Misc3" localSheetId="32">#REF!</definedName>
    <definedName name="Misc3" localSheetId="36">#REF!</definedName>
    <definedName name="Misc3" localSheetId="38">#REF!</definedName>
    <definedName name="Misc3" localSheetId="39">#REF!</definedName>
    <definedName name="Misc3" localSheetId="44">#REF!</definedName>
    <definedName name="Misc3">#REF!</definedName>
    <definedName name="misc3b" localSheetId="14">#REF!</definedName>
    <definedName name="misc3b" localSheetId="15">#REF!</definedName>
    <definedName name="misc3b" localSheetId="21">#REF!</definedName>
    <definedName name="misc3b" localSheetId="22">#REF!</definedName>
    <definedName name="misc3b" localSheetId="23">#REF!</definedName>
    <definedName name="misc3b" localSheetId="30">#REF!</definedName>
    <definedName name="misc3b" localSheetId="31">#REF!</definedName>
    <definedName name="misc3b" localSheetId="32">#REF!</definedName>
    <definedName name="misc3b" localSheetId="36">#REF!</definedName>
    <definedName name="misc3b" localSheetId="38">#REF!</definedName>
    <definedName name="misc3b" localSheetId="39">#REF!</definedName>
    <definedName name="misc3b" localSheetId="44">#REF!</definedName>
    <definedName name="misc3b">#REF!</definedName>
    <definedName name="Misc4" localSheetId="14">#REF!</definedName>
    <definedName name="Misc4" localSheetId="15">#REF!</definedName>
    <definedName name="Misc4" localSheetId="21">#REF!</definedName>
    <definedName name="Misc4" localSheetId="22">#REF!</definedName>
    <definedName name="Misc4" localSheetId="23">#REF!</definedName>
    <definedName name="Misc4" localSheetId="30">#REF!</definedName>
    <definedName name="Misc4" localSheetId="31">#REF!</definedName>
    <definedName name="Misc4" localSheetId="32">#REF!</definedName>
    <definedName name="Misc4" localSheetId="36">#REF!</definedName>
    <definedName name="Misc4" localSheetId="38">#REF!</definedName>
    <definedName name="Misc4" localSheetId="39">#REF!</definedName>
    <definedName name="Misc4" localSheetId="44">#REF!</definedName>
    <definedName name="Misc4">#REF!</definedName>
    <definedName name="mJFJKFJHF25" hidden="1">{"'Title Transfer Units6,7,&amp;8'!$A$1:$B$4","'Title Transfer Units6,7,&amp;8'!$C$6"}</definedName>
    <definedName name="MNGTFEE">#REF!</definedName>
    <definedName name="modality">#REF!</definedName>
    <definedName name="Model">#REF!</definedName>
    <definedName name="Model_2007">#REF!</definedName>
    <definedName name="Model_2008">#REF!</definedName>
    <definedName name="Model_2010">#REF!</definedName>
    <definedName name="Model_Jul2009">#REF!</definedName>
    <definedName name="Model1">#REF!</definedName>
    <definedName name="Monat">#REF!</definedName>
    <definedName name="Month">[45]Data!$L$6:$L$29</definedName>
    <definedName name="MR">'[22]Modality Summary'!$L$16</definedName>
    <definedName name="MRLHaulage" localSheetId="14">#REF!</definedName>
    <definedName name="MRLHaulage" localSheetId="15">#REF!</definedName>
    <definedName name="MRLHaulage" localSheetId="21">#REF!</definedName>
    <definedName name="MRLHaulage" localSheetId="22">#REF!</definedName>
    <definedName name="MRLHaulage" localSheetId="23">#REF!</definedName>
    <definedName name="MRLHaulage" localSheetId="30">#REF!</definedName>
    <definedName name="MRLHaulage" localSheetId="31">#REF!</definedName>
    <definedName name="MRLHaulage" localSheetId="32">#REF!</definedName>
    <definedName name="MRLHaulage" localSheetId="36">#REF!</definedName>
    <definedName name="MRLHaulage" localSheetId="38">#REF!</definedName>
    <definedName name="MRLHaulage" localSheetId="39">#REF!</definedName>
    <definedName name="MRLHaulage" localSheetId="44">#REF!</definedName>
    <definedName name="MRLHaulage">#REF!</definedName>
    <definedName name="MRPA">#REF!</definedName>
    <definedName name="MsbyCompany" localSheetId="14">#REF!</definedName>
    <definedName name="MsbyCompany" localSheetId="15">#REF!</definedName>
    <definedName name="MsbyCompany" localSheetId="21">#REF!</definedName>
    <definedName name="MsbyCompany" localSheetId="22">#REF!</definedName>
    <definedName name="MsbyCompany" localSheetId="23">#REF!</definedName>
    <definedName name="MsbyCompany" localSheetId="31">#REF!</definedName>
    <definedName name="MsbyCompany" localSheetId="32">#REF!</definedName>
    <definedName name="MsbyCompany" localSheetId="36">#REF!</definedName>
    <definedName name="MsbyCompany" localSheetId="38">#REF!</definedName>
    <definedName name="MsbyCompany" localSheetId="39">#REF!</definedName>
    <definedName name="MsbyCompany" localSheetId="44">#REF!</definedName>
    <definedName name="MsbyCompany">#REF!</definedName>
    <definedName name="Multiple">'[66]R&amp;D'!$Q$3,'[66]R&amp;D'!$C$31:$Q$70,'[66]R&amp;D'!#REF!,'[66]R&amp;D'!$C$9:$Q$54,'[66]R&amp;D'!$C$25:$Q$25</definedName>
    <definedName name="n" hidden="1">{"PL YTD include sle lsebck",#N/A,FALSE,"Apr"}</definedName>
    <definedName name="n_psi_connect">#REF!</definedName>
    <definedName name="new">[12]IOPlan!$D$4,[12]IOPlan!$F$4,[12]IOPlan!$H$4,[12]IOPlan!$J$4</definedName>
    <definedName name="NEXT" localSheetId="14">#REF!</definedName>
    <definedName name="NEXT" localSheetId="15">#REF!</definedName>
    <definedName name="NEXT" localSheetId="21">#REF!</definedName>
    <definedName name="NEXT" localSheetId="22">#REF!</definedName>
    <definedName name="NEXT" localSheetId="23">#REF!</definedName>
    <definedName name="NEXT" localSheetId="31">#REF!</definedName>
    <definedName name="NEXT" localSheetId="32">#REF!</definedName>
    <definedName name="NEXT" localSheetId="36">#REF!</definedName>
    <definedName name="NEXT" localSheetId="38">#REF!</definedName>
    <definedName name="NEXT" localSheetId="39">#REF!</definedName>
    <definedName name="NEXT" localSheetId="44">#REF!</definedName>
    <definedName name="NEXT">#REF!</definedName>
    <definedName name="Nick">#REF!</definedName>
    <definedName name="nmr_colonne_fct_canaux">'[67]DYN PP'!#REF!</definedName>
    <definedName name="none" hidden="1">{#N/A,#N/A,FALSE,"Actual - 6_01";#N/A,#N/A,FALSE,"GM Detail";#N/A,#N/A,FALSE,"Global Service";#N/A,#N/A,FALSE,"Inventory Turnover Calculation"}</definedName>
    <definedName name="none1" hidden="1">{"Summary analysis",#N/A,FALSE,"Total";"OCPH analysis",#N/A,FALSE,"Total";"detail analysis",#N/A,FALSE,"Total"}</definedName>
    <definedName name="none2" hidden="1">{#N/A,#N/A,FALSE,"Actual - 6_01";#N/A,#N/A,FALSE,"GM Detail";#N/A,#N/A,FALSE,"Global Service";#N/A,#N/A,FALSE,"Inventory Turnover Calculation"}</definedName>
    <definedName name="none3" hidden="1">{#N/A,#N/A,FALSE,"Actual - 6_01";#N/A,#N/A,FALSE,"GM Detail";#N/A,#N/A,FALSE,"Global Service";#N/A,#N/A,FALSE,"Inventory Turnover Calculation"}</definedName>
    <definedName name="none4" hidden="1">{#N/A,#N/A,FALSE,"Actual - 6_01";#N/A,#N/A,FALSE,"GM Detail";#N/A,#N/A,FALSE,"Global Service";#N/A,#N/A,FALSE,"Inventory Turnover Calculation"}</definedName>
    <definedName name="none5" hidden="1">{#N/A,#N/A,FALSE,"Actual - 6_01";#N/A,#N/A,FALSE,"GM Detail";#N/A,#N/A,FALSE,"Global Service";#N/A,#N/A,FALSE,"Inventory Turnover Calculation"}</definedName>
    <definedName name="Normal" localSheetId="14">#REF!</definedName>
    <definedName name="Normal" localSheetId="15">#REF!</definedName>
    <definedName name="Normal" localSheetId="21">#REF!</definedName>
    <definedName name="Normal" localSheetId="22">#REF!</definedName>
    <definedName name="Normal" localSheetId="23">#REF!</definedName>
    <definedName name="Normal" localSheetId="31">#REF!</definedName>
    <definedName name="Normal" localSheetId="32">#REF!</definedName>
    <definedName name="Normal" localSheetId="36">#REF!</definedName>
    <definedName name="Normal" localSheetId="38">#REF!</definedName>
    <definedName name="Normal" localSheetId="39">#REF!</definedName>
    <definedName name="Normal" localSheetId="44">#REF!</definedName>
    <definedName name="Normal">#REF!</definedName>
    <definedName name="NovComICC" localSheetId="14">#REF!</definedName>
    <definedName name="NovComICC" localSheetId="15">#REF!</definedName>
    <definedName name="NovComICC" localSheetId="20">#REF!</definedName>
    <definedName name="NovComICC" localSheetId="21">#REF!</definedName>
    <definedName name="NovComICC" localSheetId="22">#REF!</definedName>
    <definedName name="NovComICC" localSheetId="23">#REF!</definedName>
    <definedName name="NovComICC" localSheetId="31">#REF!</definedName>
    <definedName name="NovComICC" localSheetId="32">#REF!</definedName>
    <definedName name="NovComICC" localSheetId="36">#REF!</definedName>
    <definedName name="NovComICC" localSheetId="38">#REF!</definedName>
    <definedName name="NovComICC" localSheetId="39">#REF!</definedName>
    <definedName name="NovComICC" localSheetId="44">#REF!</definedName>
    <definedName name="NovComICC">#REF!</definedName>
    <definedName name="NUC">'[22]Modality Summary'!$L$4</definedName>
    <definedName name="NvsASD">"V2002-09-30"</definedName>
    <definedName name="NvsAutoDrillOk">"VN"</definedName>
    <definedName name="NvsElapsedTime">0.00246469907870051</definedName>
    <definedName name="NvsEndTime">37538.5634164352</definedName>
    <definedName name="NvsInstSpec">"%,FBUSINESS_UNIT,TREPORTING_SBU_TREE,NEQUIPMENT FINANCE"</definedName>
    <definedName name="NvsLayoutType">"M3"</definedName>
    <definedName name="NvsNplSpec">"%,X,RZF..,CZF.."</definedName>
    <definedName name="NvsPanelEffdt">"V1999-11-16"</definedName>
    <definedName name="NvsPanelSetid">"VSHARE"</definedName>
    <definedName name="NvsReqBU">"VEFUSD"</definedName>
    <definedName name="NvsReqBUOnly">"VY"</definedName>
    <definedName name="NvsTransLed">"VN"</definedName>
    <definedName name="NvsTreeASD">"V2002-09-30"</definedName>
    <definedName name="NvsValTbl.ACCOUNT">"GL_ACCOUNT_TBL"</definedName>
    <definedName name="NvsValTbl.BUSINESS_UNIT">"BUS_UNIT_TBL_GL"</definedName>
    <definedName name="NvsValTbl.PRODUCT">"PRODUCT_TBL"</definedName>
    <definedName name="OK" hidden="1">{"Summary analysis",#N/A,FALSE,"Total";"OCPH analysis",#N/A,FALSE,"Total";"detail analysis",#N/A,FALSE,"Total"}</definedName>
    <definedName name="Old" hidden="1">{"Summary analysis",#N/A,FALSE,"Total";"OCPH analysis",#N/A,FALSE,"Total";"detail analysis",#N/A,FALSE,"Total"}</definedName>
    <definedName name="ONE_Q">'[23]qtr point compare'!$G$6:$K$38</definedName>
    <definedName name="OnHand">'[68]On Hand'!$E$5:$F$119</definedName>
    <definedName name="OP">#REF!</definedName>
    <definedName name="op_modality">#REF!</definedName>
    <definedName name="OPER1" localSheetId="14">#REF!</definedName>
    <definedName name="OPER1" localSheetId="15">#REF!</definedName>
    <definedName name="OPER1" localSheetId="21">#REF!</definedName>
    <definedName name="OPER1" localSheetId="22">#REF!</definedName>
    <definedName name="OPER1" localSheetId="23">#REF!</definedName>
    <definedName name="OPER1" localSheetId="31">#REF!</definedName>
    <definedName name="OPER1" localSheetId="32">#REF!</definedName>
    <definedName name="OPER1" localSheetId="36">#REF!</definedName>
    <definedName name="OPER1" localSheetId="38">#REF!</definedName>
    <definedName name="OPER1" localSheetId="39">#REF!</definedName>
    <definedName name="OPER1" localSheetId="44">#REF!</definedName>
    <definedName name="OPER1">#REF!</definedName>
    <definedName name="OPER2" localSheetId="14">#REF!</definedName>
    <definedName name="OPER2" localSheetId="15">#REF!</definedName>
    <definedName name="OPER2" localSheetId="21">#REF!</definedName>
    <definedName name="OPER2" localSheetId="22">#REF!</definedName>
    <definedName name="OPER2" localSheetId="23">#REF!</definedName>
    <definedName name="OPER2" localSheetId="31">#REF!</definedName>
    <definedName name="OPER2" localSheetId="32">#REF!</definedName>
    <definedName name="OPER2" localSheetId="36">#REF!</definedName>
    <definedName name="OPER2" localSheetId="38">#REF!</definedName>
    <definedName name="OPER2" localSheetId="39">#REF!</definedName>
    <definedName name="OPER2" localSheetId="44">#REF!</definedName>
    <definedName name="OPER2">#REF!</definedName>
    <definedName name="OPTexponents">"0 3 6"</definedName>
    <definedName name="OPTvec">"1 1 1 4 0 0 0 1 1 0 0 8 5 1 19 50 1 1 0 0 0 0 0 0 0 0 0 0 0 0 0 0 100 300 2 0 0 0 14 0 0 0 0"</definedName>
    <definedName name="Org">#REF!</definedName>
    <definedName name="OTHER">#REF!</definedName>
    <definedName name="OwnedGP50">#REF!</definedName>
    <definedName name="OwnedGP60">#REF!</definedName>
    <definedName name="OwnedSD40">#REF!</definedName>
    <definedName name="p\">#REF!</definedName>
    <definedName name="PAGE_33" localSheetId="14">#REF!</definedName>
    <definedName name="PAGE_33" localSheetId="15">#REF!</definedName>
    <definedName name="PAGE_33" localSheetId="21">#REF!</definedName>
    <definedName name="PAGE_33" localSheetId="22">#REF!</definedName>
    <definedName name="PAGE_33" localSheetId="23">#REF!</definedName>
    <definedName name="PAGE_33" localSheetId="31">#REF!</definedName>
    <definedName name="PAGE_33" localSheetId="32">#REF!</definedName>
    <definedName name="PAGE_33" localSheetId="36">#REF!</definedName>
    <definedName name="PAGE_33" localSheetId="38">#REF!</definedName>
    <definedName name="PAGE_33" localSheetId="39">#REF!</definedName>
    <definedName name="PAGE_33" localSheetId="44">#REF!</definedName>
    <definedName name="PAGE_33">#REF!</definedName>
    <definedName name="PAGE1" localSheetId="14">#REF!</definedName>
    <definedName name="PAGE1" localSheetId="15">#REF!</definedName>
    <definedName name="PAGE1" localSheetId="21">#REF!</definedName>
    <definedName name="PAGE1" localSheetId="22">#REF!</definedName>
    <definedName name="PAGE1" localSheetId="23">#REF!</definedName>
    <definedName name="PAGE1" localSheetId="31">#REF!</definedName>
    <definedName name="PAGE1" localSheetId="32">#REF!</definedName>
    <definedName name="PAGE1" localSheetId="36">#REF!</definedName>
    <definedName name="PAGE1" localSheetId="38">#REF!</definedName>
    <definedName name="PAGE1" localSheetId="39">#REF!</definedName>
    <definedName name="PAGE1" localSheetId="43">#REF!</definedName>
    <definedName name="PAGE1" localSheetId="44">#REF!</definedName>
    <definedName name="PAGE1">#REF!</definedName>
    <definedName name="PAGE2" localSheetId="14">#REF!</definedName>
    <definedName name="PAGE2" localSheetId="15">#REF!</definedName>
    <definedName name="PAGE2" localSheetId="21">#REF!</definedName>
    <definedName name="PAGE2" localSheetId="22">#REF!</definedName>
    <definedName name="PAGE2" localSheetId="23">#REF!</definedName>
    <definedName name="PAGE2" localSheetId="31">#REF!</definedName>
    <definedName name="PAGE2" localSheetId="32">#REF!</definedName>
    <definedName name="PAGE2" localSheetId="36">#REF!</definedName>
    <definedName name="PAGE2" localSheetId="38">#REF!</definedName>
    <definedName name="PAGE2" localSheetId="39">#REF!</definedName>
    <definedName name="PAGE2" localSheetId="43">#REF!</definedName>
    <definedName name="PAGE2" localSheetId="44">#REF!</definedName>
    <definedName name="PAGE2">#REF!</definedName>
    <definedName name="PAGE32" localSheetId="14">#REF!</definedName>
    <definedName name="PAGE32" localSheetId="15">#REF!</definedName>
    <definedName name="PAGE32" localSheetId="21">#REF!</definedName>
    <definedName name="PAGE32" localSheetId="22">#REF!</definedName>
    <definedName name="PAGE32" localSheetId="23">#REF!</definedName>
    <definedName name="PAGE32" localSheetId="31">#REF!</definedName>
    <definedName name="PAGE32" localSheetId="32">#REF!</definedName>
    <definedName name="PAGE32" localSheetId="36">#REF!</definedName>
    <definedName name="PAGE32" localSheetId="38">#REF!</definedName>
    <definedName name="PAGE32" localSheetId="39">#REF!</definedName>
    <definedName name="PAGE32" localSheetId="44">#REF!</definedName>
    <definedName name="PAGE32">#REF!</definedName>
    <definedName name="PAGE37" localSheetId="14">#REF!</definedName>
    <definedName name="PAGE37" localSheetId="15">#REF!</definedName>
    <definedName name="PAGE37" localSheetId="21">#REF!</definedName>
    <definedName name="PAGE37" localSheetId="22">#REF!</definedName>
    <definedName name="PAGE37" localSheetId="23">#REF!</definedName>
    <definedName name="PAGE37" localSheetId="31">#REF!</definedName>
    <definedName name="PAGE37" localSheetId="32">#REF!</definedName>
    <definedName name="PAGE37" localSheetId="36">#REF!</definedName>
    <definedName name="PAGE37" localSheetId="38">#REF!</definedName>
    <definedName name="PAGE37" localSheetId="39">#REF!</definedName>
    <definedName name="PAGE37" localSheetId="44">#REF!</definedName>
    <definedName name="PAGE37">#REF!</definedName>
    <definedName name="PART_B" localSheetId="14">#REF!</definedName>
    <definedName name="PART_B" localSheetId="15">#REF!</definedName>
    <definedName name="PART_B" localSheetId="21">#REF!</definedName>
    <definedName name="PART_B" localSheetId="22">#REF!</definedName>
    <definedName name="PART_B" localSheetId="23">#REF!</definedName>
    <definedName name="PART_B" localSheetId="31">#REF!</definedName>
    <definedName name="PART_B" localSheetId="32">#REF!</definedName>
    <definedName name="PART_B" localSheetId="36">#REF!</definedName>
    <definedName name="PART_B" localSheetId="38">#REF!</definedName>
    <definedName name="PART_B" localSheetId="39">#REF!</definedName>
    <definedName name="PART_B" localSheetId="44">#REF!</definedName>
    <definedName name="PART_B">#REF!</definedName>
    <definedName name="PARTA" localSheetId="14">#REF!</definedName>
    <definedName name="PARTA" localSheetId="15">#REF!</definedName>
    <definedName name="PARTA" localSheetId="21">#REF!</definedName>
    <definedName name="PARTA" localSheetId="22">#REF!</definedName>
    <definedName name="PARTA" localSheetId="23">#REF!</definedName>
    <definedName name="PARTA" localSheetId="31">#REF!</definedName>
    <definedName name="PARTA" localSheetId="32">#REF!</definedName>
    <definedName name="PARTA" localSheetId="36">#REF!</definedName>
    <definedName name="PARTA" localSheetId="38">#REF!</definedName>
    <definedName name="PARTA" localSheetId="39">#REF!</definedName>
    <definedName name="PARTA" localSheetId="44">#REF!</definedName>
    <definedName name="PARTA">#REF!</definedName>
    <definedName name="PeriodAType">#REF!</definedName>
    <definedName name="PeriodAYear">[46]Dimensions!$K$12</definedName>
    <definedName name="PeriodBType">#REF!</definedName>
    <definedName name="PeriodBYear">[46]Dimensions!$L$12</definedName>
    <definedName name="PeriodCType">#REF!</definedName>
    <definedName name="PeriodCYear">#REF!</definedName>
    <definedName name="PeriodDType">#REF!</definedName>
    <definedName name="PeriodDYear">#REF!</definedName>
    <definedName name="PeriodEType">#REF!</definedName>
    <definedName name="PeriodEYear">#REF!</definedName>
    <definedName name="PeriodFType">#REF!</definedName>
    <definedName name="PeriodFYear">#REF!</definedName>
    <definedName name="PeriodGType">#REF!</definedName>
    <definedName name="PeriodGYear">#REF!</definedName>
    <definedName name="PeriodHType">#REF!</definedName>
    <definedName name="PeriodHYear">#REF!</definedName>
    <definedName name="PeriodToDate">#REF!</definedName>
    <definedName name="PET">'[22]Modality Summary'!$L$5</definedName>
    <definedName name="PISNU" localSheetId="14">#REF!</definedName>
    <definedName name="PISNU" localSheetId="15">#REF!</definedName>
    <definedName name="PISNU" localSheetId="18">#REF!</definedName>
    <definedName name="PISNU" localSheetId="20">#REF!</definedName>
    <definedName name="PISNU" localSheetId="21">#REF!</definedName>
    <definedName name="PISNU" localSheetId="22">#REF!</definedName>
    <definedName name="PISNU" localSheetId="23">#REF!</definedName>
    <definedName name="PISNU" localSheetId="31">#REF!</definedName>
    <definedName name="PISNU" localSheetId="32">#REF!</definedName>
    <definedName name="PISNU" localSheetId="36">#REF!</definedName>
    <definedName name="PISNU" localSheetId="38">#REF!</definedName>
    <definedName name="PISNU" localSheetId="39">#REF!</definedName>
    <definedName name="PISNU" localSheetId="44">#REF!</definedName>
    <definedName name="PISNU" localSheetId="49">#REF!</definedName>
    <definedName name="PISNU" localSheetId="50">#REF!</definedName>
    <definedName name="PISNU" localSheetId="51">#REF!</definedName>
    <definedName name="PISNU" localSheetId="52">#REF!</definedName>
    <definedName name="PISNU">#REF!</definedName>
    <definedName name="Plan_2000_Data">#REF!</definedName>
    <definedName name="PlanCash">#REF!</definedName>
    <definedName name="PPA" localSheetId="14">#REF!</definedName>
    <definedName name="PPA" localSheetId="15">#REF!</definedName>
    <definedName name="PPA" localSheetId="21">#REF!</definedName>
    <definedName name="PPA" localSheetId="22">#REF!</definedName>
    <definedName name="PPA" localSheetId="23">#REF!</definedName>
    <definedName name="PPA" localSheetId="30">#REF!</definedName>
    <definedName name="PPA" localSheetId="31">#REF!</definedName>
    <definedName name="PPA" localSheetId="32">#REF!</definedName>
    <definedName name="PPA" localSheetId="36">#REF!</definedName>
    <definedName name="PPA" localSheetId="38">#REF!</definedName>
    <definedName name="PPA" localSheetId="39">#REF!</definedName>
    <definedName name="PPA" localSheetId="44">#REF!</definedName>
    <definedName name="PPA">#REF!</definedName>
    <definedName name="prem" hidden="1">{"Summary analysis",#N/A,FALSE,"Total";"OCPH analysis",#N/A,FALSE,"Total";"detail analysis",#N/A,FALSE,"Total"}</definedName>
    <definedName name="PremK" hidden="1">{"Summary analysis",#N/A,FALSE,"Total";"OCPH analysis",#N/A,FALSE,"Total";"detail analysis",#N/A,FALSE,"Total"}</definedName>
    <definedName name="PRINT_ALL" localSheetId="14">#REF!</definedName>
    <definedName name="PRINT_ALL" localSheetId="15">#REF!</definedName>
    <definedName name="PRINT_ALL" localSheetId="18">#REF!</definedName>
    <definedName name="PRINT_ALL" localSheetId="19">#REF!</definedName>
    <definedName name="PRINT_ALL" localSheetId="20">#REF!</definedName>
    <definedName name="PRINT_ALL" localSheetId="21">#REF!</definedName>
    <definedName name="PRINT_ALL" localSheetId="22">#REF!</definedName>
    <definedName name="PRINT_ALL" localSheetId="23">#REF!</definedName>
    <definedName name="PRINT_ALL" localSheetId="30">#REF!</definedName>
    <definedName name="PRINT_ALL" localSheetId="31">#REF!</definedName>
    <definedName name="PRINT_ALL" localSheetId="32">#REF!</definedName>
    <definedName name="PRINT_ALL" localSheetId="36">#REF!</definedName>
    <definedName name="PRINT_ALL" localSheetId="38">#REF!</definedName>
    <definedName name="PRINT_ALL" localSheetId="39">#REF!</definedName>
    <definedName name="PRINT_ALL" localSheetId="43">#REF!</definedName>
    <definedName name="PRINT_ALL" localSheetId="44">#REF!</definedName>
    <definedName name="PRINT_ALL" localSheetId="49">#REF!</definedName>
    <definedName name="PRINT_ALL" localSheetId="50">#REF!</definedName>
    <definedName name="PRINT_ALL" localSheetId="51">#REF!</definedName>
    <definedName name="PRINT_ALL" localSheetId="52">#REF!</definedName>
    <definedName name="PRINT_ALL">#REF!</definedName>
    <definedName name="_xlnm.Print_Area" localSheetId="5">'200'!$A$1:$G$125</definedName>
    <definedName name="_xlnm.Print_Area" localSheetId="6">'200 Notes'!$A$1:$G$122</definedName>
    <definedName name="_xlnm.Print_Area" localSheetId="8">'210A'!$A$1:$F$58</definedName>
    <definedName name="_xlnm.Print_Area" localSheetId="13">'310'!$A$1:$Q$68</definedName>
    <definedName name="_xlnm.Print_Area" localSheetId="14">'310 Notes'!$A$1:$G$300</definedName>
    <definedName name="_xlnm.Print_Area" localSheetId="15">'310A'!$A$1:$K$48</definedName>
    <definedName name="_xlnm.Print_Area" localSheetId="17">'330'!$A$1:$O$59</definedName>
    <definedName name="_xlnm.Print_Area" localSheetId="18">'332'!$A$1:$J$79</definedName>
    <definedName name="_xlnm.Print_Area" localSheetId="19">'335'!$A$1:$K$72</definedName>
    <definedName name="_xlnm.Print_Area" localSheetId="20">'342'!$A$1:$K$69</definedName>
    <definedName name="_xlnm.Print_Area" localSheetId="22">'352A'!$A$1:$G$81</definedName>
    <definedName name="_xlnm.Print_Area" localSheetId="23">'352B'!$A$1:$I$69</definedName>
    <definedName name="_xlnm.Print_Area" localSheetId="25">'410'!$A$1:$N$311</definedName>
    <definedName name="_xlnm.Print_Area" localSheetId="28">'414 Notes'!$A$1:$K$54</definedName>
    <definedName name="_xlnm.Print_Area" localSheetId="30">'415'!$A$1:$P$66</definedName>
    <definedName name="_xlnm.Print_Area" localSheetId="31">'417'!$A$1:$O$43</definedName>
    <definedName name="_xlnm.Print_Area" localSheetId="32">'450'!$A$1:$I$131</definedName>
    <definedName name="_xlnm.Print_Area" localSheetId="33">'501, 502'!$A$1:$F$130</definedName>
    <definedName name="_xlnm.Print_Area" localSheetId="36">'512'!$A$1:$J$43</definedName>
    <definedName name="_xlnm.Print_Area" localSheetId="38">'700'!$A$1:$K$64</definedName>
    <definedName name="_xlnm.Print_Area" localSheetId="39">'702'!$A$1:$N$45</definedName>
    <definedName name="_xlnm.Print_Area" localSheetId="47">'755'!$A$1:$H$271</definedName>
    <definedName name="_xlnm.Print_Area" localSheetId="46">'755 Instr.'!$A$1:$B$139</definedName>
    <definedName name="_xlnm.Print_Area" localSheetId="0">Cover!$A$1:$G$57</definedName>
    <definedName name="_xlnm.Print_Area" localSheetId="50">'PTC 332'!$A$1:$J$80</definedName>
    <definedName name="_xlnm.Print_Area" localSheetId="53">'PTC 410'!$A$1:$N$313</definedName>
    <definedName name="_xlnm.Print_Area" localSheetId="54">'PTC 700'!$A$1:$L$63</definedName>
    <definedName name="_xlnm.Print_Area" localSheetId="55">'PTC 700 Notes'!$A$1:$L$53</definedName>
    <definedName name="_xlnm.Print_Area" localSheetId="56">'PTC 710'!$A$1:$R$92</definedName>
    <definedName name="_xlnm.Print_Area" localSheetId="48">'PTC Cover'!$A$1:$E$57</definedName>
    <definedName name="_xlnm.Print_Area" localSheetId="60">'PTC Grants'!$A$1:$F$60</definedName>
    <definedName name="_xlnm.Print_Area" localSheetId="3">'Sch A and B'!$A$1:$C$122</definedName>
    <definedName name="_xlnm.Print_Area" localSheetId="4">'Sch C'!$A$1:$H$125</definedName>
    <definedName name="_xlnm.Print_Area">#REF!</definedName>
    <definedName name="Print_Area_MI" localSheetId="5">'[69]Oath-P98'!$B$1:$D$65</definedName>
    <definedName name="PRINT_AREA_MI" localSheetId="15">#REF!</definedName>
    <definedName name="PRINT_AREA_MI" localSheetId="21">#REF!</definedName>
    <definedName name="Print_Area_MI" localSheetId="22">'[70]Oath-P98'!$B$1:$D$65</definedName>
    <definedName name="Print_Area_MI" localSheetId="23">'[70]Oath-P98'!$B$1:$D$65</definedName>
    <definedName name="PRINT_AREA_MI" localSheetId="32">#REF!</definedName>
    <definedName name="Print_Area_MI" localSheetId="43">#REF!</definedName>
    <definedName name="Print_Area_MI" localSheetId="44">'[69]Oath-P98'!$B$1:$D$65</definedName>
    <definedName name="Print_Area_MI" localSheetId="59">'[69]Oath-P98'!$B$1:$D$65</definedName>
    <definedName name="Print_Area_MI">'[70]Oath-P98'!$B$1:$D$65</definedName>
    <definedName name="PRINT_CF_9899" localSheetId="5">#REF!</definedName>
    <definedName name="PRINT_CF_9899" localSheetId="14">#REF!</definedName>
    <definedName name="PRINT_CF_9899" localSheetId="15">#REF!</definedName>
    <definedName name="PRINT_CF_9899" localSheetId="21">#REF!</definedName>
    <definedName name="PRINT_CF_9899" localSheetId="22">#REF!</definedName>
    <definedName name="PRINT_CF_9899" localSheetId="23">#REF!</definedName>
    <definedName name="PRINT_CF_9899" localSheetId="31">#REF!</definedName>
    <definedName name="PRINT_CF_9899" localSheetId="32">#REF!</definedName>
    <definedName name="PRINT_CF_9899" localSheetId="36">#REF!</definedName>
    <definedName name="PRINT_CF_9899" localSheetId="38">#REF!</definedName>
    <definedName name="PRINT_CF_9899" localSheetId="39">#REF!</definedName>
    <definedName name="PRINT_CF_9899" localSheetId="44">#REF!</definedName>
    <definedName name="PRINT_CF_9899" localSheetId="59">#REF!</definedName>
    <definedName name="PRINT_CF_9899">#REF!</definedName>
    <definedName name="PRINT_DIFF" localSheetId="5">#REF!</definedName>
    <definedName name="PRINT_DIFF" localSheetId="14">#REF!</definedName>
    <definedName name="PRINT_DIFF" localSheetId="15">#REF!</definedName>
    <definedName name="PRINT_DIFF" localSheetId="18">#REF!</definedName>
    <definedName name="PRINT_DIFF" localSheetId="19">#REF!</definedName>
    <definedName name="PRINT_DIFF" localSheetId="20">#REF!</definedName>
    <definedName name="PRINT_DIFF" localSheetId="21">#REF!</definedName>
    <definedName name="PRINT_DIFF" localSheetId="22">#REF!</definedName>
    <definedName name="PRINT_DIFF" localSheetId="23">#REF!</definedName>
    <definedName name="PRINT_DIFF" localSheetId="30">#REF!</definedName>
    <definedName name="PRINT_DIFF" localSheetId="31">#REF!</definedName>
    <definedName name="PRINT_DIFF" localSheetId="32">#REF!</definedName>
    <definedName name="PRINT_DIFF" localSheetId="36">#REF!</definedName>
    <definedName name="PRINT_DIFF" localSheetId="38">#REF!</definedName>
    <definedName name="PRINT_DIFF" localSheetId="39">#REF!</definedName>
    <definedName name="PRINT_DIFF" localSheetId="43">#REF!</definedName>
    <definedName name="PRINT_DIFF" localSheetId="44">#REF!</definedName>
    <definedName name="PRINT_DIFF" localSheetId="49">#REF!</definedName>
    <definedName name="PRINT_DIFF" localSheetId="50">#REF!</definedName>
    <definedName name="PRINT_DIFF" localSheetId="51">#REF!</definedName>
    <definedName name="PRINT_DIFF" localSheetId="52">#REF!</definedName>
    <definedName name="PRINT_DIFF" localSheetId="59">#REF!</definedName>
    <definedName name="PRINT_DIFF">#REF!</definedName>
    <definedName name="_xlnm.Print_Titles">[71]LAKANA!$3:$3,[71]LAKANA!$A:$A,[71]LAKANA!$C:$C</definedName>
    <definedName name="Print_Titles_MI" localSheetId="5">'[72]710Inst-P77'!$A$1:$IV$13</definedName>
    <definedName name="Print_Titles_MI" localSheetId="15">'[73]PA Run Off'!$A$1:$IV$10,'[73]PA Run Off'!$A$1:$A$16384</definedName>
    <definedName name="Print_Titles_MI" localSheetId="18">'[74]PA Run Off'!$1:$10,'[74]PA Run Off'!$A$1:$A$16384</definedName>
    <definedName name="Print_Titles_MI" localSheetId="19">'[75]PA Run Off'!$A$1:$IV$10,'[75]PA Run Off'!$A$1:$A$16384</definedName>
    <definedName name="Print_Titles_MI" localSheetId="20">'[76]PA Run Off'!$A$1:$IV$10,'[76]PA Run Off'!$A$1:$A$16384</definedName>
    <definedName name="Print_Titles_MI" localSheetId="21">'[73]PA Run Off'!$A$1:$IV$10,'[73]PA Run Off'!$A$1:$A$16384</definedName>
    <definedName name="Print_Titles_MI" localSheetId="22">'[77]710Inst-P77'!$A$1:$IV$13</definedName>
    <definedName name="Print_Titles_MI" localSheetId="23">'[77]710Inst-P77'!$A$1:$IV$13</definedName>
    <definedName name="Print_Titles_MI" localSheetId="30">'[75]PA Run Off'!$A$1:$IV$10,'[75]PA Run Off'!$A$1:$A$16384</definedName>
    <definedName name="Print_Titles_MI" localSheetId="32">'[73]PA Run Off'!$A$1:$IV$10,'[73]PA Run Off'!$A$1:$A$16384</definedName>
    <definedName name="Print_Titles_MI" localSheetId="43">#REF!</definedName>
    <definedName name="Print_Titles_MI" localSheetId="44">'[72]710Inst-P77'!$A$1:$IV$13</definedName>
    <definedName name="Print_Titles_MI" localSheetId="49">'[77]710Inst-P77'!$A$1:$IV$13</definedName>
    <definedName name="Print_Titles_MI" localSheetId="50">'[78]PA Run Off'!$1:$10,'[78]PA Run Off'!$A$1:$A$16384</definedName>
    <definedName name="Print_Titles_MI" localSheetId="51">'[77]710Inst-P77'!$A$1:$IV$13</definedName>
    <definedName name="Print_Titles_MI" localSheetId="52">'[77]710Inst-P77'!$A$1:$IV$13</definedName>
    <definedName name="Print_Titles_MI" localSheetId="59">'[72]710Inst-P77'!$A$1:$IV$13</definedName>
    <definedName name="Print_Titles_MI">'[77]710Inst-P77'!$A$1:$IV$13</definedName>
    <definedName name="prior_forecast">#REF!</definedName>
    <definedName name="prior_IO_plan">[27]References!#REF!</definedName>
    <definedName name="prior_sales_am">#REF!</definedName>
    <definedName name="prior_sales_asia">#REF!</definedName>
    <definedName name="Prior_sales_Eur">#REF!</definedName>
    <definedName name="prior_sales_global">#REF!</definedName>
    <definedName name="prior_ship">#REF!</definedName>
    <definedName name="prior_year">#REF!</definedName>
    <definedName name="PriorYrEntryManual" localSheetId="5">#REF!</definedName>
    <definedName name="PriorYrEntryManual" localSheetId="14">#REF!</definedName>
    <definedName name="PriorYrEntryManual" localSheetId="15">#REF!</definedName>
    <definedName name="PriorYrEntryManual" localSheetId="21">#REF!</definedName>
    <definedName name="PriorYrEntryManual" localSheetId="22">#REF!</definedName>
    <definedName name="PriorYrEntryManual" localSheetId="23">#REF!</definedName>
    <definedName name="PriorYrEntryManual" localSheetId="31">#REF!</definedName>
    <definedName name="PriorYrEntryManual" localSheetId="32">#REF!</definedName>
    <definedName name="PriorYrEntryManual" localSheetId="36">#REF!</definedName>
    <definedName name="PriorYrEntryManual" localSheetId="38">#REF!</definedName>
    <definedName name="PriorYrEntryManual" localSheetId="39">#REF!</definedName>
    <definedName name="PriorYrEntryManual" localSheetId="44">#REF!</definedName>
    <definedName name="PriorYrEntryManual" localSheetId="59">#REF!</definedName>
    <definedName name="PriorYrEntryManual">#REF!</definedName>
    <definedName name="prod" hidden="1">{"Summary analysis",#N/A,FALSE,"Total";"OCPH analysis",#N/A,FALSE,"Total";"detail analysis",#N/A,FALSE,"Total"}</definedName>
    <definedName name="prod." hidden="1">{"summary",#N/A,FALSE,"2000 vs 1999";"detail",#N/A,FALSE,"2000 vs 1999"}</definedName>
    <definedName name="Productivity" hidden="1">{"Summary analysis",#N/A,FALSE,"Total";"OCPH analysis",#N/A,FALSE,"Total";"detail analysis",#N/A,FALSE,"Total"}</definedName>
    <definedName name="ProductivityWith">[35]!ProductivityWith</definedName>
    <definedName name="ProductivityWithout">[35]!ProductivityWithout</definedName>
    <definedName name="PROFITS">[4]PROFIT!$A$1:$T$25</definedName>
    <definedName name="Project_Indirects">#REF!</definedName>
    <definedName name="Project_Information">#REF!</definedName>
    <definedName name="ProjectLength">#REF!</definedName>
    <definedName name="Prov_Lu">[50]definitionen!$B$2</definedName>
    <definedName name="Prov_VB">[50]definitionen!$B$3</definedName>
    <definedName name="PRT_12_PAGE_25M" localSheetId="5">#REF!</definedName>
    <definedName name="PRT_12_PAGE_25M" localSheetId="14">#REF!</definedName>
    <definedName name="PRT_12_PAGE_25M" localSheetId="15">#REF!</definedName>
    <definedName name="PRT_12_PAGE_25M" localSheetId="21">#REF!</definedName>
    <definedName name="PRT_12_PAGE_25M" localSheetId="22">#REF!</definedName>
    <definedName name="PRT_12_PAGE_25M" localSheetId="23">#REF!</definedName>
    <definedName name="PRT_12_PAGE_25M" localSheetId="31">#REF!</definedName>
    <definedName name="PRT_12_PAGE_25M" localSheetId="32">#REF!</definedName>
    <definedName name="PRT_12_PAGE_25M" localSheetId="36">#REF!</definedName>
    <definedName name="PRT_12_PAGE_25M" localSheetId="38">#REF!</definedName>
    <definedName name="PRT_12_PAGE_25M" localSheetId="39">#REF!</definedName>
    <definedName name="PRT_12_PAGE_25M" localSheetId="44">#REF!</definedName>
    <definedName name="PRT_12_PAGE_25M" localSheetId="59">#REF!</definedName>
    <definedName name="PRT_12_PAGE_25M">#REF!</definedName>
    <definedName name="PRT_98_WCRECON" localSheetId="5">#REF!</definedName>
    <definedName name="PRT_98_WCRECON" localSheetId="14">#REF!</definedName>
    <definedName name="PRT_98_WCRECON" localSheetId="15">#REF!</definedName>
    <definedName name="PRT_98_WCRECON" localSheetId="21">#REF!</definedName>
    <definedName name="PRT_98_WCRECON" localSheetId="22">#REF!</definedName>
    <definedName name="PRT_98_WCRECON" localSheetId="23">#REF!</definedName>
    <definedName name="PRT_98_WCRECON" localSheetId="31">#REF!</definedName>
    <definedName name="PRT_98_WCRECON" localSheetId="32">#REF!</definedName>
    <definedName name="PRT_98_WCRECON" localSheetId="36">#REF!</definedName>
    <definedName name="PRT_98_WCRECON" localSheetId="38">#REF!</definedName>
    <definedName name="PRT_98_WCRECON" localSheetId="39">#REF!</definedName>
    <definedName name="PRT_98_WCRECON" localSheetId="44">#REF!</definedName>
    <definedName name="PRT_98_WCRECON" localSheetId="59">#REF!</definedName>
    <definedName name="PRT_98_WCRECON">#REF!</definedName>
    <definedName name="PRT_99_WCRECON" localSheetId="14">#REF!</definedName>
    <definedName name="PRT_99_WCRECON" localSheetId="15">#REF!</definedName>
    <definedName name="PRT_99_WCRECON" localSheetId="21">#REF!</definedName>
    <definedName name="PRT_99_WCRECON" localSheetId="22">#REF!</definedName>
    <definedName name="PRT_99_WCRECON" localSheetId="23">#REF!</definedName>
    <definedName name="PRT_99_WCRECON" localSheetId="31">#REF!</definedName>
    <definedName name="PRT_99_WCRECON" localSheetId="32">#REF!</definedName>
    <definedName name="PRT_99_WCRECON" localSheetId="36">#REF!</definedName>
    <definedName name="PRT_99_WCRECON" localSheetId="38">#REF!</definedName>
    <definedName name="PRT_99_WCRECON" localSheetId="39">#REF!</definedName>
    <definedName name="PRT_99_WCRECON" localSheetId="44">#REF!</definedName>
    <definedName name="PRT_99_WCRECON">#REF!</definedName>
    <definedName name="PRT_BS_98" localSheetId="14">#REF!</definedName>
    <definedName name="PRT_BS_98" localSheetId="15">#REF!</definedName>
    <definedName name="PRT_BS_98" localSheetId="21">#REF!</definedName>
    <definedName name="PRT_BS_98" localSheetId="22">#REF!</definedName>
    <definedName name="PRT_BS_98" localSheetId="23">#REF!</definedName>
    <definedName name="PRT_BS_98" localSheetId="31">#REF!</definedName>
    <definedName name="PRT_BS_98" localSheetId="32">#REF!</definedName>
    <definedName name="PRT_BS_98" localSheetId="36">#REF!</definedName>
    <definedName name="PRT_BS_98" localSheetId="38">#REF!</definedName>
    <definedName name="PRT_BS_98" localSheetId="39">#REF!</definedName>
    <definedName name="PRT_BS_98" localSheetId="44">#REF!</definedName>
    <definedName name="PRT_BS_98">#REF!</definedName>
    <definedName name="PRT_BS_99" localSheetId="14">#REF!</definedName>
    <definedName name="PRT_BS_99" localSheetId="15">#REF!</definedName>
    <definedName name="PRT_BS_99" localSheetId="21">#REF!</definedName>
    <definedName name="PRT_BS_99" localSheetId="22">#REF!</definedName>
    <definedName name="PRT_BS_99" localSheetId="23">#REF!</definedName>
    <definedName name="PRT_BS_99" localSheetId="31">#REF!</definedName>
    <definedName name="PRT_BS_99" localSheetId="32">#REF!</definedName>
    <definedName name="PRT_BS_99" localSheetId="36">#REF!</definedName>
    <definedName name="PRT_BS_99" localSheetId="38">#REF!</definedName>
    <definedName name="PRT_BS_99" localSheetId="39">#REF!</definedName>
    <definedName name="PRT_BS_99" localSheetId="44">#REF!</definedName>
    <definedName name="PRT_BS_99">#REF!</definedName>
    <definedName name="PRT_BS_SUM_25MO" localSheetId="14">#REF!</definedName>
    <definedName name="PRT_BS_SUM_25MO" localSheetId="15">#REF!</definedName>
    <definedName name="PRT_BS_SUM_25MO" localSheetId="21">#REF!</definedName>
    <definedName name="PRT_BS_SUM_25MO" localSheetId="22">#REF!</definedName>
    <definedName name="PRT_BS_SUM_25MO" localSheetId="23">#REF!</definedName>
    <definedName name="PRT_BS_SUM_25MO" localSheetId="31">#REF!</definedName>
    <definedName name="PRT_BS_SUM_25MO" localSheetId="32">#REF!</definedName>
    <definedName name="PRT_BS_SUM_25MO" localSheetId="36">#REF!</definedName>
    <definedName name="PRT_BS_SUM_25MO" localSheetId="38">#REF!</definedName>
    <definedName name="PRT_BS_SUM_25MO" localSheetId="39">#REF!</definedName>
    <definedName name="PRT_BS_SUM_25MO" localSheetId="44">#REF!</definedName>
    <definedName name="PRT_BS_SUM_25MO">#REF!</definedName>
    <definedName name="PRT_BSSUM_98" localSheetId="14">#REF!</definedName>
    <definedName name="PRT_BSSUM_98" localSheetId="15">#REF!</definedName>
    <definedName name="PRT_BSSUM_98" localSheetId="21">#REF!</definedName>
    <definedName name="PRT_BSSUM_98" localSheetId="22">#REF!</definedName>
    <definedName name="PRT_BSSUM_98" localSheetId="23">#REF!</definedName>
    <definedName name="PRT_BSSUM_98" localSheetId="31">#REF!</definedName>
    <definedName name="PRT_BSSUM_98" localSheetId="32">#REF!</definedName>
    <definedName name="PRT_BSSUM_98" localSheetId="36">#REF!</definedName>
    <definedName name="PRT_BSSUM_98" localSheetId="38">#REF!</definedName>
    <definedName name="PRT_BSSUM_98" localSheetId="39">#REF!</definedName>
    <definedName name="PRT_BSSUM_98" localSheetId="44">#REF!</definedName>
    <definedName name="PRT_BSSUM_98">#REF!</definedName>
    <definedName name="PRT_BSSUM_99" localSheetId="14">#REF!</definedName>
    <definedName name="PRT_BSSUM_99" localSheetId="15">#REF!</definedName>
    <definedName name="PRT_BSSUM_99" localSheetId="21">#REF!</definedName>
    <definedName name="PRT_BSSUM_99" localSheetId="22">#REF!</definedName>
    <definedName name="PRT_BSSUM_99" localSheetId="23">#REF!</definedName>
    <definedName name="PRT_BSSUM_99" localSheetId="31">#REF!</definedName>
    <definedName name="PRT_BSSUM_99" localSheetId="32">#REF!</definedName>
    <definedName name="PRT_BSSUM_99" localSheetId="36">#REF!</definedName>
    <definedName name="PRT_BSSUM_99" localSheetId="38">#REF!</definedName>
    <definedName name="PRT_BSSUM_99" localSheetId="39">#REF!</definedName>
    <definedName name="PRT_BSSUM_99" localSheetId="44">#REF!</definedName>
    <definedName name="PRT_BSSUM_99">#REF!</definedName>
    <definedName name="PRT_CF_1998" localSheetId="14">#REF!</definedName>
    <definedName name="PRT_CF_1998" localSheetId="15">#REF!</definedName>
    <definedName name="PRT_CF_1998" localSheetId="21">#REF!</definedName>
    <definedName name="PRT_CF_1998" localSheetId="22">#REF!</definedName>
    <definedName name="PRT_CF_1998" localSheetId="23">#REF!</definedName>
    <definedName name="PRT_CF_1998" localSheetId="31">#REF!</definedName>
    <definedName name="PRT_CF_1998" localSheetId="32">#REF!</definedName>
    <definedName name="PRT_CF_1998" localSheetId="36">#REF!</definedName>
    <definedName name="PRT_CF_1998" localSheetId="38">#REF!</definedName>
    <definedName name="PRT_CF_1998" localSheetId="39">#REF!</definedName>
    <definedName name="PRT_CF_1998" localSheetId="44">#REF!</definedName>
    <definedName name="PRT_CF_1998">#REF!</definedName>
    <definedName name="PRT_CF_1999" localSheetId="14">#REF!</definedName>
    <definedName name="PRT_CF_1999" localSheetId="15">#REF!</definedName>
    <definedName name="PRT_CF_1999" localSheetId="21">#REF!</definedName>
    <definedName name="PRT_CF_1999" localSheetId="22">#REF!</definedName>
    <definedName name="PRT_CF_1999" localSheetId="23">#REF!</definedName>
    <definedName name="PRT_CF_1999" localSheetId="31">#REF!</definedName>
    <definedName name="PRT_CF_1999" localSheetId="32">#REF!</definedName>
    <definedName name="PRT_CF_1999" localSheetId="36">#REF!</definedName>
    <definedName name="PRT_CF_1999" localSheetId="38">#REF!</definedName>
    <definedName name="PRT_CF_1999" localSheetId="39">#REF!</definedName>
    <definedName name="PRT_CF_1999" localSheetId="44">#REF!</definedName>
    <definedName name="PRT_CF_1999">#REF!</definedName>
    <definedName name="PRT_CURR_MO" localSheetId="14">#REF!</definedName>
    <definedName name="PRT_CURR_MO" localSheetId="15">#REF!</definedName>
    <definedName name="PRT_CURR_MO" localSheetId="21">#REF!</definedName>
    <definedName name="PRT_CURR_MO" localSheetId="22">#REF!</definedName>
    <definedName name="PRT_CURR_MO" localSheetId="23">#REF!</definedName>
    <definedName name="PRT_CURR_MO" localSheetId="31">#REF!</definedName>
    <definedName name="PRT_CURR_MO" localSheetId="32">#REF!</definedName>
    <definedName name="PRT_CURR_MO" localSheetId="36">#REF!</definedName>
    <definedName name="PRT_CURR_MO" localSheetId="38">#REF!</definedName>
    <definedName name="PRT_CURR_MO" localSheetId="39">#REF!</definedName>
    <definedName name="PRT_CURR_MO" localSheetId="44">#REF!</definedName>
    <definedName name="PRT_CURR_MO">#REF!</definedName>
    <definedName name="PRT_LEAD_25MO" localSheetId="14">#REF!</definedName>
    <definedName name="PRT_LEAD_25MO" localSheetId="15">#REF!</definedName>
    <definedName name="PRT_LEAD_25MO" localSheetId="21">#REF!</definedName>
    <definedName name="PRT_LEAD_25MO" localSheetId="22">#REF!</definedName>
    <definedName name="PRT_LEAD_25MO" localSheetId="23">#REF!</definedName>
    <definedName name="PRT_LEAD_25MO" localSheetId="31">#REF!</definedName>
    <definedName name="PRT_LEAD_25MO" localSheetId="32">#REF!</definedName>
    <definedName name="PRT_LEAD_25MO" localSheetId="36">#REF!</definedName>
    <definedName name="PRT_LEAD_25MO" localSheetId="38">#REF!</definedName>
    <definedName name="PRT_LEAD_25MO" localSheetId="39">#REF!</definedName>
    <definedName name="PRT_LEAD_25MO" localSheetId="44">#REF!</definedName>
    <definedName name="PRT_LEAD_25MO">#REF!</definedName>
    <definedName name="PRT_LEAD_ACT_98" localSheetId="14">#REF!</definedName>
    <definedName name="PRT_LEAD_ACT_98" localSheetId="15">#REF!</definedName>
    <definedName name="PRT_LEAD_ACT_98" localSheetId="21">#REF!</definedName>
    <definedName name="PRT_LEAD_ACT_98" localSheetId="22">#REF!</definedName>
    <definedName name="PRT_LEAD_ACT_98" localSheetId="23">#REF!</definedName>
    <definedName name="PRT_LEAD_ACT_98" localSheetId="31">#REF!</definedName>
    <definedName name="PRT_LEAD_ACT_98" localSheetId="32">#REF!</definedName>
    <definedName name="PRT_LEAD_ACT_98" localSheetId="36">#REF!</definedName>
    <definedName name="PRT_LEAD_ACT_98" localSheetId="38">#REF!</definedName>
    <definedName name="PRT_LEAD_ACT_98" localSheetId="39">#REF!</definedName>
    <definedName name="PRT_LEAD_ACT_98" localSheetId="44">#REF!</definedName>
    <definedName name="PRT_LEAD_ACT_98">#REF!</definedName>
    <definedName name="PRT_LEAD_PLN_99" localSheetId="14">#REF!</definedName>
    <definedName name="PRT_LEAD_PLN_99" localSheetId="15">#REF!</definedName>
    <definedName name="PRT_LEAD_PLN_99" localSheetId="21">#REF!</definedName>
    <definedName name="PRT_LEAD_PLN_99" localSheetId="22">#REF!</definedName>
    <definedName name="PRT_LEAD_PLN_99" localSheetId="23">#REF!</definedName>
    <definedName name="PRT_LEAD_PLN_99" localSheetId="31">#REF!</definedName>
    <definedName name="PRT_LEAD_PLN_99" localSheetId="32">#REF!</definedName>
    <definedName name="PRT_LEAD_PLN_99" localSheetId="36">#REF!</definedName>
    <definedName name="PRT_LEAD_PLN_99" localSheetId="38">#REF!</definedName>
    <definedName name="PRT_LEAD_PLN_99" localSheetId="39">#REF!</definedName>
    <definedName name="PRT_LEAD_PLN_99" localSheetId="44">#REF!</definedName>
    <definedName name="PRT_LEAD_PLN_99">#REF!</definedName>
    <definedName name="PRT_NCA_98" localSheetId="14">#REF!</definedName>
    <definedName name="PRT_NCA_98" localSheetId="15">#REF!</definedName>
    <definedName name="PRT_NCA_98" localSheetId="21">#REF!</definedName>
    <definedName name="PRT_NCA_98" localSheetId="22">#REF!</definedName>
    <definedName name="PRT_NCA_98" localSheetId="23">#REF!</definedName>
    <definedName name="PRT_NCA_98" localSheetId="31">#REF!</definedName>
    <definedName name="PRT_NCA_98" localSheetId="32">#REF!</definedName>
    <definedName name="PRT_NCA_98" localSheetId="36">#REF!</definedName>
    <definedName name="PRT_NCA_98" localSheetId="38">#REF!</definedName>
    <definedName name="PRT_NCA_98" localSheetId="39">#REF!</definedName>
    <definedName name="PRT_NCA_98" localSheetId="44">#REF!</definedName>
    <definedName name="PRT_NCA_98">#REF!</definedName>
    <definedName name="PRT_NCA_99" localSheetId="14">#REF!</definedName>
    <definedName name="PRT_NCA_99" localSheetId="15">#REF!</definedName>
    <definedName name="PRT_NCA_99" localSheetId="21">#REF!</definedName>
    <definedName name="PRT_NCA_99" localSheetId="22">#REF!</definedName>
    <definedName name="PRT_NCA_99" localSheetId="23">#REF!</definedName>
    <definedName name="PRT_NCA_99" localSheetId="31">#REF!</definedName>
    <definedName name="PRT_NCA_99" localSheetId="32">#REF!</definedName>
    <definedName name="PRT_NCA_99" localSheetId="36">#REF!</definedName>
    <definedName name="PRT_NCA_99" localSheetId="38">#REF!</definedName>
    <definedName name="PRT_NCA_99" localSheetId="39">#REF!</definedName>
    <definedName name="PRT_NCA_99" localSheetId="44">#REF!</definedName>
    <definedName name="PRT_NCA_99">#REF!</definedName>
    <definedName name="PRT_QUARTER" localSheetId="14">#REF!</definedName>
    <definedName name="PRT_QUARTER" localSheetId="15">#REF!</definedName>
    <definedName name="PRT_QUARTER" localSheetId="21">#REF!</definedName>
    <definedName name="PRT_QUARTER" localSheetId="22">#REF!</definedName>
    <definedName name="PRT_QUARTER" localSheetId="23">#REF!</definedName>
    <definedName name="PRT_QUARTER" localSheetId="31">#REF!</definedName>
    <definedName name="PRT_QUARTER" localSheetId="32">#REF!</definedName>
    <definedName name="PRT_QUARTER" localSheetId="36">#REF!</definedName>
    <definedName name="PRT_QUARTER" localSheetId="38">#REF!</definedName>
    <definedName name="PRT_QUARTER" localSheetId="39">#REF!</definedName>
    <definedName name="PRT_QUARTER" localSheetId="44">#REF!</definedName>
    <definedName name="PRT_QUARTER">#REF!</definedName>
    <definedName name="psi_connect">#REF!</definedName>
    <definedName name="PY_Rev">'[39]94 Rev'!$A$7:$I$29</definedName>
    <definedName name="Q1__02_Sales_to_OM_acquisition_summary">#REF!</definedName>
    <definedName name="Q1_VS_PLAN" localSheetId="14">#REF!</definedName>
    <definedName name="Q1_VS_PLAN" localSheetId="15">#REF!</definedName>
    <definedName name="Q1_VS_PLAN" localSheetId="18">#REF!</definedName>
    <definedName name="Q1_VS_PLAN" localSheetId="19">#REF!</definedName>
    <definedName name="Q1_VS_PLAN" localSheetId="20">#REF!</definedName>
    <definedName name="Q1_VS_PLAN" localSheetId="21">#REF!</definedName>
    <definedName name="Q1_VS_PLAN" localSheetId="22">#REF!</definedName>
    <definedName name="Q1_VS_PLAN" localSheetId="23">#REF!</definedName>
    <definedName name="Q1_VS_PLAN" localSheetId="30">#REF!</definedName>
    <definedName name="Q1_VS_PLAN" localSheetId="31">#REF!</definedName>
    <definedName name="Q1_VS_PLAN" localSheetId="32">#REF!</definedName>
    <definedName name="Q1_VS_PLAN" localSheetId="36">#REF!</definedName>
    <definedName name="Q1_VS_PLAN" localSheetId="38">#REF!</definedName>
    <definedName name="Q1_VS_PLAN" localSheetId="39">#REF!</definedName>
    <definedName name="Q1_VS_PLAN" localSheetId="43">#REF!</definedName>
    <definedName name="Q1_VS_PLAN" localSheetId="44">#REF!</definedName>
    <definedName name="Q1_VS_PLAN" localSheetId="49">#REF!</definedName>
    <definedName name="Q1_VS_PLAN" localSheetId="50">#REF!</definedName>
    <definedName name="Q1_VS_PLAN" localSheetId="51">#REF!</definedName>
    <definedName name="Q1_VS_PLAN" localSheetId="52">#REF!</definedName>
    <definedName name="Q1_VS_PLAN">#REF!</definedName>
    <definedName name="Q2_VS_PLAN" localSheetId="14">#REF!</definedName>
    <definedName name="Q2_VS_PLAN" localSheetId="15">#REF!</definedName>
    <definedName name="Q2_VS_PLAN" localSheetId="18">#REF!</definedName>
    <definedName name="Q2_VS_PLAN" localSheetId="19">#REF!</definedName>
    <definedName name="Q2_VS_PLAN" localSheetId="20">#REF!</definedName>
    <definedName name="Q2_VS_PLAN" localSheetId="21">#REF!</definedName>
    <definedName name="Q2_VS_PLAN" localSheetId="22">#REF!</definedName>
    <definedName name="Q2_VS_PLAN" localSheetId="23">#REF!</definedName>
    <definedName name="Q2_VS_PLAN" localSheetId="30">#REF!</definedName>
    <definedName name="Q2_VS_PLAN" localSheetId="31">#REF!</definedName>
    <definedName name="Q2_VS_PLAN" localSheetId="32">#REF!</definedName>
    <definedName name="Q2_VS_PLAN" localSheetId="36">#REF!</definedName>
    <definedName name="Q2_VS_PLAN" localSheetId="38">#REF!</definedName>
    <definedName name="Q2_VS_PLAN" localSheetId="39">#REF!</definedName>
    <definedName name="Q2_VS_PLAN" localSheetId="43">#REF!</definedName>
    <definedName name="Q2_VS_PLAN" localSheetId="44">#REF!</definedName>
    <definedName name="Q2_VS_PLAN" localSheetId="49">#REF!</definedName>
    <definedName name="Q2_VS_PLAN" localSheetId="50">#REF!</definedName>
    <definedName name="Q2_VS_PLAN" localSheetId="51">#REF!</definedName>
    <definedName name="Q2_VS_PLAN" localSheetId="52">#REF!</definedName>
    <definedName name="Q2_VS_PLAN">#REF!</definedName>
    <definedName name="Q3_VS_PLAN" localSheetId="14">#REF!</definedName>
    <definedName name="Q3_VS_PLAN" localSheetId="15">#REF!</definedName>
    <definedName name="Q3_VS_PLAN" localSheetId="18">#REF!</definedName>
    <definedName name="Q3_VS_PLAN" localSheetId="19">#REF!</definedName>
    <definedName name="Q3_VS_PLAN" localSheetId="20">#REF!</definedName>
    <definedName name="Q3_VS_PLAN" localSheetId="21">#REF!</definedName>
    <definedName name="Q3_VS_PLAN" localSheetId="22">#REF!</definedName>
    <definedName name="Q3_VS_PLAN" localSheetId="23">#REF!</definedName>
    <definedName name="Q3_VS_PLAN" localSheetId="30">#REF!</definedName>
    <definedName name="Q3_VS_PLAN" localSheetId="31">#REF!</definedName>
    <definedName name="Q3_VS_PLAN" localSheetId="32">#REF!</definedName>
    <definedName name="Q3_VS_PLAN" localSheetId="36">#REF!</definedName>
    <definedName name="Q3_VS_PLAN" localSheetId="38">#REF!</definedName>
    <definedName name="Q3_VS_PLAN" localSheetId="39">#REF!</definedName>
    <definedName name="Q3_VS_PLAN" localSheetId="43">#REF!</definedName>
    <definedName name="Q3_VS_PLAN" localSheetId="44">#REF!</definedName>
    <definedName name="Q3_VS_PLAN" localSheetId="49">#REF!</definedName>
    <definedName name="Q3_VS_PLAN" localSheetId="50">#REF!</definedName>
    <definedName name="Q3_VS_PLAN" localSheetId="51">#REF!</definedName>
    <definedName name="Q3_VS_PLAN" localSheetId="52">#REF!</definedName>
    <definedName name="Q3_VS_PLAN">#REF!</definedName>
    <definedName name="Q35_">[4]VA89_CHG!$I$40:$I$74</definedName>
    <definedName name="Q35MF">[4]VA89_CHG!$R$40:$R$74</definedName>
    <definedName name="Q4_VS_PLAN" localSheetId="14">#REF!</definedName>
    <definedName name="Q4_VS_PLAN" localSheetId="15">#REF!</definedName>
    <definedName name="Q4_VS_PLAN" localSheetId="18">#REF!</definedName>
    <definedName name="Q4_VS_PLAN" localSheetId="19">#REF!</definedName>
    <definedName name="Q4_VS_PLAN" localSheetId="20">#REF!</definedName>
    <definedName name="Q4_VS_PLAN" localSheetId="21">#REF!</definedName>
    <definedName name="Q4_VS_PLAN" localSheetId="22">#REF!</definedName>
    <definedName name="Q4_VS_PLAN" localSheetId="23">#REF!</definedName>
    <definedName name="Q4_VS_PLAN" localSheetId="30">#REF!</definedName>
    <definedName name="Q4_VS_PLAN" localSheetId="31">#REF!</definedName>
    <definedName name="Q4_VS_PLAN" localSheetId="32">#REF!</definedName>
    <definedName name="Q4_VS_PLAN" localSheetId="36">#REF!</definedName>
    <definedName name="Q4_VS_PLAN" localSheetId="38">#REF!</definedName>
    <definedName name="Q4_VS_PLAN" localSheetId="39">#REF!</definedName>
    <definedName name="Q4_VS_PLAN" localSheetId="43">#REF!</definedName>
    <definedName name="Q4_VS_PLAN" localSheetId="44">#REF!</definedName>
    <definedName name="Q4_VS_PLAN" localSheetId="49">#REF!</definedName>
    <definedName name="Q4_VS_PLAN" localSheetId="50">#REF!</definedName>
    <definedName name="Q4_VS_PLAN" localSheetId="51">#REF!</definedName>
    <definedName name="Q4_VS_PLAN" localSheetId="52">#REF!</definedName>
    <definedName name="Q4_VS_PLAN">#REF!</definedName>
    <definedName name="Q45_">[4]VA89_CHG!$Y$40:$Y$74</definedName>
    <definedName name="Q45MF">[4]VA89_CHG!$AE$40:$AE$74</definedName>
    <definedName name="Q55_">[4]VA89_CHG!$IL$8192</definedName>
    <definedName name="Q55MF">#N/A</definedName>
    <definedName name="Q65_">#N/A</definedName>
    <definedName name="Q65MF">#N/A</definedName>
    <definedName name="QQ">#REF!</definedName>
    <definedName name="QRYGTWLEVELEXPENSES" localSheetId="5">#REF!</definedName>
    <definedName name="QRYGTWLEVELEXPENSES" localSheetId="6">#REF!</definedName>
    <definedName name="QRYGTWLEVELEXPENSES" localSheetId="14">#REF!</definedName>
    <definedName name="QRYGTWLEVELEXPENSES" localSheetId="15">#REF!</definedName>
    <definedName name="QRYGTWLEVELEXPENSES" localSheetId="21">#REF!</definedName>
    <definedName name="QRYGTWLEVELEXPENSES" localSheetId="22">#REF!</definedName>
    <definedName name="QRYGTWLEVELEXPENSES" localSheetId="23">#REF!</definedName>
    <definedName name="QRYGTWLEVELEXPENSES" localSheetId="26">#REF!</definedName>
    <definedName name="QRYGTWLEVELEXPENSES" localSheetId="31">#REF!</definedName>
    <definedName name="QRYGTWLEVELEXPENSES" localSheetId="32">#REF!</definedName>
    <definedName name="QRYGTWLEVELEXPENSES" localSheetId="36">#REF!</definedName>
    <definedName name="QRYGTWLEVELEXPENSES" localSheetId="38">#REF!</definedName>
    <definedName name="QRYGTWLEVELEXPENSES" localSheetId="39">#REF!</definedName>
    <definedName name="QRYGTWLEVELEXPENSES" localSheetId="44">#REF!</definedName>
    <definedName name="QRYGTWLEVELEXPENSES" localSheetId="47">#REF!</definedName>
    <definedName name="QRYGTWLEVELEXPENSES" localSheetId="49">#REF!</definedName>
    <definedName name="QRYGTWLEVELEXPENSES" localSheetId="50">#REF!</definedName>
    <definedName name="QRYGTWLEVELEXPENSES" localSheetId="51">#REF!</definedName>
    <definedName name="QRYGTWLEVELEXPENSES" localSheetId="52">#REF!</definedName>
    <definedName name="QRYGTWLEVELEXPENSES" localSheetId="58">#REF!</definedName>
    <definedName name="QRYGTWLEVELEXPENSES">#REF!</definedName>
    <definedName name="QRYICLEASESEXPENSES" localSheetId="5">#REF!</definedName>
    <definedName name="QRYICLEASESEXPENSES" localSheetId="6">#REF!</definedName>
    <definedName name="QRYICLEASESEXPENSES" localSheetId="14">#REF!</definedName>
    <definedName name="QRYICLEASESEXPENSES" localSheetId="15">#REF!</definedName>
    <definedName name="QRYICLEASESEXPENSES" localSheetId="21">#REF!</definedName>
    <definedName name="QRYICLEASESEXPENSES" localSheetId="22">#REF!</definedName>
    <definedName name="QRYICLEASESEXPENSES" localSheetId="23">#REF!</definedName>
    <definedName name="QRYICLEASESEXPENSES" localSheetId="26">#REF!</definedName>
    <definedName name="QRYICLEASESEXPENSES" localSheetId="31">#REF!</definedName>
    <definedName name="QRYICLEASESEXPENSES" localSheetId="32">#REF!</definedName>
    <definedName name="QRYICLEASESEXPENSES" localSheetId="36">#REF!</definedName>
    <definedName name="QRYICLEASESEXPENSES" localSheetId="38">#REF!</definedName>
    <definedName name="QRYICLEASESEXPENSES" localSheetId="39">#REF!</definedName>
    <definedName name="QRYICLEASESEXPENSES" localSheetId="44">#REF!</definedName>
    <definedName name="QRYICLEASESEXPENSES" localSheetId="47">#REF!</definedName>
    <definedName name="QRYICLEASESEXPENSES" localSheetId="49">#REF!</definedName>
    <definedName name="QRYICLEASESEXPENSES" localSheetId="50">#REF!</definedName>
    <definedName name="QRYICLEASESEXPENSES" localSheetId="51">#REF!</definedName>
    <definedName name="QRYICLEASESEXPENSES" localSheetId="52">#REF!</definedName>
    <definedName name="QRYICLEASESEXPENSES" localSheetId="58">#REF!</definedName>
    <definedName name="QRYICLEASESEXPENSES">#REF!</definedName>
    <definedName name="qryReportLevel3">#REF!</definedName>
    <definedName name="QRYWCLEASESEXPENSES" localSheetId="5">#REF!</definedName>
    <definedName name="QRYWCLEASESEXPENSES" localSheetId="6">#REF!</definedName>
    <definedName name="QRYWCLEASESEXPENSES" localSheetId="14">#REF!</definedName>
    <definedName name="QRYWCLEASESEXPENSES" localSheetId="15">#REF!</definedName>
    <definedName name="QRYWCLEASESEXPENSES" localSheetId="21">#REF!</definedName>
    <definedName name="QRYWCLEASESEXPENSES" localSheetId="22">#REF!</definedName>
    <definedName name="QRYWCLEASESEXPENSES" localSheetId="23">#REF!</definedName>
    <definedName name="QRYWCLEASESEXPENSES" localSheetId="26">#REF!</definedName>
    <definedName name="QRYWCLEASESEXPENSES" localSheetId="31">#REF!</definedName>
    <definedName name="QRYWCLEASESEXPENSES" localSheetId="32">#REF!</definedName>
    <definedName name="QRYWCLEASESEXPENSES" localSheetId="36">#REF!</definedName>
    <definedName name="QRYWCLEASESEXPENSES" localSheetId="38">#REF!</definedName>
    <definedName name="QRYWCLEASESEXPENSES" localSheetId="39">#REF!</definedName>
    <definedName name="QRYWCLEASESEXPENSES" localSheetId="44">#REF!</definedName>
    <definedName name="QRYWCLEASESEXPENSES" localSheetId="47">#REF!</definedName>
    <definedName name="QRYWCLEASESEXPENSES" localSheetId="49">#REF!</definedName>
    <definedName name="QRYWCLEASESEXPENSES" localSheetId="50">#REF!</definedName>
    <definedName name="QRYWCLEASESEXPENSES" localSheetId="51">#REF!</definedName>
    <definedName name="QRYWCLEASESEXPENSES" localSheetId="52">#REF!</definedName>
    <definedName name="QRYWCLEASESEXPENSES" localSheetId="58">#REF!</definedName>
    <definedName name="QRYWCLEASESEXPENSES">#REF!</definedName>
    <definedName name="qryYearlyForAllOperatingLeaseNBGTW" localSheetId="5">#REF!</definedName>
    <definedName name="qryYearlyForAllOperatingLeaseNBGTW" localSheetId="14">#REF!</definedName>
    <definedName name="qryYearlyForAllOperatingLeaseNBGTW" localSheetId="15">#REF!</definedName>
    <definedName name="qryYearlyForAllOperatingLeaseNBGTW" localSheetId="21">#REF!</definedName>
    <definedName name="qryYearlyForAllOperatingLeaseNBGTW" localSheetId="22">#REF!</definedName>
    <definedName name="qryYearlyForAllOperatingLeaseNBGTW" localSheetId="23">#REF!</definedName>
    <definedName name="qryYearlyForAllOperatingLeaseNBGTW" localSheetId="31">#REF!</definedName>
    <definedName name="qryYearlyForAllOperatingLeaseNBGTW" localSheetId="32">#REF!</definedName>
    <definedName name="qryYearlyForAllOperatingLeaseNBGTW" localSheetId="36">#REF!</definedName>
    <definedName name="qryYearlyForAllOperatingLeaseNBGTW" localSheetId="38">#REF!</definedName>
    <definedName name="qryYearlyForAllOperatingLeaseNBGTW" localSheetId="39">#REF!</definedName>
    <definedName name="qryYearlyForAllOperatingLeaseNBGTW" localSheetId="44">#REF!</definedName>
    <definedName name="qryYearlyForAllOperatingLeaseNBGTW">#REF!</definedName>
    <definedName name="QTR">'[37]Cash Flow'!#REF!</definedName>
    <definedName name="qtrp1">'[79]DR95CFA ''01'!#REF!</definedName>
    <definedName name="qtrp2">'[79]DR95CFA ''01'!#REF!</definedName>
    <definedName name="qtrp3">'[79]DR95CFA ''01'!#REF!</definedName>
    <definedName name="QtrTab1">'[80]TPM Tot'!$B$4</definedName>
    <definedName name="QtrTab2">'[80]TPM Tot'!$B$12</definedName>
    <definedName name="QtrTab3">'[80]TPM Tot'!$B$20</definedName>
    <definedName name="QtrTab4">'[80]TPM Tot'!$B$28</definedName>
    <definedName name="QtrTab5">'[80]TPM Tot'!$B$36</definedName>
    <definedName name="quarter">[81]FX!$B$1</definedName>
    <definedName name="QuarterDollars">[82]IOPlan!$D$4,[82]IOPlan!$F$4,[82]IOPlan!$H$4,[82]IOPlan!$J$4</definedName>
    <definedName name="quarterdollars1">[83]IOPlan!$D$4,[83]IOPlan!$F$4,[83]IOPlan!$H$4,[83]IOPlan!$J$4</definedName>
    <definedName name="Query_CN" localSheetId="5">#REF!</definedName>
    <definedName name="Query_CN" localSheetId="14">#REF!</definedName>
    <definedName name="Query_CN" localSheetId="15">#REF!</definedName>
    <definedName name="Query_CN" localSheetId="21">#REF!</definedName>
    <definedName name="Query_CN" localSheetId="22">#REF!</definedName>
    <definedName name="Query_CN" localSheetId="23">#REF!</definedName>
    <definedName name="Query_CN" localSheetId="31">#REF!</definedName>
    <definedName name="Query_CN" localSheetId="32">#REF!</definedName>
    <definedName name="Query_CN" localSheetId="36">#REF!</definedName>
    <definedName name="Query_CN" localSheetId="38">#REF!</definedName>
    <definedName name="Query_CN" localSheetId="39">#REF!</definedName>
    <definedName name="Query_CN" localSheetId="44">#REF!</definedName>
    <definedName name="Query_CN">#REF!</definedName>
    <definedName name="Query1">#REF!</definedName>
    <definedName name="Query37">#REF!</definedName>
    <definedName name="RANGE">'[84]Current Heads'!#REF!</definedName>
    <definedName name="RANSONE_DISTARM">[4]PROFIT!$BU$1:$CN$25</definedName>
    <definedName name="Rate" localSheetId="18">[85]LocoRate!$L$2:$P$4</definedName>
    <definedName name="Rate" localSheetId="19">[85]LocoRate!$L$2:$P$4</definedName>
    <definedName name="Rate" localSheetId="20">[86]LocoRate!$L$2:$P$4</definedName>
    <definedName name="Rate" localSheetId="30">[85]LocoRate!$L$2:$P$4</definedName>
    <definedName name="Rate" localSheetId="43">[87]LocoRate!$L$2:$P$4</definedName>
    <definedName name="Rate" localSheetId="49">[88]LocoRate!$L$2:$P$4</definedName>
    <definedName name="Rate" localSheetId="50">[88]LocoRate!$L$2:$P$4</definedName>
    <definedName name="Rate" localSheetId="51">[88]LocoRate!$L$2:$P$4</definedName>
    <definedName name="Rate" localSheetId="52">[88]LocoRate!$L$2:$P$4</definedName>
    <definedName name="Rate">[89]LocoRate!$L$2:$P$4</definedName>
    <definedName name="rates" localSheetId="43">#REF!</definedName>
    <definedName name="Rates">'[90]Rate file'!$A$6:$F$1250</definedName>
    <definedName name="RawData">#REF!</definedName>
    <definedName name="RECAP">#REF!</definedName>
    <definedName name="region">[29]Lookup!$A$67:$B$70</definedName>
    <definedName name="report_qtr">#REF!</definedName>
    <definedName name="ReportName">#REF!</definedName>
    <definedName name="RepVer_Application">#REF!</definedName>
    <definedName name="RepVer_HyperLink">#REF!</definedName>
    <definedName name="RepVer_ID">#REF!</definedName>
    <definedName name="RETIREMENTS" localSheetId="5">#REF!</definedName>
    <definedName name="RETIREMENTS" localSheetId="14">#REF!</definedName>
    <definedName name="RETIREMENTS" localSheetId="15">#REF!</definedName>
    <definedName name="RETIREMENTS" localSheetId="18">#REF!</definedName>
    <definedName name="RETIREMENTS" localSheetId="21">#REF!</definedName>
    <definedName name="RETIREMENTS" localSheetId="22">#REF!</definedName>
    <definedName name="RETIREMENTS" localSheetId="23">#REF!</definedName>
    <definedName name="RETIREMENTS" localSheetId="31">#REF!</definedName>
    <definedName name="RETIREMENTS" localSheetId="32">#REF!</definedName>
    <definedName name="RETIREMENTS" localSheetId="36">#REF!</definedName>
    <definedName name="RETIREMENTS" localSheetId="38">#REF!</definedName>
    <definedName name="RETIREMENTS" localSheetId="39">#REF!</definedName>
    <definedName name="RETIREMENTS" localSheetId="44">#REF!</definedName>
    <definedName name="RETIREMENTS" localSheetId="49">#REF!</definedName>
    <definedName name="RETIREMENTS" localSheetId="50">#REF!</definedName>
    <definedName name="RETIREMENTS" localSheetId="51">#REF!</definedName>
    <definedName name="RETIREMENTS" localSheetId="52">#REF!</definedName>
    <definedName name="RETIREMENTS" localSheetId="59">#REF!</definedName>
    <definedName name="RETIREMENTS">#REF!</definedName>
    <definedName name="Retires" localSheetId="5">#REF!</definedName>
    <definedName name="Retires" localSheetId="14">#REF!</definedName>
    <definedName name="Retires" localSheetId="15">#REF!</definedName>
    <definedName name="Retires" localSheetId="18">#REF!</definedName>
    <definedName name="Retires" localSheetId="21">#REF!</definedName>
    <definedName name="Retires" localSheetId="22">#REF!</definedName>
    <definedName name="Retires" localSheetId="23">#REF!</definedName>
    <definedName name="Retires" localSheetId="31">#REF!</definedName>
    <definedName name="Retires" localSheetId="32">#REF!</definedName>
    <definedName name="Retires" localSheetId="36">#REF!</definedName>
    <definedName name="Retires" localSheetId="38">#REF!</definedName>
    <definedName name="Retires" localSheetId="39">#REF!</definedName>
    <definedName name="Retires" localSheetId="44">#REF!</definedName>
    <definedName name="Retires" localSheetId="49">#REF!</definedName>
    <definedName name="Retires" localSheetId="50">#REF!</definedName>
    <definedName name="Retires" localSheetId="51">#REF!</definedName>
    <definedName name="Retires" localSheetId="52">#REF!</definedName>
    <definedName name="Retires" localSheetId="59">#REF!</definedName>
    <definedName name="Retires">#REF!</definedName>
    <definedName name="Revised" hidden="1">{"Summary analysis",#N/A,FALSE,"Total";"OCPH analysis",#N/A,FALSE,"Total";"detail analysis",#N/A,FALSE,"Total"}</definedName>
    <definedName name="RID">#REF!</definedName>
    <definedName name="roa_asp">#REF!</definedName>
    <definedName name="roa_bklg">#REF!</definedName>
    <definedName name="roa_col">#REF!</definedName>
    <definedName name="ROA_data">[24]references!$D$11</definedName>
    <definedName name="roa_detail">#REF!</definedName>
    <definedName name="ROA_inv">[27]References!#REF!</definedName>
    <definedName name="roa_si">#REF!</definedName>
    <definedName name="RoadNumber">[91]Invoice!#REF!</definedName>
    <definedName name="ROSNU" localSheetId="5">#REF!</definedName>
    <definedName name="ROSNU" localSheetId="14">#REF!</definedName>
    <definedName name="ROSNU" localSheetId="15">#REF!</definedName>
    <definedName name="ROSNU" localSheetId="18">#REF!</definedName>
    <definedName name="ROSNU" localSheetId="20">#REF!</definedName>
    <definedName name="ROSNU" localSheetId="21">#REF!</definedName>
    <definedName name="ROSNU" localSheetId="22">#REF!</definedName>
    <definedName name="ROSNU" localSheetId="23">#REF!</definedName>
    <definedName name="ROSNU" localSheetId="31">#REF!</definedName>
    <definedName name="ROSNU" localSheetId="32">#REF!</definedName>
    <definedName name="ROSNU" localSheetId="36">#REF!</definedName>
    <definedName name="ROSNU" localSheetId="38">#REF!</definedName>
    <definedName name="ROSNU" localSheetId="39">#REF!</definedName>
    <definedName name="ROSNU" localSheetId="44">#REF!</definedName>
    <definedName name="ROSNU" localSheetId="49">#REF!</definedName>
    <definedName name="ROSNU" localSheetId="50">#REF!</definedName>
    <definedName name="ROSNU" localSheetId="51">#REF!</definedName>
    <definedName name="ROSNU" localSheetId="52">#REF!</definedName>
    <definedName name="ROSNU" localSheetId="59">#REF!</definedName>
    <definedName name="ROSNU">#REF!</definedName>
    <definedName name="SACC">#REF!</definedName>
    <definedName name="SACP">#REF!</definedName>
    <definedName name="SACQ">#REF!</definedName>
    <definedName name="SACR">#REF!</definedName>
    <definedName name="SACT">#REF!</definedName>
    <definedName name="sales_change">#REF!</definedName>
    <definedName name="Sales_to_OM_acquisition_summary">#REF!</definedName>
    <definedName name="SALES_WORKSHEET">#REF!</definedName>
    <definedName name="sales2">#REF!</definedName>
    <definedName name="SalesDB">#REF!</definedName>
    <definedName name="SALEVEL">[20]Lookups!$E$1:$F$1585</definedName>
    <definedName name="SAMPLE">#REF!</definedName>
    <definedName name="SAPBEXhrIndnt" hidden="1">"Wide"</definedName>
    <definedName name="SAPsysID" hidden="1">"708C5W7SBKP804JT78WJ0JNKI"</definedName>
    <definedName name="SAPwbID" hidden="1">"ARS"</definedName>
    <definedName name="sb" hidden="1">{"Summary analysis",#N/A,FALSE,"Total";"OCPH analysis",#N/A,FALSE,"Total";"detail analysis",#N/A,FALSE,"Total"}</definedName>
    <definedName name="SB_5_B_" localSheetId="5">#REF!</definedName>
    <definedName name="SB_5_B_" localSheetId="14">#REF!</definedName>
    <definedName name="SB_5_B_" localSheetId="15">#REF!</definedName>
    <definedName name="SB_5_B_" localSheetId="21">#REF!</definedName>
    <definedName name="SB_5_B_" localSheetId="22">#REF!</definedName>
    <definedName name="SB_5_B_" localSheetId="23">#REF!</definedName>
    <definedName name="SB_5_B_" localSheetId="31">#REF!</definedName>
    <definedName name="SB_5_B_" localSheetId="32">#REF!</definedName>
    <definedName name="SB_5_B_" localSheetId="36">#REF!</definedName>
    <definedName name="SB_5_B_" localSheetId="38">#REF!</definedName>
    <definedName name="SB_5_B_" localSheetId="39">#REF!</definedName>
    <definedName name="SB_5_B_" localSheetId="44">#REF!</definedName>
    <definedName name="SB_5_B_" localSheetId="59">#REF!</definedName>
    <definedName name="SB_5_B_">#REF!</definedName>
    <definedName name="Scale">'[28]Income Statement'!$G$4</definedName>
    <definedName name="SCN">#REF!</definedName>
    <definedName name="sdfwfdes" hidden="1">{"summary",#N/A,FALSE,"2000 vs 1999";"detail",#N/A,FALSE,"2000 vs 1999"}</definedName>
    <definedName name="sdsf" hidden="1">{"'Title Transfer Units6,7,&amp;8'!$A$1:$B$4","'Title Transfer Units6,7,&amp;8'!$C$6"}</definedName>
    <definedName name="SEC_12R1" localSheetId="5">#REF!</definedName>
    <definedName name="SEC_12R1" localSheetId="14">#REF!</definedName>
    <definedName name="SEC_12R1" localSheetId="15">#REF!</definedName>
    <definedName name="SEC_12R1" localSheetId="18">#REF!</definedName>
    <definedName name="SEC_12R1" localSheetId="19">#REF!</definedName>
    <definedName name="SEC_12R1" localSheetId="20">#REF!</definedName>
    <definedName name="SEC_12R1" localSheetId="21">#REF!</definedName>
    <definedName name="SEC_12R1" localSheetId="22">#REF!</definedName>
    <definedName name="SEC_12R1" localSheetId="23">#REF!</definedName>
    <definedName name="SEC_12R1" localSheetId="30">#REF!</definedName>
    <definedName name="SEC_12R1" localSheetId="31">#REF!</definedName>
    <definedName name="SEC_12R1" localSheetId="32">#REF!</definedName>
    <definedName name="SEC_12R1" localSheetId="36">#REF!</definedName>
    <definedName name="SEC_12R1" localSheetId="38">#REF!</definedName>
    <definedName name="SEC_12R1" localSheetId="39">#REF!</definedName>
    <definedName name="SEC_12R1" localSheetId="43">#REF!</definedName>
    <definedName name="SEC_12R1" localSheetId="44">#REF!</definedName>
    <definedName name="SEC_12R1" localSheetId="49">#REF!</definedName>
    <definedName name="SEC_12R1" localSheetId="50">#REF!</definedName>
    <definedName name="SEC_12R1" localSheetId="51">#REF!</definedName>
    <definedName name="SEC_12R1" localSheetId="52">#REF!</definedName>
    <definedName name="SEC_12R1" localSheetId="59">#REF!</definedName>
    <definedName name="SEC_12R1">#REF!</definedName>
    <definedName name="SEC_12R2" localSheetId="5">#REF!</definedName>
    <definedName name="SEC_12R2" localSheetId="14">#REF!</definedName>
    <definedName name="SEC_12R2" localSheetId="15">#REF!</definedName>
    <definedName name="SEC_12R2" localSheetId="18">#REF!</definedName>
    <definedName name="SEC_12R2" localSheetId="19">#REF!</definedName>
    <definedName name="SEC_12R2" localSheetId="20">#REF!</definedName>
    <definedName name="SEC_12R2" localSheetId="21">#REF!</definedName>
    <definedName name="SEC_12R2" localSheetId="22">#REF!</definedName>
    <definedName name="SEC_12R2" localSheetId="23">#REF!</definedName>
    <definedName name="SEC_12R2" localSheetId="30">#REF!</definedName>
    <definedName name="SEC_12R2" localSheetId="31">#REF!</definedName>
    <definedName name="SEC_12R2" localSheetId="32">#REF!</definedName>
    <definedName name="SEC_12R2" localSheetId="36">#REF!</definedName>
    <definedName name="SEC_12R2" localSheetId="38">#REF!</definedName>
    <definedName name="SEC_12R2" localSheetId="39">#REF!</definedName>
    <definedName name="SEC_12R2" localSheetId="43">#REF!</definedName>
    <definedName name="SEC_12R2" localSheetId="44">#REF!</definedName>
    <definedName name="SEC_12R2" localSheetId="49">#REF!</definedName>
    <definedName name="SEC_12R2" localSheetId="50">#REF!</definedName>
    <definedName name="SEC_12R2" localSheetId="51">#REF!</definedName>
    <definedName name="SEC_12R2" localSheetId="52">#REF!</definedName>
    <definedName name="SEC_12R2" localSheetId="59">#REF!</definedName>
    <definedName name="SEC_12R2">#REF!</definedName>
    <definedName name="SEC_12S" localSheetId="14">#REF!</definedName>
    <definedName name="SEC_12S" localSheetId="15">#REF!</definedName>
    <definedName name="SEC_12S" localSheetId="18">#REF!</definedName>
    <definedName name="SEC_12S" localSheetId="19">#REF!</definedName>
    <definedName name="SEC_12S" localSheetId="20">#REF!</definedName>
    <definedName name="SEC_12S" localSheetId="21">#REF!</definedName>
    <definedName name="SEC_12S" localSheetId="22">#REF!</definedName>
    <definedName name="SEC_12S" localSheetId="23">#REF!</definedName>
    <definedName name="SEC_12S" localSheetId="30">#REF!</definedName>
    <definedName name="SEC_12S" localSheetId="31">#REF!</definedName>
    <definedName name="SEC_12S" localSheetId="32">#REF!</definedName>
    <definedName name="SEC_12S" localSheetId="36">#REF!</definedName>
    <definedName name="SEC_12S" localSheetId="38">#REF!</definedName>
    <definedName name="SEC_12S" localSheetId="39">#REF!</definedName>
    <definedName name="SEC_12S" localSheetId="43">#REF!</definedName>
    <definedName name="SEC_12S" localSheetId="44">#REF!</definedName>
    <definedName name="SEC_12S" localSheetId="49">#REF!</definedName>
    <definedName name="SEC_12S" localSheetId="50">#REF!</definedName>
    <definedName name="SEC_12S" localSheetId="51">#REF!</definedName>
    <definedName name="SEC_12S" localSheetId="52">#REF!</definedName>
    <definedName name="SEC_12S">#REF!</definedName>
    <definedName name="SEC_13T1" localSheetId="14">#REF!</definedName>
    <definedName name="SEC_13T1" localSheetId="15">#REF!</definedName>
    <definedName name="SEC_13T1" localSheetId="18">#REF!</definedName>
    <definedName name="SEC_13T1" localSheetId="19">#REF!</definedName>
    <definedName name="SEC_13T1" localSheetId="20">#REF!</definedName>
    <definedName name="SEC_13T1" localSheetId="21">#REF!</definedName>
    <definedName name="SEC_13T1" localSheetId="22">#REF!</definedName>
    <definedName name="SEC_13T1" localSheetId="23">#REF!</definedName>
    <definedName name="SEC_13T1" localSheetId="30">#REF!</definedName>
    <definedName name="SEC_13T1" localSheetId="31">#REF!</definedName>
    <definedName name="SEC_13T1" localSheetId="32">#REF!</definedName>
    <definedName name="SEC_13T1" localSheetId="36">#REF!</definedName>
    <definedName name="SEC_13T1" localSheetId="38">#REF!</definedName>
    <definedName name="SEC_13T1" localSheetId="39">#REF!</definedName>
    <definedName name="SEC_13T1" localSheetId="43">#REF!</definedName>
    <definedName name="SEC_13T1" localSheetId="44">#REF!</definedName>
    <definedName name="SEC_13T1" localSheetId="49">#REF!</definedName>
    <definedName name="SEC_13T1" localSheetId="50">#REF!</definedName>
    <definedName name="SEC_13T1" localSheetId="51">#REF!</definedName>
    <definedName name="SEC_13T1" localSheetId="52">#REF!</definedName>
    <definedName name="SEC_13T1">#REF!</definedName>
    <definedName name="SEC_13T2" localSheetId="14">#REF!</definedName>
    <definedName name="SEC_13T2" localSheetId="15">#REF!</definedName>
    <definedName name="SEC_13T2" localSheetId="18">#REF!</definedName>
    <definedName name="SEC_13T2" localSheetId="19">#REF!</definedName>
    <definedName name="SEC_13T2" localSheetId="20">#REF!</definedName>
    <definedName name="SEC_13T2" localSheetId="21">#REF!</definedName>
    <definedName name="SEC_13T2" localSheetId="22">#REF!</definedName>
    <definedName name="SEC_13T2" localSheetId="23">#REF!</definedName>
    <definedName name="SEC_13T2" localSheetId="30">#REF!</definedName>
    <definedName name="SEC_13T2" localSheetId="31">#REF!</definedName>
    <definedName name="SEC_13T2" localSheetId="32">#REF!</definedName>
    <definedName name="SEC_13T2" localSheetId="36">#REF!</definedName>
    <definedName name="SEC_13T2" localSheetId="38">#REF!</definedName>
    <definedName name="SEC_13T2" localSheetId="39">#REF!</definedName>
    <definedName name="SEC_13T2" localSheetId="43">#REF!</definedName>
    <definedName name="SEC_13T2" localSheetId="44">#REF!</definedName>
    <definedName name="SEC_13T2" localSheetId="49">#REF!</definedName>
    <definedName name="SEC_13T2" localSheetId="50">#REF!</definedName>
    <definedName name="SEC_13T2" localSheetId="51">#REF!</definedName>
    <definedName name="SEC_13T2" localSheetId="52">#REF!</definedName>
    <definedName name="SEC_13T2">#REF!</definedName>
    <definedName name="SEC_13T2D" localSheetId="14">#REF!</definedName>
    <definedName name="SEC_13T2D" localSheetId="15">#REF!</definedName>
    <definedName name="SEC_13T2D" localSheetId="18">#REF!</definedName>
    <definedName name="SEC_13T2D" localSheetId="19">#REF!</definedName>
    <definedName name="SEC_13T2D" localSheetId="20">#REF!</definedName>
    <definedName name="SEC_13T2D" localSheetId="21">#REF!</definedName>
    <definedName name="SEC_13T2D" localSheetId="22">#REF!</definedName>
    <definedName name="SEC_13T2D" localSheetId="23">#REF!</definedName>
    <definedName name="SEC_13T2D" localSheetId="30">#REF!</definedName>
    <definedName name="SEC_13T2D" localSheetId="31">#REF!</definedName>
    <definedName name="SEC_13T2D" localSheetId="32">#REF!</definedName>
    <definedName name="SEC_13T2D" localSheetId="36">#REF!</definedName>
    <definedName name="SEC_13T2D" localSheetId="38">#REF!</definedName>
    <definedName name="SEC_13T2D" localSheetId="39">#REF!</definedName>
    <definedName name="SEC_13T2D" localSheetId="43">#REF!</definedName>
    <definedName name="SEC_13T2D" localSheetId="44">#REF!</definedName>
    <definedName name="SEC_13T2D" localSheetId="49">#REF!</definedName>
    <definedName name="SEC_13T2D" localSheetId="50">#REF!</definedName>
    <definedName name="SEC_13T2D" localSheetId="51">#REF!</definedName>
    <definedName name="SEC_13T2D" localSheetId="52">#REF!</definedName>
    <definedName name="SEC_13T2D">#REF!</definedName>
    <definedName name="SEC_5E" localSheetId="14">#REF!</definedName>
    <definedName name="SEC_5E" localSheetId="15">#REF!</definedName>
    <definedName name="SEC_5E" localSheetId="18">#REF!</definedName>
    <definedName name="SEC_5E" localSheetId="19">#REF!</definedName>
    <definedName name="SEC_5E" localSheetId="20">#REF!</definedName>
    <definedName name="SEC_5E" localSheetId="21">#REF!</definedName>
    <definedName name="SEC_5E" localSheetId="22">#REF!</definedName>
    <definedName name="SEC_5E" localSheetId="23">#REF!</definedName>
    <definedName name="SEC_5E" localSheetId="30">#REF!</definedName>
    <definedName name="SEC_5E" localSheetId="31">#REF!</definedName>
    <definedName name="SEC_5E" localSheetId="32">#REF!</definedName>
    <definedName name="SEC_5E" localSheetId="36">#REF!</definedName>
    <definedName name="SEC_5E" localSheetId="38">#REF!</definedName>
    <definedName name="SEC_5E" localSheetId="39">#REF!</definedName>
    <definedName name="SEC_5E" localSheetId="43">#REF!</definedName>
    <definedName name="SEC_5E" localSheetId="44">#REF!</definedName>
    <definedName name="SEC_5E" localSheetId="49">#REF!</definedName>
    <definedName name="SEC_5E" localSheetId="50">#REF!</definedName>
    <definedName name="SEC_5E" localSheetId="51">#REF!</definedName>
    <definedName name="SEC_5E" localSheetId="52">#REF!</definedName>
    <definedName name="SEC_5E">#REF!</definedName>
    <definedName name="SEC_5F" localSheetId="14">#REF!</definedName>
    <definedName name="SEC_5F" localSheetId="15">#REF!</definedName>
    <definedName name="SEC_5F" localSheetId="18">#REF!</definedName>
    <definedName name="SEC_5F" localSheetId="19">#REF!</definedName>
    <definedName name="SEC_5F" localSheetId="20">#REF!</definedName>
    <definedName name="SEC_5F" localSheetId="21">#REF!</definedName>
    <definedName name="SEC_5F" localSheetId="22">#REF!</definedName>
    <definedName name="SEC_5F" localSheetId="23">#REF!</definedName>
    <definedName name="SEC_5F" localSheetId="30">#REF!</definedName>
    <definedName name="SEC_5F" localSheetId="31">#REF!</definedName>
    <definedName name="SEC_5F" localSheetId="32">#REF!</definedName>
    <definedName name="SEC_5F" localSheetId="36">#REF!</definedName>
    <definedName name="SEC_5F" localSheetId="38">#REF!</definedName>
    <definedName name="SEC_5F" localSheetId="39">#REF!</definedName>
    <definedName name="SEC_5F" localSheetId="43">#REF!</definedName>
    <definedName name="SEC_5F" localSheetId="44">#REF!</definedName>
    <definedName name="SEC_5F" localSheetId="49">#REF!</definedName>
    <definedName name="SEC_5F" localSheetId="50">#REF!</definedName>
    <definedName name="SEC_5F" localSheetId="51">#REF!</definedName>
    <definedName name="SEC_5F" localSheetId="52">#REF!</definedName>
    <definedName name="SEC_5F">#REF!</definedName>
    <definedName name="SEC_5G" localSheetId="14">#REF!</definedName>
    <definedName name="SEC_5G" localSheetId="15">#REF!</definedName>
    <definedName name="SEC_5G" localSheetId="18">#REF!</definedName>
    <definedName name="SEC_5G" localSheetId="19">#REF!</definedName>
    <definedName name="SEC_5G" localSheetId="20">#REF!</definedName>
    <definedName name="SEC_5G" localSheetId="21">#REF!</definedName>
    <definedName name="SEC_5G" localSheetId="22">#REF!</definedName>
    <definedName name="SEC_5G" localSheetId="23">#REF!</definedName>
    <definedName name="SEC_5G" localSheetId="30">#REF!</definedName>
    <definedName name="SEC_5G" localSheetId="31">#REF!</definedName>
    <definedName name="SEC_5G" localSheetId="32">#REF!</definedName>
    <definedName name="SEC_5G" localSheetId="36">#REF!</definedName>
    <definedName name="SEC_5G" localSheetId="38">#REF!</definedName>
    <definedName name="SEC_5G" localSheetId="39">#REF!</definedName>
    <definedName name="SEC_5G" localSheetId="43">#REF!</definedName>
    <definedName name="SEC_5G" localSheetId="44">#REF!</definedName>
    <definedName name="SEC_5G" localSheetId="49">#REF!</definedName>
    <definedName name="SEC_5G" localSheetId="50">#REF!</definedName>
    <definedName name="SEC_5G" localSheetId="51">#REF!</definedName>
    <definedName name="SEC_5G" localSheetId="52">#REF!</definedName>
    <definedName name="SEC_5G">#REF!</definedName>
    <definedName name="SEC_6H" localSheetId="14">#REF!</definedName>
    <definedName name="SEC_6H" localSheetId="15">#REF!</definedName>
    <definedName name="SEC_6H" localSheetId="18">#REF!</definedName>
    <definedName name="SEC_6H" localSheetId="19">#REF!</definedName>
    <definedName name="SEC_6H" localSheetId="20">#REF!</definedName>
    <definedName name="SEC_6H" localSheetId="21">#REF!</definedName>
    <definedName name="SEC_6H" localSheetId="22">#REF!</definedName>
    <definedName name="SEC_6H" localSheetId="23">#REF!</definedName>
    <definedName name="SEC_6H" localSheetId="30">#REF!</definedName>
    <definedName name="SEC_6H" localSheetId="31">#REF!</definedName>
    <definedName name="SEC_6H" localSheetId="32">#REF!</definedName>
    <definedName name="SEC_6H" localSheetId="36">#REF!</definedName>
    <definedName name="SEC_6H" localSheetId="38">#REF!</definedName>
    <definedName name="SEC_6H" localSheetId="39">#REF!</definedName>
    <definedName name="SEC_6H" localSheetId="43">#REF!</definedName>
    <definedName name="SEC_6H" localSheetId="44">#REF!</definedName>
    <definedName name="SEC_6H" localSheetId="49">#REF!</definedName>
    <definedName name="SEC_6H" localSheetId="50">#REF!</definedName>
    <definedName name="SEC_6H" localSheetId="51">#REF!</definedName>
    <definedName name="SEC_6H" localSheetId="52">#REF!</definedName>
    <definedName name="SEC_6H">#REF!</definedName>
    <definedName name="SEC_6H7" localSheetId="14">#REF!</definedName>
    <definedName name="SEC_6H7" localSheetId="15">#REF!</definedName>
    <definedName name="SEC_6H7" localSheetId="18">#REF!</definedName>
    <definedName name="SEC_6H7" localSheetId="19">#REF!</definedName>
    <definedName name="SEC_6H7" localSheetId="20">#REF!</definedName>
    <definedName name="SEC_6H7" localSheetId="21">#REF!</definedName>
    <definedName name="SEC_6H7" localSheetId="22">#REF!</definedName>
    <definedName name="SEC_6H7" localSheetId="23">#REF!</definedName>
    <definedName name="SEC_6H7" localSheetId="30">#REF!</definedName>
    <definedName name="SEC_6H7" localSheetId="31">#REF!</definedName>
    <definedName name="SEC_6H7" localSheetId="32">#REF!</definedName>
    <definedName name="SEC_6H7" localSheetId="36">#REF!</definedName>
    <definedName name="SEC_6H7" localSheetId="38">#REF!</definedName>
    <definedName name="SEC_6H7" localSheetId="39">#REF!</definedName>
    <definedName name="SEC_6H7" localSheetId="43">#REF!</definedName>
    <definedName name="SEC_6H7" localSheetId="44">#REF!</definedName>
    <definedName name="SEC_6H7" localSheetId="49">#REF!</definedName>
    <definedName name="SEC_6H7" localSheetId="50">#REF!</definedName>
    <definedName name="SEC_6H7" localSheetId="51">#REF!</definedName>
    <definedName name="SEC_6H7" localSheetId="52">#REF!</definedName>
    <definedName name="SEC_6H7">#REF!</definedName>
    <definedName name="SEC_7I1" localSheetId="14">#REF!</definedName>
    <definedName name="SEC_7I1" localSheetId="15">#REF!</definedName>
    <definedName name="SEC_7I1" localSheetId="18">#REF!</definedName>
    <definedName name="SEC_7I1" localSheetId="19">#REF!</definedName>
    <definedName name="SEC_7I1" localSheetId="20">#REF!</definedName>
    <definedName name="SEC_7I1" localSheetId="21">#REF!</definedName>
    <definedName name="SEC_7I1" localSheetId="22">#REF!</definedName>
    <definedName name="SEC_7I1" localSheetId="23">#REF!</definedName>
    <definedName name="SEC_7I1" localSheetId="30">#REF!</definedName>
    <definedName name="SEC_7I1" localSheetId="31">#REF!</definedName>
    <definedName name="SEC_7I1" localSheetId="32">#REF!</definedName>
    <definedName name="SEC_7I1" localSheetId="36">#REF!</definedName>
    <definedName name="SEC_7I1" localSheetId="38">#REF!</definedName>
    <definedName name="SEC_7I1" localSheetId="39">#REF!</definedName>
    <definedName name="SEC_7I1" localSheetId="43">#REF!</definedName>
    <definedName name="SEC_7I1" localSheetId="44">#REF!</definedName>
    <definedName name="SEC_7I1" localSheetId="49">#REF!</definedName>
    <definedName name="SEC_7I1" localSheetId="50">#REF!</definedName>
    <definedName name="SEC_7I1" localSheetId="51">#REF!</definedName>
    <definedName name="SEC_7I1" localSheetId="52">#REF!</definedName>
    <definedName name="SEC_7I1">#REF!</definedName>
    <definedName name="SEC_7I2" localSheetId="14">#REF!</definedName>
    <definedName name="SEC_7I2" localSheetId="15">#REF!</definedName>
    <definedName name="SEC_7I2" localSheetId="18">#REF!</definedName>
    <definedName name="SEC_7I2" localSheetId="19">#REF!</definedName>
    <definedName name="SEC_7I2" localSheetId="20">#REF!</definedName>
    <definedName name="SEC_7I2" localSheetId="21">#REF!</definedName>
    <definedName name="SEC_7I2" localSheetId="22">#REF!</definedName>
    <definedName name="SEC_7I2" localSheetId="23">#REF!</definedName>
    <definedName name="SEC_7I2" localSheetId="30">#REF!</definedName>
    <definedName name="SEC_7I2" localSheetId="31">#REF!</definedName>
    <definedName name="SEC_7I2" localSheetId="32">#REF!</definedName>
    <definedName name="SEC_7I2" localSheetId="36">#REF!</definedName>
    <definedName name="SEC_7I2" localSheetId="38">#REF!</definedName>
    <definedName name="SEC_7I2" localSheetId="39">#REF!</definedName>
    <definedName name="SEC_7I2" localSheetId="43">#REF!</definedName>
    <definedName name="SEC_7I2" localSheetId="44">#REF!</definedName>
    <definedName name="SEC_7I2" localSheetId="49">#REF!</definedName>
    <definedName name="SEC_7I2" localSheetId="50">#REF!</definedName>
    <definedName name="SEC_7I2" localSheetId="51">#REF!</definedName>
    <definedName name="SEC_7I2" localSheetId="52">#REF!</definedName>
    <definedName name="SEC_7I2">#REF!</definedName>
    <definedName name="SEC_7I3" localSheetId="14">#REF!</definedName>
    <definedName name="SEC_7I3" localSheetId="15">#REF!</definedName>
    <definedName name="SEC_7I3" localSheetId="18">#REF!</definedName>
    <definedName name="SEC_7I3" localSheetId="19">#REF!</definedName>
    <definedName name="SEC_7I3" localSheetId="20">#REF!</definedName>
    <definedName name="SEC_7I3" localSheetId="21">#REF!</definedName>
    <definedName name="SEC_7I3" localSheetId="22">#REF!</definedName>
    <definedName name="SEC_7I3" localSheetId="23">#REF!</definedName>
    <definedName name="SEC_7I3" localSheetId="30">#REF!</definedName>
    <definedName name="SEC_7I3" localSheetId="31">#REF!</definedName>
    <definedName name="SEC_7I3" localSheetId="32">#REF!</definedName>
    <definedName name="SEC_7I3" localSheetId="36">#REF!</definedName>
    <definedName name="SEC_7I3" localSheetId="38">#REF!</definedName>
    <definedName name="SEC_7I3" localSheetId="39">#REF!</definedName>
    <definedName name="SEC_7I3" localSheetId="43">#REF!</definedName>
    <definedName name="SEC_7I3" localSheetId="44">#REF!</definedName>
    <definedName name="SEC_7I3" localSheetId="49">#REF!</definedName>
    <definedName name="SEC_7I3" localSheetId="50">#REF!</definedName>
    <definedName name="SEC_7I3" localSheetId="51">#REF!</definedName>
    <definedName name="SEC_7I3" localSheetId="52">#REF!</definedName>
    <definedName name="SEC_7I3">#REF!</definedName>
    <definedName name="SEC_7I4" localSheetId="14">#REF!</definedName>
    <definedName name="SEC_7I4" localSheetId="15">#REF!</definedName>
    <definedName name="SEC_7I4" localSheetId="18">#REF!</definedName>
    <definedName name="SEC_7I4" localSheetId="19">#REF!</definedName>
    <definedName name="SEC_7I4" localSheetId="20">#REF!</definedName>
    <definedName name="SEC_7I4" localSheetId="21">#REF!</definedName>
    <definedName name="SEC_7I4" localSheetId="22">#REF!</definedName>
    <definedName name="SEC_7I4" localSheetId="23">#REF!</definedName>
    <definedName name="SEC_7I4" localSheetId="30">#REF!</definedName>
    <definedName name="SEC_7I4" localSheetId="31">#REF!</definedName>
    <definedName name="SEC_7I4" localSheetId="32">#REF!</definedName>
    <definedName name="SEC_7I4" localSheetId="36">#REF!</definedName>
    <definedName name="SEC_7I4" localSheetId="38">#REF!</definedName>
    <definedName name="SEC_7I4" localSheetId="39">#REF!</definedName>
    <definedName name="SEC_7I4" localSheetId="43">#REF!</definedName>
    <definedName name="SEC_7I4" localSheetId="44">#REF!</definedName>
    <definedName name="SEC_7I4" localSheetId="49">#REF!</definedName>
    <definedName name="SEC_7I4" localSheetId="50">#REF!</definedName>
    <definedName name="SEC_7I4" localSheetId="51">#REF!</definedName>
    <definedName name="SEC_7I4" localSheetId="52">#REF!</definedName>
    <definedName name="SEC_7I4">#REF!</definedName>
    <definedName name="SEC_7I5" localSheetId="14">#REF!</definedName>
    <definedName name="SEC_7I5" localSheetId="15">#REF!</definedName>
    <definedName name="SEC_7I5" localSheetId="18">#REF!</definedName>
    <definedName name="SEC_7I5" localSheetId="19">#REF!</definedName>
    <definedName name="SEC_7I5" localSheetId="20">#REF!</definedName>
    <definedName name="SEC_7I5" localSheetId="21">#REF!</definedName>
    <definedName name="SEC_7I5" localSheetId="22">#REF!</definedName>
    <definedName name="SEC_7I5" localSheetId="23">#REF!</definedName>
    <definedName name="SEC_7I5" localSheetId="30">#REF!</definedName>
    <definedName name="SEC_7I5" localSheetId="31">#REF!</definedName>
    <definedName name="SEC_7I5" localSheetId="32">#REF!</definedName>
    <definedName name="SEC_7I5" localSheetId="36">#REF!</definedName>
    <definedName name="SEC_7I5" localSheetId="38">#REF!</definedName>
    <definedName name="SEC_7I5" localSheetId="39">#REF!</definedName>
    <definedName name="SEC_7I5" localSheetId="43">#REF!</definedName>
    <definedName name="SEC_7I5" localSheetId="44">#REF!</definedName>
    <definedName name="SEC_7I5" localSheetId="49">#REF!</definedName>
    <definedName name="SEC_7I5" localSheetId="50">#REF!</definedName>
    <definedName name="SEC_7I5" localSheetId="51">#REF!</definedName>
    <definedName name="SEC_7I5" localSheetId="52">#REF!</definedName>
    <definedName name="SEC_7I5">#REF!</definedName>
    <definedName name="SEC_7I6" localSheetId="14">#REF!</definedName>
    <definedName name="SEC_7I6" localSheetId="15">#REF!</definedName>
    <definedName name="SEC_7I6" localSheetId="18">#REF!</definedName>
    <definedName name="SEC_7I6" localSheetId="19">#REF!</definedName>
    <definedName name="SEC_7I6" localSheetId="20">#REF!</definedName>
    <definedName name="SEC_7I6" localSheetId="21">#REF!</definedName>
    <definedName name="SEC_7I6" localSheetId="22">#REF!</definedName>
    <definedName name="SEC_7I6" localSheetId="23">#REF!</definedName>
    <definedName name="SEC_7I6" localSheetId="30">#REF!</definedName>
    <definedName name="SEC_7I6" localSheetId="31">#REF!</definedName>
    <definedName name="SEC_7I6" localSheetId="32">#REF!</definedName>
    <definedName name="SEC_7I6" localSheetId="36">#REF!</definedName>
    <definedName name="SEC_7I6" localSheetId="38">#REF!</definedName>
    <definedName name="SEC_7I6" localSheetId="39">#REF!</definedName>
    <definedName name="SEC_7I6" localSheetId="43">#REF!</definedName>
    <definedName name="SEC_7I6" localSheetId="44">#REF!</definedName>
    <definedName name="SEC_7I6" localSheetId="49">#REF!</definedName>
    <definedName name="SEC_7I6" localSheetId="50">#REF!</definedName>
    <definedName name="SEC_7I6" localSheetId="51">#REF!</definedName>
    <definedName name="SEC_7I6" localSheetId="52">#REF!</definedName>
    <definedName name="SEC_7I6">#REF!</definedName>
    <definedName name="SEC_7I7" localSheetId="14">#REF!</definedName>
    <definedName name="SEC_7I7" localSheetId="15">#REF!</definedName>
    <definedName name="SEC_7I7" localSheetId="18">#REF!</definedName>
    <definedName name="SEC_7I7" localSheetId="19">#REF!</definedName>
    <definedName name="SEC_7I7" localSheetId="20">#REF!</definedName>
    <definedName name="SEC_7I7" localSheetId="21">#REF!</definedName>
    <definedName name="SEC_7I7" localSheetId="22">#REF!</definedName>
    <definedName name="SEC_7I7" localSheetId="23">#REF!</definedName>
    <definedName name="SEC_7I7" localSheetId="30">#REF!</definedName>
    <definedName name="SEC_7I7" localSheetId="31">#REF!</definedName>
    <definedName name="SEC_7I7" localSheetId="32">#REF!</definedName>
    <definedName name="SEC_7I7" localSheetId="36">#REF!</definedName>
    <definedName name="SEC_7I7" localSheetId="38">#REF!</definedName>
    <definedName name="SEC_7I7" localSheetId="39">#REF!</definedName>
    <definedName name="SEC_7I7" localSheetId="43">#REF!</definedName>
    <definedName name="SEC_7I7" localSheetId="44">#REF!</definedName>
    <definedName name="SEC_7I7" localSheetId="49">#REF!</definedName>
    <definedName name="SEC_7I7" localSheetId="50">#REF!</definedName>
    <definedName name="SEC_7I7" localSheetId="51">#REF!</definedName>
    <definedName name="SEC_7I7" localSheetId="52">#REF!</definedName>
    <definedName name="SEC_7I7">#REF!</definedName>
    <definedName name="SEC_7I8" localSheetId="14">#REF!</definedName>
    <definedName name="SEC_7I8" localSheetId="15">#REF!</definedName>
    <definedName name="SEC_7I8" localSheetId="18">#REF!</definedName>
    <definedName name="SEC_7I8" localSheetId="19">#REF!</definedName>
    <definedName name="SEC_7I8" localSheetId="20">#REF!</definedName>
    <definedName name="SEC_7I8" localSheetId="21">#REF!</definedName>
    <definedName name="SEC_7I8" localSheetId="22">#REF!</definedName>
    <definedName name="SEC_7I8" localSheetId="23">#REF!</definedName>
    <definedName name="SEC_7I8" localSheetId="30">#REF!</definedName>
    <definedName name="SEC_7I8" localSheetId="31">#REF!</definedName>
    <definedName name="SEC_7I8" localSheetId="32">#REF!</definedName>
    <definedName name="SEC_7I8" localSheetId="36">#REF!</definedName>
    <definedName name="SEC_7I8" localSheetId="38">#REF!</definedName>
    <definedName name="SEC_7I8" localSheetId="39">#REF!</definedName>
    <definedName name="SEC_7I8" localSheetId="43">#REF!</definedName>
    <definedName name="SEC_7I8" localSheetId="44">#REF!</definedName>
    <definedName name="SEC_7I8" localSheetId="49">#REF!</definedName>
    <definedName name="SEC_7I8" localSheetId="50">#REF!</definedName>
    <definedName name="SEC_7I8" localSheetId="51">#REF!</definedName>
    <definedName name="SEC_7I8" localSheetId="52">#REF!</definedName>
    <definedName name="SEC_7I8">#REF!</definedName>
    <definedName name="SEC_8J1" localSheetId="14">#REF!</definedName>
    <definedName name="SEC_8J1" localSheetId="15">#REF!</definedName>
    <definedName name="SEC_8J1" localSheetId="18">#REF!</definedName>
    <definedName name="SEC_8J1" localSheetId="19">#REF!</definedName>
    <definedName name="SEC_8J1" localSheetId="20">#REF!</definedName>
    <definedName name="SEC_8J1" localSheetId="21">#REF!</definedName>
    <definedName name="SEC_8J1" localSheetId="22">#REF!</definedName>
    <definedName name="SEC_8J1" localSheetId="23">#REF!</definedName>
    <definedName name="SEC_8J1" localSheetId="30">#REF!</definedName>
    <definedName name="SEC_8J1" localSheetId="31">#REF!</definedName>
    <definedName name="SEC_8J1" localSheetId="32">#REF!</definedName>
    <definedName name="SEC_8J1" localSheetId="36">#REF!</definedName>
    <definedName name="SEC_8J1" localSheetId="38">#REF!</definedName>
    <definedName name="SEC_8J1" localSheetId="39">#REF!</definedName>
    <definedName name="SEC_8J1" localSheetId="43">#REF!</definedName>
    <definedName name="SEC_8J1" localSheetId="44">#REF!</definedName>
    <definedName name="SEC_8J1" localSheetId="49">#REF!</definedName>
    <definedName name="SEC_8J1" localSheetId="50">#REF!</definedName>
    <definedName name="SEC_8J1" localSheetId="51">#REF!</definedName>
    <definedName name="SEC_8J1" localSheetId="52">#REF!</definedName>
    <definedName name="SEC_8J1">#REF!</definedName>
    <definedName name="SEC_8J2" localSheetId="14">#REF!</definedName>
    <definedName name="SEC_8J2" localSheetId="15">#REF!</definedName>
    <definedName name="SEC_8J2" localSheetId="18">#REF!</definedName>
    <definedName name="SEC_8J2" localSheetId="19">#REF!</definedName>
    <definedName name="SEC_8J2" localSheetId="20">#REF!</definedName>
    <definedName name="SEC_8J2" localSheetId="21">#REF!</definedName>
    <definedName name="SEC_8J2" localSheetId="22">#REF!</definedName>
    <definedName name="SEC_8J2" localSheetId="23">#REF!</definedName>
    <definedName name="SEC_8J2" localSheetId="30">#REF!</definedName>
    <definedName name="SEC_8J2" localSheetId="31">#REF!</definedName>
    <definedName name="SEC_8J2" localSheetId="32">#REF!</definedName>
    <definedName name="SEC_8J2" localSheetId="36">#REF!</definedName>
    <definedName name="SEC_8J2" localSheetId="38">#REF!</definedName>
    <definedName name="SEC_8J2" localSheetId="39">#REF!</definedName>
    <definedName name="SEC_8J2" localSheetId="43">#REF!</definedName>
    <definedName name="SEC_8J2" localSheetId="44">#REF!</definedName>
    <definedName name="SEC_8J2" localSheetId="49">#REF!</definedName>
    <definedName name="SEC_8J2" localSheetId="50">#REF!</definedName>
    <definedName name="SEC_8J2" localSheetId="51">#REF!</definedName>
    <definedName name="SEC_8J2" localSheetId="52">#REF!</definedName>
    <definedName name="SEC_8J2">#REF!</definedName>
    <definedName name="SEC_8K" localSheetId="14">#REF!</definedName>
    <definedName name="SEC_8K" localSheetId="15">#REF!</definedName>
    <definedName name="SEC_8K" localSheetId="18">#REF!</definedName>
    <definedName name="SEC_8K" localSheetId="19">#REF!</definedName>
    <definedName name="SEC_8K" localSheetId="20">#REF!</definedName>
    <definedName name="SEC_8K" localSheetId="21">#REF!</definedName>
    <definedName name="SEC_8K" localSheetId="22">#REF!</definedName>
    <definedName name="SEC_8K" localSheetId="23">#REF!</definedName>
    <definedName name="SEC_8K" localSheetId="30">#REF!</definedName>
    <definedName name="SEC_8K" localSheetId="31">#REF!</definedName>
    <definedName name="SEC_8K" localSheetId="32">#REF!</definedName>
    <definedName name="SEC_8K" localSheetId="36">#REF!</definedName>
    <definedName name="SEC_8K" localSheetId="38">#REF!</definedName>
    <definedName name="SEC_8K" localSheetId="39">#REF!</definedName>
    <definedName name="SEC_8K" localSheetId="43">#REF!</definedName>
    <definedName name="SEC_8K" localSheetId="44">#REF!</definedName>
    <definedName name="SEC_8K" localSheetId="49">#REF!</definedName>
    <definedName name="SEC_8K" localSheetId="50">#REF!</definedName>
    <definedName name="SEC_8K" localSheetId="51">#REF!</definedName>
    <definedName name="SEC_8K" localSheetId="52">#REF!</definedName>
    <definedName name="SEC_8K">#REF!</definedName>
    <definedName name="SEC_8L" localSheetId="14">#REF!</definedName>
    <definedName name="SEC_8L" localSheetId="15">#REF!</definedName>
    <definedName name="SEC_8L" localSheetId="18">#REF!</definedName>
    <definedName name="SEC_8L" localSheetId="19">#REF!</definedName>
    <definedName name="SEC_8L" localSheetId="20">#REF!</definedName>
    <definedName name="SEC_8L" localSheetId="21">#REF!</definedName>
    <definedName name="SEC_8L" localSheetId="22">#REF!</definedName>
    <definedName name="SEC_8L" localSheetId="23">#REF!</definedName>
    <definedName name="SEC_8L" localSheetId="30">#REF!</definedName>
    <definedName name="SEC_8L" localSheetId="31">#REF!</definedName>
    <definedName name="SEC_8L" localSheetId="32">#REF!</definedName>
    <definedName name="SEC_8L" localSheetId="36">#REF!</definedName>
    <definedName name="SEC_8L" localSheetId="38">#REF!</definedName>
    <definedName name="SEC_8L" localSheetId="39">#REF!</definedName>
    <definedName name="SEC_8L" localSheetId="43">#REF!</definedName>
    <definedName name="SEC_8L" localSheetId="44">#REF!</definedName>
    <definedName name="SEC_8L" localSheetId="49">#REF!</definedName>
    <definedName name="SEC_8L" localSheetId="50">#REF!</definedName>
    <definedName name="SEC_8L" localSheetId="51">#REF!</definedName>
    <definedName name="SEC_8L" localSheetId="52">#REF!</definedName>
    <definedName name="SEC_8L">#REF!</definedName>
    <definedName name="Sept4" hidden="1">{"detail",#N/A,FALSE,"2000 vs 1999";"summary",#N/A,FALSE,"2000 vs 1999"}</definedName>
    <definedName name="SG">'[30]200-Balance_CORR'!$P$19</definedName>
    <definedName name="sheet" hidden="1">{#N/A,#N/A,FALSE,"Actual - 6_01";#N/A,#N/A,FALSE,"GM Detail";#N/A,#N/A,FALSE,"Global Service";#N/A,#N/A,FALSE,"Inventory Turnover Calculation"}</definedName>
    <definedName name="Shift">#REF!</definedName>
    <definedName name="si_ref">#REF!</definedName>
    <definedName name="Sigma">#REF!</definedName>
    <definedName name="sii">'[92]Total by Function QSplit'!$C$4:$AX$44</definedName>
    <definedName name="SITES">'[20]GB to Biz Asset Data Mapping'!$B$4:$C$67</definedName>
    <definedName name="sky" hidden="1">{"Summary analysis",#N/A,FALSE,"Total";"OCPH analysis",#N/A,FALSE,"Total";"detail analysis",#N/A,FALSE,"Total"}</definedName>
    <definedName name="SORT" hidden="1">#REF!</definedName>
    <definedName name="sortcol">#REF!</definedName>
    <definedName name="SP7A">#REF!</definedName>
    <definedName name="SRO">'[93] BC SUMMARY 2002'!$B$5:$AI$49</definedName>
    <definedName name="STARTLEVEL">[20]Lookups!$A$1:$B$12935</definedName>
    <definedName name="stat">[44]STATICV!$A$5:$D$442</definedName>
    <definedName name="STUFF">#REF!</definedName>
    <definedName name="Stuff1">#REF!</definedName>
    <definedName name="SUMMARY">[4]PROFIT!$A$61:$T$141</definedName>
    <definedName name="SUMMARY_2">[4]PROFIT!$AA$37:$AT$97</definedName>
    <definedName name="SUMMARY_97_99">[4]PROFIT!$A$149:$T$231</definedName>
    <definedName name="Summary_Tb_1">#REF!</definedName>
    <definedName name="Summary2">'[43]Wenger Summary'!$A$2:$D$632</definedName>
    <definedName name="Supplimental" hidden="1">{"Summary analysis",#N/A,FALSE,"Total";"OCPH analysis",#N/A,FALSE,"Total";"detail analysis",#N/A,FALSE,"Total"}</definedName>
    <definedName name="SURG">'[22]Modality Summary'!$L$8</definedName>
    <definedName name="SW8A">#REF!</definedName>
    <definedName name="t.4q12">'[94]Input Worksheet'!$A$81:$C$316</definedName>
    <definedName name="t.ws">'[95]Table 2007 W&amp;S'!$A$2:$L$90</definedName>
    <definedName name="TabDescription">[80]StdMarginRegQtr!$A$1</definedName>
    <definedName name="tabla" hidden="1">{#N/A,#N/A,TRUE,"NPPC";#N/A,#N/A,TRUE,"FNDSTATUS";#N/A,#N/A,TRUE,"PENSION";#N/A,#N/A,TRUE,"SENIORITY";#N/A,#N/A,TRUE,"MBRSHIP"}</definedName>
    <definedName name="Table">#REF!</definedName>
    <definedName name="table2">#REF!</definedName>
    <definedName name="tablegrille">'[96]table grille'!$A$2:$F$256</definedName>
    <definedName name="TableName">"Dummy"</definedName>
    <definedName name="Tax" localSheetId="5">#REF!</definedName>
    <definedName name="Tax" localSheetId="14">#REF!</definedName>
    <definedName name="Tax" localSheetId="15">#REF!</definedName>
    <definedName name="Tax" localSheetId="21">#REF!</definedName>
    <definedName name="Tax" localSheetId="22">#REF!</definedName>
    <definedName name="Tax" localSheetId="23">#REF!</definedName>
    <definedName name="Tax" localSheetId="30">#REF!</definedName>
    <definedName name="Tax" localSheetId="31">#REF!</definedName>
    <definedName name="Tax" localSheetId="32">#REF!</definedName>
    <definedName name="Tax" localSheetId="36">#REF!</definedName>
    <definedName name="Tax" localSheetId="38">#REF!</definedName>
    <definedName name="Tax" localSheetId="39">#REF!</definedName>
    <definedName name="Tax" localSheetId="44">#REF!</definedName>
    <definedName name="Tax" localSheetId="53">#REF!</definedName>
    <definedName name="Tax" localSheetId="59">#REF!</definedName>
    <definedName name="Tax">#REF!</definedName>
    <definedName name="tbl_PA_usage">#REF!</definedName>
    <definedName name="tblMain">#REF!</definedName>
    <definedName name="THREE_Q">'[23]qtr point compare'!$S$6:$V$38</definedName>
    <definedName name="tony" hidden="1">{"Summary analysis",#N/A,FALSE,"Total";"OCPH analysis",#N/A,FALSE,"Total";"detail analysis",#N/A,FALSE,"Total"}</definedName>
    <definedName name="Tony1" hidden="1">{"Summary analysis",#N/A,FALSE,"Total";"OCPH analysis",#N/A,FALSE,"Total";"detail analysis",#N/A,FALSE,"Total"}</definedName>
    <definedName name="TOP">#REF!</definedName>
    <definedName name="Topeka">#REF!</definedName>
    <definedName name="Topekaa">#REF!</definedName>
    <definedName name="TOT.ST">#REF!</definedName>
    <definedName name="TOTAL_PVFP">[4]PROFIT!$AZ$2:$BR$29</definedName>
    <definedName name="Tracking">#REF!</definedName>
    <definedName name="tt">[97]관세!#REF!</definedName>
    <definedName name="TTBA_Environement">[51]Severity!$K$59</definedName>
    <definedName name="TTBA_Labor">[51]Severity!$K$62</definedName>
    <definedName name="TTBA_Matl">[51]Severity!$K$60</definedName>
    <definedName name="TTBA_OV">[51]Severity!$K$61</definedName>
    <definedName name="ttt">[97]관세!#REF!</definedName>
    <definedName name="TWO_Q">'[23]qtr point compare'!$M$6:$Q$38</definedName>
    <definedName name="U">#REF!</definedName>
    <definedName name="U.S._Content_of_Project">#REF!</definedName>
    <definedName name="UDPO">#REF!</definedName>
    <definedName name="unit">#REF!</definedName>
    <definedName name="unit2">#REF!</definedName>
    <definedName name="UNITS">[98]Sheet5!$A$2:$B$9</definedName>
    <definedName name="UnitsOffProp">#REF!</definedName>
    <definedName name="UnitsTopeka">#REF!</definedName>
    <definedName name="UnitsWestB">#REF!</definedName>
    <definedName name="UPDATE" localSheetId="5">#REF!</definedName>
    <definedName name="UPDATE" localSheetId="14">#REF!</definedName>
    <definedName name="UPDATE" localSheetId="15">#REF!</definedName>
    <definedName name="UPDATE" localSheetId="18">#REF!</definedName>
    <definedName name="UPDATE" localSheetId="19">#REF!</definedName>
    <definedName name="UPDATE" localSheetId="20">#REF!</definedName>
    <definedName name="UPDATE" localSheetId="21">#REF!</definedName>
    <definedName name="UPDATE" localSheetId="22">#REF!</definedName>
    <definedName name="UPDATE" localSheetId="23">#REF!</definedName>
    <definedName name="UPDATE" localSheetId="30">#REF!</definedName>
    <definedName name="UPDATE" localSheetId="31">#REF!</definedName>
    <definedName name="UPDATE" localSheetId="32">#REF!</definedName>
    <definedName name="UPDATE" localSheetId="36">#REF!</definedName>
    <definedName name="UPDATE" localSheetId="38">#REF!</definedName>
    <definedName name="UPDATE" localSheetId="39">#REF!</definedName>
    <definedName name="UPDATE" localSheetId="43">#REF!</definedName>
    <definedName name="UPDATE" localSheetId="44">#REF!</definedName>
    <definedName name="UPDATE" localSheetId="49">#REF!</definedName>
    <definedName name="UPDATE" localSheetId="50">#REF!</definedName>
    <definedName name="UPDATE" localSheetId="51">#REF!</definedName>
    <definedName name="UPDATE" localSheetId="52">#REF!</definedName>
    <definedName name="UPDATE" localSheetId="59">#REF!</definedName>
    <definedName name="UPDATE">#REF!</definedName>
    <definedName name="UPLOAD">#REF!</definedName>
    <definedName name="US">'[22]Modality Summary'!$L$11</definedName>
    <definedName name="us_asp">#REF!</definedName>
    <definedName name="us_bklg">#REF!</definedName>
    <definedName name="US_detail">#REF!</definedName>
    <definedName name="us_si">#REF!</definedName>
    <definedName name="USA_data">[24]references!$D$6</definedName>
    <definedName name="usa_inv">[27]References!#REF!</definedName>
    <definedName name="Usigma">#REF!</definedName>
    <definedName name="VAcct">#REF!</definedName>
    <definedName name="Valid">[99]ProjectValidation!$A$1:$H$1796</definedName>
    <definedName name="valid_locos">#REF!</definedName>
    <definedName name="VAmt">#REF!</definedName>
    <definedName name="Variable">#REF!</definedName>
    <definedName name="VASC">'[22]Modality Summary'!$L$7</definedName>
    <definedName name="VCalcTax">#REF!</definedName>
    <definedName name="VCheck">#REF!</definedName>
    <definedName name="VCompCd">#REF!</definedName>
    <definedName name="VCostCtr">#REF!</definedName>
    <definedName name="VCP_TCP_YoY_walk" hidden="1">{#N/A,#N/A,FALSE,"Actual - 6_01";#N/A,#N/A,FALSE,"GM Detail";#N/A,#N/A,FALSE,"Global Service";#N/A,#N/A,FALSE,"Inventory Turnover Calculation"}</definedName>
    <definedName name="VCrcy">#REF!</definedName>
    <definedName name="VDateFmt">#REF!</definedName>
    <definedName name="VDocDt">#REF!</definedName>
    <definedName name="Ver_Application">#REF!</definedName>
    <definedName name="Ver_Link_Table">#REF!</definedName>
    <definedName name="Ver_Start">#REF!</definedName>
    <definedName name="Ver_Table_Start">#REF!</definedName>
    <definedName name="Version" localSheetId="5">#REF!</definedName>
    <definedName name="Version" localSheetId="14">#REF!</definedName>
    <definedName name="Version" localSheetId="15">#REF!</definedName>
    <definedName name="Version" localSheetId="18">#REF!</definedName>
    <definedName name="Version" localSheetId="20">#REF!</definedName>
    <definedName name="Version" localSheetId="21">#REF!</definedName>
    <definedName name="Version" localSheetId="22">#REF!</definedName>
    <definedName name="Version" localSheetId="23">#REF!</definedName>
    <definedName name="Version" localSheetId="31">#REF!</definedName>
    <definedName name="Version" localSheetId="32">#REF!</definedName>
    <definedName name="Version" localSheetId="36">#REF!</definedName>
    <definedName name="Version" localSheetId="38">#REF!</definedName>
    <definedName name="Version" localSheetId="39">#REF!</definedName>
    <definedName name="Version" localSheetId="43">#REF!</definedName>
    <definedName name="Version" localSheetId="44">#REF!</definedName>
    <definedName name="Version" localSheetId="49">#REF!</definedName>
    <definedName name="Version" localSheetId="50">#REF!</definedName>
    <definedName name="Version" localSheetId="51">#REF!</definedName>
    <definedName name="Version" localSheetId="52">#REF!</definedName>
    <definedName name="Version" localSheetId="59">#REF!</definedName>
    <definedName name="Version">#REF!</definedName>
    <definedName name="VHTable">#REF!</definedName>
    <definedName name="vito" hidden="1">{"Summary analysis",#N/A,FALSE,"Total";"OCPH analysis",#N/A,FALSE,"Total";"detail analysis",#N/A,FALSE,"Total"}</definedName>
    <definedName name="VLTable">#REF!</definedName>
    <definedName name="VOIDS" hidden="1">{#N/A,#N/A,FALSE,"A"}</definedName>
    <definedName name="VPayT">#REF!</definedName>
    <definedName name="VPostDt">#REF!</definedName>
    <definedName name="VPostKey">#REF!</definedName>
    <definedName name="VProfCtr">#REF!</definedName>
    <definedName name="VProj">#REF!</definedName>
    <definedName name="VRef">#REF!</definedName>
    <definedName name="VTaxC">#REF!</definedName>
    <definedName name="VTaxJ">#REF!</definedName>
    <definedName name="VText">#REF!</definedName>
    <definedName name="VTotCr">#REF!</definedName>
    <definedName name="VTotDr">#REF!</definedName>
    <definedName name="vv" hidden="1">{"CashPrint",#N/A,FALSE,"Cash"}</definedName>
    <definedName name="VValidation">#REF!</definedName>
    <definedName name="Wau_data">[24]references!#REF!</definedName>
    <definedName name="WestBClassI">#REF!</definedName>
    <definedName name="WestBClassIa">#REF!</definedName>
    <definedName name="WestBClassIb">#REF!</definedName>
    <definedName name="WestBClassIc">#REF!</definedName>
    <definedName name="WestBClassII">#REF!</definedName>
    <definedName name="whatever" hidden="1">{#N/A,#N/A,FALSE,"Actual - 6_01";#N/A,#N/A,FALSE,"GM Detail";#N/A,#N/A,FALSE,"Global Service";#N/A,#N/A,FALSE,"Inventory Turnover Calculation"}</definedName>
    <definedName name="wrn.1999._.Leads." hidden="1">{#N/A,#N/A,FALSE,"BS Leads 1999"}</definedName>
    <definedName name="wrn.All._.Tabs._.for._.Ken." hidden="1">{#N/A,#N/A,FALSE,"CW Summary";#N/A,#N/A,FALSE,"Weekly Tracking";#N/A,#N/A,FALSE,"MSA";#N/A,#N/A,FALSE,"Parts";#N/A,#N/A,FALSE,"RS";#N/A,#N/A,FALSE,"Mods";#N/A,#N/A,FALSE,"GEVISA";#N/A,#N/A,FALSE,"HQ"}</definedName>
    <definedName name="wrn.all_pages_PandL." hidden="1">{"page 1",#N/A,FALSE,"A";"page 2",#N/A,FALSE,"A";"page 3",#N/A,FALSE,"A";"page 4",#N/A,FALSE,"A";"page 5",#N/A,FALSE,"A"}</definedName>
    <definedName name="wrn.Cash." hidden="1">{"CashPrint",#N/A,FALSE,"Cash"}</definedName>
    <definedName name="wrn.Fed._.Calc." localSheetId="5" hidden="1">{"1 of 11",#N/A,FALSE,"BNSF Fed Calc"}</definedName>
    <definedName name="wrn.Fed._.Calc." localSheetId="14" hidden="1">{"1 of 11",#N/A,FALSE,"BNSF Fed Calc"}</definedName>
    <definedName name="wrn.Fed._.Calc." localSheetId="15" hidden="1">{"1 of 11",#N/A,FALSE,"BNSF Fed Calc"}</definedName>
    <definedName name="wrn.Fed._.Calc." localSheetId="21" hidden="1">{"1 of 11",#N/A,FALSE,"BNSF Fed Calc"}</definedName>
    <definedName name="wrn.Fed._.Calc." localSheetId="22" hidden="1">{"1 of 11",#N/A,FALSE,"BNSF Fed Calc"}</definedName>
    <definedName name="wrn.Fed._.Calc." localSheetId="23" hidden="1">{"1 of 11",#N/A,FALSE,"BNSF Fed Calc"}</definedName>
    <definedName name="wrn.Fed._.Calc." localSheetId="31" hidden="1">{"1 of 11",#N/A,FALSE,"BNSF Fed Calc"}</definedName>
    <definedName name="wrn.Fed._.Calc." localSheetId="32" hidden="1">{"1 of 11",#N/A,FALSE,"BNSF Fed Calc"}</definedName>
    <definedName name="wrn.Fed._.Calc." localSheetId="36" hidden="1">{"1 of 11",#N/A,FALSE,"BNSF Fed Calc"}</definedName>
    <definedName name="wrn.Fed._.Calc." localSheetId="38" hidden="1">{"1 of 11",#N/A,FALSE,"BNSF Fed Calc"}</definedName>
    <definedName name="wrn.Fed._.Calc." localSheetId="39" hidden="1">{"1 of 11",#N/A,FALSE,"BNSF Fed Calc"}</definedName>
    <definedName name="wrn.Fed._.Calc." localSheetId="44" hidden="1">{"1 of 11",#N/A,FALSE,"BNSF Fed Calc"}</definedName>
    <definedName name="wrn.Fed._.Calc." localSheetId="59" hidden="1">{"1 of 11",#N/A,FALSE,"BNSF Fed Calc"}</definedName>
    <definedName name="wrn.Fed._.Calc." hidden="1">{"1 of 11",#N/A,FALSE,"BNSF Fed Calc"}</definedName>
    <definedName name="wrn.FW._.Summary." hidden="1">{#N/A,#N/A,FALSE,"Summary";#N/A,#N/A,FALSE,"Instructions";#N/A,#N/A,FALSE,"Aero97 (Malaysia)";#N/A,#N/A,FALSE,"Caledonian";#N/A,#N/A,FALSE,"Celma";#N/A,#N/A,FALSE,"Dallas";#N/A,#N/A,FALSE,"Ontario";#N/A,#N/A,FALSE,"Strother";#N/A,#N/A,FALSE,"Varig";#N/A,#N/A,FALSE,"Wales";#N/A,#N/A,FALSE,"Xiamen";#N/A,#N/A,FALSE,"Delivery and Quality";#N/A,#N/A,FALSE,"Issue Resolution Process"}</definedName>
    <definedName name="wrn.FYNPPC." hidden="1">{#N/A,#N/A,TRUE,"NPPC";#N/A,#N/A,TRUE,"FNDSTATUS";#N/A,#N/A,TRUE,"PENSION";#N/A,#N/A,TRUE,"SENIORITY";#N/A,#N/A,TRUE,"MBRSHIP"}</definedName>
    <definedName name="wrn.Inventory._.by._.GM_June." hidden="1">{#N/A,#N/A,FALSE,"Actual - 6_01";#N/A,#N/A,FALSE,"GM Detail";#N/A,#N/A,FALSE,"Global Service";#N/A,#N/A,FALSE,"Inventory Turnover Calculation"}</definedName>
    <definedName name="wrn.NS._.Hardware._.Details." hidden="1">{#N/A,#N/A,TRUE,"NS Materials, 011397";#N/A,#N/A,TRUE,"Mobile";#N/A,#N/A,TRUE,"Workstation";#N/A,#N/A,TRUE,"SQL Server";#N/A,#N/A,TRUE,"Operational DB Server";#N/A,#N/A,TRUE,"Application Server";#N/A,#N/A,TRUE,"MP Server 6001-18";#N/A,#N/A,TRUE,"MP Server 6001-24"}</definedName>
    <definedName name="wrn.PL._.MO._.exclude._.sle._.lsebck." hidden="1">{"PL MO exclude sle lsebck",#N/A,FALSE,"Apr"}</definedName>
    <definedName name="wrn.PL._.MO._.include._.sle._.lsebck." hidden="1">{"PL MO include sle lsebck",#N/A,FALSE,"Apr"}</definedName>
    <definedName name="wrn.PL._.YTD._.exclude._.sle._.lsebck." hidden="1">{#N/A,#N/A,FALSE,"Apr"}</definedName>
    <definedName name="wrn.PL._.YTD._.include._.sle._.lsebck." hidden="1">{"PL YTD include sle lsebck",#N/A,FALSE,"Apr"}</definedName>
    <definedName name="wrn.Print._.All." hidden="1">{#N/A,#N/A,TRUE,"Commercial Intro";#N/A,#N/A,TRUE,"Summary Intro";#N/A,#N/A,TRUE,"Summary";#N/A,#N/A,TRUE,"TY (formulas)";#N/A,#N/A,TRUE,"Q1 (ACT)";#N/A,#N/A,TRUE,"Q2 (Act)";#N/A,#N/A,TRUE,"Q3 (IOP)";#N/A,#N/A,TRUE,"Q4 (IOP)";#N/A,#N/A,TRUE,"P&amp;L Reports";#N/A,#N/A,TRUE,"Locomotives";#N/A,#N/A,TRUE,"Modernizations";#N/A,#N/A,TRUE,"Repair Services";#N/A,#N/A,TRUE,"Parts";#N/A,#N/A,TRUE,"Signaling Projects";#N/A,#N/A,TRUE,"Signaling Products";#N/A,#N/A,TRUE,"MSA";#N/A,#N/A,TRUE,"Gevisa";#N/A,#N/A,TRUE,"TST Reports";#N/A,#N/A,TRUE,"BNSF";#N/A,#N/A,TRUE,"NS";#N/A,#N/A,TRUE,"UP";#N/A,#N/A,TRUE,"CXS";#N/A,#N/A,TRUE,"CP";#N/A,#N/A,TRUE,"CN";#N/A,#N/A,TRUE,"Other US Shortlines";#N/A,#N/A,TRUE,"Latin America";#N/A,#N/A,TRUE,"NA Passenger";#N/A,#N/A,TRUE,"WE, Africa, ME";#N/A,#N/A,TRUE,"Eastern Europe, Russia";#N/A,#N/A,TRUE,"India &amp; W Asia";#N/A,#N/A,TRUE,"SE Asia"}</definedName>
    <definedName name="wrn.Print._.PL._.Reports." hidden="1">{#N/A,#N/A,FALSE,"P&amp;L Reports";#N/A,#N/A,FALSE,"Locomotives";#N/A,#N/A,FALSE,"Modernizations";#N/A,#N/A,FALSE,"Repair Services";#N/A,#N/A,FALSE,"Parts";#N/A,#N/A,FALSE,"Signaling Projects";#N/A,#N/A,FALSE,"Signaling Products";#N/A,#N/A,FALSE,"MSA";#N/A,#N/A,FALSE,"Gevisa"}</definedName>
    <definedName name="wrn.Print._.Summary." hidden="1">{#N/A,#N/A,FALSE,"Summary Intro";#N/A,#N/A,FALSE,"Summary";#N/A,#N/A,FALSE,"TY (formulas)";#N/A,#N/A,FALSE,"Q1 (ACT)";#N/A,#N/A,FALSE,"Q2 (Act)";#N/A,#N/A,FALSE,"Q3 (IOP)";#N/A,#N/A,FALSE,"Q4 (IOP)"}</definedName>
    <definedName name="wrn.Print._.TST._.Reports." hidden="1">{#N/A,#N/A,FALSE,"TST Reports";#N/A,#N/A,FALSE,"BNSF";#N/A,#N/A,FALSE,"NS";#N/A,#N/A,FALSE,"UP";#N/A,#N/A,FALSE,"CXS";#N/A,#N/A,FALSE,"CP";#N/A,#N/A,FALSE,"CN";#N/A,#N/A,FALSE,"Latin America";#N/A,#N/A,FALSE,"Other US Shortlines";#N/A,#N/A,FALSE,"NA Passenger";#N/A,#N/A,FALSE,"WE, Africa, ME";#N/A,#N/A,FALSE,"Eastern Europe, Russia";#N/A,#N/A,FALSE,"India &amp; W Asia";#N/A,#N/A,FALSE,"SE Asia"}</definedName>
    <definedName name="wrn.Print_All_Reports." hidden="1">{"Year to Date",#N/A,FALSE,"Rounding";"Currenr_Month",#N/A,FALSE,"Rounding";"Year_to_Date",#N/A,FALSE,"Act vs Plan";"Current_Month",#N/A,FALSE,"Act vs Plan";"Year_to_Date",#N/A,FALSE,"Old Way";"Current_Month",#N/A,FALSE,"Old Way";"Year_to_Date",#N/A,FALSE,"New Way";"Current_Month",#N/A,FALSE,"New Way";"Pool_Costs",#N/A,FALSE,"Pool Costs";#N/A,#N/A,FALSE,"Calculate Pool"}</definedName>
    <definedName name="wrn.Prod" hidden="1">{"Summary analysis",#N/A,FALSE,"Total";"OCPH analysis",#N/A,FALSE,"Total";"detail analysis",#N/A,FALSE,"Total"}</definedName>
    <definedName name="WRN.PRODUCT" hidden="1">{"Detail analysis",#N/A,FALSE,"Model";"Summary analysis",#N/A,FALSE,"Model";"OCPH analysis",#N/A,FALSE,"Model"}</definedName>
    <definedName name="wrn.Productivity." hidden="1">{"Summary analysis",#N/A,FALSE,"Total";"OCPH analysis",#N/A,FALSE,"Total";"detail analysis",#N/A,FALSE,"Total"}</definedName>
    <definedName name="wrn.recon." hidden="1">{#N/A,#N/A,FALSE,"A"}</definedName>
    <definedName name="wrn.report." hidden="1">{"detail",#N/A,FALSE,"2000 vs 1999";"summary",#N/A,FALSE,"2000 vs 1999"}</definedName>
    <definedName name="wrn.report.1" hidden="1">{"summary",#N/A,FALSE,"2000 vs 1999";"detail",#N/A,FALSE,"2000 vs 1999"}</definedName>
    <definedName name="wrn.report.2" hidden="1">{"summary",#N/A,FALSE,"2000 vs 1999";"detail",#N/A,FALSE,"2000 vs 1999"}</definedName>
    <definedName name="wrn.report.3" hidden="1">{"summary",#N/A,FALSE,"2000 vs 1999";"detail",#N/A,FALSE,"2000 vs 1999"}</definedName>
    <definedName name="wrn.report.4" hidden="1">{"summary",#N/A,FALSE,"2000 vs 1999";"detail",#N/A,FALSE,"2000 vs 1999"}</definedName>
    <definedName name="wrn.report.5" hidden="1">{"summary",#N/A,FALSE,"2000 vs 1999";"detail",#N/A,FALSE,"2000 vs 1999"}</definedName>
    <definedName name="wrn.report.6" hidden="1">{"summary",#N/A,FALSE,"2000 vs 1999";"detail",#N/A,FALSE,"2000 vs 1999"}</definedName>
    <definedName name="wrn.report.new" hidden="1">{"summary",#N/A,FALSE,"2000 vs 1999";"detail",#N/A,FALSE,"2000 vs 1999"}</definedName>
    <definedName name="wrn.report.new.1" hidden="1">{"summary",#N/A,FALSE,"2000 vs 1999";"detail",#N/A,FALSE,"2000 vs 1999"}</definedName>
    <definedName name="wrn.report.new.5" hidden="1">{"summary",#N/A,FALSE,"2000 vs 1999";"detail",#N/A,FALSE,"2000 vs 1999"}</definedName>
    <definedName name="wrn.report.new1" hidden="1">{"summary",#N/A,FALSE,"2000 vs 1999";"detail",#N/A,FALSE,"2000 vs 1999"}</definedName>
    <definedName name="wrn.report.new2" hidden="1">{"summary",#N/A,FALSE,"2000 vs 1999";"detail",#N/A,FALSE,"2000 vs 1999"}</definedName>
    <definedName name="wrn.report1" hidden="1">{"summary",#N/A,FALSE,"2000 vs 1999";"detail",#N/A,FALSE,"2000 vs 1999"}</definedName>
    <definedName name="wrn.scorecard._.rpt." hidden="1">{"scorecard view",#N/A,FALSE,"Scorecard output"}</definedName>
    <definedName name="wrn.SHIPMENTS." hidden="1">{#N/A,#N/A,FALSE,"JANLN2"}</definedName>
    <definedName name="wrn.Tabs._.for._.Dave." hidden="1">{#N/A,#N/A,FALSE,"CW Summary";#N/A,#N/A,FALSE,"Weekly Tracking";#N/A,#N/A,FALSE,"MSA";#N/A,#N/A,FALSE,"Parts";#N/A,#N/A,FALSE,"RS";#N/A,#N/A,FALSE,"Mods";#N/A,#N/A,FALSE,"GEVISA"}</definedName>
    <definedName name="x">'[100]IT SUMMARY'!$A$4:$B$150</definedName>
    <definedName name="xlfile">[101]Entry!$T$5</definedName>
    <definedName name="XLOPTvec">"18 27 1 125 1 0 1 1 1 1 1 1 0 0 1 0 0 0 0 0"</definedName>
    <definedName name="XLSVersion">#REF!</definedName>
    <definedName name="XTEST" hidden="1">{#N/A,#N/A,FALSE,"JANLN2"}</definedName>
    <definedName name="xx" hidden="1">#REF!</definedName>
    <definedName name="YEAR">#REF!</definedName>
    <definedName name="year04">#REF!</definedName>
    <definedName name="year05">#REF!</definedName>
    <definedName name="Yield">#REF!</definedName>
    <definedName name="YTD" localSheetId="5">#REF!</definedName>
    <definedName name="YTD" localSheetId="14">#REF!</definedName>
    <definedName name="YTD" localSheetId="15">#REF!</definedName>
    <definedName name="YTD" localSheetId="21">#REF!</definedName>
    <definedName name="YTD" localSheetId="22">#REF!</definedName>
    <definedName name="YTD" localSheetId="23">#REF!</definedName>
    <definedName name="YTD" localSheetId="31">#REF!</definedName>
    <definedName name="YTD" localSheetId="32">#REF!</definedName>
    <definedName name="YTD" localSheetId="34">#REF!</definedName>
    <definedName name="YTD" localSheetId="36">#REF!</definedName>
    <definedName name="YTD" localSheetId="38">#REF!</definedName>
    <definedName name="YTD" localSheetId="39">#REF!</definedName>
    <definedName name="YTD" localSheetId="43">#REF!</definedName>
    <definedName name="YTD" localSheetId="44">#REF!</definedName>
    <definedName name="YTD" localSheetId="59">#REF!</definedName>
    <definedName name="YTD">#REF!</definedName>
    <definedName name="yy" hidden="1">{#N/A,#N/A,FALSE,"Actual - 6_01";#N/A,#N/A,FALSE,"GM Detail";#N/A,#N/A,FALSE,"Global Service";#N/A,#N/A,FALSE,"Inventory Turnover Calculation"}</definedName>
    <definedName name="z" hidden="1">{"Summary analysis",#N/A,FALSE,"Total";"OCPH analysis",#N/A,FALSE,"Total";"detail analysis",#N/A,FALSE,"Total"}</definedName>
    <definedName name="Z_48284223_12A7_4EE9_B0E4_B9A89AC74F33_.wvu.Cols" hidden="1">#REF!</definedName>
    <definedName name="Z_48284223_12A7_4EE9_B0E4_B9A89AC74F33_.wvu.FilterData" hidden="1">#REF!</definedName>
    <definedName name="Z_48877919_4222_477F_B825_6B52F182C5EE_.wvu.Rows" hidden="1">#REF!</definedName>
    <definedName name="Z_BDC61F6F_818F_4702_94F3_EF8739FC15ED_.wvu.Cols" hidden="1">#REF!</definedName>
    <definedName name="Z_BDC61F6F_818F_4702_94F3_EF8739FC15ED_.wvu.FilterData" hidden="1">#REF!</definedName>
    <definedName name="Z_BDC61F6F_818F_4702_94F3_EF8739FC15ED_.wvu.PrintArea" hidden="1">#REF!</definedName>
    <definedName name="Z_DB49BF1F_B69F_4838_B49B_DB5F2EA4A7B0_.wvu.PrintArea" hidden="1">#REF!</definedName>
    <definedName name="zzzz" hidden="1">{#N/A,#N/A,FALSE,"Actual - 6_01";#N/A,#N/A,FALSE,"GM Detail";#N/A,#N/A,FALSE,"Global Service";#N/A,#N/A,FALSE,"Inventory Turnover Calculation"}</definedName>
    <definedName name="몰라" hidden="1">'[102]주주명부&lt;끝&gt;'!$A$5:$A$14</definedName>
    <definedName name="소모실적10월">#REF!</definedName>
    <definedName name="소모실적11월">#REF!</definedName>
    <definedName name="소모실적12월">#REF!</definedName>
    <definedName name="소모실적1월">#REF!</definedName>
    <definedName name="소모실적2월">#REF!</definedName>
    <definedName name="소모실적3월">#REF!</definedName>
    <definedName name="출고실적2">#REF!</definedName>
    <definedName name="關係會社外上買入金明細書">#REF!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3" i="41" l="1"/>
  <c r="O40" i="41"/>
  <c r="F76" i="97" l="1"/>
  <c r="E76" i="97"/>
  <c r="D76" i="97"/>
  <c r="L57" i="121" l="1"/>
  <c r="L56" i="121"/>
  <c r="F57" i="121"/>
  <c r="J65" i="113"/>
  <c r="J64" i="113"/>
  <c r="J58" i="113"/>
  <c r="J46" i="113"/>
  <c r="J45" i="113"/>
  <c r="J36" i="113"/>
  <c r="J33" i="113"/>
  <c r="J32" i="113"/>
  <c r="N51" i="111"/>
  <c r="N47" i="111"/>
  <c r="N46" i="111"/>
  <c r="N40" i="111"/>
  <c r="N30" i="111"/>
  <c r="N29" i="111"/>
  <c r="N20" i="111"/>
  <c r="N17" i="111"/>
  <c r="N16" i="111"/>
  <c r="N10" i="111"/>
  <c r="M51" i="111"/>
  <c r="M47" i="111"/>
  <c r="M46" i="111"/>
  <c r="M30" i="111"/>
  <c r="M29" i="111"/>
  <c r="M17" i="111"/>
  <c r="L22" i="122"/>
  <c r="J22" i="122"/>
  <c r="I201" i="122"/>
  <c r="F223" i="122"/>
  <c r="F66" i="97"/>
  <c r="E66" i="97"/>
  <c r="D66" i="97"/>
  <c r="F64" i="97"/>
  <c r="E64" i="97"/>
  <c r="D64" i="97"/>
  <c r="D45" i="97"/>
  <c r="D33" i="11" l="1"/>
  <c r="O43" i="73"/>
  <c r="O40" i="73"/>
  <c r="G30" i="118" l="1"/>
  <c r="L301" i="99"/>
  <c r="L300" i="99"/>
  <c r="L299" i="99"/>
  <c r="L298" i="99"/>
  <c r="L297" i="99"/>
  <c r="L296" i="99"/>
  <c r="L295" i="99"/>
  <c r="L294" i="99"/>
  <c r="L293" i="99"/>
  <c r="L292" i="99"/>
  <c r="L290" i="99"/>
  <c r="L289" i="99"/>
  <c r="L288" i="99"/>
  <c r="L287" i="99"/>
  <c r="L286" i="99"/>
  <c r="L285" i="99"/>
  <c r="L284" i="99"/>
  <c r="L283" i="99"/>
  <c r="L282" i="99"/>
  <c r="J301" i="99"/>
  <c r="J287" i="99"/>
  <c r="J286" i="99"/>
  <c r="J283" i="99"/>
  <c r="J269" i="99"/>
  <c r="J268" i="99"/>
  <c r="J267" i="99"/>
  <c r="J266" i="99"/>
  <c r="L266" i="99"/>
  <c r="J263" i="99"/>
  <c r="L263" i="99" s="1"/>
  <c r="J254" i="99"/>
  <c r="L254" i="99"/>
  <c r="J248" i="99"/>
  <c r="J244" i="99"/>
  <c r="L244" i="99" s="1"/>
  <c r="J243" i="99"/>
  <c r="J241" i="99"/>
  <c r="J240" i="99"/>
  <c r="J239" i="99"/>
  <c r="J238" i="99"/>
  <c r="J237" i="99"/>
  <c r="L268" i="99"/>
  <c r="L267" i="99"/>
  <c r="L248" i="99"/>
  <c r="L243" i="99"/>
  <c r="L241" i="99"/>
  <c r="L199" i="99"/>
  <c r="L198" i="99"/>
  <c r="L197" i="99"/>
  <c r="L194" i="99"/>
  <c r="L193" i="99"/>
  <c r="L192" i="99"/>
  <c r="L191" i="99"/>
  <c r="L216" i="99"/>
  <c r="L214" i="99"/>
  <c r="J223" i="99"/>
  <c r="J222" i="99"/>
  <c r="J221" i="99"/>
  <c r="J220" i="99"/>
  <c r="J219" i="99"/>
  <c r="J218" i="99"/>
  <c r="J217" i="99"/>
  <c r="J216" i="99"/>
  <c r="J214" i="99"/>
  <c r="J213" i="99"/>
  <c r="J212" i="99"/>
  <c r="J211" i="99"/>
  <c r="J210" i="99"/>
  <c r="J209" i="99"/>
  <c r="J208" i="99"/>
  <c r="J207" i="99"/>
  <c r="J206" i="99"/>
  <c r="J205" i="99"/>
  <c r="L205" i="99" s="1"/>
  <c r="L155" i="99"/>
  <c r="L145" i="99"/>
  <c r="J165" i="99"/>
  <c r="J164" i="99"/>
  <c r="J163" i="99"/>
  <c r="J162" i="99"/>
  <c r="J161" i="99"/>
  <c r="J160" i="99"/>
  <c r="J159" i="99"/>
  <c r="J158" i="99"/>
  <c r="J157" i="99"/>
  <c r="J156" i="99"/>
  <c r="J155" i="99"/>
  <c r="J154" i="99"/>
  <c r="J153" i="99"/>
  <c r="J152" i="99"/>
  <c r="J151" i="99"/>
  <c r="J150" i="99"/>
  <c r="J149" i="99"/>
  <c r="J145" i="99"/>
  <c r="J120" i="99"/>
  <c r="J148" i="99"/>
  <c r="J288" i="99"/>
  <c r="I269" i="99"/>
  <c r="H269" i="99"/>
  <c r="G269" i="99"/>
  <c r="F269" i="99"/>
  <c r="J252" i="99"/>
  <c r="G257" i="99"/>
  <c r="D62" i="108"/>
  <c r="C62" i="108"/>
  <c r="E61" i="108"/>
  <c r="E62" i="108" s="1"/>
  <c r="D61" i="108"/>
  <c r="C61" i="108"/>
  <c r="E39" i="108"/>
  <c r="D39" i="108"/>
  <c r="C39" i="108"/>
  <c r="J166" i="99" l="1"/>
  <c r="P60" i="42"/>
  <c r="P58" i="42"/>
  <c r="P53" i="42"/>
  <c r="P50" i="42"/>
  <c r="P48" i="42"/>
  <c r="P46" i="42"/>
  <c r="P44" i="42"/>
  <c r="P42" i="42"/>
  <c r="P40" i="42"/>
  <c r="P38" i="42"/>
  <c r="P36" i="42"/>
  <c r="P34" i="42"/>
  <c r="P32" i="42"/>
  <c r="P29" i="42"/>
  <c r="G61" i="42"/>
  <c r="G63" i="42" s="1"/>
  <c r="D61" i="42"/>
  <c r="N86" i="41"/>
  <c r="N83" i="41"/>
  <c r="N90" i="41"/>
  <c r="N88" i="41"/>
  <c r="K91" i="41"/>
  <c r="I91" i="41"/>
  <c r="H91" i="41"/>
  <c r="J44" i="107" l="1"/>
  <c r="J43" i="107"/>
  <c r="J42" i="107"/>
  <c r="J41" i="107"/>
  <c r="J40" i="107"/>
  <c r="J39" i="107"/>
  <c r="J38" i="107"/>
  <c r="J36" i="107"/>
  <c r="J35" i="107"/>
  <c r="J34" i="107"/>
  <c r="J33" i="107"/>
  <c r="J32" i="107"/>
  <c r="J31" i="107"/>
  <c r="J30" i="107"/>
  <c r="J29" i="107"/>
  <c r="J28" i="107"/>
  <c r="J27" i="107"/>
  <c r="J26" i="107"/>
  <c r="J25" i="107"/>
  <c r="J24" i="107"/>
  <c r="J23" i="107"/>
  <c r="J22" i="107"/>
  <c r="J21" i="107"/>
  <c r="J20" i="107"/>
  <c r="J19" i="107"/>
  <c r="J18" i="107"/>
  <c r="J17" i="107"/>
  <c r="J16" i="107"/>
  <c r="J15" i="107"/>
  <c r="J14" i="107"/>
  <c r="J44" i="106" l="1"/>
  <c r="J43" i="106"/>
  <c r="J42" i="106"/>
  <c r="J41" i="106"/>
  <c r="J40" i="106"/>
  <c r="J25" i="106"/>
  <c r="J24" i="106"/>
  <c r="J23" i="106"/>
  <c r="J22" i="106"/>
  <c r="J15" i="106"/>
  <c r="J14" i="106"/>
  <c r="J13" i="106"/>
  <c r="J12" i="106"/>
  <c r="J11" i="106"/>
  <c r="J10" i="106"/>
  <c r="J66" i="95"/>
  <c r="M44" i="12"/>
  <c r="E93" i="102"/>
  <c r="H52" i="102"/>
  <c r="G55" i="102"/>
  <c r="F21" i="110" l="1"/>
  <c r="F24" i="110" s="1"/>
  <c r="G30" i="109"/>
  <c r="F258" i="110"/>
  <c r="F263" i="110"/>
  <c r="F239" i="110"/>
  <c r="F238" i="110"/>
  <c r="F235" i="110"/>
  <c r="F231" i="110"/>
  <c r="F227" i="110"/>
  <c r="F173" i="110"/>
  <c r="F166" i="110"/>
  <c r="F113" i="110"/>
  <c r="F94" i="110"/>
  <c r="F42" i="110"/>
  <c r="F13" i="110"/>
  <c r="F15" i="110"/>
  <c r="I17" i="91"/>
  <c r="L44" i="12"/>
  <c r="K44" i="12"/>
  <c r="M26" i="12"/>
  <c r="E30" i="87"/>
  <c r="E32" i="87"/>
  <c r="D30" i="87"/>
  <c r="D32" i="87"/>
  <c r="F94" i="88"/>
  <c r="E94" i="88"/>
  <c r="F82" i="88"/>
  <c r="E82" i="88"/>
  <c r="E109" i="88"/>
  <c r="F39" i="88"/>
  <c r="E39" i="88"/>
  <c r="F33" i="88"/>
  <c r="E33" i="88"/>
  <c r="F24" i="88"/>
  <c r="E24" i="88"/>
  <c r="E108" i="88"/>
  <c r="E106" i="88"/>
  <c r="F250" i="99"/>
  <c r="G250" i="99"/>
  <c r="H250" i="99"/>
  <c r="I250" i="99"/>
  <c r="N40" i="41"/>
  <c r="N43" i="41" s="1"/>
  <c r="N43" i="73"/>
  <c r="N40" i="73"/>
  <c r="I223" i="99"/>
  <c r="H223" i="99"/>
  <c r="G223" i="99"/>
  <c r="F223" i="99"/>
  <c r="F166" i="99"/>
  <c r="G166" i="99"/>
  <c r="H166" i="99"/>
  <c r="I166" i="99"/>
  <c r="F55" i="102"/>
  <c r="E55" i="102"/>
  <c r="H53" i="102"/>
  <c r="H54" i="102"/>
  <c r="F50" i="102"/>
  <c r="G50" i="102"/>
  <c r="E50" i="102"/>
  <c r="H49" i="102"/>
  <c r="H47" i="102"/>
  <c r="H48" i="102"/>
  <c r="H46" i="102"/>
  <c r="M26" i="101"/>
  <c r="M34" i="101" s="1"/>
  <c r="M27" i="101"/>
  <c r="M29" i="101"/>
  <c r="M30" i="101"/>
  <c r="M25" i="101"/>
  <c r="M24" i="101"/>
  <c r="J133" i="99"/>
  <c r="L133" i="99" s="1"/>
  <c r="J119" i="99"/>
  <c r="L119" i="99" s="1"/>
  <c r="J121" i="99"/>
  <c r="J122" i="99"/>
  <c r="J146" i="99" s="1"/>
  <c r="J123" i="99"/>
  <c r="J124" i="99"/>
  <c r="J125" i="99"/>
  <c r="J126" i="99"/>
  <c r="J127" i="99"/>
  <c r="J128" i="99"/>
  <c r="J129" i="99"/>
  <c r="J130" i="99"/>
  <c r="J131" i="99"/>
  <c r="L131" i="99" s="1"/>
  <c r="J118" i="99"/>
  <c r="L118" i="99" s="1"/>
  <c r="J101" i="99"/>
  <c r="J102" i="99"/>
  <c r="J103" i="99"/>
  <c r="J104" i="99"/>
  <c r="J105" i="99"/>
  <c r="J106" i="99"/>
  <c r="J107" i="99"/>
  <c r="J108" i="99"/>
  <c r="J109" i="99"/>
  <c r="J110" i="99"/>
  <c r="J111" i="99"/>
  <c r="J112" i="99"/>
  <c r="J113" i="99"/>
  <c r="L113" i="99" s="1"/>
  <c r="J114" i="99"/>
  <c r="L114" i="99" s="1"/>
  <c r="J100" i="99"/>
  <c r="J56" i="99"/>
  <c r="L56" i="99" s="1"/>
  <c r="J57" i="99"/>
  <c r="J58" i="99"/>
  <c r="L58" i="99" s="1"/>
  <c r="J59" i="99"/>
  <c r="L59" i="99" s="1"/>
  <c r="J60" i="99"/>
  <c r="J61" i="99"/>
  <c r="J62" i="99"/>
  <c r="J63" i="99"/>
  <c r="J64" i="99"/>
  <c r="J65" i="99"/>
  <c r="J66" i="99"/>
  <c r="J67" i="99"/>
  <c r="J68" i="99"/>
  <c r="J69" i="99"/>
  <c r="L69" i="99" s="1"/>
  <c r="J70" i="99"/>
  <c r="L70" i="99" s="1"/>
  <c r="J71" i="99"/>
  <c r="L71" i="99" s="1"/>
  <c r="J72" i="99"/>
  <c r="L72" i="99" s="1"/>
  <c r="J73" i="99"/>
  <c r="L73" i="99" s="1"/>
  <c r="J74" i="99"/>
  <c r="J75" i="99"/>
  <c r="J76" i="99"/>
  <c r="J77" i="99"/>
  <c r="J78" i="99"/>
  <c r="J79" i="99"/>
  <c r="L79" i="99" s="1"/>
  <c r="J80" i="99"/>
  <c r="L80" i="99" s="1"/>
  <c r="J81" i="99"/>
  <c r="L81" i="99" s="1"/>
  <c r="J82" i="99"/>
  <c r="J83" i="99"/>
  <c r="J84" i="99"/>
  <c r="J85" i="99"/>
  <c r="J86" i="99"/>
  <c r="J55" i="99"/>
  <c r="J44" i="99"/>
  <c r="L44" i="99" s="1"/>
  <c r="J15" i="99"/>
  <c r="J16" i="99"/>
  <c r="L16" i="99" s="1"/>
  <c r="J17" i="99"/>
  <c r="L17" i="99" s="1"/>
  <c r="J18" i="99"/>
  <c r="J19" i="99"/>
  <c r="J20" i="99"/>
  <c r="J21" i="99"/>
  <c r="J22" i="99"/>
  <c r="J23" i="99"/>
  <c r="J24" i="99"/>
  <c r="L24" i="99" s="1"/>
  <c r="J25" i="99"/>
  <c r="L25" i="99" s="1"/>
  <c r="J26" i="99"/>
  <c r="L26" i="99" s="1"/>
  <c r="J27" i="99"/>
  <c r="L27" i="99" s="1"/>
  <c r="J28" i="99"/>
  <c r="L28" i="99" s="1"/>
  <c r="J29" i="99"/>
  <c r="L29" i="99" s="1"/>
  <c r="J30" i="99"/>
  <c r="J31" i="99"/>
  <c r="J32" i="99"/>
  <c r="J33" i="99"/>
  <c r="J34" i="99"/>
  <c r="J35" i="99"/>
  <c r="J36" i="99"/>
  <c r="J37" i="99"/>
  <c r="J38" i="99"/>
  <c r="J39" i="99"/>
  <c r="J40" i="99"/>
  <c r="J41" i="99"/>
  <c r="J42" i="99"/>
  <c r="L42" i="99" s="1"/>
  <c r="J43" i="99"/>
  <c r="L43" i="99" s="1"/>
  <c r="J14" i="99"/>
  <c r="N43" i="92"/>
  <c r="M41" i="92"/>
  <c r="N41" i="92" s="1"/>
  <c r="M42" i="92"/>
  <c r="N42" i="92" s="1"/>
  <c r="M43" i="92"/>
  <c r="M44" i="92"/>
  <c r="N44" i="92" s="1"/>
  <c r="M45" i="92"/>
  <c r="N45" i="92" s="1"/>
  <c r="M46" i="92"/>
  <c r="N46" i="92" s="1"/>
  <c r="M47" i="92"/>
  <c r="N47" i="92" s="1"/>
  <c r="M49" i="92"/>
  <c r="M50" i="92"/>
  <c r="M51" i="92"/>
  <c r="N51" i="92" s="1"/>
  <c r="M40" i="92"/>
  <c r="N15" i="92"/>
  <c r="N23" i="92"/>
  <c r="N25" i="92"/>
  <c r="N37" i="92"/>
  <c r="M12" i="92"/>
  <c r="N12" i="92" s="1"/>
  <c r="M13" i="92"/>
  <c r="N13" i="92" s="1"/>
  <c r="M14" i="92"/>
  <c r="N14" i="92" s="1"/>
  <c r="M15" i="92"/>
  <c r="M16" i="92"/>
  <c r="N16" i="92" s="1"/>
  <c r="M17" i="92"/>
  <c r="N17" i="92" s="1"/>
  <c r="M18" i="92"/>
  <c r="N18" i="92" s="1"/>
  <c r="M19" i="92"/>
  <c r="N19" i="92" s="1"/>
  <c r="M20" i="92"/>
  <c r="N20" i="92" s="1"/>
  <c r="M21" i="92"/>
  <c r="N21" i="92" s="1"/>
  <c r="M22" i="92"/>
  <c r="N22" i="92" s="1"/>
  <c r="M23" i="92"/>
  <c r="M24" i="92"/>
  <c r="N24" i="92" s="1"/>
  <c r="M25" i="92"/>
  <c r="M26" i="92"/>
  <c r="N26" i="92" s="1"/>
  <c r="M27" i="92"/>
  <c r="N27" i="92" s="1"/>
  <c r="M28" i="92"/>
  <c r="N28" i="92" s="1"/>
  <c r="M29" i="92"/>
  <c r="N29" i="92" s="1"/>
  <c r="M30" i="92"/>
  <c r="N30" i="92" s="1"/>
  <c r="M31" i="92"/>
  <c r="N31" i="92" s="1"/>
  <c r="M32" i="92"/>
  <c r="N32" i="92" s="1"/>
  <c r="M33" i="92"/>
  <c r="N33" i="92" s="1"/>
  <c r="M34" i="92"/>
  <c r="N34" i="92" s="1"/>
  <c r="M35" i="92"/>
  <c r="N35" i="92" s="1"/>
  <c r="M36" i="92"/>
  <c r="N36" i="92" s="1"/>
  <c r="M11" i="92"/>
  <c r="N11" i="92" s="1"/>
  <c r="M10" i="92"/>
  <c r="N10" i="92" s="1"/>
  <c r="Q53" i="92"/>
  <c r="E42" i="117"/>
  <c r="E55" i="117"/>
  <c r="D42" i="117"/>
  <c r="D55" i="117"/>
  <c r="C42" i="117"/>
  <c r="C55" i="117"/>
  <c r="G26" i="73"/>
  <c r="N23" i="73"/>
  <c r="N26" i="73" s="1"/>
  <c r="G23" i="73"/>
  <c r="K20" i="73"/>
  <c r="K23" i="73" s="1"/>
  <c r="K26" i="73" s="1"/>
  <c r="L20" i="73"/>
  <c r="L23" i="73" s="1"/>
  <c r="L26" i="73" s="1"/>
  <c r="M20" i="73"/>
  <c r="M23" i="73" s="1"/>
  <c r="M26" i="73" s="1"/>
  <c r="N20" i="73"/>
  <c r="G20" i="73"/>
  <c r="F20" i="73"/>
  <c r="O20" i="73"/>
  <c r="O23" i="73" s="1"/>
  <c r="P41" i="41"/>
  <c r="P37" i="41"/>
  <c r="P40" i="41" s="1"/>
  <c r="N24" i="41"/>
  <c r="N18" i="41"/>
  <c r="N16" i="41"/>
  <c r="N20" i="41" s="1"/>
  <c r="N23" i="41" s="1"/>
  <c r="O20" i="41"/>
  <c r="O23" i="41" s="1"/>
  <c r="O26" i="41" s="1"/>
  <c r="J20" i="41"/>
  <c r="J23" i="41" s="1"/>
  <c r="K20" i="41"/>
  <c r="K23" i="41" s="1"/>
  <c r="K26" i="41" s="1"/>
  <c r="L20" i="41"/>
  <c r="L23" i="41" s="1"/>
  <c r="L26" i="41" s="1"/>
  <c r="M20" i="41"/>
  <c r="G20" i="41"/>
  <c r="G23" i="41" s="1"/>
  <c r="G26" i="41" s="1"/>
  <c r="F20" i="41"/>
  <c r="I40" i="91"/>
  <c r="I39" i="91"/>
  <c r="I38" i="91"/>
  <c r="I19" i="91"/>
  <c r="I20" i="91"/>
  <c r="I21" i="91"/>
  <c r="I22" i="91"/>
  <c r="I23" i="91"/>
  <c r="I25" i="91"/>
  <c r="I26" i="91"/>
  <c r="I27" i="91"/>
  <c r="I28" i="91"/>
  <c r="I30" i="91"/>
  <c r="I31" i="91"/>
  <c r="I32" i="91"/>
  <c r="I18" i="91"/>
  <c r="F20" i="90"/>
  <c r="I310" i="122"/>
  <c r="H310" i="122"/>
  <c r="G310" i="122"/>
  <c r="L238" i="122"/>
  <c r="J177" i="122"/>
  <c r="L177" i="122" s="1"/>
  <c r="J175" i="122"/>
  <c r="J130" i="122"/>
  <c r="L130" i="122"/>
  <c r="L175" i="122"/>
  <c r="L39" i="122"/>
  <c r="L38" i="122"/>
  <c r="L16" i="122"/>
  <c r="J294" i="122"/>
  <c r="L294" i="122" s="1"/>
  <c r="J292" i="122"/>
  <c r="J284" i="122"/>
  <c r="L284" i="122" s="1"/>
  <c r="J282" i="122"/>
  <c r="L282" i="122"/>
  <c r="J281" i="122"/>
  <c r="L281" i="122"/>
  <c r="J280" i="122"/>
  <c r="J289" i="122" s="1"/>
  <c r="L280" i="122"/>
  <c r="J245" i="122"/>
  <c r="L245" i="122"/>
  <c r="J238" i="122"/>
  <c r="J237" i="122"/>
  <c r="L237" i="122"/>
  <c r="J225" i="122"/>
  <c r="L225" i="122" s="1"/>
  <c r="J222" i="122"/>
  <c r="L222" i="122" s="1"/>
  <c r="J218" i="122"/>
  <c r="L218" i="122" s="1"/>
  <c r="J215" i="122"/>
  <c r="L215" i="122" s="1"/>
  <c r="J211" i="122"/>
  <c r="L211" i="122" s="1"/>
  <c r="J210" i="122"/>
  <c r="L210" i="122"/>
  <c r="J208" i="122"/>
  <c r="L208" i="122"/>
  <c r="J206" i="122"/>
  <c r="L206" i="122"/>
  <c r="J205" i="122"/>
  <c r="L205" i="122" s="1"/>
  <c r="J195" i="122"/>
  <c r="L195" i="122"/>
  <c r="J122" i="122"/>
  <c r="L122" i="122"/>
  <c r="J119" i="122"/>
  <c r="L119" i="122"/>
  <c r="J118" i="122"/>
  <c r="L118" i="122"/>
  <c r="J112" i="122"/>
  <c r="L112" i="122"/>
  <c r="J102" i="122"/>
  <c r="L102" i="122" s="1"/>
  <c r="J100" i="122"/>
  <c r="L100" i="122"/>
  <c r="J68" i="122"/>
  <c r="L68" i="122"/>
  <c r="J66" i="122"/>
  <c r="L66" i="122"/>
  <c r="J65" i="122"/>
  <c r="L65" i="122"/>
  <c r="J64" i="122"/>
  <c r="L64" i="122" s="1"/>
  <c r="J63" i="122"/>
  <c r="L63" i="122" s="1"/>
  <c r="J56" i="122"/>
  <c r="L56" i="122"/>
  <c r="J55" i="122"/>
  <c r="L55" i="122"/>
  <c r="J42" i="122"/>
  <c r="L42" i="122" s="1"/>
  <c r="J41" i="122"/>
  <c r="L41" i="122"/>
  <c r="J39" i="122"/>
  <c r="J38" i="122"/>
  <c r="J37" i="122"/>
  <c r="L37" i="122" s="1"/>
  <c r="J35" i="122"/>
  <c r="L35" i="122" s="1"/>
  <c r="J30" i="122"/>
  <c r="L30" i="122" s="1"/>
  <c r="J28" i="122"/>
  <c r="L28" i="122" s="1"/>
  <c r="J24" i="122"/>
  <c r="L24" i="122" s="1"/>
  <c r="J20" i="122"/>
  <c r="L20" i="122" s="1"/>
  <c r="J17" i="122"/>
  <c r="L17" i="122" s="1"/>
  <c r="J16" i="122"/>
  <c r="L292" i="122"/>
  <c r="E67" i="113"/>
  <c r="E68" i="113" s="1"/>
  <c r="F40" i="24"/>
  <c r="F47" i="24" s="1"/>
  <c r="D30" i="118"/>
  <c r="I43" i="73"/>
  <c r="H43" i="73"/>
  <c r="G43" i="73"/>
  <c r="P40" i="73"/>
  <c r="P43" i="73" s="1"/>
  <c r="K40" i="73"/>
  <c r="K43" i="73" s="1"/>
  <c r="J40" i="73"/>
  <c r="J43" i="73" s="1"/>
  <c r="I40" i="73"/>
  <c r="H40" i="73"/>
  <c r="G40" i="73"/>
  <c r="F40" i="73"/>
  <c r="F43" i="73"/>
  <c r="F23" i="73"/>
  <c r="F26" i="73" s="1"/>
  <c r="G58" i="115"/>
  <c r="F58" i="115"/>
  <c r="K18" i="115"/>
  <c r="K13" i="115"/>
  <c r="K10" i="115"/>
  <c r="K20" i="115" s="1"/>
  <c r="K58" i="115" s="1"/>
  <c r="H20" i="115"/>
  <c r="H58" i="115" s="1"/>
  <c r="G20" i="115"/>
  <c r="F20" i="115"/>
  <c r="E20" i="115"/>
  <c r="E58" i="115"/>
  <c r="H18" i="115"/>
  <c r="E18" i="115"/>
  <c r="F250" i="122"/>
  <c r="I289" i="122"/>
  <c r="H289" i="122"/>
  <c r="F289" i="122"/>
  <c r="I250" i="122"/>
  <c r="I223" i="122"/>
  <c r="H223" i="122"/>
  <c r="H290" i="122" s="1"/>
  <c r="H311" i="122" s="1"/>
  <c r="G223" i="122"/>
  <c r="G290" i="122"/>
  <c r="F201" i="122"/>
  <c r="F202" i="122" s="1"/>
  <c r="I146" i="122"/>
  <c r="I202" i="122" s="1"/>
  <c r="H146" i="122"/>
  <c r="H202" i="122"/>
  <c r="G146" i="122"/>
  <c r="G202" i="122" s="1"/>
  <c r="F146" i="122"/>
  <c r="I115" i="122"/>
  <c r="H115" i="122"/>
  <c r="G115" i="122"/>
  <c r="F115" i="122"/>
  <c r="E63" i="114"/>
  <c r="E54" i="114"/>
  <c r="J67" i="113"/>
  <c r="H67" i="113"/>
  <c r="F67" i="113"/>
  <c r="J56" i="113"/>
  <c r="H56" i="113"/>
  <c r="F56" i="113"/>
  <c r="E56" i="113"/>
  <c r="E75" i="112"/>
  <c r="D75" i="112"/>
  <c r="D76" i="112" s="1"/>
  <c r="E65" i="112"/>
  <c r="D65" i="112"/>
  <c r="N48" i="111"/>
  <c r="M48" i="111"/>
  <c r="L48" i="111"/>
  <c r="L52" i="111" s="1"/>
  <c r="K48" i="111"/>
  <c r="E48" i="111"/>
  <c r="N39" i="111"/>
  <c r="M39" i="111"/>
  <c r="L39" i="111"/>
  <c r="K39" i="111"/>
  <c r="E39" i="111"/>
  <c r="E52" i="111" s="1"/>
  <c r="J14" i="50"/>
  <c r="D30" i="109"/>
  <c r="R101" i="42"/>
  <c r="Q101" i="42"/>
  <c r="N101" i="42"/>
  <c r="E101" i="42"/>
  <c r="Q63" i="42"/>
  <c r="E63" i="42"/>
  <c r="R61" i="42"/>
  <c r="R63" i="42"/>
  <c r="P61" i="42"/>
  <c r="P63" i="42" s="1"/>
  <c r="O61" i="42"/>
  <c r="O63" i="42" s="1"/>
  <c r="N61" i="42"/>
  <c r="N63" i="42" s="1"/>
  <c r="M61" i="42"/>
  <c r="M63" i="42"/>
  <c r="I61" i="42"/>
  <c r="I63" i="42" s="1"/>
  <c r="D63" i="42"/>
  <c r="N91" i="41"/>
  <c r="M91" i="41"/>
  <c r="L91" i="41"/>
  <c r="J91" i="41"/>
  <c r="F91" i="41"/>
  <c r="K40" i="41"/>
  <c r="K43" i="41" s="1"/>
  <c r="J40" i="41"/>
  <c r="J43" i="41" s="1"/>
  <c r="I40" i="41"/>
  <c r="I43" i="41" s="1"/>
  <c r="H40" i="41"/>
  <c r="H43" i="41" s="1"/>
  <c r="G40" i="41"/>
  <c r="G43" i="41" s="1"/>
  <c r="F40" i="41"/>
  <c r="F43" i="41" s="1"/>
  <c r="M23" i="41"/>
  <c r="M26" i="41" s="1"/>
  <c r="F23" i="41"/>
  <c r="F26" i="41"/>
  <c r="K45" i="107"/>
  <c r="J45" i="107"/>
  <c r="I45" i="107"/>
  <c r="H45" i="107"/>
  <c r="G45" i="107"/>
  <c r="F45" i="107"/>
  <c r="E45" i="107"/>
  <c r="I45" i="106"/>
  <c r="H45" i="106"/>
  <c r="G45" i="106"/>
  <c r="E45" i="106"/>
  <c r="D45" i="106"/>
  <c r="J45" i="106"/>
  <c r="I42" i="106"/>
  <c r="H42" i="106"/>
  <c r="G42" i="106"/>
  <c r="D42" i="106"/>
  <c r="I20" i="106"/>
  <c r="I27" i="106"/>
  <c r="D20" i="106"/>
  <c r="D27" i="106"/>
  <c r="J18" i="106"/>
  <c r="I18" i="106"/>
  <c r="H18" i="106"/>
  <c r="H20" i="106"/>
  <c r="H27" i="106" s="1"/>
  <c r="G18" i="106"/>
  <c r="G20" i="106"/>
  <c r="G27" i="106" s="1"/>
  <c r="F18" i="106"/>
  <c r="F20" i="106"/>
  <c r="F27" i="106" s="1"/>
  <c r="E18" i="106"/>
  <c r="E20" i="106"/>
  <c r="E27" i="106" s="1"/>
  <c r="D18" i="106"/>
  <c r="E40" i="120"/>
  <c r="E43" i="120" s="1"/>
  <c r="E23" i="120"/>
  <c r="E20" i="120"/>
  <c r="G62" i="102"/>
  <c r="F62" i="102"/>
  <c r="H13" i="102"/>
  <c r="H19" i="102" s="1"/>
  <c r="H20" i="102" s="1"/>
  <c r="K34" i="101"/>
  <c r="J34" i="101"/>
  <c r="H34" i="101"/>
  <c r="E34" i="101"/>
  <c r="F56" i="121"/>
  <c r="O56" i="121"/>
  <c r="N56" i="121"/>
  <c r="M56" i="121"/>
  <c r="G56" i="121"/>
  <c r="E56" i="121"/>
  <c r="E71" i="121" s="1"/>
  <c r="D56" i="121"/>
  <c r="D71" i="121" s="1"/>
  <c r="K43" i="121"/>
  <c r="N43" i="121"/>
  <c r="N70" i="121" s="1"/>
  <c r="L43" i="121"/>
  <c r="G43" i="121"/>
  <c r="E43" i="121"/>
  <c r="E70" i="121" s="1"/>
  <c r="D43" i="121"/>
  <c r="D70" i="121" s="1"/>
  <c r="O33" i="121"/>
  <c r="N33" i="121"/>
  <c r="N69" i="121" s="1"/>
  <c r="M33" i="121"/>
  <c r="M57" i="121" s="1"/>
  <c r="L33" i="121"/>
  <c r="K33" i="121"/>
  <c r="K69" i="121" s="1"/>
  <c r="G33" i="121"/>
  <c r="G57" i="121" s="1"/>
  <c r="G72" i="121" s="1"/>
  <c r="F33" i="121"/>
  <c r="F69" i="121" s="1"/>
  <c r="E33" i="121"/>
  <c r="E69" i="121" s="1"/>
  <c r="D33" i="121"/>
  <c r="D69" i="121" s="1"/>
  <c r="O13" i="121"/>
  <c r="O57" i="121" s="1"/>
  <c r="O72" i="121" s="1"/>
  <c r="N13" i="121"/>
  <c r="M13" i="121"/>
  <c r="L13" i="121"/>
  <c r="K13" i="121"/>
  <c r="G13" i="121"/>
  <c r="F13" i="121"/>
  <c r="E13" i="121"/>
  <c r="D13" i="121"/>
  <c r="J40" i="24"/>
  <c r="J47" i="24" s="1"/>
  <c r="I40" i="24"/>
  <c r="I47" i="24" s="1"/>
  <c r="H40" i="24"/>
  <c r="H47" i="24" s="1"/>
  <c r="G40" i="24"/>
  <c r="G47" i="24" s="1"/>
  <c r="G49" i="100"/>
  <c r="F49" i="100"/>
  <c r="E49" i="100"/>
  <c r="F310" i="99"/>
  <c r="J309" i="99"/>
  <c r="L309" i="99" s="1"/>
  <c r="I310" i="99"/>
  <c r="H310" i="99"/>
  <c r="G310" i="99"/>
  <c r="I289" i="99"/>
  <c r="H289" i="99"/>
  <c r="H290" i="99" s="1"/>
  <c r="G289" i="99"/>
  <c r="F289" i="99"/>
  <c r="I257" i="99"/>
  <c r="H257" i="99"/>
  <c r="F257" i="99"/>
  <c r="I201" i="99"/>
  <c r="H201" i="99"/>
  <c r="G201" i="99"/>
  <c r="G202" i="99" s="1"/>
  <c r="F201" i="99"/>
  <c r="F202" i="99" s="1"/>
  <c r="K146" i="99"/>
  <c r="I146" i="99"/>
  <c r="I202" i="99" s="1"/>
  <c r="H146" i="99"/>
  <c r="H202" i="99" s="1"/>
  <c r="G146" i="99"/>
  <c r="F146" i="99"/>
  <c r="K115" i="99"/>
  <c r="I115" i="99"/>
  <c r="H115" i="99"/>
  <c r="G115" i="99"/>
  <c r="F115" i="99"/>
  <c r="J308" i="99"/>
  <c r="L308" i="99"/>
  <c r="J307" i="99"/>
  <c r="L307" i="99"/>
  <c r="J306" i="99"/>
  <c r="L306" i="99"/>
  <c r="J305" i="99"/>
  <c r="L305" i="99"/>
  <c r="J304" i="99"/>
  <c r="L304" i="99"/>
  <c r="J303" i="99"/>
  <c r="L303" i="99" s="1"/>
  <c r="J302" i="99"/>
  <c r="L302" i="99" s="1"/>
  <c r="J300" i="99"/>
  <c r="J299" i="99"/>
  <c r="J298" i="99"/>
  <c r="J297" i="99"/>
  <c r="J296" i="99"/>
  <c r="J295" i="99"/>
  <c r="J294" i="99"/>
  <c r="J293" i="99"/>
  <c r="J292" i="99"/>
  <c r="J285" i="99"/>
  <c r="J284" i="99"/>
  <c r="J282" i="99"/>
  <c r="J281" i="99"/>
  <c r="L281" i="99"/>
  <c r="J280" i="99"/>
  <c r="J289" i="99" s="1"/>
  <c r="L280" i="99"/>
  <c r="J265" i="99"/>
  <c r="L265" i="99"/>
  <c r="J264" i="99"/>
  <c r="L264" i="99"/>
  <c r="J262" i="99"/>
  <c r="L262" i="99" s="1"/>
  <c r="J261" i="99"/>
  <c r="L261" i="99"/>
  <c r="J260" i="99"/>
  <c r="L260" i="99"/>
  <c r="J259" i="99"/>
  <c r="L259" i="99"/>
  <c r="L269" i="99" s="1"/>
  <c r="J256" i="99"/>
  <c r="L256" i="99"/>
  <c r="J255" i="99"/>
  <c r="L255" i="99" s="1"/>
  <c r="L257" i="99" s="1"/>
  <c r="J253" i="99"/>
  <c r="L253" i="99"/>
  <c r="J249" i="99"/>
  <c r="L249" i="99"/>
  <c r="J247" i="99"/>
  <c r="L247" i="99"/>
  <c r="J246" i="99"/>
  <c r="L246" i="99"/>
  <c r="J245" i="99"/>
  <c r="L245" i="99"/>
  <c r="J242" i="99"/>
  <c r="L242" i="99"/>
  <c r="L240" i="99"/>
  <c r="L239" i="99"/>
  <c r="L238" i="99"/>
  <c r="L237" i="99"/>
  <c r="J195" i="99"/>
  <c r="L195" i="99"/>
  <c r="J226" i="99"/>
  <c r="L226" i="99"/>
  <c r="J225" i="99"/>
  <c r="L225" i="99"/>
  <c r="L222" i="99"/>
  <c r="L221" i="99"/>
  <c r="L220" i="99"/>
  <c r="L219" i="99"/>
  <c r="L218" i="99"/>
  <c r="L217" i="99"/>
  <c r="J215" i="99"/>
  <c r="L215" i="99"/>
  <c r="L213" i="99"/>
  <c r="L212" i="99"/>
  <c r="L211" i="99"/>
  <c r="L210" i="99"/>
  <c r="L209" i="99"/>
  <c r="L208" i="99"/>
  <c r="L207" i="99"/>
  <c r="L206" i="99"/>
  <c r="J200" i="99"/>
  <c r="L200" i="99"/>
  <c r="J196" i="99"/>
  <c r="L196" i="99"/>
  <c r="L165" i="99"/>
  <c r="L163" i="99"/>
  <c r="L160" i="99"/>
  <c r="L153" i="99"/>
  <c r="L152" i="99"/>
  <c r="L151" i="99"/>
  <c r="L150" i="99"/>
  <c r="L149" i="99"/>
  <c r="L148" i="99"/>
  <c r="J179" i="99"/>
  <c r="L179" i="99" s="1"/>
  <c r="J178" i="99"/>
  <c r="L178" i="99"/>
  <c r="J177" i="99"/>
  <c r="L177" i="99"/>
  <c r="J176" i="99"/>
  <c r="L176" i="99"/>
  <c r="J175" i="99"/>
  <c r="L175" i="99"/>
  <c r="J174" i="99"/>
  <c r="L174" i="99"/>
  <c r="J172" i="99"/>
  <c r="L172" i="99" s="1"/>
  <c r="J170" i="99"/>
  <c r="L170" i="99"/>
  <c r="L201" i="99" s="1"/>
  <c r="J168" i="99"/>
  <c r="L168" i="99"/>
  <c r="L159" i="99"/>
  <c r="L158" i="99"/>
  <c r="L154" i="99"/>
  <c r="L130" i="99"/>
  <c r="L125" i="99"/>
  <c r="L124" i="99"/>
  <c r="L123" i="99"/>
  <c r="L121" i="99"/>
  <c r="L120" i="99"/>
  <c r="L112" i="99"/>
  <c r="L107" i="99"/>
  <c r="L106" i="99"/>
  <c r="L104" i="99"/>
  <c r="L103" i="99"/>
  <c r="L102" i="99"/>
  <c r="L101" i="99"/>
  <c r="L100" i="99"/>
  <c r="L55" i="99"/>
  <c r="L83" i="99"/>
  <c r="L82" i="99"/>
  <c r="L78" i="99"/>
  <c r="L68" i="99"/>
  <c r="L67" i="99"/>
  <c r="L66" i="99"/>
  <c r="L65" i="99"/>
  <c r="L64" i="99"/>
  <c r="L63" i="99"/>
  <c r="L60" i="99"/>
  <c r="L41" i="99"/>
  <c r="L40" i="99"/>
  <c r="L39" i="99"/>
  <c r="L38" i="99"/>
  <c r="L37" i="99"/>
  <c r="L36" i="99"/>
  <c r="L35" i="99"/>
  <c r="L31" i="99"/>
  <c r="L30" i="99"/>
  <c r="L23" i="99"/>
  <c r="L22" i="99"/>
  <c r="L21" i="99"/>
  <c r="L20" i="99"/>
  <c r="L18" i="99"/>
  <c r="L15" i="99"/>
  <c r="L14" i="99"/>
  <c r="E63" i="98"/>
  <c r="H54" i="98"/>
  <c r="H67" i="98" s="1"/>
  <c r="E54" i="98"/>
  <c r="J65" i="94"/>
  <c r="J64" i="94"/>
  <c r="J63" i="94"/>
  <c r="J61" i="94"/>
  <c r="J59" i="94"/>
  <c r="J58" i="94"/>
  <c r="H67" i="94"/>
  <c r="G67" i="94"/>
  <c r="F67" i="94"/>
  <c r="E67" i="94"/>
  <c r="E68" i="94" s="1"/>
  <c r="J48" i="94"/>
  <c r="J53" i="94"/>
  <c r="J52" i="94"/>
  <c r="J51" i="94"/>
  <c r="J50" i="94"/>
  <c r="J49" i="94"/>
  <c r="J47" i="94"/>
  <c r="J46" i="94"/>
  <c r="J45" i="94"/>
  <c r="J44" i="94"/>
  <c r="J43" i="94"/>
  <c r="J42" i="94"/>
  <c r="J40" i="94"/>
  <c r="J39" i="94"/>
  <c r="J38" i="94"/>
  <c r="J37" i="94"/>
  <c r="J36" i="94"/>
  <c r="J35" i="94"/>
  <c r="J34" i="94"/>
  <c r="J33" i="94"/>
  <c r="J32" i="94"/>
  <c r="J30" i="94"/>
  <c r="J29" i="94"/>
  <c r="J28" i="94"/>
  <c r="J27" i="94"/>
  <c r="H56" i="94"/>
  <c r="G56" i="94"/>
  <c r="F56" i="94"/>
  <c r="E56" i="94"/>
  <c r="E75" i="93"/>
  <c r="D75" i="93"/>
  <c r="E65" i="93"/>
  <c r="D65" i="93"/>
  <c r="L48" i="92"/>
  <c r="K48" i="92"/>
  <c r="E48" i="92"/>
  <c r="L39" i="92"/>
  <c r="L52" i="92" s="1"/>
  <c r="K39" i="92"/>
  <c r="E39" i="92"/>
  <c r="F43" i="91"/>
  <c r="E43" i="91"/>
  <c r="I43" i="91"/>
  <c r="D43" i="91"/>
  <c r="F35" i="91"/>
  <c r="F46" i="91" s="1"/>
  <c r="E35" i="91"/>
  <c r="E46" i="91" s="1"/>
  <c r="D35" i="91"/>
  <c r="D46" i="91"/>
  <c r="F103" i="90"/>
  <c r="M64" i="12"/>
  <c r="J64" i="12"/>
  <c r="J62" i="12"/>
  <c r="M62" i="12"/>
  <c r="M60" i="12"/>
  <c r="M27" i="12"/>
  <c r="M58" i="12"/>
  <c r="J58" i="12"/>
  <c r="L51" i="12"/>
  <c r="L53" i="12"/>
  <c r="L66" i="12"/>
  <c r="K51" i="12"/>
  <c r="J51" i="12"/>
  <c r="J44" i="12"/>
  <c r="M56" i="12"/>
  <c r="M55" i="12"/>
  <c r="M48" i="12"/>
  <c r="M47" i="12"/>
  <c r="M46" i="12"/>
  <c r="M51" i="12"/>
  <c r="M41" i="12"/>
  <c r="M40" i="12"/>
  <c r="M39" i="12"/>
  <c r="M37" i="12"/>
  <c r="M36" i="12"/>
  <c r="M35" i="12"/>
  <c r="M34" i="12"/>
  <c r="M32" i="12"/>
  <c r="M31" i="12"/>
  <c r="M30" i="12"/>
  <c r="M29" i="12"/>
  <c r="M28" i="12"/>
  <c r="D46" i="11"/>
  <c r="D29" i="11"/>
  <c r="D19" i="11"/>
  <c r="D15" i="11"/>
  <c r="E81" i="10"/>
  <c r="D81" i="10"/>
  <c r="E64" i="10"/>
  <c r="D64" i="10"/>
  <c r="E48" i="10"/>
  <c r="E51" i="10" s="1"/>
  <c r="D48" i="10"/>
  <c r="D51" i="10" s="1"/>
  <c r="E38" i="8"/>
  <c r="E39" i="8" s="1"/>
  <c r="E40" i="8" s="1"/>
  <c r="F30" i="8"/>
  <c r="F39" i="8" s="1"/>
  <c r="F40" i="8" s="1"/>
  <c r="E41" i="8" s="1"/>
  <c r="E30" i="8"/>
  <c r="G98" i="86"/>
  <c r="F98" i="86"/>
  <c r="G84" i="86"/>
  <c r="F84" i="86"/>
  <c r="E68" i="86"/>
  <c r="D68" i="86"/>
  <c r="D57" i="86"/>
  <c r="E57" i="86"/>
  <c r="F34" i="86"/>
  <c r="F39" i="86" s="1"/>
  <c r="F41" i="86" s="1"/>
  <c r="E34" i="86"/>
  <c r="E39" i="86"/>
  <c r="E41" i="86" s="1"/>
  <c r="D34" i="86"/>
  <c r="D39" i="86" s="1"/>
  <c r="D41" i="86" s="1"/>
  <c r="F165" i="90"/>
  <c r="F175" i="90"/>
  <c r="F137" i="90"/>
  <c r="F130" i="90"/>
  <c r="A21" i="87"/>
  <c r="F21" i="87"/>
  <c r="F19" i="87"/>
  <c r="I290" i="122"/>
  <c r="E62" i="102"/>
  <c r="L252" i="99"/>
  <c r="J67" i="94"/>
  <c r="D76" i="93"/>
  <c r="K53" i="12"/>
  <c r="K66" i="12"/>
  <c r="A23" i="87"/>
  <c r="A24" i="87"/>
  <c r="A26" i="87"/>
  <c r="F23" i="87"/>
  <c r="F24" i="87"/>
  <c r="A27" i="87"/>
  <c r="F26" i="87"/>
  <c r="A28" i="87"/>
  <c r="F27" i="87"/>
  <c r="A29" i="87"/>
  <c r="F28" i="87"/>
  <c r="A30" i="87"/>
  <c r="F29" i="87"/>
  <c r="A31" i="87"/>
  <c r="F30" i="87"/>
  <c r="A32" i="87"/>
  <c r="F32" i="87"/>
  <c r="F31" i="87"/>
  <c r="O71" i="121"/>
  <c r="N71" i="121"/>
  <c r="M71" i="121"/>
  <c r="L71" i="121"/>
  <c r="K71" i="121"/>
  <c r="G71" i="121"/>
  <c r="F71" i="121"/>
  <c r="O70" i="121"/>
  <c r="M70" i="121"/>
  <c r="L70" i="121"/>
  <c r="K70" i="121"/>
  <c r="G70" i="121"/>
  <c r="F70" i="121"/>
  <c r="O69" i="121"/>
  <c r="L69" i="121"/>
  <c r="G69" i="121"/>
  <c r="N68" i="121"/>
  <c r="M68" i="121"/>
  <c r="L68" i="121"/>
  <c r="K68" i="121"/>
  <c r="G68" i="121"/>
  <c r="F68" i="121"/>
  <c r="E68" i="121"/>
  <c r="D68" i="121"/>
  <c r="C56" i="114"/>
  <c r="C57" i="114"/>
  <c r="C58" i="114"/>
  <c r="C59" i="114"/>
  <c r="C60" i="114"/>
  <c r="C61" i="114"/>
  <c r="C62" i="114"/>
  <c r="C40" i="114"/>
  <c r="C41" i="114"/>
  <c r="C42" i="114"/>
  <c r="C43" i="114"/>
  <c r="C44" i="114"/>
  <c r="C35" i="114"/>
  <c r="C36" i="114"/>
  <c r="C37" i="114"/>
  <c r="C38" i="114"/>
  <c r="C26" i="114"/>
  <c r="C27" i="114"/>
  <c r="C28" i="114"/>
  <c r="C29" i="114"/>
  <c r="C30" i="114"/>
  <c r="C31" i="114"/>
  <c r="C28" i="113"/>
  <c r="C29" i="113"/>
  <c r="C30" i="113"/>
  <c r="C31" i="113" s="1"/>
  <c r="C32" i="113" s="1"/>
  <c r="C33" i="113" s="1"/>
  <c r="C37" i="113"/>
  <c r="C38" i="113"/>
  <c r="C39" i="113"/>
  <c r="C40" i="113"/>
  <c r="C42" i="113"/>
  <c r="C43" i="113" s="1"/>
  <c r="C44" i="113" s="1"/>
  <c r="C45" i="113" s="1"/>
  <c r="C46" i="113" s="1"/>
  <c r="C59" i="113"/>
  <c r="C60" i="113"/>
  <c r="C61" i="113"/>
  <c r="C62" i="113"/>
  <c r="C63" i="113" s="1"/>
  <c r="C64" i="113" s="1"/>
  <c r="C65" i="113" s="1"/>
  <c r="C41" i="111"/>
  <c r="C42" i="111"/>
  <c r="C43" i="111"/>
  <c r="C44" i="111"/>
  <c r="C45" i="111"/>
  <c r="C46" i="111"/>
  <c r="C47" i="111"/>
  <c r="C26" i="111"/>
  <c r="C27" i="111"/>
  <c r="C28" i="111"/>
  <c r="C29" i="111"/>
  <c r="C30" i="111"/>
  <c r="C21" i="111"/>
  <c r="C22" i="111"/>
  <c r="C23" i="111"/>
  <c r="C24" i="111"/>
  <c r="C12" i="111"/>
  <c r="C13" i="111"/>
  <c r="C14" i="111"/>
  <c r="C15" i="111"/>
  <c r="C16" i="111"/>
  <c r="C17" i="111"/>
  <c r="H261" i="110"/>
  <c r="H262" i="110"/>
  <c r="H263" i="110"/>
  <c r="H264" i="110"/>
  <c r="A261" i="110"/>
  <c r="A262" i="110"/>
  <c r="A263" i="110"/>
  <c r="A264" i="110"/>
  <c r="H256" i="110"/>
  <c r="H257" i="110"/>
  <c r="H258" i="110"/>
  <c r="A256" i="110"/>
  <c r="A257" i="110"/>
  <c r="A258" i="110"/>
  <c r="H249" i="110"/>
  <c r="H250" i="110"/>
  <c r="H251" i="110"/>
  <c r="A249" i="110"/>
  <c r="A250" i="110"/>
  <c r="A251" i="110"/>
  <c r="H246" i="110"/>
  <c r="A246" i="110"/>
  <c r="H242" i="110"/>
  <c r="H243" i="110"/>
  <c r="A242" i="110"/>
  <c r="A243" i="110"/>
  <c r="H234" i="110"/>
  <c r="H235" i="110"/>
  <c r="H236" i="110"/>
  <c r="H237" i="110"/>
  <c r="H238" i="110"/>
  <c r="H239" i="110"/>
  <c r="A234" i="110"/>
  <c r="A235" i="110"/>
  <c r="A236" i="110"/>
  <c r="A237" i="110"/>
  <c r="A238" i="110"/>
  <c r="A239" i="110"/>
  <c r="H230" i="110"/>
  <c r="H231" i="110"/>
  <c r="A230" i="110"/>
  <c r="A231" i="110"/>
  <c r="H223" i="110"/>
  <c r="H224" i="110"/>
  <c r="H225" i="110"/>
  <c r="H226" i="110"/>
  <c r="H227" i="110"/>
  <c r="A223" i="110"/>
  <c r="A224" i="110"/>
  <c r="A225" i="110"/>
  <c r="A226" i="110"/>
  <c r="A227" i="110"/>
  <c r="H31" i="100"/>
  <c r="H32" i="100"/>
  <c r="H33" i="100"/>
  <c r="H34" i="100"/>
  <c r="H35" i="100"/>
  <c r="H36" i="100"/>
  <c r="H37" i="100"/>
  <c r="H38" i="100"/>
  <c r="H39" i="100"/>
  <c r="H40" i="100"/>
  <c r="H41" i="100"/>
  <c r="H42" i="100"/>
  <c r="H43" i="100"/>
  <c r="H44" i="100"/>
  <c r="H45" i="100"/>
  <c r="H46" i="100"/>
  <c r="H47" i="100"/>
  <c r="H48" i="100"/>
  <c r="H49" i="100"/>
  <c r="A31" i="100"/>
  <c r="A32" i="100"/>
  <c r="A33" i="100"/>
  <c r="A34" i="100"/>
  <c r="A35" i="100"/>
  <c r="A36" i="100"/>
  <c r="A37" i="100"/>
  <c r="A38" i="100"/>
  <c r="A39" i="100"/>
  <c r="A40" i="100"/>
  <c r="A41" i="100"/>
  <c r="A42" i="100"/>
  <c r="A43" i="100"/>
  <c r="A44" i="100"/>
  <c r="A45" i="100"/>
  <c r="A46" i="100"/>
  <c r="A47" i="100"/>
  <c r="A48" i="100"/>
  <c r="A49" i="100"/>
  <c r="C24" i="100"/>
  <c r="H23" i="100"/>
  <c r="H24" i="100"/>
  <c r="H25" i="100"/>
  <c r="H26" i="100"/>
  <c r="A23" i="100"/>
  <c r="A24" i="100"/>
  <c r="A25" i="100"/>
  <c r="A26" i="100"/>
  <c r="M293" i="99"/>
  <c r="M294" i="99"/>
  <c r="M295" i="99"/>
  <c r="M296" i="99"/>
  <c r="M297" i="99"/>
  <c r="M298" i="99"/>
  <c r="M299" i="99"/>
  <c r="M300" i="99"/>
  <c r="M301" i="99"/>
  <c r="M302" i="99"/>
  <c r="M303" i="99"/>
  <c r="M304" i="99"/>
  <c r="M305" i="99"/>
  <c r="M306" i="99"/>
  <c r="M307" i="99"/>
  <c r="M308" i="99"/>
  <c r="M309" i="99"/>
  <c r="M310" i="99"/>
  <c r="M311" i="99"/>
  <c r="B293" i="99"/>
  <c r="B294" i="99"/>
  <c r="B295" i="99"/>
  <c r="B296" i="99"/>
  <c r="B297" i="99"/>
  <c r="B298" i="99"/>
  <c r="B299" i="99"/>
  <c r="B300" i="99"/>
  <c r="B301" i="99"/>
  <c r="B302" i="99"/>
  <c r="B303" i="99"/>
  <c r="B304" i="99"/>
  <c r="B305" i="99"/>
  <c r="B306" i="99"/>
  <c r="B307" i="99"/>
  <c r="B308" i="99"/>
  <c r="B309" i="99"/>
  <c r="B310" i="99"/>
  <c r="B311" i="99"/>
  <c r="M281" i="99"/>
  <c r="M282" i="99"/>
  <c r="M283" i="99"/>
  <c r="M284" i="99"/>
  <c r="M285" i="99"/>
  <c r="M286" i="99"/>
  <c r="M287" i="99"/>
  <c r="M288" i="99"/>
  <c r="M289" i="99"/>
  <c r="M290" i="99"/>
  <c r="B281" i="99"/>
  <c r="B282" i="99"/>
  <c r="B283" i="99"/>
  <c r="B284" i="99"/>
  <c r="B285" i="99"/>
  <c r="B286" i="99"/>
  <c r="B287" i="99"/>
  <c r="B288" i="99"/>
  <c r="B289" i="99"/>
  <c r="B290" i="99"/>
  <c r="M260" i="99"/>
  <c r="M261" i="99"/>
  <c r="M262" i="99"/>
  <c r="M263" i="99"/>
  <c r="M264" i="99"/>
  <c r="M265" i="99"/>
  <c r="M266" i="99"/>
  <c r="M267" i="99"/>
  <c r="M268" i="99"/>
  <c r="M269" i="99"/>
  <c r="B260" i="99"/>
  <c r="B261" i="99"/>
  <c r="B262" i="99"/>
  <c r="B263" i="99"/>
  <c r="B264" i="99"/>
  <c r="B265" i="99"/>
  <c r="B266" i="99"/>
  <c r="B267" i="99"/>
  <c r="B268" i="99"/>
  <c r="B269" i="99"/>
  <c r="M253" i="99"/>
  <c r="M254" i="99"/>
  <c r="M255" i="99"/>
  <c r="M256" i="99"/>
  <c r="M257" i="99"/>
  <c r="B253" i="99"/>
  <c r="B254" i="99"/>
  <c r="B255" i="99"/>
  <c r="B256" i="99"/>
  <c r="B257" i="99"/>
  <c r="M243" i="99"/>
  <c r="M244" i="99"/>
  <c r="M245" i="99"/>
  <c r="M246" i="99"/>
  <c r="M247" i="99"/>
  <c r="M248" i="99"/>
  <c r="M249" i="99"/>
  <c r="M250" i="99"/>
  <c r="B243" i="99"/>
  <c r="B244" i="99"/>
  <c r="B245" i="99"/>
  <c r="B246" i="99"/>
  <c r="B247" i="99"/>
  <c r="B248" i="99"/>
  <c r="B249" i="99"/>
  <c r="B250" i="99"/>
  <c r="M238" i="99"/>
  <c r="M239" i="99"/>
  <c r="M240" i="99"/>
  <c r="B238" i="99"/>
  <c r="B239" i="99"/>
  <c r="B240" i="99"/>
  <c r="M226" i="99"/>
  <c r="B226" i="99"/>
  <c r="M216" i="99"/>
  <c r="M217" i="99"/>
  <c r="M218" i="99"/>
  <c r="M219" i="99"/>
  <c r="M220" i="99"/>
  <c r="M221" i="99"/>
  <c r="M222" i="99"/>
  <c r="M223" i="99"/>
  <c r="B216" i="99"/>
  <c r="B217" i="99"/>
  <c r="B218" i="99"/>
  <c r="B219" i="99"/>
  <c r="B220" i="99"/>
  <c r="B221" i="99"/>
  <c r="B222" i="99"/>
  <c r="B223" i="99"/>
  <c r="M206" i="99"/>
  <c r="M207" i="99"/>
  <c r="M208" i="99"/>
  <c r="M209" i="99"/>
  <c r="M210" i="99"/>
  <c r="M211" i="99"/>
  <c r="M212" i="99"/>
  <c r="M213" i="99"/>
  <c r="B206" i="99"/>
  <c r="B207" i="99"/>
  <c r="B208" i="99"/>
  <c r="B209" i="99"/>
  <c r="B210" i="99"/>
  <c r="B211" i="99"/>
  <c r="B212" i="99"/>
  <c r="B213" i="99"/>
  <c r="M192" i="99"/>
  <c r="M193" i="99"/>
  <c r="M194" i="99"/>
  <c r="M195" i="99"/>
  <c r="M196" i="99"/>
  <c r="M197" i="99"/>
  <c r="M198" i="99"/>
  <c r="M199" i="99"/>
  <c r="M200" i="99"/>
  <c r="M201" i="99"/>
  <c r="M202" i="99"/>
  <c r="B192" i="99"/>
  <c r="B193" i="99"/>
  <c r="B194" i="99"/>
  <c r="B195" i="99"/>
  <c r="B196" i="99"/>
  <c r="B197" i="99"/>
  <c r="B198" i="99"/>
  <c r="B199" i="99"/>
  <c r="B200" i="99"/>
  <c r="B201" i="99"/>
  <c r="B202" i="99"/>
  <c r="M171" i="99"/>
  <c r="M172" i="99"/>
  <c r="M173" i="99"/>
  <c r="M174" i="99"/>
  <c r="M175" i="99"/>
  <c r="M176" i="99"/>
  <c r="M177" i="99"/>
  <c r="M178" i="99"/>
  <c r="M179" i="99"/>
  <c r="M180" i="99"/>
  <c r="B171" i="99"/>
  <c r="B172" i="99"/>
  <c r="B173" i="99"/>
  <c r="B174" i="99"/>
  <c r="B175" i="99"/>
  <c r="B176" i="99"/>
  <c r="B177" i="99"/>
  <c r="B178" i="99"/>
  <c r="B179" i="99"/>
  <c r="B180" i="99"/>
  <c r="M149" i="99"/>
  <c r="M150" i="99"/>
  <c r="M151" i="99"/>
  <c r="M152" i="99"/>
  <c r="M153" i="99"/>
  <c r="M154" i="99"/>
  <c r="M155" i="99"/>
  <c r="M156" i="99"/>
  <c r="M157" i="99"/>
  <c r="M158" i="99"/>
  <c r="M159" i="99"/>
  <c r="M160" i="99"/>
  <c r="M161" i="99"/>
  <c r="M162" i="99"/>
  <c r="M163" i="99"/>
  <c r="M164" i="99"/>
  <c r="M165" i="99"/>
  <c r="M166" i="99"/>
  <c r="B149" i="99"/>
  <c r="B150" i="99"/>
  <c r="B151" i="99"/>
  <c r="B152" i="99"/>
  <c r="B153" i="99"/>
  <c r="B154" i="99"/>
  <c r="B155" i="99"/>
  <c r="B156" i="99"/>
  <c r="B157" i="99"/>
  <c r="B158" i="99"/>
  <c r="B159" i="99"/>
  <c r="B160" i="99"/>
  <c r="B161" i="99"/>
  <c r="B162" i="99"/>
  <c r="B163" i="99"/>
  <c r="B164" i="99"/>
  <c r="B165" i="99"/>
  <c r="B166" i="99"/>
  <c r="M145" i="99"/>
  <c r="M146" i="99"/>
  <c r="B145" i="99"/>
  <c r="B146" i="99"/>
  <c r="M119" i="99"/>
  <c r="M120" i="99"/>
  <c r="M121" i="99"/>
  <c r="M122" i="99"/>
  <c r="M123" i="99"/>
  <c r="M124" i="99"/>
  <c r="M125" i="99"/>
  <c r="M126" i="99"/>
  <c r="M127" i="99"/>
  <c r="M128" i="99"/>
  <c r="M129" i="99"/>
  <c r="M130" i="99"/>
  <c r="M131" i="99"/>
  <c r="M132" i="99"/>
  <c r="M133" i="99"/>
  <c r="B119" i="99"/>
  <c r="B120" i="99"/>
  <c r="B121" i="99"/>
  <c r="B122" i="99"/>
  <c r="B123" i="99"/>
  <c r="B124" i="99"/>
  <c r="B125" i="99"/>
  <c r="B126" i="99"/>
  <c r="B127" i="99"/>
  <c r="B128" i="99"/>
  <c r="B129" i="99"/>
  <c r="B130" i="99"/>
  <c r="B131" i="99"/>
  <c r="B132" i="99"/>
  <c r="B133" i="99"/>
  <c r="M99" i="99"/>
  <c r="M100" i="99"/>
  <c r="M101" i="99"/>
  <c r="M102" i="99"/>
  <c r="M103" i="99"/>
  <c r="M104" i="99"/>
  <c r="M105" i="99"/>
  <c r="M106" i="99"/>
  <c r="M107" i="99"/>
  <c r="M108" i="99"/>
  <c r="M109" i="99"/>
  <c r="M110" i="99"/>
  <c r="M111" i="99"/>
  <c r="M112" i="99"/>
  <c r="M113" i="99"/>
  <c r="M114" i="99"/>
  <c r="M115" i="99"/>
  <c r="B99" i="99"/>
  <c r="B100" i="99"/>
  <c r="B101" i="99"/>
  <c r="B102" i="99"/>
  <c r="B103" i="99"/>
  <c r="B104" i="99"/>
  <c r="B105" i="99"/>
  <c r="B106" i="99"/>
  <c r="B107" i="99"/>
  <c r="B108" i="99"/>
  <c r="B109" i="99"/>
  <c r="B110" i="99"/>
  <c r="B111" i="99"/>
  <c r="B112" i="99"/>
  <c r="B113" i="99"/>
  <c r="B114" i="99"/>
  <c r="B115" i="99"/>
  <c r="M68" i="99"/>
  <c r="M69" i="99"/>
  <c r="M70" i="99"/>
  <c r="M71" i="99"/>
  <c r="M72" i="99"/>
  <c r="M73" i="99"/>
  <c r="M74" i="99"/>
  <c r="M75" i="99"/>
  <c r="M76" i="99"/>
  <c r="M77" i="99"/>
  <c r="M78" i="99"/>
  <c r="M79" i="99"/>
  <c r="M80" i="99"/>
  <c r="M81" i="99"/>
  <c r="M82" i="99"/>
  <c r="M83" i="99"/>
  <c r="M84" i="99"/>
  <c r="M85" i="99"/>
  <c r="M86" i="99"/>
  <c r="M87" i="99"/>
  <c r="B68" i="99"/>
  <c r="B69" i="99"/>
  <c r="B70" i="99"/>
  <c r="B71" i="99"/>
  <c r="B72" i="99"/>
  <c r="B73" i="99"/>
  <c r="B74" i="99"/>
  <c r="B75" i="99"/>
  <c r="B76" i="99"/>
  <c r="B77" i="99"/>
  <c r="B78" i="99"/>
  <c r="B79" i="99"/>
  <c r="B80" i="99"/>
  <c r="B81" i="99"/>
  <c r="B82" i="99"/>
  <c r="B83" i="99"/>
  <c r="B84" i="99"/>
  <c r="B85" i="99"/>
  <c r="B86" i="99"/>
  <c r="B87" i="99"/>
  <c r="M56" i="99"/>
  <c r="M57" i="99"/>
  <c r="M58" i="99"/>
  <c r="M59" i="99"/>
  <c r="M60" i="99"/>
  <c r="M61" i="99"/>
  <c r="M62" i="99"/>
  <c r="M63" i="99"/>
  <c r="M64" i="99"/>
  <c r="M65" i="99"/>
  <c r="M66" i="99"/>
  <c r="B56" i="99"/>
  <c r="B57" i="99"/>
  <c r="B58" i="99"/>
  <c r="B59" i="99"/>
  <c r="B60" i="99"/>
  <c r="B61" i="99"/>
  <c r="B62" i="99"/>
  <c r="B63" i="99"/>
  <c r="B64" i="99"/>
  <c r="B65" i="99"/>
  <c r="B66" i="99"/>
  <c r="C26" i="98"/>
  <c r="C27" i="98"/>
  <c r="C28" i="98"/>
  <c r="C29" i="98"/>
  <c r="C30" i="98"/>
  <c r="C31" i="98"/>
  <c r="C35" i="98"/>
  <c r="C36" i="98"/>
  <c r="C37" i="98"/>
  <c r="C38" i="98"/>
  <c r="C40" i="98"/>
  <c r="C41" i="98"/>
  <c r="C42" i="98"/>
  <c r="C43" i="98"/>
  <c r="C44" i="98"/>
  <c r="C56" i="98"/>
  <c r="C57" i="98"/>
  <c r="C58" i="98"/>
  <c r="C59" i="98"/>
  <c r="C60" i="98"/>
  <c r="C61" i="98"/>
  <c r="C62" i="98"/>
  <c r="C28" i="95"/>
  <c r="C29" i="95"/>
  <c r="C30" i="95"/>
  <c r="C31" i="95"/>
  <c r="C32" i="95"/>
  <c r="C33" i="95"/>
  <c r="C37" i="95"/>
  <c r="C38" i="95"/>
  <c r="C39" i="95"/>
  <c r="C40" i="95"/>
  <c r="C42" i="95"/>
  <c r="C43" i="95"/>
  <c r="C44" i="95"/>
  <c r="C45" i="95"/>
  <c r="C46" i="95"/>
  <c r="C59" i="94"/>
  <c r="C60" i="94"/>
  <c r="C61" i="94"/>
  <c r="C62" i="94"/>
  <c r="C63" i="94"/>
  <c r="C64" i="94"/>
  <c r="C65" i="94"/>
  <c r="C42" i="94"/>
  <c r="C43" i="94"/>
  <c r="C44" i="94"/>
  <c r="C45" i="94"/>
  <c r="C46" i="94"/>
  <c r="C37" i="94"/>
  <c r="C38" i="94"/>
  <c r="C39" i="94"/>
  <c r="C40" i="94"/>
  <c r="C28" i="94"/>
  <c r="C29" i="94"/>
  <c r="C30" i="94"/>
  <c r="C31" i="94"/>
  <c r="C32" i="94"/>
  <c r="C33" i="94"/>
  <c r="G52" i="92"/>
  <c r="F126" i="90"/>
  <c r="F121" i="90"/>
  <c r="F111" i="90"/>
  <c r="F95" i="90"/>
  <c r="F90" i="90"/>
  <c r="F85" i="90"/>
  <c r="F69" i="90"/>
  <c r="F63" i="90"/>
  <c r="F56" i="90"/>
  <c r="F50" i="90"/>
  <c r="F42" i="90"/>
  <c r="F32" i="90"/>
  <c r="F27" i="90"/>
  <c r="F11" i="90"/>
  <c r="E91" i="55"/>
  <c r="F40" i="10"/>
  <c r="F41" i="10"/>
  <c r="F42" i="10"/>
  <c r="F43" i="10"/>
  <c r="F44" i="10"/>
  <c r="F45" i="10"/>
  <c r="F46" i="10"/>
  <c r="F47" i="10"/>
  <c r="F48" i="10"/>
  <c r="F49" i="10"/>
  <c r="F56" i="10"/>
  <c r="F57" i="10"/>
  <c r="F60" i="10"/>
  <c r="F61" i="10"/>
  <c r="F62" i="10"/>
  <c r="F63" i="10"/>
  <c r="F64" i="10"/>
  <c r="F75" i="10"/>
  <c r="F76" i="10"/>
  <c r="F77" i="10"/>
  <c r="F78" i="10"/>
  <c r="F79" i="10"/>
  <c r="F80" i="10"/>
  <c r="F81" i="10"/>
  <c r="F84" i="10"/>
  <c r="F85" i="10"/>
  <c r="F90" i="10"/>
  <c r="F91" i="10"/>
  <c r="A25" i="86"/>
  <c r="A26" i="86"/>
  <c r="A27" i="86"/>
  <c r="A28" i="86"/>
  <c r="A29" i="86"/>
  <c r="A30" i="86"/>
  <c r="A31" i="86" s="1"/>
  <c r="A32" i="86" s="1"/>
  <c r="A33" i="86" s="1"/>
  <c r="H25" i="86"/>
  <c r="H26" i="86"/>
  <c r="H27" i="86"/>
  <c r="H28" i="86"/>
  <c r="H29" i="86"/>
  <c r="H30" i="86" s="1"/>
  <c r="H31" i="86" s="1"/>
  <c r="H32" i="86" s="1"/>
  <c r="H33" i="86" s="1"/>
  <c r="A40" i="86"/>
  <c r="A41" i="86"/>
  <c r="H40" i="86"/>
  <c r="H41" i="86"/>
  <c r="A45" i="86"/>
  <c r="A46" i="86"/>
  <c r="A47" i="86"/>
  <c r="A48" i="86"/>
  <c r="A49" i="86"/>
  <c r="A50" i="86"/>
  <c r="A51" i="86"/>
  <c r="A53" i="86"/>
  <c r="H45" i="86"/>
  <c r="H46" i="86"/>
  <c r="H47" i="86"/>
  <c r="H48" i="86"/>
  <c r="H49" i="86"/>
  <c r="H50" i="86"/>
  <c r="H51" i="86"/>
  <c r="H53" i="86"/>
  <c r="A56" i="86"/>
  <c r="A57" i="86"/>
  <c r="A58" i="86"/>
  <c r="H56" i="86"/>
  <c r="H57" i="86"/>
  <c r="H58" i="86"/>
  <c r="A63" i="86"/>
  <c r="A64" i="86"/>
  <c r="A65" i="86" s="1"/>
  <c r="A66" i="86" s="1"/>
  <c r="A67" i="86" s="1"/>
  <c r="A68" i="86" s="1"/>
  <c r="A69" i="86" s="1"/>
  <c r="H63" i="86"/>
  <c r="H64" i="86"/>
  <c r="H65" i="86"/>
  <c r="H66" i="86" s="1"/>
  <c r="H67" i="86" s="1"/>
  <c r="H68" i="86" s="1"/>
  <c r="H69" i="86" s="1"/>
  <c r="A81" i="86"/>
  <c r="A82" i="86"/>
  <c r="A83" i="86"/>
  <c r="A84" i="86"/>
  <c r="A85" i="86" s="1"/>
  <c r="H81" i="86"/>
  <c r="H82" i="86"/>
  <c r="H83" i="86"/>
  <c r="H84" i="86"/>
  <c r="H85" i="86"/>
  <c r="A91" i="86"/>
  <c r="H91" i="86"/>
  <c r="A95" i="86"/>
  <c r="A96" i="86"/>
  <c r="A97" i="86"/>
  <c r="A98" i="86"/>
  <c r="A99" i="86"/>
  <c r="H95" i="86"/>
  <c r="H96" i="86"/>
  <c r="H97" i="86"/>
  <c r="H98" i="86" s="1"/>
  <c r="H99" i="86" s="1"/>
  <c r="A108" i="86"/>
  <c r="A109" i="86"/>
  <c r="A110" i="86"/>
  <c r="H108" i="86"/>
  <c r="H109" i="86"/>
  <c r="H110" i="86"/>
  <c r="A120" i="86"/>
  <c r="A121" i="86"/>
  <c r="A122" i="86"/>
  <c r="A123" i="86"/>
  <c r="A124" i="86"/>
  <c r="H120" i="86"/>
  <c r="H121" i="86"/>
  <c r="H122" i="86"/>
  <c r="H123" i="86" s="1"/>
  <c r="H124" i="86" s="1"/>
  <c r="M53" i="12"/>
  <c r="M66" i="12" s="1"/>
  <c r="J53" i="12"/>
  <c r="J66" i="12"/>
  <c r="E44" i="8" l="1"/>
  <c r="G119" i="86"/>
  <c r="G124" i="86" s="1"/>
  <c r="E58" i="86"/>
  <c r="E69" i="86" s="1"/>
  <c r="G85" i="86" s="1"/>
  <c r="G91" i="86" s="1"/>
  <c r="G99" i="86" s="1"/>
  <c r="G105" i="86" s="1"/>
  <c r="G113" i="86" s="1"/>
  <c r="G115" i="86" s="1"/>
  <c r="F119" i="86"/>
  <c r="F124" i="86" s="1"/>
  <c r="D58" i="86"/>
  <c r="D69" i="86" s="1"/>
  <c r="F85" i="86" s="1"/>
  <c r="F91" i="86" s="1"/>
  <c r="F99" i="86" s="1"/>
  <c r="F105" i="86" s="1"/>
  <c r="F113" i="86" s="1"/>
  <c r="F115" i="86" s="1"/>
  <c r="E76" i="112"/>
  <c r="N57" i="121"/>
  <c r="N72" i="121" s="1"/>
  <c r="M69" i="121"/>
  <c r="M72" i="121"/>
  <c r="L72" i="121"/>
  <c r="O68" i="121"/>
  <c r="E57" i="121"/>
  <c r="E72" i="121"/>
  <c r="F72" i="121"/>
  <c r="E67" i="114"/>
  <c r="J68" i="113"/>
  <c r="H68" i="113"/>
  <c r="F68" i="113"/>
  <c r="N52" i="111"/>
  <c r="M52" i="111"/>
  <c r="K52" i="111"/>
  <c r="L310" i="122"/>
  <c r="L289" i="122"/>
  <c r="J201" i="122"/>
  <c r="L201" i="122"/>
  <c r="I311" i="122"/>
  <c r="J310" i="122"/>
  <c r="J223" i="122"/>
  <c r="G311" i="122"/>
  <c r="J146" i="122"/>
  <c r="F290" i="122"/>
  <c r="L250" i="122"/>
  <c r="J250" i="122"/>
  <c r="L223" i="122"/>
  <c r="L290" i="122" s="1"/>
  <c r="F311" i="122"/>
  <c r="J115" i="122"/>
  <c r="L115" i="122"/>
  <c r="L122" i="99"/>
  <c r="L146" i="99" s="1"/>
  <c r="K57" i="121"/>
  <c r="F68" i="94"/>
  <c r="G68" i="94"/>
  <c r="H68" i="94"/>
  <c r="J56" i="94"/>
  <c r="J68" i="94" s="1"/>
  <c r="E67" i="98"/>
  <c r="D83" i="10"/>
  <c r="D85" i="10" s="1"/>
  <c r="E83" i="10"/>
  <c r="E85" i="10" s="1"/>
  <c r="D57" i="121"/>
  <c r="D72" i="121" s="1"/>
  <c r="H55" i="102"/>
  <c r="H50" i="102"/>
  <c r="L166" i="99"/>
  <c r="L310" i="99"/>
  <c r="J310" i="99"/>
  <c r="I290" i="99"/>
  <c r="G290" i="99"/>
  <c r="G311" i="99" s="1"/>
  <c r="J257" i="99"/>
  <c r="L250" i="99"/>
  <c r="J250" i="99"/>
  <c r="J290" i="99" s="1"/>
  <c r="F290" i="99"/>
  <c r="F311" i="99" s="1"/>
  <c r="L223" i="99"/>
  <c r="J201" i="99"/>
  <c r="H311" i="99"/>
  <c r="I311" i="99"/>
  <c r="L115" i="99"/>
  <c r="J115" i="99"/>
  <c r="I35" i="91"/>
  <c r="P43" i="41"/>
  <c r="N26" i="41"/>
  <c r="E76" i="93"/>
  <c r="K52" i="92"/>
  <c r="M48" i="92"/>
  <c r="E52" i="92"/>
  <c r="N39" i="92"/>
  <c r="M39" i="92"/>
  <c r="N40" i="92"/>
  <c r="N48" i="92" s="1"/>
  <c r="I46" i="91"/>
  <c r="J202" i="122" l="1"/>
  <c r="J290" i="122"/>
  <c r="L146" i="122"/>
  <c r="L202" i="122" s="1"/>
  <c r="L311" i="122" s="1"/>
  <c r="H62" i="102"/>
  <c r="J202" i="99"/>
  <c r="M52" i="92"/>
  <c r="N52" i="92"/>
  <c r="J311" i="122" l="1"/>
  <c r="L202" i="99"/>
  <c r="L311" i="99" s="1"/>
  <c r="J311" i="99"/>
  <c r="J20" i="106"/>
  <c r="J27" i="106" s="1"/>
</calcChain>
</file>

<file path=xl/sharedStrings.xml><?xml version="1.0" encoding="utf-8"?>
<sst xmlns="http://schemas.openxmlformats.org/spreadsheetml/2006/main" count="8251" uniqueCount="3284">
  <si>
    <t>(513) Dividend income (cost method)</t>
  </si>
  <si>
    <t>(514) Interest income</t>
  </si>
  <si>
    <t>(516) Income from sinking and other funds</t>
  </si>
  <si>
    <t>(517) Release of premiums on funded debt</t>
  </si>
  <si>
    <t>(518) Reimbursements received under contracts and</t>
  </si>
  <si>
    <t xml:space="preserve">           agreements</t>
  </si>
  <si>
    <t>(519) 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</si>
  <si>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</si>
  <si>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</si>
  <si>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</si>
  <si>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</si>
  <si>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</si>
  <si>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 xml:space="preserve">    MISCELLANEOUS DEDUCTIONS FROM INCOME</t>
  </si>
  <si>
    <t>(534) Expenses of property used in other than carrier</t>
  </si>
  <si>
    <t>(544) Miscellaneous taxes</t>
  </si>
  <si>
    <t>(545) Separately operated properties-Loss</t>
  </si>
  <si>
    <t>(549) Maintenance of investment organization</t>
  </si>
  <si>
    <t>(550) Income transferred under contracts and agreements</t>
  </si>
  <si>
    <t>(551) Miscellaneous income charges</t>
  </si>
  <si>
    <t>(553) Uncollectible accounts</t>
  </si>
  <si>
    <t xml:space="preserve">    TOTAL MISCELLANEOUS DEDUCTIONS</t>
  </si>
  <si>
    <t xml:space="preserve">    Income available for fixed charges</t>
  </si>
  <si>
    <t>210.  RESULTS OF OPERATIONS - Continued</t>
  </si>
  <si>
    <t>(546) Interest on funded debt:</t>
  </si>
  <si>
    <t xml:space="preserve">      (a) Fixed interest not in default </t>
  </si>
  <si>
    <t xml:space="preserve">      (b) Interest in default</t>
  </si>
  <si>
    <t>A car-mile is a movement of a unit of car equipment a distance of one mile. Use car designations shown in Schedule 710. Under</t>
  </si>
  <si>
    <t>Railroad Owned and Leased Cars, Items 4-01 and 4-11, report both foreign cars and respondent's own cars while on the line of the</t>
  </si>
  <si>
    <t xml:space="preserve">respondent railroad.  In Items 4-13 and 4-15, report private-line cars and shipper owned cars.  Loaded and empty miles should be </t>
  </si>
  <si>
    <t>reported whether or not the railroad reimbursed the owner on a loaded and/or empty mile basis.  Report miles made by flatcars</t>
  </si>
  <si>
    <t>carrying empty highway trailers that are not moving under revenue billings as empty freight car-miles.  Do not report miles made by</t>
  </si>
  <si>
    <t xml:space="preserve">motorcars or business cars. </t>
  </si>
  <si>
    <t>Exclude from Items 4-01, 4-11, 4-13, and 4-5, car-miles of work equipment, cars carrying company freight, and non-revenue</t>
  </si>
  <si>
    <t>private line cars moving in transportation trains.  Include such car-miles in Items 4-17, 4-18, and 4-19.  If private line cars move in revenue</t>
  </si>
  <si>
    <t>service, the loaded and empty miles should not be considered no-payment or non-revenue car-miles.</t>
  </si>
  <si>
    <t>__________________________________________________________________________________________________________</t>
  </si>
  <si>
    <t xml:space="preserve">      (b)  State amount, if any, representing the excess of the actuarially computed value of vested benefits over the total of the pension fund.   </t>
  </si>
  <si>
    <t>______________________________________________________________________________________________________</t>
  </si>
  <si>
    <t xml:space="preserve">      (d)  List affiliated companies which are included in the pension plan funding agreement and describe basis for allocating charges under the</t>
  </si>
  <si>
    <t>If yes, give number of the shares for each class of stock or other security.   ___________________________________</t>
  </si>
  <si>
    <t>_______________________________________________________________________________________________</t>
  </si>
  <si>
    <t>(3) Data reported on line 40, column (b) is the amount reported in Sched. 410, column (f), lines 302 through 306, reduced by the allocable</t>
  </si>
  <si>
    <t xml:space="preserve">   (2) Depreciation reported on lines 38, 39, and 40 in column (c) is calculated by multiplying the investment in each element by the effective</t>
  </si>
  <si>
    <t xml:space="preserve">       portion of line 320.</t>
  </si>
  <si>
    <t xml:space="preserve">          composite rate for property account 44, and then adding or subtracting the adjustment reported in column (e).  This calculation</t>
  </si>
  <si>
    <t xml:space="preserve">  Railroad Annual Report R-1</t>
  </si>
  <si>
    <t>58</t>
  </si>
  <si>
    <t>(m)</t>
  </si>
  <si>
    <t>II</t>
  </si>
  <si>
    <t>III</t>
  </si>
  <si>
    <t>IV</t>
  </si>
  <si>
    <t>V</t>
  </si>
  <si>
    <t>Notes:</t>
  </si>
  <si>
    <t>417.  SPECIALIZED SERVICE SUBSCHEDULE - TRANSPORTATION</t>
  </si>
  <si>
    <t>60</t>
  </si>
  <si>
    <t>Report in lines 1, 2, 3, 4, and 10 the total of those natural expenses (salaries and wages, material, tools, supplies, fuels and lubricants, purchased services, and general) incurred in the operation of each</t>
  </si>
  <si>
    <t xml:space="preserve"> type of specialized service facility.  This schedule does not include switching services performed by train and yard crews in connection with or within specialized service facilities.</t>
  </si>
  <si>
    <t>When it is necessary to apportion expenses, such as administrative expenses to two or more services, they shall be apportioned on the most equitable basis available to the respondent and only to the</t>
  </si>
  <si>
    <t xml:space="preserve"> services they support.  The total expenses in column (j) should balance with the respective line items in Schedule 410, Railway Operating Expenses.</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</si>
  <si>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</si>
  <si>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</si>
  <si>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</si>
  <si>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is voted? _________________________________________________________________________________________</t>
  </si>
  <si>
    <t>4. State whether a segregated political fund has been established as provided by the Federal Election Campaign Act of 1971 (18 U.S.C. 610).</t>
  </si>
  <si>
    <t xml:space="preserve">      (b)  The amount of investment tax credit used to reduce current income tax expense resulting from contributions to qualified employee</t>
  </si>
  <si>
    <t>6. In reference to Docket 37465, specify the total amount of business entertainment expenditures charged to the non-operating expense</t>
  </si>
  <si>
    <t>Continued on following page</t>
  </si>
  <si>
    <t>200.  COMPARATIVE STATEMENT OF FINANCIAL POSITION - EXPLANATORY NOTES - Continued</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</si>
  <si>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</si>
  <si>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</si>
  <si>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</si>
  <si>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</si>
  <si>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possible assessments of additional taxes, and agreements or obligations to repurchase securities or property.  Additional pages may be</t>
  </si>
  <si>
    <t>added if more space is needed.  (Explain and/or reference to the following pages.)</t>
  </si>
  <si>
    <t xml:space="preserve">     (a)  Changes in valuation accounts.</t>
  </si>
  <si>
    <t>GENERAL INSTRUCTIONS  CONCERNING RETURNS IN SCHEDULES 310 AND 310A</t>
  </si>
  <si>
    <t>Schedule 310 should give particulars of stocks, bonds, and other secured obligations, unsecured notes, and investment advances of affiliated</t>
  </si>
  <si>
    <t>companies held by respondent at the close of the year.  Also, disclose the investments made, disposed of, and written down during the year</t>
  </si>
  <si>
    <t>and the applicable dividends and interest credited to income as a result of those investments.  They should exclude securities issued or</t>
  </si>
  <si>
    <t>assumed by respondent.  For definition of affiliated companies, see the rules governing Account No. 721 "Investments and Advances;</t>
  </si>
  <si>
    <t>Affiliated Companies", in the Uniform System of Accounts for Railroad Companies.</t>
  </si>
  <si>
    <t>List the investments in the following order and show a total for each group and each class of investment by accounts in numerical order.</t>
  </si>
  <si>
    <t>Stocks</t>
  </si>
  <si>
    <t xml:space="preserve">  (1) Carriers-active</t>
  </si>
  <si>
    <t xml:space="preserve">  (2) Carriers-inactive</t>
  </si>
  <si>
    <t xml:space="preserve">  (3) Noncarriers-active</t>
  </si>
  <si>
    <t xml:space="preserve">  (4) Noncarriers-inactive</t>
  </si>
  <si>
    <t>Bonds (including US government bonds)</t>
  </si>
  <si>
    <t>Other secured obligations</t>
  </si>
  <si>
    <t>Unsecured notes</t>
  </si>
  <si>
    <t>Investment advances</t>
  </si>
  <si>
    <t>The subclassification of classes (B), (C), (D), and (E) should be the same as those provided for class (A).</t>
  </si>
  <si>
    <t>The kinds of industry represented by respondent's investments in the securities of other companies should be shown by symbol opposite the</t>
  </si>
  <si>
    <t>names of the issuing corporations.  The symbols and industrial classifications are as follows:</t>
  </si>
  <si>
    <t>Symbol</t>
  </si>
  <si>
    <t>Kind of Industry</t>
  </si>
  <si>
    <t>Agriculture, forestry, and fisheries</t>
  </si>
  <si>
    <t>Mining</t>
  </si>
  <si>
    <t>Construction</t>
  </si>
  <si>
    <t>Manufacturing</t>
  </si>
  <si>
    <t>Wholesale and retail trade</t>
  </si>
  <si>
    <t>VI</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</si>
  <si>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</si>
  <si>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</si>
  <si>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</si>
  <si>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</si>
  <si>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</si>
  <si>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</si>
  <si>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</si>
  <si>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</si>
  <si>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</si>
  <si>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</si>
  <si>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</si>
  <si>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</si>
  <si>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</si>
  <si>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</si>
  <si>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</si>
  <si>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</si>
  <si>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</si>
  <si>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</si>
  <si>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</si>
  <si>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t>
  </si>
  <si>
    <t>ROAD</t>
  </si>
  <si>
    <t>All other road accounts</t>
  </si>
  <si>
    <t>Amortization (other than def. projects)</t>
  </si>
  <si>
    <t>TOTAL ROAD</t>
  </si>
  <si>
    <t>EQUIPMENT</t>
  </si>
  <si>
    <t>Computer systems &amp; WP equipment</t>
  </si>
  <si>
    <t>TOTAL EQUIPMENT</t>
  </si>
  <si>
    <t>NA</t>
  </si>
  <si>
    <t>TOTAL LOCOMOTIVE UNITS</t>
  </si>
  <si>
    <t xml:space="preserve">   (lines 8 and 9)</t>
  </si>
  <si>
    <t>DISTRIBUTION OF LOCOMOTIVE UNITS IN SERVICE OF RESPONDENT AT CLOSE OF YEAR BUILT, DISREGARDING YEAR OF REBUILDING</t>
  </si>
  <si>
    <t>During Calendar Year</t>
  </si>
  <si>
    <t>Between</t>
  </si>
  <si>
    <t>Before</t>
  </si>
  <si>
    <t>Diesel</t>
  </si>
  <si>
    <t>Electric</t>
  </si>
  <si>
    <t xml:space="preserve">  TOTAL (lines 11 to 13)</t>
  </si>
  <si>
    <t xml:space="preserve">  (lines 14 and 15)</t>
  </si>
  <si>
    <t>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</si>
  <si>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</si>
  <si>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</si>
  <si>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</si>
  <si>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</si>
  <si>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</si>
  <si>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</si>
  <si>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</si>
  <si>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</si>
  <si>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</si>
  <si>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</si>
  <si>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</si>
  <si>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</si>
  <si>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</si>
  <si>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</si>
  <si>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</si>
  <si>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</si>
  <si>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</si>
  <si>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</si>
  <si>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</si>
  <si>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</si>
  <si>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</si>
  <si>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</si>
  <si>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</si>
  <si>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</si>
  <si>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</si>
  <si>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</si>
  <si>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</si>
  <si>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</si>
  <si>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</si>
  <si>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</si>
  <si>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</si>
  <si>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</si>
  <si>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</si>
  <si>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</si>
  <si>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</si>
  <si>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</si>
  <si>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</si>
  <si>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</si>
  <si>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</si>
  <si>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Retained Earnings - Unappropriated</t>
  </si>
  <si>
    <t>Working Capital Information</t>
  </si>
  <si>
    <t>Investments and Advances -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</si>
  <si>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</si>
  <si>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</si>
  <si>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</si>
  <si>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</si>
  <si>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</si>
  <si>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</si>
  <si>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</si>
  <si>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352B</t>
  </si>
  <si>
    <t>Railway Operating Expenses</t>
  </si>
  <si>
    <t>Way and Structures</t>
  </si>
  <si>
    <t>Supporting Schedule - Equipment</t>
  </si>
  <si>
    <t>Specialized Service Subschedule - Transportation</t>
  </si>
  <si>
    <t xml:space="preserve">For affiliates which do not report to the Surface Transportation Board and are jointly owned, give names and extent of control by other </t>
  </si>
  <si>
    <t>entities by footnotes.</t>
  </si>
  <si>
    <t>Investments in companies in which neither the original cost or present equity in total assets are less than $10,000 may be combined in 1 figure.</t>
  </si>
  <si>
    <t>Amount of assigned Federal income tax consequences</t>
  </si>
  <si>
    <t>1.  If any dividends have not been declared on cumulative preferred stock, give cumulative undeclared dividends at</t>
  </si>
  <si>
    <t xml:space="preserve">     beginning of year and end of year.</t>
  </si>
  <si>
    <t>(g)</t>
  </si>
  <si>
    <t>(h)</t>
  </si>
  <si>
    <t>R</t>
  </si>
  <si>
    <t>a</t>
  </si>
  <si>
    <t>I</t>
  </si>
  <si>
    <t>Show below the items of retained earnings accounts of the respondent for the year, classified in accordance with the Uniform System</t>
  </si>
  <si>
    <t>of Accounts for Railroad Companies,</t>
  </si>
  <si>
    <t>All contra entries should be shown in parentheses.</t>
  </si>
  <si>
    <t>Show in lines 22 and 23 the amount of assigned Federal income tax consequences for accounts 606 and 616.</t>
  </si>
  <si>
    <t>Segregate in column (c) all amounts applicable to the equity in undistributed earnings (losses) of affiliated companies based on the</t>
  </si>
  <si>
    <t>equity method of accounting.</t>
  </si>
  <si>
    <t xml:space="preserve">Line 3 (line 7 if a debit balance), column (c), should agree with line 26, column (b), in Schedule 210.  The total of columns (b) and (c), </t>
  </si>
  <si>
    <t>lines 3 and 7, should agree with line 61, column (b) in Schedule 210.</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</si>
  <si>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</si>
  <si>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</si>
  <si>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</si>
  <si>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</si>
  <si>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</si>
  <si>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</si>
  <si>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</si>
  <si>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</si>
  <si>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</si>
  <si>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</si>
  <si>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</si>
  <si>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</si>
  <si>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</si>
  <si>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</si>
  <si>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</si>
  <si>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</si>
  <si>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</si>
  <si>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</si>
  <si>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</si>
  <si>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</si>
  <si>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</si>
  <si>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</si>
  <si>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</si>
  <si>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</si>
  <si>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</si>
  <si>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</si>
  <si>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</si>
  <si>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</si>
  <si>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</si>
  <si>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</si>
  <si>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</si>
  <si>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Net increase (decrease) during year (Line 6 minus line 13)</t>
  </si>
  <si>
    <t xml:space="preserve">         Balances at close of year (lines 1, 2, and 14)</t>
  </si>
  <si>
    <t xml:space="preserve">                Balances from line 15 (c)</t>
  </si>
  <si>
    <t>(798)</t>
  </si>
  <si>
    <t xml:space="preserve"> Total unappropriated retained earnings and equity in</t>
  </si>
  <si>
    <t xml:space="preserve">     undistributed earnings (losses) of affiliated companies</t>
  </si>
  <si>
    <t xml:space="preserve">     at end of year </t>
  </si>
  <si>
    <t>(797)</t>
  </si>
  <si>
    <t>Total appropriated retained earnings:</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</si>
  <si>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</si>
  <si>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</si>
  <si>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Accounts 731, "Road and Equipment Property" and 732, "improvements on Leased Property" of respondent, less any 731 or 732 property leased</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</si>
  <si>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</si>
  <si>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</si>
  <si>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</si>
  <si>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</si>
  <si>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</si>
  <si>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</si>
  <si>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</si>
  <si>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</si>
  <si>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</si>
  <si>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</si>
  <si>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</si>
  <si>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</si>
  <si>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</si>
  <si>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</si>
  <si>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</si>
  <si>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</si>
  <si>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</si>
  <si>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772, that is applicable to the property of the carriers whose names are listed in column (b), regardless of where reserves therefor are recorded.</t>
  </si>
  <si>
    <t>Miles of road</t>
  </si>
  <si>
    <t>Investments</t>
  </si>
  <si>
    <t>&amp; amortization of</t>
  </si>
  <si>
    <t>(See</t>
  </si>
  <si>
    <t>Name of company</t>
  </si>
  <si>
    <t>used (See Ins. 4)</t>
  </si>
  <si>
    <t>in property</t>
  </si>
  <si>
    <t>defense projects</t>
  </si>
  <si>
    <t>(Ins. 2)</t>
  </si>
  <si>
    <t>(whole number)</t>
  </si>
  <si>
    <t>(See Ins. 5)</t>
  </si>
  <si>
    <t>(See Ins. 6)</t>
  </si>
  <si>
    <t>1</t>
  </si>
  <si>
    <t>5</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</si>
  <si>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</si>
  <si>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</si>
  <si>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</si>
  <si>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</si>
  <si>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</si>
  <si>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</si>
  <si>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</si>
  <si>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</si>
  <si>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</si>
  <si>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</si>
  <si>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</si>
  <si>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</si>
  <si>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</si>
  <si>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</si>
  <si>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</si>
  <si>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</si>
  <si>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</si>
  <si>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</si>
  <si>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</si>
  <si>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</si>
  <si>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</si>
  <si>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</si>
  <si>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</si>
  <si>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</si>
  <si>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</si>
  <si>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TOTAL         </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</si>
  <si>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</si>
  <si>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</si>
  <si>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</si>
  <si>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</si>
  <si>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</si>
  <si>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</si>
  <si>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</si>
  <si>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</si>
  <si>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Number of Votes, Classified With</t>
  </si>
  <si>
    <t>Number of Votes</t>
  </si>
  <si>
    <t>Respect to Securities on Which Based</t>
  </si>
  <si>
    <t>to Which</t>
  </si>
  <si>
    <t>Stock</t>
  </si>
  <si>
    <t>Line</t>
  </si>
  <si>
    <t>Name of</t>
  </si>
  <si>
    <t>Address of</t>
  </si>
  <si>
    <t>Security Holder</t>
  </si>
  <si>
    <t>Preferred</t>
  </si>
  <si>
    <t>No.</t>
  </si>
  <si>
    <t>Was Entitled</t>
  </si>
  <si>
    <t>Common</t>
  </si>
  <si>
    <t>Second</t>
  </si>
  <si>
    <t>First</t>
  </si>
  <si>
    <t>(a)</t>
  </si>
  <si>
    <t>(b)</t>
  </si>
  <si>
    <t>(c)</t>
  </si>
  <si>
    <t>(d)</t>
  </si>
  <si>
    <t>(e)</t>
  </si>
  <si>
    <t>(f)</t>
  </si>
  <si>
    <t>4</t>
  </si>
  <si>
    <t>C.  VOTING POWERS AND ELECTIONS - Continued</t>
  </si>
  <si>
    <t>10.</t>
  </si>
  <si>
    <t>11.</t>
  </si>
  <si>
    <t>12.</t>
  </si>
  <si>
    <t>NOTES AND REMARKS</t>
  </si>
  <si>
    <t>200.  COMPARATIVE STATEMENT OF FINANCIAL POSITION - ASSETS</t>
  </si>
  <si>
    <t>(Dollars in Thousands)</t>
  </si>
  <si>
    <t>Cross</t>
  </si>
  <si>
    <t>Account</t>
  </si>
  <si>
    <t>Balance at close</t>
  </si>
  <si>
    <t>Check</t>
  </si>
  <si>
    <t>of year</t>
  </si>
  <si>
    <t>Current Assets</t>
  </si>
  <si>
    <t>Cash</t>
  </si>
  <si>
    <t>Temporary cash investments</t>
  </si>
  <si>
    <t>Special deposits</t>
  </si>
  <si>
    <t xml:space="preserve">Accounts receivable </t>
  </si>
  <si>
    <t xml:space="preserve">  - Loan and notes</t>
  </si>
  <si>
    <t xml:space="preserve">  - Interline and other balances</t>
  </si>
  <si>
    <t xml:space="preserve">  - Customers</t>
  </si>
  <si>
    <t xml:space="preserve">  - Other</t>
  </si>
  <si>
    <t>709, 708</t>
  </si>
  <si>
    <t xml:space="preserve">  - Accrued accounts receivables</t>
  </si>
  <si>
    <t>708.5</t>
  </si>
  <si>
    <t xml:space="preserve">  - Receivables from affiliated companies</t>
  </si>
  <si>
    <t>709.5</t>
  </si>
  <si>
    <t xml:space="preserve">  - Less: Allowance for uncollectible accounts</t>
  </si>
  <si>
    <t>710, 711, 714</t>
  </si>
  <si>
    <t>Working funds prepayments deferred income tax debits</t>
  </si>
  <si>
    <t>Materials and supplies</t>
  </si>
  <si>
    <t xml:space="preserve">  TOTAL CURRENT ASSETS</t>
  </si>
  <si>
    <t>Other Assets</t>
  </si>
  <si>
    <t>715, 716, 717</t>
  </si>
  <si>
    <t>Special funds</t>
  </si>
  <si>
    <t>721, 721.5</t>
  </si>
  <si>
    <t>722, 723</t>
  </si>
  <si>
    <t>Other investments and advances</t>
  </si>
  <si>
    <t>737, 738</t>
  </si>
  <si>
    <t>739, 741</t>
  </si>
  <si>
    <t>Other assets</t>
  </si>
  <si>
    <t>Other deferred debits</t>
  </si>
  <si>
    <t>Accumulated deferred income tax debits</t>
  </si>
  <si>
    <t xml:space="preserve">  TOTAL OTHER ASSETS</t>
  </si>
  <si>
    <t>Road and Equipment</t>
  </si>
  <si>
    <t>731, 732</t>
  </si>
  <si>
    <t>Road (Sch. 330)                               L-30 Col h &amp; b</t>
  </si>
  <si>
    <t>Unallocated items</t>
  </si>
  <si>
    <t>733, 735</t>
  </si>
  <si>
    <t>Give totals for each class and for each subclass and a grand total for each account.</t>
  </si>
  <si>
    <t>This schedule should not include securities issued or assumed by respondent.</t>
  </si>
  <si>
    <t>Entries in column (d) should show date of maturity of bonds and other evidence of indebtedness.  In case obligations of the same designation</t>
  </si>
  <si>
    <t>mature serially, the date in column (d) may be reported as "Serially ______ to ______."  Abbreviations in common use in standard financial</t>
  </si>
  <si>
    <t>publications may be used to conserve space.</t>
  </si>
  <si>
    <t>Investments and Advances</t>
  </si>
  <si>
    <t>Deductions (if</t>
  </si>
  <si>
    <t>Dividends or</t>
  </si>
  <si>
    <t>Class</t>
  </si>
  <si>
    <t>Kind of</t>
  </si>
  <si>
    <t>Name of Issuing Company and also lien reference, if any</t>
  </si>
  <si>
    <t>Extent of</t>
  </si>
  <si>
    <t>Opening</t>
  </si>
  <si>
    <t>Additions</t>
  </si>
  <si>
    <t>other than sale,</t>
  </si>
  <si>
    <t>Closing</t>
  </si>
  <si>
    <t>Disposed of</t>
  </si>
  <si>
    <t>Adjustments</t>
  </si>
  <si>
    <t>interest credited</t>
  </si>
  <si>
    <t>Industry</t>
  </si>
  <si>
    <t>(include rate for preferred stocks and bonds)</t>
  </si>
  <si>
    <t>Control</t>
  </si>
  <si>
    <t>Balance</t>
  </si>
  <si>
    <t>explain)</t>
  </si>
  <si>
    <t>profit (loss)</t>
  </si>
  <si>
    <t>Account 721.5</t>
  </si>
  <si>
    <t>to income</t>
  </si>
  <si>
    <t>(i)</t>
  </si>
  <si>
    <t>(j)</t>
  </si>
  <si>
    <t>(k)</t>
  </si>
  <si>
    <t>(l)</t>
  </si>
  <si>
    <t>310A.  INVESTMENTS IN COMMON STOCK OF AFFILIATED COMPANIES</t>
  </si>
  <si>
    <t>Undistributed Earnings From Certain Investments in Affiliated Companies</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</si>
  <si>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</si>
  <si>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</si>
  <si>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</si>
  <si>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Supplemental Information about the Annual Report (R-1)</t>
  </si>
  <si>
    <t>Show the pages excluded, as well as the schedule number and title, in the space provided below.</t>
  </si>
  <si>
    <t xml:space="preserve">3.  </t>
  </si>
  <si>
    <t>If no schedules were omitted indicate "NONE."</t>
  </si>
  <si>
    <t>Schedule No.</t>
  </si>
  <si>
    <t>Title</t>
  </si>
  <si>
    <t>2</t>
  </si>
  <si>
    <t>B.  IDENTITY OF RESPONDENT</t>
  </si>
  <si>
    <t>Answers to the questions asked should be made in full, without reference to data returned on the corresponding page of previous reports.  In</t>
  </si>
  <si>
    <t xml:space="preserve"> case any changes of the nature referred to under Inquiry 4 on this page have taken place during the year covered by this report, they should be</t>
  </si>
  <si>
    <t xml:space="preserve"> explained in full detail.</t>
  </si>
  <si>
    <t>1.</t>
  </si>
  <si>
    <t>Give the exact name of the respondent in full.  Use the words "The" and "Company" only when they are parts of the corporate name.  Be careful</t>
  </si>
  <si>
    <t xml:space="preserve"> to distinguish between railroad and railway.  The corporate name should be given uniformly throughout the report, notably on the cover, on the title</t>
  </si>
  <si>
    <t xml:space="preserve">  page, and in the "Verification."  If the report is made by receivers, trustees, a committee of bondholders, or individuals otherwise in possession of</t>
  </si>
  <si>
    <t xml:space="preserve"> the property, state names and facts with precision.  If the report is for a consolidated group, pursuant to Special Permission from the Board, </t>
  </si>
  <si>
    <t xml:space="preserve"> indicate such fact on line 1 below and list the consolidated group on page 4.</t>
  </si>
  <si>
    <t>2.</t>
  </si>
  <si>
    <t>If incorporated under a special charter, give date of passage of the act; if under a general law, give date of filing certificate of organization; if a</t>
  </si>
  <si>
    <t xml:space="preserve"> reorganization has been effected, give date of reorganization.  If a receivership or other trust, also give date when such receivership or other</t>
  </si>
  <si>
    <t xml:space="preserve"> possession began.  If a partnership, give date of formation and also names in full of present partners.</t>
  </si>
  <si>
    <t>3.</t>
  </si>
  <si>
    <t>State the occasion for the reorganization, whether by reason of foreclosure of mortgage or otherwise, according to the fact.  Give date of</t>
  </si>
  <si>
    <t xml:space="preserve"> organization of original corporation and refer to laws under which organized.</t>
  </si>
  <si>
    <t xml:space="preserve">Exact Name of common carrier making this report: </t>
  </si>
  <si>
    <t>Date of incorporation:</t>
  </si>
  <si>
    <t>Under laws of what Government, State, or Territory organized?  If more than one, name all.  If in bankruptcy, give court of jurisdiction and dates</t>
  </si>
  <si>
    <t>of beginning of receivership and of appointment of receivers or trustees:</t>
  </si>
  <si>
    <t>4.</t>
  </si>
  <si>
    <t>If the respondent was reorganized during the year, involved in a consolidation or merger, or conducted its business under a different name, give</t>
  </si>
  <si>
    <t>full particulars:</t>
  </si>
  <si>
    <t>STOCKHOLDERS' REPORTS</t>
  </si>
  <si>
    <t>5.</t>
  </si>
  <si>
    <t>The respondent is required to send the Office of Economic and Environmental Analysis, immediately upon preparation, two copies of its latest</t>
  </si>
  <si>
    <t>annual report to stockholders.</t>
  </si>
  <si>
    <t>Check appropriate box:</t>
  </si>
  <si>
    <t>[   ]    Two copies are attached to this report.</t>
  </si>
  <si>
    <t>[   ]   Two copies will be submitted on:</t>
  </si>
  <si>
    <t>(date)</t>
  </si>
  <si>
    <t>412. WAY AND STRUCTURES</t>
  </si>
  <si>
    <t>1,</t>
  </si>
  <si>
    <t>Report freight expenses only.</t>
  </si>
  <si>
    <t>The total depreciation expense reported in column (b), line 29, should balance to the sum of the depreciation expense reported in Schedule 410,</t>
  </si>
  <si>
    <t>column (f), lines 136, 137, and 138.</t>
  </si>
  <si>
    <t>Report in column (c) the lease/rentals for the various property categories of way and structures.  The total lease/rentals reported in column (c),</t>
  </si>
  <si>
    <t>line 29, should balance the net amount reported in Schedule 410, column (f), lines 118 through 123, plus lines 130 through 135.  If an entire road or</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</si>
  <si>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</si>
  <si>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</si>
  <si>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</si>
  <si>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</si>
  <si>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</si>
  <si>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</si>
  <si>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</si>
  <si>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</si>
  <si>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</si>
  <si>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Category</t>
  </si>
  <si>
    <t>(net)</t>
  </si>
  <si>
    <t>Public improvements; construction</t>
  </si>
  <si>
    <t>Power plant machines</t>
  </si>
  <si>
    <t xml:space="preserve">     TOTAL</t>
  </si>
  <si>
    <t>414.  RENTS FOR INTERCHANGED FREIGHT TRAIN CARS AND OTHER FREIGHT CARRYING EQUIPMENT</t>
  </si>
  <si>
    <t>L</t>
  </si>
  <si>
    <t>Report in this supporting schedule rental information by car type and other freight-carrying equipment relating to the interchange of railroad owned or leased equipment and privately owned</t>
  </si>
  <si>
    <t>O</t>
  </si>
  <si>
    <t>equipment.  (Reporting for leased equipment covers equipment with the carrier's own railroad markings.)</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</si>
  <si>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</si>
  <si>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</si>
  <si>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</si>
  <si>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</si>
  <si>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</si>
  <si>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</si>
  <si>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</si>
  <si>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</si>
  <si>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</si>
  <si>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 bridges, ferries,</t>
  </si>
  <si>
    <t>union depots, and other terminal facilities, sleeping cars, parlor cars, dining cars, freight cars, express services and facilities, electric</t>
  </si>
  <si>
    <t>railways, highway motor vehicles, steamboats and other marine transportation equipment, pipe lines (other than those for transportation</t>
  </si>
  <si>
    <t>of water), and other instrumentalities devoted to the transportation of persons or property for hire.  Telegraph and telephone companies</t>
  </si>
  <si>
    <t>are not meant to be included.</t>
  </si>
  <si>
    <t>Noncarrier companies should, for the purposes of these schedules, include telephone companies, telegraph companies, mining companies,</t>
  </si>
  <si>
    <t>manufacturing companies, hotel companies, etc.  Purely holding companies are to be classified as noncarrier companies, even though the</t>
  </si>
  <si>
    <t>securities held by such companies are largely or entirely issued or assumed by carriers.</t>
  </si>
  <si>
    <t>By an active corporation is meant one which maintains an organization for operating property or administering its financial affairs.  An</t>
  </si>
  <si>
    <t>inactive corporation is one which has been practically absorbed in a controlling corporation and which neither operates property nor</t>
  </si>
  <si>
    <t>administers its financial affairs.  If it maintains an organization it does so only for the purpose of complying with legal requirements and</t>
  </si>
  <si>
    <t>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</si>
  <si>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</si>
  <si>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 current basis.</t>
  </si>
  <si>
    <t>Do not include the value of securities issued or assumed by respondent.</t>
  </si>
  <si>
    <t>For affiliates which do not report to the Surface Transportation Board and are jointly owned, disclose in footnotes the name and extent of</t>
  </si>
  <si>
    <t>control of the other controlling entities.</t>
  </si>
  <si>
    <t>335.  ACCUMULATED DEPRECIATION - ROAD AND EQUIPMENT OWNED AND USED</t>
  </si>
  <si>
    <t>Disclose the required information regarding credits and debits to Account No. 735, "Accumulated Depreciation: Road and Equipment Property."</t>
  </si>
  <si>
    <t>during the year relating to owned and used road and equipment.  Include entries for depreciation of equipment owned but not used when the resulting</t>
  </si>
  <si>
    <t>rents are included in the "Lease Rentals - Credit - Equipment" accounts and "Other Rents - Credit - Equipment" accounts.  Exclude any entries for</t>
  </si>
  <si>
    <t xml:space="preserve">depreciation of equipment that is used but not owned when the resulting rents are included in "Lease Rental - Debit - Equipment" accounts and </t>
  </si>
  <si>
    <t>If any data are included in columns (d) or (f), explain the entries in detail.</t>
  </si>
  <si>
    <t>A debit balance in columns (b) or (g) for any primary account should be designated "Dr."</t>
  </si>
  <si>
    <t>If there is any inconsistency between credits to reserves as shown in column (c) and charges to operating expenses, a full explanation should</t>
  </si>
  <si>
    <t>be given.</t>
  </si>
  <si>
    <t>Enter amounts representing amortization under an authorized amortization program other than for defense projects on lines 29 and 39.</t>
  </si>
  <si>
    <t>CREDITS TO RESERVE</t>
  </si>
  <si>
    <t>DEBITS TO RESERVE</t>
  </si>
  <si>
    <t>During the year</t>
  </si>
  <si>
    <t xml:space="preserve">at </t>
  </si>
  <si>
    <t>Charges to</t>
  </si>
  <si>
    <t>operating</t>
  </si>
  <si>
    <t>Other</t>
  </si>
  <si>
    <t>Retirements</t>
  </si>
  <si>
    <t>of</t>
  </si>
  <si>
    <t>credits</t>
  </si>
  <si>
    <t>debits</t>
  </si>
  <si>
    <t>year</t>
  </si>
  <si>
    <t>(105) Water transfers</t>
  </si>
  <si>
    <t>(106) Demurrage</t>
  </si>
  <si>
    <t>(110) Incidental</t>
  </si>
  <si>
    <t>(121) Joint facility - credit</t>
  </si>
  <si>
    <t>(122) Joint facility - debit</t>
  </si>
  <si>
    <t>(501) Railway operating revenues (Exclusive of transfers</t>
  </si>
  <si>
    <t xml:space="preserve">           from government authorities-lines 1-9)</t>
  </si>
  <si>
    <t>(502) Railway operating revenues - transfers from</t>
  </si>
  <si>
    <t xml:space="preserve">           government authorities</t>
  </si>
  <si>
    <t>(503) Railway operating revenues - amortization of</t>
  </si>
  <si>
    <t xml:space="preserve">           deferred transfers from government authorities</t>
  </si>
  <si>
    <t xml:space="preserve">  TOTAL RAILWAY OPERATING REVENUES (lines 10-12)</t>
  </si>
  <si>
    <t>(531) Railway operating expenses</t>
  </si>
  <si>
    <t xml:space="preserve">      Net revenue from railway operations</t>
  </si>
  <si>
    <t>OTHER INCOME</t>
  </si>
  <si>
    <t>(506) Revenue from property used in other than carrier</t>
  </si>
  <si>
    <t xml:space="preserve">           operations</t>
  </si>
  <si>
    <t>(510) Miscellaneous rent income</t>
  </si>
  <si>
    <t>(512) Separately operated properties - profit</t>
  </si>
  <si>
    <t xml:space="preserve">      to Schedule 410, the sum of lines 302 through 307, plus line 320 (excluding wreck repairs).  Do not report in Schedule 415, equipment</t>
  </si>
  <si>
    <t xml:space="preserve">  Net Road and Equipment</t>
  </si>
  <si>
    <t>*</t>
  </si>
  <si>
    <t>6</t>
  </si>
  <si>
    <t>200.  COMPARATIVE STATEMENT OF FINANCIAL POSITION - LIABILITIES AND SHAREHOLDERS' EQUITY</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</si>
  <si>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</si>
  <si>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</si>
  <si>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</si>
  <si>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</si>
  <si>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</si>
  <si>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</si>
  <si>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</si>
  <si>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</si>
  <si>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</si>
  <si>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Taxes accrued</t>
  </si>
  <si>
    <t xml:space="preserve">   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</si>
  <si>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</si>
  <si>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</si>
  <si>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</si>
  <si>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</si>
  <si>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</si>
  <si>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</si>
  <si>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</si>
  <si>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</si>
  <si>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</si>
  <si>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</si>
  <si>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 - transfers from govt. authorities</t>
  </si>
  <si>
    <t>Accumulated deferred income tax credits</t>
  </si>
  <si>
    <t>Other long-term liabilities and deferred credits</t>
  </si>
  <si>
    <t xml:space="preserve">   TOTAL NON-CURRENT LIABILITIES</t>
  </si>
  <si>
    <t>Shareholders' Equity</t>
  </si>
  <si>
    <t>791, 792</t>
  </si>
  <si>
    <t>Total capital stock</t>
  </si>
  <si>
    <t xml:space="preserve">   Common stock</t>
  </si>
  <si>
    <t xml:space="preserve">   Preferred stock</t>
  </si>
  <si>
    <t>Discount on capital stock</t>
  </si>
  <si>
    <t>794, 795</t>
  </si>
  <si>
    <t>Additional capital</t>
  </si>
  <si>
    <t>Retained earnings:</t>
  </si>
  <si>
    <t xml:space="preserve">   Appropriated</t>
  </si>
  <si>
    <t xml:space="preserve">   Unappropriated</t>
  </si>
  <si>
    <t>Less treasury stock</t>
  </si>
  <si>
    <t xml:space="preserve">                Railroad Annual Report R-1</t>
  </si>
  <si>
    <t>200.  COMPARATIVE STATEMENT OF FINANCIAL POSITION - EXPLANATORY NOTES</t>
  </si>
  <si>
    <t xml:space="preserve"> </t>
  </si>
  <si>
    <t>The notes listed below are provided to disclose supplementary information on matters which have an important effect on the financial</t>
  </si>
  <si>
    <t>condition of the carrier.  The carrier shall give the particulars called for herein and where there is nothing to report, insert the word "none"; and</t>
  </si>
  <si>
    <t>in addition thereto shall enter in separate notes with suitable particulars other matters involving material amounts of the character commonly</t>
  </si>
  <si>
    <t>disclosed in financial statements under generally accepted accounting principles, except as shown in other schedules.  This includes statements</t>
  </si>
  <si>
    <t>explaining (1) service interruption insurance policies and indicating the amount of indemnity to which respondent will be entitled for work</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</si>
  <si>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</si>
  <si>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</si>
  <si>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have been made for net income or retained income restricted under provisions of mortgages and other arrangements.</t>
  </si>
  <si>
    <t xml:space="preserve">1. Amount (estimated, if necessary) of net income or retained income which has to be provided for capital expenditures, and for sinking funds, </t>
  </si>
  <si>
    <t>2. Estimated amount of future earnings which can be realized before paying Federal income taxes because of unused and available net</t>
  </si>
  <si>
    <t>3. (a)  Explain the procedure in accounting for pension funds and recording in the accounts the current and past service pension costs,</t>
  </si>
  <si>
    <t>Computer Systems &amp; Word Processing Equip.</t>
  </si>
  <si>
    <t>Work and Other Nonrevenue Equipment</t>
  </si>
  <si>
    <t xml:space="preserve">     TOTAL OTHER EQUIPMENT</t>
  </si>
  <si>
    <t>TOTAL ALL EQUIPMENT (FREIGHT PORTION)</t>
  </si>
  <si>
    <t>(1) Data reported on line 38, column (b) is the amount reported in Sched. 410, column (f), line 203, reduced by the allocable portion of line 216.</t>
  </si>
  <si>
    <t xml:space="preserve">   (1) Data reported on lines 38, 39, and 40 in columns (g) and (h) are investment recorded in property account 44, allocated to locomotives,</t>
  </si>
  <si>
    <t>(2) Data reported on line 39, column (b) is the amount reported in Sched. 410, column (f), line 222, reduced by the allocable portion of line 235.</t>
  </si>
  <si>
    <t xml:space="preserve">        freight cars, and other equipment.</t>
  </si>
  <si>
    <t>loading within 48 hours.  This count can be an annual average based on weekly count of cars that have not been placed for loading</t>
  </si>
  <si>
    <t>within 48 hours.</t>
  </si>
  <si>
    <t>755.  RAILROAD OPERATING STATISTICS</t>
  </si>
  <si>
    <t>Item Description</t>
  </si>
  <si>
    <t>Train</t>
  </si>
  <si>
    <t>Miles of Road Operated (A)</t>
  </si>
  <si>
    <t>Train Miles - Running (B)</t>
  </si>
  <si>
    <t>2-01</t>
  </si>
  <si>
    <t xml:space="preserve">   Unit Trains</t>
  </si>
  <si>
    <t>XXXXXX</t>
  </si>
  <si>
    <t>2-02</t>
  </si>
  <si>
    <t xml:space="preserve">   Way Trains</t>
  </si>
  <si>
    <t>2-03</t>
  </si>
  <si>
    <t xml:space="preserve">   Through Trains</t>
  </si>
  <si>
    <t>2-04</t>
  </si>
  <si>
    <t xml:space="preserve">   TOTAL TRAIN MILES (Lines 2-4)</t>
  </si>
  <si>
    <t>2-05</t>
  </si>
  <si>
    <t xml:space="preserve">   Motorcars (C)</t>
  </si>
  <si>
    <t>2-07</t>
  </si>
  <si>
    <t xml:space="preserve">   TOTAL ALL TRAINS (Lines 5 and 6)</t>
  </si>
  <si>
    <t>Locomotive Unit Miles (D)</t>
  </si>
  <si>
    <t>Road Service (E)</t>
  </si>
  <si>
    <t>3-01</t>
  </si>
  <si>
    <t>3-02</t>
  </si>
  <si>
    <t>3-03</t>
  </si>
  <si>
    <t>3-04</t>
  </si>
  <si>
    <t xml:space="preserve">   TOTAL (Lines 8-10)</t>
  </si>
  <si>
    <t>3-11</t>
  </si>
  <si>
    <t xml:space="preserve">   Train Switching (F)</t>
  </si>
  <si>
    <t>3-21</t>
  </si>
  <si>
    <t xml:space="preserve">   Yard Switching (G)</t>
  </si>
  <si>
    <t>3-31</t>
  </si>
  <si>
    <t xml:space="preserve">   TOTAL ALL SERVICES (Lines 11-13)</t>
  </si>
  <si>
    <t>Freight Car-Miles (thousands) (H)</t>
  </si>
  <si>
    <t>4-01</t>
  </si>
  <si>
    <t>RR Owned and Leased Cars - Loaded</t>
  </si>
  <si>
    <t>4-010</t>
  </si>
  <si>
    <t xml:space="preserve">   Box-Plain 40-Foot</t>
  </si>
  <si>
    <t>4-011</t>
  </si>
  <si>
    <t xml:space="preserve">   Box-Plain 50-Foot and Longer</t>
  </si>
  <si>
    <t>4-012</t>
  </si>
  <si>
    <t xml:space="preserve">   Box-Equipped</t>
  </si>
  <si>
    <t>4-013</t>
  </si>
  <si>
    <t xml:space="preserve">   Gondola-Plain</t>
  </si>
  <si>
    <t>4-014</t>
  </si>
  <si>
    <t xml:space="preserve">   Gondola-Equipped</t>
  </si>
  <si>
    <t>4-015</t>
  </si>
  <si>
    <t xml:space="preserve">   Hopper-Covered</t>
  </si>
  <si>
    <t>4-016</t>
  </si>
  <si>
    <t xml:space="preserve">   Hopper-Open Top-General Service</t>
  </si>
  <si>
    <t>4-017</t>
  </si>
  <si>
    <t xml:space="preserve">   Hopper-Open Top-Special Service</t>
  </si>
  <si>
    <t>4-018</t>
  </si>
  <si>
    <t xml:space="preserve">   Refrigerator-Mechanical</t>
  </si>
  <si>
    <t>4-019</t>
  </si>
  <si>
    <t xml:space="preserve">   Refrigerator-Non-Mechanical</t>
  </si>
  <si>
    <t>4-020</t>
  </si>
  <si>
    <t xml:space="preserve">   Flat-TOFC/COFC</t>
  </si>
  <si>
    <t>4-021</t>
  </si>
  <si>
    <t xml:space="preserve">   Flat-Multi-Level</t>
  </si>
  <si>
    <t>4-022</t>
  </si>
  <si>
    <t xml:space="preserve">   Flat-General Service</t>
  </si>
  <si>
    <t>4-023</t>
  </si>
  <si>
    <t xml:space="preserve">   Flat-All Other</t>
  </si>
  <si>
    <t>4-024</t>
  </si>
  <si>
    <t xml:space="preserve">   All Other Car Types-Total</t>
  </si>
  <si>
    <t>4-025</t>
  </si>
  <si>
    <t xml:space="preserve">   TOTAL (Lines 15-29)</t>
  </si>
  <si>
    <t>755.  RAILROAD OPERATING STATISTICS - (Continued)</t>
  </si>
  <si>
    <t>4-11</t>
  </si>
  <si>
    <t>RR Owned and Leased Cars - Empty</t>
  </si>
  <si>
    <t>4-110</t>
  </si>
  <si>
    <t>4-111</t>
  </si>
  <si>
    <t>4-112</t>
  </si>
  <si>
    <t>4-113</t>
  </si>
  <si>
    <t>4-114</t>
  </si>
  <si>
    <t>4-115</t>
  </si>
  <si>
    <t>4-116</t>
  </si>
  <si>
    <t>4-117</t>
  </si>
  <si>
    <t>4-118</t>
  </si>
  <si>
    <t>4-119</t>
  </si>
  <si>
    <t>4-120</t>
  </si>
  <si>
    <t>4-121</t>
  </si>
  <si>
    <t>8. Marketable equity securities.</t>
  </si>
  <si>
    <t>Dr. (Cr.)</t>
  </si>
  <si>
    <t>Dr. (Cr.) to</t>
  </si>
  <si>
    <t>Cost</t>
  </si>
  <si>
    <t>Market</t>
  </si>
  <si>
    <t>to Income</t>
  </si>
  <si>
    <t>Stockholder's Equity</t>
  </si>
  <si>
    <t>(Current Yr.)</t>
  </si>
  <si>
    <t>Current Portfolio</t>
  </si>
  <si>
    <t>N/A</t>
  </si>
  <si>
    <t xml:space="preserve">as of      /     /     </t>
  </si>
  <si>
    <t>Noncurrent Portfolio</t>
  </si>
  <si>
    <t>(Previous Yr.)</t>
  </si>
  <si>
    <t>Gains</t>
  </si>
  <si>
    <t>Losses</t>
  </si>
  <si>
    <t>Current</t>
  </si>
  <si>
    <t>Noncurrent</t>
  </si>
  <si>
    <t>The cost of securities was based on the _______________________ (method) cost of all the shares of each security held at time of sale.</t>
  </si>
  <si>
    <t>Significant net realized and net unrealized gains and losses arising after date of the financial statements but prior to the filing, applicable to</t>
  </si>
  <si>
    <t>marketable equity securities owned at balance sheet date shall be disclosed below:</t>
  </si>
  <si>
    <t>210.  RESULTS OF OPERATIONS</t>
  </si>
  <si>
    <t>1. Disclose requested information for respondent pertaining to results</t>
  </si>
  <si>
    <t>Cross-Checks</t>
  </si>
  <si>
    <t>of operations for the year.</t>
  </si>
  <si>
    <t>Schedule 210</t>
  </si>
  <si>
    <t>Line 15, col b</t>
  </si>
  <si>
    <t>2. Report total operating expenses from Sched. 410.  Any differences</t>
  </si>
  <si>
    <t>Lines 47,48,49 col b</t>
  </si>
  <si>
    <t>between this schedule and Sched. 410 must be explained on page 18.</t>
  </si>
  <si>
    <t>Line 50, col b</t>
  </si>
  <si>
    <t>3. List dividends from investments accounted for under the cost method</t>
  </si>
  <si>
    <t xml:space="preserve">on line 19, and list dividends accounted for under the equity method </t>
  </si>
  <si>
    <t>Schedule 410</t>
  </si>
  <si>
    <t>on line 25.</t>
  </si>
  <si>
    <t>Line 14, col b</t>
  </si>
  <si>
    <t>= Line 620, col h</t>
  </si>
  <si>
    <t>Line 14, col d</t>
  </si>
  <si>
    <t>= Line 620, col f</t>
  </si>
  <si>
    <t>4. All contra entries should be shown in parenthesis.</t>
  </si>
  <si>
    <t>Line 14, col e</t>
  </si>
  <si>
    <t>= Line 620, col g</t>
  </si>
  <si>
    <t>Item</t>
  </si>
  <si>
    <t>Amount for</t>
  </si>
  <si>
    <t>Freight-related</t>
  </si>
  <si>
    <t>Passenger-related</t>
  </si>
  <si>
    <t>current year</t>
  </si>
  <si>
    <t>preceding year</t>
  </si>
  <si>
    <t>revenue &amp;</t>
  </si>
  <si>
    <t>expenses</t>
  </si>
  <si>
    <t>ORDINARY ITEMS</t>
  </si>
  <si>
    <t>OPERATING INCOME</t>
  </si>
  <si>
    <t>Railway Operating Income</t>
  </si>
  <si>
    <t>(102) Passenger</t>
  </si>
  <si>
    <t>(103) Passenger-related</t>
  </si>
  <si>
    <t>(104) Switching</t>
  </si>
  <si>
    <t>In column (c), line-haul carriers report the miles of road used in line-haul service.  Report miles in whole numbers.</t>
  </si>
  <si>
    <t>ANNUAL REPORT</t>
  </si>
  <si>
    <t>OF</t>
  </si>
  <si>
    <t xml:space="preserve">                                </t>
  </si>
  <si>
    <t>TO THE</t>
  </si>
  <si>
    <t>SURFACE TRANSPORTATION BOARD</t>
  </si>
  <si>
    <t xml:space="preserve"> FOR THE </t>
  </si>
  <si>
    <t>NOTICE</t>
  </si>
  <si>
    <t>1. 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</si>
  <si>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</si>
  <si>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</si>
  <si>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</si>
  <si>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</si>
  <si>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</si>
  <si>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</si>
  <si>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</si>
  <si>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</si>
  <si>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</si>
  <si>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</si>
  <si>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</si>
  <si>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</si>
  <si>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</si>
  <si>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</si>
  <si>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</si>
  <si>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</si>
  <si>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</si>
  <si>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</si>
  <si>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</si>
  <si>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</si>
  <si>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</si>
  <si>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Income from continuing operations  (line 46 minus line 51)</t>
  </si>
  <si>
    <t>DISCONTINUED OPERATIONS</t>
  </si>
  <si>
    <t>(562) Gain or loss on disposal of discontinued segments (less applicable income taxes</t>
  </si>
  <si>
    <t xml:space="preserve">            of $                                                          )</t>
  </si>
  <si>
    <t xml:space="preserve">      Income before extraordinary items  (lines 52 through 54)</t>
  </si>
  <si>
    <t>EXTRAORDINARY ITEMS AND ACCOUNTING CHANGES</t>
  </si>
  <si>
    <t>(570) Extraordinary items (Net)</t>
  </si>
  <si>
    <t>(590) Income taxes on extraordinary items</t>
  </si>
  <si>
    <t>(591) Provision for deferred taxes - Extraordinary items</t>
  </si>
  <si>
    <t xml:space="preserve">              TOTAL EXTRAORDINARY ITEMS (lines 56 through 58)</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</si>
  <si>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</si>
  <si>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</si>
  <si>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</si>
  <si>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</si>
  <si>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</si>
  <si>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</si>
  <si>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</si>
  <si>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</si>
  <si>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Notes and Remarks For Schedules 210 and 220</t>
  </si>
  <si>
    <t>220.  RETAINED EARNINGS</t>
  </si>
  <si>
    <t xml:space="preserve">     (4) Add amount of prior year's deferred credits being amortized to reduce current year's tax accrual</t>
  </si>
  <si>
    <t xml:space="preserve">     (5) Total decrease in current year's tax accrual resulting from use of investment tax credits</t>
  </si>
  <si>
    <t>Estimated amount of future earnings which can be realized before paying Federal income taxes because of unused</t>
  </si>
  <si>
    <t xml:space="preserve">     and available net operating loss carryover on January 1 of the year following that for which the report is made</t>
  </si>
  <si>
    <t>If the respondent was under obligation as guarantor or surety for the performance by any other corporation or association of any agreement</t>
  </si>
  <si>
    <t xml:space="preserve"> or obligation, show the particulars of each contract of guarantee or suretyship in effect at the close of the year or entered into and expired during</t>
  </si>
  <si>
    <t xml:space="preserve"> after the date of issue, nor does it include ordinary surety bonds or undertakings on appeals in court proceedings.</t>
  </si>
  <si>
    <t>maturity date and concise descrip-</t>
  </si>
  <si>
    <t>Names of all</t>
  </si>
  <si>
    <t>Amount of contingent</t>
  </si>
  <si>
    <t>tion of agreement or obligation</t>
  </si>
  <si>
    <t>guarantors and sureties</t>
  </si>
  <si>
    <t>liability of guarantors</t>
  </si>
  <si>
    <t>Using the following notes as a guideline, show the requirements of compensating balances and short-term borrowing agreements.  Footnote</t>
  </si>
  <si>
    <t xml:space="preserve"> disclosure is required even the arrangement is not reduced to writing.</t>
  </si>
  <si>
    <t>Disclose compensating balances not legally restricted, lines of credit used and unused, average interest rate of short-term borrowings that are</t>
  </si>
  <si>
    <t xml:space="preserve"> outstanding at balance sheet date, maximum amount of outstanding borrowings during the period and the weighted average rate of those borrowings.</t>
  </si>
  <si>
    <t>Time deposits and certificates of deposit constituting compensating balances not legally restricted should be disclosed.</t>
  </si>
  <si>
    <t>Compensating balance arrangements need only be disclosed for the latest fiscal year.</t>
  </si>
  <si>
    <t>Compensating balances included in Account 703, Special Deposits, and in Account 717, Other Funds, should also be separately disclosed below.</t>
  </si>
  <si>
    <t>Compensating balance arrangements are sufficiently material to require disclosure in footnotes when the aggregate of written and oral</t>
  </si>
  <si>
    <t xml:space="preserve"> agreement balances amount to 15% or more of liquid assets (current cash balances, restricted and unrestricted, plus marketable securities).</t>
  </si>
  <si>
    <t>When a carrier is not in compliance with a compensating balance requirement, that fact should be disclosed, along with stated and possible</t>
  </si>
  <si>
    <t xml:space="preserve"> sanctions, whenever such possible sanctions may be immediate (not vague or unpredictable) and material.</t>
  </si>
  <si>
    <t>510.  SEPARATION OF DEBTHOLDINGS BETWEEN ROAD PROPERTY AND EQUIPMENT</t>
  </si>
  <si>
    <t>The principal use of this schedule is to determine the average rate of debt capital.</t>
  </si>
  <si>
    <t>I. Debt Outstanding at End of Year</t>
  </si>
  <si>
    <t>Close of Year</t>
  </si>
  <si>
    <t>Equipment obligations and other long-term debt due within one year</t>
  </si>
  <si>
    <t>765/767</t>
  </si>
  <si>
    <t>Sch 200, Line 41</t>
  </si>
  <si>
    <t>Sch 200, Line 42</t>
  </si>
  <si>
    <t>Sch 200, Line 43</t>
  </si>
  <si>
    <t>Sch 200, Line 44</t>
  </si>
  <si>
    <t>Accounts payable - affiliated companies</t>
  </si>
  <si>
    <t>Sch 200, Line 45</t>
  </si>
  <si>
    <t>770.1/770.2</t>
  </si>
  <si>
    <t>Total debt</t>
  </si>
  <si>
    <t>Sum of Lines 1 through 8</t>
  </si>
  <si>
    <t>Debt directly related to road property</t>
  </si>
  <si>
    <t>Note 1</t>
  </si>
  <si>
    <t>Debt directly related to equipment</t>
  </si>
  <si>
    <t>Total debt related to road and equipment</t>
  </si>
  <si>
    <t>Lines 10 and 11</t>
  </si>
  <si>
    <t>Percent directly related to road</t>
  </si>
  <si>
    <t>Line 10 /Line 12</t>
  </si>
  <si>
    <t>Whole % + 2 decimals</t>
  </si>
  <si>
    <t>Percent directly related to equipment</t>
  </si>
  <si>
    <t>Line 11 /Line 12</t>
  </si>
  <si>
    <t>Debt not directly related to road and equipment</t>
  </si>
  <si>
    <t>Line 9 - Line 12</t>
  </si>
  <si>
    <t>Road property debt (Note 2)</t>
  </si>
  <si>
    <t>Equipment debt (Note 2)</t>
  </si>
  <si>
    <t>II.  Interest Accrued During the Year</t>
  </si>
  <si>
    <t>546-548</t>
  </si>
  <si>
    <t>Total interest and amortization (fixed charges)</t>
  </si>
  <si>
    <t>Sch. 210, Line 42</t>
  </si>
  <si>
    <t>Contingent interest on funded debt</t>
  </si>
  <si>
    <t>Sch. 210, Line 44</t>
  </si>
  <si>
    <t>Release of premium on funded debt</t>
  </si>
  <si>
    <t>Sch. 210, Line 22</t>
  </si>
  <si>
    <t>p</t>
  </si>
  <si>
    <t>240.  STATEMENT OF CASH FLOWS</t>
  </si>
  <si>
    <t>Give the information as requested concerning the cash flows during the year.  Either the direct or indirect method can be used.  The direct</t>
  </si>
  <si>
    <t>method shows as its principal components operating cash receipts and payments, such as cash received from customers and cash paid to</t>
  </si>
  <si>
    <t xml:space="preserve">suppliers and employees, the sum of which is net cash flow from operating activities.  The indirect method starts with net income and adjusts it </t>
  </si>
  <si>
    <t>for revenues and expense items that were not the result of operating cash transactions in the current period to reconcile it to net cash flow from</t>
  </si>
  <si>
    <t xml:space="preserve">operating activities If the direct method is used, complete lines 1 through 41.  If the indirect method is used complete lines 10 through 41.  Cash, </t>
  </si>
  <si>
    <t>for the purpose of this schedule, shall include cash and cash equivalents which are short-term, highly liquid investments readily convertible to</t>
  </si>
  <si>
    <t xml:space="preserve">known amounts of cash and so near their maturity that they present insignificant risk of changes in value because of changes in interest rates. </t>
  </si>
  <si>
    <t xml:space="preserve">Information about all investing and finance activities which do not directly affect cash shall be separately disclosed in footnotes to this schedule. </t>
  </si>
  <si>
    <t>They shall clearly relate the cash (if any) and noncash aspects of transactions.  Examples of noncash investing and transactions include</t>
  </si>
  <si>
    <t xml:space="preserve">converting debt to equity, acquiring assets by assuming directly related liabilities, such as purchasing a building by incurring a mortgage to the </t>
  </si>
  <si>
    <t xml:space="preserve">seller; obtaining an asset by entering into a capital lease; and exchanging noncash assets or liabilities for other noncash assets or liabilities. </t>
  </si>
  <si>
    <t xml:space="preserve">Some transactions are part cash and part noncash; only the cash portion shall be reported directly in the statement of cash flows.  Refer to FAS </t>
  </si>
  <si>
    <t>Statement No. 95, Statement of Cash Flows, for further details.</t>
  </si>
  <si>
    <t>CASH FLOWS FROM OPERATING ACTIVITIES</t>
  </si>
  <si>
    <t>Description</t>
  </si>
  <si>
    <t>Current Year</t>
  </si>
  <si>
    <t>Previous Year</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</si>
  <si>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</si>
  <si>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</si>
  <si>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</si>
  <si>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</si>
  <si>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</si>
  <si>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</si>
  <si>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</si>
  <si>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</si>
  <si>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NET CASH PROVIDED BY OPERATING ACTIVITIES (lines 1 through 8)</t>
  </si>
  <si>
    <t>RECONCILIATION OF NET INCOME TO NET CASH PROVIDED BY OPERATING ACTIVITIES</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</si>
  <si>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</si>
  <si>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</si>
  <si>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</si>
  <si>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</si>
  <si>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increase (decrease) in provision for Deferred Income Taxes</t>
  </si>
  <si>
    <t xml:space="preserve">     Net decrease (increase) in undistributed earnings (losses) of affiliates</t>
  </si>
  <si>
    <t xml:space="preserve">     Decrease (increase) in accounts receivable</t>
  </si>
  <si>
    <t xml:space="preserve">     Decrease (increase) in material and supplies and other current assets</t>
  </si>
  <si>
    <t xml:space="preserve">     Increase (decrease) in current liabilities other than debt</t>
  </si>
  <si>
    <t xml:space="preserve">     Increase (decrease) in other - net</t>
  </si>
  <si>
    <t>Year</t>
  </si>
  <si>
    <t>3</t>
  </si>
  <si>
    <t>C.  VOTING POWERS AND ELECTIONS</t>
  </si>
  <si>
    <t>6.</t>
  </si>
  <si>
    <t>7.</t>
  </si>
  <si>
    <t>8.</t>
  </si>
  <si>
    <t>9.</t>
  </si>
  <si>
    <t>Days of operating expenses in current</t>
  </si>
  <si>
    <t xml:space="preserve">   operating liabilities</t>
  </si>
  <si>
    <t>Line 15 ÷ line 19</t>
  </si>
  <si>
    <t>Days of working capital required</t>
  </si>
  <si>
    <t>Line 10 - line 20 (Note C)</t>
  </si>
  <si>
    <t>Cash working capital required</t>
  </si>
  <si>
    <t>Line 21 x line 19</t>
  </si>
  <si>
    <t>Cash and temporary cash balance</t>
  </si>
  <si>
    <t>Sched. 200, line 1 + line 2, col. b</t>
  </si>
  <si>
    <t>Cash working capital allowed</t>
  </si>
  <si>
    <t>Lesser of line 22 or line 23</t>
  </si>
  <si>
    <t>MATERIALS AND SUPPLIES</t>
  </si>
  <si>
    <t>Total materials and supplies (712)</t>
  </si>
  <si>
    <t>Scrap and obsolete material included in account 712</t>
  </si>
  <si>
    <t>Materials and supplies held for common carrier</t>
  </si>
  <si>
    <t xml:space="preserve">   purposes</t>
  </si>
  <si>
    <t>Line 25 - line 26</t>
  </si>
  <si>
    <t>TOTAL WORKING CAPITAL</t>
  </si>
  <si>
    <t>Line 24 + line 27</t>
  </si>
  <si>
    <t>NOTES:</t>
  </si>
  <si>
    <t>(A)</t>
  </si>
  <si>
    <t>Use common carrier portion only.  Common carrier refers to railway transportation service</t>
  </si>
  <si>
    <t>(B)</t>
  </si>
  <si>
    <t xml:space="preserve">Rent income is the sum of Schedule 410, column h, lines 121, 122, 123, 127, 128, 129, 133, 134, 135, 208, 210, 212, 227, 229, 231, 312, 314, </t>
  </si>
  <si>
    <t>and 316.  Rent income is added to railway operating revenues to produce total revenues.  Rent income is also added to total operating</t>
  </si>
  <si>
    <t>expenses to exclude the rent revenue items from operating expense.</t>
  </si>
  <si>
    <t>(C)</t>
  </si>
  <si>
    <t>If result is negative, use zero.</t>
  </si>
  <si>
    <t>310.  INVESTMENTS AND ADVANCES AFFILIATED COMPANIES</t>
  </si>
  <si>
    <t>310.  INVESTMENTS AND ADVANCES AFFILIATED COMPANIES  - (Continued)</t>
  </si>
  <si>
    <t>Give particulars of investments in stocks, bonds, other secured obligations, unsecured notes, and investment advances of companies affiliated</t>
  </si>
  <si>
    <t>of other parties and particulars of control.</t>
  </si>
  <si>
    <t>Entries in this schedule should be made in accordance with the definitions and general instructions given on page 25, classifying the</t>
  </si>
  <si>
    <t>investments by means of letters, figures, and symbols in columns (a), (b) and (c).</t>
  </si>
  <si>
    <t>If any advances reported are pledged, give particulars in a footnote.</t>
  </si>
  <si>
    <t>Indicate by means of an arbitrary mark in column (d) the obligation in support of which any security is pledged, mortgaged, or otherwise</t>
  </si>
  <si>
    <t>Also include investments in unincorporated entities such as lessee organizations (exclusive of amounts nominally settled on a current basis).</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</si>
  <si>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</si>
  <si>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</si>
  <si>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</si>
  <si>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</si>
  <si>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</si>
  <si>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</si>
  <si>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</si>
  <si>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</si>
  <si>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</si>
  <si>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</si>
  <si>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</si>
  <si>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</si>
  <si>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</si>
  <si>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</si>
  <si>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</si>
  <si>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</si>
  <si>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</si>
  <si>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Enter in column (e) the amortization for the year of the excess of cost over equity in net assets (equity over cost) at date of acquisition.</t>
  </si>
  <si>
    <t>For definitions of carrier and noncarrier, see general instructions.</t>
  </si>
  <si>
    <t>Adjustment for</t>
  </si>
  <si>
    <t>Balance at</t>
  </si>
  <si>
    <t>Adjustments for</t>
  </si>
  <si>
    <t>Name of issuing company and description of security held</t>
  </si>
  <si>
    <t>beginning</t>
  </si>
  <si>
    <t>investments</t>
  </si>
  <si>
    <t>Amortization</t>
  </si>
  <si>
    <t>at close</t>
  </si>
  <si>
    <t>equity method</t>
  </si>
  <si>
    <t>during year</t>
  </si>
  <si>
    <t xml:space="preserve">   Carriers:  (List specifics for each company)</t>
  </si>
  <si>
    <t xml:space="preserve">   Noncarriers:  (List specifics for each company)</t>
  </si>
  <si>
    <t>INSTRUCTIONS CONCERNING RETURNS TO BE MADE IN SCHEDULE 330</t>
  </si>
  <si>
    <t>Give particulars of balances at the beginning and close of the year and of all changes during the year in Account No. 731, Road and Equipment</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</si>
  <si>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</si>
  <si>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</si>
  <si>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</si>
  <si>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</si>
  <si>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</si>
  <si>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</si>
  <si>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of old lines, as provided for in Instruction 2-1,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</si>
  <si>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</si>
  <si>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</si>
  <si>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</si>
  <si>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</si>
  <si>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</si>
  <si>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</si>
  <si>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</si>
  <si>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</si>
  <si>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</si>
  <si>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</si>
  <si>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</si>
  <si>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</si>
  <si>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</si>
  <si>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</si>
  <si>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</si>
  <si>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</si>
  <si>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</si>
  <si>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NOTES AND REMARKS FOR SCHEDULE 342</t>
  </si>
  <si>
    <t>330.  ROAD PROPERTY AND EQUIPMENT AND IMPROVEMENTS TO LEASED PROPERTY AND EQUIPMENT</t>
  </si>
  <si>
    <t>330.  ROAD PROPERTY AND EQUIPMENT AND IMPROVEMENTS TO LEASED PROPERTY AND EQUIPMENT - (Continued)</t>
  </si>
  <si>
    <t>Expenditures during</t>
  </si>
  <si>
    <t>the year for original</t>
  </si>
  <si>
    <t>the year for purchase</t>
  </si>
  <si>
    <t>Beginning</t>
  </si>
  <si>
    <t>road &amp; equipment</t>
  </si>
  <si>
    <t>of existing lines,</t>
  </si>
  <si>
    <t>Expenditures for additions</t>
  </si>
  <si>
    <t>Credits for property retired</t>
  </si>
  <si>
    <t>Net changes</t>
  </si>
  <si>
    <t>&amp; road extensions</t>
  </si>
  <si>
    <t>reorganizations, etc.</t>
  </si>
  <si>
    <t>during the year</t>
  </si>
  <si>
    <t>close of year</t>
  </si>
  <si>
    <t>(2)</t>
  </si>
  <si>
    <t>Land for transportation purposes</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</si>
  <si>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</si>
  <si>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</si>
  <si>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</si>
  <si>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</si>
  <si>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</si>
  <si>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</si>
  <si>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</si>
  <si>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</si>
  <si>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</si>
  <si>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</si>
  <si>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</si>
  <si>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</si>
  <si>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</si>
  <si>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</si>
  <si>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</si>
  <si>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</si>
  <si>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</si>
  <si>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</si>
  <si>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</si>
  <si>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</si>
  <si>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</si>
  <si>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</si>
  <si>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</si>
  <si>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</si>
  <si>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</si>
  <si>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(44)</t>
  </si>
  <si>
    <t>Shop machinery</t>
  </si>
  <si>
    <t>Power plant machinery</t>
  </si>
  <si>
    <t>Other lease/rentals</t>
  </si>
  <si>
    <t>TOTAL EXPENDITURES FOR ROAD</t>
  </si>
  <si>
    <t>Locomotives</t>
  </si>
  <si>
    <t>Freight train cars</t>
  </si>
  <si>
    <t>Passenger train cars</t>
  </si>
  <si>
    <t>Highway revenue equipment</t>
  </si>
  <si>
    <t>Floating equipment</t>
  </si>
  <si>
    <t>Work equipment</t>
  </si>
  <si>
    <t>Miscellaneous equipment</t>
  </si>
  <si>
    <t>Computer systems &amp; word processing equipment</t>
  </si>
  <si>
    <t>TOTAL EXPENDITURES FOR EQUIPMENT</t>
  </si>
  <si>
    <t>Interest during construction</t>
  </si>
  <si>
    <t>Other elements of investment</t>
  </si>
  <si>
    <t>Construction work in progress</t>
  </si>
  <si>
    <t>GRAND TOTAL</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</si>
  <si>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</si>
  <si>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</si>
  <si>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</si>
  <si>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</si>
  <si>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</si>
  <si>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</si>
  <si>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</si>
  <si>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</si>
  <si>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</si>
  <si>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</si>
  <si>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acquired and</t>
  </si>
  <si>
    <t>and second</t>
  </si>
  <si>
    <t>whether</t>
  </si>
  <si>
    <t>capacity of</t>
  </si>
  <si>
    <t>service of</t>
  </si>
  <si>
    <t>New units</t>
  </si>
  <si>
    <t>rebuilt units</t>
  </si>
  <si>
    <t>hand units</t>
  </si>
  <si>
    <t>Total in</t>
  </si>
  <si>
    <t>units</t>
  </si>
  <si>
    <t>leased</t>
  </si>
  <si>
    <t>rewritten</t>
  </si>
  <si>
    <t>purchased</t>
  </si>
  <si>
    <t>leased,</t>
  </si>
  <si>
    <t>Leased</t>
  </si>
  <si>
    <t>reported</t>
  </si>
  <si>
    <t xml:space="preserve">Line </t>
  </si>
  <si>
    <t>at beginning</t>
  </si>
  <si>
    <t>from</t>
  </si>
  <si>
    <t>into property</t>
  </si>
  <si>
    <t>or leased from</t>
  </si>
  <si>
    <t>including</t>
  </si>
  <si>
    <t>and</t>
  </si>
  <si>
    <t>in col (j)</t>
  </si>
  <si>
    <t>Type or design of units</t>
  </si>
  <si>
    <t>or built</t>
  </si>
  <si>
    <t>others</t>
  </si>
  <si>
    <t>accounts</t>
  </si>
  <si>
    <t>used</t>
  </si>
  <si>
    <t>[col (h) &amp; (i)]</t>
  </si>
  <si>
    <t>(See Ins. 7)</t>
  </si>
  <si>
    <t>to others</t>
  </si>
  <si>
    <t>Locomotive Units</t>
  </si>
  <si>
    <t>(HP)</t>
  </si>
  <si>
    <t xml:space="preserve">Diesel-freight                          </t>
  </si>
  <si>
    <t>Diesel-passenger</t>
  </si>
  <si>
    <t xml:space="preserve">Diesel-multiple purpose        </t>
  </si>
  <si>
    <t xml:space="preserve">Diesel-switching                     </t>
  </si>
  <si>
    <t xml:space="preserve">TOTAL (lines 1 to 4)              </t>
  </si>
  <si>
    <t>Electric locomotives</t>
  </si>
  <si>
    <t>Other self-powered units</t>
  </si>
  <si>
    <t>TOTAL (lines 5, 6, and 7)</t>
  </si>
  <si>
    <t>Auxiliary units</t>
  </si>
  <si>
    <t>62</t>
  </si>
  <si>
    <t>4-145</t>
  </si>
  <si>
    <t xml:space="preserve">   Tank - 22,000 Gallons and Over</t>
  </si>
  <si>
    <t>63</t>
  </si>
  <si>
    <t>4-146</t>
  </si>
  <si>
    <t>64</t>
  </si>
  <si>
    <t>4-147</t>
  </si>
  <si>
    <t xml:space="preserve">   TOTAL  (Lines 47-63)</t>
  </si>
  <si>
    <t>4-15</t>
  </si>
  <si>
    <t>Private Line Cars - Empty (H)</t>
  </si>
  <si>
    <t>4-150</t>
  </si>
  <si>
    <t>4-151</t>
  </si>
  <si>
    <t>4-152</t>
  </si>
  <si>
    <t>4-153</t>
  </si>
  <si>
    <t>4-154</t>
  </si>
  <si>
    <t>4-155</t>
  </si>
  <si>
    <t>4-156</t>
  </si>
  <si>
    <t>4-157</t>
  </si>
  <si>
    <t>4-158</t>
  </si>
  <si>
    <t>4-159</t>
  </si>
  <si>
    <t>4-160</t>
  </si>
  <si>
    <t>4-161</t>
  </si>
  <si>
    <t>4-162</t>
  </si>
  <si>
    <t>4-163</t>
  </si>
  <si>
    <t>4-164</t>
  </si>
  <si>
    <t>4-165</t>
  </si>
  <si>
    <t>4-166</t>
  </si>
  <si>
    <t>4-167</t>
  </si>
  <si>
    <t xml:space="preserve">   TOTAL  (Lines 65-81)</t>
  </si>
  <si>
    <t>4-17</t>
  </si>
  <si>
    <t xml:space="preserve">   Work Equipment and Company Freight Car-Miles</t>
  </si>
  <si>
    <t>4-18</t>
  </si>
  <si>
    <t xml:space="preserve">   No Payment Car-Miles (I)  &lt;1&gt;</t>
  </si>
  <si>
    <t>4-19</t>
  </si>
  <si>
    <t>Total Car-Miles by Train Type (Note)</t>
  </si>
  <si>
    <t>4-191</t>
  </si>
  <si>
    <t>4-192</t>
  </si>
  <si>
    <t>4-193</t>
  </si>
  <si>
    <t>4-194</t>
  </si>
  <si>
    <t xml:space="preserve">   TOTAL (Lines 85-87)</t>
  </si>
  <si>
    <t>4-20</t>
  </si>
  <si>
    <t xml:space="preserve">   Caboose Miles</t>
  </si>
  <si>
    <t>Note:  Line 88, total car miles, is equal to the sum of lines 30, 46, 64, 82, 83, and 84.  Accordingly, the car miles reported on lines 83 and 84</t>
  </si>
  <si>
    <t xml:space="preserve">            are to be allocated to lines 85, 86, and 87, and included in the total shown on line 88.</t>
  </si>
  <si>
    <t>755.  RAILROAD OPERATING STATISTICS - (Concluded)</t>
  </si>
  <si>
    <t>Gross Ton-Miles (thousands) (K)</t>
  </si>
  <si>
    <t>6-01</t>
  </si>
  <si>
    <t xml:space="preserve">   Road Locomotives</t>
  </si>
  <si>
    <t>6-02</t>
  </si>
  <si>
    <t xml:space="preserve">   Freight Trains, Crs., Cnts, &amp; Caboose</t>
  </si>
  <si>
    <t>6-020</t>
  </si>
  <si>
    <t>6-021</t>
  </si>
  <si>
    <t>6-022</t>
  </si>
  <si>
    <t>6-03</t>
  </si>
  <si>
    <t xml:space="preserve">   Passenger Trains, Crs, &amp; Cnts.</t>
  </si>
  <si>
    <t>6-04</t>
  </si>
  <si>
    <t xml:space="preserve">   Non-Revenue</t>
  </si>
  <si>
    <t>6-05</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</si>
  <si>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</si>
  <si>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</si>
  <si>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</si>
  <si>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</si>
  <si>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</si>
  <si>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</si>
  <si>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</si>
  <si>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</si>
  <si>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</si>
  <si>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</si>
  <si>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</si>
  <si>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</si>
  <si>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</si>
  <si>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</si>
  <si>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</si>
  <si>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710.  INVENTORY OF EQUIPMENT - Continued</t>
  </si>
  <si>
    <t>Instructions for reporting freight-train car data.</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</si>
  <si>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</si>
  <si>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</si>
  <si>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</si>
  <si>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</si>
  <si>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</si>
  <si>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Public improvements - const.</t>
  </si>
  <si>
    <t>Amortization (adjustments)</t>
  </si>
  <si>
    <t>Computer systems &amp; WP equip.</t>
  </si>
  <si>
    <t>Shop machinery *</t>
  </si>
  <si>
    <t xml:space="preserve"> * To be reported with equipment expenses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</si>
  <si>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</si>
  <si>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</si>
  <si>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 included</t>
  </si>
  <si>
    <t>in operating expenses of the respondent.</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</si>
  <si>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</si>
  <si>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</si>
  <si>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</si>
  <si>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</si>
  <si>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</si>
  <si>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</si>
  <si>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</si>
  <si>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</si>
  <si>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</si>
  <si>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</si>
  <si>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</si>
  <si>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</si>
  <si>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</si>
  <si>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</si>
  <si>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</si>
  <si>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</si>
  <si>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</si>
  <si>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</si>
  <si>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</si>
  <si>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</si>
  <si>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(547) Interest on unfunded debt</t>
  </si>
  <si>
    <t>(548) Amortization of discount on funded debt</t>
  </si>
  <si>
    <t>Show in column (e) the debits to the reserve arising from retirements.  These debits should not exceed investment, etc.</t>
  </si>
  <si>
    <t>others represents less than 5% of total road owned or total equipment owned, respectively.  However, line 39, Grand Total, should be completed.</t>
  </si>
  <si>
    <t>352A.  INVESTMENT IN RAILROAD PROPERTY USED IN TRANSPORTATION SERVICE (By Company)</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</si>
  <si>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</si>
  <si>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</si>
  <si>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</si>
  <si>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</si>
  <si>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</si>
  <si>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NEW UNITS</t>
  </si>
  <si>
    <t>Method of</t>
  </si>
  <si>
    <t>Number</t>
  </si>
  <si>
    <t>Total Weight</t>
  </si>
  <si>
    <t>Acquisition</t>
  </si>
  <si>
    <t>of Units</t>
  </si>
  <si>
    <t>(Tons)</t>
  </si>
  <si>
    <t>(see instructions)</t>
  </si>
  <si>
    <t>REBUILT UNITS</t>
  </si>
  <si>
    <t>For purposes of these schedules, the track categories are defined as follows:</t>
  </si>
  <si>
    <t xml:space="preserve">   Freight density of 20 million or more gross ton-miles per track-mile per year (including passing tracks, turnouts, and crossovers).</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</si>
  <si>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</si>
  <si>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</si>
  <si>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</si>
  <si>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</si>
  <si>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</si>
  <si>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</si>
  <si>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</si>
  <si>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</si>
  <si>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entirely to</t>
  </si>
  <si>
    <t xml:space="preserve">   passenger service, category F.</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</si>
  <si>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</si>
  <si>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</si>
  <si>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for two consecutive years, a line segment classified in one track category maintains a traffic density which would place it in another, it shall be reclassified into that category as of the</t>
  </si>
  <si>
    <t>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</si>
  <si>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</si>
  <si>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</si>
  <si>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</si>
  <si>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</si>
  <si>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</si>
  <si>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</si>
  <si>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t>
  </si>
  <si>
    <t>Track category</t>
  </si>
  <si>
    <t>at end of period</t>
  </si>
  <si>
    <t>millions of gross ton-miles per track-mile*</t>
  </si>
  <si>
    <t>speed limit</t>
  </si>
  <si>
    <t>slow orders</t>
  </si>
  <si>
    <t>(whole numbers)</t>
  </si>
  <si>
    <t>(use two decimal places)</t>
  </si>
  <si>
    <t>F</t>
  </si>
  <si>
    <t>Potential abandonments</t>
  </si>
  <si>
    <t>* To determine average density, total track-miles (route-miles times number of tracks), rather than route-miles, shall be used.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</si>
  <si>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</si>
  <si>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</si>
  <si>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</si>
  <si>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</si>
  <si>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</si>
  <si>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</si>
  <si>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</si>
  <si>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</si>
  <si>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</si>
  <si>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</si>
  <si>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</si>
  <si>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</si>
  <si>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Leased property (capitalized rentals)</t>
  </si>
  <si>
    <t>Other (specify and explain)</t>
  </si>
  <si>
    <t>INSTRUCTIONS CONCERNING RETURNS TO BE MADE IN SCHEDULE 410</t>
  </si>
  <si>
    <t>Cross Checks</t>
  </si>
  <si>
    <t>Schedule 412</t>
  </si>
  <si>
    <t>Line 620, column (h)</t>
  </si>
  <si>
    <t>=</t>
  </si>
  <si>
    <t>Line 14, column (b)</t>
  </si>
  <si>
    <t>Lines 136 through 138, column (f)</t>
  </si>
  <si>
    <t>Line 29. column (b)</t>
  </si>
  <si>
    <t>Line 620, column (f)</t>
  </si>
  <si>
    <t>Line 14, column (d)</t>
  </si>
  <si>
    <t>Lines 118 through 123, and 130</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</si>
  <si>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</si>
  <si>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</si>
  <si>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</si>
  <si>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</si>
  <si>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</si>
  <si>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</si>
  <si>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</si>
  <si>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</si>
  <si>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</si>
  <si>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</si>
  <si>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</si>
  <si>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</si>
  <si>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</si>
  <si>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</si>
  <si>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</si>
  <si>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</si>
  <si>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</si>
  <si>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</si>
  <si>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</si>
  <si>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</si>
  <si>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</si>
  <si>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</si>
  <si>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</si>
  <si>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</si>
  <si>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</si>
  <si>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</si>
  <si>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</si>
  <si>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</si>
  <si>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</si>
  <si>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</si>
  <si>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</si>
  <si>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</si>
  <si>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</si>
  <si>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</si>
  <si>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</si>
  <si>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</si>
  <si>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</si>
  <si>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</si>
  <si>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</si>
  <si>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</si>
  <si>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</si>
  <si>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</si>
  <si>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</si>
  <si>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</si>
  <si>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</si>
  <si>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</si>
  <si>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</si>
  <si>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</si>
  <si>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</si>
  <si>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</si>
  <si>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</si>
  <si>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</si>
  <si>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</si>
  <si>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</si>
  <si>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</si>
  <si>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</si>
  <si>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</si>
  <si>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</si>
  <si>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</si>
  <si>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</si>
  <si>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</si>
  <si>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</si>
  <si>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</si>
  <si>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410.  RAILWAY OPERATING EXPENSES</t>
  </si>
  <si>
    <t>State the railway operating expenses on respondent's road for the year, classifying them in accordance with the Uniform System of Accounts for Railroad Companies, and allocate the common</t>
  </si>
  <si>
    <t>operating expenses in accordance with the Board's rules governing the separation of such expenses between freight and passenger services.</t>
  </si>
  <si>
    <t>Material, tools,</t>
  </si>
  <si>
    <t>Total</t>
  </si>
  <si>
    <t>Name of railway operating expense account</t>
  </si>
  <si>
    <t>Salaries</t>
  </si>
  <si>
    <t>supplies, fuels,</t>
  </si>
  <si>
    <t>Purchased</t>
  </si>
  <si>
    <t>General</t>
  </si>
  <si>
    <t>freight</t>
  </si>
  <si>
    <t>Passenger</t>
  </si>
  <si>
    <t>&amp; Wages</t>
  </si>
  <si>
    <t>&amp; lubricants</t>
  </si>
  <si>
    <t>services</t>
  </si>
  <si>
    <t>expense</t>
  </si>
  <si>
    <t>WAYS &amp; STRUCTURES</t>
  </si>
  <si>
    <t>ADMINISTRATION</t>
  </si>
  <si>
    <t>Track</t>
  </si>
  <si>
    <t>Analysis of Taxes</t>
  </si>
  <si>
    <t>Guaranties and Suretyships</t>
  </si>
  <si>
    <t>Separation of Debtholdings Between Road Property and Equipment</t>
  </si>
  <si>
    <t>Transactions Between Respondent and Companies or Persons Affiliated with Respondent for Services</t>
  </si>
  <si>
    <t xml:space="preserve">     Received or Provided</t>
  </si>
  <si>
    <t>Mileage Operated at Close of Year</t>
  </si>
  <si>
    <t>Inventory of Equipment</t>
  </si>
  <si>
    <t>Unit Cost of Equipment Installed During the Year</t>
  </si>
  <si>
    <t>710S</t>
  </si>
  <si>
    <t>Railroad Operating Statistics</t>
  </si>
  <si>
    <t>Verification</t>
  </si>
  <si>
    <t>Memoranda</t>
  </si>
  <si>
    <t>Index</t>
  </si>
  <si>
    <t>Railroad Annual Report R-1</t>
  </si>
  <si>
    <t>SPECIAL NOTICE</t>
  </si>
  <si>
    <t xml:space="preserve">     Docket No. 38559, Railroad Classification Index, (ICC served January 20, 1983), modified the reporting requirements for </t>
  </si>
  <si>
    <t xml:space="preserve">     The dark borders on the schedules represent data that are captured by the Board.</t>
  </si>
  <si>
    <t>_________________________</t>
  </si>
  <si>
    <t>A.  SCHEDULES OMITTED BY RESPONDENT</t>
  </si>
  <si>
    <t xml:space="preserve">1.   </t>
  </si>
  <si>
    <t>The respondent, at its option, may omit pages from this report provided there is nothing to report or the schedules are not</t>
  </si>
  <si>
    <t>applicable.</t>
  </si>
  <si>
    <t xml:space="preserve">2.  </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</si>
  <si>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</si>
  <si>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</si>
  <si>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</si>
  <si>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</si>
  <si>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</si>
  <si>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</si>
  <si>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</si>
  <si>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</si>
  <si>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</si>
  <si>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</si>
  <si>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</si>
  <si>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</si>
  <si>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</si>
  <si>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</si>
  <si>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</si>
  <si>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</si>
  <si>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</si>
  <si>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</si>
  <si>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</si>
  <si>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</si>
  <si>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</si>
  <si>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</si>
  <si>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</si>
  <si>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</si>
  <si>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</si>
  <si>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</si>
  <si>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</si>
  <si>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</si>
  <si>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</si>
  <si>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</si>
  <si>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</si>
  <si>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</si>
  <si>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</si>
  <si>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</si>
  <si>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</si>
  <si>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</si>
  <si>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</si>
  <si>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</si>
  <si>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</si>
  <si>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</si>
  <si>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</si>
  <si>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</si>
  <si>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</si>
  <si>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</si>
  <si>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</si>
  <si>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</si>
  <si>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</si>
  <si>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</si>
  <si>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Employees performing clerical &amp; accounting functions</t>
  </si>
  <si>
    <t>Communication systems operations</t>
  </si>
  <si>
    <t>Loss &amp; damage claims processing</t>
  </si>
  <si>
    <t xml:space="preserve">  TOTAL TRANSPORTATION</t>
  </si>
  <si>
    <t>GENERAL AND ADMINISTRATIVE</t>
  </si>
  <si>
    <t>Officers - general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</si>
  <si>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</si>
  <si>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</si>
  <si>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</si>
  <si>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</si>
  <si>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</si>
  <si>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</si>
  <si>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</si>
  <si>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</si>
  <si>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</si>
  <si>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</si>
  <si>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</si>
  <si>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</si>
  <si>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 xml:space="preserve">  TOTAL GENERAL AND ADMINISTRATIVE</t>
  </si>
  <si>
    <t>TOTAL CARRIER OPERATING EXPENSE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</si>
  <si>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</si>
  <si>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</si>
  <si>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</si>
  <si>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</si>
  <si>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</si>
  <si>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</si>
  <si>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</si>
  <si>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</si>
  <si>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</si>
  <si>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</si>
  <si>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</si>
  <si>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</si>
  <si>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</si>
  <si>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</si>
  <si>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(I)</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</si>
  <si>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</si>
  <si>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</si>
  <si>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</si>
  <si>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</si>
  <si>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</si>
  <si>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club, lounge, and observation cars; and miles run by other passenger-train cars where services are combined, such as baggage, express,</t>
  </si>
  <si>
    <t>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</si>
  <si>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</si>
  <si>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</si>
  <si>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</si>
  <si>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</si>
  <si>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</si>
  <si>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The gross amounts receivable and payable for freight-train cars (line 19, columns (b) through (d), and line 19, columns (e) through (g), respectively) should balance with Schedule 410, column (f)</t>
  </si>
  <si>
    <t>D</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</si>
  <si>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</si>
  <si>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</si>
  <si>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</si>
  <si>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</si>
  <si>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</si>
  <si>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</si>
  <si>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</si>
  <si>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</si>
  <si>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</si>
  <si>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</si>
  <si>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E</t>
  </si>
  <si>
    <t>Type of Equipment</t>
  </si>
  <si>
    <t>Private</t>
  </si>
  <si>
    <t>Mileage</t>
  </si>
  <si>
    <t>Time</t>
  </si>
  <si>
    <t>Line Cars</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</si>
  <si>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</si>
  <si>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</si>
  <si>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</si>
  <si>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</si>
  <si>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</si>
  <si>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</si>
  <si>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</si>
  <si>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</si>
  <si>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</si>
  <si>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</si>
  <si>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</si>
  <si>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</si>
  <si>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</si>
  <si>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</si>
  <si>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</si>
  <si>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</si>
  <si>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</si>
  <si>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</si>
  <si>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</si>
  <si>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</si>
  <si>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</si>
  <si>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</si>
  <si>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</si>
  <si>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</si>
  <si>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</si>
  <si>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</si>
  <si>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</si>
  <si>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</si>
  <si>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</si>
  <si>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</si>
  <si>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</si>
  <si>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</si>
  <si>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</si>
  <si>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</si>
  <si>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</si>
  <si>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</si>
  <si>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</si>
  <si>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</si>
  <si>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</si>
  <si>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</si>
  <si>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</si>
  <si>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</si>
  <si>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</si>
  <si>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</si>
  <si>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</si>
  <si>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</si>
  <si>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</si>
  <si>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</si>
  <si>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</si>
  <si>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415.  SUPPORTING SCHEDULE - EQUIPMENT - (Continued)</t>
  </si>
  <si>
    <t>Investment base as of 12/31</t>
  </si>
  <si>
    <t>Accumulated depreciation as of 12/31</t>
  </si>
  <si>
    <t>Types of equipment</t>
  </si>
  <si>
    <t>Repairs</t>
  </si>
  <si>
    <t>Owned</t>
  </si>
  <si>
    <t>Capitalized</t>
  </si>
  <si>
    <t>Adjustment net</t>
  </si>
  <si>
    <t>Lease &amp; rentals</t>
  </si>
  <si>
    <t>(net expense)</t>
  </si>
  <si>
    <t>lease</t>
  </si>
  <si>
    <t>Diesel Locomotives - Yard</t>
  </si>
  <si>
    <t>Diesel Locomotives - Road</t>
  </si>
  <si>
    <t>Other Locomotives - Yard</t>
  </si>
  <si>
    <t>Other Locomotives - Road</t>
  </si>
  <si>
    <t xml:space="preserve">     TOTAL LOCOMOTIVES</t>
  </si>
  <si>
    <t>FREIGHT TRAIN CARS</t>
  </si>
  <si>
    <t>Box -  Plain 40 foot</t>
  </si>
  <si>
    <t>Box - Plain 50 foot and longer</t>
  </si>
  <si>
    <t>Hopper - Covered</t>
  </si>
  <si>
    <t>Hopper - Open Top -  General Service</t>
  </si>
  <si>
    <t>Hopper - Open Top -  Special Service</t>
  </si>
  <si>
    <t>Flat - Multi-level</t>
  </si>
  <si>
    <t>Cabooses</t>
  </si>
  <si>
    <t>Miscellaneous Accessories</t>
  </si>
  <si>
    <t>OTHER EQUIPMENT - REVENUE FREIGHT</t>
  </si>
  <si>
    <t xml:space="preserve">  HIGHWAY EQUIPMENT</t>
  </si>
  <si>
    <t>Bogies</t>
  </si>
  <si>
    <t>Chassis</t>
  </si>
  <si>
    <t>Other Highway Equipment (Freight)</t>
  </si>
  <si>
    <t xml:space="preserve">     TOTAL HIGHWAY EQUIPMENT</t>
  </si>
  <si>
    <t xml:space="preserve">  FLOATING EQUIPMENT - REVENUE SERVICE</t>
  </si>
  <si>
    <t>Marine Line-Haul</t>
  </si>
  <si>
    <t>Local Marine</t>
  </si>
  <si>
    <t xml:space="preserve">     TOTAL FLOATING EQUIPMENT</t>
  </si>
  <si>
    <t xml:space="preserve">Passenger &amp; Other Revenue Equipment </t>
  </si>
  <si>
    <t xml:space="preserve">     (Freight Portion)</t>
  </si>
  <si>
    <t>(Signature of affiant)</t>
  </si>
  <si>
    <t xml:space="preserve">      Subscribed and sworn to before me, a ________________________________________________________ in and for the State and county</t>
  </si>
  <si>
    <t xml:space="preserve">       My commission expires _______________________________________________________________________________________</t>
  </si>
  <si>
    <t xml:space="preserve">       Use an</t>
  </si>
  <si>
    <t xml:space="preserve">          LS</t>
  </si>
  <si>
    <t>(Signature of officer authorized to administer oaths)</t>
  </si>
  <si>
    <t>impression seal</t>
  </si>
  <si>
    <t>SUPPLEMENTAL OATH</t>
  </si>
  <si>
    <t>(By the president or other chief officer of the respondent)</t>
  </si>
  <si>
    <t xml:space="preserve"> that he or she has carefully examined the foregoing report; that he or she believes that all statements of fact contained in the said report are true; and</t>
  </si>
  <si>
    <t xml:space="preserve"> that the said report is a correct and complete statement of the business and affairs of the above-named respondent and the operations of its</t>
  </si>
  <si>
    <t xml:space="preserve"> property during the period of time from and including</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</si>
  <si>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</si>
  <si>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</si>
  <si>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</si>
  <si>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</si>
  <si>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</si>
  <si>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</si>
  <si>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</si>
  <si>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</si>
  <si>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</si>
  <si>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</si>
  <si>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</si>
  <si>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</si>
  <si>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</si>
  <si>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</si>
  <si>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</si>
  <si>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</si>
  <si>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CORRECTIONS</t>
  </si>
  <si>
    <t>Authority</t>
  </si>
  <si>
    <t>Clerk</t>
  </si>
  <si>
    <t xml:space="preserve">   Total Assets</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</si>
  <si>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</si>
  <si>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</si>
  <si>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</si>
  <si>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</si>
  <si>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</si>
  <si>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</si>
  <si>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</si>
  <si>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</si>
  <si>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</si>
  <si>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</si>
  <si>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</si>
  <si>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</si>
  <si>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</si>
  <si>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</si>
  <si>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</si>
  <si>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</si>
  <si>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</si>
  <si>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</si>
  <si>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</si>
  <si>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</si>
  <si>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</si>
  <si>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</si>
  <si>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</si>
  <si>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</si>
  <si>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</si>
  <si>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</si>
  <si>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4-122</t>
  </si>
  <si>
    <t>4-123</t>
  </si>
  <si>
    <t>4-124</t>
  </si>
  <si>
    <t>4-125</t>
  </si>
  <si>
    <t xml:space="preserve">   TOTAL  (Lines 31-45)</t>
  </si>
  <si>
    <t>4-13</t>
  </si>
  <si>
    <t>Private Line Cars - Loaded (H)</t>
  </si>
  <si>
    <t>4-130</t>
  </si>
  <si>
    <t>4-131</t>
  </si>
  <si>
    <t>4-132</t>
  </si>
  <si>
    <t>4-133</t>
  </si>
  <si>
    <t>4-134</t>
  </si>
  <si>
    <t>4-135</t>
  </si>
  <si>
    <t>53</t>
  </si>
  <si>
    <t>4-136</t>
  </si>
  <si>
    <t>54</t>
  </si>
  <si>
    <t>4-137</t>
  </si>
  <si>
    <t>55</t>
  </si>
  <si>
    <t>4-138</t>
  </si>
  <si>
    <t>56</t>
  </si>
  <si>
    <t>4-139</t>
  </si>
  <si>
    <t>57</t>
  </si>
  <si>
    <t>4-140</t>
  </si>
  <si>
    <t>4-141</t>
  </si>
  <si>
    <t>59</t>
  </si>
  <si>
    <t>4-142</t>
  </si>
  <si>
    <t>4-143</t>
  </si>
  <si>
    <t>61</t>
  </si>
  <si>
    <t>4-144</t>
  </si>
  <si>
    <t xml:space="preserve">   Tank Under 22,000 Gallons</t>
  </si>
  <si>
    <t>Report in column (b), line 2, the expenses incurred in highway movements of trailers and containers performed at the expense of the reporting railroad within a terminal area for the purpose of pick-up,</t>
  </si>
  <si>
    <t xml:space="preserve"> delivery, or highway interchange service.  Report in column (b), line 3, the expenses incurred in operating facilities for handling trailers and/or containers, including storage expenses.  See Schedule 755, note R.</t>
  </si>
  <si>
    <t>The operation of floating equipment in line-haul service (between distinct terminals) should be reported in column (c) on line 2..  Floating operations conducted within a general terminal or harbor area</t>
  </si>
  <si>
    <t xml:space="preserve"> should be reported in column (c), line 3.</t>
  </si>
  <si>
    <t>Report in column (g), line 3, the expenses incurred by the railroad in loading and unloading automobiles, trucks, etc., to and from bi-level and tri-level auto rack cars.  Report on line 2, column (g),</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</si>
  <si>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</si>
  <si>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</si>
  <si>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Report on line 4, column (b), the expenses relating to heating and refrigeration of TOFC/COFC trailers and containers (total debits and credits).  The expenses on line 4, column (h) relate to refrigerator</t>
  </si>
  <si>
    <t xml:space="preserve"> cars only.</t>
  </si>
  <si>
    <t>Report in column (i) total expenses incurred in performing rail substitute service, other highway revenue service, LCL terminal operations, warehouse operations, freight car transloading, grain</t>
  </si>
  <si>
    <t xml:space="preserve"> elevator terminal operations, and livestock feeding operations only.</t>
  </si>
  <si>
    <t>Coal</t>
  </si>
  <si>
    <t>Ore</t>
  </si>
  <si>
    <t>Motor vehicle</t>
  </si>
  <si>
    <t>Protective</t>
  </si>
  <si>
    <t>Items</t>
  </si>
  <si>
    <t>TOFC/COFC</t>
  </si>
  <si>
    <t>Floating</t>
  </si>
  <si>
    <t>marine</t>
  </si>
  <si>
    <t>load &amp;</t>
  </si>
  <si>
    <t>special</t>
  </si>
  <si>
    <t>columns</t>
  </si>
  <si>
    <t>terminal</t>
  </si>
  <si>
    <t>12-01</t>
  </si>
  <si>
    <t>12-02</t>
  </si>
  <si>
    <t>12-03</t>
  </si>
  <si>
    <t>TOFC/COFC- No. of Revenue Trailers &amp; Containers Loaded and Unloaded (Q)</t>
  </si>
  <si>
    <t>Multi-Level Cars - No. of Motor Vehicles Loaded &amp; Unloaded (Q)</t>
  </si>
  <si>
    <t>TOFC/COFC - No. of Revenue Trailers Picked Up &amp; Delivered (R)</t>
  </si>
  <si>
    <t>Revenue-Tons Marine Terminal (S)</t>
  </si>
  <si>
    <t>16-01</t>
  </si>
  <si>
    <t xml:space="preserve">   Marine Terminals - Coal</t>
  </si>
  <si>
    <t>16-02</t>
  </si>
  <si>
    <t xml:space="preserve">   Marine Terminals - Ore</t>
  </si>
  <si>
    <t>16-03</t>
  </si>
  <si>
    <t xml:space="preserve">   Marine Terminals - Other</t>
  </si>
  <si>
    <t>16-04</t>
  </si>
  <si>
    <t xml:space="preserve">   TOTAL  (Lines 126 - 128)</t>
  </si>
  <si>
    <t>Number of Foreign Per-Diem Cars on Line (T)</t>
  </si>
  <si>
    <t>17-01</t>
  </si>
  <si>
    <t xml:space="preserve">   Serviceable</t>
  </si>
  <si>
    <t>17-02</t>
  </si>
  <si>
    <t xml:space="preserve">   Unserviceable</t>
  </si>
  <si>
    <t>17-03</t>
  </si>
  <si>
    <t xml:space="preserve">   Surplus</t>
  </si>
  <si>
    <t>17-04</t>
  </si>
  <si>
    <t xml:space="preserve">   TOTAL  (Lines 130 - 132)</t>
  </si>
  <si>
    <t>VERIFICATION</t>
  </si>
  <si>
    <t xml:space="preserve">      The foregoing report shall be verified by the oath of the officer having control of the accounting of the respondent.  This report shall also be</t>
  </si>
  <si>
    <t xml:space="preserve"> verified by the oath of the president or other chief officer of the respondent, unless the respondent states that such officer has no control over </t>
  </si>
  <si>
    <t xml:space="preserve"> the respondent's accounting and reporting.</t>
  </si>
  <si>
    <t>OATH</t>
  </si>
  <si>
    <t>equipment</t>
  </si>
  <si>
    <t>distribution</t>
  </si>
  <si>
    <t>refrigerator car</t>
  </si>
  <si>
    <t>(b) - (i)</t>
  </si>
  <si>
    <t>Pick up and delivery, marine line haul</t>
  </si>
  <si>
    <t>Loading and unloading and local marine</t>
  </si>
  <si>
    <t>Protective services - total debits and credits</t>
  </si>
  <si>
    <t>Casualty and insurance</t>
  </si>
  <si>
    <t>Joint facility - credit</t>
  </si>
  <si>
    <t>(                    )</t>
  </si>
  <si>
    <t xml:space="preserve">    TOTAL</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</si>
  <si>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</si>
  <si>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</si>
  <si>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</si>
  <si>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</si>
  <si>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</si>
  <si>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</si>
  <si>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</si>
  <si>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</si>
  <si>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</si>
  <si>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Total - Income Taxes (Lines 2 and 3)</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</si>
  <si>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</si>
  <si>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</si>
  <si>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</si>
  <si>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</si>
  <si>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</si>
  <si>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</si>
  <si>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</si>
  <si>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</si>
  <si>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</si>
  <si>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</si>
  <si>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t>
  </si>
  <si>
    <t>computed separately.  Minor items, each less than $100,000, may be combined in a single entry under "Other (Specify)."</t>
  </si>
  <si>
    <t xml:space="preserve">        TOTAL FIXED CHARGES  (lines 38 through 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</si>
  <si>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</si>
  <si>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</si>
  <si>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</si>
  <si>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</si>
  <si>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</si>
  <si>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</si>
  <si>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</si>
  <si>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</si>
  <si>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</si>
  <si>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</si>
  <si>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</si>
  <si>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</si>
  <si>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 FOR INCOME TAXES (lines 47 through 52)</t>
  </si>
  <si>
    <t>Debt holdings</t>
  </si>
  <si>
    <t>Depreciation base and rates</t>
  </si>
  <si>
    <t>32-33</t>
  </si>
  <si>
    <t>Electric locomotive equipment at close of year</t>
  </si>
  <si>
    <t>Equipment - classified</t>
  </si>
  <si>
    <t>Company service</t>
  </si>
  <si>
    <t>Freight-train cars</t>
  </si>
  <si>
    <t>Passenger-train cars</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</si>
  <si>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</si>
  <si>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</si>
  <si>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</si>
  <si>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</si>
  <si>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</si>
  <si>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</si>
  <si>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</si>
  <si>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</si>
  <si>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</si>
  <si>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</si>
  <si>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</si>
  <si>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</si>
  <si>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</si>
  <si>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</si>
  <si>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</si>
  <si>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</si>
  <si>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</si>
  <si>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</si>
  <si>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</si>
  <si>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Road and equipment</t>
  </si>
  <si>
    <t>Leased property - improvements made during the year</t>
  </si>
  <si>
    <t>Locomotive equipment</t>
  </si>
  <si>
    <t>Electric and other</t>
  </si>
  <si>
    <t>Consumption of diesel fuel</t>
  </si>
  <si>
    <t>Locomotive unit miles</t>
  </si>
  <si>
    <t>INDEX  (Continued)</t>
  </si>
  <si>
    <t>Mileage - Average of road operated</t>
  </si>
  <si>
    <t xml:space="preserve"> the year.   This inquiry does not cover the case of ordinary commercial paper maturing on demand or not later than two years after the date of issue.</t>
  </si>
  <si>
    <t xml:space="preserve"> Items of less than $50,000 may be shown as one total.</t>
  </si>
  <si>
    <t>Names of all parties principally</t>
  </si>
  <si>
    <t>Amount of</t>
  </si>
  <si>
    <t>Sole or joint</t>
  </si>
  <si>
    <t>and primarily liable</t>
  </si>
  <si>
    <t>contingent liability</t>
  </si>
  <si>
    <t>If any corporation or other association was under obligation as guarantor or surety for the performance by the respondent of any agreement</t>
  </si>
  <si>
    <t xml:space="preserve"> or obligation, show the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</si>
  <si>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 </t>
  </si>
  <si>
    <t>750.  CONSUMPTION OF DIESEL FUEL</t>
  </si>
  <si>
    <t>Kind of locomotive service</t>
  </si>
  <si>
    <t>Diesel oil (gallons)</t>
  </si>
  <si>
    <t>Freight</t>
  </si>
  <si>
    <t>Yard Switching</t>
  </si>
  <si>
    <t xml:space="preserve">  TOTAL</t>
  </si>
  <si>
    <t>COST OF FUEL $(000)</t>
  </si>
  <si>
    <t>Work Train</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</si>
  <si>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</si>
  <si>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</si>
  <si>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</si>
  <si>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</si>
  <si>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</si>
  <si>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</si>
  <si>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</si>
  <si>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</si>
  <si>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</si>
  <si>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</si>
  <si>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</si>
  <si>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</si>
  <si>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</si>
  <si>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</si>
  <si>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that one-half</t>
  </si>
  <si>
    <t>mile shall be disregarded and other fractions shall be considered as one mile.  Train Miles-Running shall be based on the actual distance</t>
  </si>
  <si>
    <t>Total interest (Note 3)</t>
  </si>
  <si>
    <t>Interest directly related to road property debt</t>
  </si>
  <si>
    <t>Note 4</t>
  </si>
  <si>
    <t>Interest directly related to equipment debt</t>
  </si>
  <si>
    <t>Interest not directly related to road or equipment property debt</t>
  </si>
  <si>
    <t>Line 21 - (Lines 22 + 23)</t>
  </si>
  <si>
    <t>Interest on road property debt (Note 5)</t>
  </si>
  <si>
    <t>Line 22 + (Line 24 x Line 13)</t>
  </si>
  <si>
    <t>Interest on equipment debt (Note 5)</t>
  </si>
  <si>
    <t>Line 23 + (Line 24 x Line 14)</t>
  </si>
  <si>
    <t>Embedded rate of debt capital - road property</t>
  </si>
  <si>
    <t>Line 25 / Line 16</t>
  </si>
  <si>
    <t>Embedded rate of debt capital - equipment</t>
  </si>
  <si>
    <t>Line 26 / Line 17</t>
  </si>
  <si>
    <t xml:space="preserve">Note 1:  </t>
  </si>
  <si>
    <t>Directly related means the purpose which the funds were used for when the debt was issued.</t>
  </si>
  <si>
    <t xml:space="preserve">Note 2:  </t>
  </si>
  <si>
    <t>Line 16 plus Line 17 must equal Line 9.</t>
  </si>
  <si>
    <t xml:space="preserve">Note 3:  </t>
  </si>
  <si>
    <t>Line 21 includes interest on debt in Account 769 - Accounts Payable; Affiliated Companies.</t>
  </si>
  <si>
    <t xml:space="preserve">Note 4:  </t>
  </si>
  <si>
    <t>This interest relates to debt reported on Lines 10 and 11, respectively.</t>
  </si>
  <si>
    <t xml:space="preserve">Note 5:  </t>
  </si>
  <si>
    <t>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</si>
  <si>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</si>
  <si>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</si>
  <si>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</si>
  <si>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</si>
  <si>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</si>
  <si>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</si>
  <si>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</si>
  <si>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</si>
  <si>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</si>
  <si>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</si>
  <si>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</si>
  <si>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</si>
  <si>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</si>
  <si>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</si>
  <si>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</si>
  <si>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</si>
  <si>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</si>
  <si>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</si>
  <si>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</si>
  <si>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</si>
  <si>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</si>
  <si>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</si>
  <si>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</si>
  <si>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</si>
  <si>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 of property</t>
  </si>
  <si>
    <t xml:space="preserve">     Capital expenditures</t>
  </si>
  <si>
    <t xml:space="preserve">     Net change in temporary cash investments not qualifying as cash</t>
  </si>
  <si>
    <t xml:space="preserve">         equivalents</t>
  </si>
  <si>
    <t xml:space="preserve">     Proceeds from sale/repayment of investment and advances</t>
  </si>
  <si>
    <t xml:space="preserve">     Purchase price of long-term investment and advances</t>
  </si>
  <si>
    <t xml:space="preserve">     Net decrease (increase) in sinking and other special funds</t>
  </si>
  <si>
    <t>NET CASH USED IN INVESTING ACTIVITIES (lines 22 through 28)</t>
  </si>
  <si>
    <t>(Continued on next page)</t>
  </si>
  <si>
    <t>240.  STATEMENT OF CASH FLOWS (Concluded)</t>
  </si>
  <si>
    <t>CASH FLOWS FROM FINANCING ACTIVITIES</t>
  </si>
  <si>
    <t xml:space="preserve">     Proceeds from issuance of long-term debt</t>
  </si>
  <si>
    <t xml:space="preserve">     Principle payments of long-term debt</t>
  </si>
  <si>
    <t xml:space="preserve">     Proceeds from issuance of capital stock</t>
  </si>
  <si>
    <t xml:space="preserve">     Purchase price of acquiring treasury stock</t>
  </si>
  <si>
    <t xml:space="preserve">     Cash dividends paid</t>
  </si>
  <si>
    <t>NET CASH FROM FINANCING ACTIVITIES (lines 30 through 35)</t>
  </si>
  <si>
    <t>NET INCREASE (DECREASE) IN CASH AND CASH EQUIVALENTS</t>
  </si>
  <si>
    <t xml:space="preserve">        (lines 21, 29, and 36)</t>
  </si>
  <si>
    <t>Cash and cash equivalents at beginning of the year</t>
  </si>
  <si>
    <t>CASH AND CASH EQUIVALENTS AT END OF THE YEAR (lines 37 &amp; 38)</t>
  </si>
  <si>
    <t>Footnotes to Schedule</t>
  </si>
  <si>
    <t>Cash paid during the year for:</t>
  </si>
  <si>
    <t>Interest (net of amount capitalized)  *</t>
  </si>
  <si>
    <t>Income taxes  (net)  *</t>
  </si>
  <si>
    <t xml:space="preserve">   * Only applies if indirect method is adopted</t>
  </si>
  <si>
    <t>245.  WORKING CAPITAL</t>
  </si>
  <si>
    <t>This schedule should include only data pertaining to railway transportation services.</t>
  </si>
  <si>
    <t>Carry out calculations of lines 9, 10, 20, and 21 to the nearest whole number.</t>
  </si>
  <si>
    <t>Source</t>
  </si>
  <si>
    <t>Amount</t>
  </si>
  <si>
    <t>CURRENT OPERATING ASSETS</t>
  </si>
  <si>
    <t>Interline and other balances (705)</t>
  </si>
  <si>
    <t>Sched. 200, line 5, col. b</t>
  </si>
  <si>
    <t>Customers (706)</t>
  </si>
  <si>
    <t>Sched. 200, line 6, col. b</t>
  </si>
  <si>
    <t>Other (707)</t>
  </si>
  <si>
    <t>Note A</t>
  </si>
  <si>
    <t>TOTAL CURRENT OPERATING ASSETS</t>
  </si>
  <si>
    <t>Lines 1 + 2 + 3</t>
  </si>
  <si>
    <t>OPERATING REVENUE</t>
  </si>
  <si>
    <t>Railway operating revenue</t>
  </si>
  <si>
    <t>Sched. 210, line 13, col. b</t>
  </si>
  <si>
    <t>Rent income</t>
  </si>
  <si>
    <t>Note B</t>
  </si>
  <si>
    <t>TOTAL OPERATING REVENUES</t>
  </si>
  <si>
    <t>Lines 5 + 6</t>
  </si>
  <si>
    <t>Average daily operating revenues</t>
  </si>
  <si>
    <t>Line 7 ÷ 360 days</t>
  </si>
  <si>
    <t>Days of operating revenue in current</t>
  </si>
  <si>
    <t xml:space="preserve">   operating assets</t>
  </si>
  <si>
    <t>Line 4 ÷ line 8</t>
  </si>
  <si>
    <t>Revenue delay days plus buffer</t>
  </si>
  <si>
    <t>Line 9 + 15 days</t>
  </si>
  <si>
    <t>CURRENT OPERATING LIABILITIES</t>
  </si>
  <si>
    <t>Interline and other balances (752)</t>
  </si>
  <si>
    <t>Audited accounts and wages payable (753)</t>
  </si>
  <si>
    <t>Accounts payable - other (754)</t>
  </si>
  <si>
    <t>Other taxes accrued (761.5)</t>
  </si>
  <si>
    <t>TOTAL CURRENT OPERATING LIABILITIES</t>
  </si>
  <si>
    <t>Sum of lines 11 through 14</t>
  </si>
  <si>
    <t>OPERATING EXPENSES</t>
  </si>
  <si>
    <t>Railway operating expenses</t>
  </si>
  <si>
    <t>Sched. 210, line 14, col. b</t>
  </si>
  <si>
    <t>Depreciation</t>
  </si>
  <si>
    <t>Cash related operating expenses</t>
  </si>
  <si>
    <t>Line 16 + line 6 - line 17</t>
  </si>
  <si>
    <t>Average daily expenditures</t>
  </si>
  <si>
    <t>Line 18 ÷ 360 days</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</si>
  <si>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</si>
  <si>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</si>
  <si>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</si>
  <si>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</si>
  <si>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</si>
  <si>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reported on Form CBS.</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</si>
  <si>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</si>
  <si>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</si>
  <si>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</si>
  <si>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</si>
  <si>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</si>
  <si>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</si>
  <si>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</si>
  <si>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</si>
  <si>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</si>
  <si>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</si>
  <si>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</si>
  <si>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</si>
  <si>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</si>
  <si>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</si>
  <si>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</si>
  <si>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</si>
  <si>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</si>
  <si>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</si>
  <si>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</si>
  <si>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</si>
  <si>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</si>
  <si>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</si>
  <si>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</si>
  <si>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</si>
  <si>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</si>
  <si>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</si>
  <si>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</si>
  <si>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</si>
  <si>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</si>
  <si>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</si>
  <si>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</si>
  <si>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</si>
  <si>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</si>
  <si>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</si>
  <si>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</si>
  <si>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</si>
  <si>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</si>
  <si>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</si>
  <si>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</si>
  <si>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railroad.</t>
  </si>
  <si>
    <t>(T)</t>
  </si>
  <si>
    <t>Report the total number of foreign railroad cars on line at the end of the year (except surplus cars, see below).  Foreign railroad</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</si>
  <si>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</si>
  <si>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</si>
  <si>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</si>
  <si>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</si>
  <si>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</si>
  <si>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</si>
  <si>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</si>
  <si>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</si>
  <si>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700.  MILEAGE OPERATED AT CLOSE OF YEAR</t>
  </si>
  <si>
    <t>Running tracks, passing tracks, cross-overs, etc.</t>
  </si>
  <si>
    <t>Proportion</t>
  </si>
  <si>
    <t>Miles of</t>
  </si>
  <si>
    <t>owned or</t>
  </si>
  <si>
    <t>Miles</t>
  </si>
  <si>
    <t>passing tracks,</t>
  </si>
  <si>
    <t>leased by</t>
  </si>
  <si>
    <t>second</t>
  </si>
  <si>
    <t>all other</t>
  </si>
  <si>
    <t>cross-overs,</t>
  </si>
  <si>
    <t>way switching</t>
  </si>
  <si>
    <t>yard switching</t>
  </si>
  <si>
    <t>TOTAL</t>
  </si>
  <si>
    <t>respondent</t>
  </si>
  <si>
    <t>road</t>
  </si>
  <si>
    <t>main track</t>
  </si>
  <si>
    <t>main tracks</t>
  </si>
  <si>
    <t>and turnouts</t>
  </si>
  <si>
    <t>tracks</t>
  </si>
  <si>
    <t>Miles of electrified road</t>
  </si>
  <si>
    <t>or track included in the</t>
  </si>
  <si>
    <t>preceding grand total</t>
  </si>
  <si>
    <t>mileage</t>
  </si>
  <si>
    <t>INSTRUCTIONS CONCERNING RETURNS TO BE MADE IN SCHEDULE 710</t>
  </si>
  <si>
    <t>Instructions for reporting locomotive and passenger-train car data.</t>
  </si>
  <si>
    <t>reported.  Respondents must not make arbitrary changes to the printed stub or column headings without specific authority from the Board.</t>
  </si>
  <si>
    <t>Railway - Operating expenses</t>
  </si>
  <si>
    <t>Railway - Operating revenues</t>
  </si>
  <si>
    <t>Results of operations</t>
  </si>
  <si>
    <t>16-17</t>
  </si>
  <si>
    <t>Retained income unappropriated</t>
  </si>
  <si>
    <t>Miscellaneous items in accounts for year</t>
  </si>
  <si>
    <t>Revenues</t>
  </si>
  <si>
    <t>Road and Equipment - Investment in</t>
  </si>
  <si>
    <t>Improvements to leased property</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</si>
  <si>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</si>
  <si>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</si>
  <si>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</si>
  <si>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</si>
  <si>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</si>
  <si>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</si>
  <si>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</si>
  <si>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</si>
  <si>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</si>
  <si>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</si>
  <si>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Number of security holders</t>
  </si>
  <si>
    <t>Total voting power</t>
  </si>
  <si>
    <t>3-4</t>
  </si>
  <si>
    <t>Value per share</t>
  </si>
  <si>
    <t>Voting rights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</si>
  <si>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</si>
  <si>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</si>
  <si>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</si>
  <si>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</si>
  <si>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</si>
  <si>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</si>
  <si>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</si>
  <si>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</si>
  <si>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</si>
  <si>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</si>
  <si>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A net unrealized gain (loss) of $___________________ on the sale of marketable securities was included in net income for _____ (year)</t>
  </si>
  <si>
    <t>This schedule should include all class 1, 2, 3, or 4 track from Schedule 700, that is maintained by the respondent.  (Class 5 track is assumed to be maintained by others)</t>
  </si>
  <si>
    <t>(To be made by the officer having control over the accounting of the respondent)</t>
  </si>
  <si>
    <t xml:space="preserve"> that it is his or her duty to have supervision over the books of accounts of the respondent and to control the manner in which such books are kept; that</t>
  </si>
  <si>
    <t>Indicate in column (b) the beginning of year totals of Accounts 714, 744, 762, and 786 applicable to each particular item in column (a).</t>
  </si>
  <si>
    <t>Indicate in column (c) the net changes in Accounts 714, 744, 762, and 786 for the net tax effect of timing differences originating and</t>
  </si>
  <si>
    <t>reversing in the current accounting period.</t>
  </si>
  <si>
    <t>Indicate in column (d) any adjustments, as appropriate, including adjustments to eliminate or reinstate deferred tax effects (credits or debits)</t>
  </si>
  <si>
    <t>due to applying or recognizing a loss carry-forward or a loss carry-back.</t>
  </si>
  <si>
    <t>The total of line 19 in columns (c) and (d) should agree with the total of the contra charges (credits) to Account 557, Provision for Deferred</t>
  </si>
  <si>
    <t>Taxes, and Account 591, Provision for Deferred Taxes - Extraordinary Items, for the current year.</t>
  </si>
  <si>
    <t xml:space="preserve">Indicate in column (e) the cumulative total of columns (b), (c), and (d).  The total of column (e) must agree with the total of Accounts 714, 744, </t>
  </si>
  <si>
    <t>762, and 786.</t>
  </si>
  <si>
    <t>Net credits</t>
  </si>
  <si>
    <t>Particulars</t>
  </si>
  <si>
    <t>Beginning of</t>
  </si>
  <si>
    <t>(charges) for</t>
  </si>
  <si>
    <t>End of</t>
  </si>
  <si>
    <t>year balance</t>
  </si>
  <si>
    <t xml:space="preserve">TOTALS           </t>
  </si>
  <si>
    <t>*  Footnotes:</t>
  </si>
  <si>
    <t>If the flow-through method was elected, indicate the net decrease (or increase) in tax accrual because of investment</t>
  </si>
  <si>
    <t xml:space="preserve">    tax credit.</t>
  </si>
  <si>
    <t>If the deferral method for investment tax credit was elected:</t>
  </si>
  <si>
    <t xml:space="preserve">     (1)  Indicate amount of credit utilized as a reduction of tax liability for current year</t>
  </si>
  <si>
    <t xml:space="preserve">     (2) Deduct the amount of the current year's credit applied to reduction of tax liability but deferred for</t>
  </si>
  <si>
    <t xml:space="preserve">            accounting purposes</t>
  </si>
  <si>
    <t xml:space="preserve">     (3) Balance of current year's credit used to reduce current year's tax accrual</t>
  </si>
  <si>
    <t>Date Correction</t>
  </si>
  <si>
    <t>Officer sending letter, fax or</t>
  </si>
  <si>
    <t>Board</t>
  </si>
  <si>
    <t>Making</t>
  </si>
  <si>
    <t>telegram</t>
  </si>
  <si>
    <t>File</t>
  </si>
  <si>
    <t>Correction</t>
  </si>
  <si>
    <t>EXPLANATORY REMARKS</t>
  </si>
  <si>
    <t>INDEX</t>
  </si>
  <si>
    <t>Page No.</t>
  </si>
  <si>
    <t>Accumulated depreciation</t>
  </si>
  <si>
    <t>Road and equipment leased</t>
  </si>
  <si>
    <t>From others</t>
  </si>
  <si>
    <t>Improvements to</t>
  </si>
  <si>
    <t>Owned and used</t>
  </si>
  <si>
    <t>Accruals - railway tax</t>
  </si>
  <si>
    <t>Analysis of taxes</t>
  </si>
  <si>
    <t>Application of funds - source</t>
  </si>
  <si>
    <t>Balance sheet</t>
  </si>
  <si>
    <t>Car, locomotive, and floating equipment - classification</t>
  </si>
  <si>
    <t>21-22</t>
  </si>
  <si>
    <t>Company service equipment</t>
  </si>
  <si>
    <t>Compensating balances and short-term borrowing arrangements</t>
  </si>
  <si>
    <t>Consumption of fuel by motive power units</t>
  </si>
  <si>
    <t>Contingent assets and liabilities</t>
  </si>
  <si>
    <t>Crossties (see Ties)</t>
  </si>
  <si>
    <t>Economics, Environmental Analysis, and Administration, 395 E Street, S.W. Suite 1100,</t>
  </si>
  <si>
    <t xml:space="preserve">   TOTAL  (Lines 98 - 103)</t>
  </si>
  <si>
    <t>Tons of Freight (thousands)</t>
  </si>
  <si>
    <t>7-01</t>
  </si>
  <si>
    <t xml:space="preserve">   Revenue</t>
  </si>
  <si>
    <t>7-02</t>
  </si>
  <si>
    <t>7-03</t>
  </si>
  <si>
    <t xml:space="preserve">   TOTAL  (Lines 105 and 106)</t>
  </si>
  <si>
    <t>Ton-Miles of Freight (thousands) (L)</t>
  </si>
  <si>
    <t>8-01</t>
  </si>
  <si>
    <t xml:space="preserve">   Revenue - Road Service</t>
  </si>
  <si>
    <t>8-02</t>
  </si>
  <si>
    <t xml:space="preserve">   Revenue - Lake Transfer Service</t>
  </si>
  <si>
    <t>8-03</t>
  </si>
  <si>
    <t xml:space="preserve">   TOTAL  (Lines 108 and 109)</t>
  </si>
  <si>
    <t>8-04</t>
  </si>
  <si>
    <t xml:space="preserve">   Non-Revenue - Road Service</t>
  </si>
  <si>
    <t>8-05</t>
  </si>
  <si>
    <t xml:space="preserve">   Non-Revenue - Lake Transfer Service</t>
  </si>
  <si>
    <t>8-06</t>
  </si>
  <si>
    <t xml:space="preserve">   TOTAL  (Lines 111 and 112)</t>
  </si>
  <si>
    <t>8-07</t>
  </si>
  <si>
    <t xml:space="preserve">   TOTAL - REVENUE &amp; NON-REVENUE  (Lines 110 and 113)</t>
  </si>
  <si>
    <t>Train Hours (M)</t>
  </si>
  <si>
    <t>9-01</t>
  </si>
  <si>
    <t xml:space="preserve">   Road Service</t>
  </si>
  <si>
    <t>9-0</t>
  </si>
  <si>
    <t xml:space="preserve">   Train Switching</t>
  </si>
  <si>
    <t>TOTAL YARD-SWITCHING HOURS (N)</t>
  </si>
  <si>
    <t>Train-Miles Work Trains (O)</t>
  </si>
  <si>
    <t>11-01</t>
  </si>
  <si>
    <t xml:space="preserve">   Locomotives</t>
  </si>
  <si>
    <t>11-02</t>
  </si>
  <si>
    <t xml:space="preserve">   Motorcars</t>
  </si>
  <si>
    <t>Number of Loaded Freight Cars (P)</t>
  </si>
  <si>
    <t>Sched 410, lines 136, 137, 138, 213, 232, 317 col h</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</si>
  <si>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</si>
  <si>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</si>
  <si>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</si>
  <si>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</si>
  <si>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</si>
  <si>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</si>
  <si>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</si>
  <si>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</si>
  <si>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</si>
  <si>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</si>
  <si>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</si>
  <si>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</si>
  <si>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</si>
  <si>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</si>
  <si>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</si>
  <si>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</si>
  <si>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</si>
  <si>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</si>
  <si>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</si>
  <si>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</si>
  <si>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</si>
  <si>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</si>
  <si>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</si>
  <si>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</si>
  <si>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</si>
  <si>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All</t>
  </si>
  <si>
    <t>or</t>
  </si>
  <si>
    <t>into</t>
  </si>
  <si>
    <t>units purchased</t>
  </si>
  <si>
    <t>or leased</t>
  </si>
  <si>
    <t>col (k) &amp; (l)</t>
  </si>
  <si>
    <t xml:space="preserve">to </t>
  </si>
  <si>
    <t>car designations</t>
  </si>
  <si>
    <t>cars</t>
  </si>
  <si>
    <t>Others</t>
  </si>
  <si>
    <t>built</t>
  </si>
  <si>
    <t>from others</t>
  </si>
  <si>
    <t>property</t>
  </si>
  <si>
    <t>(see ins. 4)</t>
  </si>
  <si>
    <t>(n)</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</si>
  <si>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</si>
  <si>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</si>
  <si>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</si>
  <si>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</si>
  <si>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</si>
  <si>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</si>
  <si>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</si>
  <si>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</si>
  <si>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</si>
  <si>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</si>
  <si>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</si>
  <si>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</si>
  <si>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</si>
  <si>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</si>
  <si>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</si>
  <si>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</si>
  <si>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</si>
  <si>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</si>
  <si>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</si>
  <si>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</si>
  <si>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</si>
  <si>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</si>
  <si>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he or she knows that such books have been kept in good faith during the period covered by this report; that he or she knows that the entries contained</t>
  </si>
  <si>
    <t xml:space="preserve"> in this report relate to accounting matters that have been prepared in accordance with the provisions of the Uniform System of Accounts for Railroad</t>
  </si>
  <si>
    <t xml:space="preserve"> Companies and other accounting and reporting directives of the Surface Transportation Board; that he or she believes that all other statements of</t>
  </si>
  <si>
    <t xml:space="preserve"> fact contained in this report are true, and that this report is a correct and complete statement, accurately taken from the books and records, of the</t>
  </si>
  <si>
    <t xml:space="preserve"> business and affairs of the above-named respondent during the period of time from and including</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</si>
  <si>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</si>
  <si>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</si>
  <si>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</si>
  <si>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</si>
  <si>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</si>
  <si>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</si>
  <si>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</si>
  <si>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</si>
  <si>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</si>
  <si>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</si>
  <si>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</si>
  <si>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</si>
  <si>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</si>
  <si>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</si>
  <si>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</si>
  <si>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</si>
  <si>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</si>
  <si>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</si>
  <si>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</si>
  <si>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</si>
  <si>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</si>
  <si>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</si>
  <si>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</si>
  <si>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</si>
  <si>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</si>
  <si>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</si>
  <si>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</si>
  <si>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</si>
  <si>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</si>
  <si>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</si>
  <si>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</si>
  <si>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</si>
  <si>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</si>
  <si>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</si>
  <si>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</si>
  <si>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</si>
  <si>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</si>
  <si>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</si>
  <si>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</si>
  <si>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 xml:space="preserve">  </t>
  </si>
  <si>
    <t>710S.  UNIT COST OF EQUIPMENT INSTALLED DURING THE YEAR</t>
  </si>
  <si>
    <t>Give particulars, as requested, separately, for the various classes of new units and rebuilt units of equipment installed by respondent during</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</si>
  <si>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</si>
  <si>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</si>
  <si>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</si>
  <si>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</si>
  <si>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</si>
  <si>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</si>
  <si>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(D)</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</si>
  <si>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</si>
  <si>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</si>
  <si>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</si>
  <si>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</si>
  <si>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</si>
  <si>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</si>
  <si>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</si>
  <si>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</si>
  <si>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</si>
  <si>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</si>
  <si>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</si>
  <si>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</si>
  <si>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</si>
  <si>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</si>
  <si>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</si>
  <si>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</si>
  <si>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</si>
  <si>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</si>
  <si>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</si>
  <si>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</si>
  <si>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</si>
  <si>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</si>
  <si>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</si>
  <si>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</si>
  <si>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</si>
  <si>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</si>
  <si>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</si>
  <si>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</si>
  <si>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</si>
  <si>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</si>
  <si>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</si>
  <si>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</si>
  <si>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</si>
  <si>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</si>
  <si>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</si>
  <si>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</si>
  <si>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512.  TRANSACTIONS BETWEEN RESPONDENT AND COMPANIES OR PERSONS AFFILIATED WITH RESPONDENT FOR SERVICES RECEIVED OR PROVIDED</t>
  </si>
  <si>
    <t>Name of company or related</t>
  </si>
  <si>
    <t>Amount due from</t>
  </si>
  <si>
    <t>party with percent</t>
  </si>
  <si>
    <t>Nature of relationship</t>
  </si>
  <si>
    <t>Description of</t>
  </si>
  <si>
    <t>Dollar amounts</t>
  </si>
  <si>
    <t>or to related</t>
  </si>
  <si>
    <t>of gross income</t>
  </si>
  <si>
    <t>transactions</t>
  </si>
  <si>
    <t>of transactions</t>
  </si>
  <si>
    <t>parties</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</si>
  <si>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</si>
  <si>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</si>
  <si>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</si>
  <si>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</si>
  <si>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</si>
  <si>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(3)</t>
  </si>
  <si>
    <t>Line operated under lease for a specified sum, lessor being (A) an affiliated corporation, or (B) independent or not affiliated with the</t>
  </si>
  <si>
    <t xml:space="preserve"> respondent.</t>
  </si>
  <si>
    <t>(4)</t>
  </si>
  <si>
    <t>Line operated under contract or agreement for contingent rent, owner being (A) an affiliated corporation, or (B) independent or not</t>
  </si>
  <si>
    <t xml:space="preserve"> affiliated with the respondent.</t>
  </si>
  <si>
    <t>(5)</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</si>
  <si>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</si>
  <si>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</si>
  <si>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</si>
  <si>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</si>
  <si>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</si>
  <si>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</si>
  <si>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Bridge &amp; building</t>
  </si>
  <si>
    <t>Signal</t>
  </si>
  <si>
    <t>Communication</t>
  </si>
  <si>
    <t>REPAIRS AND MAINTENANCE</t>
  </si>
  <si>
    <t>Roadway - running</t>
  </si>
  <si>
    <t>Roadway - switching</t>
  </si>
  <si>
    <t>Tunnels &amp; subways -  running</t>
  </si>
  <si>
    <t>Tunnels &amp; subways - switching</t>
  </si>
  <si>
    <t>Bridges &amp; culverts - running</t>
  </si>
  <si>
    <t>Bridges &amp; culverts - switching</t>
  </si>
  <si>
    <t>Ties - running</t>
  </si>
  <si>
    <t>Ties - switching</t>
  </si>
  <si>
    <t>Rail &amp; other track material - running</t>
  </si>
  <si>
    <t>Rail &amp; other track material - switching</t>
  </si>
  <si>
    <t>Ballast - running</t>
  </si>
  <si>
    <t>Ballast - switching</t>
  </si>
  <si>
    <t>Road property damaged - running</t>
  </si>
  <si>
    <t>Road property damaged - switching</t>
  </si>
  <si>
    <t>Road property damaged - other</t>
  </si>
  <si>
    <t>Signals &amp; interlockers - running</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</si>
  <si>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</si>
  <si>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</si>
  <si>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</si>
  <si>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</si>
  <si>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</si>
  <si>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</si>
  <si>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</si>
  <si>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</si>
  <si>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</si>
  <si>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</si>
  <si>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</si>
  <si>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</si>
  <si>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</si>
  <si>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</si>
  <si>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</si>
  <si>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</si>
  <si>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</si>
  <si>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</si>
  <si>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</si>
  <si>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</si>
  <si>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</si>
  <si>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</si>
  <si>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</si>
  <si>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</si>
  <si>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</si>
  <si>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</si>
  <si>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</si>
  <si>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</si>
  <si>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</si>
  <si>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</si>
  <si>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</si>
  <si>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</si>
  <si>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</si>
  <si>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</si>
  <si>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</si>
  <si>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</si>
  <si>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</si>
  <si>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</si>
  <si>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</si>
  <si>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</si>
  <si>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</si>
  <si>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</si>
  <si>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</si>
  <si>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</si>
  <si>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</si>
  <si>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</si>
  <si>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</si>
  <si>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</si>
  <si>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</si>
  <si>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</si>
  <si>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</si>
  <si>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</si>
  <si>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</si>
  <si>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</si>
  <si>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</si>
  <si>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</si>
  <si>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</si>
  <si>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</si>
  <si>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</si>
  <si>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LOCOMOTIVES</t>
  </si>
  <si>
    <t>Administration</t>
  </si>
  <si>
    <t>Repair &amp; maintenance</t>
  </si>
  <si>
    <t>Machinery repair</t>
  </si>
  <si>
    <t>Equipment damaged</t>
  </si>
  <si>
    <t>Fringe benefits</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</si>
  <si>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</si>
  <si>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</si>
  <si>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</si>
  <si>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</si>
  <si>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</si>
  <si>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</si>
  <si>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</si>
  <si>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</si>
  <si>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</si>
  <si>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</si>
  <si>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</si>
  <si>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</si>
  <si>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</si>
  <si>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</si>
  <si>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</si>
  <si>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</si>
  <si>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</si>
  <si>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</si>
  <si>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</si>
  <si>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</si>
  <si>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</si>
  <si>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</si>
  <si>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</si>
  <si>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</si>
  <si>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</si>
  <si>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</si>
  <si>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 for</t>
  </si>
  <si>
    <t xml:space="preserve">  report the number of passenger seats available for revenue service, counting one passenger to</t>
  </si>
  <si>
    <t xml:space="preserve">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</si>
  <si>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</si>
  <si>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</si>
  <si>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</si>
  <si>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</si>
  <si>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</si>
  <si>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</si>
  <si>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</si>
  <si>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</si>
  <si>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Cross-checks</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</si>
  <si>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</si>
  <si>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</si>
  <si>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</si>
  <si>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</si>
  <si>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 in</t>
  </si>
  <si>
    <t xml:space="preserve">  combination with other locomotive units.  A "B" unit is similar to an "A" unit but it is not equipped</t>
  </si>
  <si>
    <t>=    Line 11, column (l)</t>
  </si>
  <si>
    <t xml:space="preserve">  for use singly or as a lead locomotive unit.  A "B" unit may be equipped with hostler controls for</t>
  </si>
  <si>
    <t>=    Line 12, column (l)</t>
  </si>
  <si>
    <t xml:space="preserve">  independent operation at terminals.</t>
  </si>
  <si>
    <t>=    Line 13, column (l)</t>
  </si>
  <si>
    <t>=    Line 14, column (l)</t>
  </si>
  <si>
    <t xml:space="preserve">A "self-propelled" car is a rail motor car propelled by electric motors receiving power from a </t>
  </si>
  <si>
    <t>=    Line 15, column (l)</t>
  </si>
  <si>
    <t xml:space="preserve">  third rail or overhead, or internal combustion engines located on the car itself.  Trailers equipped </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</si>
  <si>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</si>
  <si>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</si>
  <si>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</si>
  <si>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</si>
  <si>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</si>
  <si>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</si>
  <si>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</si>
  <si>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 xml:space="preserve">  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</si>
  <si>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</si>
  <si>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</si>
  <si>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</si>
  <si>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</si>
  <si>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</si>
  <si>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</si>
  <si>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</si>
  <si>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</si>
  <si>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</si>
  <si>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</si>
  <si>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</si>
  <si>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</si>
  <si>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</si>
  <si>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</si>
  <si>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</si>
  <si>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</si>
  <si>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</si>
  <si>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</si>
  <si>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</si>
  <si>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</si>
  <si>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</si>
  <si>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</si>
  <si>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</si>
  <si>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 xml:space="preserve">freight and their contents.  Use 150 pounds as the average weight per passenger and four tons as the average weight of contents of each </t>
  </si>
  <si>
    <t>head-end car.</t>
  </si>
  <si>
    <t>INSTRUCTIONS CONCERNING RETURNS TO BE MADE IN SCHEDULE 755 - (Concluded)</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</si>
  <si>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</si>
  <si>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</si>
  <si>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</si>
  <si>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</si>
  <si>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</si>
  <si>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</si>
  <si>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</si>
  <si>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</si>
  <si>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</si>
  <si>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</si>
  <si>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</si>
  <si>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</si>
  <si>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</si>
  <si>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</si>
  <si>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appropriate line item.  The net adjustment on line 43 shall equal the equipment amortization adjustment applicable to equipment used in</t>
  </si>
  <si>
    <t>freight service included in line 39, column (c), of Schedule 335.</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</si>
  <si>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</si>
  <si>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</si>
  <si>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</si>
  <si>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</si>
  <si>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</si>
  <si>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</si>
  <si>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</si>
  <si>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</si>
  <si>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</si>
  <si>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 xml:space="preserve">The following information is provided in Compliance with OMB requirements and pursuant to the Paperwork Reduction Act of 1995, 44 U.S.C. §§ 3501-3519 (PRA):  </t>
  </si>
  <si>
    <t>This information collection is mandatory pursuant to 49 U.S.C. §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</si>
  <si>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TOFC/COFC - Average No. of Units Loaded Per Car</t>
  </si>
  <si>
    <t>constructed container platforms. For example, an articulated car consisting of five platforms moved one mile will be counted as one car-mile, not five car-miles.</t>
  </si>
  <si>
    <t xml:space="preserve">   (U)        Flat-TOFC/COFC Car-miles reported in lines 25 (4-020), 41 (4-120), 57 (4-140), and 75 (4-160) will be computed using cars rather than</t>
  </si>
  <si>
    <t>1. This schedule applies only to entities with items of Other Comprehensive Income (OCI)</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</si>
  <si>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</si>
  <si>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</si>
  <si>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</si>
  <si>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</si>
  <si>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</si>
  <si>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Net Income</t>
  </si>
  <si>
    <t>Consolidated Statement of Comprehensive Income</t>
  </si>
  <si>
    <t>210A</t>
  </si>
  <si>
    <t>Noncontrolling interest</t>
  </si>
  <si>
    <t xml:space="preserve">    Total stockholders equity</t>
  </si>
  <si>
    <t xml:space="preserve">   Total Liabilities &amp; Shareholders' Equity</t>
  </si>
  <si>
    <t xml:space="preserve">   Net Income attributable to reporting railroad</t>
  </si>
  <si>
    <t>Track and Traffic Conditions</t>
  </si>
  <si>
    <t>GENERAL INSTRUCTIONS CONCERNING RETURNS TO BE MADE IN SCHEDULES 720</t>
  </si>
  <si>
    <t>Potential abandonments - Route segments identified by railroads as potentially subject to abandonment as required by Section 10903 of the ICC Termination Act of 1995.</t>
  </si>
  <si>
    <t>PTC 710S.  UNIT COST OF EQUIPMENT INSTALLED DURING THE YEAR</t>
  </si>
  <si>
    <t>PTC 710. INVENTORY OF EQUIPMENT</t>
  </si>
  <si>
    <t>PTC 700.  MILEAGE OPERATED AT CLOSE OF YEAR</t>
  </si>
  <si>
    <t>PTC 710. INVENTORY OF EQUIPMENT  (Continued)</t>
  </si>
  <si>
    <t>PTC 410.  RAILWAY OPERATING EXPENSES</t>
  </si>
  <si>
    <t>PTC 410.  RAILWAY OPERATING EXPENSES - (Continued)</t>
  </si>
  <si>
    <t>Consumption of Diesel Fuel</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</si>
  <si>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</si>
  <si>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</si>
  <si>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</si>
  <si>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</si>
  <si>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</si>
  <si>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 xml:space="preserve">          Net loss arising during period</t>
  </si>
  <si>
    <t xml:space="preserve">     Less:  comprehensive income attributable to noncontrolling interest </t>
  </si>
  <si>
    <t>713, 713.5, 
713.6</t>
  </si>
  <si>
    <t>763, 763.5, 
763.6</t>
  </si>
  <si>
    <t>property, Accounts 732 and 733, use a supplementary Schedule 415, which will relate to Schedules 342.</t>
  </si>
  <si>
    <t xml:space="preserve">"Other Rents - Debit - Equipment" accounts.  </t>
  </si>
  <si>
    <t>"Other Rents - Debit - Equipment" accounts.</t>
  </si>
  <si>
    <t>(101) Freight</t>
  </si>
  <si>
    <t xml:space="preserve">   Foreign currency translation adjustments</t>
  </si>
  <si>
    <t>Instructions for reporting freight-train car data:</t>
  </si>
  <si>
    <t>Column (m) should show aggregate capacity for all units reported in columns (k) and (l), as follows.  For freight-train cars, report the nominal capacity</t>
  </si>
  <si>
    <t>(in tons of 2,000 lbs) as provided for in Rule 86 of the AAR Code of Rules Governing Cars in Interchange.  Convert the capacity of tank cars to capacity in tons</t>
  </si>
  <si>
    <t>In column (d) give the number of units purchased or built in company shops.  In column (e) give the number of new units leased from others.  The term</t>
  </si>
  <si>
    <t>of the commodity which the car is intended to carry customarily.</t>
  </si>
  <si>
    <t>"new" means a unit placed in service for the first time on any railroad.</t>
  </si>
  <si>
    <t>Time-mileage cars refers to freight cars, other than cabooses, owned or held under lease agreement, whose interline rental is settled on a per diem</t>
  </si>
  <si>
    <t>Units leased to others for a period of one year or more are reportable in column (n).  Units temporarily out of respondent's service and rented to others</t>
  </si>
  <si>
    <t>and line haul mileage basis under "Code of Car Hire Rules" or would be so settled if used by another railroad.</t>
  </si>
  <si>
    <t>for less than one year are to be included in column (i).  Units rented from others for a period less than one year should not be included in column (j).</t>
  </si>
  <si>
    <t>UNITS OWNED, INCLUDED IN INVESTMENT ACCOUNT AND LEASED FROM OTHERS</t>
  </si>
  <si>
    <t>Total in service of respondent</t>
  </si>
  <si>
    <t>including reclassi-</t>
  </si>
  <si>
    <t>Units retired from</t>
  </si>
  <si>
    <t>fication and sec-</t>
  </si>
  <si>
    <t>service of respondent</t>
  </si>
  <si>
    <t>Aggregate capacity</t>
  </si>
  <si>
    <t>Class of equipment and car designations</t>
  </si>
  <si>
    <t>Time-mileage</t>
  </si>
  <si>
    <t>All others</t>
  </si>
  <si>
    <t>leased from</t>
  </si>
  <si>
    <t>ond hand units</t>
  </si>
  <si>
    <t>Leased from</t>
  </si>
  <si>
    <t>of units reported</t>
  </si>
  <si>
    <t>Leased to others</t>
  </si>
  <si>
    <t>rewritten into</t>
  </si>
  <si>
    <t>purchased or</t>
  </si>
  <si>
    <t>or leased, including</t>
  </si>
  <si>
    <t>in col. (k) &amp; (l)</t>
  </si>
  <si>
    <t>property accounts</t>
  </si>
  <si>
    <t>leased from others</t>
  </si>
  <si>
    <t>Plain box cars - 40'</t>
  </si>
  <si>
    <t>36</t>
  </si>
  <si>
    <t xml:space="preserve">  (B1_ _, B2_ _)</t>
  </si>
  <si>
    <t>Plain box cars - 50' and longer</t>
  </si>
  <si>
    <t xml:space="preserve">  (B3_0-7, B4_0-7, B5_ _, B6_ _,</t>
  </si>
  <si>
    <t xml:space="preserve">  B7_ _, B8_ _)</t>
  </si>
  <si>
    <t>Equipped box cars</t>
  </si>
  <si>
    <t xml:space="preserve">  (All Code A, Except A_5_)</t>
  </si>
  <si>
    <t>Plain gondola cars</t>
  </si>
  <si>
    <t xml:space="preserve">  (All Codes G &amp; J_ _1, J_ _2, J_ _3, J_ _4)</t>
  </si>
  <si>
    <t>Equipped gondola cars</t>
  </si>
  <si>
    <t xml:space="preserve">  (All Code E)</t>
  </si>
  <si>
    <t>Covered hopper cars</t>
  </si>
  <si>
    <t xml:space="preserve">  (C_ _1, C_ _2, C_ _3, C_ _4)</t>
  </si>
  <si>
    <t>Open top hopper cars-general service</t>
  </si>
  <si>
    <t xml:space="preserve">  (All code H)</t>
  </si>
  <si>
    <t>Open top hopper cars-special service</t>
  </si>
  <si>
    <t xml:space="preserve">  (J_ _0 and All Codes K)</t>
  </si>
  <si>
    <t>Refrigerator cars--mechanical</t>
  </si>
  <si>
    <t xml:space="preserve">  (R_5_, R_6_, R_7_, R_8_, R_9_)</t>
  </si>
  <si>
    <t>Refrigerator cars--non mechanical</t>
  </si>
  <si>
    <t>Flat cars--TOFC/COFC</t>
  </si>
  <si>
    <t xml:space="preserve">  (All Code P, Q and S, Except Q8_ _)</t>
  </si>
  <si>
    <t>Flat cars--multi-level</t>
  </si>
  <si>
    <t xml:space="preserve">  (All Code V)</t>
  </si>
  <si>
    <t>Flat cars--general service</t>
  </si>
  <si>
    <t>Flat cars--other</t>
  </si>
  <si>
    <t xml:space="preserve">  (F_1_, F_2_, F_3_, F_4_, F_5_, F_6_,</t>
  </si>
  <si>
    <t xml:space="preserve">  F_8_, F40_)</t>
  </si>
  <si>
    <t>Tank cars--22,000 gallons</t>
  </si>
  <si>
    <t xml:space="preserve">  (T_ _0, T_ _1, T_ _2, T_ _3, T_ _4, T_ _5)</t>
  </si>
  <si>
    <t>Tank cars--22,000 gallons and over</t>
  </si>
  <si>
    <t xml:space="preserve">  (T_ _6, T_ _7, T_ _8, T_ _9)</t>
  </si>
  <si>
    <t>All other freight cars</t>
  </si>
  <si>
    <t xml:space="preserve">  (A_5_, F_7_, All Code L and Q8_ _)</t>
  </si>
  <si>
    <t>TOTAL (lines 36 to 52)</t>
  </si>
  <si>
    <t>Caboose (All Code M-930)</t>
  </si>
  <si>
    <t>TOTAL (lines 53, 54)</t>
  </si>
  <si>
    <t>New</t>
  </si>
  <si>
    <t>Per diem</t>
  </si>
  <si>
    <t>Self-propelled vessels</t>
  </si>
  <si>
    <t xml:space="preserve">     [Tugboats, car ferries, etc.]</t>
  </si>
  <si>
    <t>Non-self-propelled vessels</t>
  </si>
  <si>
    <t xml:space="preserve">     [Car floats, lighters, etc.]</t>
  </si>
  <si>
    <t>TOTAL (lines 56 and 57)</t>
  </si>
  <si>
    <t>HIGHWAY REVENUE EQUIPMENT</t>
  </si>
  <si>
    <t>Chassis Z1_ _, Z67_, Z68_, Z69_</t>
  </si>
  <si>
    <t>Dry van U_ _, Z_ _, Z6_, 1-6</t>
  </si>
  <si>
    <t>Flat bed U3_ _, Z3_ _</t>
  </si>
  <si>
    <t>Open bed U4_ _ , Z4_ _</t>
  </si>
  <si>
    <t>Mechanical refrigerator U5_ _, Z5_ _</t>
  </si>
  <si>
    <t>Bulk hopper U0_ _, Z0_ _</t>
  </si>
  <si>
    <t>65</t>
  </si>
  <si>
    <t>Insulated U7_ _, Z7_ _</t>
  </si>
  <si>
    <t>Other trailer and container</t>
  </si>
  <si>
    <t xml:space="preserve">   (Special Equipped Dry Van U9_ _,</t>
  </si>
  <si>
    <t xml:space="preserve">    Z8_ _, Z9_ _)</t>
  </si>
  <si>
    <t>68</t>
  </si>
  <si>
    <t>Tractor</t>
  </si>
  <si>
    <t>69</t>
  </si>
  <si>
    <t>Truck</t>
  </si>
  <si>
    <t>70</t>
  </si>
  <si>
    <t>TOTAL (lines 59 to 69)</t>
  </si>
  <si>
    <t>Accumulated Other Comprehensive Income</t>
  </si>
  <si>
    <t>FIXED CHARGES</t>
  </si>
  <si>
    <t>Accumulated Other Comprehensive Income or (loss)</t>
  </si>
  <si>
    <t>702.  MILES OF ROAD AT CLOSE OF YEAR - BY STATES AND TERRITORIES (SINGLE TRACK)</t>
  </si>
  <si>
    <t xml:space="preserve">Give particulars, as of the close of the year, of all road operated and of all road owned but not operated.  The respondent's proportion of operated road held by it as a joint or common owner, or </t>
  </si>
  <si>
    <t>MILES OF ROAD OPERATED BY RESPONDENT</t>
  </si>
  <si>
    <t>Line of</t>
  </si>
  <si>
    <t>Line operated</t>
  </si>
  <si>
    <t>Line owned,</t>
  </si>
  <si>
    <t>New line</t>
  </si>
  <si>
    <t>State or</t>
  </si>
  <si>
    <t>proprietary</t>
  </si>
  <si>
    <t>under contract,</t>
  </si>
  <si>
    <t>under trackage</t>
  </si>
  <si>
    <t>not operated</t>
  </si>
  <si>
    <t>constructed</t>
  </si>
  <si>
    <t>territory</t>
  </si>
  <si>
    <t>owned</t>
  </si>
  <si>
    <t>companies</t>
  </si>
  <si>
    <t>under lease</t>
  </si>
  <si>
    <t>etc.</t>
  </si>
  <si>
    <t>rights</t>
  </si>
  <si>
    <t>operated</t>
  </si>
  <si>
    <t>by respondent</t>
  </si>
  <si>
    <t>32</t>
  </si>
  <si>
    <t xml:space="preserve"> Total Mileage (Single Track)</t>
  </si>
  <si>
    <t>Miles of Road at Close of Year - By States and Territories (Single Track)</t>
  </si>
  <si>
    <t>70-71</t>
  </si>
  <si>
    <t>68-69</t>
  </si>
  <si>
    <t>41-47</t>
  </si>
  <si>
    <t>38-39</t>
  </si>
  <si>
    <t>Other Comprehensive Income</t>
  </si>
  <si>
    <t>the appropriate line item.  The net adjustment on line 29, shall equal the adjustment reported on line 29 of Schedule 335, excluding Account 44, Shop Machinery.</t>
  </si>
  <si>
    <t xml:space="preserve">Railroad Annual Report R-1    </t>
  </si>
  <si>
    <t xml:space="preserve">                </t>
  </si>
  <si>
    <r>
      <t xml:space="preserve">Tank  </t>
    </r>
    <r>
      <rPr>
        <vertAlign val="superscript"/>
        <sz val="7"/>
        <rFont val="Arial"/>
        <family val="2"/>
      </rPr>
      <t>1</t>
    </r>
    <r>
      <rPr>
        <sz val="7"/>
        <rFont val="Arial"/>
        <family val="2"/>
      </rPr>
      <t xml:space="preserve">  Z0_ _, U6_ _  (See note)</t>
    </r>
  </si>
  <si>
    <t>Investment in Railroad Property Used in Transportation Service (By Property Account)</t>
  </si>
  <si>
    <t>Rents for Interchanged Freight Train Cars and Other Freight Carrying Equipment</t>
  </si>
  <si>
    <t>Entity Receiving Funds</t>
  </si>
  <si>
    <t>Name of Program Providing Funding</t>
  </si>
  <si>
    <t>Statement of Cash Flows</t>
  </si>
  <si>
    <t xml:space="preserve">Statement of Cash Flows </t>
  </si>
  <si>
    <t>PTC Supplement</t>
  </si>
  <si>
    <t>PTC</t>
  </si>
  <si>
    <t>PTC Road Property and Equipment and Improvements to Leased Property and Equipment</t>
  </si>
  <si>
    <t>PTC 330</t>
  </si>
  <si>
    <t>PTC Depreciation Base and Rates - Road and Equipment Owned and Used and Leased from Others</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</si>
  <si>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</si>
  <si>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</si>
  <si>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</si>
  <si>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</si>
  <si>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</si>
  <si>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</si>
  <si>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</si>
  <si>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</si>
  <si>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</si>
  <si>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</si>
  <si>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</si>
  <si>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</si>
  <si>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</si>
  <si>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</si>
  <si>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</si>
  <si>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</si>
  <si>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</si>
  <si>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NOTES AND REMARKS FOR SCHEDULE 414</t>
  </si>
  <si>
    <t>Schedules 330, 332, 335, 352B, 410, 700, 710, 710S, 720, and Footnote: PTC Grants</t>
  </si>
  <si>
    <t>66-67</t>
  </si>
  <si>
    <t>66-71</t>
  </si>
  <si>
    <t>= Line 66, col b</t>
  </si>
  <si>
    <r>
      <rPr>
        <sz val="7"/>
        <rFont val="Arial"/>
        <family val="2"/>
      </rPr>
      <t>= Line 67, col b</t>
    </r>
  </si>
  <si>
    <t>= Line 68, col b</t>
  </si>
  <si>
    <t xml:space="preserve">          Less:  amortization of prior service cost included in net periodic pension cost</t>
  </si>
  <si>
    <t xml:space="preserve">   Basic Earnings Per Share</t>
  </si>
  <si>
    <t xml:space="preserve">   Diluted Earnings Per Share</t>
  </si>
  <si>
    <t>Other Comprehensive Income, net of tax:</t>
  </si>
  <si>
    <t>Total equity (Lines 60 + 61)</t>
  </si>
  <si>
    <t>Sched. 200, line 30, col. b</t>
  </si>
  <si>
    <t>(Line 13 x Line 15) + Line 10</t>
  </si>
  <si>
    <t>(Line 14 x Line 15) + Line 11</t>
  </si>
  <si>
    <t>(Line 18 + Line 19) - Line 20</t>
  </si>
  <si>
    <t>beginning of year</t>
  </si>
  <si>
    <t>Other Current Assets</t>
  </si>
  <si>
    <t>Investments and advances affiliated companies
(Schs. 310 and 310A)</t>
  </si>
  <si>
    <t>Property used in other than carrier operation
(Less depreciation) $</t>
  </si>
  <si>
    <t>Equipment (Sch 330)                      L-39 Col h &amp; b</t>
  </si>
  <si>
    <t>Accumulated depreciation and amortization
(Schs. 335, 342)</t>
  </si>
  <si>
    <t>760, 761, 761.5, 762</t>
  </si>
  <si>
    <t>Other Current Liabilities</t>
  </si>
  <si>
    <t>771, 772, 774, 775, 782, 784</t>
  </si>
  <si>
    <t xml:space="preserve">   Less:  Net Income attributable to non-controlling interest</t>
  </si>
  <si>
    <t>Schedule 210 
Line 61, col b</t>
  </si>
  <si>
    <t>Schedule 210 A
Line 1, col b</t>
  </si>
  <si>
    <t>Other Comprehensive Income (Loss)</t>
  </si>
  <si>
    <t>Comprehensive Income (Loss)</t>
  </si>
  <si>
    <t>Comprehensive Income attributable to reporting railroad (Loss)</t>
  </si>
  <si>
    <t>Sch 200, Line 29</t>
  </si>
  <si>
    <t>Sch 200, Line 38</t>
  </si>
  <si>
    <t>Sch 200, Line 40</t>
  </si>
  <si>
    <t>notes and remarks section.  A debit balance in columns (b) or (g) for any primary account should be shown in parenthesis or designated "Dr."</t>
  </si>
  <si>
    <t>If any entries are made for column (d) "Other credits" or column (f) "Other debits," state the facts occasioning such entries in the</t>
  </si>
  <si>
    <t>Schedule 450</t>
  </si>
  <si>
    <t>Compensating Balances and Short-Term Borrowing Agreements</t>
  </si>
  <si>
    <t>Any inconsistency between credits to the reserve as shown in column (c) and charges to operating expenses should be fully explained in the notes and remarks section for Schedule 342.</t>
  </si>
  <si>
    <t>Class II, Class III, and Switching and Terminal Companies.  These carriers will notify the Board only if the calculation results in a</t>
  </si>
  <si>
    <t>different revenue level than its current classification.</t>
  </si>
  <si>
    <t>PTC 330.  ROAD PROPERTY AND EQUIPMENT AND IMPROVEMENTS TO LEASED PROPERTY AND EQUIPMENT</t>
  </si>
  <si>
    <t>PTC 332.  DEPRECIATION BASE AND RATES - ROAD AND EQUIPMENT OWNED AND LEASED FROM OTHERS</t>
  </si>
  <si>
    <t>PTC 335.  ACCUMULATED DEPRECIATION - ROAD AND EQUIPMENT OWNED AND USED</t>
  </si>
  <si>
    <t>PTC 352B.  INVESTMENT IN RAILROAD PROPERTY USED IN TRANSPORTATION SERVICE (By Property Account)</t>
  </si>
  <si>
    <t>BNSF RAILWAY COMPANY</t>
  </si>
  <si>
    <t>NONE</t>
  </si>
  <si>
    <t>BNSF Railway Company</t>
  </si>
  <si>
    <t xml:space="preserve">       January 13, 1961</t>
  </si>
  <si>
    <t>Organized under the provisions of the General Corporation Law of the State of Delaware.</t>
  </si>
  <si>
    <t>[ X ]   No annual report to stockholders is prepared.</t>
  </si>
  <si>
    <t xml:space="preserve">  1.  State the par value of each share of stock:  Common $1.00 per share; first preferred, $ N/A per share; second preferred,</t>
  </si>
  <si>
    <t xml:space="preserve"> $ N/A per share; debenture stock, $ N/A per share.</t>
  </si>
  <si>
    <t xml:space="preserve">   2.  State whether or not each share of stock has the right to one vote; if not, give full particulars in a footnote.  [X] Yes    [  ] No</t>
  </si>
  <si>
    <t xml:space="preserve">   3.  Are voting rights proportional to holdings?  [X] Yes   [  ] No.  If not, state in a footnote the relation between holdings and corresponding voting rights.</t>
  </si>
  <si>
    <t xml:space="preserve">   4.  Are voting rights attached to any securities other than stock?  [  ] Yes   [X] No.  If yes, name in a footnote each security, other than stock, to which voting </t>
  </si>
  <si>
    <t>rights are  attached (as of the close of the year), and state in detail the relation between holdings and corresponding voting rights, indicating whether voting rights</t>
  </si>
  <si>
    <t>are actual or contingent and, if contingent, showing the contingency.</t>
  </si>
  <si>
    <t xml:space="preserve">   5.  Has any class or issue of securities any special privileges in the election of directors, trustees, or managers, or in the determination of corporate action by any</t>
  </si>
  <si>
    <t xml:space="preserve">method?  [  ] Yes   [X] No.  If yes, describe fully in a footnote each such class or issue and give a succinct statement showing clearly the character and extent of </t>
  </si>
  <si>
    <t>such privileges.</t>
  </si>
  <si>
    <t xml:space="preserve">   6.  Give the date of the latest closing of the stock book prior to the actual filing of this report, and state the purpose of such closing.</t>
  </si>
  <si>
    <t xml:space="preserve"> Stock books not closed and not required to be closed.</t>
  </si>
  <si>
    <t xml:space="preserve">   7.  State the total voting power of all security holders of the respondent at the date of such closing, if within one year of the date of such filing; if not, state as</t>
  </si>
  <si>
    <t xml:space="preserve">   8.  State the total number of stockholders of record, as of the date shown in answer to Inquiry 7.   One (1) stockholder.</t>
  </si>
  <si>
    <t xml:space="preserve">   9.  Give the names of 30 security holders of the respondent who, at the date of the latest closing of the stock book or compilation of the list of stockholders of </t>
  </si>
  <si>
    <t>the respondent (if within 1 year prior to the actual filing of this report), had the highest voting powers in the respondent, showing for each his or her address, the</t>
  </si>
  <si>
    <t>number of votes he or she would have had a right to cast on that date had a meeting then been in order, and the classification of the number of votes to which he</t>
  </si>
  <si>
    <t>or she was entitled, with respect to securities held by him or her, such securities being classified as common stock, second preferred stock, first preferred stock,</t>
  </si>
  <si>
    <t>and other securities (stating in a footnote the names of such other securities, if any).  If any such holder held in trust, give (in a footnote) the particulars of the trust.</t>
  </si>
  <si>
    <t xml:space="preserve">  In the case of voting trust agreements, give as supplemental information and the names and addresses of the 30 largest holders of the voting trust certificates</t>
  </si>
  <si>
    <t>and the amount of their individual holdings.  If the stock book was not closed or the list of stockholders compiled within such year, show such 30 security holders</t>
  </si>
  <si>
    <t>as of the close of the year.</t>
  </si>
  <si>
    <t>Burlington Northern Santa Fe, LLC</t>
  </si>
  <si>
    <t>2650 Lou Menk Drive</t>
  </si>
  <si>
    <t>Fort Worth, TX  76131</t>
  </si>
  <si>
    <r>
      <t xml:space="preserve">Give the date of such meeting: </t>
    </r>
    <r>
      <rPr>
        <u/>
        <sz val="7"/>
        <rFont val="Arial"/>
        <family val="2"/>
      </rPr>
      <t xml:space="preserve">  "Not Applicable" (Refer to note shown under inquiry 9.)</t>
    </r>
  </si>
  <si>
    <r>
      <t xml:space="preserve">Give the place of such meeting: </t>
    </r>
    <r>
      <rPr>
        <u/>
        <sz val="7"/>
        <rFont val="Arial"/>
        <family val="2"/>
      </rPr>
      <t>"Not Applicable" (Refer to note shown under inquiry 9.)</t>
    </r>
  </si>
  <si>
    <r>
      <t xml:space="preserve">State the total number of votes cast at the latest general meeting for the election of the respondent:  </t>
    </r>
    <r>
      <rPr>
        <u/>
        <sz val="7"/>
        <rFont val="Arial"/>
        <family val="2"/>
      </rPr>
      <t>"Not Applicable"</t>
    </r>
    <r>
      <rPr>
        <sz val="7"/>
        <rFont val="Arial"/>
        <family val="2"/>
      </rPr>
      <t xml:space="preserve"> (Refer to note shown under inquiry 9.)</t>
    </r>
  </si>
  <si>
    <t>Consolidated Subsidiaries:</t>
  </si>
  <si>
    <t>Bayport Systems, Inc.</t>
  </si>
  <si>
    <t>BayRail, LLC</t>
  </si>
  <si>
    <t>BN Leasing Corporation</t>
  </si>
  <si>
    <t>BNSF Communications, Inc.</t>
  </si>
  <si>
    <t>BNSF Equipment Acquisition Company, LLC</t>
  </si>
  <si>
    <t>Burlington Northern Santa Fe Properties, LLC</t>
  </si>
  <si>
    <t>BNSF Railway International Services, Inc.</t>
  </si>
  <si>
    <t>BNSF Spectrum, Inc.</t>
  </si>
  <si>
    <t xml:space="preserve">Burlington Northern (Manitoba) Limited </t>
  </si>
  <si>
    <t>Burlington Northern Railroad Holdings, Inc.</t>
  </si>
  <si>
    <t>Los Angeles Junction Railway Company</t>
  </si>
  <si>
    <t>Midwest/Northwest Properties Inc.</t>
  </si>
  <si>
    <t>Pine Canyon Land Company</t>
  </si>
  <si>
    <t>San Jacinto Rail Limited</t>
  </si>
  <si>
    <t>Santa Fe Pacific Insurance Company</t>
  </si>
  <si>
    <t>Santa Fe Pacific Pipelines, Inc.</t>
  </si>
  <si>
    <t>Santa Fe Pacific Railroad Company</t>
  </si>
  <si>
    <t>SFP Pipeline Holdings, Inc.</t>
  </si>
  <si>
    <t>Slover Development Company LLC</t>
  </si>
  <si>
    <t>Star Lake Railroad Company</t>
  </si>
  <si>
    <t>The Burlington Northern and Santa Fe Railway Company de Mexico, S.A. de C.V.</t>
  </si>
  <si>
    <t>The Zia Company</t>
  </si>
  <si>
    <t>Western Fruit Express Company</t>
  </si>
  <si>
    <t xml:space="preserve">   If funding is by insurance, give name of insuring company   None</t>
  </si>
  <si>
    <t xml:space="preserve">   If funding is by trust agreement, list trustee(s)       Northern Trust Company</t>
  </si>
  <si>
    <t>Date of trust agreement or latest amendment    September 24, 2012</t>
  </si>
  <si>
    <t>If respondent is affiliated in any way with the trustee(s), explain affiliation:     Not Affiliated</t>
  </si>
  <si>
    <t>5.  (a)  The amount of employer's contribution to employee stock ownership plans for the current year was  $ None</t>
  </si>
  <si>
    <t>stock ownership plans for the current year was $ None</t>
  </si>
  <si>
    <t>account.   $ None</t>
  </si>
  <si>
    <t>A-1</t>
  </si>
  <si>
    <t xml:space="preserve">Alameda Belt Line                                                                                                                      </t>
  </si>
  <si>
    <t xml:space="preserve">Belt Railway Company of Chicago, The                                                                                         </t>
  </si>
  <si>
    <t xml:space="preserve">Central California Traction Company                                                                                        </t>
  </si>
  <si>
    <t xml:space="preserve">Houston Belt &amp; Terminal Railway Company                                                          </t>
  </si>
  <si>
    <t xml:space="preserve">Kansas City Terminal Railway Company                                                                     </t>
  </si>
  <si>
    <t xml:space="preserve">Longview Switching Company  </t>
  </si>
  <si>
    <t>MT Properties Inc.</t>
  </si>
  <si>
    <t xml:space="preserve">Oakland Terminal Railway  </t>
  </si>
  <si>
    <t xml:space="preserve">Paducah &amp; Illinois Railroad Company  </t>
  </si>
  <si>
    <t xml:space="preserve">Portland Terminal Railroad Company  </t>
  </si>
  <si>
    <t xml:space="preserve">St. Joseph Terminal Railroad Company </t>
  </si>
  <si>
    <t xml:space="preserve">Sunset Railway Company </t>
  </si>
  <si>
    <t>Terminal Railroad Association of St. Louis</t>
  </si>
  <si>
    <t xml:space="preserve">Texas City Terminal Railway Company </t>
  </si>
  <si>
    <t>TTX Company</t>
  </si>
  <si>
    <t xml:space="preserve">Wichita Union Terminal Railway Company  </t>
  </si>
  <si>
    <t xml:space="preserve">Central California Traction Company                                                                                    </t>
  </si>
  <si>
    <t>Total  Class A-1</t>
  </si>
  <si>
    <t>A-3</t>
  </si>
  <si>
    <t>Kinder Morgan Energy Partners LP</t>
  </si>
  <si>
    <t>LP</t>
  </si>
  <si>
    <t>Meteorcomm, LLC</t>
  </si>
  <si>
    <t>LLC</t>
  </si>
  <si>
    <t>PTC 220, LLC</t>
  </si>
  <si>
    <t>Railmarketplace.com, Inc.</t>
  </si>
  <si>
    <t>Total  Class A-3</t>
  </si>
  <si>
    <t>Total  Class A</t>
  </si>
  <si>
    <t>E-1</t>
  </si>
  <si>
    <t>Port Terminal Railroad Association</t>
  </si>
  <si>
    <t>Association</t>
  </si>
  <si>
    <t>Wichita Terminal Association</t>
  </si>
  <si>
    <t>Total  Class E-1</t>
  </si>
  <si>
    <t>E-3</t>
  </si>
  <si>
    <t>Health Transformation Alliance</t>
  </si>
  <si>
    <t>Cooperative</t>
  </si>
  <si>
    <t>Total  Class E-3</t>
  </si>
  <si>
    <t>Total Class E</t>
  </si>
  <si>
    <t xml:space="preserve">Total </t>
  </si>
  <si>
    <t>310.  NOTES AND REMARKS</t>
  </si>
  <si>
    <t>% Ownership</t>
  </si>
  <si>
    <t>ALAMEDA BELT LINE</t>
  </si>
  <si>
    <t xml:space="preserve">  BNSF Railway Company</t>
  </si>
  <si>
    <t xml:space="preserve">  Union Pacific Railroad Company</t>
  </si>
  <si>
    <t>BELT RAILWAY COMPANY OF CHICAGO, THE</t>
  </si>
  <si>
    <t xml:space="preserve">  CSX Transportation, Inc.</t>
  </si>
  <si>
    <t xml:space="preserve">  Soo Line Railroad Company</t>
  </si>
  <si>
    <t>Mortgage.</t>
  </si>
  <si>
    <t>3 &amp; 17</t>
  </si>
  <si>
    <t>CENTRAL CALIFORNIA TRACTION COMPANY</t>
  </si>
  <si>
    <t>HOUSTON BELT &amp; TERMINAL RAILWAY COMPANY</t>
  </si>
  <si>
    <t xml:space="preserve">Mortgage.  </t>
  </si>
  <si>
    <t>KANSAS CITY TERMINAL RAILWAY COMPANY</t>
  </si>
  <si>
    <t xml:space="preserve">  Dakota, Minnesota and Eastern Railroad</t>
  </si>
  <si>
    <t xml:space="preserve">  Norfolk Southern Railway Company</t>
  </si>
  <si>
    <t>June 12, 1909, and 5 shares are held by U.S. Bank, N.A., Trustee, as collateral under the BNI</t>
  </si>
  <si>
    <t>Consolidated Mortgage.</t>
  </si>
  <si>
    <t>LONGVIEW SWITCHING COMPANY</t>
  </si>
  <si>
    <t>MT PROPERTIES INC.</t>
  </si>
  <si>
    <t>OAKLAND TERMINAL RAILWAY</t>
  </si>
  <si>
    <t>PADUCAH &amp; ILLINOIS RAILROAD COMPANY</t>
  </si>
  <si>
    <t xml:space="preserve">  Paducah &amp; Louisville Railroad Company</t>
  </si>
  <si>
    <t xml:space="preserve">  Canadian National Railroad Company</t>
  </si>
  <si>
    <t>PORTLAND TERMINAL RAILROAD COMPANY</t>
  </si>
  <si>
    <t>ST JOSEPH TERMINAL RAILROAD COMPANY</t>
  </si>
  <si>
    <t>SUNSET RAILWAY COMPANY</t>
  </si>
  <si>
    <t>TERMINAL RAILROAD ASSOCIATION OF ST. LOUIS</t>
  </si>
  <si>
    <t xml:space="preserve">  Illinois Central Railroad Company</t>
  </si>
  <si>
    <t>TEXAS CITY TERMINAL RAILWAY COMPANY</t>
  </si>
  <si>
    <t xml:space="preserve">  Union Pacific Railroad Company </t>
  </si>
  <si>
    <t xml:space="preserve">  Texas City Terminal Railway Company</t>
  </si>
  <si>
    <t>TTX COMPANY</t>
  </si>
  <si>
    <t xml:space="preserve">  Canadian National Railway Company</t>
  </si>
  <si>
    <t>WICHITA UNION TERMINAL RAILWAY COMPANY</t>
  </si>
  <si>
    <t>KINDER MORGAN ENERGY PARTNERS L.P.</t>
  </si>
  <si>
    <t xml:space="preserve">  BNSF Communications, Inc. (BNSF Railway Company)</t>
  </si>
  <si>
    <t xml:space="preserve">  Ekanet, Inc. (Union Pacific Railroad Company)</t>
  </si>
  <si>
    <t xml:space="preserve">  NS Spectrum Corporation (Norfolk Southern Company)</t>
  </si>
  <si>
    <t>29A</t>
  </si>
  <si>
    <t xml:space="preserve">  BNSF Spectrum, Inc. (BNSF Railway Company)</t>
  </si>
  <si>
    <t xml:space="preserve">  CSX Intellectual Properties Corp. (CSX Transportation, Inc.)</t>
  </si>
  <si>
    <t xml:space="preserve">  GTC Spectrum(Canadian National Railway Company)</t>
  </si>
  <si>
    <t>RAILMARKETPLACE.COM, INC.</t>
  </si>
  <si>
    <t xml:space="preserve">  Norfolk Southern Railway</t>
  </si>
  <si>
    <t xml:space="preserve">  GE Information Services, Inc.</t>
  </si>
  <si>
    <t>29B</t>
  </si>
  <si>
    <t>THIS PAGE INTENTIONALLY LEFT BLANK</t>
  </si>
  <si>
    <t>Equity in</t>
  </si>
  <si>
    <t>undistributed earnings</t>
  </si>
  <si>
    <t>investments disposed of</t>
  </si>
  <si>
    <t>(losses) during year</t>
  </si>
  <si>
    <t>or written down during year</t>
  </si>
  <si>
    <t>Alameda Belt Line</t>
  </si>
  <si>
    <t>Central California Traction Company</t>
  </si>
  <si>
    <t>Houston Belt &amp; Terminal Railway Company</t>
  </si>
  <si>
    <t>Kansas City Terminal Railway Company</t>
  </si>
  <si>
    <t>Longview Switching Company</t>
  </si>
  <si>
    <t>Oakland Terminal Railway</t>
  </si>
  <si>
    <t>Paducah &amp; Illinois Railroad Company</t>
  </si>
  <si>
    <t>Portland Terminal Railroad Company</t>
  </si>
  <si>
    <t>St. Joseph Terminal Railroad Company</t>
  </si>
  <si>
    <t>Sunset Railway Company</t>
  </si>
  <si>
    <t>Texas City Terminal Railway Company</t>
  </si>
  <si>
    <t>Wichita Union Terminal Railway Company</t>
  </si>
  <si>
    <t>TOTAL CARRIERS</t>
  </si>
  <si>
    <t>TOTAL NON-CARRIERS</t>
  </si>
  <si>
    <t>TOTAL INVESTMENTS IN COMMON STOCK</t>
  </si>
  <si>
    <t xml:space="preserve">332.  DEPRECIATION BASE AND RATES - ROAD AND EQUIPMENT OWNED AND LEASED FROM OTHERS   </t>
  </si>
  <si>
    <t xml:space="preserve">TOTAL ROAD AND </t>
  </si>
  <si>
    <t>EQUIPMENT LEASED FROM</t>
  </si>
  <si>
    <t>OTHERS IS LESS THAN 5%</t>
  </si>
  <si>
    <t>OF TOTAL OWNED</t>
  </si>
  <si>
    <t xml:space="preserve">Disclose the required information regarding credits and debits to Account No. 735, "Accumulated Depreciation: Road and Equipment Property."  </t>
  </si>
  <si>
    <t xml:space="preserve">during the year relating to owned and used road and equipment.  Include entries for depreciation of equipment owned but not used when the resulting </t>
  </si>
  <si>
    <t xml:space="preserve">rents are included in the "Lease Rentals - Credit - Equipment" accounts and "Other Rents - Credit - Equipment" accounts.  Exclude any entries for   </t>
  </si>
  <si>
    <t xml:space="preserve">If any data are included in columns (d) or (f), explain the entries in detail.   </t>
  </si>
  <si>
    <t xml:space="preserve">A debit balance in columns (b) or (g) for any primary account should be designated "Dr."   </t>
  </si>
  <si>
    <t xml:space="preserve">If there is any inconsistency between credits to reserves as shown in column (c) and charges to operating expenses, a full explanation should   </t>
  </si>
  <si>
    <t xml:space="preserve">Include authorized amortization amounts in column (c) on the lines for the affected accounts. </t>
  </si>
  <si>
    <t>NOTE:  Credits in Column (d) represent transfers from depreciation expense to inventory and capital accounts to recognize allocated overhead costs.</t>
  </si>
  <si>
    <t>5% OF TOTAL EQUIPMENT OWNED</t>
  </si>
  <si>
    <t xml:space="preserve">TOTAL IMPROVEMENTS TO EQUIPMENT LEASED FROM OTHERS IS LESS THAN </t>
  </si>
  <si>
    <t>OF TOTAL ROAD OWNED</t>
  </si>
  <si>
    <t>TOTAL IMPROVEMENTS TO ROAD LEASED FROM OTHERS IS LESS THAN 5%</t>
  </si>
  <si>
    <t>Depreciation not available to respondent.</t>
  </si>
  <si>
    <t>****</t>
  </si>
  <si>
    <t>Investment not available to respondent.</t>
  </si>
  <si>
    <t>***</t>
  </si>
  <si>
    <t>Miles of road used not available to respondent.</t>
  </si>
  <si>
    <t>**</t>
  </si>
  <si>
    <t>Net Deductions</t>
  </si>
  <si>
    <t xml:space="preserve">     Total Leased to or Operated by Others</t>
  </si>
  <si>
    <t>Union Pacific Railroad</t>
  </si>
  <si>
    <t>St. Paul &amp; Pacific Northwest Railroad</t>
  </si>
  <si>
    <t>South Kansas &amp; Oklahoma Railroad</t>
  </si>
  <si>
    <t>Red River Valley &amp; Western Railway</t>
  </si>
  <si>
    <t>Portland &amp; Western Railroad</t>
  </si>
  <si>
    <t>Olympia &amp; Belmore Railroad</t>
  </si>
  <si>
    <t>Minnesota Commercial Railway</t>
  </si>
  <si>
    <t>Kaw River Railroad</t>
  </si>
  <si>
    <t>Dakota Northern Railroad</t>
  </si>
  <si>
    <t>Central Washington Railroad</t>
  </si>
  <si>
    <t>Canadian National Railway</t>
  </si>
  <si>
    <t>Burlington Junction Railway</t>
  </si>
  <si>
    <t>Alabama &amp; Gulf Coast Railway</t>
  </si>
  <si>
    <t xml:space="preserve">     Deduct Leased to or Operated by Others:</t>
  </si>
  <si>
    <t xml:space="preserve">     Total Leased from Others</t>
  </si>
  <si>
    <t>Norfolk Southern Railroad</t>
  </si>
  <si>
    <t xml:space="preserve">     Add Leased from Others:</t>
  </si>
  <si>
    <t>The Burlington Northern and Santa Fe Railway Company</t>
  </si>
  <si>
    <t>Trucks, trailers, &amp; containers - revenue service</t>
  </si>
  <si>
    <t>Electric power  produced or
    purchased for motive power</t>
  </si>
  <si>
    <t>Electric power electric power produced or
    purchased for motive power</t>
  </si>
  <si>
    <t xml:space="preserve">  ADMINISTRATIVE support OPERATIONS:</t>
  </si>
  <si>
    <t xml:space="preserve">  TOTAL ADMINISTRATIVE support OPERATIONS</t>
  </si>
  <si>
    <t>Deferred debits:</t>
  </si>
  <si>
    <t xml:space="preserve">  Accrued liabilities not deductible until paid:</t>
  </si>
  <si>
    <t xml:space="preserve">    Operating Lease Liability</t>
  </si>
  <si>
    <t xml:space="preserve">    Casualty and Environmental Costs</t>
  </si>
  <si>
    <t xml:space="preserve">    Compensation and Benefits</t>
  </si>
  <si>
    <t xml:space="preserve">    Other</t>
  </si>
  <si>
    <t xml:space="preserve">  Subtotal</t>
  </si>
  <si>
    <t>Deferred tax credits:</t>
  </si>
  <si>
    <t xml:space="preserve">    Depreciation and Amortization</t>
  </si>
  <si>
    <t xml:space="preserve">    Operating Lease Right-of-Use Assets</t>
  </si>
  <si>
    <t xml:space="preserve">   Subtotal</t>
  </si>
  <si>
    <t>Notes and Remarks:</t>
  </si>
  <si>
    <t>Adjustment is to reflect income taxes on balance sheet adjustment which, in accordance with</t>
  </si>
  <si>
    <t>generally accepted accounting principles, are not reflected in Railway income tax expense.</t>
  </si>
  <si>
    <t>Minimum pension liability</t>
  </si>
  <si>
    <t>Postretirement benefits</t>
  </si>
  <si>
    <t xml:space="preserve">  Total</t>
  </si>
  <si>
    <t xml:space="preserve">501.  GUARANTIES AND SURETYSHIPS  </t>
  </si>
  <si>
    <t>Kinder Morgan Energy Partners, L.P.</t>
  </si>
  <si>
    <t>Sole (Note 1)</t>
  </si>
  <si>
    <t>Bridge Funding</t>
  </si>
  <si>
    <t>Sole (Note 2)</t>
  </si>
  <si>
    <t>Chevron Phillips Chemical Company LP</t>
  </si>
  <si>
    <t>Trackage Access Indemnity</t>
  </si>
  <si>
    <t>Sole (Note 3)</t>
  </si>
  <si>
    <t>Terminal Railroad Association of St Louis</t>
  </si>
  <si>
    <t xml:space="preserve"> BNSF Railway Company</t>
  </si>
  <si>
    <t xml:space="preserve"> CSX Transportation, Inc.</t>
  </si>
  <si>
    <t xml:space="preserve"> Illinois Central Railroad Company</t>
  </si>
  <si>
    <t xml:space="preserve"> Norfolk and Southern Railway Company</t>
  </si>
  <si>
    <t xml:space="preserve"> Union Pacific Railroad Company</t>
  </si>
  <si>
    <t>Note 1: Santa Fe Pacific Pipelines, Inc (SFPP), an indirect, wholly-owned subsidiary of BNSF Railway Company, has a guarantee in</t>
  </si>
  <si>
    <t>connection with its remaining special limited partnership interest in SFPP, L.P.  All obligations with respect to the guarantee will cease upon</t>
  </si>
  <si>
    <t>termination of ownership rights which would occur upon a put notice issued by BNSF Railway Company or the exercise of the call rights by</t>
  </si>
  <si>
    <t>the general partners of SFPP, L.P.  The company has recorded a $2 million liability for the fair value of the guarantee as of December 31,</t>
  </si>
  <si>
    <t>indemnity from BNSF, in order to facilitate access to a storage facility.  Under certain circumstances, payment under this obligation may</t>
  </si>
  <si>
    <t>be required in the event Chevron Phillips were to incur certain liabilities or other incremental costs resulting from trackage access.</t>
  </si>
  <si>
    <t>authoritative accounting guidance related to guarantees.</t>
  </si>
  <si>
    <t>BNSF is severally, but not jointly, liable with CSX, ICR, NS and UP for the bridge loan.  BNSF's allocated percentage is 30.91%.</t>
  </si>
  <si>
    <t>None</t>
  </si>
  <si>
    <t xml:space="preserve">502.  COMPENSATING BALANCES AND SHORT-TERM BORROWING AGREEMENTS  </t>
  </si>
  <si>
    <t>Controlled</t>
  </si>
  <si>
    <t>Services Rendered</t>
  </si>
  <si>
    <t>BNSF Insurance Co, Ltd</t>
  </si>
  <si>
    <t>Insurance Premiums</t>
  </si>
  <si>
    <t>Claims Paid</t>
  </si>
  <si>
    <t>See above</t>
  </si>
  <si>
    <t>BNSF Logistics, LLC</t>
  </si>
  <si>
    <t>BNSF Development Company</t>
  </si>
  <si>
    <t>1J</t>
  </si>
  <si>
    <t>Total 1J</t>
  </si>
  <si>
    <t>Total 1 and 1J</t>
  </si>
  <si>
    <t>Grand Total</t>
  </si>
  <si>
    <t>700.  CANADIAN MILEAGE OPERATED AT THE CLOSE OF YEAR (INCLUDED IN SCHEDULE 700 ABOVE)</t>
  </si>
  <si>
    <t>Grand Total Canadian Miles</t>
  </si>
  <si>
    <t>under a joint lease, or under any joint arrangement, should be shown in columns (b), (c), (d), or (e), as may be appropriate.  The remainder of jointly operated mileage should be shown in column (f).</t>
  </si>
  <si>
    <t>Respondent's proportion of road jointly owned but not operated should be shown in column (h), as appropriate.  Mileage which has been permanently abandoned should not be included in column (h).</t>
  </si>
  <si>
    <t xml:space="preserve">  Mileage should be reported to the nearest WHOLE mile adjusted in accord with footings; i.e., counting one-half mile and over as a whole mile and disregarding any fraction less than one-half mile,</t>
  </si>
  <si>
    <t>Alabama</t>
  </si>
  <si>
    <t>Arizona</t>
  </si>
  <si>
    <t>Arkansas</t>
  </si>
  <si>
    <t>British Columbia</t>
  </si>
  <si>
    <t>California</t>
  </si>
  <si>
    <t>Colorado</t>
  </si>
  <si>
    <t>Idaho</t>
  </si>
  <si>
    <t>Illinois</t>
  </si>
  <si>
    <t>Iowa</t>
  </si>
  <si>
    <t>Kansas</t>
  </si>
  <si>
    <t>Kentucky</t>
  </si>
  <si>
    <t>Louisiana</t>
  </si>
  <si>
    <t>Manitoba</t>
  </si>
  <si>
    <t>Minnesota</t>
  </si>
  <si>
    <t>Mississippi</t>
  </si>
  <si>
    <t>Missouri</t>
  </si>
  <si>
    <t>Montana</t>
  </si>
  <si>
    <t>Nebraska</t>
  </si>
  <si>
    <t>Nevada</t>
  </si>
  <si>
    <t>New Mexico</t>
  </si>
  <si>
    <t>North Dakota</t>
  </si>
  <si>
    <t>Oklahoma</t>
  </si>
  <si>
    <t>Oregon</t>
  </si>
  <si>
    <t>Saskatchewan</t>
  </si>
  <si>
    <t>South Dakota</t>
  </si>
  <si>
    <t>Tennessee</t>
  </si>
  <si>
    <t>Texas</t>
  </si>
  <si>
    <t>Utah</t>
  </si>
  <si>
    <t>Washington</t>
  </si>
  <si>
    <t>Wisconsin</t>
  </si>
  <si>
    <t>Wyoming</t>
  </si>
  <si>
    <t>GRAND TOTAL (NEW AND REBUILT)</t>
  </si>
  <si>
    <t>n/a</t>
  </si>
  <si>
    <t>&lt;1&gt;  Total number of loaded miles  is 0 and empty miles is 0 by roadrailer reported above.</t>
  </si>
  <si>
    <t xml:space="preserve">Show in columns (b) and (e), for each primary account, the depreciation base used to compute depreciation charges for the month of January,         </t>
  </si>
  <si>
    <t xml:space="preserve">and in columns (c) and (f), the depreciation charges for the month of December.  In columns (d) and (g) show the composite rates used in computing    </t>
  </si>
  <si>
    <t xml:space="preserve">depreciation charges for December, and on lines 30 and 39 of these columns show the composite percentage for all road and equipment accounts,   </t>
  </si>
  <si>
    <t xml:space="preserve">respectively, ascertained by applying the primary account composite rates to the depreciation base used in computing the charges for December, and   </t>
  </si>
  <si>
    <t xml:space="preserve">dividing that total by the total depreciation base for the same month.  The depreciation base should not include cost of equipment used, but not   </t>
  </si>
  <si>
    <t xml:space="preserve">owned, when the rents are included in rent for equipment and account nos. 31-22-00, 31-23-00, 31-25-00, 31-21-00, 35-21-00, 35-23-00, 35-22-00,   </t>
  </si>
  <si>
    <t xml:space="preserve">and 35-25-00.  It should include cost of equipment owned and leased to others when the rents therefrom are included in the rent for equipment,    </t>
  </si>
  <si>
    <t xml:space="preserve">accounts nos. 32-21-00, 32-22-00, 32-23-00, 32-25-00, 36-21-00, 36-22-00, 36-23-00, and 36-25-00., inclusive.  Composite rates used should   </t>
  </si>
  <si>
    <t xml:space="preserve">be those prescribed or authorized by the Board, except that where the use of component rates has been authorized, the composite rates to be   </t>
  </si>
  <si>
    <t xml:space="preserve">shown for the respective primary accounts should be recomputed from the December charges developed by the use of the authorized rates.  If any   </t>
  </si>
  <si>
    <t xml:space="preserve">All leased property may be combined and one composite rate computed for each primary account, or a separate schedule may be included for   </t>
  </si>
  <si>
    <t xml:space="preserve">Show in columns (e), (f), and (g) data applicable to lessor property, when the rent therefore is included in accounts nos. 31-11-00, 31-12-00,   </t>
  </si>
  <si>
    <t xml:space="preserve">If depreciation accruals have been discontinued for any account, the depreciation base should be reported, nevertheless, in support of   </t>
  </si>
  <si>
    <t xml:space="preserve">depreciation reserves.  Authority for discontinuance of accruals should be shown in a footnote, indicating the effected account(s).   </t>
  </si>
  <si>
    <t xml:space="preserve">Disclosures in the respective sections of this schedule may be omitted if either total road leased from others or total equipment leased from   </t>
  </si>
  <si>
    <t xml:space="preserve">others represents less than 5% of total road owned or total equipment owned, respectively.   </t>
  </si>
  <si>
    <t/>
  </si>
  <si>
    <t xml:space="preserve">Footnote: PTC Grants  </t>
  </si>
  <si>
    <r>
      <rPr>
        <sz val="7"/>
        <rFont val="Arial"/>
        <family val="2"/>
      </rPr>
      <t>Line
No.</t>
    </r>
  </si>
  <si>
    <t xml:space="preserve">Machinery - Locomotives </t>
  </si>
  <si>
    <t>Machinery - Freight Cars</t>
  </si>
  <si>
    <t>Machinery - Other Equipment</t>
  </si>
  <si>
    <t xml:space="preserve">          should equal the total amount shown in column (c), Schedule 335.</t>
  </si>
  <si>
    <t>* PTC-related expenditures from passenger-only service not otherwise captured in this schedule shall be stated in the aggregate here: None noted.</t>
  </si>
  <si>
    <t xml:space="preserve">        Credits during year         $_0_________________</t>
  </si>
  <si>
    <t xml:space="preserve">        Debits during year           $__0________________</t>
  </si>
  <si>
    <t xml:space="preserve">        Balance at close of year  $_0_________________</t>
  </si>
  <si>
    <t xml:space="preserve">               Account 606        $_0___________________</t>
  </si>
  <si>
    <t xml:space="preserve">               Account 616         $_0___________________</t>
  </si>
  <si>
    <t>33</t>
  </si>
  <si>
    <t>34</t>
  </si>
  <si>
    <t>35</t>
  </si>
  <si>
    <t>Inactive Subsidiaries:</t>
  </si>
  <si>
    <t>Northern Radio Limited</t>
  </si>
  <si>
    <t xml:space="preserve"> State of Texas</t>
  </si>
  <si>
    <t xml:space="preserve"> County of Tarrant</t>
  </si>
  <si>
    <t xml:space="preserve"> Candace Palmarozzi makes oath and states that he (she) is VP and Controller of BNSF Railway Company</t>
  </si>
  <si>
    <t>Name, official title, telephone number, and office address of officer in charge of</t>
  </si>
  <si>
    <t>correspondence with the Board regarding this report.</t>
  </si>
  <si>
    <t>(Name)</t>
  </si>
  <si>
    <t xml:space="preserve">  (Title)</t>
  </si>
  <si>
    <t>Vice President &amp; Controller</t>
  </si>
  <si>
    <t>(Telephone number)</t>
  </si>
  <si>
    <t>(817)</t>
  </si>
  <si>
    <t>(Area Code)</t>
  </si>
  <si>
    <t>(Telephone Number)</t>
  </si>
  <si>
    <t>(Office address)</t>
  </si>
  <si>
    <t xml:space="preserve"> 2650 Lou Menk Drive, Fort Worth, Texas 76131</t>
  </si>
  <si>
    <t xml:space="preserve">                                           (Street and number, City, State, and ZIP code)</t>
  </si>
  <si>
    <t>Candace Palmarozzi</t>
  </si>
  <si>
    <t>Location(s) of the Project Funded</t>
  </si>
  <si>
    <t>Amount of Funding Received</t>
  </si>
  <si>
    <r>
      <t xml:space="preserve">PTC 710.  INVENTORY OF EQUIPMENT - </t>
    </r>
    <r>
      <rPr>
        <sz val="8"/>
        <rFont val="Arial"/>
        <family val="2"/>
      </rPr>
      <t>Continued</t>
    </r>
  </si>
  <si>
    <r>
      <t xml:space="preserve">PTC 710.  INVENTORY OF EQUIPMENT - </t>
    </r>
    <r>
      <rPr>
        <sz val="8"/>
        <rFont val="Arial"/>
        <family val="2"/>
      </rPr>
      <t>Concluded</t>
    </r>
  </si>
  <si>
    <t xml:space="preserve">74 </t>
  </si>
  <si>
    <t xml:space="preserve"> Railroad Annual Report R-1                                     </t>
  </si>
  <si>
    <t xml:space="preserve"> above named,  this ____________________ day of ____________________, 20______.</t>
  </si>
  <si>
    <t>pursuant to provisions of reorganization plans, mortgages, deeds of trust, or other contracts.    $ None</t>
  </si>
  <si>
    <t>operating loss carryover on January 1 of the year following that for which the report is made.  $ None</t>
  </si>
  <si>
    <r>
      <t xml:space="preserve">      (c)  Is any part of the pension plan funded?     Specify.            Yes __</t>
    </r>
    <r>
      <rPr>
        <u/>
        <sz val="7"/>
        <rFont val="Arial"/>
        <family val="2"/>
      </rPr>
      <t>X</t>
    </r>
    <r>
      <rPr>
        <sz val="7"/>
        <rFont val="Arial"/>
        <family val="2"/>
      </rPr>
      <t>___     No</t>
    </r>
  </si>
  <si>
    <r>
      <t>agreement.  ___</t>
    </r>
    <r>
      <rPr>
        <u/>
        <sz val="7"/>
        <rFont val="Arial"/>
        <family val="2"/>
      </rPr>
      <t>None</t>
    </r>
    <r>
      <rPr>
        <sz val="7"/>
        <rFont val="Arial"/>
        <family val="2"/>
      </rPr>
      <t>____________________________________________________________________________________</t>
    </r>
  </si>
  <si>
    <r>
      <t xml:space="preserve">      (e)  Is any part of the pension plan fund invested in stock or other securities of the respondent or its affiliates?  Specify   Yes ___  No _</t>
    </r>
    <r>
      <rPr>
        <u/>
        <sz val="7"/>
        <rFont val="Arial"/>
        <family val="2"/>
      </rPr>
      <t>X</t>
    </r>
    <r>
      <rPr>
        <sz val="7"/>
        <rFont val="Arial"/>
        <family val="2"/>
      </rPr>
      <t>_</t>
    </r>
  </si>
  <si>
    <r>
      <t>Are voting rights attached to any securities held by the pension plan?  Specify   Yes ___  No _</t>
    </r>
    <r>
      <rPr>
        <u/>
        <sz val="7"/>
        <rFont val="Arial"/>
        <family val="2"/>
      </rPr>
      <t>X</t>
    </r>
    <r>
      <rPr>
        <sz val="7"/>
        <rFont val="Arial"/>
        <family val="2"/>
      </rPr>
      <t>__    If yes, who determines how stock</t>
    </r>
  </si>
  <si>
    <r>
      <t>Yes _</t>
    </r>
    <r>
      <rPr>
        <u/>
        <sz val="7"/>
        <rFont val="Arial"/>
        <family val="2"/>
      </rPr>
      <t>X</t>
    </r>
    <r>
      <rPr>
        <sz val="7"/>
        <rFont val="Arial"/>
        <family val="2"/>
      </rPr>
      <t>_   No ___</t>
    </r>
  </si>
  <si>
    <t>BNSF Railway Company (consolidated)</t>
  </si>
  <si>
    <t xml:space="preserve">65 </t>
  </si>
  <si>
    <t>GENERAL INSTRUCTIONS CONCERNING RETURNS TO BE MADE IN SCHEDULES PTC 720</t>
  </si>
  <si>
    <t>PTC 720.  TRACK AND TRAFFIC CONDITIONS</t>
  </si>
  <si>
    <t>BNSF Railway</t>
  </si>
  <si>
    <t>352-4981</t>
  </si>
  <si>
    <t>No units rebulit during the year</t>
  </si>
  <si>
    <t xml:space="preserve">  Norfolk Southern Corporation</t>
  </si>
  <si>
    <t xml:space="preserve">  Illinois Central Railroad Co. </t>
  </si>
  <si>
    <t xml:space="preserve">  Soo Line Railroad Co. </t>
  </si>
  <si>
    <t xml:space="preserve">  Union Pacific Railroad Co. </t>
  </si>
  <si>
    <t>* The annual composite rates in column (d) are the prescribed rates for account 16 and 27.  Accounts 8, 9, 26, 52, 58 and 59 contain multiple class</t>
  </si>
  <si>
    <t>component rates and were recomputed in line with the instructions.  As such, the PTC composite rates will differ from Federal Schedule 332 rates.</t>
  </si>
  <si>
    <t>5-8</t>
  </si>
  <si>
    <t>Life-to-Date</t>
  </si>
  <si>
    <t>Not included in the above amounts are capital contributions made to certain investees for the development of PTC technology:</t>
  </si>
  <si>
    <t>Arkansas-Oklahoma Railroad</t>
  </si>
  <si>
    <t>(560) Income or loss from operations of discontinued segments (less applicable income taxes</t>
  </si>
  <si>
    <t xml:space="preserve">            of $                                                      )</t>
  </si>
  <si>
    <t>(592) Cumulative effect of changes in accounting principles  (less applicable income taxes 
            of $                                                )</t>
  </si>
  <si>
    <t xml:space="preserve">  Ferrocarril Mexicano (FXE)</t>
  </si>
  <si>
    <t>P</t>
  </si>
  <si>
    <t xml:space="preserve">                Railroad Annual Report R-1    </t>
  </si>
  <si>
    <t>(                      )</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</si>
  <si>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</si>
  <si>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 5,198 shares are held by U.S. Bank, N.A., Trustee, as collateral under the BNI Consolidated</t>
  </si>
  <si>
    <t>* 121 shares are held by U.S. Bank, N.A., Trustee, as collateral under the BNI Consolidated</t>
  </si>
  <si>
    <t>* 5,485 shares are held by UMB of Kansas City, Missouri, Trustee, under Stock Trust Agreement dated</t>
  </si>
  <si>
    <t>* 30,498 shares are subject to the liens of the BNI Consolidated Mortgage and the NP General Lien Mortgage and held as collateral by U.S. Bank, N.A., Trustee, of the BNI Consolidated Mortgage and Citibank, N.A., Trustee under the NP General Lien Mortgage.</t>
  </si>
  <si>
    <t>* 33 1/3 shares are held by U.S. Bank, N.A., Trustee, as collateral under the BNI Consolidated</t>
  </si>
  <si>
    <t>* 2,058 shares are held by U.S. Bank, N.A., Trustee, as collateral under the BNI Consolidated</t>
  </si>
  <si>
    <t>on</t>
  </si>
  <si>
    <t>in parenthesis. Items of an unusual character must be indicated by appropriate symbols and explained in footnotes.</t>
  </si>
  <si>
    <t>Investments in Common Stock of Affiliated Companies</t>
  </si>
  <si>
    <t>210A.  CONSOLIDATED STATEMENT OF COMPREHENSIVE INCOME</t>
  </si>
  <si>
    <t xml:space="preserve">   Various</t>
  </si>
  <si>
    <t>A copy of the BNSF Railway Company Consolidated Financial Statements is available on the BNSF website.</t>
  </si>
  <si>
    <t xml:space="preserve">   (V)       The intermodal Load Factor reported on Line 134 will be calculated for the average number of intermodal (TOFC/COFC) units loaded</t>
  </si>
  <si>
    <t>on the average intermodal car. Units are to be calculated in the same manner as Line 123 (13 TOFC/COFC - No. of Revenue Trailers &amp;</t>
  </si>
  <si>
    <t>Containers Loaded and Unloaded (Q)). Intermodal cars will be calculated in accordance with instruction U for reporting Flat-TOFC/COFC</t>
  </si>
  <si>
    <t>Car-miles. Both intermodal (TOFC/COFC) units and intermodal cars are to be calculated using actual units and not constructed intermodal</t>
  </si>
  <si>
    <t>(TOFC/COFC) units or cars.</t>
  </si>
  <si>
    <t>Diesel-freight locomotives 4,400HP</t>
  </si>
  <si>
    <t>Amtrak</t>
  </si>
  <si>
    <t>Isleta - Dalies; LS 7305  (Glorieta Sub )</t>
  </si>
  <si>
    <t xml:space="preserve">  Canadian Pacific Kansas City Limited</t>
  </si>
  <si>
    <t xml:space="preserve">  Canadian Pacific PTC, LLC</t>
  </si>
  <si>
    <t xml:space="preserve">  KCS Spectrum, Inc.</t>
  </si>
  <si>
    <t>If any of the companies included in this schedule are controlled by respondent, the percent of control should be shown in column (e),  In case</t>
  </si>
  <si>
    <t>any company listed is controlled other than through actual ownership of securities, give particulars in a footnote.  In case of joint control, give names</t>
  </si>
  <si>
    <t>encumbered.  Give names and other important particulars of such obligations in footnotes.</t>
  </si>
  <si>
    <t>with respondent, from accounts 715 (sinking funds), 716 (capital funds), 721 (investments and advances affiliated companies), and 717 (other funds).</t>
  </si>
  <si>
    <t>Finance docket number, title</t>
  </si>
  <si>
    <t xml:space="preserve">     (g) The Uniform System of Accounts for Railroad Companies means the system of accounts in Part 1201 of</t>
  </si>
  <si>
    <t>METEORCOMM, LLC</t>
  </si>
  <si>
    <t>Road Initials: BNSF          Year: 2024</t>
  </si>
  <si>
    <t xml:space="preserve">Note: Column (h) includes equity method accounting for losses.  Line 14, Column (h) includes 11,000 K in dividends received. 
 </t>
  </si>
  <si>
    <t>Road Initials:  BNSF               Year: 2024</t>
  </si>
  <si>
    <t>Road Initials: BNSF          Year: 2024                                                                                                                                                         75</t>
  </si>
  <si>
    <t>Note: Column (d) Line 14 are net of $11,000K in dividends received.</t>
  </si>
  <si>
    <t>Road Initials:  BNSF              Year: 2024</t>
  </si>
  <si>
    <t>Other Reclasses</t>
  </si>
  <si>
    <t>Dayton Reclass (PPE)</t>
  </si>
  <si>
    <r>
      <t>indicating whether or not consistent with the prior year. __</t>
    </r>
    <r>
      <rPr>
        <u/>
        <sz val="7"/>
        <rFont val="Arial"/>
        <family val="2"/>
      </rPr>
      <t>See Note 3 on page 10-14</t>
    </r>
    <r>
      <rPr>
        <sz val="7"/>
        <rFont val="Arial"/>
        <family val="2"/>
      </rPr>
      <t>_______________________________________</t>
    </r>
  </si>
  <si>
    <r>
      <t>________</t>
    </r>
    <r>
      <rPr>
        <u/>
        <sz val="7"/>
        <rFont val="Arial"/>
        <family val="2"/>
      </rPr>
      <t>See Note 3 on page 10-14</t>
    </r>
    <r>
      <rPr>
        <sz val="7"/>
        <rFont val="Arial"/>
        <family val="2"/>
      </rPr>
      <t>______________________________________________________________________________</t>
    </r>
  </si>
  <si>
    <t>See Note 4 on pages 14-15A</t>
  </si>
  <si>
    <t xml:space="preserve"> YEAR ENDED DECEMBER 31, 2024</t>
  </si>
  <si>
    <t>Road Initials: BNSF          Year: 2024                                                                                                                                                           1</t>
  </si>
  <si>
    <t>2024.</t>
  </si>
  <si>
    <t>Note 2:  BNSF has an indemnity agreement with Chevron Phillips Chemical Company LP (Chevron Phillips), granting certain rights of</t>
  </si>
  <si>
    <t>The company has recorded a $6 million asset and corresponding liability for the fair value of these guarantees as required by</t>
  </si>
  <si>
    <t>Note 3: Terminal Railroad Association of St. Louis has engaged in a debt agreement for the purpose of rebuilding the Merchants Bridge.</t>
  </si>
  <si>
    <t>As of December 31, 2024 the company has recorded both an asset and a liability  to include their allocated portion of the principal.</t>
  </si>
  <si>
    <t>505,072 (R)</t>
  </si>
  <si>
    <t>1,779 (R)</t>
  </si>
  <si>
    <t>(18,394) (P)</t>
  </si>
  <si>
    <t>(11,778) (P)</t>
  </si>
  <si>
    <t>Other maintenance and service equipment cars</t>
  </si>
  <si>
    <t xml:space="preserve"> Julia Frank makes oath and states that he (she) is Director of Accounting of BNSF Railway Company</t>
  </si>
  <si>
    <t xml:space="preserve"> January 1, 2024 to and including December 31, 2024.</t>
  </si>
  <si>
    <t>Southwern Railroad</t>
  </si>
  <si>
    <t xml:space="preserve">Road Initials: BNSF          Year: 2024   </t>
  </si>
  <si>
    <t>*No PTC investment on leased lines through 12/31/2024</t>
  </si>
  <si>
    <t>At    12 / 31 /2024      , gross unrealized gains and losses pertaining to marketable equity securities were as follows:</t>
  </si>
  <si>
    <t>NOTE:      12 /31 /2024         (date)   Balance sheet date of reported year unless specified as previous year.</t>
  </si>
  <si>
    <t xml:space="preserve"> of the close of the year. 1,000 votes, as of December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</si>
</sst>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_(* \(#,##0\);_(* &quot;-&quot;_);_(@_)"/>
    <numFmt numFmtId="44" formatCode="_(&quot;$&quot;* #,##0.00_);_(&quot;$&quot;* \(#,##0.00\);_(&quot;$&quot;* &quot;-&quot;??_);_(@_)"/>
    <numFmt numFmtId="43" formatCode="_(* #,##0.00_);_(* \(#,##0.00\);_(* &quot;-&quot;??_);_(@_)"/>
    <numFmt numFmtId="164" formatCode=";;;"/>
    <numFmt numFmtId="165" formatCode="m/d/yyyy;@"/>
    <numFmt numFmtId="166" formatCode="General_)"/>
    <numFmt numFmtId="167" formatCode="_(* #,##0_);_(* \(#,##0\);_(* &quot;-&quot;??_);_(@_)"/>
    <numFmt numFmtId="168" formatCode="#,##0.0000000_);\(#,##0.0000000\)"/>
    <numFmt numFmtId="169" formatCode="#,##0.0000000000_);\(#,##0.0000000000\)"/>
    <numFmt numFmtId="170" formatCode="_(&quot;$&quot;* #,##0_);_(&quot;$&quot;* \(#,##0\);_(&quot;$&quot;* &quot;-&quot;??_);_(@_)"/>
    <numFmt numFmtId="171" formatCode="mmmm\ d\,\ yyyy"/>
    <numFmt numFmtId="172" formatCode="0.0%"/>
    <numFmt numFmtId="173" formatCode="_(* #,##0.0000_);_(* \(#,##0.0000\);_(* &quot;-&quot;??_);_(@_)"/>
    <numFmt numFmtId="174" formatCode="###0;###0"/>
    <numFmt numFmtId="175" formatCode="#,##0.0_);\(#,##0.0\)"/>
  </numFmts>
  <fonts count="53">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7"/>
      <name val="Arial"/>
      <family val="2"/>
    </font>
    <font>
      <b/>
      <sz val="7"/>
      <name val="Arial"/>
      <family val="2"/>
    </font>
    <font>
      <sz val="7"/>
      <name val="Arial"/>
      <family val="2"/>
    </font>
    <font>
      <sz val="7"/>
      <color indexed="8"/>
      <name val="Arial"/>
      <family val="2"/>
    </font>
    <font>
      <b/>
      <sz val="8"/>
      <name val="Arial"/>
      <family val="2"/>
    </font>
    <font>
      <b/>
      <sz val="8"/>
      <color indexed="8"/>
      <name val="Arial"/>
      <family val="2"/>
    </font>
    <font>
      <sz val="8"/>
      <color indexed="8"/>
      <name val="Arial"/>
      <family val="2"/>
    </font>
    <font>
      <b/>
      <sz val="7"/>
      <color indexed="8"/>
      <name val="Arial"/>
      <family val="2"/>
    </font>
    <font>
      <sz val="8"/>
      <name val="Arial"/>
      <family val="2"/>
    </font>
    <font>
      <b/>
      <sz val="7"/>
      <name val="Arial"/>
      <family val="2"/>
    </font>
    <font>
      <sz val="10"/>
      <name val="Arial"/>
      <family val="2"/>
    </font>
    <font>
      <sz val="8"/>
      <name val="Arial"/>
      <family val="2"/>
    </font>
    <font>
      <sz val="6"/>
      <name val="Arial"/>
      <family val="2"/>
    </font>
    <font>
      <b/>
      <sz val="12"/>
      <name val="Times New Roman"/>
      <family val="1"/>
    </font>
    <font>
      <sz val="8"/>
      <name val="Times New Roman"/>
      <family val="1"/>
    </font>
    <font>
      <vertAlign val="superscript"/>
      <sz val="7"/>
      <name val="Arial"/>
      <family val="2"/>
    </font>
    <font>
      <sz val="14"/>
      <name val="Times New Roman"/>
      <family val="1"/>
    </font>
    <font>
      <b/>
      <u/>
      <sz val="16"/>
      <name val="Times New Roman"/>
      <family val="1"/>
    </font>
    <font>
      <sz val="7"/>
      <color theme="0"/>
      <name val="Arial"/>
      <family val="2"/>
    </font>
    <font>
      <sz val="7"/>
      <name val="Arial MT"/>
    </font>
    <font>
      <sz val="7"/>
      <color rgb="FFFF0000"/>
      <name val="Arial"/>
      <family val="2"/>
    </font>
    <font>
      <sz val="10"/>
      <name val="Arial MT"/>
    </font>
    <font>
      <u/>
      <sz val="7"/>
      <name val="Arial"/>
      <family val="2"/>
    </font>
    <font>
      <sz val="7"/>
      <color theme="1"/>
      <name val="Arial MT"/>
    </font>
    <font>
      <sz val="7"/>
      <color theme="1"/>
      <name val="Arial"/>
      <family val="2"/>
    </font>
    <font>
      <sz val="7"/>
      <color rgb="FF000000"/>
      <name val="Arial"/>
      <family val="2"/>
    </font>
    <font>
      <b/>
      <sz val="8"/>
      <color theme="1"/>
      <name val="Calibri"/>
      <family val="2"/>
      <scheme val="minor"/>
    </font>
    <font>
      <sz val="7"/>
      <color theme="1"/>
      <name val="Calibri"/>
      <family val="2"/>
      <scheme val="minor"/>
    </font>
    <font>
      <sz val="8"/>
      <color theme="1"/>
      <name val="Calibri"/>
      <family val="2"/>
      <scheme val="minor"/>
    </font>
    <font>
      <b/>
      <sz val="8"/>
      <color theme="1"/>
      <name val="Arial"/>
      <family val="2"/>
    </font>
    <font>
      <sz val="8"/>
      <color theme="1"/>
      <name val="Arial"/>
      <family val="2"/>
    </font>
    <font>
      <sz val="12"/>
      <name val="Times New Roman"/>
      <family val="1"/>
    </font>
    <font>
      <i/>
      <sz val="8"/>
      <color theme="1"/>
      <name val="Arial"/>
      <family val="2"/>
    </font>
    <font>
      <sz val="11"/>
      <color theme="1"/>
      <name val="Arial"/>
      <family val="2"/>
    </font>
    <font>
      <sz val="12"/>
      <name val="Arial MT"/>
    </font>
    <font>
      <sz val="12"/>
      <color theme="1"/>
      <name val="Arial MT"/>
    </font>
    <font>
      <sz val="8"/>
      <color rgb="FF000000"/>
      <name val="Arial"/>
      <family val="2"/>
    </font>
    <font>
      <b/>
      <sz val="24"/>
      <name val="Arial"/>
      <family val="2"/>
    </font>
    <font>
      <sz val="16"/>
      <name val="Arial"/>
      <family val="2"/>
    </font>
    <font>
      <sz val="14"/>
      <name val="Arial"/>
      <family val="2"/>
    </font>
    <font>
      <sz val="11"/>
      <name val="Arial"/>
      <family val="2"/>
    </font>
    <font>
      <b/>
      <sz val="7"/>
      <color rgb="FFFF0000"/>
      <name val="Arial"/>
      <family val="2"/>
    </font>
    <font>
      <b/>
      <sz val="8"/>
      <color rgb="FF000000"/>
      <name val="Arial"/>
      <family val="2"/>
    </font>
    <font>
      <b/>
      <sz val="8"/>
      <name val="Times New Roman"/>
      <family val="1"/>
    </font>
    <font>
      <b/>
      <i/>
      <sz val="8"/>
      <name val="Arial"/>
      <family val="2"/>
    </font>
    <font>
      <b/>
      <sz val="10"/>
      <name val="Arial"/>
      <family val="2"/>
    </font>
  </fonts>
  <fills count="9">
    <fill>
      <patternFill patternType="none"/>
    </fill>
    <fill>
      <patternFill patternType="gray125"/>
    </fill>
    <fill>
      <patternFill patternType="lightGray">
        <fgColor indexed="8"/>
      </patternFill>
    </fill>
    <fill>
      <patternFill patternType="solid">
        <fgColor indexed="9"/>
        <bgColor indexed="9"/>
      </patternFill>
    </fill>
    <fill>
      <patternFill patternType="solid">
        <fgColor rgb="FFFFFFFF"/>
      </patternFill>
    </fill>
    <fill>
      <patternFill patternType="solid">
        <fgColor rgb="FFFFFFFF"/>
        <bgColor rgb="FF000000"/>
      </patternFill>
    </fill>
    <fill>
      <patternFill patternType="solid">
        <fgColor theme="0"/>
        <bgColor indexed="64"/>
      </patternFill>
    </fill>
    <fill>
      <patternFill patternType="solid">
        <fgColor indexed="9"/>
        <bgColor indexed="64"/>
      </patternFill>
    </fill>
    <fill>
      <patternFill patternType="solid">
        <fgColor indexed="9"/>
        <bgColor indexed="8"/>
      </patternFill>
    </fill>
  </fills>
  <borders count="325">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thin">
        <color indexed="8"/>
      </bottom>
      <diagonal/>
    </border>
    <border>
      <left/>
      <right/>
      <top/>
      <bottom style="thin">
        <color indexed="64"/>
      </bottom>
      <diagonal/>
    </border>
    <border>
      <left/>
      <right/>
      <top style="thin">
        <color indexed="8"/>
      </top>
      <bottom style="thin">
        <color indexed="8"/>
      </bottom>
      <diagonal/>
    </border>
    <border>
      <left/>
      <right style="medium">
        <color indexed="8"/>
      </right>
      <top/>
      <bottom/>
      <diagonal/>
    </border>
    <border>
      <left/>
      <right style="medium">
        <color indexed="8"/>
      </right>
      <top/>
      <bottom style="medium">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right style="thin">
        <color indexed="8"/>
      </right>
      <top style="medium">
        <color indexed="8"/>
      </top>
      <bottom/>
      <diagonal/>
    </border>
    <border>
      <left/>
      <right style="medium">
        <color indexed="8"/>
      </right>
      <top style="medium">
        <color indexed="8"/>
      </top>
      <bottom/>
      <diagonal/>
    </border>
    <border>
      <left/>
      <right style="thin">
        <color indexed="8"/>
      </right>
      <top/>
      <bottom style="medium">
        <color indexed="8"/>
      </bottom>
      <diagonal/>
    </border>
    <border>
      <left style="thin">
        <color indexed="64"/>
      </left>
      <right/>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bottom style="medium">
        <color indexed="8"/>
      </bottom>
      <diagonal/>
    </border>
    <border>
      <left/>
      <right style="thin">
        <color indexed="8"/>
      </right>
      <top style="medium">
        <color indexed="8"/>
      </top>
      <bottom style="thin">
        <color indexed="8"/>
      </bottom>
      <diagonal/>
    </border>
    <border>
      <left/>
      <right style="thin">
        <color indexed="64"/>
      </right>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style="medium">
        <color indexed="8"/>
      </left>
      <right/>
      <top/>
      <bottom style="medium">
        <color indexed="8"/>
      </bottom>
      <diagonal/>
    </border>
    <border>
      <left/>
      <right/>
      <top/>
      <bottom style="medium">
        <color indexed="8"/>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thin">
        <color indexed="8"/>
      </top>
      <bottom style="thin">
        <color indexed="8"/>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bottom style="thin">
        <color indexed="8"/>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style="thin">
        <color indexed="8"/>
      </left>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medium">
        <color indexed="64"/>
      </right>
      <top style="medium">
        <color indexed="64"/>
      </top>
      <bottom/>
      <diagonal/>
    </border>
    <border>
      <left style="medium">
        <color indexed="64"/>
      </left>
      <right style="thin">
        <color indexed="8"/>
      </right>
      <top style="medium">
        <color indexed="64"/>
      </top>
      <bottom/>
      <diagonal/>
    </border>
    <border>
      <left/>
      <right style="medium">
        <color indexed="64"/>
      </right>
      <top/>
      <bottom/>
      <diagonal/>
    </border>
    <border>
      <left style="medium">
        <color indexed="64"/>
      </left>
      <right style="thin">
        <color indexed="8"/>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8"/>
      </right>
      <top/>
      <bottom style="thin">
        <color indexed="8"/>
      </bottom>
      <diagonal/>
    </border>
    <border>
      <left/>
      <right style="medium">
        <color indexed="64"/>
      </right>
      <top/>
      <bottom style="thin">
        <color indexed="8"/>
      </bottom>
      <diagonal/>
    </border>
    <border>
      <left style="medium">
        <color indexed="64"/>
      </left>
      <right style="thin">
        <color indexed="8"/>
      </right>
      <top/>
      <bottom style="medium">
        <color indexed="64"/>
      </bottom>
      <diagonal/>
    </border>
    <border>
      <left/>
      <right style="thin">
        <color indexed="8"/>
      </right>
      <top/>
      <bottom style="medium">
        <color indexed="64"/>
      </bottom>
      <diagonal/>
    </border>
    <border>
      <left/>
      <right style="medium">
        <color indexed="64"/>
      </right>
      <top/>
      <bottom style="medium">
        <color indexed="64"/>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style="thin">
        <color indexed="8"/>
      </left>
      <right style="medium">
        <color indexed="64"/>
      </right>
      <top/>
      <bottom style="thin">
        <color indexed="8"/>
      </bottom>
      <diagonal/>
    </border>
    <border>
      <left style="thin">
        <color indexed="8"/>
      </left>
      <right style="medium">
        <color indexed="64"/>
      </right>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diagonal/>
    </border>
    <border>
      <left style="medium">
        <color indexed="8"/>
      </left>
      <right/>
      <top style="thin">
        <color indexed="8"/>
      </top>
      <bottom style="thin">
        <color indexed="8"/>
      </bottom>
      <diagonal/>
    </border>
    <border>
      <left style="medium">
        <color indexed="8"/>
      </left>
      <right style="thin">
        <color indexed="64"/>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8"/>
      </left>
      <right style="thin">
        <color indexed="8"/>
      </right>
      <top style="medium">
        <color indexed="64"/>
      </top>
      <bottom/>
      <diagonal/>
    </border>
    <border>
      <left style="thin">
        <color indexed="8"/>
      </left>
      <right style="thin">
        <color indexed="8"/>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top/>
      <bottom style="thin">
        <color indexed="64"/>
      </bottom>
      <diagonal/>
    </border>
    <border>
      <left style="medium">
        <color indexed="64"/>
      </left>
      <right/>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8"/>
      </top>
      <bottom style="thin">
        <color indexed="64"/>
      </bottom>
      <diagonal/>
    </border>
    <border>
      <left/>
      <right/>
      <top style="thin">
        <color indexed="64"/>
      </top>
      <bottom style="thin">
        <color indexed="8"/>
      </bottom>
      <diagonal/>
    </border>
    <border>
      <left style="medium">
        <color indexed="64"/>
      </left>
      <right style="medium">
        <color indexed="64"/>
      </right>
      <top style="thin">
        <color indexed="64"/>
      </top>
      <bottom style="thin">
        <color indexed="8"/>
      </bottom>
      <diagonal/>
    </border>
    <border>
      <left/>
      <right style="thin">
        <color indexed="8"/>
      </right>
      <top style="double">
        <color indexed="8"/>
      </top>
      <bottom style="thin">
        <color indexed="64"/>
      </bottom>
      <diagonal/>
    </border>
    <border>
      <left style="thin">
        <color indexed="64"/>
      </left>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indexed="64"/>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medium">
        <color indexed="64"/>
      </left>
      <right style="thin">
        <color rgb="FF000000"/>
      </right>
      <top style="medium">
        <color indexed="64"/>
      </top>
      <bottom/>
      <diagonal/>
    </border>
    <border>
      <left/>
      <right style="thin">
        <color rgb="FF000000"/>
      </right>
      <top style="medium">
        <color indexed="64"/>
      </top>
      <bottom/>
      <diagonal/>
    </border>
    <border>
      <left style="medium">
        <color rgb="FF000000"/>
      </left>
      <right style="thin">
        <color rgb="FF000000"/>
      </right>
      <top/>
      <bottom/>
      <diagonal/>
    </border>
    <border>
      <left style="medium">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medium">
        <color rgb="FF000000"/>
      </left>
      <right style="thin">
        <color rgb="FF000000"/>
      </right>
      <top/>
      <bottom style="thin">
        <color rgb="FF000000"/>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medium">
        <color indexed="64"/>
      </right>
      <top/>
      <bottom style="thin">
        <color indexed="64"/>
      </bottom>
      <diagonal/>
    </border>
    <border>
      <left style="thin">
        <color indexed="64"/>
      </left>
      <right style="thin">
        <color rgb="FF000000"/>
      </right>
      <top style="thin">
        <color indexed="64"/>
      </top>
      <bottom/>
      <diagonal/>
    </border>
    <border>
      <left style="medium">
        <color indexed="64"/>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medium">
        <color indexed="64"/>
      </right>
      <top style="thin">
        <color rgb="FF000000"/>
      </top>
      <bottom style="thin">
        <color indexed="64"/>
      </bottom>
      <diagonal/>
    </border>
    <border>
      <left style="thin">
        <color indexed="64"/>
      </left>
      <right style="thin">
        <color rgb="FF000000"/>
      </right>
      <top style="hair">
        <color rgb="FF000000"/>
      </top>
      <bottom style="thin">
        <color indexed="64"/>
      </bottom>
      <diagonal/>
    </border>
    <border>
      <left style="thin">
        <color rgb="FF000000"/>
      </left>
      <right/>
      <top style="hair">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bottom style="thin">
        <color rgb="FF000000"/>
      </bottom>
      <diagonal/>
    </border>
    <border>
      <left style="thin">
        <color indexed="64"/>
      </left>
      <right style="thin">
        <color rgb="FF000000"/>
      </right>
      <top/>
      <bottom style="hair">
        <color rgb="FF000000"/>
      </bottom>
      <diagonal/>
    </border>
    <border>
      <left style="thin">
        <color rgb="FF000000"/>
      </left>
      <right/>
      <top/>
      <bottom style="hair">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medium">
        <color rgb="FF000000"/>
      </right>
      <top style="medium">
        <color rgb="FF000000"/>
      </top>
      <bottom/>
      <diagonal/>
    </border>
    <border>
      <left style="medium">
        <color rgb="FF000000"/>
      </left>
      <right style="thin">
        <color indexed="64"/>
      </right>
      <top/>
      <bottom/>
      <diagonal/>
    </border>
    <border>
      <left/>
      <right style="medium">
        <color rgb="FF000000"/>
      </right>
      <top/>
      <bottom/>
      <diagonal/>
    </border>
    <border>
      <left/>
      <right style="medium">
        <color rgb="FF000000"/>
      </right>
      <top/>
      <bottom style="thin">
        <color indexed="64"/>
      </bottom>
      <diagonal/>
    </border>
    <border>
      <left style="medium">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indexed="64"/>
      </right>
      <top/>
      <bottom style="thin">
        <color indexed="64"/>
      </bottom>
      <diagonal/>
    </border>
    <border>
      <left/>
      <right style="medium">
        <color rgb="FF000000"/>
      </right>
      <top/>
      <bottom style="medium">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double">
        <color indexed="8"/>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double">
        <color indexed="8"/>
      </top>
      <bottom style="medium">
        <color indexed="64"/>
      </bottom>
      <diagonal/>
    </border>
    <border>
      <left style="medium">
        <color indexed="64"/>
      </left>
      <right style="medium">
        <color indexed="64"/>
      </right>
      <top style="double">
        <color indexed="8"/>
      </top>
      <bottom/>
      <diagonal/>
    </border>
    <border>
      <left/>
      <right style="thin">
        <color indexed="8"/>
      </right>
      <top style="double">
        <color indexed="8"/>
      </top>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top style="medium">
        <color indexed="64"/>
      </top>
      <bottom/>
      <diagonal/>
    </border>
    <border>
      <left/>
      <right style="medium">
        <color indexed="64"/>
      </right>
      <top style="medium">
        <color indexed="64"/>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top/>
      <bottom style="medium">
        <color indexed="64"/>
      </bottom>
      <diagonal/>
    </border>
    <border>
      <left style="medium">
        <color indexed="64"/>
      </left>
      <right style="thin">
        <color indexed="64"/>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style="medium">
        <color indexed="64"/>
      </left>
      <right style="medium">
        <color indexed="8"/>
      </right>
      <top/>
      <bottom/>
      <diagonal/>
    </border>
    <border>
      <left/>
      <right/>
      <top style="thin">
        <color indexed="8"/>
      </top>
      <bottom style="double">
        <color indexed="8"/>
      </bottom>
      <diagonal/>
    </border>
    <border>
      <left style="medium">
        <color indexed="64"/>
      </left>
      <right style="medium">
        <color indexed="64"/>
      </right>
      <top style="thin">
        <color indexed="8"/>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8"/>
      </right>
      <top style="thin">
        <color indexed="64"/>
      </top>
      <bottom style="double">
        <color indexed="64"/>
      </bottom>
      <diagonal/>
    </border>
    <border>
      <left style="thin">
        <color indexed="8"/>
      </left>
      <right style="thin">
        <color indexed="8"/>
      </right>
      <top style="double">
        <color indexed="8"/>
      </top>
      <bottom style="thin">
        <color indexed="64"/>
      </bottom>
      <diagonal/>
    </border>
    <border>
      <left/>
      <right/>
      <top style="double">
        <color indexed="8"/>
      </top>
      <bottom style="thin">
        <color indexed="64"/>
      </bottom>
      <diagonal/>
    </border>
    <border>
      <left style="medium">
        <color indexed="8"/>
      </left>
      <right style="thin">
        <color indexed="8"/>
      </right>
      <top style="double">
        <color indexed="8"/>
      </top>
      <bottom style="medium">
        <color indexed="8"/>
      </bottom>
      <diagonal/>
    </border>
    <border>
      <left style="thin">
        <color indexed="8"/>
      </left>
      <right style="medium">
        <color indexed="8"/>
      </right>
      <top style="double">
        <color indexed="8"/>
      </top>
      <bottom style="medium">
        <color indexed="8"/>
      </bottom>
      <diagonal/>
    </border>
    <border>
      <left style="thin">
        <color indexed="64"/>
      </left>
      <right style="thin">
        <color indexed="8"/>
      </right>
      <top style="medium">
        <color indexed="64"/>
      </top>
      <bottom/>
      <diagonal/>
    </border>
    <border>
      <left/>
      <right style="thin">
        <color indexed="8"/>
      </right>
      <top style="medium">
        <color indexed="64"/>
      </top>
      <bottom/>
      <diagonal/>
    </border>
    <border>
      <left style="medium">
        <color indexed="64"/>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medium">
        <color indexed="64"/>
      </left>
      <right style="thin">
        <color indexed="8"/>
      </right>
      <top/>
      <bottom style="medium">
        <color indexed="8"/>
      </bottom>
      <diagonal/>
    </border>
    <border>
      <left style="thin">
        <color indexed="64"/>
      </left>
      <right style="thin">
        <color indexed="8"/>
      </right>
      <top/>
      <bottom style="thin">
        <color indexed="64"/>
      </bottom>
      <diagonal/>
    </border>
    <border>
      <left style="thin">
        <color indexed="64"/>
      </left>
      <right style="thin">
        <color indexed="64"/>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bottom style="thin">
        <color indexed="8"/>
      </bottom>
      <diagonal/>
    </border>
    <border>
      <left style="thin">
        <color indexed="64"/>
      </left>
      <right style="thin">
        <color indexed="8"/>
      </right>
      <top/>
      <bottom style="medium">
        <color indexed="64"/>
      </bottom>
      <diagonal/>
    </border>
    <border>
      <left style="thin">
        <color indexed="8"/>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8"/>
      </left>
      <right style="thin">
        <color indexed="8"/>
      </right>
      <top style="thin">
        <color indexed="8"/>
      </top>
      <bottom/>
      <diagonal/>
    </border>
    <border>
      <left style="medium">
        <color indexed="64"/>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thin">
        <color indexed="64"/>
      </left>
      <right style="medium">
        <color indexed="64"/>
      </right>
      <top/>
      <bottom style="thin">
        <color indexed="8"/>
      </bottom>
      <diagonal/>
    </border>
    <border>
      <left style="thin">
        <color indexed="64"/>
      </left>
      <right style="medium">
        <color indexed="64"/>
      </right>
      <top/>
      <bottom style="medium">
        <color indexed="64"/>
      </bottom>
      <diagonal/>
    </border>
    <border>
      <left style="thin">
        <color indexed="64"/>
      </left>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indexed="8"/>
      </right>
      <top style="thin">
        <color indexed="8"/>
      </top>
      <bottom style="medium">
        <color indexed="64"/>
      </bottom>
      <diagonal/>
    </border>
    <border>
      <left style="medium">
        <color indexed="8"/>
      </left>
      <right/>
      <top/>
      <bottom/>
      <diagonal/>
    </border>
    <border>
      <left style="thin">
        <color indexed="8"/>
      </left>
      <right style="medium">
        <color indexed="64"/>
      </right>
      <top style="thin">
        <color indexed="8"/>
      </top>
      <bottom style="thin">
        <color indexed="64"/>
      </bottom>
      <diagonal/>
    </border>
    <border>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medium">
        <color indexed="8"/>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style="thin">
        <color indexed="8"/>
      </top>
      <bottom style="medium">
        <color indexed="64"/>
      </bottom>
      <diagonal/>
    </border>
    <border>
      <left style="thin">
        <color indexed="64"/>
      </left>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right/>
      <top style="thin">
        <color theme="1"/>
      </top>
      <bottom/>
      <diagonal/>
    </border>
    <border>
      <left style="thin">
        <color indexed="8"/>
      </left>
      <right style="thin">
        <color indexed="8"/>
      </right>
      <top/>
      <bottom style="thin">
        <color theme="1"/>
      </bottom>
      <diagonal/>
    </border>
    <border>
      <left style="thin">
        <color indexed="8"/>
      </left>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indexed="8"/>
      </right>
      <top/>
      <bottom style="thin">
        <color theme="1"/>
      </bottom>
      <diagonal/>
    </border>
    <border>
      <left/>
      <right/>
      <top/>
      <bottom style="thin">
        <color theme="1"/>
      </bottom>
      <diagonal/>
    </border>
    <border>
      <left style="medium">
        <color theme="1"/>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thin">
        <color indexed="8"/>
      </right>
      <top/>
      <bottom style="thin">
        <color indexed="8"/>
      </bottom>
      <diagonal/>
    </border>
    <border>
      <left style="thin">
        <color indexed="8"/>
      </left>
      <right style="medium">
        <color theme="1"/>
      </right>
      <top/>
      <bottom style="thin">
        <color indexed="8"/>
      </bottom>
      <diagonal/>
    </border>
    <border>
      <left style="medium">
        <color theme="1"/>
      </left>
      <right style="thin">
        <color indexed="8"/>
      </right>
      <top/>
      <bottom/>
      <diagonal/>
    </border>
    <border>
      <left style="thin">
        <color indexed="8"/>
      </left>
      <right style="medium">
        <color theme="1"/>
      </right>
      <top/>
      <bottom/>
      <diagonal/>
    </border>
    <border>
      <left style="medium">
        <color theme="1"/>
      </left>
      <right style="thin">
        <color indexed="8"/>
      </right>
      <top/>
      <bottom style="medium">
        <color theme="1"/>
      </bottom>
      <diagonal/>
    </border>
    <border>
      <left style="thin">
        <color indexed="8"/>
      </left>
      <right style="thin">
        <color indexed="8"/>
      </right>
      <top/>
      <bottom style="medium">
        <color theme="1"/>
      </bottom>
      <diagonal/>
    </border>
    <border>
      <left style="thin">
        <color indexed="8"/>
      </left>
      <right style="medium">
        <color theme="1"/>
      </right>
      <top/>
      <bottom style="medium">
        <color theme="1"/>
      </bottom>
      <diagonal/>
    </border>
    <border>
      <left style="medium">
        <color indexed="64"/>
      </left>
      <right style="medium">
        <color indexed="8"/>
      </right>
      <top style="double">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right style="medium">
        <color indexed="64"/>
      </right>
      <top style="thin">
        <color indexed="8"/>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8"/>
      </top>
      <bottom style="double">
        <color indexed="8"/>
      </bottom>
      <diagonal/>
    </border>
    <border>
      <left style="medium">
        <color indexed="64"/>
      </left>
      <right style="thin">
        <color indexed="64"/>
      </right>
      <top style="double">
        <color indexed="8"/>
      </top>
      <bottom style="thin">
        <color indexed="64"/>
      </bottom>
      <diagonal/>
    </border>
    <border>
      <left style="medium">
        <color indexed="64"/>
      </left>
      <right style="thin">
        <color indexed="64"/>
      </right>
      <top style="thin">
        <color indexed="8"/>
      </top>
      <bottom style="thin">
        <color indexed="64"/>
      </bottom>
      <diagonal/>
    </border>
    <border>
      <left style="medium">
        <color indexed="64"/>
      </left>
      <right style="thin">
        <color indexed="64"/>
      </right>
      <top style="thin">
        <color indexed="64"/>
      </top>
      <bottom style="double">
        <color indexed="8"/>
      </bottom>
      <diagonal/>
    </border>
  </borders>
  <cellStyleXfs count="38">
    <xf numFmtId="0" fontId="0" fillId="0" borderId="0"/>
    <xf numFmtId="43" fontId="5" fillId="0" borderId="0" applyFont="0" applyFill="0" applyBorder="0" applyAlignment="0" applyProtection="0"/>
    <xf numFmtId="0" fontId="15" fillId="0" borderId="0"/>
    <xf numFmtId="0" fontId="15" fillId="0" borderId="0"/>
    <xf numFmtId="0" fontId="15" fillId="0" borderId="0"/>
    <xf numFmtId="0" fontId="26" fillId="0" borderId="0"/>
    <xf numFmtId="0" fontId="28" fillId="0" borderId="0"/>
    <xf numFmtId="0" fontId="15" fillId="0" borderId="0"/>
    <xf numFmtId="0" fontId="4" fillId="0" borderId="0"/>
    <xf numFmtId="43" fontId="4"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5" fillId="0" borderId="0"/>
    <xf numFmtId="0" fontId="15" fillId="0" borderId="0"/>
    <xf numFmtId="0" fontId="15" fillId="0" borderId="0"/>
    <xf numFmtId="43" fontId="5" fillId="0" borderId="0" applyFont="0" applyFill="0" applyBorder="0" applyAlignment="0" applyProtection="0"/>
    <xf numFmtId="0" fontId="15" fillId="0" borderId="0"/>
    <xf numFmtId="0" fontId="4" fillId="0" borderId="0"/>
    <xf numFmtId="43" fontId="3" fillId="0" borderId="0" applyFont="0" applyFill="0" applyBorder="0" applyAlignment="0" applyProtection="0"/>
    <xf numFmtId="44" fontId="5" fillId="0" borderId="0" applyFont="0" applyFill="0" applyBorder="0" applyAlignment="0" applyProtection="0"/>
    <xf numFmtId="0" fontId="15" fillId="0" borderId="0"/>
    <xf numFmtId="9" fontId="38" fillId="0" borderId="0" applyFont="0" applyFill="0" applyBorder="0" applyAlignment="0" applyProtection="0"/>
    <xf numFmtId="0" fontId="15" fillId="0" borderId="0"/>
    <xf numFmtId="43" fontId="15" fillId="0" borderId="0" applyFont="0" applyFill="0" applyBorder="0" applyAlignment="0" applyProtection="0"/>
    <xf numFmtId="0" fontId="3" fillId="0" borderId="0"/>
    <xf numFmtId="0" fontId="40" fillId="0" borderId="0"/>
    <xf numFmtId="43" fontId="40" fillId="0" borderId="0" applyFont="0" applyFill="0" applyBorder="0" applyAlignment="0" applyProtection="0"/>
    <xf numFmtId="0" fontId="3" fillId="0" borderId="0"/>
    <xf numFmtId="43" fontId="5" fillId="0" borderId="0" applyFont="0" applyFill="0" applyBorder="0" applyAlignment="0" applyProtection="0"/>
    <xf numFmtId="9" fontId="3" fillId="0" borderId="0" applyFont="0" applyFill="0" applyBorder="0" applyAlignment="0" applyProtection="0"/>
    <xf numFmtId="0" fontId="41" fillId="0" borderId="92" applyBorder="0"/>
    <xf numFmtId="0" fontId="2" fillId="0" borderId="0"/>
    <xf numFmtId="43" fontId="2" fillId="0" borderId="0" applyFont="0" applyFill="0" applyBorder="0" applyAlignment="0" applyProtection="0"/>
    <xf numFmtId="0" fontId="5" fillId="0" borderId="0"/>
    <xf numFmtId="0" fontId="1" fillId="0" borderId="0"/>
  </cellStyleXfs>
  <cellXfs count="2991">
    <xf numFmtId="0" fontId="0" fillId="0" borderId="0" xfId="0"/>
    <xf numFmtId="0" fontId="6" fillId="0" borderId="1" xfId="0" applyFont="1" applyBorder="1" applyAlignment="1">
      <alignment horizontal="centerContinuous"/>
    </xf>
    <xf numFmtId="0" fontId="0" fillId="0" borderId="2" xfId="0" applyBorder="1" applyAlignment="1">
      <alignment horizontal="centerContinuous"/>
    </xf>
    <xf numFmtId="0" fontId="7" fillId="0" borderId="0" xfId="0" applyFont="1"/>
    <xf numFmtId="0" fontId="7" fillId="0" borderId="4" xfId="0" applyFont="1" applyBorder="1" applyAlignment="1">
      <alignment horizontal="centerContinuous"/>
    </xf>
    <xf numFmtId="0" fontId="7" fillId="0" borderId="5" xfId="0" applyFont="1" applyBorder="1" applyAlignment="1">
      <alignment horizontal="centerContinuous"/>
    </xf>
    <xf numFmtId="0" fontId="7" fillId="0" borderId="4" xfId="0" applyFont="1" applyBorder="1"/>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7" fillId="0" borderId="1" xfId="0" applyFont="1" applyBorder="1" applyAlignment="1">
      <alignment horizontal="centerContinuous"/>
    </xf>
    <xf numFmtId="0" fontId="7" fillId="0" borderId="2" xfId="0" applyFont="1" applyBorder="1" applyAlignment="1">
      <alignment horizontal="centerContinuous"/>
    </xf>
    <xf numFmtId="0" fontId="7" fillId="0" borderId="3" xfId="0" applyFont="1" applyBorder="1" applyAlignment="1">
      <alignment horizontal="centerContinuous"/>
    </xf>
    <xf numFmtId="0" fontId="7" fillId="0" borderId="3" xfId="0" applyFont="1" applyBorder="1"/>
    <xf numFmtId="0" fontId="7" fillId="0" borderId="10" xfId="0" applyFont="1" applyBorder="1"/>
    <xf numFmtId="0" fontId="7" fillId="0" borderId="6" xfId="0" applyFont="1" applyBorder="1" applyAlignment="1">
      <alignment horizontal="centerContinuous"/>
    </xf>
    <xf numFmtId="0" fontId="7" fillId="0" borderId="7" xfId="0" applyFont="1" applyBorder="1" applyAlignment="1">
      <alignment horizontal="centerContinuous"/>
    </xf>
    <xf numFmtId="0" fontId="7" fillId="0" borderId="8" xfId="0" applyFont="1" applyBorder="1" applyAlignment="1">
      <alignment horizontal="centerContinuous"/>
    </xf>
    <xf numFmtId="0" fontId="7" fillId="0" borderId="0" xfId="0" applyFont="1" applyAlignment="1">
      <alignment horizontal="center"/>
    </xf>
    <xf numFmtId="0" fontId="7" fillId="0" borderId="10" xfId="0" applyFont="1" applyBorder="1" applyAlignment="1">
      <alignment horizontal="center"/>
    </xf>
    <xf numFmtId="0" fontId="7" fillId="0" borderId="11" xfId="0" applyFont="1" applyBorder="1"/>
    <xf numFmtId="0" fontId="7" fillId="0" borderId="12" xfId="0" applyFont="1" applyBorder="1"/>
    <xf numFmtId="0" fontId="7" fillId="0" borderId="13" xfId="0" applyFont="1" applyBorder="1"/>
    <xf numFmtId="0" fontId="7" fillId="0" borderId="14" xfId="0" applyFont="1" applyBorder="1"/>
    <xf numFmtId="0" fontId="7" fillId="0" borderId="11" xfId="0" applyFont="1" applyBorder="1" applyAlignment="1">
      <alignment horizontal="center"/>
    </xf>
    <xf numFmtId="0" fontId="7" fillId="0" borderId="15" xfId="0" applyFont="1" applyBorder="1"/>
    <xf numFmtId="0" fontId="7" fillId="0" borderId="16" xfId="0" applyFont="1" applyBorder="1"/>
    <xf numFmtId="0" fontId="7" fillId="0" borderId="17" xfId="0" applyFont="1" applyBorder="1"/>
    <xf numFmtId="0" fontId="7" fillId="0" borderId="18" xfId="0" applyFont="1" applyBorder="1"/>
    <xf numFmtId="0" fontId="7" fillId="0" borderId="20" xfId="0" applyFont="1" applyBorder="1"/>
    <xf numFmtId="0" fontId="7" fillId="0" borderId="21" xfId="0" applyFont="1" applyBorder="1"/>
    <xf numFmtId="0" fontId="7" fillId="0" borderId="9" xfId="0" applyFont="1" applyBorder="1" applyAlignment="1">
      <alignment horizontal="center"/>
    </xf>
    <xf numFmtId="0" fontId="7" fillId="0" borderId="22" xfId="0" applyFont="1" applyBorder="1" applyAlignment="1">
      <alignment horizontal="center"/>
    </xf>
    <xf numFmtId="0" fontId="7" fillId="0" borderId="22" xfId="0" applyFont="1" applyBorder="1"/>
    <xf numFmtId="0" fontId="7" fillId="0" borderId="2" xfId="0" applyFont="1" applyBorder="1"/>
    <xf numFmtId="0" fontId="7" fillId="0" borderId="4" xfId="0" applyFont="1" applyBorder="1" applyAlignment="1">
      <alignment horizontal="center"/>
    </xf>
    <xf numFmtId="0" fontId="9" fillId="0" borderId="0" xfId="0" applyFont="1"/>
    <xf numFmtId="0" fontId="7" fillId="0" borderId="1"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5" xfId="0" applyFont="1" applyBorder="1" applyAlignment="1">
      <alignment horizontal="center"/>
    </xf>
    <xf numFmtId="0" fontId="7" fillId="0" borderId="7" xfId="0" applyFont="1" applyBorder="1" applyAlignment="1">
      <alignment horizontal="left"/>
    </xf>
    <xf numFmtId="0" fontId="0" fillId="0" borderId="7" xfId="0" applyBorder="1"/>
    <xf numFmtId="0" fontId="0" fillId="0" borderId="2" xfId="0" applyBorder="1"/>
    <xf numFmtId="0" fontId="0" fillId="0" borderId="0" xfId="0" applyAlignment="1">
      <alignment horizontal="center"/>
    </xf>
    <xf numFmtId="0" fontId="7" fillId="0" borderId="7" xfId="0" applyFont="1" applyBorder="1" applyAlignment="1">
      <alignment horizontal="center"/>
    </xf>
    <xf numFmtId="0" fontId="0" fillId="0" borderId="0" xfId="0" applyAlignment="1">
      <alignment horizontal="centerContinuous"/>
    </xf>
    <xf numFmtId="0" fontId="7" fillId="0" borderId="0" xfId="0" applyFont="1" applyAlignment="1">
      <alignment horizontal="centerContinuous"/>
    </xf>
    <xf numFmtId="0" fontId="6" fillId="0" borderId="2" xfId="0" applyFont="1" applyBorder="1" applyAlignment="1">
      <alignment horizontal="centerContinuous"/>
    </xf>
    <xf numFmtId="0" fontId="7" fillId="0" borderId="1" xfId="0" applyFont="1" applyBorder="1"/>
    <xf numFmtId="0" fontId="0" fillId="0" borderId="34" xfId="0" applyBorder="1"/>
    <xf numFmtId="0" fontId="10" fillId="0" borderId="0" xfId="0" applyFont="1"/>
    <xf numFmtId="0" fontId="10" fillId="0" borderId="4" xfId="0" applyFont="1" applyBorder="1"/>
    <xf numFmtId="0" fontId="10" fillId="0" borderId="7" xfId="0" applyFont="1" applyBorder="1" applyAlignment="1">
      <alignment horizontal="center"/>
    </xf>
    <xf numFmtId="0" fontId="10" fillId="0" borderId="7" xfId="0" applyFont="1" applyBorder="1"/>
    <xf numFmtId="0" fontId="10" fillId="0" borderId="9" xfId="0" applyFont="1" applyBorder="1" applyAlignment="1">
      <alignment horizontal="center"/>
    </xf>
    <xf numFmtId="0" fontId="10" fillId="0" borderId="10" xfId="0" applyFont="1" applyBorder="1" applyAlignment="1">
      <alignment horizontal="center"/>
    </xf>
    <xf numFmtId="0" fontId="10" fillId="0" borderId="10" xfId="0" applyFont="1" applyBorder="1"/>
    <xf numFmtId="0" fontId="10" fillId="0" borderId="11" xfId="0" applyFont="1" applyBorder="1" applyAlignment="1">
      <alignment horizontal="center"/>
    </xf>
    <xf numFmtId="0" fontId="0" fillId="0" borderId="10" xfId="0" applyBorder="1"/>
    <xf numFmtId="0" fontId="10" fillId="0" borderId="0" xfId="0" applyFont="1" applyAlignment="1">
      <alignment horizontal="centerContinuous"/>
    </xf>
    <xf numFmtId="0" fontId="0" fillId="0" borderId="5" xfId="0" applyBorder="1"/>
    <xf numFmtId="0" fontId="10" fillId="0" borderId="5" xfId="0" applyFont="1" applyBorder="1"/>
    <xf numFmtId="0" fontId="10" fillId="0" borderId="8" xfId="0" applyFont="1" applyBorder="1"/>
    <xf numFmtId="0" fontId="10" fillId="0" borderId="2" xfId="0" applyFont="1" applyBorder="1" applyAlignment="1">
      <alignment horizontal="centerContinuous"/>
    </xf>
    <xf numFmtId="0" fontId="10" fillId="0" borderId="11" xfId="0" applyFont="1" applyBorder="1"/>
    <xf numFmtId="0" fontId="10" fillId="0" borderId="7" xfId="0" applyFont="1" applyBorder="1" applyAlignment="1">
      <alignment horizontal="centerContinuous"/>
    </xf>
    <xf numFmtId="0" fontId="0" fillId="0" borderId="7" xfId="0" applyBorder="1" applyAlignment="1">
      <alignment horizontal="centerContinuous"/>
    </xf>
    <xf numFmtId="0" fontId="0" fillId="0" borderId="8" xfId="0" applyBorder="1"/>
    <xf numFmtId="0" fontId="10" fillId="0" borderId="36" xfId="0" applyFont="1" applyBorder="1"/>
    <xf numFmtId="0" fontId="10" fillId="0" borderId="37" xfId="0" applyFont="1" applyBorder="1" applyAlignment="1">
      <alignment horizontal="center"/>
    </xf>
    <xf numFmtId="0" fontId="10" fillId="0" borderId="5" xfId="0" applyFont="1" applyBorder="1" applyAlignment="1">
      <alignment horizontal="center"/>
    </xf>
    <xf numFmtId="0" fontId="10" fillId="0" borderId="5" xfId="0" applyFont="1" applyBorder="1" applyAlignment="1">
      <alignment horizontal="centerContinuous"/>
    </xf>
    <xf numFmtId="0" fontId="10" fillId="0" borderId="2" xfId="0" applyFont="1" applyBorder="1"/>
    <xf numFmtId="0" fontId="13" fillId="0" borderId="2" xfId="0" applyFont="1" applyBorder="1" applyAlignment="1">
      <alignment horizontal="centerContinuous"/>
    </xf>
    <xf numFmtId="0" fontId="12" fillId="0" borderId="7" xfId="0" applyFont="1" applyBorder="1"/>
    <xf numFmtId="0" fontId="15" fillId="0" borderId="0" xfId="0" applyFont="1"/>
    <xf numFmtId="0" fontId="7" fillId="0" borderId="35" xfId="0" applyFont="1" applyBorder="1" applyAlignment="1">
      <alignment horizontal="centerContinuous"/>
    </xf>
    <xf numFmtId="0" fontId="7" fillId="0" borderId="38" xfId="0" applyFont="1" applyBorder="1" applyAlignment="1">
      <alignment horizontal="centerContinuous"/>
    </xf>
    <xf numFmtId="0" fontId="7" fillId="0" borderId="6" xfId="0" applyFont="1" applyBorder="1" applyAlignment="1">
      <alignment horizontal="center"/>
    </xf>
    <xf numFmtId="0" fontId="7" fillId="0" borderId="39" xfId="0" applyFont="1" applyBorder="1" applyAlignment="1">
      <alignment horizontal="centerContinuous"/>
    </xf>
    <xf numFmtId="0" fontId="0" fillId="0" borderId="11" xfId="0" applyBorder="1"/>
    <xf numFmtId="0" fontId="7" fillId="0" borderId="19" xfId="0" applyFont="1" applyBorder="1"/>
    <xf numFmtId="37" fontId="7" fillId="0" borderId="7" xfId="0" applyNumberFormat="1" applyFont="1" applyBorder="1"/>
    <xf numFmtId="164" fontId="0" fillId="0" borderId="0" xfId="0" applyNumberFormat="1"/>
    <xf numFmtId="0" fontId="7" fillId="0" borderId="50" xfId="0" applyFont="1" applyBorder="1"/>
    <xf numFmtId="0" fontId="7" fillId="0" borderId="15" xfId="0" applyFont="1" applyBorder="1" applyAlignment="1">
      <alignment horizontal="center"/>
    </xf>
    <xf numFmtId="0" fontId="7" fillId="0" borderId="16" xfId="0" applyFont="1" applyBorder="1" applyAlignment="1">
      <alignment horizontal="center"/>
    </xf>
    <xf numFmtId="0" fontId="7" fillId="0" borderId="19" xfId="0" applyFont="1" applyBorder="1" applyAlignment="1">
      <alignment horizontal="center"/>
    </xf>
    <xf numFmtId="0" fontId="7" fillId="0" borderId="20" xfId="0" applyFont="1" applyBorder="1" applyAlignment="1">
      <alignment horizontal="center"/>
    </xf>
    <xf numFmtId="0" fontId="7" fillId="0" borderId="21" xfId="0" applyFont="1" applyBorder="1" applyAlignment="1">
      <alignment horizontal="center"/>
    </xf>
    <xf numFmtId="0" fontId="15" fillId="0" borderId="2" xfId="0" applyFont="1" applyBorder="1" applyAlignment="1">
      <alignment horizontal="centerContinuous"/>
    </xf>
    <xf numFmtId="0" fontId="7" fillId="0" borderId="39" xfId="0" applyFont="1" applyBorder="1"/>
    <xf numFmtId="0" fontId="7" fillId="0" borderId="35" xfId="0" applyFont="1" applyBorder="1"/>
    <xf numFmtId="0" fontId="7" fillId="0" borderId="38" xfId="0" applyFont="1" applyBorder="1"/>
    <xf numFmtId="0" fontId="7" fillId="0" borderId="12" xfId="0" applyFont="1" applyBorder="1" applyAlignment="1">
      <alignment horizontal="center"/>
    </xf>
    <xf numFmtId="0" fontId="7" fillId="0" borderId="13" xfId="0" applyFont="1" applyBorder="1" applyAlignment="1">
      <alignment horizontal="center"/>
    </xf>
    <xf numFmtId="0" fontId="7" fillId="0" borderId="14" xfId="0" applyFont="1" applyBorder="1" applyAlignment="1">
      <alignment horizontal="center"/>
    </xf>
    <xf numFmtId="0" fontId="7" fillId="0" borderId="17" xfId="0" applyFont="1" applyBorder="1" applyAlignment="1">
      <alignment horizontal="center"/>
    </xf>
    <xf numFmtId="0" fontId="7" fillId="0" borderId="18" xfId="0" applyFont="1" applyBorder="1" applyAlignment="1">
      <alignment horizontal="center"/>
    </xf>
    <xf numFmtId="0" fontId="7" fillId="0" borderId="10" xfId="0" applyFont="1" applyBorder="1" applyAlignment="1">
      <alignment horizontal="left"/>
    </xf>
    <xf numFmtId="0" fontId="0" fillId="0" borderId="6" xfId="0" applyBorder="1"/>
    <xf numFmtId="0" fontId="0" fillId="0" borderId="22" xfId="0" applyBorder="1" applyAlignment="1">
      <alignment horizontal="center"/>
    </xf>
    <xf numFmtId="0" fontId="0" fillId="0" borderId="57" xfId="0" applyBorder="1"/>
    <xf numFmtId="0" fontId="0" fillId="0" borderId="58" xfId="0" applyBorder="1"/>
    <xf numFmtId="0" fontId="0" fillId="0" borderId="40" xfId="0" applyBorder="1"/>
    <xf numFmtId="0" fontId="0" fillId="0" borderId="37" xfId="0" applyBorder="1"/>
    <xf numFmtId="0" fontId="7" fillId="0" borderId="34" xfId="0" applyFont="1" applyBorder="1"/>
    <xf numFmtId="0" fontId="17" fillId="0" borderId="0" xfId="0" applyFont="1"/>
    <xf numFmtId="0" fontId="7" fillId="0" borderId="0" xfId="0" applyFont="1" applyAlignment="1">
      <alignment horizontal="left"/>
    </xf>
    <xf numFmtId="0" fontId="0" fillId="0" borderId="63" xfId="0" applyBorder="1" applyAlignment="1">
      <alignment horizontal="center"/>
    </xf>
    <xf numFmtId="0" fontId="0" fillId="0" borderId="64" xfId="0" applyBorder="1" applyAlignment="1">
      <alignment horizontal="center"/>
    </xf>
    <xf numFmtId="0" fontId="0" fillId="0" borderId="64" xfId="0" applyBorder="1"/>
    <xf numFmtId="0" fontId="10" fillId="0" borderId="64" xfId="0" applyFont="1" applyBorder="1"/>
    <xf numFmtId="0" fontId="10" fillId="0" borderId="65" xfId="0" applyFont="1" applyBorder="1"/>
    <xf numFmtId="0" fontId="7" fillId="0" borderId="61" xfId="0" applyFont="1" applyBorder="1"/>
    <xf numFmtId="0" fontId="7" fillId="0" borderId="69" xfId="0" applyFont="1" applyBorder="1"/>
    <xf numFmtId="0" fontId="7" fillId="0" borderId="54" xfId="0" applyFont="1" applyBorder="1"/>
    <xf numFmtId="0" fontId="7" fillId="0" borderId="70" xfId="0" applyFont="1" applyBorder="1"/>
    <xf numFmtId="0" fontId="7" fillId="0" borderId="71" xfId="0" applyFont="1" applyBorder="1"/>
    <xf numFmtId="0" fontId="7" fillId="0" borderId="50" xfId="0" applyFont="1" applyBorder="1" applyAlignment="1">
      <alignment horizontal="center"/>
    </xf>
    <xf numFmtId="165" fontId="7" fillId="0" borderId="10" xfId="0" applyNumberFormat="1" applyFont="1" applyBorder="1" applyAlignment="1">
      <alignment horizontal="center"/>
    </xf>
    <xf numFmtId="0" fontId="0" fillId="0" borderId="50" xfId="0" applyBorder="1"/>
    <xf numFmtId="0" fontId="0" fillId="0" borderId="54" xfId="0" applyBorder="1"/>
    <xf numFmtId="0" fontId="0" fillId="0" borderId="70" xfId="0" applyBorder="1"/>
    <xf numFmtId="0" fontId="0" fillId="0" borderId="71" xfId="0" applyBorder="1"/>
    <xf numFmtId="0" fontId="10" fillId="0" borderId="61" xfId="0" applyFont="1" applyBorder="1" applyAlignment="1">
      <alignment horizontal="centerContinuous"/>
    </xf>
    <xf numFmtId="0" fontId="10" fillId="0" borderId="34" xfId="0" applyFont="1" applyBorder="1"/>
    <xf numFmtId="37" fontId="7" fillId="0" borderId="0" xfId="0" applyNumberFormat="1" applyFont="1"/>
    <xf numFmtId="0" fontId="10" fillId="0" borderId="75" xfId="0" applyFont="1" applyBorder="1"/>
    <xf numFmtId="37" fontId="10" fillId="0" borderId="76" xfId="0" applyNumberFormat="1" applyFont="1" applyBorder="1"/>
    <xf numFmtId="37" fontId="10" fillId="0" borderId="75" xfId="0" applyNumberFormat="1" applyFont="1" applyBorder="1"/>
    <xf numFmtId="37" fontId="10" fillId="0" borderId="78" xfId="0" applyNumberFormat="1" applyFont="1" applyBorder="1"/>
    <xf numFmtId="0" fontId="10" fillId="0" borderId="77" xfId="0" applyFont="1" applyBorder="1"/>
    <xf numFmtId="37" fontId="10" fillId="0" borderId="79" xfId="0" applyNumberFormat="1" applyFont="1" applyBorder="1"/>
    <xf numFmtId="0" fontId="0" fillId="0" borderId="54" xfId="0" applyBorder="1" applyAlignment="1">
      <alignment textRotation="180"/>
    </xf>
    <xf numFmtId="0" fontId="0" fillId="0" borderId="71" xfId="0" applyBorder="1" applyAlignment="1">
      <alignment textRotation="180"/>
    </xf>
    <xf numFmtId="0" fontId="10" fillId="0" borderId="0" xfId="0" applyFont="1" applyAlignment="1">
      <alignment horizontal="center"/>
    </xf>
    <xf numFmtId="37" fontId="7" fillId="0" borderId="0" xfId="0" applyNumberFormat="1" applyFont="1" applyAlignment="1">
      <alignment horizontal="center"/>
    </xf>
    <xf numFmtId="0" fontId="10" fillId="0" borderId="80" xfId="0" applyFont="1" applyBorder="1" applyAlignment="1">
      <alignment horizontal="center"/>
    </xf>
    <xf numFmtId="0" fontId="10" fillId="0" borderId="81" xfId="0" applyFont="1" applyBorder="1" applyAlignment="1">
      <alignment horizontal="center"/>
    </xf>
    <xf numFmtId="0" fontId="10" fillId="0" borderId="82" xfId="0" applyFont="1" applyBorder="1" applyAlignment="1">
      <alignment horizontal="center"/>
    </xf>
    <xf numFmtId="0" fontId="10" fillId="0" borderId="83" xfId="0" applyFont="1" applyBorder="1" applyAlignment="1">
      <alignment horizontal="center"/>
    </xf>
    <xf numFmtId="0" fontId="10" fillId="0" borderId="82" xfId="0" applyFont="1" applyBorder="1"/>
    <xf numFmtId="0" fontId="10" fillId="0" borderId="84" xfId="0" applyFont="1" applyBorder="1" applyAlignment="1">
      <alignment horizontal="center"/>
    </xf>
    <xf numFmtId="0" fontId="10" fillId="0" borderId="85" xfId="0" applyFont="1" applyBorder="1" applyAlignment="1">
      <alignment horizontal="center"/>
    </xf>
    <xf numFmtId="37" fontId="7" fillId="0" borderId="50" xfId="0" applyNumberFormat="1" applyFont="1" applyBorder="1" applyAlignment="1">
      <alignment horizontal="center"/>
    </xf>
    <xf numFmtId="37" fontId="7" fillId="0" borderId="10" xfId="0" applyNumberFormat="1" applyFont="1" applyBorder="1" applyAlignment="1">
      <alignment horizontal="center"/>
    </xf>
    <xf numFmtId="37" fontId="7" fillId="0" borderId="88" xfId="0" applyNumberFormat="1" applyFont="1" applyBorder="1" applyAlignment="1">
      <alignment horizontal="center"/>
    </xf>
    <xf numFmtId="37" fontId="7" fillId="0" borderId="11" xfId="0" applyNumberFormat="1" applyFont="1" applyBorder="1" applyAlignment="1">
      <alignment horizontal="center"/>
    </xf>
    <xf numFmtId="37" fontId="7" fillId="0" borderId="90" xfId="0" applyNumberFormat="1" applyFont="1" applyBorder="1"/>
    <xf numFmtId="0" fontId="6" fillId="0" borderId="62" xfId="0" applyFont="1" applyBorder="1" applyAlignment="1">
      <alignment horizontal="centerContinuous"/>
    </xf>
    <xf numFmtId="0" fontId="0" fillId="0" borderId="61" xfId="0" applyBorder="1" applyAlignment="1">
      <alignment horizontal="centerContinuous"/>
    </xf>
    <xf numFmtId="0" fontId="6" fillId="0" borderId="61" xfId="0" applyFont="1" applyBorder="1" applyAlignment="1">
      <alignment horizontal="centerContinuous"/>
    </xf>
    <xf numFmtId="0" fontId="0" fillId="0" borderId="50" xfId="0" applyBorder="1" applyAlignment="1">
      <alignment horizontal="centerContinuous"/>
    </xf>
    <xf numFmtId="0" fontId="6" fillId="0" borderId="0" xfId="0" applyFont="1" applyAlignment="1">
      <alignment horizontal="centerContinuous"/>
    </xf>
    <xf numFmtId="0" fontId="10" fillId="0" borderId="54" xfId="0" applyFont="1" applyBorder="1" applyAlignment="1">
      <alignment horizontal="centerContinuous"/>
    </xf>
    <xf numFmtId="0" fontId="7" fillId="0" borderId="50" xfId="0" applyFont="1" applyBorder="1" applyAlignment="1">
      <alignment horizontal="left"/>
    </xf>
    <xf numFmtId="0" fontId="7" fillId="0" borderId="0" xfId="0" applyFont="1" applyAlignment="1">
      <alignment horizontal="right"/>
    </xf>
    <xf numFmtId="0" fontId="10" fillId="0" borderId="54" xfId="0" applyFont="1" applyBorder="1"/>
    <xf numFmtId="0" fontId="10" fillId="0" borderId="50" xfId="0" applyFont="1" applyBorder="1"/>
    <xf numFmtId="0" fontId="10" fillId="0" borderId="0" xfId="0" applyFont="1" applyAlignment="1">
      <alignment horizontal="left"/>
    </xf>
    <xf numFmtId="0" fontId="10" fillId="0" borderId="50" xfId="0" applyFont="1" applyBorder="1" applyAlignment="1">
      <alignment horizontal="left"/>
    </xf>
    <xf numFmtId="0" fontId="10" fillId="0" borderId="88" xfId="0" applyFont="1" applyBorder="1" applyAlignment="1">
      <alignment horizontal="center"/>
    </xf>
    <xf numFmtId="0" fontId="10" fillId="0" borderId="91" xfId="0" applyFont="1" applyBorder="1"/>
    <xf numFmtId="0" fontId="15" fillId="0" borderId="50" xfId="0" applyFont="1" applyBorder="1"/>
    <xf numFmtId="0" fontId="7" fillId="0" borderId="50" xfId="0" applyFont="1" applyBorder="1" applyAlignment="1">
      <alignment horizontal="centerContinuous"/>
    </xf>
    <xf numFmtId="0" fontId="7" fillId="0" borderId="54" xfId="0" applyFont="1" applyBorder="1" applyAlignment="1">
      <alignment horizontal="centerContinuous"/>
    </xf>
    <xf numFmtId="0" fontId="7" fillId="0" borderId="54" xfId="0" applyFont="1" applyBorder="1" applyAlignment="1">
      <alignment horizontal="center"/>
    </xf>
    <xf numFmtId="37" fontId="7" fillId="0" borderId="34" xfId="0" applyNumberFormat="1" applyFont="1" applyBorder="1"/>
    <xf numFmtId="37" fontId="7" fillId="0" borderId="92" xfId="0" applyNumberFormat="1" applyFont="1" applyBorder="1" applyAlignment="1">
      <alignment horizontal="center"/>
    </xf>
    <xf numFmtId="37" fontId="7" fillId="0" borderId="0" xfId="0" applyNumberFormat="1" applyFont="1" applyAlignment="1">
      <alignment horizontal="left"/>
    </xf>
    <xf numFmtId="0" fontId="6" fillId="0" borderId="62" xfId="0" applyFont="1" applyBorder="1" applyAlignment="1">
      <alignment horizontal="left"/>
    </xf>
    <xf numFmtId="0" fontId="6" fillId="0" borderId="61" xfId="0" applyFont="1" applyBorder="1" applyAlignment="1">
      <alignment horizontal="center"/>
    </xf>
    <xf numFmtId="0" fontId="6" fillId="0" borderId="61" xfId="0" applyFont="1" applyBorder="1"/>
    <xf numFmtId="0" fontId="6" fillId="0" borderId="94" xfId="0" applyFont="1" applyBorder="1" applyAlignment="1">
      <alignment horizontal="centerContinuous"/>
    </xf>
    <xf numFmtId="0" fontId="0" fillId="0" borderId="95" xfId="0" applyBorder="1" applyAlignment="1">
      <alignment horizontal="centerContinuous"/>
    </xf>
    <xf numFmtId="0" fontId="6" fillId="0" borderId="50" xfId="0" applyFont="1" applyBorder="1" applyAlignment="1">
      <alignment horizontal="centerContinuous"/>
    </xf>
    <xf numFmtId="0" fontId="6" fillId="0" borderId="54" xfId="0" applyFont="1" applyBorder="1" applyAlignment="1">
      <alignment horizontal="centerContinuous"/>
    </xf>
    <xf numFmtId="0" fontId="0" fillId="0" borderId="88" xfId="0" applyBorder="1"/>
    <xf numFmtId="0" fontId="0" fillId="0" borderId="91" xfId="0" applyBorder="1"/>
    <xf numFmtId="0" fontId="6" fillId="0" borderId="70" xfId="0" applyFont="1" applyBorder="1" applyAlignment="1">
      <alignment horizontal="left"/>
    </xf>
    <xf numFmtId="0" fontId="0" fillId="0" borderId="61" xfId="0" applyBorder="1" applyAlignment="1">
      <alignment horizontal="center"/>
    </xf>
    <xf numFmtId="0" fontId="0" fillId="0" borderId="61" xfId="0" applyBorder="1"/>
    <xf numFmtId="0" fontId="6" fillId="0" borderId="61" xfId="0" applyFont="1" applyBorder="1" applyAlignment="1">
      <alignment horizontal="right"/>
    </xf>
    <xf numFmtId="0" fontId="6" fillId="0" borderId="71" xfId="0" applyFont="1" applyBorder="1" applyAlignment="1">
      <alignment horizontal="right"/>
    </xf>
    <xf numFmtId="0" fontId="6" fillId="0" borderId="69" xfId="0" applyFont="1" applyBorder="1" applyAlignment="1">
      <alignment horizontal="right"/>
    </xf>
    <xf numFmtId="0" fontId="7" fillId="0" borderId="94" xfId="0" applyFont="1" applyBorder="1"/>
    <xf numFmtId="0" fontId="7" fillId="0" borderId="88" xfId="0" applyFont="1" applyBorder="1"/>
    <xf numFmtId="0" fontId="7" fillId="0" borderId="91" xfId="0" applyFont="1" applyBorder="1"/>
    <xf numFmtId="0" fontId="7" fillId="0" borderId="85" xfId="0" applyFont="1" applyBorder="1"/>
    <xf numFmtId="0" fontId="0" fillId="0" borderId="94" xfId="0" applyBorder="1"/>
    <xf numFmtId="0" fontId="0" fillId="0" borderId="95" xfId="0" applyBorder="1"/>
    <xf numFmtId="0" fontId="0" fillId="0" borderId="69" xfId="0" applyBorder="1" applyAlignment="1">
      <alignment horizontal="center"/>
    </xf>
    <xf numFmtId="0" fontId="7" fillId="0" borderId="80" xfId="0" applyFont="1" applyBorder="1" applyAlignment="1">
      <alignment horizontal="center"/>
    </xf>
    <xf numFmtId="0" fontId="7" fillId="0" borderId="82" xfId="0" applyFont="1" applyBorder="1" applyAlignment="1">
      <alignment horizontal="center"/>
    </xf>
    <xf numFmtId="0" fontId="7" fillId="0" borderId="84" xfId="0" applyFont="1" applyBorder="1" applyAlignment="1">
      <alignment horizontal="center"/>
    </xf>
    <xf numFmtId="0" fontId="7" fillId="0" borderId="91" xfId="0" applyFont="1" applyBorder="1" applyAlignment="1">
      <alignment horizontal="center"/>
    </xf>
    <xf numFmtId="0" fontId="7" fillId="0" borderId="83" xfId="0" applyFont="1" applyBorder="1" applyAlignment="1">
      <alignment horizontal="center"/>
    </xf>
    <xf numFmtId="0" fontId="0" fillId="0" borderId="54" xfId="0" applyBorder="1" applyAlignment="1">
      <alignment horizontal="centerContinuous"/>
    </xf>
    <xf numFmtId="0" fontId="0" fillId="0" borderId="54" xfId="0" applyBorder="1" applyAlignment="1">
      <alignment horizontal="center"/>
    </xf>
    <xf numFmtId="0" fontId="7" fillId="0" borderId="88" xfId="0" applyFont="1" applyBorder="1" applyAlignment="1">
      <alignment horizontal="center"/>
    </xf>
    <xf numFmtId="0" fontId="0" fillId="0" borderId="34" xfId="0" applyBorder="1" applyAlignment="1">
      <alignment horizontal="center"/>
    </xf>
    <xf numFmtId="0" fontId="0" fillId="0" borderId="71" xfId="0" applyBorder="1" applyAlignment="1">
      <alignment horizontal="center"/>
    </xf>
    <xf numFmtId="0" fontId="10" fillId="0" borderId="95" xfId="0" applyFont="1" applyBorder="1" applyAlignment="1">
      <alignment horizontal="centerContinuous"/>
    </xf>
    <xf numFmtId="0" fontId="6" fillId="0" borderId="61" xfId="0" applyFont="1" applyBorder="1" applyAlignment="1">
      <alignment horizontal="left"/>
    </xf>
    <xf numFmtId="0" fontId="0" fillId="0" borderId="62" xfId="0" applyBorder="1"/>
    <xf numFmtId="0" fontId="12" fillId="0" borderId="50" xfId="0" applyFont="1" applyBorder="1" applyAlignment="1">
      <alignment horizontal="centerContinuous"/>
    </xf>
    <xf numFmtId="0" fontId="15" fillId="0" borderId="0" xfId="2"/>
    <xf numFmtId="0" fontId="7" fillId="0" borderId="4" xfId="2" applyFont="1" applyBorder="1"/>
    <xf numFmtId="0" fontId="7" fillId="0" borderId="6" xfId="2" applyFont="1" applyBorder="1"/>
    <xf numFmtId="0" fontId="7" fillId="0" borderId="7" xfId="2" applyFont="1" applyBorder="1"/>
    <xf numFmtId="0" fontId="7" fillId="0" borderId="10" xfId="2" applyFont="1" applyBorder="1"/>
    <xf numFmtId="0" fontId="7" fillId="0" borderId="7" xfId="2" applyFont="1" applyBorder="1" applyAlignment="1">
      <alignment horizontal="centerContinuous"/>
    </xf>
    <xf numFmtId="0" fontId="7" fillId="0" borderId="10" xfId="2" applyFont="1" applyBorder="1" applyAlignment="1">
      <alignment horizontal="center"/>
    </xf>
    <xf numFmtId="0" fontId="7" fillId="0" borderId="9" xfId="2" applyFont="1" applyBorder="1" applyAlignment="1">
      <alignment horizontal="center"/>
    </xf>
    <xf numFmtId="0" fontId="7" fillId="0" borderId="11" xfId="2" applyFont="1" applyBorder="1"/>
    <xf numFmtId="0" fontId="7" fillId="0" borderId="11" xfId="2" applyFont="1" applyBorder="1" applyAlignment="1">
      <alignment horizontal="center"/>
    </xf>
    <xf numFmtId="0" fontId="7" fillId="0" borderId="22" xfId="2" applyFont="1" applyBorder="1" applyAlignment="1">
      <alignment horizontal="center"/>
    </xf>
    <xf numFmtId="0" fontId="7" fillId="0" borderId="39" xfId="2" applyFont="1" applyBorder="1"/>
    <xf numFmtId="0" fontId="15" fillId="0" borderId="61" xfId="0" applyFont="1" applyBorder="1"/>
    <xf numFmtId="0" fontId="0" fillId="0" borderId="69" xfId="0" applyBorder="1" applyAlignment="1">
      <alignment horizontal="centerContinuous"/>
    </xf>
    <xf numFmtId="0" fontId="15" fillId="0" borderId="0" xfId="0" applyFont="1" applyAlignment="1">
      <alignment horizontal="center"/>
    </xf>
    <xf numFmtId="0" fontId="15" fillId="0" borderId="50" xfId="0" applyFont="1" applyBorder="1" applyAlignment="1">
      <alignment vertical="center" wrapText="1"/>
    </xf>
    <xf numFmtId="0" fontId="15" fillId="0" borderId="64" xfId="0" applyFont="1" applyBorder="1"/>
    <xf numFmtId="0" fontId="15" fillId="0" borderId="64" xfId="0" applyFont="1" applyBorder="1" applyAlignment="1">
      <alignment horizontal="center"/>
    </xf>
    <xf numFmtId="0" fontId="0" fillId="0" borderId="69" xfId="0" applyBorder="1"/>
    <xf numFmtId="0" fontId="6" fillId="0" borderId="62" xfId="0" applyFont="1" applyBorder="1"/>
    <xf numFmtId="0" fontId="6" fillId="0" borderId="61" xfId="0" applyFont="1" applyBorder="1" applyAlignment="1">
      <alignment horizontal="left" vertical="top"/>
    </xf>
    <xf numFmtId="0" fontId="12" fillId="0" borderId="94" xfId="0" applyFont="1" applyBorder="1" applyAlignment="1">
      <alignment horizontal="centerContinuous"/>
    </xf>
    <xf numFmtId="0" fontId="10" fillId="0" borderId="88" xfId="0" applyFont="1" applyBorder="1"/>
    <xf numFmtId="0" fontId="10" fillId="0" borderId="84" xfId="0" applyFont="1" applyBorder="1"/>
    <xf numFmtId="0" fontId="10" fillId="0" borderId="94" xfId="0" applyFont="1" applyBorder="1" applyAlignment="1">
      <alignment horizontal="center"/>
    </xf>
    <xf numFmtId="0" fontId="10" fillId="0" borderId="95" xfId="0" applyFont="1" applyBorder="1"/>
    <xf numFmtId="0" fontId="10" fillId="0" borderId="50" xfId="0" applyFont="1" applyBorder="1" applyAlignment="1">
      <alignment horizontal="center"/>
    </xf>
    <xf numFmtId="0" fontId="6" fillId="0" borderId="69" xfId="0" applyFont="1" applyBorder="1"/>
    <xf numFmtId="0" fontId="6" fillId="0" borderId="70" xfId="0" applyFont="1" applyBorder="1"/>
    <xf numFmtId="0" fontId="11" fillId="0" borderId="71" xfId="0" applyFont="1" applyBorder="1" applyAlignment="1">
      <alignment horizontal="right"/>
    </xf>
    <xf numFmtId="0" fontId="0" fillId="0" borderId="50" xfId="0" applyBorder="1" applyAlignment="1">
      <alignment horizontal="right"/>
    </xf>
    <xf numFmtId="0" fontId="0" fillId="0" borderId="102" xfId="0" applyBorder="1" applyAlignment="1">
      <alignment horizontal="center"/>
    </xf>
    <xf numFmtId="0" fontId="0" fillId="0" borderId="103" xfId="0" applyBorder="1" applyAlignment="1">
      <alignment horizontal="center"/>
    </xf>
    <xf numFmtId="0" fontId="0" fillId="0" borderId="82" xfId="0" applyBorder="1"/>
    <xf numFmtId="0" fontId="0" fillId="0" borderId="83" xfId="0" applyBorder="1"/>
    <xf numFmtId="0" fontId="0" fillId="0" borderId="84" xfId="0" applyBorder="1"/>
    <xf numFmtId="0" fontId="0" fillId="0" borderId="85" xfId="0" applyBorder="1"/>
    <xf numFmtId="0" fontId="7" fillId="0" borderId="81" xfId="0" applyFont="1" applyBorder="1" applyAlignment="1">
      <alignment horizontal="center"/>
    </xf>
    <xf numFmtId="0" fontId="7" fillId="0" borderId="82" xfId="0" applyFont="1" applyBorder="1"/>
    <xf numFmtId="0" fontId="7" fillId="0" borderId="83" xfId="0" applyFont="1" applyBorder="1"/>
    <xf numFmtId="0" fontId="7" fillId="0" borderId="102" xfId="0" applyFont="1" applyBorder="1" applyAlignment="1">
      <alignment horizontal="center"/>
    </xf>
    <xf numFmtId="0" fontId="7" fillId="0" borderId="103" xfId="0" applyFont="1" applyBorder="1" applyAlignment="1">
      <alignment horizontal="center"/>
    </xf>
    <xf numFmtId="0" fontId="13" fillId="0" borderId="95" xfId="0" applyFont="1" applyBorder="1" applyAlignment="1">
      <alignment horizontal="centerContinuous"/>
    </xf>
    <xf numFmtId="0" fontId="12" fillId="0" borderId="0" xfId="0" applyFont="1" applyAlignment="1">
      <alignment horizontal="centerContinuous"/>
    </xf>
    <xf numFmtId="0" fontId="12" fillId="0" borderId="54" xfId="0" applyFont="1" applyBorder="1" applyAlignment="1">
      <alignment horizontal="centerContinuous"/>
    </xf>
    <xf numFmtId="0" fontId="14" fillId="0" borderId="50" xfId="0" applyFont="1" applyBorder="1" applyAlignment="1">
      <alignment horizontal="center"/>
    </xf>
    <xf numFmtId="0" fontId="12" fillId="0" borderId="0" xfId="0" applyFont="1"/>
    <xf numFmtId="0" fontId="12" fillId="0" borderId="54" xfId="0" applyFont="1" applyBorder="1"/>
    <xf numFmtId="0" fontId="14" fillId="0" borderId="0" xfId="0" applyFont="1"/>
    <xf numFmtId="0" fontId="14" fillId="0" borderId="54" xfId="0" applyFont="1" applyBorder="1"/>
    <xf numFmtId="0" fontId="14" fillId="0" borderId="88" xfId="0" applyFont="1" applyBorder="1" applyAlignment="1">
      <alignment horizontal="center"/>
    </xf>
    <xf numFmtId="0" fontId="12" fillId="0" borderId="91" xfId="0" applyFont="1" applyBorder="1"/>
    <xf numFmtId="0" fontId="15" fillId="0" borderId="34" xfId="0" applyFont="1" applyBorder="1"/>
    <xf numFmtId="0" fontId="15" fillId="0" borderId="61" xfId="0" applyFont="1" applyBorder="1" applyAlignment="1">
      <alignment horizontal="center"/>
    </xf>
    <xf numFmtId="0" fontId="15" fillId="0" borderId="61" xfId="0" applyFont="1" applyBorder="1" applyAlignment="1">
      <alignment horizontal="left"/>
    </xf>
    <xf numFmtId="0" fontId="8" fillId="0" borderId="54" xfId="0" applyFont="1" applyBorder="1" applyAlignment="1">
      <alignment horizontal="centerContinuous"/>
    </xf>
    <xf numFmtId="0" fontId="7" fillId="0" borderId="84" xfId="0" applyFont="1" applyBorder="1"/>
    <xf numFmtId="0" fontId="7" fillId="0" borderId="85" xfId="0" applyFont="1" applyBorder="1" applyAlignment="1">
      <alignment horizontal="center"/>
    </xf>
    <xf numFmtId="0" fontId="7" fillId="0" borderId="95" xfId="0" applyFont="1" applyBorder="1"/>
    <xf numFmtId="0" fontId="6" fillId="0" borderId="95" xfId="0" applyFont="1" applyBorder="1" applyAlignment="1">
      <alignment horizontal="centerContinuous"/>
    </xf>
    <xf numFmtId="0" fontId="9" fillId="0" borderId="50" xfId="0" applyFont="1" applyBorder="1" applyAlignment="1">
      <alignment horizontal="center"/>
    </xf>
    <xf numFmtId="0" fontId="9" fillId="0" borderId="54" xfId="0" applyFont="1" applyBorder="1"/>
    <xf numFmtId="0" fontId="9" fillId="0" borderId="50" xfId="0" applyFont="1" applyBorder="1"/>
    <xf numFmtId="0" fontId="0" fillId="0" borderId="0" xfId="0" applyAlignment="1">
      <alignment horizontal="left"/>
    </xf>
    <xf numFmtId="0" fontId="6" fillId="0" borderId="70" xfId="0" applyFont="1" applyBorder="1" applyAlignment="1">
      <alignment horizontal="left" vertical="top"/>
    </xf>
    <xf numFmtId="0" fontId="0" fillId="0" borderId="34" xfId="0" applyBorder="1" applyAlignment="1">
      <alignment horizontal="left"/>
    </xf>
    <xf numFmtId="0" fontId="15" fillId="0" borderId="94" xfId="0" applyFont="1" applyBorder="1" applyAlignment="1">
      <alignment horizontal="centerContinuous"/>
    </xf>
    <xf numFmtId="0" fontId="15" fillId="0" borderId="95" xfId="0" applyFont="1" applyBorder="1" applyAlignment="1">
      <alignment horizontal="centerContinuous"/>
    </xf>
    <xf numFmtId="0" fontId="7" fillId="0" borderId="94" xfId="0" applyFont="1" applyBorder="1" applyAlignment="1">
      <alignment horizontal="center"/>
    </xf>
    <xf numFmtId="0" fontId="7" fillId="0" borderId="110" xfId="0" applyFont="1" applyBorder="1"/>
    <xf numFmtId="0" fontId="7" fillId="0" borderId="103" xfId="0" applyFont="1" applyBorder="1"/>
    <xf numFmtId="0" fontId="0" fillId="0" borderId="74" xfId="0" applyBorder="1"/>
    <xf numFmtId="0" fontId="7" fillId="0" borderId="81" xfId="0" applyFont="1" applyBorder="1"/>
    <xf numFmtId="0" fontId="7" fillId="0" borderId="0" xfId="2" applyFont="1"/>
    <xf numFmtId="0" fontId="15" fillId="0" borderId="34" xfId="2" applyBorder="1"/>
    <xf numFmtId="164" fontId="0" fillId="0" borderId="107" xfId="0" applyNumberFormat="1" applyBorder="1"/>
    <xf numFmtId="0" fontId="7" fillId="0" borderId="104" xfId="0" applyFont="1" applyBorder="1" applyAlignment="1">
      <alignment horizontal="centerContinuous"/>
    </xf>
    <xf numFmtId="0" fontId="7" fillId="0" borderId="110" xfId="0" applyFont="1" applyBorder="1" applyAlignment="1">
      <alignment horizontal="centerContinuous"/>
    </xf>
    <xf numFmtId="0" fontId="0" fillId="0" borderId="54" xfId="0" applyBorder="1" applyAlignment="1">
      <alignment horizontal="left"/>
    </xf>
    <xf numFmtId="0" fontId="9" fillId="0" borderId="54" xfId="0" applyFont="1" applyBorder="1" applyAlignment="1">
      <alignment horizontal="left"/>
    </xf>
    <xf numFmtId="0" fontId="16" fillId="0" borderId="50" xfId="0" applyFont="1" applyBorder="1" applyAlignment="1">
      <alignment horizontal="centerContinuous"/>
    </xf>
    <xf numFmtId="0" fontId="16" fillId="0" borderId="54" xfId="0" applyFont="1" applyBorder="1" applyAlignment="1">
      <alignment horizontal="centerContinuous"/>
    </xf>
    <xf numFmtId="37" fontId="15" fillId="0" borderId="0" xfId="0" applyNumberFormat="1" applyFont="1"/>
    <xf numFmtId="37" fontId="7" fillId="0" borderId="50" xfId="0" applyNumberFormat="1" applyFont="1" applyBorder="1"/>
    <xf numFmtId="37" fontId="7" fillId="0" borderId="50" xfId="0" quotePrefix="1" applyNumberFormat="1" applyFont="1" applyBorder="1" applyAlignment="1">
      <alignment horizontal="right"/>
    </xf>
    <xf numFmtId="37" fontId="7" fillId="0" borderId="50" xfId="0" applyNumberFormat="1" applyFont="1" applyBorder="1" applyAlignment="1">
      <alignment horizontal="right"/>
    </xf>
    <xf numFmtId="37" fontId="7" fillId="0" borderId="160" xfId="0" applyNumberFormat="1" applyFont="1" applyBorder="1"/>
    <xf numFmtId="37" fontId="7" fillId="0" borderId="161" xfId="0" applyNumberFormat="1" applyFont="1" applyBorder="1"/>
    <xf numFmtId="37" fontId="7" fillId="0" borderId="162" xfId="0" applyNumberFormat="1" applyFont="1" applyBorder="1" applyAlignment="1">
      <alignment horizontal="centerContinuous"/>
    </xf>
    <xf numFmtId="37" fontId="7" fillId="0" borderId="163" xfId="0" applyNumberFormat="1" applyFont="1" applyBorder="1" applyAlignment="1">
      <alignment horizontal="centerContinuous"/>
    </xf>
    <xf numFmtId="37" fontId="7" fillId="0" borderId="164" xfId="0" applyNumberFormat="1" applyFont="1" applyBorder="1" applyAlignment="1">
      <alignment horizontal="centerContinuous"/>
    </xf>
    <xf numFmtId="37" fontId="7" fillId="0" borderId="158" xfId="0" applyNumberFormat="1" applyFont="1" applyBorder="1" applyAlignment="1">
      <alignment horizontal="centerContinuous"/>
    </xf>
    <xf numFmtId="37" fontId="7" fillId="0" borderId="165" xfId="0" applyNumberFormat="1" applyFont="1" applyBorder="1" applyAlignment="1">
      <alignment horizontal="centerContinuous"/>
    </xf>
    <xf numFmtId="37" fontId="7" fillId="0" borderId="166" xfId="0" applyNumberFormat="1" applyFont="1" applyBorder="1" applyAlignment="1">
      <alignment horizontal="center"/>
    </xf>
    <xf numFmtId="37" fontId="7" fillId="0" borderId="161" xfId="0" applyNumberFormat="1" applyFont="1" applyBorder="1" applyAlignment="1">
      <alignment horizontal="center"/>
    </xf>
    <xf numFmtId="37" fontId="7" fillId="0" borderId="166" xfId="0" applyNumberFormat="1" applyFont="1" applyBorder="1"/>
    <xf numFmtId="37" fontId="7" fillId="0" borderId="167" xfId="0" applyNumberFormat="1" applyFont="1" applyBorder="1"/>
    <xf numFmtId="37" fontId="7" fillId="0" borderId="168" xfId="0" applyNumberFormat="1" applyFont="1" applyBorder="1"/>
    <xf numFmtId="37" fontId="7" fillId="0" borderId="169" xfId="0" applyNumberFormat="1" applyFont="1" applyBorder="1" applyAlignment="1">
      <alignment horizontal="centerContinuous"/>
    </xf>
    <xf numFmtId="37" fontId="7" fillId="0" borderId="170" xfId="0" applyNumberFormat="1" applyFont="1" applyBorder="1" applyAlignment="1">
      <alignment horizontal="centerContinuous"/>
    </xf>
    <xf numFmtId="37" fontId="7" fillId="0" borderId="171" xfId="0" applyNumberFormat="1" applyFont="1" applyBorder="1" applyAlignment="1">
      <alignment horizontal="centerContinuous"/>
    </xf>
    <xf numFmtId="37" fontId="7" fillId="0" borderId="172" xfId="0" applyNumberFormat="1" applyFont="1" applyBorder="1" applyAlignment="1">
      <alignment horizontal="center"/>
    </xf>
    <xf numFmtId="37" fontId="7" fillId="0" borderId="173" xfId="0" applyNumberFormat="1" applyFont="1" applyBorder="1" applyAlignment="1">
      <alignment horizontal="center"/>
    </xf>
    <xf numFmtId="37" fontId="7" fillId="0" borderId="174" xfId="0" applyNumberFormat="1" applyFont="1" applyBorder="1"/>
    <xf numFmtId="37" fontId="7" fillId="0" borderId="174" xfId="0" applyNumberFormat="1" applyFont="1" applyBorder="1" applyAlignment="1">
      <alignment horizontal="centerContinuous"/>
    </xf>
    <xf numFmtId="37" fontId="7" fillId="0" borderId="0" xfId="0" applyNumberFormat="1" applyFont="1" applyAlignment="1">
      <alignment horizontal="centerContinuous"/>
    </xf>
    <xf numFmtId="37" fontId="7" fillId="0" borderId="172" xfId="0" applyNumberFormat="1" applyFont="1" applyBorder="1"/>
    <xf numFmtId="37" fontId="7" fillId="0" borderId="175" xfId="0" applyNumberFormat="1" applyFont="1" applyBorder="1"/>
    <xf numFmtId="37" fontId="7" fillId="0" borderId="168" xfId="0" applyNumberFormat="1" applyFont="1" applyBorder="1" applyAlignment="1">
      <alignment horizontal="center"/>
    </xf>
    <xf numFmtId="37" fontId="7" fillId="0" borderId="54" xfId="0" applyNumberFormat="1" applyFont="1" applyBorder="1" applyAlignment="1">
      <alignment horizontal="center"/>
    </xf>
    <xf numFmtId="37" fontId="7" fillId="0" borderId="167" xfId="0" applyNumberFormat="1" applyFont="1" applyBorder="1" applyAlignment="1">
      <alignment horizontal="center"/>
    </xf>
    <xf numFmtId="37" fontId="7" fillId="0" borderId="176" xfId="0" applyNumberFormat="1" applyFont="1" applyBorder="1"/>
    <xf numFmtId="37" fontId="7" fillId="0" borderId="173" xfId="0" applyNumberFormat="1" applyFont="1" applyBorder="1"/>
    <xf numFmtId="37" fontId="7" fillId="0" borderId="177" xfId="0" applyNumberFormat="1" applyFont="1" applyBorder="1" applyAlignment="1">
      <alignment horizontal="center"/>
    </xf>
    <xf numFmtId="37" fontId="7" fillId="0" borderId="177" xfId="0" applyNumberFormat="1" applyFont="1" applyBorder="1"/>
    <xf numFmtId="37" fontId="7" fillId="0" borderId="175" xfId="0" applyNumberFormat="1" applyFont="1" applyBorder="1" applyAlignment="1">
      <alignment horizontal="center"/>
    </xf>
    <xf numFmtId="37" fontId="7" fillId="0" borderId="175" xfId="0" applyNumberFormat="1" applyFont="1" applyBorder="1" applyAlignment="1">
      <alignment horizontal="left"/>
    </xf>
    <xf numFmtId="37" fontId="7" fillId="0" borderId="186" xfId="0" applyNumberFormat="1" applyFont="1" applyBorder="1" applyAlignment="1">
      <alignment horizontal="left"/>
    </xf>
    <xf numFmtId="37" fontId="7" fillId="0" borderId="186" xfId="0" applyNumberFormat="1" applyFont="1" applyBorder="1" applyAlignment="1">
      <alignment horizontal="center"/>
    </xf>
    <xf numFmtId="37" fontId="7" fillId="0" borderId="199" xfId="0" applyNumberFormat="1" applyFont="1" applyBorder="1" applyAlignment="1">
      <alignment horizontal="left"/>
    </xf>
    <xf numFmtId="37" fontId="7" fillId="0" borderId="63" xfId="0" applyNumberFormat="1" applyFont="1" applyBorder="1"/>
    <xf numFmtId="37" fontId="15" fillId="0" borderId="34" xfId="0" applyNumberFormat="1" applyFont="1" applyBorder="1"/>
    <xf numFmtId="37" fontId="7" fillId="0" borderId="65" xfId="0" applyNumberFormat="1" applyFont="1" applyBorder="1" applyAlignment="1">
      <alignment horizontal="center"/>
    </xf>
    <xf numFmtId="37" fontId="7" fillId="0" borderId="65" xfId="0" applyNumberFormat="1" applyFont="1" applyBorder="1" applyAlignment="1">
      <alignment horizontal="left"/>
    </xf>
    <xf numFmtId="37" fontId="15" fillId="0" borderId="70" xfId="0" applyNumberFormat="1" applyFont="1" applyBorder="1"/>
    <xf numFmtId="37" fontId="15" fillId="0" borderId="71" xfId="0" applyNumberFormat="1" applyFont="1" applyBorder="1" applyAlignment="1">
      <alignment horizontal="left"/>
    </xf>
    <xf numFmtId="37" fontId="15" fillId="0" borderId="0" xfId="0" applyNumberFormat="1" applyFont="1" applyAlignment="1">
      <alignment horizontal="center"/>
    </xf>
    <xf numFmtId="37" fontId="15" fillId="0" borderId="61" xfId="0" applyNumberFormat="1" applyFont="1" applyBorder="1"/>
    <xf numFmtId="37" fontId="7" fillId="0" borderId="174" xfId="0" applyNumberFormat="1" applyFont="1" applyBorder="1" applyAlignment="1">
      <alignment horizontal="left"/>
    </xf>
    <xf numFmtId="37" fontId="7" fillId="0" borderId="54" xfId="0" applyNumberFormat="1" applyFont="1" applyBorder="1"/>
    <xf numFmtId="37" fontId="7" fillId="0" borderId="167" xfId="0" applyNumberFormat="1" applyFont="1" applyBorder="1" applyAlignment="1">
      <alignment horizontal="center" vertical="center"/>
    </xf>
    <xf numFmtId="37" fontId="7" fillId="0" borderId="176" xfId="0" applyNumberFormat="1" applyFont="1" applyBorder="1" applyAlignment="1">
      <alignment horizontal="center" vertical="center"/>
    </xf>
    <xf numFmtId="37" fontId="7" fillId="0" borderId="217" xfId="0" applyNumberFormat="1" applyFont="1" applyBorder="1" applyAlignment="1">
      <alignment horizontal="center"/>
    </xf>
    <xf numFmtId="37" fontId="7" fillId="0" borderId="168" xfId="0" applyNumberFormat="1" applyFont="1" applyBorder="1" applyAlignment="1">
      <alignment horizontal="left"/>
    </xf>
    <xf numFmtId="37" fontId="7" fillId="0" borderId="156" xfId="0" applyNumberFormat="1" applyFont="1" applyBorder="1" applyAlignment="1">
      <alignment horizontal="left"/>
    </xf>
    <xf numFmtId="37" fontId="7" fillId="0" borderId="164" xfId="0" applyNumberFormat="1" applyFont="1" applyBorder="1" applyAlignment="1">
      <alignment horizontal="left"/>
    </xf>
    <xf numFmtId="37" fontId="7" fillId="0" borderId="169" xfId="0" applyNumberFormat="1" applyFont="1" applyBorder="1" applyAlignment="1">
      <alignment horizontal="center"/>
    </xf>
    <xf numFmtId="37" fontId="7" fillId="0" borderId="171" xfId="0" applyNumberFormat="1" applyFont="1" applyBorder="1" applyAlignment="1">
      <alignment vertical="top"/>
    </xf>
    <xf numFmtId="37" fontId="6" fillId="0" borderId="61" xfId="0" applyNumberFormat="1" applyFont="1" applyBorder="1" applyAlignment="1">
      <alignment horizontal="left"/>
    </xf>
    <xf numFmtId="37" fontId="6" fillId="0" borderId="62" xfId="0" applyNumberFormat="1" applyFont="1" applyBorder="1" applyAlignment="1">
      <alignment horizontal="left"/>
    </xf>
    <xf numFmtId="37" fontId="6" fillId="0" borderId="61" xfId="0" applyNumberFormat="1" applyFont="1" applyBorder="1"/>
    <xf numFmtId="37" fontId="6" fillId="0" borderId="69" xfId="0" applyNumberFormat="1" applyFont="1" applyBorder="1" applyAlignment="1">
      <alignment horizontal="right"/>
    </xf>
    <xf numFmtId="0" fontId="7" fillId="0" borderId="102" xfId="0" applyFont="1" applyBorder="1"/>
    <xf numFmtId="0" fontId="15" fillId="0" borderId="69" xfId="0" applyFont="1" applyBorder="1" applyAlignment="1">
      <alignment horizontal="centerContinuous"/>
    </xf>
    <xf numFmtId="0" fontId="15" fillId="0" borderId="54" xfId="0" applyFont="1" applyBorder="1"/>
    <xf numFmtId="0" fontId="6" fillId="0" borderId="62" xfId="0" applyFont="1" applyBorder="1" applyAlignment="1">
      <alignment horizontal="left" vertical="center"/>
    </xf>
    <xf numFmtId="37" fontId="10" fillId="0" borderId="57" xfId="0" applyNumberFormat="1" applyFont="1" applyBorder="1"/>
    <xf numFmtId="37" fontId="10" fillId="0" borderId="40" xfId="0" applyNumberFormat="1" applyFont="1" applyBorder="1"/>
    <xf numFmtId="37" fontId="10" fillId="0" borderId="129" xfId="0" applyNumberFormat="1" applyFont="1" applyBorder="1"/>
    <xf numFmtId="37" fontId="10" fillId="0" borderId="130" xfId="0" applyNumberFormat="1" applyFont="1" applyBorder="1"/>
    <xf numFmtId="0" fontId="7" fillId="0" borderId="71" xfId="2" applyFont="1" applyBorder="1" applyAlignment="1">
      <alignment horizontal="center"/>
    </xf>
    <xf numFmtId="0" fontId="7" fillId="0" borderId="34" xfId="2" applyFont="1" applyBorder="1"/>
    <xf numFmtId="0" fontId="7" fillId="0" borderId="34" xfId="2" applyFont="1" applyBorder="1" applyAlignment="1">
      <alignment horizontal="center"/>
    </xf>
    <xf numFmtId="37" fontId="7" fillId="0" borderId="34" xfId="2" applyNumberFormat="1" applyFont="1" applyBorder="1"/>
    <xf numFmtId="0" fontId="7" fillId="0" borderId="70" xfId="2" applyFont="1" applyBorder="1" applyAlignment="1">
      <alignment horizontal="center"/>
    </xf>
    <xf numFmtId="0" fontId="7" fillId="0" borderId="54" xfId="2" applyFont="1" applyBorder="1" applyAlignment="1">
      <alignment horizontal="center"/>
    </xf>
    <xf numFmtId="37" fontId="7" fillId="0" borderId="0" xfId="2" applyNumberFormat="1" applyFont="1"/>
    <xf numFmtId="0" fontId="7" fillId="0" borderId="50" xfId="2" applyFont="1" applyBorder="1" applyAlignment="1">
      <alignment horizontal="center"/>
    </xf>
    <xf numFmtId="0" fontId="7" fillId="0" borderId="54" xfId="2" applyFont="1" applyBorder="1"/>
    <xf numFmtId="0" fontId="7" fillId="0" borderId="0" xfId="2" applyFont="1" applyAlignment="1">
      <alignment horizontal="center"/>
    </xf>
    <xf numFmtId="0" fontId="7" fillId="0" borderId="50" xfId="2" applyFont="1" applyBorder="1"/>
    <xf numFmtId="0" fontId="7" fillId="0" borderId="0" xfId="2" applyFont="1" applyAlignment="1">
      <alignment horizontal="centerContinuous"/>
    </xf>
    <xf numFmtId="37" fontId="7" fillId="0" borderId="50" xfId="2" applyNumberFormat="1" applyFont="1" applyBorder="1"/>
    <xf numFmtId="0" fontId="7" fillId="0" borderId="54" xfId="2" applyFont="1" applyBorder="1" applyAlignment="1">
      <alignment horizontal="centerContinuous"/>
    </xf>
    <xf numFmtId="0" fontId="7" fillId="0" borderId="50" xfId="2" applyFont="1" applyBorder="1" applyAlignment="1">
      <alignment horizontal="centerContinuous"/>
    </xf>
    <xf numFmtId="0" fontId="6" fillId="0" borderId="65" xfId="2" applyFont="1" applyBorder="1" applyAlignment="1">
      <alignment horizontal="centerContinuous"/>
    </xf>
    <xf numFmtId="0" fontId="6" fillId="0" borderId="64" xfId="2" applyFont="1" applyBorder="1" applyAlignment="1">
      <alignment horizontal="centerContinuous"/>
    </xf>
    <xf numFmtId="37" fontId="6" fillId="0" borderId="64" xfId="2" applyNumberFormat="1" applyFont="1" applyBorder="1" applyAlignment="1">
      <alignment horizontal="centerContinuous"/>
    </xf>
    <xf numFmtId="0" fontId="6" fillId="0" borderId="63" xfId="2" applyFont="1" applyBorder="1" applyAlignment="1">
      <alignment horizontal="centerContinuous"/>
    </xf>
    <xf numFmtId="0" fontId="21" fillId="0" borderId="0" xfId="3" applyFont="1"/>
    <xf numFmtId="0" fontId="21" fillId="0" borderId="34" xfId="3" applyFont="1" applyBorder="1"/>
    <xf numFmtId="0" fontId="21" fillId="0" borderId="61" xfId="3" applyFont="1" applyBorder="1"/>
    <xf numFmtId="0" fontId="21" fillId="0" borderId="0" xfId="3" applyFont="1" applyAlignment="1">
      <alignment horizontal="center"/>
    </xf>
    <xf numFmtId="0" fontId="23" fillId="0" borderId="0" xfId="3" applyFont="1" applyAlignment="1">
      <alignment horizontal="center"/>
    </xf>
    <xf numFmtId="0" fontId="20" fillId="0" borderId="0" xfId="3" applyFont="1" applyAlignment="1">
      <alignment horizontal="center" wrapText="1"/>
    </xf>
    <xf numFmtId="0" fontId="6" fillId="0" borderId="61" xfId="0" applyFont="1" applyBorder="1" applyAlignment="1">
      <alignment horizontal="left" indent="2"/>
    </xf>
    <xf numFmtId="0" fontId="24" fillId="0" borderId="0" xfId="3" applyFont="1" applyAlignment="1">
      <alignment horizontal="center"/>
    </xf>
    <xf numFmtId="0" fontId="7" fillId="0" borderId="4" xfId="2" applyFont="1" applyBorder="1" applyAlignment="1">
      <alignment horizontal="center"/>
    </xf>
    <xf numFmtId="37" fontId="6" fillId="0" borderId="69" xfId="0" applyNumberFormat="1" applyFont="1" applyBorder="1" applyAlignment="1">
      <alignment horizontal="center"/>
    </xf>
    <xf numFmtId="0" fontId="6" fillId="0" borderId="63" xfId="0" applyFont="1" applyBorder="1"/>
    <xf numFmtId="37" fontId="10" fillId="0" borderId="7" xfId="0" applyNumberFormat="1" applyFont="1" applyBorder="1"/>
    <xf numFmtId="37" fontId="10" fillId="0" borderId="0" xfId="0" applyNumberFormat="1" applyFont="1"/>
    <xf numFmtId="0" fontId="10" fillId="0" borderId="99" xfId="0" applyFont="1" applyBorder="1" applyAlignment="1">
      <alignment horizontal="center"/>
    </xf>
    <xf numFmtId="37" fontId="7" fillId="0" borderId="101" xfId="0" applyNumberFormat="1" applyFont="1" applyBorder="1" applyAlignment="1">
      <alignment horizontal="center"/>
    </xf>
    <xf numFmtId="37" fontId="10" fillId="0" borderId="150" xfId="0" applyNumberFormat="1" applyFont="1" applyBorder="1"/>
    <xf numFmtId="0" fontId="10" fillId="0" borderId="151" xfId="0" applyFont="1" applyBorder="1"/>
    <xf numFmtId="37" fontId="10" fillId="0" borderId="152" xfId="0" applyNumberFormat="1" applyFont="1" applyBorder="1"/>
    <xf numFmtId="0" fontId="10" fillId="0" borderId="61" xfId="0" applyFont="1" applyBorder="1"/>
    <xf numFmtId="0" fontId="10" fillId="0" borderId="90" xfId="0" applyFont="1" applyBorder="1"/>
    <xf numFmtId="37" fontId="10" fillId="0" borderId="90" xfId="0" applyNumberFormat="1" applyFont="1" applyBorder="1"/>
    <xf numFmtId="37" fontId="7" fillId="0" borderId="64" xfId="0" applyNumberFormat="1" applyFont="1" applyBorder="1"/>
    <xf numFmtId="0" fontId="10" fillId="0" borderId="100" xfId="0" applyFont="1" applyBorder="1" applyAlignment="1">
      <alignment horizontal="center"/>
    </xf>
    <xf numFmtId="0" fontId="10" fillId="0" borderId="149" xfId="0" applyFont="1" applyBorder="1"/>
    <xf numFmtId="37" fontId="10" fillId="0" borderId="151" xfId="0" applyNumberFormat="1" applyFont="1" applyBorder="1"/>
    <xf numFmtId="37" fontId="10" fillId="0" borderId="34" xfId="0" applyNumberFormat="1" applyFont="1" applyBorder="1"/>
    <xf numFmtId="0" fontId="0" fillId="0" borderId="99" xfId="0" applyBorder="1"/>
    <xf numFmtId="0" fontId="12" fillId="0" borderId="34" xfId="0" applyFont="1" applyBorder="1" applyAlignment="1">
      <alignment horizontal="left" indent="2"/>
    </xf>
    <xf numFmtId="37" fontId="7" fillId="0" borderId="91" xfId="0" applyNumberFormat="1" applyFont="1" applyBorder="1" applyAlignment="1">
      <alignment horizontal="center"/>
    </xf>
    <xf numFmtId="37" fontId="7" fillId="0" borderId="97" xfId="0" applyNumberFormat="1" applyFont="1" applyBorder="1" applyAlignment="1">
      <alignment horizontal="center"/>
    </xf>
    <xf numFmtId="37" fontId="7" fillId="0" borderId="154" xfId="0" applyNumberFormat="1" applyFont="1" applyBorder="1" applyAlignment="1">
      <alignment horizontal="center"/>
    </xf>
    <xf numFmtId="0" fontId="7" fillId="0" borderId="0" xfId="0" quotePrefix="1" applyFont="1" applyAlignment="1">
      <alignment horizontal="left"/>
    </xf>
    <xf numFmtId="0" fontId="25" fillId="0" borderId="0" xfId="0" quotePrefix="1" applyFont="1" applyAlignment="1">
      <alignment horizontal="left"/>
    </xf>
    <xf numFmtId="37" fontId="7" fillId="0" borderId="84" xfId="0" applyNumberFormat="1" applyFont="1" applyBorder="1" applyAlignment="1">
      <alignment horizontal="center"/>
    </xf>
    <xf numFmtId="37" fontId="7" fillId="0" borderId="8" xfId="0" applyNumberFormat="1" applyFont="1" applyBorder="1" applyAlignment="1">
      <alignment horizontal="center"/>
    </xf>
    <xf numFmtId="37" fontId="7" fillId="0" borderId="80" xfId="0" applyNumberFormat="1" applyFont="1" applyBorder="1" applyAlignment="1">
      <alignment horizontal="center"/>
    </xf>
    <xf numFmtId="37" fontId="7" fillId="0" borderId="82" xfId="0" applyNumberFormat="1" applyFont="1" applyBorder="1" applyAlignment="1">
      <alignment horizontal="center"/>
    </xf>
    <xf numFmtId="37" fontId="7" fillId="0" borderId="5" xfId="0" applyNumberFormat="1" applyFont="1" applyBorder="1" applyAlignment="1">
      <alignment horizontal="center"/>
    </xf>
    <xf numFmtId="37" fontId="7" fillId="0" borderId="9" xfId="0" applyNumberFormat="1" applyFont="1" applyBorder="1" applyAlignment="1">
      <alignment horizontal="center"/>
    </xf>
    <xf numFmtId="37" fontId="7" fillId="0" borderId="34" xfId="0" applyNumberFormat="1" applyFont="1" applyBorder="1" applyAlignment="1">
      <alignment horizontal="center"/>
    </xf>
    <xf numFmtId="37" fontId="7" fillId="0" borderId="136" xfId="0" applyNumberFormat="1" applyFont="1" applyBorder="1" applyAlignment="1">
      <alignment horizontal="center"/>
    </xf>
    <xf numFmtId="37" fontId="7" fillId="0" borderId="100" xfId="0" applyNumberFormat="1" applyFont="1" applyBorder="1" applyAlignment="1">
      <alignment horizontal="center"/>
    </xf>
    <xf numFmtId="37" fontId="7" fillId="0" borderId="99" xfId="0" applyNumberFormat="1" applyFont="1" applyBorder="1" applyAlignment="1">
      <alignment horizontal="center"/>
    </xf>
    <xf numFmtId="37" fontId="7" fillId="0" borderId="137" xfId="0" applyNumberFormat="1" applyFont="1" applyBorder="1" applyAlignment="1">
      <alignment horizontal="center"/>
    </xf>
    <xf numFmtId="37" fontId="7" fillId="0" borderId="133" xfId="0" applyNumberFormat="1" applyFont="1" applyBorder="1" applyAlignment="1">
      <alignment horizontal="center"/>
    </xf>
    <xf numFmtId="37" fontId="7" fillId="0" borderId="151" xfId="0" applyNumberFormat="1" applyFont="1" applyBorder="1"/>
    <xf numFmtId="37" fontId="7" fillId="0" borderId="63" xfId="0" applyNumberFormat="1" applyFont="1" applyBorder="1" applyAlignment="1">
      <alignment horizontal="center"/>
    </xf>
    <xf numFmtId="169" fontId="7" fillId="0" borderId="64" xfId="0" applyNumberFormat="1" applyFont="1" applyBorder="1"/>
    <xf numFmtId="168" fontId="7" fillId="0" borderId="64" xfId="0" applyNumberFormat="1" applyFont="1" applyBorder="1"/>
    <xf numFmtId="37" fontId="7" fillId="0" borderId="74" xfId="0" applyNumberFormat="1" applyFont="1" applyBorder="1" applyAlignment="1">
      <alignment horizontal="centerContinuous"/>
    </xf>
    <xf numFmtId="37" fontId="7" fillId="0" borderId="70" xfId="0" applyNumberFormat="1" applyFont="1" applyBorder="1" applyAlignment="1">
      <alignment horizontal="center"/>
    </xf>
    <xf numFmtId="0" fontId="6" fillId="0" borderId="50" xfId="0" applyFont="1" applyBorder="1"/>
    <xf numFmtId="0" fontId="6" fillId="0" borderId="61" xfId="2" applyFont="1" applyBorder="1"/>
    <xf numFmtId="37" fontId="7" fillId="0" borderId="0" xfId="0" applyNumberFormat="1" applyFont="1" applyAlignment="1">
      <alignment horizontal="left" wrapText="1"/>
    </xf>
    <xf numFmtId="0" fontId="15" fillId="0" borderId="83" xfId="0" applyFont="1" applyBorder="1" applyAlignment="1">
      <alignment horizontal="center"/>
    </xf>
    <xf numFmtId="0" fontId="7" fillId="0" borderId="4" xfId="6" applyFont="1" applyBorder="1"/>
    <xf numFmtId="0" fontId="7" fillId="0" borderId="0" xfId="6" applyFont="1"/>
    <xf numFmtId="0" fontId="7" fillId="0" borderId="5" xfId="6" applyFont="1" applyBorder="1"/>
    <xf numFmtId="0" fontId="29" fillId="0" borderId="4" xfId="6" applyFont="1" applyBorder="1"/>
    <xf numFmtId="0" fontId="29" fillId="0" borderId="4" xfId="6" quotePrefix="1" applyFont="1" applyBorder="1" applyAlignment="1">
      <alignment horizontal="left"/>
    </xf>
    <xf numFmtId="0" fontId="7" fillId="0" borderId="4" xfId="6" quotePrefix="1" applyFont="1" applyBorder="1" applyAlignment="1">
      <alignment horizontal="left"/>
    </xf>
    <xf numFmtId="0" fontId="7" fillId="0" borderId="50" xfId="6" applyFont="1" applyBorder="1"/>
    <xf numFmtId="0" fontId="26" fillId="0" borderId="0" xfId="6" applyFont="1"/>
    <xf numFmtId="0" fontId="26" fillId="0" borderId="4" xfId="6" applyFont="1" applyBorder="1"/>
    <xf numFmtId="9" fontId="26" fillId="0" borderId="0" xfId="6" applyNumberFormat="1" applyFont="1"/>
    <xf numFmtId="0" fontId="30" fillId="0" borderId="0" xfId="6" applyFont="1"/>
    <xf numFmtId="0" fontId="31" fillId="0" borderId="0" xfId="6" applyFont="1"/>
    <xf numFmtId="0" fontId="15" fillId="0" borderId="0" xfId="7"/>
    <xf numFmtId="0" fontId="6" fillId="0" borderId="50" xfId="7" applyFont="1" applyBorder="1" applyAlignment="1">
      <alignment horizontal="centerContinuous"/>
    </xf>
    <xf numFmtId="0" fontId="15" fillId="0" borderId="0" xfId="7" applyAlignment="1">
      <alignment horizontal="centerContinuous"/>
    </xf>
    <xf numFmtId="0" fontId="15" fillId="0" borderId="54" xfId="7" applyBorder="1" applyAlignment="1">
      <alignment horizontal="centerContinuous"/>
    </xf>
    <xf numFmtId="0" fontId="6" fillId="0" borderId="0" xfId="7" applyFont="1" applyAlignment="1">
      <alignment horizontal="centerContinuous"/>
    </xf>
    <xf numFmtId="0" fontId="6" fillId="0" borderId="54" xfId="7" applyFont="1" applyBorder="1" applyAlignment="1">
      <alignment horizontal="centerContinuous"/>
    </xf>
    <xf numFmtId="0" fontId="15" fillId="0" borderId="88" xfId="7" applyBorder="1" applyAlignment="1">
      <alignment horizontal="center"/>
    </xf>
    <xf numFmtId="0" fontId="15" fillId="0" borderId="7" xfId="7" applyBorder="1" applyAlignment="1">
      <alignment horizontal="center"/>
    </xf>
    <xf numFmtId="0" fontId="7" fillId="0" borderId="7" xfId="7" applyFont="1" applyBorder="1" applyAlignment="1">
      <alignment horizontal="left"/>
    </xf>
    <xf numFmtId="0" fontId="15" fillId="0" borderId="7" xfId="7" applyBorder="1"/>
    <xf numFmtId="0" fontId="15" fillId="0" borderId="91" xfId="7" applyBorder="1" applyAlignment="1">
      <alignment horizontal="center"/>
    </xf>
    <xf numFmtId="0" fontId="7" fillId="0" borderId="80" xfId="7" applyFont="1" applyBorder="1" applyAlignment="1">
      <alignment horizontal="center"/>
    </xf>
    <xf numFmtId="0" fontId="7" fillId="0" borderId="3" xfId="7" applyFont="1" applyBorder="1" applyAlignment="1">
      <alignment horizontal="center"/>
    </xf>
    <xf numFmtId="0" fontId="7" fillId="0" borderId="2" xfId="7" applyFont="1" applyBorder="1" applyAlignment="1">
      <alignment horizontal="center"/>
    </xf>
    <xf numFmtId="0" fontId="7" fillId="0" borderId="149" xfId="7" applyFont="1" applyBorder="1" applyAlignment="1">
      <alignment horizontal="center"/>
    </xf>
    <xf numFmtId="0" fontId="7" fillId="0" borderId="95" xfId="7" applyFont="1" applyBorder="1" applyAlignment="1">
      <alignment horizontal="center"/>
    </xf>
    <xf numFmtId="0" fontId="7" fillId="0" borderId="82" xfId="7" applyFont="1" applyBorder="1" applyAlignment="1">
      <alignment horizontal="center"/>
    </xf>
    <xf numFmtId="0" fontId="7" fillId="0" borderId="5" xfId="7" applyFont="1" applyBorder="1" applyAlignment="1">
      <alignment horizontal="center"/>
    </xf>
    <xf numFmtId="0" fontId="7" fillId="0" borderId="5" xfId="7" applyFont="1" applyBorder="1" applyAlignment="1">
      <alignment horizontal="left"/>
    </xf>
    <xf numFmtId="0" fontId="7" fillId="0" borderId="0" xfId="7" applyFont="1"/>
    <xf numFmtId="0" fontId="7" fillId="0" borderId="75" xfId="7" applyFont="1" applyBorder="1" applyAlignment="1">
      <alignment horizontal="center"/>
    </xf>
    <xf numFmtId="0" fontId="7" fillId="0" borderId="54" xfId="7" applyFont="1" applyBorder="1" applyAlignment="1">
      <alignment horizontal="center"/>
    </xf>
    <xf numFmtId="0" fontId="7" fillId="0" borderId="84" xfId="7" applyFont="1" applyBorder="1" applyAlignment="1">
      <alignment horizontal="center"/>
    </xf>
    <xf numFmtId="0" fontId="7" fillId="0" borderId="8" xfId="7" applyFont="1" applyBorder="1" applyAlignment="1">
      <alignment horizontal="center"/>
    </xf>
    <xf numFmtId="0" fontId="7" fillId="0" borderId="8" xfId="7" applyFont="1" applyBorder="1" applyAlignment="1">
      <alignment horizontal="left"/>
    </xf>
    <xf numFmtId="0" fontId="7" fillId="0" borderId="7" xfId="7" applyFont="1" applyBorder="1" applyAlignment="1">
      <alignment horizontal="center"/>
    </xf>
    <xf numFmtId="0" fontId="7" fillId="0" borderId="76" xfId="7" applyFont="1" applyBorder="1" applyAlignment="1">
      <alignment horizontal="center"/>
    </xf>
    <xf numFmtId="0" fontId="7" fillId="0" borderId="91" xfId="7" applyFont="1" applyBorder="1" applyAlignment="1">
      <alignment horizontal="center"/>
    </xf>
    <xf numFmtId="0" fontId="15" fillId="0" borderId="82" xfId="7" applyBorder="1" applyAlignment="1">
      <alignment horizontal="center" vertical="center"/>
    </xf>
    <xf numFmtId="0" fontId="15" fillId="0" borderId="5" xfId="7" applyBorder="1" applyAlignment="1">
      <alignment horizontal="center"/>
    </xf>
    <xf numFmtId="0" fontId="15" fillId="0" borderId="75" xfId="7" applyBorder="1"/>
    <xf numFmtId="0" fontId="15" fillId="0" borderId="5" xfId="7" applyBorder="1"/>
    <xf numFmtId="0" fontId="15" fillId="0" borderId="54" xfId="7" applyBorder="1" applyAlignment="1">
      <alignment horizontal="center"/>
    </xf>
    <xf numFmtId="0" fontId="7" fillId="0" borderId="0" xfId="7" applyFont="1" applyAlignment="1">
      <alignment horizontal="center"/>
    </xf>
    <xf numFmtId="0" fontId="7" fillId="0" borderId="84" xfId="7" applyFont="1" applyBorder="1" applyAlignment="1">
      <alignment horizontal="center" vertical="center"/>
    </xf>
    <xf numFmtId="0" fontId="15" fillId="0" borderId="8" xfId="7" applyBorder="1" applyAlignment="1">
      <alignment horizontal="center"/>
    </xf>
    <xf numFmtId="37" fontId="7" fillId="0" borderId="7" xfId="7" applyNumberFormat="1" applyFont="1" applyBorder="1"/>
    <xf numFmtId="37" fontId="15" fillId="0" borderId="76" xfId="7" applyNumberFormat="1" applyBorder="1"/>
    <xf numFmtId="37" fontId="15" fillId="0" borderId="8" xfId="7" applyNumberFormat="1" applyBorder="1"/>
    <xf numFmtId="37" fontId="7" fillId="0" borderId="91" xfId="7" applyNumberFormat="1" applyFont="1" applyBorder="1" applyAlignment="1">
      <alignment horizontal="center"/>
    </xf>
    <xf numFmtId="0" fontId="7" fillId="0" borderId="7" xfId="7" applyFont="1" applyBorder="1"/>
    <xf numFmtId="0" fontId="7" fillId="0" borderId="8" xfId="7" applyFont="1" applyBorder="1" applyAlignment="1">
      <alignment horizontal="left" wrapText="1"/>
    </xf>
    <xf numFmtId="37" fontId="15" fillId="0" borderId="75" xfId="7" applyNumberFormat="1" applyBorder="1"/>
    <xf numFmtId="37" fontId="15" fillId="0" borderId="5" xfId="7" applyNumberFormat="1" applyBorder="1"/>
    <xf numFmtId="0" fontId="15" fillId="0" borderId="109" xfId="7" applyBorder="1" applyAlignment="1">
      <alignment horizontal="center"/>
    </xf>
    <xf numFmtId="0" fontId="7" fillId="0" borderId="109" xfId="7" applyFont="1" applyBorder="1" applyAlignment="1">
      <alignment horizontal="left"/>
    </xf>
    <xf numFmtId="0" fontId="7" fillId="0" borderId="34" xfId="7" applyFont="1" applyBorder="1" applyAlignment="1">
      <alignment horizontal="center"/>
    </xf>
    <xf numFmtId="0" fontId="15" fillId="0" borderId="234" xfId="7" applyBorder="1"/>
    <xf numFmtId="0" fontId="15" fillId="0" borderId="153" xfId="7" applyBorder="1"/>
    <xf numFmtId="0" fontId="7" fillId="0" borderId="34" xfId="7" applyFont="1" applyBorder="1" applyAlignment="1">
      <alignment wrapText="1"/>
    </xf>
    <xf numFmtId="37" fontId="15" fillId="0" borderId="235" xfId="7" applyNumberFormat="1" applyBorder="1"/>
    <xf numFmtId="37" fontId="15" fillId="0" borderId="109" xfId="7" applyNumberFormat="1" applyBorder="1"/>
    <xf numFmtId="0" fontId="7" fillId="0" borderId="7" xfId="7" applyFont="1" applyBorder="1" applyAlignment="1">
      <alignment wrapText="1"/>
    </xf>
    <xf numFmtId="0" fontId="15" fillId="0" borderId="112" xfId="7" applyBorder="1" applyAlignment="1">
      <alignment horizontal="center"/>
    </xf>
    <xf numFmtId="0" fontId="7" fillId="0" borderId="112" xfId="7" applyFont="1" applyBorder="1" applyAlignment="1">
      <alignment horizontal="left"/>
    </xf>
    <xf numFmtId="37" fontId="7" fillId="0" borderId="90" xfId="7" applyNumberFormat="1" applyFont="1" applyBorder="1" applyAlignment="1">
      <alignment wrapText="1"/>
    </xf>
    <xf numFmtId="37" fontId="15" fillId="0" borderId="150" xfId="7" applyNumberFormat="1" applyBorder="1"/>
    <xf numFmtId="37" fontId="15" fillId="0" borderId="112" xfId="7" applyNumberFormat="1" applyBorder="1"/>
    <xf numFmtId="37" fontId="15" fillId="0" borderId="236" xfId="7" applyNumberFormat="1" applyBorder="1"/>
    <xf numFmtId="0" fontId="7" fillId="0" borderId="94" xfId="7" applyFont="1" applyBorder="1" applyAlignment="1">
      <alignment horizontal="centerContinuous"/>
    </xf>
    <xf numFmtId="0" fontId="15" fillId="0" borderId="2" xfId="7" applyBorder="1" applyAlignment="1">
      <alignment horizontal="centerContinuous"/>
    </xf>
    <xf numFmtId="0" fontId="7" fillId="0" borderId="2" xfId="7" applyFont="1" applyBorder="1" applyAlignment="1">
      <alignment horizontal="centerContinuous"/>
    </xf>
    <xf numFmtId="0" fontId="15" fillId="0" borderId="95" xfId="7" applyBorder="1" applyAlignment="1">
      <alignment horizontal="centerContinuous"/>
    </xf>
    <xf numFmtId="0" fontId="15" fillId="0" borderId="50" xfId="7" applyBorder="1" applyAlignment="1">
      <alignment horizontal="center"/>
    </xf>
    <xf numFmtId="0" fontId="15" fillId="0" borderId="0" xfId="7" applyAlignment="1">
      <alignment horizontal="center"/>
    </xf>
    <xf numFmtId="0" fontId="7" fillId="0" borderId="0" xfId="7" applyFont="1" applyAlignment="1">
      <alignment horizontal="left"/>
    </xf>
    <xf numFmtId="0" fontId="7" fillId="0" borderId="34" xfId="7" applyFont="1" applyBorder="1" applyAlignment="1">
      <alignment horizontal="left"/>
    </xf>
    <xf numFmtId="0" fontId="15" fillId="0" borderId="34" xfId="7" applyBorder="1"/>
    <xf numFmtId="0" fontId="15" fillId="0" borderId="4" xfId="7" applyBorder="1" applyAlignment="1">
      <alignment horizontal="center"/>
    </xf>
    <xf numFmtId="0" fontId="15" fillId="0" borderId="4" xfId="7" applyBorder="1"/>
    <xf numFmtId="0" fontId="15" fillId="0" borderId="83" xfId="7" applyBorder="1" applyAlignment="1">
      <alignment horizontal="center"/>
    </xf>
    <xf numFmtId="0" fontId="7" fillId="0" borderId="4" xfId="7" applyFont="1" applyBorder="1" applyAlignment="1">
      <alignment horizontal="center"/>
    </xf>
    <xf numFmtId="0" fontId="7" fillId="0" borderId="75" xfId="7" applyFont="1" applyBorder="1"/>
    <xf numFmtId="0" fontId="7" fillId="0" borderId="88" xfId="7" applyFont="1" applyBorder="1" applyAlignment="1">
      <alignment horizontal="center"/>
    </xf>
    <xf numFmtId="0" fontId="7" fillId="0" borderId="6" xfId="7" applyFont="1" applyBorder="1" applyAlignment="1">
      <alignment horizontal="center"/>
    </xf>
    <xf numFmtId="0" fontId="7" fillId="0" borderId="6" xfId="7" applyFont="1" applyBorder="1" applyAlignment="1">
      <alignment horizontal="left"/>
    </xf>
    <xf numFmtId="37" fontId="7" fillId="0" borderId="6" xfId="7" applyNumberFormat="1" applyFont="1" applyBorder="1"/>
    <xf numFmtId="37" fontId="7" fillId="0" borderId="85" xfId="7" applyNumberFormat="1" applyFont="1" applyBorder="1" applyAlignment="1">
      <alignment horizontal="center"/>
    </xf>
    <xf numFmtId="0" fontId="7" fillId="0" borderId="6" xfId="7" applyFont="1" applyBorder="1"/>
    <xf numFmtId="0" fontId="7" fillId="0" borderId="97" xfId="7" applyFont="1" applyBorder="1" applyAlignment="1">
      <alignment horizontal="center"/>
    </xf>
    <xf numFmtId="0" fontId="7" fillId="0" borderId="111" xfId="7" applyFont="1" applyBorder="1" applyAlignment="1">
      <alignment horizontal="center"/>
    </xf>
    <xf numFmtId="0" fontId="7" fillId="0" borderId="111" xfId="7" applyFont="1" applyBorder="1" applyAlignment="1">
      <alignment horizontal="left" wrapText="1"/>
    </xf>
    <xf numFmtId="37" fontId="7" fillId="0" borderId="111" xfId="7" applyNumberFormat="1" applyFont="1" applyBorder="1"/>
    <xf numFmtId="37" fontId="7" fillId="0" borderId="87" xfId="7" applyNumberFormat="1" applyFont="1" applyBorder="1" applyAlignment="1">
      <alignment horizontal="center"/>
    </xf>
    <xf numFmtId="0" fontId="7" fillId="0" borderId="6" xfId="7" applyFont="1" applyBorder="1" applyAlignment="1">
      <alignment horizontal="left" wrapText="1"/>
    </xf>
    <xf numFmtId="0" fontId="7" fillId="0" borderId="50" xfId="7" applyFont="1" applyBorder="1" applyAlignment="1">
      <alignment horizontal="center"/>
    </xf>
    <xf numFmtId="0" fontId="7" fillId="0" borderId="4" xfId="7" applyFont="1" applyBorder="1" applyAlignment="1">
      <alignment horizontal="left"/>
    </xf>
    <xf numFmtId="0" fontId="7" fillId="0" borderId="4" xfId="7" applyFont="1" applyBorder="1" applyAlignment="1">
      <alignment wrapText="1"/>
    </xf>
    <xf numFmtId="37" fontId="7" fillId="0" borderId="83" xfId="7" applyNumberFormat="1" applyFont="1" applyBorder="1" applyAlignment="1">
      <alignment horizontal="center"/>
    </xf>
    <xf numFmtId="0" fontId="7" fillId="0" borderId="154" xfId="7" applyFont="1" applyBorder="1" applyAlignment="1">
      <alignment horizontal="center"/>
    </xf>
    <xf numFmtId="0" fontId="7" fillId="0" borderId="93" xfId="7" applyFont="1" applyBorder="1" applyAlignment="1">
      <alignment horizontal="center"/>
    </xf>
    <xf numFmtId="0" fontId="7" fillId="0" borderId="93" xfId="7" applyFont="1" applyBorder="1" applyAlignment="1">
      <alignment horizontal="left"/>
    </xf>
    <xf numFmtId="37" fontId="7" fillId="0" borderId="93" xfId="7" applyNumberFormat="1" applyFont="1" applyBorder="1"/>
    <xf numFmtId="37" fontId="15" fillId="0" borderId="77" xfId="7" applyNumberFormat="1" applyBorder="1"/>
    <xf numFmtId="0" fontId="7" fillId="0" borderId="4" xfId="7" applyFont="1" applyBorder="1"/>
    <xf numFmtId="37" fontId="7" fillId="0" borderId="4" xfId="7" applyNumberFormat="1" applyFont="1" applyBorder="1" applyAlignment="1">
      <alignment horizontal="center"/>
    </xf>
    <xf numFmtId="37" fontId="7" fillId="0" borderId="237" xfId="7" applyNumberFormat="1" applyFont="1" applyBorder="1"/>
    <xf numFmtId="0" fontId="7" fillId="0" borderId="238" xfId="7" applyFont="1" applyBorder="1"/>
    <xf numFmtId="0" fontId="7" fillId="0" borderId="83" xfId="7" applyFont="1" applyBorder="1" applyAlignment="1">
      <alignment horizontal="center"/>
    </xf>
    <xf numFmtId="0" fontId="7" fillId="0" borderId="111" xfId="7" applyFont="1" applyBorder="1"/>
    <xf numFmtId="37" fontId="7" fillId="0" borderId="4" xfId="7" applyNumberFormat="1" applyFont="1" applyBorder="1"/>
    <xf numFmtId="37" fontId="15" fillId="0" borderId="130" xfId="7" applyNumberFormat="1" applyBorder="1"/>
    <xf numFmtId="37" fontId="15" fillId="0" borderId="3" xfId="7" applyNumberFormat="1" applyBorder="1"/>
    <xf numFmtId="37" fontId="7" fillId="0" borderId="81" xfId="7" applyNumberFormat="1" applyFont="1" applyBorder="1" applyAlignment="1">
      <alignment horizontal="center"/>
    </xf>
    <xf numFmtId="0" fontId="7" fillId="0" borderId="62" xfId="7" applyFont="1" applyBorder="1" applyAlignment="1">
      <alignment horizontal="center"/>
    </xf>
    <xf numFmtId="0" fontId="7" fillId="0" borderId="107" xfId="7" applyFont="1" applyBorder="1" applyAlignment="1">
      <alignment horizontal="center"/>
    </xf>
    <xf numFmtId="0" fontId="7" fillId="0" borderId="107" xfId="7" applyFont="1" applyBorder="1" applyAlignment="1">
      <alignment horizontal="left"/>
    </xf>
    <xf numFmtId="37" fontId="7" fillId="0" borderId="107" xfId="7" applyNumberFormat="1" applyFont="1" applyBorder="1"/>
    <xf numFmtId="37" fontId="15" fillId="0" borderId="61" xfId="7" applyNumberFormat="1" applyBorder="1"/>
    <xf numFmtId="37" fontId="7" fillId="0" borderId="99" xfId="7" applyNumberFormat="1" applyFont="1" applyBorder="1" applyAlignment="1">
      <alignment horizontal="center"/>
    </xf>
    <xf numFmtId="0" fontId="7" fillId="0" borderId="70" xfId="7" applyFont="1" applyBorder="1" applyAlignment="1">
      <alignment horizontal="center"/>
    </xf>
    <xf numFmtId="0" fontId="7" fillId="0" borderId="108" xfId="7" applyFont="1" applyBorder="1" applyAlignment="1">
      <alignment horizontal="center"/>
    </xf>
    <xf numFmtId="0" fontId="7" fillId="0" borderId="108" xfId="7" applyFont="1" applyBorder="1" applyAlignment="1">
      <alignment horizontal="left"/>
    </xf>
    <xf numFmtId="37" fontId="7" fillId="0" borderId="108" xfId="7" applyNumberFormat="1" applyFont="1" applyBorder="1"/>
    <xf numFmtId="37" fontId="15" fillId="0" borderId="34" xfId="7" applyNumberFormat="1" applyBorder="1"/>
    <xf numFmtId="37" fontId="7" fillId="0" borderId="101" xfId="7" applyNumberFormat="1" applyFont="1" applyBorder="1" applyAlignment="1">
      <alignment horizontal="center"/>
    </xf>
    <xf numFmtId="37" fontId="15" fillId="0" borderId="140" xfId="7" applyNumberFormat="1" applyBorder="1"/>
    <xf numFmtId="37" fontId="15" fillId="0" borderId="38" xfId="7" applyNumberFormat="1" applyBorder="1"/>
    <xf numFmtId="37" fontId="15" fillId="0" borderId="141" xfId="7" applyNumberFormat="1" applyBorder="1"/>
    <xf numFmtId="0" fontId="7" fillId="0" borderId="50" xfId="7" applyFont="1" applyBorder="1" applyAlignment="1">
      <alignment horizontal="centerContinuous"/>
    </xf>
    <xf numFmtId="43" fontId="15" fillId="0" borderId="0" xfId="9" applyFont="1"/>
    <xf numFmtId="0" fontId="7" fillId="0" borderId="34" xfId="7" applyFont="1" applyBorder="1"/>
    <xf numFmtId="0" fontId="7" fillId="0" borderId="71" xfId="7" applyFont="1" applyBorder="1" applyAlignment="1">
      <alignment horizontal="center"/>
    </xf>
    <xf numFmtId="0" fontId="6" fillId="0" borderId="0" xfId="7" applyFont="1"/>
    <xf numFmtId="0" fontId="6" fillId="0" borderId="62" xfId="2" applyFont="1" applyBorder="1" applyAlignment="1">
      <alignment horizontal="left"/>
    </xf>
    <xf numFmtId="0" fontId="6" fillId="0" borderId="61" xfId="2" applyFont="1" applyBorder="1" applyAlignment="1">
      <alignment horizontal="center"/>
    </xf>
    <xf numFmtId="0" fontId="8" fillId="0" borderId="61" xfId="2" applyFont="1" applyBorder="1" applyAlignment="1">
      <alignment horizontal="left"/>
    </xf>
    <xf numFmtId="0" fontId="6" fillId="0" borderId="94" xfId="2" applyFont="1" applyBorder="1" applyAlignment="1">
      <alignment horizontal="centerContinuous"/>
    </xf>
    <xf numFmtId="0" fontId="15" fillId="0" borderId="2" xfId="2" applyBorder="1" applyAlignment="1">
      <alignment horizontal="centerContinuous"/>
    </xf>
    <xf numFmtId="0" fontId="7" fillId="0" borderId="2" xfId="2" applyFont="1" applyBorder="1" applyAlignment="1">
      <alignment horizontal="centerContinuous"/>
    </xf>
    <xf numFmtId="0" fontId="15" fillId="0" borderId="95" xfId="2" applyBorder="1" applyAlignment="1">
      <alignment horizontal="centerContinuous"/>
    </xf>
    <xf numFmtId="0" fontId="6" fillId="0" borderId="50" xfId="2" applyFont="1" applyBorder="1" applyAlignment="1">
      <alignment horizontal="centerContinuous"/>
    </xf>
    <xf numFmtId="0" fontId="6" fillId="0" borderId="0" xfId="2" applyFont="1" applyAlignment="1">
      <alignment horizontal="centerContinuous"/>
    </xf>
    <xf numFmtId="0" fontId="8" fillId="0" borderId="0" xfId="2" applyFont="1" applyAlignment="1">
      <alignment horizontal="centerContinuous"/>
    </xf>
    <xf numFmtId="0" fontId="6" fillId="0" borderId="54" xfId="2" applyFont="1" applyBorder="1" applyAlignment="1">
      <alignment horizontal="centerContinuous"/>
    </xf>
    <xf numFmtId="0" fontId="15" fillId="0" borderId="88" xfId="2" applyBorder="1" applyAlignment="1">
      <alignment horizontal="center"/>
    </xf>
    <xf numFmtId="0" fontId="15" fillId="0" borderId="7" xfId="2" applyBorder="1" applyAlignment="1">
      <alignment horizontal="center"/>
    </xf>
    <xf numFmtId="0" fontId="7" fillId="0" borderId="7" xfId="2" applyFont="1" applyBorder="1" applyAlignment="1">
      <alignment horizontal="left"/>
    </xf>
    <xf numFmtId="0" fontId="15" fillId="0" borderId="7" xfId="2" applyBorder="1"/>
    <xf numFmtId="0" fontId="15" fillId="0" borderId="91" xfId="2" applyBorder="1" applyAlignment="1">
      <alignment horizontal="center"/>
    </xf>
    <xf numFmtId="0" fontId="15" fillId="0" borderId="94" xfId="2" applyBorder="1"/>
    <xf numFmtId="0" fontId="15" fillId="0" borderId="2" xfId="2" applyBorder="1"/>
    <xf numFmtId="0" fontId="15" fillId="0" borderId="95" xfId="2" applyBorder="1"/>
    <xf numFmtId="0" fontId="7" fillId="0" borderId="88" xfId="2" applyFont="1" applyBorder="1"/>
    <xf numFmtId="0" fontId="7" fillId="0" borderId="91" xfId="2" applyFont="1" applyBorder="1"/>
    <xf numFmtId="0" fontId="15" fillId="0" borderId="7" xfId="2" applyBorder="1" applyAlignment="1">
      <alignment horizontal="centerContinuous"/>
    </xf>
    <xf numFmtId="0" fontId="6" fillId="0" borderId="70" xfId="2" applyFont="1" applyBorder="1" applyAlignment="1">
      <alignment horizontal="left"/>
    </xf>
    <xf numFmtId="0" fontId="15" fillId="0" borderId="71" xfId="2" applyBorder="1"/>
    <xf numFmtId="0" fontId="15" fillId="0" borderId="61" xfId="2" applyBorder="1" applyAlignment="1">
      <alignment horizontal="center"/>
    </xf>
    <xf numFmtId="0" fontId="15" fillId="0" borderId="61" xfId="2" applyBorder="1" applyAlignment="1">
      <alignment horizontal="right"/>
    </xf>
    <xf numFmtId="0" fontId="15" fillId="0" borderId="61" xfId="2" applyBorder="1"/>
    <xf numFmtId="0" fontId="6" fillId="0" borderId="69" xfId="2" applyFont="1" applyBorder="1" applyAlignment="1">
      <alignment horizontal="right"/>
    </xf>
    <xf numFmtId="0" fontId="6" fillId="0" borderId="2" xfId="2" applyFont="1" applyBorder="1" applyAlignment="1">
      <alignment horizontal="centerContinuous"/>
    </xf>
    <xf numFmtId="0" fontId="15" fillId="0" borderId="50" xfId="2" applyBorder="1"/>
    <xf numFmtId="0" fontId="15" fillId="0" borderId="54" xfId="2" applyBorder="1"/>
    <xf numFmtId="0" fontId="7" fillId="0" borderId="94" xfId="2" applyFont="1" applyBorder="1"/>
    <xf numFmtId="0" fontId="7" fillId="0" borderId="2" xfId="2" applyFont="1" applyBorder="1"/>
    <xf numFmtId="0" fontId="7" fillId="0" borderId="9" xfId="2" applyFont="1" applyBorder="1"/>
    <xf numFmtId="0" fontId="7" fillId="0" borderId="95" xfId="2" applyFont="1" applyBorder="1" applyAlignment="1">
      <alignment horizontal="centerContinuous"/>
    </xf>
    <xf numFmtId="0" fontId="7" fillId="0" borderId="6" xfId="2" applyFont="1" applyBorder="1" applyAlignment="1">
      <alignment horizontal="center"/>
    </xf>
    <xf numFmtId="0" fontId="7" fillId="0" borderId="85" xfId="2" applyFont="1" applyBorder="1" applyAlignment="1">
      <alignment horizontal="centerContinuous"/>
    </xf>
    <xf numFmtId="0" fontId="7" fillId="0" borderId="88" xfId="2" applyFont="1" applyBorder="1" applyAlignment="1">
      <alignment horizontal="centerContinuous"/>
    </xf>
    <xf numFmtId="0" fontId="7" fillId="0" borderId="85" xfId="2" applyFont="1" applyBorder="1"/>
    <xf numFmtId="0" fontId="7" fillId="0" borderId="1" xfId="2" applyFont="1" applyBorder="1"/>
    <xf numFmtId="0" fontId="7" fillId="0" borderId="1" xfId="2" applyFont="1" applyBorder="1" applyAlignment="1">
      <alignment horizontal="center"/>
    </xf>
    <xf numFmtId="0" fontId="7" fillId="0" borderId="70" xfId="2" applyFont="1" applyBorder="1"/>
    <xf numFmtId="0" fontId="6" fillId="0" borderId="71" xfId="2" applyFont="1" applyBorder="1" applyAlignment="1">
      <alignment horizontal="right"/>
    </xf>
    <xf numFmtId="0" fontId="15" fillId="0" borderId="70" xfId="2" applyBorder="1"/>
    <xf numFmtId="0" fontId="6" fillId="0" borderId="61" xfId="2" applyFont="1" applyBorder="1" applyAlignment="1">
      <alignment horizontal="right"/>
    </xf>
    <xf numFmtId="0" fontId="15" fillId="0" borderId="88" xfId="2" applyBorder="1"/>
    <xf numFmtId="0" fontId="15" fillId="0" borderId="91" xfId="2" applyBorder="1"/>
    <xf numFmtId="0" fontId="6" fillId="0" borderId="63" xfId="2" applyFont="1" applyBorder="1" applyAlignment="1">
      <alignment horizontal="left"/>
    </xf>
    <xf numFmtId="0" fontId="15" fillId="0" borderId="0" xfId="2" applyAlignment="1">
      <alignment horizontal="centerContinuous"/>
    </xf>
    <xf numFmtId="0" fontId="15" fillId="0" borderId="54" xfId="2" applyBorder="1" applyAlignment="1">
      <alignment horizontal="centerContinuous"/>
    </xf>
    <xf numFmtId="0" fontId="6" fillId="0" borderId="65" xfId="2" applyFont="1" applyBorder="1" applyAlignment="1">
      <alignment horizontal="right"/>
    </xf>
    <xf numFmtId="37" fontId="32" fillId="0" borderId="239" xfId="2" applyNumberFormat="1" applyFont="1" applyBorder="1"/>
    <xf numFmtId="167" fontId="7" fillId="0" borderId="22" xfId="0" applyNumberFormat="1" applyFont="1" applyBorder="1"/>
    <xf numFmtId="0" fontId="6" fillId="7" borderId="0" xfId="7" applyFont="1" applyFill="1"/>
    <xf numFmtId="0" fontId="6" fillId="7" borderId="62" xfId="7" applyFont="1" applyFill="1" applyBorder="1" applyAlignment="1">
      <alignment horizontal="centerContinuous"/>
    </xf>
    <xf numFmtId="0" fontId="6" fillId="7" borderId="61" xfId="7" applyFont="1" applyFill="1" applyBorder="1" applyAlignment="1">
      <alignment horizontal="centerContinuous"/>
    </xf>
    <xf numFmtId="0" fontId="15" fillId="7" borderId="69" xfId="7" applyFill="1" applyBorder="1"/>
    <xf numFmtId="0" fontId="15" fillId="7" borderId="0" xfId="7" applyFill="1"/>
    <xf numFmtId="0" fontId="15" fillId="7" borderId="50" xfId="7" applyFill="1" applyBorder="1" applyAlignment="1">
      <alignment horizontal="centerContinuous"/>
    </xf>
    <xf numFmtId="0" fontId="15" fillId="7" borderId="0" xfId="7" applyFill="1" applyAlignment="1">
      <alignment horizontal="centerContinuous"/>
    </xf>
    <xf numFmtId="0" fontId="15" fillId="7" borderId="54" xfId="7" applyFill="1" applyBorder="1"/>
    <xf numFmtId="0" fontId="15" fillId="7" borderId="50" xfId="7" applyFill="1" applyBorder="1"/>
    <xf numFmtId="0" fontId="15" fillId="7" borderId="54" xfId="7" applyFill="1" applyBorder="1" applyAlignment="1">
      <alignment horizontal="centerContinuous"/>
    </xf>
    <xf numFmtId="0" fontId="7" fillId="7" borderId="50" xfId="7" applyFont="1" applyFill="1" applyBorder="1" applyAlignment="1">
      <alignment horizontal="center"/>
    </xf>
    <xf numFmtId="0" fontId="7" fillId="7" borderId="0" xfId="7" applyFont="1" applyFill="1"/>
    <xf numFmtId="0" fontId="7" fillId="7" borderId="54" xfId="7" applyFont="1" applyFill="1" applyBorder="1"/>
    <xf numFmtId="0" fontId="7" fillId="7" borderId="88" xfId="7" applyFont="1" applyFill="1" applyBorder="1"/>
    <xf numFmtId="0" fontId="7" fillId="7" borderId="7" xfId="7" applyFont="1" applyFill="1" applyBorder="1"/>
    <xf numFmtId="0" fontId="7" fillId="7" borderId="91" xfId="7" applyFont="1" applyFill="1" applyBorder="1"/>
    <xf numFmtId="0" fontId="15" fillId="7" borderId="82" xfId="7" applyFill="1" applyBorder="1"/>
    <xf numFmtId="0" fontId="15" fillId="7" borderId="10" xfId="7" applyFill="1" applyBorder="1"/>
    <xf numFmtId="0" fontId="7" fillId="7" borderId="10" xfId="7" applyFont="1" applyFill="1" applyBorder="1" applyAlignment="1">
      <alignment horizontal="center"/>
    </xf>
    <xf numFmtId="0" fontId="7" fillId="7" borderId="83" xfId="7" applyFont="1" applyFill="1" applyBorder="1" applyAlignment="1">
      <alignment horizontal="center"/>
    </xf>
    <xf numFmtId="0" fontId="7" fillId="7" borderId="82" xfId="7" applyFont="1" applyFill="1" applyBorder="1" applyAlignment="1">
      <alignment horizontal="center"/>
    </xf>
    <xf numFmtId="0" fontId="7" fillId="7" borderId="84" xfId="7" applyFont="1" applyFill="1" applyBorder="1"/>
    <xf numFmtId="0" fontId="7" fillId="7" borderId="11" xfId="7" applyFont="1" applyFill="1" applyBorder="1" applyAlignment="1">
      <alignment horizontal="center"/>
    </xf>
    <xf numFmtId="0" fontId="7" fillId="7" borderId="83" xfId="7" applyFont="1" applyFill="1" applyBorder="1"/>
    <xf numFmtId="0" fontId="7" fillId="7" borderId="50" xfId="7" applyFont="1" applyFill="1" applyBorder="1"/>
    <xf numFmtId="0" fontId="7" fillId="7" borderId="4" xfId="7" applyFont="1" applyFill="1" applyBorder="1"/>
    <xf numFmtId="0" fontId="7" fillId="7" borderId="10" xfId="7" applyFont="1" applyFill="1" applyBorder="1"/>
    <xf numFmtId="0" fontId="7" fillId="7" borderId="99" xfId="7" applyFont="1" applyFill="1" applyBorder="1"/>
    <xf numFmtId="0" fontId="7" fillId="7" borderId="84" xfId="7" applyFont="1" applyFill="1" applyBorder="1" applyAlignment="1">
      <alignment horizontal="center"/>
    </xf>
    <xf numFmtId="0" fontId="7" fillId="7" borderId="11" xfId="7" applyFont="1" applyFill="1" applyBorder="1"/>
    <xf numFmtId="0" fontId="7" fillId="7" borderId="101" xfId="7" applyFont="1" applyFill="1" applyBorder="1" applyAlignment="1">
      <alignment horizontal="center"/>
    </xf>
    <xf numFmtId="41" fontId="7" fillId="0" borderId="101" xfId="11" applyNumberFormat="1" applyFont="1" applyFill="1" applyBorder="1"/>
    <xf numFmtId="0" fontId="7" fillId="7" borderId="136" xfId="7" applyFont="1" applyFill="1" applyBorder="1" applyAlignment="1">
      <alignment horizontal="center"/>
    </xf>
    <xf numFmtId="0" fontId="7" fillId="0" borderId="11" xfId="7" quotePrefix="1" applyFont="1" applyBorder="1" applyAlignment="1">
      <alignment horizontal="left"/>
    </xf>
    <xf numFmtId="0" fontId="7" fillId="0" borderId="11" xfId="7" applyFont="1" applyBorder="1"/>
    <xf numFmtId="0" fontId="7" fillId="0" borderId="11" xfId="7" applyFont="1" applyBorder="1" applyAlignment="1">
      <alignment horizontal="left"/>
    </xf>
    <xf numFmtId="0" fontId="7" fillId="7" borderId="100" xfId="7" applyFont="1" applyFill="1" applyBorder="1" applyAlignment="1">
      <alignment horizontal="center"/>
    </xf>
    <xf numFmtId="0" fontId="6" fillId="0" borderId="0" xfId="7" applyFont="1" applyAlignment="1">
      <alignment textRotation="180"/>
    </xf>
    <xf numFmtId="0" fontId="7" fillId="7" borderId="92" xfId="7" applyFont="1" applyFill="1" applyBorder="1" applyAlignment="1">
      <alignment horizontal="center"/>
    </xf>
    <xf numFmtId="0" fontId="7" fillId="7" borderId="3" xfId="7" quotePrefix="1" applyFont="1" applyFill="1" applyBorder="1" applyAlignment="1">
      <alignment horizontal="left"/>
    </xf>
    <xf numFmtId="0" fontId="7" fillId="7" borderId="69" xfId="7" applyFont="1" applyFill="1" applyBorder="1"/>
    <xf numFmtId="41" fontId="7" fillId="0" borderId="92" xfId="11" applyNumberFormat="1" applyFont="1" applyFill="1" applyBorder="1"/>
    <xf numFmtId="41" fontId="7" fillId="7" borderId="92" xfId="11" applyNumberFormat="1" applyFont="1" applyFill="1" applyBorder="1"/>
    <xf numFmtId="0" fontId="7" fillId="7" borderId="92" xfId="7" applyFont="1" applyFill="1" applyBorder="1"/>
    <xf numFmtId="0" fontId="7" fillId="7" borderId="99" xfId="7" applyFont="1" applyFill="1" applyBorder="1" applyAlignment="1">
      <alignment horizontal="center"/>
    </xf>
    <xf numFmtId="37" fontId="7" fillId="7" borderId="10" xfId="7" applyNumberFormat="1" applyFont="1" applyFill="1" applyBorder="1"/>
    <xf numFmtId="0" fontId="7" fillId="7" borderId="240" xfId="7" applyFont="1" applyFill="1" applyBorder="1" applyAlignment="1">
      <alignment horizontal="left"/>
    </xf>
    <xf numFmtId="37" fontId="7" fillId="7" borderId="240" xfId="7" applyNumberFormat="1" applyFont="1" applyFill="1" applyBorder="1"/>
    <xf numFmtId="37" fontId="7" fillId="0" borderId="92" xfId="7" applyNumberFormat="1" applyFont="1" applyBorder="1"/>
    <xf numFmtId="43" fontId="7" fillId="0" borderId="11" xfId="11" applyFont="1" applyFill="1" applyBorder="1"/>
    <xf numFmtId="0" fontId="7" fillId="0" borderId="11" xfId="11" applyNumberFormat="1" applyFont="1" applyFill="1" applyBorder="1"/>
    <xf numFmtId="167" fontId="7" fillId="0" borderId="11" xfId="11" applyNumberFormat="1" applyFont="1" applyFill="1" applyBorder="1"/>
    <xf numFmtId="167" fontId="7" fillId="0" borderId="101" xfId="11" applyNumberFormat="1" applyFont="1" applyFill="1" applyBorder="1"/>
    <xf numFmtId="167" fontId="7" fillId="0" borderId="9" xfId="11" applyNumberFormat="1" applyFont="1" applyFill="1" applyBorder="1"/>
    <xf numFmtId="0" fontId="7" fillId="0" borderId="9" xfId="11" applyNumberFormat="1" applyFont="1" applyFill="1" applyBorder="1"/>
    <xf numFmtId="167" fontId="7" fillId="7" borderId="99" xfId="11" applyNumberFormat="1" applyFont="1" applyFill="1" applyBorder="1"/>
    <xf numFmtId="0" fontId="7" fillId="7" borderId="99" xfId="11" applyNumberFormat="1" applyFont="1" applyFill="1" applyBorder="1"/>
    <xf numFmtId="167" fontId="7" fillId="0" borderId="99" xfId="11" applyNumberFormat="1" applyFont="1" applyFill="1" applyBorder="1"/>
    <xf numFmtId="167" fontId="7" fillId="0" borderId="92" xfId="11" applyNumberFormat="1" applyFont="1" applyFill="1" applyBorder="1"/>
    <xf numFmtId="0" fontId="7" fillId="0" borderId="92" xfId="11" applyNumberFormat="1" applyFont="1" applyFill="1" applyBorder="1"/>
    <xf numFmtId="167" fontId="7" fillId="7" borderId="92" xfId="11" applyNumberFormat="1" applyFont="1" applyFill="1" applyBorder="1"/>
    <xf numFmtId="0" fontId="7" fillId="7" borderId="92" xfId="11" applyNumberFormat="1" applyFont="1" applyFill="1" applyBorder="1"/>
    <xf numFmtId="0" fontId="7" fillId="7" borderId="70" xfId="7" applyFont="1" applyFill="1" applyBorder="1" applyAlignment="1">
      <alignment horizontal="left" vertical="top"/>
    </xf>
    <xf numFmtId="0" fontId="7" fillId="7" borderId="34" xfId="7" applyFont="1" applyFill="1" applyBorder="1" applyAlignment="1">
      <alignment horizontal="left" vertical="top"/>
    </xf>
    <xf numFmtId="0" fontId="15" fillId="7" borderId="34" xfId="7" applyFill="1" applyBorder="1" applyAlignment="1">
      <alignment horizontal="left"/>
    </xf>
    <xf numFmtId="0" fontId="15" fillId="7" borderId="71" xfId="7" applyFill="1" applyBorder="1" applyAlignment="1">
      <alignment horizontal="left"/>
    </xf>
    <xf numFmtId="167" fontId="15" fillId="0" borderId="0" xfId="11" applyNumberFormat="1" applyFont="1" applyFill="1"/>
    <xf numFmtId="0" fontId="15" fillId="0" borderId="0" xfId="13"/>
    <xf numFmtId="0" fontId="15" fillId="0" borderId="4" xfId="13" applyBorder="1" applyAlignment="1">
      <alignment horizontal="centerContinuous"/>
    </xf>
    <xf numFmtId="0" fontId="15" fillId="0" borderId="0" xfId="13" applyAlignment="1">
      <alignment horizontal="centerContinuous"/>
    </xf>
    <xf numFmtId="0" fontId="15" fillId="0" borderId="5" xfId="13" applyBorder="1" applyAlignment="1">
      <alignment horizontal="centerContinuous"/>
    </xf>
    <xf numFmtId="0" fontId="15" fillId="0" borderId="6" xfId="13" applyBorder="1"/>
    <xf numFmtId="0" fontId="15" fillId="0" borderId="7" xfId="13" applyBorder="1"/>
    <xf numFmtId="0" fontId="15" fillId="0" borderId="8" xfId="13" applyBorder="1"/>
    <xf numFmtId="0" fontId="7" fillId="0" borderId="9" xfId="13" applyFont="1" applyBorder="1"/>
    <xf numFmtId="0" fontId="7" fillId="0" borderId="1" xfId="13" applyFont="1" applyBorder="1"/>
    <xf numFmtId="0" fontId="7" fillId="0" borderId="3" xfId="13" applyFont="1" applyBorder="1"/>
    <xf numFmtId="0" fontId="7" fillId="0" borderId="9" xfId="13" applyFont="1" applyBorder="1" applyAlignment="1">
      <alignment horizontal="center"/>
    </xf>
    <xf numFmtId="0" fontId="7" fillId="0" borderId="5" xfId="13" applyFont="1" applyBorder="1"/>
    <xf numFmtId="0" fontId="7" fillId="0" borderId="0" xfId="13" applyFont="1"/>
    <xf numFmtId="0" fontId="7" fillId="0" borderId="10" xfId="13" applyFont="1" applyBorder="1"/>
    <xf numFmtId="0" fontId="7" fillId="0" borderId="4" xfId="13" applyFont="1" applyBorder="1"/>
    <xf numFmtId="0" fontId="7" fillId="0" borderId="10" xfId="13" applyFont="1" applyBorder="1" applyAlignment="1">
      <alignment horizontal="center"/>
    </xf>
    <xf numFmtId="0" fontId="10" fillId="0" borderId="10" xfId="13" applyFont="1" applyBorder="1" applyAlignment="1">
      <alignment horizontal="center"/>
    </xf>
    <xf numFmtId="0" fontId="10" fillId="0" borderId="4" xfId="13" applyFont="1" applyBorder="1"/>
    <xf numFmtId="0" fontId="7" fillId="0" borderId="5" xfId="13" applyFont="1" applyBorder="1" applyAlignment="1">
      <alignment horizontal="center"/>
    </xf>
    <xf numFmtId="0" fontId="10" fillId="0" borderId="4" xfId="13" applyFont="1" applyBorder="1" applyAlignment="1">
      <alignment horizontal="center"/>
    </xf>
    <xf numFmtId="0" fontId="7" fillId="0" borderId="11" xfId="13" applyFont="1" applyBorder="1"/>
    <xf numFmtId="0" fontId="7" fillId="0" borderId="6" xfId="13" applyFont="1" applyBorder="1"/>
    <xf numFmtId="0" fontId="10" fillId="0" borderId="8" xfId="13" applyFont="1" applyBorder="1" applyAlignment="1">
      <alignment horizontal="center"/>
    </xf>
    <xf numFmtId="0" fontId="7" fillId="0" borderId="8" xfId="13" applyFont="1" applyBorder="1" applyAlignment="1">
      <alignment horizontal="center"/>
    </xf>
    <xf numFmtId="0" fontId="7" fillId="0" borderId="6" xfId="13" applyFont="1" applyBorder="1" applyAlignment="1">
      <alignment horizontal="center"/>
    </xf>
    <xf numFmtId="37" fontId="7" fillId="0" borderId="7" xfId="13" applyNumberFormat="1" applyFont="1" applyBorder="1" applyAlignment="1">
      <alignment horizontal="center"/>
    </xf>
    <xf numFmtId="0" fontId="7" fillId="0" borderId="7" xfId="13" applyFont="1" applyBorder="1"/>
    <xf numFmtId="37" fontId="7" fillId="0" borderId="241" xfId="13" applyNumberFormat="1" applyFont="1" applyBorder="1"/>
    <xf numFmtId="37" fontId="7" fillId="0" borderId="242" xfId="13" applyNumberFormat="1" applyFont="1" applyBorder="1"/>
    <xf numFmtId="37" fontId="7" fillId="0" borderId="243" xfId="13" applyNumberFormat="1" applyFont="1" applyBorder="1"/>
    <xf numFmtId="0" fontId="7" fillId="0" borderId="11" xfId="13" applyFont="1" applyBorder="1" applyAlignment="1">
      <alignment horizontal="center"/>
    </xf>
    <xf numFmtId="37" fontId="7" fillId="0" borderId="244" xfId="13" applyNumberFormat="1" applyFont="1" applyBorder="1"/>
    <xf numFmtId="37" fontId="7" fillId="0" borderId="149" xfId="13" applyNumberFormat="1" applyFont="1" applyBorder="1"/>
    <xf numFmtId="37" fontId="7" fillId="0" borderId="245" xfId="13" applyNumberFormat="1" applyFont="1" applyBorder="1"/>
    <xf numFmtId="37" fontId="15" fillId="0" borderId="0" xfId="13" applyNumberFormat="1"/>
    <xf numFmtId="37" fontId="7" fillId="0" borderId="0" xfId="13" applyNumberFormat="1" applyFont="1"/>
    <xf numFmtId="37" fontId="7" fillId="0" borderId="120" xfId="13" applyNumberFormat="1" applyFont="1" applyBorder="1"/>
    <xf numFmtId="37" fontId="7" fillId="0" borderId="11" xfId="13" applyNumberFormat="1" applyFont="1" applyBorder="1"/>
    <xf numFmtId="37" fontId="7" fillId="0" borderId="127" xfId="13" applyNumberFormat="1" applyFont="1" applyBorder="1"/>
    <xf numFmtId="37" fontId="7" fillId="0" borderId="39" xfId="13" applyNumberFormat="1" applyFont="1" applyBorder="1"/>
    <xf numFmtId="37" fontId="7" fillId="0" borderId="140" xfId="13" applyNumberFormat="1" applyFont="1" applyBorder="1"/>
    <xf numFmtId="37" fontId="7" fillId="0" borderId="121" xfId="13" applyNumberFormat="1" applyFont="1" applyBorder="1"/>
    <xf numFmtId="37" fontId="7" fillId="0" borderId="247" xfId="13" applyNumberFormat="1" applyFont="1" applyBorder="1"/>
    <xf numFmtId="37" fontId="7" fillId="0" borderId="111" xfId="13" applyNumberFormat="1" applyFont="1" applyBorder="1"/>
    <xf numFmtId="37" fontId="7" fillId="0" borderId="130" xfId="13" applyNumberFormat="1" applyFont="1" applyBorder="1"/>
    <xf numFmtId="37" fontId="7" fillId="0" borderId="122" xfId="13" applyNumberFormat="1" applyFont="1" applyBorder="1"/>
    <xf numFmtId="37" fontId="7" fillId="0" borderId="248" xfId="13" applyNumberFormat="1" applyFont="1" applyBorder="1"/>
    <xf numFmtId="37" fontId="7" fillId="0" borderId="141" xfId="13" applyNumberFormat="1" applyFont="1" applyBorder="1"/>
    <xf numFmtId="37" fontId="7" fillId="0" borderId="124" xfId="13" applyNumberFormat="1" applyFont="1" applyBorder="1"/>
    <xf numFmtId="0" fontId="7" fillId="0" borderId="7" xfId="13" applyFont="1" applyBorder="1" applyAlignment="1">
      <alignment horizontal="center"/>
    </xf>
    <xf numFmtId="0" fontId="7" fillId="0" borderId="246" xfId="13" applyFont="1" applyBorder="1"/>
    <xf numFmtId="37" fontId="7" fillId="0" borderId="249" xfId="13" applyNumberFormat="1" applyFont="1" applyBorder="1"/>
    <xf numFmtId="37" fontId="7" fillId="0" borderId="53" xfId="13" applyNumberFormat="1" applyFont="1" applyBorder="1"/>
    <xf numFmtId="37" fontId="7" fillId="0" borderId="250" xfId="13" applyNumberFormat="1" applyFont="1" applyBorder="1"/>
    <xf numFmtId="37" fontId="7" fillId="0" borderId="4" xfId="13" applyNumberFormat="1" applyFont="1" applyBorder="1"/>
    <xf numFmtId="37" fontId="7" fillId="0" borderId="75" xfId="13" applyNumberFormat="1" applyFont="1" applyBorder="1"/>
    <xf numFmtId="37" fontId="7" fillId="0" borderId="251" xfId="13" applyNumberFormat="1" applyFont="1" applyBorder="1"/>
    <xf numFmtId="37" fontId="7" fillId="0" borderId="8" xfId="13" applyNumberFormat="1" applyFont="1" applyBorder="1"/>
    <xf numFmtId="37" fontId="7" fillId="0" borderId="6" xfId="13" applyNumberFormat="1" applyFont="1" applyBorder="1"/>
    <xf numFmtId="37" fontId="7" fillId="0" borderId="252" xfId="13" applyNumberFormat="1" applyFont="1" applyBorder="1"/>
    <xf numFmtId="37" fontId="7" fillId="0" borderId="123" xfId="13" applyNumberFormat="1" applyFont="1" applyBorder="1"/>
    <xf numFmtId="37" fontId="7" fillId="0" borderId="128" xfId="13" applyNumberFormat="1" applyFont="1" applyBorder="1"/>
    <xf numFmtId="37" fontId="7" fillId="0" borderId="79" xfId="13" applyNumberFormat="1" applyFont="1" applyBorder="1"/>
    <xf numFmtId="0" fontId="7" fillId="0" borderId="2" xfId="13" applyFont="1" applyBorder="1"/>
    <xf numFmtId="37" fontId="7" fillId="0" borderId="2" xfId="13" applyNumberFormat="1" applyFont="1" applyBorder="1"/>
    <xf numFmtId="0" fontId="7" fillId="0" borderId="3" xfId="13" applyFont="1" applyBorder="1" applyAlignment="1">
      <alignment horizontal="center"/>
    </xf>
    <xf numFmtId="0" fontId="15" fillId="7" borderId="0" xfId="14" applyFill="1"/>
    <xf numFmtId="0" fontId="7" fillId="7" borderId="7" xfId="14" applyFont="1" applyFill="1" applyBorder="1" applyAlignment="1">
      <alignment horizontal="centerContinuous"/>
    </xf>
    <xf numFmtId="0" fontId="7" fillId="7" borderId="8" xfId="14" applyFont="1" applyFill="1" applyBorder="1" applyAlignment="1">
      <alignment horizontal="centerContinuous"/>
    </xf>
    <xf numFmtId="0" fontId="15" fillId="7" borderId="4" xfId="14" applyFill="1" applyBorder="1"/>
    <xf numFmtId="0" fontId="15" fillId="7" borderId="5" xfId="14" applyFill="1" applyBorder="1"/>
    <xf numFmtId="0" fontId="7" fillId="7" borderId="4" xfId="14" applyFont="1" applyFill="1" applyBorder="1" applyAlignment="1">
      <alignment horizontal="center"/>
    </xf>
    <xf numFmtId="0" fontId="7" fillId="7" borderId="0" xfId="14" quotePrefix="1" applyFont="1" applyFill="1" applyAlignment="1">
      <alignment horizontal="left"/>
    </xf>
    <xf numFmtId="0" fontId="7" fillId="7" borderId="0" xfId="14" applyFont="1" applyFill="1"/>
    <xf numFmtId="0" fontId="7" fillId="7" borderId="5" xfId="14" applyFont="1" applyFill="1" applyBorder="1"/>
    <xf numFmtId="0" fontId="7" fillId="7" borderId="4" xfId="14" quotePrefix="1" applyFont="1" applyFill="1" applyBorder="1" applyAlignment="1">
      <alignment horizontal="left"/>
    </xf>
    <xf numFmtId="0" fontId="7" fillId="7" borderId="4" xfId="14" applyFont="1" applyFill="1" applyBorder="1"/>
    <xf numFmtId="0" fontId="7" fillId="3" borderId="4" xfId="14" applyFont="1" applyFill="1" applyBorder="1"/>
    <xf numFmtId="0" fontId="7" fillId="3" borderId="0" xfId="14" applyFont="1" applyFill="1"/>
    <xf numFmtId="0" fontId="7" fillId="3" borderId="5" xfId="14" applyFont="1" applyFill="1" applyBorder="1"/>
    <xf numFmtId="0" fontId="15" fillId="7" borderId="6" xfId="14" applyFill="1" applyBorder="1"/>
    <xf numFmtId="0" fontId="15" fillId="7" borderId="7" xfId="14" applyFill="1" applyBorder="1"/>
    <xf numFmtId="0" fontId="15" fillId="7" borderId="8" xfId="14" applyFill="1" applyBorder="1"/>
    <xf numFmtId="0" fontId="7" fillId="7" borderId="9" xfId="14" applyFont="1" applyFill="1" applyBorder="1" applyAlignment="1">
      <alignment horizontal="center"/>
    </xf>
    <xf numFmtId="0" fontId="7" fillId="7" borderId="2" xfId="14" applyFont="1" applyFill="1" applyBorder="1" applyAlignment="1">
      <alignment horizontal="center"/>
    </xf>
    <xf numFmtId="0" fontId="7" fillId="7" borderId="39" xfId="14" applyFont="1" applyFill="1" applyBorder="1" applyAlignment="1">
      <alignment horizontal="centerContinuous"/>
    </xf>
    <xf numFmtId="0" fontId="7" fillId="7" borderId="35" xfId="14" applyFont="1" applyFill="1" applyBorder="1" applyAlignment="1">
      <alignment horizontal="centerContinuous"/>
    </xf>
    <xf numFmtId="0" fontId="7" fillId="7" borderId="38" xfId="14" applyFont="1" applyFill="1" applyBorder="1" applyAlignment="1">
      <alignment horizontal="centerContinuous"/>
    </xf>
    <xf numFmtId="0" fontId="7" fillId="7" borderId="3" xfId="14" applyFont="1" applyFill="1" applyBorder="1" applyAlignment="1">
      <alignment horizontal="center"/>
    </xf>
    <xf numFmtId="0" fontId="7" fillId="7" borderId="10" xfId="14" applyFont="1" applyFill="1" applyBorder="1" applyAlignment="1">
      <alignment horizontal="center"/>
    </xf>
    <xf numFmtId="0" fontId="7" fillId="7" borderId="0" xfId="14" applyFont="1" applyFill="1" applyAlignment="1">
      <alignment horizontal="center"/>
    </xf>
    <xf numFmtId="0" fontId="10" fillId="7" borderId="10" xfId="14" applyFont="1" applyFill="1" applyBorder="1" applyAlignment="1">
      <alignment horizontal="center"/>
    </xf>
    <xf numFmtId="0" fontId="10" fillId="7" borderId="4" xfId="14" applyFont="1" applyFill="1" applyBorder="1" applyAlignment="1">
      <alignment horizontal="center"/>
    </xf>
    <xf numFmtId="0" fontId="7" fillId="7" borderId="11" xfId="14" applyFont="1" applyFill="1" applyBorder="1"/>
    <xf numFmtId="0" fontId="7" fillId="7" borderId="7" xfId="14" applyFont="1" applyFill="1" applyBorder="1"/>
    <xf numFmtId="0" fontId="7" fillId="7" borderId="7" xfId="14" applyFont="1" applyFill="1" applyBorder="1" applyAlignment="1">
      <alignment horizontal="center"/>
    </xf>
    <xf numFmtId="0" fontId="7" fillId="7" borderId="11" xfId="14" applyFont="1" applyFill="1" applyBorder="1" applyAlignment="1">
      <alignment horizontal="center"/>
    </xf>
    <xf numFmtId="0" fontId="7" fillId="7" borderId="10" xfId="14" applyFont="1" applyFill="1" applyBorder="1"/>
    <xf numFmtId="0" fontId="31" fillId="7" borderId="149" xfId="14" applyFont="1" applyFill="1" applyBorder="1"/>
    <xf numFmtId="0" fontId="7" fillId="0" borderId="253" xfId="14" applyFont="1" applyBorder="1"/>
    <xf numFmtId="0" fontId="7" fillId="7" borderId="12" xfId="14" applyFont="1" applyFill="1" applyBorder="1"/>
    <xf numFmtId="0" fontId="7" fillId="7" borderId="14" xfId="14" applyFont="1" applyFill="1" applyBorder="1"/>
    <xf numFmtId="37" fontId="7" fillId="7" borderId="7" xfId="14" applyNumberFormat="1" applyFont="1" applyFill="1" applyBorder="1"/>
    <xf numFmtId="167" fontId="7" fillId="0" borderId="76" xfId="11" applyNumberFormat="1" applyFont="1" applyFill="1" applyBorder="1" applyProtection="1"/>
    <xf numFmtId="10" fontId="7" fillId="0" borderId="8" xfId="15" applyNumberFormat="1" applyFont="1" applyBorder="1"/>
    <xf numFmtId="0" fontId="7" fillId="7" borderId="15" xfId="14" applyFont="1" applyFill="1" applyBorder="1"/>
    <xf numFmtId="0" fontId="7" fillId="7" borderId="40" xfId="14" applyFont="1" applyFill="1" applyBorder="1"/>
    <xf numFmtId="0" fontId="7" fillId="7" borderId="8" xfId="14" applyFont="1" applyFill="1" applyBorder="1"/>
    <xf numFmtId="0" fontId="7" fillId="0" borderId="8" xfId="15" applyFont="1" applyBorder="1"/>
    <xf numFmtId="0" fontId="7" fillId="7" borderId="41" xfId="14" applyFont="1" applyFill="1" applyBorder="1" applyAlignment="1">
      <alignment horizontal="center"/>
    </xf>
    <xf numFmtId="37" fontId="7" fillId="7" borderId="42" xfId="14" applyNumberFormat="1" applyFont="1" applyFill="1" applyBorder="1"/>
    <xf numFmtId="0" fontId="7" fillId="7" borderId="254" xfId="14" applyFont="1" applyFill="1" applyBorder="1" applyAlignment="1">
      <alignment horizontal="center"/>
    </xf>
    <xf numFmtId="167" fontId="7" fillId="0" borderId="255" xfId="11" applyNumberFormat="1" applyFont="1" applyFill="1" applyBorder="1" applyProtection="1"/>
    <xf numFmtId="10" fontId="7" fillId="0" borderId="43" xfId="15" applyNumberFormat="1" applyFont="1" applyBorder="1"/>
    <xf numFmtId="0" fontId="7" fillId="7" borderId="44" xfId="14" applyFont="1" applyFill="1" applyBorder="1"/>
    <xf numFmtId="0" fontId="7" fillId="7" borderId="45" xfId="14" applyFont="1" applyFill="1" applyBorder="1"/>
    <xf numFmtId="0" fontId="7" fillId="7" borderId="43" xfId="14" applyFont="1" applyFill="1" applyBorder="1"/>
    <xf numFmtId="37" fontId="7" fillId="7" borderId="0" xfId="14" applyNumberFormat="1" applyFont="1" applyFill="1"/>
    <xf numFmtId="167" fontId="7" fillId="0" borderId="75" xfId="11" applyNumberFormat="1" applyFont="1" applyFill="1" applyBorder="1" applyProtection="1"/>
    <xf numFmtId="0" fontId="7" fillId="0" borderId="5" xfId="15" applyFont="1" applyBorder="1"/>
    <xf numFmtId="0" fontId="7" fillId="7" borderId="17" xfId="14" applyFont="1" applyFill="1" applyBorder="1"/>
    <xf numFmtId="0" fontId="7" fillId="7" borderId="18" xfId="14" applyFont="1" applyFill="1" applyBorder="1"/>
    <xf numFmtId="37" fontId="7" fillId="7" borderId="6" xfId="14" applyNumberFormat="1" applyFont="1" applyFill="1" applyBorder="1" applyAlignment="1">
      <alignment horizontal="center"/>
    </xf>
    <xf numFmtId="0" fontId="7" fillId="7" borderId="16" xfId="14" applyFont="1" applyFill="1" applyBorder="1"/>
    <xf numFmtId="41" fontId="7" fillId="0" borderId="8" xfId="15" applyNumberFormat="1" applyFont="1" applyBorder="1" applyAlignment="1">
      <alignment horizontal="right"/>
    </xf>
    <xf numFmtId="0" fontId="7" fillId="7" borderId="35" xfId="14" applyFont="1" applyFill="1" applyBorder="1"/>
    <xf numFmtId="10" fontId="7" fillId="0" borderId="5" xfId="15" applyNumberFormat="1" applyFont="1" applyBorder="1"/>
    <xf numFmtId="167" fontId="7" fillId="0" borderId="256" xfId="11" applyNumberFormat="1" applyFont="1" applyFill="1" applyBorder="1" applyProtection="1"/>
    <xf numFmtId="10" fontId="7" fillId="0" borderId="257" xfId="15" applyNumberFormat="1" applyFont="1" applyBorder="1"/>
    <xf numFmtId="0" fontId="7" fillId="7" borderId="46" xfId="14" applyFont="1" applyFill="1" applyBorder="1"/>
    <xf numFmtId="0" fontId="7" fillId="7" borderId="41" xfId="14" applyFont="1" applyFill="1" applyBorder="1"/>
    <xf numFmtId="0" fontId="7" fillId="7" borderId="258" xfId="14" applyFont="1" applyFill="1" applyBorder="1" applyAlignment="1">
      <alignment horizontal="center"/>
    </xf>
    <xf numFmtId="37" fontId="7" fillId="7" borderId="259" xfId="14" applyNumberFormat="1" applyFont="1" applyFill="1" applyBorder="1"/>
    <xf numFmtId="0" fontId="7" fillId="7" borderId="259" xfId="14" applyFont="1" applyFill="1" applyBorder="1" applyAlignment="1">
      <alignment horizontal="center"/>
    </xf>
    <xf numFmtId="167" fontId="7" fillId="0" borderId="79" xfId="11" applyNumberFormat="1" applyFont="1" applyFill="1" applyBorder="1" applyProtection="1"/>
    <xf numFmtId="0" fontId="7" fillId="7" borderId="260" xfId="14" applyFont="1" applyFill="1" applyBorder="1"/>
    <xf numFmtId="0" fontId="7" fillId="7" borderId="261" xfId="14" applyFont="1" applyFill="1" applyBorder="1"/>
    <xf numFmtId="0" fontId="7" fillId="6" borderId="50" xfId="14" applyFont="1" applyFill="1" applyBorder="1" applyAlignment="1">
      <alignment horizontal="center"/>
    </xf>
    <xf numFmtId="0" fontId="7" fillId="6" borderId="0" xfId="14" applyFont="1" applyFill="1"/>
    <xf numFmtId="167" fontId="7" fillId="6" borderId="0" xfId="11" applyNumberFormat="1" applyFont="1" applyFill="1" applyBorder="1" applyProtection="1"/>
    <xf numFmtId="0" fontId="7" fillId="6" borderId="0" xfId="14" applyFont="1" applyFill="1" applyAlignment="1">
      <alignment horizontal="center"/>
    </xf>
    <xf numFmtId="0" fontId="7" fillId="6" borderId="54" xfId="14" applyFont="1" applyFill="1" applyBorder="1" applyAlignment="1">
      <alignment horizontal="center"/>
    </xf>
    <xf numFmtId="0" fontId="7" fillId="6" borderId="34" xfId="14" applyFont="1" applyFill="1" applyBorder="1" applyAlignment="1">
      <alignment horizontal="center"/>
    </xf>
    <xf numFmtId="0" fontId="7" fillId="6" borderId="34" xfId="14" applyFont="1" applyFill="1" applyBorder="1"/>
    <xf numFmtId="0" fontId="7" fillId="7" borderId="7" xfId="8" applyFont="1" applyFill="1" applyBorder="1" applyAlignment="1">
      <alignment horizontal="centerContinuous"/>
    </xf>
    <xf numFmtId="0" fontId="7" fillId="7" borderId="8" xfId="8" applyFont="1" applyFill="1" applyBorder="1" applyAlignment="1">
      <alignment horizontal="centerContinuous"/>
    </xf>
    <xf numFmtId="0" fontId="7" fillId="7" borderId="1" xfId="8" applyFont="1" applyFill="1" applyBorder="1" applyAlignment="1">
      <alignment horizontal="center"/>
    </xf>
    <xf numFmtId="37" fontId="7" fillId="7" borderId="2" xfId="8" applyNumberFormat="1" applyFont="1" applyFill="1" applyBorder="1"/>
    <xf numFmtId="0" fontId="7" fillId="7" borderId="2" xfId="8" applyFont="1" applyFill="1" applyBorder="1"/>
    <xf numFmtId="0" fontId="7" fillId="7" borderId="3" xfId="8" applyFont="1" applyFill="1" applyBorder="1"/>
    <xf numFmtId="0" fontId="7" fillId="7" borderId="4" xfId="8" applyFont="1" applyFill="1" applyBorder="1" applyAlignment="1">
      <alignment horizontal="center"/>
    </xf>
    <xf numFmtId="37" fontId="7" fillId="7" borderId="0" xfId="8" quotePrefix="1" applyNumberFormat="1" applyFont="1" applyFill="1" applyAlignment="1">
      <alignment horizontal="left"/>
    </xf>
    <xf numFmtId="37" fontId="7" fillId="7" borderId="0" xfId="8" applyNumberFormat="1" applyFont="1" applyFill="1"/>
    <xf numFmtId="0" fontId="7" fillId="7" borderId="0" xfId="8" applyFont="1" applyFill="1"/>
    <xf numFmtId="0" fontId="7" fillId="7" borderId="5" xfId="8" applyFont="1" applyFill="1" applyBorder="1"/>
    <xf numFmtId="0" fontId="7" fillId="7" borderId="4" xfId="8" quotePrefix="1" applyFont="1" applyFill="1" applyBorder="1" applyAlignment="1">
      <alignment horizontal="left"/>
    </xf>
    <xf numFmtId="0" fontId="7" fillId="7" borderId="4" xfId="8" applyFont="1" applyFill="1" applyBorder="1" applyAlignment="1">
      <alignment horizontal="left"/>
    </xf>
    <xf numFmtId="0" fontId="7" fillId="7" borderId="9" xfId="8" applyFont="1" applyFill="1" applyBorder="1" applyAlignment="1">
      <alignment horizontal="center"/>
    </xf>
    <xf numFmtId="37" fontId="7" fillId="7" borderId="9" xfId="8" applyNumberFormat="1" applyFont="1" applyFill="1" applyBorder="1"/>
    <xf numFmtId="0" fontId="7" fillId="7" borderId="1" xfId="8" applyFont="1" applyFill="1" applyBorder="1" applyAlignment="1">
      <alignment vertical="top"/>
    </xf>
    <xf numFmtId="0" fontId="7" fillId="7" borderId="3" xfId="8" applyFont="1" applyFill="1" applyBorder="1" applyAlignment="1">
      <alignment vertical="top"/>
    </xf>
    <xf numFmtId="0" fontId="7" fillId="7" borderId="9" xfId="8" applyFont="1" applyFill="1" applyBorder="1" applyAlignment="1">
      <alignment horizontal="center" vertical="top"/>
    </xf>
    <xf numFmtId="0" fontId="7" fillId="7" borderId="10" xfId="8" applyFont="1" applyFill="1" applyBorder="1" applyAlignment="1">
      <alignment horizontal="center"/>
    </xf>
    <xf numFmtId="37" fontId="7" fillId="7" borderId="10" xfId="8" applyNumberFormat="1" applyFont="1" applyFill="1" applyBorder="1"/>
    <xf numFmtId="0" fontId="7" fillId="7" borderId="10" xfId="8" applyFont="1" applyFill="1" applyBorder="1" applyAlignment="1">
      <alignment horizontal="center" vertical="top"/>
    </xf>
    <xf numFmtId="0" fontId="7" fillId="7" borderId="5" xfId="8" applyFont="1" applyFill="1" applyBorder="1" applyAlignment="1">
      <alignment horizontal="center" vertical="top"/>
    </xf>
    <xf numFmtId="0" fontId="7" fillId="7" borderId="5" xfId="8" applyFont="1" applyFill="1" applyBorder="1" applyAlignment="1">
      <alignment horizontal="center"/>
    </xf>
    <xf numFmtId="0" fontId="7" fillId="7" borderId="10" xfId="8" applyFont="1" applyFill="1" applyBorder="1"/>
    <xf numFmtId="0" fontId="7" fillId="7" borderId="10" xfId="8" applyFont="1" applyFill="1" applyBorder="1" applyAlignment="1">
      <alignment vertical="top"/>
    </xf>
    <xf numFmtId="0" fontId="7" fillId="7" borderId="11" xfId="8" applyFont="1" applyFill="1" applyBorder="1"/>
    <xf numFmtId="0" fontId="7" fillId="7" borderId="11" xfId="8" applyFont="1" applyFill="1" applyBorder="1" applyAlignment="1">
      <alignment vertical="top"/>
    </xf>
    <xf numFmtId="0" fontId="7" fillId="7" borderId="7" xfId="8" applyFont="1" applyFill="1" applyBorder="1"/>
    <xf numFmtId="0" fontId="7" fillId="7" borderId="8" xfId="8" applyFont="1" applyFill="1" applyBorder="1" applyAlignment="1">
      <alignment horizontal="center"/>
    </xf>
    <xf numFmtId="0" fontId="7" fillId="7" borderId="5" xfId="8" applyFont="1" applyFill="1" applyBorder="1" applyAlignment="1">
      <alignment vertical="top"/>
    </xf>
    <xf numFmtId="0" fontId="7" fillId="7" borderId="0" xfId="8" applyFont="1" applyFill="1" applyAlignment="1">
      <alignment horizontal="center" vertical="top"/>
    </xf>
    <xf numFmtId="0" fontId="7" fillId="7" borderId="148" xfId="8" applyFont="1" applyFill="1" applyBorder="1"/>
    <xf numFmtId="0" fontId="7" fillId="7" borderId="262" xfId="8" applyFont="1" applyFill="1" applyBorder="1"/>
    <xf numFmtId="0" fontId="7" fillId="7" borderId="263" xfId="8" applyFont="1" applyFill="1" applyBorder="1"/>
    <xf numFmtId="0" fontId="7" fillId="7" borderId="113" xfId="8" applyFont="1" applyFill="1" applyBorder="1"/>
    <xf numFmtId="0" fontId="7" fillId="7" borderId="11" xfId="8" applyFont="1" applyFill="1" applyBorder="1" applyAlignment="1">
      <alignment horizontal="center" vertical="top"/>
    </xf>
    <xf numFmtId="1" fontId="7" fillId="7" borderId="11" xfId="8" applyNumberFormat="1" applyFont="1" applyFill="1" applyBorder="1" applyAlignment="1">
      <alignment horizontal="center" vertical="top"/>
    </xf>
    <xf numFmtId="37" fontId="7" fillId="7" borderId="7" xfId="8" applyNumberFormat="1" applyFont="1" applyFill="1" applyBorder="1" applyAlignment="1">
      <alignment vertical="top"/>
    </xf>
    <xf numFmtId="0" fontId="7" fillId="7" borderId="7" xfId="8" applyFont="1" applyFill="1" applyBorder="1" applyAlignment="1">
      <alignment vertical="top"/>
    </xf>
    <xf numFmtId="167" fontId="7" fillId="0" borderId="15" xfId="9" applyNumberFormat="1" applyFont="1" applyFill="1" applyBorder="1" applyAlignment="1" applyProtection="1">
      <alignment vertical="top"/>
    </xf>
    <xf numFmtId="167" fontId="7" fillId="0" borderId="8" xfId="9" applyNumberFormat="1" applyFont="1" applyFill="1" applyBorder="1" applyAlignment="1" applyProtection="1">
      <alignment vertical="top"/>
    </xf>
    <xf numFmtId="167" fontId="7" fillId="0" borderId="16" xfId="9" applyNumberFormat="1" applyFont="1" applyFill="1" applyBorder="1" applyAlignment="1" applyProtection="1">
      <alignment vertical="top"/>
    </xf>
    <xf numFmtId="0" fontId="7" fillId="7" borderId="41" xfId="8" applyFont="1" applyFill="1" applyBorder="1" applyAlignment="1">
      <alignment horizontal="center" vertical="top"/>
    </xf>
    <xf numFmtId="1" fontId="7" fillId="7" borderId="41" xfId="8" applyNumberFormat="1" applyFont="1" applyFill="1" applyBorder="1" applyAlignment="1">
      <alignment horizontal="center"/>
    </xf>
    <xf numFmtId="37" fontId="7" fillId="7" borderId="42" xfId="8" applyNumberFormat="1" applyFont="1" applyFill="1" applyBorder="1"/>
    <xf numFmtId="0" fontId="7" fillId="7" borderId="42" xfId="8" applyFont="1" applyFill="1" applyBorder="1" applyAlignment="1">
      <alignment horizontal="center"/>
    </xf>
    <xf numFmtId="167" fontId="7" fillId="0" borderId="44" xfId="9" applyNumberFormat="1" applyFont="1" applyFill="1" applyBorder="1" applyProtection="1"/>
    <xf numFmtId="167" fontId="7" fillId="0" borderId="43" xfId="9" applyNumberFormat="1" applyFont="1" applyFill="1" applyBorder="1" applyProtection="1"/>
    <xf numFmtId="167" fontId="7" fillId="0" borderId="46" xfId="9" applyNumberFormat="1" applyFont="1" applyFill="1" applyBorder="1" applyProtection="1"/>
    <xf numFmtId="0" fontId="7" fillId="7" borderId="43" xfId="8" applyFont="1" applyFill="1" applyBorder="1" applyAlignment="1">
      <alignment horizontal="center"/>
    </xf>
    <xf numFmtId="1" fontId="7" fillId="7" borderId="10" xfId="8" applyNumberFormat="1" applyFont="1" applyFill="1" applyBorder="1" applyAlignment="1">
      <alignment vertical="top"/>
    </xf>
    <xf numFmtId="37" fontId="7" fillId="7" borderId="0" xfId="8" applyNumberFormat="1" applyFont="1" applyFill="1" applyAlignment="1">
      <alignment vertical="top"/>
    </xf>
    <xf numFmtId="167" fontId="7" fillId="0" borderId="17" xfId="9" applyNumberFormat="1" applyFont="1" applyFill="1" applyBorder="1" applyAlignment="1" applyProtection="1">
      <alignment vertical="top"/>
    </xf>
    <xf numFmtId="167" fontId="7" fillId="0" borderId="5" xfId="9" applyNumberFormat="1" applyFont="1" applyFill="1" applyBorder="1" applyAlignment="1" applyProtection="1">
      <alignment vertical="top"/>
    </xf>
    <xf numFmtId="167" fontId="7" fillId="0" borderId="18" xfId="9" applyNumberFormat="1" applyFont="1" applyFill="1" applyBorder="1" applyAlignment="1" applyProtection="1">
      <alignment vertical="top"/>
    </xf>
    <xf numFmtId="37" fontId="7" fillId="7" borderId="6" xfId="8" applyNumberFormat="1" applyFont="1" applyFill="1" applyBorder="1" applyAlignment="1">
      <alignment horizontal="right" vertical="top"/>
    </xf>
    <xf numFmtId="0" fontId="7" fillId="7" borderId="8" xfId="8" applyFont="1" applyFill="1" applyBorder="1" applyAlignment="1">
      <alignment vertical="top"/>
    </xf>
    <xf numFmtId="37" fontId="7" fillId="7" borderId="42" xfId="8" applyNumberFormat="1" applyFont="1" applyFill="1" applyBorder="1" applyAlignment="1">
      <alignment vertical="top"/>
    </xf>
    <xf numFmtId="167" fontId="7" fillId="0" borderId="264" xfId="9" applyNumberFormat="1" applyFont="1" applyFill="1" applyBorder="1" applyAlignment="1" applyProtection="1"/>
    <xf numFmtId="167" fontId="7" fillId="0" borderId="265" xfId="9" applyNumberFormat="1" applyFont="1" applyFill="1" applyBorder="1" applyAlignment="1" applyProtection="1"/>
    <xf numFmtId="167" fontId="7" fillId="0" borderId="43" xfId="9" applyNumberFormat="1" applyFont="1" applyFill="1" applyBorder="1" applyAlignment="1" applyProtection="1"/>
    <xf numFmtId="167" fontId="7" fillId="0" borderId="45" xfId="9" applyNumberFormat="1" applyFont="1" applyFill="1" applyBorder="1" applyAlignment="1" applyProtection="1"/>
    <xf numFmtId="0" fontId="7" fillId="7" borderId="43" xfId="8" applyFont="1" applyFill="1" applyBorder="1" applyAlignment="1">
      <alignment horizontal="center" vertical="top"/>
    </xf>
    <xf numFmtId="0" fontId="7" fillId="7" borderId="11" xfId="8" applyFont="1" applyFill="1" applyBorder="1" applyAlignment="1">
      <alignment horizontal="center"/>
    </xf>
    <xf numFmtId="0" fontId="7" fillId="7" borderId="7" xfId="8" applyFont="1" applyFill="1" applyBorder="1" applyAlignment="1">
      <alignment horizontal="center"/>
    </xf>
    <xf numFmtId="167" fontId="7" fillId="0" borderId="266" xfId="9" applyNumberFormat="1" applyFont="1" applyFill="1" applyBorder="1" applyAlignment="1" applyProtection="1"/>
    <xf numFmtId="167" fontId="7" fillId="0" borderId="49" xfId="9" applyNumberFormat="1" applyFont="1" applyFill="1" applyBorder="1" applyAlignment="1" applyProtection="1"/>
    <xf numFmtId="167" fontId="7" fillId="0" borderId="37" xfId="9" applyNumberFormat="1" applyFont="1" applyFill="1" applyBorder="1" applyAlignment="1" applyProtection="1"/>
    <xf numFmtId="0" fontId="7" fillId="7" borderId="0" xfId="8" applyFont="1" applyFill="1" applyAlignment="1">
      <alignment horizontal="center"/>
    </xf>
    <xf numFmtId="0" fontId="7" fillId="0" borderId="4" xfId="8" quotePrefix="1" applyFont="1" applyBorder="1" applyAlignment="1">
      <alignment horizontal="left"/>
    </xf>
    <xf numFmtId="0" fontId="7" fillId="0" borderId="0" xfId="16" applyFont="1"/>
    <xf numFmtId="0" fontId="7" fillId="0" borderId="0" xfId="8" applyFont="1"/>
    <xf numFmtId="0" fontId="7" fillId="0" borderId="92" xfId="8" applyFont="1" applyBorder="1" applyAlignment="1">
      <alignment horizontal="center"/>
    </xf>
    <xf numFmtId="0" fontId="7" fillId="0" borderId="92" xfId="8" applyFont="1" applyBorder="1"/>
    <xf numFmtId="0" fontId="7" fillId="0" borderId="54" xfId="8" applyFont="1" applyBorder="1"/>
    <xf numFmtId="0" fontId="7" fillId="0" borderId="50" xfId="8" applyFont="1" applyBorder="1"/>
    <xf numFmtId="0" fontId="7" fillId="0" borderId="50" xfId="8" applyFont="1" applyBorder="1" applyAlignment="1">
      <alignment horizontal="center"/>
    </xf>
    <xf numFmtId="37" fontId="7" fillId="0" borderId="50" xfId="8" applyNumberFormat="1" applyFont="1" applyBorder="1"/>
    <xf numFmtId="0" fontId="33" fillId="0" borderId="0" xfId="8" applyFont="1"/>
    <xf numFmtId="0" fontId="8" fillId="7" borderId="62" xfId="8" applyFont="1" applyFill="1" applyBorder="1" applyAlignment="1">
      <alignment horizontal="centerContinuous"/>
    </xf>
    <xf numFmtId="37" fontId="8" fillId="7" borderId="61" xfId="8" applyNumberFormat="1" applyFont="1" applyFill="1" applyBorder="1" applyAlignment="1">
      <alignment horizontal="centerContinuous"/>
    </xf>
    <xf numFmtId="0" fontId="8" fillId="7" borderId="61" xfId="8" applyFont="1" applyFill="1" applyBorder="1" applyAlignment="1">
      <alignment horizontal="centerContinuous"/>
    </xf>
    <xf numFmtId="0" fontId="8" fillId="7" borderId="69" xfId="8" applyFont="1" applyFill="1" applyBorder="1" applyAlignment="1">
      <alignment horizontal="centerContinuous"/>
    </xf>
    <xf numFmtId="0" fontId="34" fillId="0" borderId="0" xfId="8" applyFont="1"/>
    <xf numFmtId="0" fontId="15" fillId="7" borderId="50" xfId="8" applyFont="1" applyFill="1" applyBorder="1" applyAlignment="1">
      <alignment horizontal="centerContinuous"/>
    </xf>
    <xf numFmtId="0" fontId="15" fillId="7" borderId="0" xfId="8" applyFont="1" applyFill="1" applyAlignment="1">
      <alignment horizontal="centerContinuous"/>
    </xf>
    <xf numFmtId="0" fontId="15" fillId="7" borderId="54" xfId="8" applyFont="1" applyFill="1" applyBorder="1" applyAlignment="1">
      <alignment horizontal="centerContinuous"/>
    </xf>
    <xf numFmtId="0" fontId="35" fillId="0" borderId="0" xfId="8" applyFont="1"/>
    <xf numFmtId="0" fontId="15" fillId="0" borderId="0" xfId="17"/>
    <xf numFmtId="0" fontId="6" fillId="0" borderId="65" xfId="7" applyFont="1" applyBorder="1" applyAlignment="1">
      <alignment horizontal="right"/>
    </xf>
    <xf numFmtId="0" fontId="6" fillId="0" borderId="64" xfId="7" applyFont="1" applyBorder="1"/>
    <xf numFmtId="0" fontId="15" fillId="0" borderId="64" xfId="7" applyBorder="1"/>
    <xf numFmtId="0" fontId="15" fillId="0" borderId="63" xfId="7" applyBorder="1"/>
    <xf numFmtId="0" fontId="15" fillId="0" borderId="61" xfId="7" applyBorder="1"/>
    <xf numFmtId="0" fontId="7" fillId="0" borderId="10" xfId="7" applyFont="1" applyBorder="1"/>
    <xf numFmtId="167" fontId="7" fillId="0" borderId="11" xfId="18" applyNumberFormat="1" applyFont="1" applyFill="1" applyBorder="1" applyProtection="1"/>
    <xf numFmtId="0" fontId="7" fillId="0" borderId="92" xfId="19" applyFont="1" applyBorder="1"/>
    <xf numFmtId="0" fontId="7" fillId="0" borderId="11" xfId="7" applyFont="1" applyBorder="1" applyAlignment="1">
      <alignment horizontal="center"/>
    </xf>
    <xf numFmtId="167" fontId="7" fillId="0" borderId="11" xfId="18" applyNumberFormat="1" applyFont="1" applyFill="1" applyBorder="1" applyAlignment="1" applyProtection="1">
      <alignment horizontal="right"/>
    </xf>
    <xf numFmtId="0" fontId="7" fillId="0" borderId="85" xfId="17" applyFont="1" applyBorder="1"/>
    <xf numFmtId="0" fontId="7" fillId="0" borderId="11" xfId="17" applyFont="1" applyBorder="1" applyAlignment="1">
      <alignment horizontal="center"/>
    </xf>
    <xf numFmtId="0" fontId="7" fillId="0" borderId="84" xfId="17" applyFont="1" applyBorder="1"/>
    <xf numFmtId="0" fontId="7" fillId="0" borderId="83" xfId="17" applyFont="1" applyBorder="1" applyAlignment="1">
      <alignment horizontal="center"/>
    </xf>
    <xf numFmtId="0" fontId="7" fillId="0" borderId="10" xfId="17" applyFont="1" applyBorder="1" applyAlignment="1">
      <alignment horizontal="center"/>
    </xf>
    <xf numFmtId="0" fontId="7" fillId="0" borderId="10" xfId="17" applyFont="1" applyBorder="1"/>
    <xf numFmtId="0" fontId="7" fillId="0" borderId="82" xfId="17" applyFont="1" applyBorder="1" applyAlignment="1">
      <alignment horizontal="center"/>
    </xf>
    <xf numFmtId="0" fontId="7" fillId="0" borderId="82" xfId="17" applyFont="1" applyBorder="1"/>
    <xf numFmtId="0" fontId="7" fillId="0" borderId="81" xfId="17" applyFont="1" applyBorder="1"/>
    <xf numFmtId="0" fontId="7" fillId="0" borderId="9" xfId="17" applyFont="1" applyBorder="1" applyAlignment="1">
      <alignment horizontal="center"/>
    </xf>
    <xf numFmtId="0" fontId="7" fillId="0" borderId="9" xfId="17" applyFont="1" applyBorder="1"/>
    <xf numFmtId="0" fontId="7" fillId="0" borderId="80" xfId="17" applyFont="1" applyBorder="1"/>
    <xf numFmtId="0" fontId="8" fillId="0" borderId="91" xfId="17" applyFont="1" applyBorder="1"/>
    <xf numFmtId="0" fontId="8" fillId="0" borderId="7" xfId="17" applyFont="1" applyBorder="1"/>
    <xf numFmtId="0" fontId="8" fillId="0" borderId="88" xfId="17" applyFont="1" applyBorder="1"/>
    <xf numFmtId="0" fontId="8" fillId="0" borderId="54" xfId="17" applyFont="1" applyBorder="1"/>
    <xf numFmtId="0" fontId="8" fillId="0" borderId="0" xfId="17" applyFont="1"/>
    <xf numFmtId="0" fontId="7" fillId="0" borderId="50" xfId="17" applyFont="1" applyBorder="1"/>
    <xf numFmtId="0" fontId="7" fillId="0" borderId="54" xfId="17" applyFont="1" applyBorder="1"/>
    <xf numFmtId="0" fontId="7" fillId="0" borderId="0" xfId="17" applyFont="1"/>
    <xf numFmtId="0" fontId="7" fillId="0" borderId="50" xfId="17" applyFont="1" applyBorder="1" applyAlignment="1">
      <alignment horizontal="center"/>
    </xf>
    <xf numFmtId="0" fontId="7" fillId="0" borderId="50" xfId="17" applyFont="1" applyBorder="1" applyAlignment="1">
      <alignment horizontal="left"/>
    </xf>
    <xf numFmtId="0" fontId="8" fillId="0" borderId="50" xfId="17" applyFont="1" applyBorder="1"/>
    <xf numFmtId="0" fontId="6" fillId="0" borderId="94" xfId="17" applyFont="1" applyBorder="1" applyAlignment="1">
      <alignment horizontal="centerContinuous"/>
    </xf>
    <xf numFmtId="0" fontId="15" fillId="0" borderId="71" xfId="17" applyBorder="1"/>
    <xf numFmtId="0" fontId="15" fillId="0" borderId="34" xfId="17" applyBorder="1"/>
    <xf numFmtId="0" fontId="6" fillId="0" borderId="70" xfId="17" applyFont="1" applyBorder="1" applyAlignment="1">
      <alignment horizontal="left"/>
    </xf>
    <xf numFmtId="0" fontId="15" fillId="0" borderId="91" xfId="17" applyBorder="1"/>
    <xf numFmtId="0" fontId="15" fillId="0" borderId="7" xfId="17" applyBorder="1"/>
    <xf numFmtId="37" fontId="15" fillId="0" borderId="7" xfId="17" applyNumberFormat="1" applyBorder="1"/>
    <xf numFmtId="0" fontId="15" fillId="0" borderId="88" xfId="17" applyBorder="1"/>
    <xf numFmtId="0" fontId="7" fillId="0" borderId="91" xfId="17" applyFont="1" applyBorder="1" applyAlignment="1">
      <alignment horizontal="center"/>
    </xf>
    <xf numFmtId="167" fontId="0" fillId="0" borderId="92" xfId="18" applyNumberFormat="1" applyFont="1" applyBorder="1" applyProtection="1"/>
    <xf numFmtId="167" fontId="31" fillId="0" borderId="92" xfId="18" applyNumberFormat="1" applyFont="1" applyFill="1" applyBorder="1" applyProtection="1"/>
    <xf numFmtId="0" fontId="7" fillId="0" borderId="7" xfId="17" applyFont="1" applyBorder="1"/>
    <xf numFmtId="37" fontId="7" fillId="0" borderId="6" xfId="17" applyNumberFormat="1" applyFont="1" applyBorder="1"/>
    <xf numFmtId="0" fontId="7" fillId="0" borderId="11" xfId="17" applyFont="1" applyBorder="1"/>
    <xf numFmtId="0" fontId="7" fillId="0" borderId="84" xfId="17" applyFont="1" applyBorder="1" applyAlignment="1">
      <alignment horizontal="center"/>
    </xf>
    <xf numFmtId="167" fontId="7" fillId="0" borderId="92" xfId="18" applyNumberFormat="1" applyFont="1" applyFill="1" applyBorder="1" applyProtection="1"/>
    <xf numFmtId="37" fontId="7" fillId="0" borderId="6" xfId="17" applyNumberFormat="1" applyFont="1" applyBorder="1" applyAlignment="1">
      <alignment horizontal="center"/>
    </xf>
    <xf numFmtId="167" fontId="7" fillId="0" borderId="92" xfId="18" applyNumberFormat="1" applyFont="1" applyBorder="1" applyProtection="1"/>
    <xf numFmtId="0" fontId="7" fillId="0" borderId="6" xfId="17" applyFont="1" applyBorder="1" applyAlignment="1">
      <alignment horizontal="center"/>
    </xf>
    <xf numFmtId="0" fontId="7" fillId="0" borderId="8" xfId="17" applyFont="1" applyBorder="1" applyAlignment="1">
      <alignment horizontal="center"/>
    </xf>
    <xf numFmtId="0" fontId="7" fillId="0" borderId="6" xfId="17" applyFont="1" applyBorder="1"/>
    <xf numFmtId="0" fontId="7" fillId="0" borderId="5" xfId="17" applyFont="1" applyBorder="1" applyAlignment="1">
      <alignment horizontal="center"/>
    </xf>
    <xf numFmtId="0" fontId="7" fillId="0" borderId="4" xfId="17" applyFont="1" applyBorder="1" applyAlignment="1">
      <alignment horizontal="center"/>
    </xf>
    <xf numFmtId="0" fontId="7" fillId="0" borderId="91" xfId="17" applyFont="1" applyBorder="1"/>
    <xf numFmtId="0" fontId="7" fillId="0" borderId="88" xfId="17" applyFont="1" applyBorder="1"/>
    <xf numFmtId="0" fontId="7" fillId="0" borderId="54" xfId="17" applyFont="1" applyBorder="1" applyAlignment="1">
      <alignment horizontal="centerContinuous"/>
    </xf>
    <xf numFmtId="0" fontId="7" fillId="0" borderId="0" xfId="17" applyFont="1" applyAlignment="1">
      <alignment horizontal="centerContinuous"/>
    </xf>
    <xf numFmtId="0" fontId="7" fillId="0" borderId="50" xfId="17" applyFont="1" applyBorder="1" applyAlignment="1">
      <alignment horizontal="centerContinuous"/>
    </xf>
    <xf numFmtId="0" fontId="15" fillId="0" borderId="95" xfId="17" applyBorder="1" applyAlignment="1">
      <alignment horizontal="centerContinuous"/>
    </xf>
    <xf numFmtId="0" fontId="15" fillId="0" borderId="2" xfId="17" applyBorder="1" applyAlignment="1">
      <alignment horizontal="centerContinuous"/>
    </xf>
    <xf numFmtId="0" fontId="15" fillId="0" borderId="61" xfId="17" applyBorder="1"/>
    <xf numFmtId="0" fontId="6" fillId="0" borderId="62" xfId="17" applyFont="1" applyBorder="1" applyAlignment="1">
      <alignment horizontal="left"/>
    </xf>
    <xf numFmtId="0" fontId="6" fillId="0" borderId="62" xfId="2" applyFont="1" applyBorder="1" applyAlignment="1">
      <alignment horizontal="centerContinuous"/>
    </xf>
    <xf numFmtId="0" fontId="15" fillId="0" borderId="61" xfId="2" applyBorder="1" applyAlignment="1">
      <alignment horizontal="centerContinuous"/>
    </xf>
    <xf numFmtId="0" fontId="15" fillId="0" borderId="69" xfId="2" applyBorder="1" applyAlignment="1">
      <alignment horizontal="centerContinuous"/>
    </xf>
    <xf numFmtId="0" fontId="15" fillId="0" borderId="50" xfId="2" applyBorder="1" applyAlignment="1">
      <alignment horizontal="centerContinuous"/>
    </xf>
    <xf numFmtId="0" fontId="7" fillId="0" borderId="82" xfId="2" applyFont="1" applyBorder="1" applyAlignment="1">
      <alignment horizontal="center"/>
    </xf>
    <xf numFmtId="0" fontId="7" fillId="0" borderId="5" xfId="2" applyFont="1" applyBorder="1" applyAlignment="1">
      <alignment horizontal="center"/>
    </xf>
    <xf numFmtId="0" fontId="7" fillId="0" borderId="83" xfId="2" applyFont="1" applyBorder="1" applyAlignment="1">
      <alignment horizontal="center"/>
    </xf>
    <xf numFmtId="0" fontId="7" fillId="0" borderId="84" xfId="2" applyFont="1" applyBorder="1"/>
    <xf numFmtId="0" fontId="7" fillId="0" borderId="8" xfId="2" applyFont="1" applyBorder="1" applyAlignment="1">
      <alignment horizontal="center"/>
    </xf>
    <xf numFmtId="0" fontId="6" fillId="0" borderId="0" xfId="2" applyFont="1" applyAlignment="1">
      <alignment textRotation="180"/>
    </xf>
    <xf numFmtId="0" fontId="7" fillId="0" borderId="82" xfId="2" applyFont="1" applyBorder="1"/>
    <xf numFmtId="0" fontId="7" fillId="0" borderId="114" xfId="2" applyFont="1" applyBorder="1"/>
    <xf numFmtId="0" fontId="7" fillId="0" borderId="138" xfId="2" applyFont="1" applyBorder="1"/>
    <xf numFmtId="0" fontId="7" fillId="0" borderId="125" xfId="2" applyFont="1" applyBorder="1"/>
    <xf numFmtId="0" fontId="7" fillId="0" borderId="116" xfId="2" applyFont="1" applyBorder="1"/>
    <xf numFmtId="0" fontId="7" fillId="0" borderId="126" xfId="2" applyFont="1" applyBorder="1"/>
    <xf numFmtId="0" fontId="7" fillId="0" borderId="84" xfId="2" applyFont="1" applyBorder="1" applyAlignment="1">
      <alignment horizontal="center"/>
    </xf>
    <xf numFmtId="37" fontId="7" fillId="0" borderId="144" xfId="2" applyNumberFormat="1" applyFont="1" applyBorder="1"/>
    <xf numFmtId="37" fontId="7" fillId="0" borderId="88" xfId="2" applyNumberFormat="1" applyFont="1" applyBorder="1"/>
    <xf numFmtId="37" fontId="7" fillId="0" borderId="136" xfId="2" applyNumberFormat="1" applyFont="1" applyBorder="1"/>
    <xf numFmtId="37" fontId="7" fillId="0" borderId="11" xfId="2" applyNumberFormat="1" applyFont="1" applyBorder="1"/>
    <xf numFmtId="37" fontId="7" fillId="0" borderId="127" xfId="2" applyNumberFormat="1" applyFont="1" applyBorder="1"/>
    <xf numFmtId="0" fontId="7" fillId="0" borderId="91" xfId="2" applyFont="1" applyBorder="1" applyAlignment="1">
      <alignment horizontal="center"/>
    </xf>
    <xf numFmtId="37" fontId="7" fillId="0" borderId="146" xfId="2" applyNumberFormat="1" applyFont="1" applyBorder="1"/>
    <xf numFmtId="37" fontId="7" fillId="0" borderId="99" xfId="2" applyNumberFormat="1" applyFont="1" applyBorder="1"/>
    <xf numFmtId="37" fontId="7" fillId="0" borderId="10" xfId="2" applyNumberFormat="1" applyFont="1" applyBorder="1"/>
    <xf numFmtId="37" fontId="7" fillId="0" borderId="126" xfId="2" applyNumberFormat="1" applyFont="1" applyBorder="1"/>
    <xf numFmtId="37" fontId="7" fillId="0" borderId="101" xfId="2" applyNumberFormat="1" applyFont="1" applyBorder="1"/>
    <xf numFmtId="37" fontId="7" fillId="0" borderId="11" xfId="2" applyNumberFormat="1" applyFont="1" applyBorder="1" applyAlignment="1">
      <alignment horizontal="center"/>
    </xf>
    <xf numFmtId="0" fontId="7" fillId="0" borderId="267" xfId="2" applyFont="1" applyBorder="1" applyAlignment="1">
      <alignment horizontal="center"/>
    </xf>
    <xf numFmtId="0" fontId="7" fillId="0" borderId="89" xfId="2" applyFont="1" applyBorder="1"/>
    <xf numFmtId="0" fontId="7" fillId="0" borderId="90" xfId="2" applyFont="1" applyBorder="1"/>
    <xf numFmtId="37" fontId="7" fillId="0" borderId="147" xfId="2" applyNumberFormat="1" applyFont="1" applyBorder="1"/>
    <xf numFmtId="37" fontId="7" fillId="0" borderId="233" xfId="2" applyNumberFormat="1" applyFont="1" applyBorder="1"/>
    <xf numFmtId="37" fontId="7" fillId="0" borderId="268" xfId="2" applyNumberFormat="1" applyFont="1" applyBorder="1"/>
    <xf numFmtId="37" fontId="7" fillId="0" borderId="269" xfId="2" applyNumberFormat="1" applyFont="1" applyBorder="1"/>
    <xf numFmtId="37" fontId="7" fillId="0" borderId="270" xfId="2" applyNumberFormat="1" applyFont="1" applyBorder="1"/>
    <xf numFmtId="41" fontId="7" fillId="0" borderId="0" xfId="2" applyNumberFormat="1" applyFont="1"/>
    <xf numFmtId="0" fontId="6" fillId="0" borderId="0" xfId="2" applyFont="1" applyAlignment="1">
      <alignment horizontal="center" textRotation="180"/>
    </xf>
    <xf numFmtId="0" fontId="7" fillId="0" borderId="61" xfId="2" applyFont="1" applyBorder="1" applyAlignment="1">
      <alignment horizontal="centerContinuous"/>
    </xf>
    <xf numFmtId="0" fontId="15" fillId="0" borderId="80" xfId="2" applyBorder="1"/>
    <xf numFmtId="0" fontId="15" fillId="0" borderId="5" xfId="2" applyBorder="1"/>
    <xf numFmtId="0" fontId="8" fillId="0" borderId="8" xfId="2" applyFont="1" applyBorder="1"/>
    <xf numFmtId="0" fontId="7" fillId="0" borderId="8" xfId="2" applyFont="1" applyBorder="1"/>
    <xf numFmtId="37" fontId="7" fillId="0" borderId="145" xfId="2" applyNumberFormat="1" applyFont="1" applyBorder="1" applyAlignment="1">
      <alignment horizontal="center"/>
    </xf>
    <xf numFmtId="37" fontId="7" fillId="0" borderId="120" xfId="2" applyNumberFormat="1" applyFont="1" applyBorder="1" applyAlignment="1">
      <alignment horizontal="center"/>
    </xf>
    <xf numFmtId="0" fontId="7" fillId="0" borderId="109" xfId="2" applyFont="1" applyBorder="1" applyAlignment="1">
      <alignment horizontal="center"/>
    </xf>
    <xf numFmtId="37" fontId="7" fillId="0" borderId="122" xfId="2" applyNumberFormat="1" applyFont="1" applyBorder="1" applyAlignment="1">
      <alignment horizontal="center"/>
    </xf>
    <xf numFmtId="37" fontId="7" fillId="0" borderId="139" xfId="2" applyNumberFormat="1" applyFont="1" applyBorder="1" applyAlignment="1">
      <alignment horizontal="center"/>
    </xf>
    <xf numFmtId="37" fontId="7" fillId="0" borderId="139" xfId="2" applyNumberFormat="1" applyFont="1" applyBorder="1"/>
    <xf numFmtId="37" fontId="7" fillId="0" borderId="128" xfId="2" applyNumberFormat="1" applyFont="1" applyBorder="1" applyAlignment="1">
      <alignment horizontal="right"/>
    </xf>
    <xf numFmtId="41" fontId="7" fillId="0" borderId="0" xfId="2" applyNumberFormat="1" applyFont="1" applyAlignment="1">
      <alignment horizontal="center"/>
    </xf>
    <xf numFmtId="41" fontId="7" fillId="0" borderId="0" xfId="2" applyNumberFormat="1" applyFont="1" applyAlignment="1">
      <alignment horizontal="right"/>
    </xf>
    <xf numFmtId="0" fontId="15" fillId="0" borderId="10" xfId="2" applyBorder="1"/>
    <xf numFmtId="0" fontId="7" fillId="0" borderId="5" xfId="2" applyFont="1" applyBorder="1"/>
    <xf numFmtId="37" fontId="7" fillId="0" borderId="22" xfId="2" applyNumberFormat="1" applyFont="1" applyBorder="1" applyAlignment="1">
      <alignment horizontal="center"/>
    </xf>
    <xf numFmtId="37" fontId="7" fillId="0" borderId="120" xfId="2" applyNumberFormat="1" applyFont="1" applyBorder="1"/>
    <xf numFmtId="37" fontId="7" fillId="0" borderId="116" xfId="2" applyNumberFormat="1" applyFont="1" applyBorder="1"/>
    <xf numFmtId="37" fontId="7" fillId="0" borderId="84" xfId="2" applyNumberFormat="1" applyFont="1" applyBorder="1"/>
    <xf numFmtId="37" fontId="7" fillId="0" borderId="8" xfId="2" applyNumberFormat="1" applyFont="1" applyBorder="1"/>
    <xf numFmtId="37" fontId="7" fillId="0" borderId="82" xfId="2" applyNumberFormat="1" applyFont="1" applyBorder="1"/>
    <xf numFmtId="37" fontId="7" fillId="0" borderId="5" xfId="2" applyNumberFormat="1" applyFont="1" applyBorder="1"/>
    <xf numFmtId="37" fontId="7" fillId="0" borderId="115" xfId="2" applyNumberFormat="1" applyFont="1" applyBorder="1"/>
    <xf numFmtId="37" fontId="7" fillId="0" borderId="144" xfId="2" applyNumberFormat="1" applyFont="1" applyBorder="1" applyAlignment="1">
      <alignment horizontal="center"/>
    </xf>
    <xf numFmtId="37" fontId="7" fillId="0" borderId="84" xfId="2" applyNumberFormat="1" applyFont="1" applyBorder="1" applyAlignment="1">
      <alignment horizontal="center"/>
    </xf>
    <xf numFmtId="37" fontId="7" fillId="0" borderId="8" xfId="2" applyNumberFormat="1" applyFont="1" applyBorder="1" applyAlignment="1">
      <alignment horizontal="center"/>
    </xf>
    <xf numFmtId="37" fontId="7" fillId="0" borderId="100" xfId="2" applyNumberFormat="1" applyFont="1" applyBorder="1"/>
    <xf numFmtId="37" fontId="7" fillId="0" borderId="80" xfId="2" applyNumberFormat="1" applyFont="1" applyBorder="1"/>
    <xf numFmtId="0" fontId="7" fillId="0" borderId="121" xfId="2" applyFont="1" applyBorder="1"/>
    <xf numFmtId="37" fontId="7" fillId="0" borderId="271" xfId="2" applyNumberFormat="1" applyFont="1" applyBorder="1"/>
    <xf numFmtId="37" fontId="7" fillId="0" borderId="147" xfId="2" applyNumberFormat="1" applyFont="1" applyBorder="1" applyAlignment="1">
      <alignment horizontal="center"/>
    </xf>
    <xf numFmtId="37" fontId="7" fillId="0" borderId="272" xfId="2" applyNumberFormat="1" applyFont="1" applyBorder="1" applyAlignment="1">
      <alignment horizontal="center"/>
    </xf>
    <xf numFmtId="37" fontId="7" fillId="0" borderId="82" xfId="2" applyNumberFormat="1" applyFont="1" applyBorder="1" applyAlignment="1">
      <alignment horizontal="center"/>
    </xf>
    <xf numFmtId="37" fontId="7" fillId="0" borderId="92" xfId="2" applyNumberFormat="1" applyFont="1" applyBorder="1"/>
    <xf numFmtId="0" fontId="7" fillId="0" borderId="86" xfId="2" applyFont="1" applyBorder="1"/>
    <xf numFmtId="37" fontId="7" fillId="0" borderId="86" xfId="2" applyNumberFormat="1" applyFont="1" applyBorder="1"/>
    <xf numFmtId="0" fontId="7" fillId="0" borderId="101" xfId="2" applyFont="1" applyBorder="1"/>
    <xf numFmtId="0" fontId="7" fillId="0" borderId="34" xfId="2" applyFont="1" applyBorder="1" applyAlignment="1">
      <alignment wrapText="1"/>
    </xf>
    <xf numFmtId="37" fontId="7" fillId="0" borderId="117" xfId="2" applyNumberFormat="1" applyFont="1" applyBorder="1"/>
    <xf numFmtId="0" fontId="8" fillId="0" borderId="11" xfId="2" applyFont="1" applyBorder="1"/>
    <xf numFmtId="0" fontId="7" fillId="0" borderId="7" xfId="2" applyFont="1" applyBorder="1" applyAlignment="1">
      <alignment wrapText="1"/>
    </xf>
    <xf numFmtId="37" fontId="7" fillId="0" borderId="128" xfId="2" applyNumberFormat="1" applyFont="1" applyBorder="1"/>
    <xf numFmtId="9" fontId="15" fillId="0" borderId="0" xfId="2" applyNumberFormat="1"/>
    <xf numFmtId="0" fontId="15" fillId="7" borderId="0" xfId="2" applyFill="1"/>
    <xf numFmtId="0" fontId="6" fillId="0" borderId="95" xfId="2" applyFont="1" applyBorder="1" applyAlignment="1">
      <alignment horizontal="centerContinuous"/>
    </xf>
    <xf numFmtId="0" fontId="7" fillId="0" borderId="88" xfId="2" applyFont="1" applyBorder="1" applyAlignment="1">
      <alignment horizontal="center"/>
    </xf>
    <xf numFmtId="0" fontId="7" fillId="0" borderId="83" xfId="2" applyFont="1" applyBorder="1"/>
    <xf numFmtId="0" fontId="15" fillId="0" borderId="11" xfId="2" applyBorder="1"/>
    <xf numFmtId="43" fontId="7" fillId="0" borderId="11" xfId="1" applyFont="1" applyBorder="1" applyProtection="1"/>
    <xf numFmtId="0" fontId="7" fillId="0" borderId="2" xfId="2" applyFont="1" applyBorder="1" applyAlignment="1">
      <alignment horizontal="center"/>
    </xf>
    <xf numFmtId="0" fontId="7" fillId="0" borderId="95" xfId="2" applyFont="1" applyBorder="1"/>
    <xf numFmtId="0" fontId="15" fillId="0" borderId="0" xfId="2" applyAlignment="1">
      <alignment horizontal="center"/>
    </xf>
    <xf numFmtId="0" fontId="6" fillId="0" borderId="61" xfId="2" applyFont="1" applyBorder="1" applyAlignment="1">
      <alignment horizontal="left"/>
    </xf>
    <xf numFmtId="167" fontId="7" fillId="0" borderId="15" xfId="0" applyNumberFormat="1" applyFont="1" applyBorder="1"/>
    <xf numFmtId="167" fontId="7" fillId="0" borderId="11" xfId="0" applyNumberFormat="1" applyFont="1" applyBorder="1"/>
    <xf numFmtId="167" fontId="7" fillId="0" borderId="11" xfId="0" applyNumberFormat="1" applyFont="1" applyBorder="1" applyAlignment="1">
      <alignment horizontal="center"/>
    </xf>
    <xf numFmtId="167" fontId="7" fillId="0" borderId="10" xfId="0" applyNumberFormat="1" applyFont="1" applyBorder="1"/>
    <xf numFmtId="167" fontId="7" fillId="0" borderId="19" xfId="0" applyNumberFormat="1" applyFont="1" applyBorder="1"/>
    <xf numFmtId="167" fontId="7" fillId="0" borderId="20" xfId="0" applyNumberFormat="1" applyFont="1" applyBorder="1"/>
    <xf numFmtId="167" fontId="7" fillId="0" borderId="30" xfId="21" applyNumberFormat="1" applyFont="1" applyBorder="1"/>
    <xf numFmtId="167" fontId="7" fillId="0" borderId="29" xfId="21" applyNumberFormat="1" applyFont="1" applyBorder="1"/>
    <xf numFmtId="167" fontId="7" fillId="0" borderId="28" xfId="21" applyNumberFormat="1" applyFont="1" applyBorder="1"/>
    <xf numFmtId="167" fontId="7" fillId="0" borderId="27" xfId="21" applyNumberFormat="1" applyFont="1" applyBorder="1"/>
    <xf numFmtId="167" fontId="7" fillId="0" borderId="22" xfId="21" applyNumberFormat="1" applyFont="1" applyBorder="1"/>
    <xf numFmtId="167" fontId="7" fillId="0" borderId="26" xfId="21" applyNumberFormat="1" applyFont="1" applyBorder="1"/>
    <xf numFmtId="167" fontId="7" fillId="0" borderId="22" xfId="21" applyNumberFormat="1" applyFont="1" applyBorder="1" applyAlignment="1">
      <alignment horizontal="center"/>
    </xf>
    <xf numFmtId="167" fontId="7" fillId="0" borderId="26" xfId="21" applyNumberFormat="1" applyFont="1" applyBorder="1" applyAlignment="1">
      <alignment horizontal="center"/>
    </xf>
    <xf numFmtId="167" fontId="7" fillId="0" borderId="22" xfId="21" applyNumberFormat="1" applyFont="1" applyFill="1" applyBorder="1"/>
    <xf numFmtId="167" fontId="7" fillId="0" borderId="26" xfId="21" applyNumberFormat="1" applyFont="1" applyFill="1" applyBorder="1"/>
    <xf numFmtId="167" fontId="7" fillId="0" borderId="25" xfId="21" applyNumberFormat="1" applyFont="1" applyBorder="1"/>
    <xf numFmtId="167" fontId="7" fillId="0" borderId="24" xfId="21" applyNumberFormat="1" applyFont="1" applyBorder="1"/>
    <xf numFmtId="167" fontId="7" fillId="0" borderId="23" xfId="21" applyNumberFormat="1" applyFont="1" applyBorder="1"/>
    <xf numFmtId="0" fontId="15" fillId="7" borderId="4" xfId="7" applyFill="1" applyBorder="1" applyAlignment="1">
      <alignment horizontal="centerContinuous"/>
    </xf>
    <xf numFmtId="0" fontId="15" fillId="7" borderId="5" xfId="7" applyFill="1" applyBorder="1" applyAlignment="1">
      <alignment horizontal="centerContinuous"/>
    </xf>
    <xf numFmtId="0" fontId="6" fillId="7" borderId="4" xfId="7" applyFont="1" applyFill="1" applyBorder="1" applyAlignment="1">
      <alignment horizontal="center"/>
    </xf>
    <xf numFmtId="0" fontId="15" fillId="7" borderId="5" xfId="7" applyFill="1" applyBorder="1"/>
    <xf numFmtId="0" fontId="7" fillId="7" borderId="9" xfId="7" applyFont="1" applyFill="1" applyBorder="1" applyAlignment="1">
      <alignment horizontal="center"/>
    </xf>
    <xf numFmtId="0" fontId="7" fillId="7" borderId="2" xfId="7" applyFont="1" applyFill="1" applyBorder="1" applyAlignment="1">
      <alignment horizontal="center"/>
    </xf>
    <xf numFmtId="0" fontId="7" fillId="7" borderId="0" xfId="7" applyFont="1" applyFill="1" applyAlignment="1">
      <alignment horizontal="centerContinuous"/>
    </xf>
    <xf numFmtId="167" fontId="7" fillId="0" borderId="51" xfId="11" applyNumberFormat="1" applyFont="1" applyFill="1" applyBorder="1" applyProtection="1"/>
    <xf numFmtId="0" fontId="7" fillId="7" borderId="8" xfId="7" applyFont="1" applyFill="1" applyBorder="1" applyAlignment="1">
      <alignment horizontal="center"/>
    </xf>
    <xf numFmtId="0" fontId="7" fillId="7" borderId="5" xfId="7" applyFont="1" applyFill="1" applyBorder="1" applyAlignment="1">
      <alignment horizontal="center"/>
    </xf>
    <xf numFmtId="167" fontId="7" fillId="0" borderId="33" xfId="11" applyNumberFormat="1" applyFont="1" applyFill="1" applyBorder="1" applyProtection="1"/>
    <xf numFmtId="167" fontId="7" fillId="0" borderId="52" xfId="11" applyNumberFormat="1" applyFont="1" applyFill="1" applyBorder="1" applyProtection="1"/>
    <xf numFmtId="0" fontId="7" fillId="7" borderId="1" xfId="7" applyFont="1" applyFill="1" applyBorder="1" applyAlignment="1">
      <alignment horizontal="center"/>
    </xf>
    <xf numFmtId="0" fontId="7" fillId="7" borderId="2" xfId="7" applyFont="1" applyFill="1" applyBorder="1"/>
    <xf numFmtId="0" fontId="7" fillId="7" borderId="3" xfId="7" applyFont="1" applyFill="1" applyBorder="1"/>
    <xf numFmtId="0" fontId="7" fillId="7" borderId="4" xfId="7" applyFont="1" applyFill="1" applyBorder="1" applyAlignment="1">
      <alignment horizontal="center"/>
    </xf>
    <xf numFmtId="0" fontId="7" fillId="7" borderId="5" xfId="7" applyFont="1" applyFill="1" applyBorder="1"/>
    <xf numFmtId="0" fontId="7" fillId="7" borderId="34" xfId="7" applyFont="1" applyFill="1" applyBorder="1"/>
    <xf numFmtId="0" fontId="7" fillId="7" borderId="0" xfId="7" applyFont="1" applyFill="1" applyAlignment="1">
      <alignment horizontal="center"/>
    </xf>
    <xf numFmtId="0" fontId="7" fillId="7" borderId="101" xfId="7" applyFont="1" applyFill="1" applyBorder="1"/>
    <xf numFmtId="0" fontId="7" fillId="7" borderId="7" xfId="7" applyFont="1" applyFill="1" applyBorder="1" applyAlignment="1">
      <alignment horizontal="centerContinuous"/>
    </xf>
    <xf numFmtId="0" fontId="7" fillId="7" borderId="71" xfId="7" applyFont="1" applyFill="1" applyBorder="1" applyAlignment="1">
      <alignment horizontal="centerContinuous"/>
    </xf>
    <xf numFmtId="0" fontId="7" fillId="7" borderId="7" xfId="7" applyFont="1" applyFill="1" applyBorder="1" applyAlignment="1">
      <alignment horizontal="center"/>
    </xf>
    <xf numFmtId="167" fontId="7" fillId="0" borderId="11" xfId="11" applyNumberFormat="1" applyFont="1" applyFill="1" applyBorder="1" applyProtection="1"/>
    <xf numFmtId="0" fontId="7" fillId="7" borderId="63" xfId="7" applyFont="1" applyFill="1" applyBorder="1" applyAlignment="1">
      <alignment horizontal="left"/>
    </xf>
    <xf numFmtId="0" fontId="7" fillId="7" borderId="64" xfId="7" applyFont="1" applyFill="1" applyBorder="1"/>
    <xf numFmtId="0" fontId="7" fillId="7" borderId="65" xfId="7" applyFont="1" applyFill="1" applyBorder="1"/>
    <xf numFmtId="167" fontId="7" fillId="0" borderId="92" xfId="11" applyNumberFormat="1" applyFont="1" applyFill="1" applyBorder="1" applyProtection="1"/>
    <xf numFmtId="0" fontId="7" fillId="7" borderId="7" xfId="7" quotePrefix="1" applyFont="1" applyFill="1" applyBorder="1" applyAlignment="1">
      <alignment horizontal="left"/>
    </xf>
    <xf numFmtId="0" fontId="7" fillId="0" borderId="63" xfId="7" applyFont="1" applyBorder="1" applyAlignment="1">
      <alignment horizontal="left"/>
    </xf>
    <xf numFmtId="0" fontId="7" fillId="0" borderId="64" xfId="7" applyFont="1" applyBorder="1"/>
    <xf numFmtId="0" fontId="7" fillId="0" borderId="65" xfId="7" applyFont="1" applyBorder="1"/>
    <xf numFmtId="0" fontId="7" fillId="7" borderId="6" xfId="7" applyFont="1" applyFill="1" applyBorder="1" applyAlignment="1">
      <alignment horizontal="center"/>
    </xf>
    <xf numFmtId="0" fontId="7" fillId="7" borderId="63" xfId="7" applyFont="1" applyFill="1" applyBorder="1"/>
    <xf numFmtId="167" fontId="7" fillId="7" borderId="11" xfId="11" applyNumberFormat="1" applyFont="1" applyFill="1" applyBorder="1" applyProtection="1"/>
    <xf numFmtId="0" fontId="7" fillId="7" borderId="50" xfId="7" applyFont="1" applyFill="1" applyBorder="1" applyAlignment="1">
      <alignment horizontal="centerContinuous"/>
    </xf>
    <xf numFmtId="0" fontId="7" fillId="7" borderId="54" xfId="7" applyFont="1" applyFill="1" applyBorder="1" applyAlignment="1">
      <alignment horizontal="centerContinuous"/>
    </xf>
    <xf numFmtId="0" fontId="7" fillId="7" borderId="94" xfId="7" applyFont="1" applyFill="1" applyBorder="1" applyAlignment="1">
      <alignment horizontal="center"/>
    </xf>
    <xf numFmtId="0" fontId="7" fillId="7" borderId="2" xfId="7" applyFont="1" applyFill="1" applyBorder="1" applyAlignment="1">
      <alignment horizontal="left"/>
    </xf>
    <xf numFmtId="0" fontId="7" fillId="7" borderId="2" xfId="7" applyFont="1" applyFill="1" applyBorder="1" applyAlignment="1">
      <alignment horizontal="centerContinuous"/>
    </xf>
    <xf numFmtId="0" fontId="7" fillId="7" borderId="1" xfId="7" applyFont="1" applyFill="1" applyBorder="1" applyAlignment="1">
      <alignment horizontal="centerContinuous"/>
    </xf>
    <xf numFmtId="0" fontId="7" fillId="7" borderId="95" xfId="7" applyFont="1" applyFill="1" applyBorder="1" applyAlignment="1">
      <alignment horizontal="centerContinuous"/>
    </xf>
    <xf numFmtId="0" fontId="7" fillId="7" borderId="88" xfId="7" applyFont="1" applyFill="1" applyBorder="1" applyAlignment="1">
      <alignment horizontal="centerContinuous"/>
    </xf>
    <xf numFmtId="0" fontId="7" fillId="7" borderId="6" xfId="7" applyFont="1" applyFill="1" applyBorder="1"/>
    <xf numFmtId="0" fontId="7" fillId="7" borderId="50" xfId="7" applyFont="1" applyFill="1" applyBorder="1" applyAlignment="1">
      <alignment horizontal="left"/>
    </xf>
    <xf numFmtId="0" fontId="7" fillId="7" borderId="4" xfId="7" applyFont="1" applyFill="1" applyBorder="1" applyAlignment="1">
      <alignment horizontal="centerContinuous"/>
    </xf>
    <xf numFmtId="0" fontId="7" fillId="7" borderId="54" xfId="7" applyFont="1" applyFill="1" applyBorder="1" applyAlignment="1">
      <alignment horizontal="center"/>
    </xf>
    <xf numFmtId="0" fontId="7" fillId="7" borderId="7" xfId="7" applyFont="1" applyFill="1" applyBorder="1" applyAlignment="1">
      <alignment horizontal="left"/>
    </xf>
    <xf numFmtId="0" fontId="7" fillId="7" borderId="6" xfId="7" applyFont="1" applyFill="1" applyBorder="1" applyAlignment="1">
      <alignment horizontal="centerContinuous"/>
    </xf>
    <xf numFmtId="0" fontId="7" fillId="7" borderId="35" xfId="7" applyFont="1" applyFill="1" applyBorder="1"/>
    <xf numFmtId="0" fontId="7" fillId="7" borderId="88" xfId="7" applyFont="1" applyFill="1" applyBorder="1" applyAlignment="1">
      <alignment horizontal="left"/>
    </xf>
    <xf numFmtId="0" fontId="7" fillId="7" borderId="94" xfId="7" applyFont="1" applyFill="1" applyBorder="1"/>
    <xf numFmtId="0" fontId="7" fillId="7" borderId="95" xfId="7" applyFont="1" applyFill="1" applyBorder="1"/>
    <xf numFmtId="0" fontId="7" fillId="7" borderId="0" xfId="7" applyFont="1" applyFill="1" applyAlignment="1">
      <alignment horizontal="left"/>
    </xf>
    <xf numFmtId="170" fontId="7" fillId="6" borderId="0" xfId="22" applyNumberFormat="1" applyFont="1" applyFill="1" applyBorder="1" applyProtection="1"/>
    <xf numFmtId="170" fontId="7" fillId="6" borderId="274" xfId="7" applyNumberFormat="1" applyFont="1" applyFill="1" applyBorder="1"/>
    <xf numFmtId="170" fontId="7" fillId="6" borderId="0" xfId="7" applyNumberFormat="1" applyFont="1" applyFill="1"/>
    <xf numFmtId="0" fontId="7" fillId="7" borderId="0" xfId="7" applyFont="1" applyFill="1" applyAlignment="1">
      <alignment vertical="top" wrapText="1"/>
    </xf>
    <xf numFmtId="0" fontId="7" fillId="6" borderId="0" xfId="7" applyFont="1" applyFill="1"/>
    <xf numFmtId="0" fontId="7" fillId="0" borderId="32" xfId="11" applyNumberFormat="1" applyFont="1" applyFill="1" applyBorder="1" applyProtection="1"/>
    <xf numFmtId="0" fontId="7" fillId="0" borderId="11" xfId="11" applyNumberFormat="1" applyFont="1" applyFill="1" applyBorder="1" applyProtection="1"/>
    <xf numFmtId="0" fontId="7" fillId="0" borderId="92" xfId="11" applyNumberFormat="1" applyFont="1" applyFill="1" applyBorder="1" applyProtection="1"/>
    <xf numFmtId="0" fontId="7" fillId="7" borderId="80" xfId="7" applyFont="1" applyFill="1" applyBorder="1" applyAlignment="1">
      <alignment horizontal="center"/>
    </xf>
    <xf numFmtId="0" fontId="7" fillId="7" borderId="81" xfId="7" applyFont="1" applyFill="1" applyBorder="1" applyAlignment="1">
      <alignment horizontal="center"/>
    </xf>
    <xf numFmtId="0" fontId="7" fillId="7" borderId="85" xfId="7" applyFont="1" applyFill="1" applyBorder="1"/>
    <xf numFmtId="0" fontId="7" fillId="7" borderId="102" xfId="7" applyFont="1" applyFill="1" applyBorder="1" applyAlignment="1">
      <alignment horizontal="center"/>
    </xf>
    <xf numFmtId="0" fontId="7" fillId="7" borderId="22" xfId="7" applyFont="1" applyFill="1" applyBorder="1"/>
    <xf numFmtId="0" fontId="7" fillId="7" borderId="134" xfId="7" applyFont="1" applyFill="1" applyBorder="1" applyAlignment="1">
      <alignment horizontal="center"/>
    </xf>
    <xf numFmtId="41" fontId="7" fillId="0" borderId="22" xfId="7" applyNumberFormat="1" applyFont="1" applyBorder="1"/>
    <xf numFmtId="0" fontId="7" fillId="0" borderId="22" xfId="7" applyFont="1" applyBorder="1"/>
    <xf numFmtId="0" fontId="7" fillId="0" borderId="63" xfId="7" quotePrefix="1" applyFont="1" applyBorder="1" applyAlignment="1">
      <alignment horizontal="left"/>
    </xf>
    <xf numFmtId="0" fontId="7" fillId="0" borderId="62" xfId="7" applyFont="1" applyBorder="1"/>
    <xf numFmtId="0" fontId="7" fillId="0" borderId="61" xfId="7" applyFont="1" applyBorder="1"/>
    <xf numFmtId="0" fontId="7" fillId="0" borderId="69" xfId="7" applyFont="1" applyBorder="1"/>
    <xf numFmtId="3" fontId="7" fillId="0" borderId="0" xfId="7" applyNumberFormat="1" applyFont="1"/>
    <xf numFmtId="0" fontId="7" fillId="0" borderId="54" xfId="7" applyFont="1" applyBorder="1"/>
    <xf numFmtId="0" fontId="7" fillId="7" borderId="104" xfId="7" applyFont="1" applyFill="1" applyBorder="1" applyAlignment="1">
      <alignment horizontal="center"/>
    </xf>
    <xf numFmtId="0" fontId="7" fillId="7" borderId="110" xfId="7" applyFont="1" applyFill="1" applyBorder="1" applyAlignment="1">
      <alignment horizontal="center"/>
    </xf>
    <xf numFmtId="0" fontId="7" fillId="0" borderId="63" xfId="7" applyFont="1" applyBorder="1"/>
    <xf numFmtId="0" fontId="7" fillId="0" borderId="64" xfId="7" applyFont="1" applyBorder="1" applyAlignment="1">
      <alignment horizontal="right"/>
    </xf>
    <xf numFmtId="0" fontId="7" fillId="0" borderId="71" xfId="7" applyFont="1" applyBorder="1"/>
    <xf numFmtId="0" fontId="7" fillId="7" borderId="62" xfId="7" applyFont="1" applyFill="1" applyBorder="1" applyAlignment="1">
      <alignment horizontal="center"/>
    </xf>
    <xf numFmtId="0" fontId="7" fillId="7" borderId="61" xfId="7" applyFont="1" applyFill="1" applyBorder="1"/>
    <xf numFmtId="0" fontId="7" fillId="7" borderId="275" xfId="7" applyFont="1" applyFill="1" applyBorder="1" applyAlignment="1">
      <alignment horizontal="center"/>
    </xf>
    <xf numFmtId="0" fontId="7" fillId="7" borderId="89" xfId="7" applyFont="1" applyFill="1" applyBorder="1"/>
    <xf numFmtId="0" fontId="7" fillId="7" borderId="137" xfId="7" applyFont="1" applyFill="1" applyBorder="1" applyAlignment="1">
      <alignment horizontal="center"/>
    </xf>
    <xf numFmtId="0" fontId="15" fillId="7" borderId="61" xfId="7" applyFill="1" applyBorder="1"/>
    <xf numFmtId="0" fontId="7" fillId="7" borderId="62" xfId="7" applyFont="1" applyFill="1" applyBorder="1"/>
    <xf numFmtId="0" fontId="27" fillId="7" borderId="0" xfId="7" applyFont="1" applyFill="1"/>
    <xf numFmtId="0" fontId="6" fillId="0" borderId="50" xfId="23" applyFont="1" applyBorder="1" applyAlignment="1">
      <alignment horizontal="centerContinuous"/>
    </xf>
    <xf numFmtId="0" fontId="15" fillId="0" borderId="0" xfId="23" applyAlignment="1">
      <alignment horizontal="centerContinuous"/>
    </xf>
    <xf numFmtId="0" fontId="15" fillId="0" borderId="54" xfId="23" applyBorder="1" applyAlignment="1">
      <alignment horizontal="centerContinuous"/>
    </xf>
    <xf numFmtId="0" fontId="15" fillId="0" borderId="0" xfId="23"/>
    <xf numFmtId="0" fontId="7" fillId="0" borderId="0" xfId="23" applyFont="1" applyAlignment="1">
      <alignment horizontal="centerContinuous"/>
    </xf>
    <xf numFmtId="0" fontId="7" fillId="0" borderId="54" xfId="23" applyFont="1" applyBorder="1" applyAlignment="1">
      <alignment horizontal="centerContinuous"/>
    </xf>
    <xf numFmtId="0" fontId="7" fillId="0" borderId="50" xfId="23" applyFont="1" applyBorder="1" applyAlignment="1">
      <alignment horizontal="left"/>
    </xf>
    <xf numFmtId="0" fontId="7" fillId="0" borderId="0" xfId="23" applyFont="1"/>
    <xf numFmtId="0" fontId="7" fillId="0" borderId="54" xfId="23" applyFont="1" applyBorder="1"/>
    <xf numFmtId="0" fontId="7" fillId="0" borderId="88" xfId="23" applyFont="1" applyBorder="1" applyAlignment="1">
      <alignment horizontal="left"/>
    </xf>
    <xf numFmtId="0" fontId="7" fillId="0" borderId="7" xfId="23" applyFont="1" applyBorder="1"/>
    <xf numFmtId="0" fontId="7" fillId="0" borderId="82" xfId="23" applyFont="1" applyBorder="1" applyAlignment="1">
      <alignment horizontal="center"/>
    </xf>
    <xf numFmtId="0" fontId="7" fillId="0" borderId="10" xfId="23" applyFont="1" applyBorder="1" applyAlignment="1">
      <alignment horizontal="center"/>
    </xf>
    <xf numFmtId="0" fontId="7" fillId="0" borderId="4" xfId="23" applyFont="1" applyBorder="1" applyAlignment="1">
      <alignment horizontal="center"/>
    </xf>
    <xf numFmtId="0" fontId="7" fillId="0" borderId="149" xfId="23" applyFont="1" applyBorder="1" applyAlignment="1">
      <alignment horizontal="center"/>
    </xf>
    <xf numFmtId="0" fontId="7" fillId="0" borderId="75" xfId="23" applyFont="1" applyBorder="1" applyAlignment="1">
      <alignment horizontal="center"/>
    </xf>
    <xf numFmtId="0" fontId="7" fillId="0" borderId="102" xfId="23" applyFont="1" applyBorder="1" applyAlignment="1">
      <alignment horizontal="center"/>
    </xf>
    <xf numFmtId="0" fontId="7" fillId="0" borderId="22" xfId="23" applyFont="1" applyBorder="1" applyAlignment="1">
      <alignment horizontal="center"/>
    </xf>
    <xf numFmtId="0" fontId="7" fillId="0" borderId="22" xfId="23" applyFont="1" applyBorder="1"/>
    <xf numFmtId="0" fontId="7" fillId="0" borderId="39" xfId="23" applyFont="1" applyBorder="1"/>
    <xf numFmtId="0" fontId="7" fillId="0" borderId="78" xfId="23" applyFont="1" applyBorder="1"/>
    <xf numFmtId="41" fontId="7" fillId="0" borderId="78" xfId="23" applyNumberFormat="1" applyFont="1" applyBorder="1"/>
    <xf numFmtId="0" fontId="15" fillId="0" borderId="10" xfId="23" applyBorder="1"/>
    <xf numFmtId="0" fontId="7" fillId="0" borderId="10" xfId="23" applyFont="1" applyBorder="1"/>
    <xf numFmtId="0" fontId="7" fillId="0" borderId="4" xfId="23" applyFont="1" applyBorder="1"/>
    <xf numFmtId="0" fontId="7" fillId="0" borderId="84" xfId="23" applyFont="1" applyBorder="1" applyAlignment="1">
      <alignment horizontal="center"/>
    </xf>
    <xf numFmtId="0" fontId="7" fillId="0" borderId="11" xfId="23" applyFont="1" applyBorder="1"/>
    <xf numFmtId="0" fontId="7" fillId="0" borderId="6" xfId="23" applyFont="1" applyBorder="1"/>
    <xf numFmtId="10" fontId="7" fillId="0" borderId="235" xfId="24" applyNumberFormat="1" applyFont="1" applyFill="1" applyBorder="1" applyProtection="1"/>
    <xf numFmtId="37" fontId="7" fillId="0" borderId="140" xfId="11" applyNumberFormat="1" applyFont="1" applyFill="1" applyBorder="1" applyProtection="1"/>
    <xf numFmtId="167" fontId="7" fillId="0" borderId="140" xfId="11" applyNumberFormat="1" applyFont="1" applyFill="1" applyBorder="1" applyProtection="1"/>
    <xf numFmtId="167" fontId="7" fillId="0" borderId="142" xfId="11" applyNumberFormat="1" applyFont="1" applyFill="1" applyBorder="1" applyProtection="1"/>
    <xf numFmtId="0" fontId="7" fillId="0" borderId="94" xfId="23" applyFont="1" applyBorder="1" applyAlignment="1">
      <alignment horizontal="center"/>
    </xf>
    <xf numFmtId="0" fontId="7" fillId="0" borderId="2" xfId="23" applyFont="1" applyBorder="1"/>
    <xf numFmtId="0" fontId="7" fillId="0" borderId="11" xfId="23" applyFont="1" applyBorder="1" applyAlignment="1">
      <alignment horizontal="center"/>
    </xf>
    <xf numFmtId="0" fontId="7" fillId="0" borderId="6" xfId="23" applyFont="1" applyBorder="1" applyAlignment="1">
      <alignment horizontal="center"/>
    </xf>
    <xf numFmtId="0" fontId="7" fillId="0" borderId="39" xfId="23" applyFont="1" applyBorder="1" applyAlignment="1">
      <alignment horizontal="left"/>
    </xf>
    <xf numFmtId="0" fontId="15" fillId="0" borderId="22" xfId="23" applyBorder="1"/>
    <xf numFmtId="10" fontId="7" fillId="0" borderId="140" xfId="25" applyNumberFormat="1" applyFont="1" applyBorder="1"/>
    <xf numFmtId="10" fontId="7" fillId="0" borderId="142" xfId="25" applyNumberFormat="1" applyFont="1" applyBorder="1"/>
    <xf numFmtId="0" fontId="15" fillId="0" borderId="50" xfId="23" applyBorder="1" applyAlignment="1">
      <alignment horizontal="left"/>
    </xf>
    <xf numFmtId="0" fontId="7" fillId="0" borderId="0" xfId="23" applyFont="1" applyAlignment="1">
      <alignment horizontal="right"/>
    </xf>
    <xf numFmtId="0" fontId="15" fillId="0" borderId="0" xfId="2" applyAlignment="1">
      <alignment textRotation="180"/>
    </xf>
    <xf numFmtId="0" fontId="7" fillId="0" borderId="0" xfId="2" applyFont="1" applyAlignment="1">
      <alignment textRotation="180"/>
    </xf>
    <xf numFmtId="0" fontId="7" fillId="0" borderId="99" xfId="2" applyFont="1" applyBorder="1" applyAlignment="1">
      <alignment horizontal="center"/>
    </xf>
    <xf numFmtId="0" fontId="7" fillId="0" borderId="100" xfId="2" applyFont="1" applyBorder="1" applyAlignment="1">
      <alignment horizontal="center"/>
    </xf>
    <xf numFmtId="0" fontId="7" fillId="0" borderId="101" xfId="2" applyFont="1" applyBorder="1" applyAlignment="1">
      <alignment horizontal="center"/>
    </xf>
    <xf numFmtId="0" fontId="7" fillId="0" borderId="22" xfId="2" applyFont="1" applyBorder="1"/>
    <xf numFmtId="167" fontId="7" fillId="0" borderId="39" xfId="26" applyNumberFormat="1" applyFont="1" applyBorder="1"/>
    <xf numFmtId="41" fontId="7" fillId="0" borderId="134" xfId="7" applyNumberFormat="1" applyFont="1" applyBorder="1" applyAlignment="1">
      <alignment horizontal="right"/>
    </xf>
    <xf numFmtId="167" fontId="7" fillId="0" borderId="92" xfId="26" applyNumberFormat="1" applyFont="1" applyBorder="1" applyAlignment="1">
      <alignment horizontal="right"/>
    </xf>
    <xf numFmtId="167" fontId="7" fillId="0" borderId="39" xfId="26" applyNumberFormat="1" applyFont="1" applyFill="1" applyBorder="1"/>
    <xf numFmtId="167" fontId="7" fillId="0" borderId="92" xfId="26" applyNumberFormat="1" applyFont="1" applyBorder="1"/>
    <xf numFmtId="0" fontId="7" fillId="0" borderId="34" xfId="2" applyFont="1" applyBorder="1" applyAlignment="1">
      <alignment textRotation="180"/>
    </xf>
    <xf numFmtId="43" fontId="0" fillId="0" borderId="0" xfId="26" applyFont="1"/>
    <xf numFmtId="0" fontId="36" fillId="0" borderId="64" xfId="27" applyFont="1" applyBorder="1"/>
    <xf numFmtId="0" fontId="36" fillId="0" borderId="64" xfId="27" applyFont="1" applyBorder="1" applyAlignment="1">
      <alignment horizontal="right"/>
    </xf>
    <xf numFmtId="0" fontId="36" fillId="7" borderId="65" xfId="7" applyFont="1" applyFill="1" applyBorder="1" applyAlignment="1">
      <alignment horizontal="right"/>
    </xf>
    <xf numFmtId="0" fontId="37" fillId="7" borderId="0" xfId="7" applyFont="1" applyFill="1"/>
    <xf numFmtId="0" fontId="36" fillId="7" borderId="62" xfId="7" applyFont="1" applyFill="1" applyBorder="1" applyAlignment="1">
      <alignment horizontal="centerContinuous"/>
    </xf>
    <xf numFmtId="0" fontId="36" fillId="7" borderId="61" xfId="7" applyFont="1" applyFill="1" applyBorder="1" applyAlignment="1">
      <alignment horizontal="centerContinuous"/>
    </xf>
    <xf numFmtId="0" fontId="36" fillId="7" borderId="69" xfId="7" applyFont="1" applyFill="1" applyBorder="1" applyAlignment="1">
      <alignment horizontal="centerContinuous"/>
    </xf>
    <xf numFmtId="0" fontId="36" fillId="7" borderId="70" xfId="7" applyFont="1" applyFill="1" applyBorder="1" applyAlignment="1">
      <alignment horizontal="centerContinuous"/>
    </xf>
    <xf numFmtId="0" fontId="36" fillId="7" borderId="34" xfId="7" applyFont="1" applyFill="1" applyBorder="1" applyAlignment="1">
      <alignment horizontal="centerContinuous"/>
    </xf>
    <xf numFmtId="0" fontId="36" fillId="7" borderId="71" xfId="7" applyFont="1" applyFill="1" applyBorder="1" applyAlignment="1">
      <alignment horizontal="centerContinuous"/>
    </xf>
    <xf numFmtId="37" fontId="37" fillId="7" borderId="22" xfId="11" applyNumberFormat="1" applyFont="1" applyFill="1" applyBorder="1" applyProtection="1"/>
    <xf numFmtId="37" fontId="37" fillId="7" borderId="0" xfId="11" applyNumberFormat="1" applyFont="1" applyFill="1" applyBorder="1"/>
    <xf numFmtId="0" fontId="37" fillId="7" borderId="34" xfId="7" applyFont="1" applyFill="1" applyBorder="1"/>
    <xf numFmtId="0" fontId="37" fillId="7" borderId="50" xfId="7" applyFont="1" applyFill="1" applyBorder="1"/>
    <xf numFmtId="0" fontId="37" fillId="7" borderId="0" xfId="7" applyFont="1" applyFill="1" applyAlignment="1">
      <alignment horizontal="center"/>
    </xf>
    <xf numFmtId="0" fontId="37" fillId="7" borderId="54" xfId="7" applyFont="1" applyFill="1" applyBorder="1"/>
    <xf numFmtId="0" fontId="37" fillId="7" borderId="50" xfId="7" applyFont="1" applyFill="1" applyBorder="1" applyAlignment="1">
      <alignment horizontal="center"/>
    </xf>
    <xf numFmtId="167" fontId="37" fillId="7" borderId="0" xfId="11" applyNumberFormat="1" applyFont="1" applyFill="1" applyBorder="1" applyProtection="1"/>
    <xf numFmtId="0" fontId="37" fillId="7" borderId="54" xfId="7" applyFont="1" applyFill="1" applyBorder="1" applyAlignment="1">
      <alignment horizontal="center"/>
    </xf>
    <xf numFmtId="0" fontId="39" fillId="6" borderId="0" xfId="7" applyFont="1" applyFill="1" applyAlignment="1">
      <alignment vertical="center"/>
    </xf>
    <xf numFmtId="0" fontId="37" fillId="7" borderId="70" xfId="7" applyFont="1" applyFill="1" applyBorder="1"/>
    <xf numFmtId="0" fontId="37" fillId="7" borderId="71" xfId="7" applyFont="1" applyFill="1" applyBorder="1"/>
    <xf numFmtId="0" fontId="7" fillId="0" borderId="61" xfId="7" applyFont="1" applyBorder="1" applyAlignment="1">
      <alignment horizontal="centerContinuous"/>
    </xf>
    <xf numFmtId="0" fontId="15" fillId="0" borderId="0" xfId="7" applyAlignment="1">
      <alignment wrapText="1"/>
    </xf>
    <xf numFmtId="0" fontId="7" fillId="0" borderId="5" xfId="7" applyFont="1" applyBorder="1"/>
    <xf numFmtId="0" fontId="7" fillId="0" borderId="7" xfId="7" applyFont="1" applyBorder="1" applyAlignment="1">
      <alignment horizontal="centerContinuous"/>
    </xf>
    <xf numFmtId="0" fontId="7" fillId="0" borderId="10" xfId="7" applyFont="1" applyBorder="1" applyAlignment="1">
      <alignment horizontal="center"/>
    </xf>
    <xf numFmtId="0" fontId="7" fillId="0" borderId="9" xfId="7" applyFont="1" applyBorder="1" applyAlignment="1">
      <alignment horizontal="center"/>
    </xf>
    <xf numFmtId="0" fontId="7" fillId="0" borderId="39" xfId="7" applyFont="1" applyBorder="1" applyAlignment="1">
      <alignment horizontal="center"/>
    </xf>
    <xf numFmtId="0" fontId="7" fillId="0" borderId="38" xfId="7" applyFont="1" applyBorder="1"/>
    <xf numFmtId="0" fontId="7" fillId="0" borderId="112" xfId="7" applyFont="1" applyBorder="1"/>
    <xf numFmtId="167" fontId="7" fillId="0" borderId="15" xfId="0" applyNumberFormat="1" applyFont="1" applyBorder="1" applyAlignment="1">
      <alignment horizontal="center"/>
    </xf>
    <xf numFmtId="167" fontId="7" fillId="0" borderId="16" xfId="0" applyNumberFormat="1" applyFont="1" applyBorder="1" applyAlignment="1">
      <alignment horizontal="center"/>
    </xf>
    <xf numFmtId="167" fontId="7" fillId="0" borderId="17" xfId="0" applyNumberFormat="1" applyFont="1" applyBorder="1" applyAlignment="1">
      <alignment horizontal="center"/>
    </xf>
    <xf numFmtId="167" fontId="7" fillId="0" borderId="10" xfId="0" applyNumberFormat="1" applyFont="1" applyBorder="1" applyAlignment="1">
      <alignment horizontal="center"/>
    </xf>
    <xf numFmtId="167" fontId="7" fillId="0" borderId="18" xfId="0" applyNumberFormat="1" applyFont="1" applyBorder="1" applyAlignment="1">
      <alignment horizontal="center"/>
    </xf>
    <xf numFmtId="167" fontId="7" fillId="0" borderId="19" xfId="0" applyNumberFormat="1" applyFont="1" applyBorder="1" applyAlignment="1">
      <alignment horizontal="center"/>
    </xf>
    <xf numFmtId="167" fontId="7" fillId="0" borderId="20" xfId="0" applyNumberFormat="1" applyFont="1" applyBorder="1" applyAlignment="1">
      <alignment horizontal="center"/>
    </xf>
    <xf numFmtId="167" fontId="7" fillId="0" borderId="21" xfId="0" applyNumberFormat="1" applyFont="1" applyBorder="1" applyAlignment="1">
      <alignment horizontal="center"/>
    </xf>
    <xf numFmtId="167" fontId="7" fillId="0" borderId="23" xfId="0" applyNumberFormat="1" applyFont="1" applyBorder="1" applyAlignment="1">
      <alignment horizontal="center"/>
    </xf>
    <xf numFmtId="167" fontId="7" fillId="0" borderId="24" xfId="0" applyNumberFormat="1" applyFont="1" applyBorder="1" applyAlignment="1">
      <alignment horizontal="center"/>
    </xf>
    <xf numFmtId="167" fontId="7" fillId="0" borderId="53" xfId="0" applyNumberFormat="1" applyFont="1" applyBorder="1"/>
    <xf numFmtId="167" fontId="7" fillId="0" borderId="25" xfId="0" applyNumberFormat="1" applyFont="1" applyBorder="1" applyAlignment="1">
      <alignment horizontal="center"/>
    </xf>
    <xf numFmtId="1" fontId="7" fillId="0" borderId="11" xfId="0" applyNumberFormat="1" applyFont="1" applyBorder="1"/>
    <xf numFmtId="1" fontId="7" fillId="0" borderId="20" xfId="0" applyNumberFormat="1" applyFont="1" applyBorder="1"/>
    <xf numFmtId="167" fontId="7" fillId="0" borderId="18" xfId="0" applyNumberFormat="1" applyFont="1" applyBorder="1"/>
    <xf numFmtId="167" fontId="7" fillId="0" borderId="16" xfId="0" applyNumberFormat="1" applyFont="1" applyBorder="1"/>
    <xf numFmtId="167" fontId="7" fillId="0" borderId="17" xfId="0" applyNumberFormat="1" applyFont="1" applyBorder="1"/>
    <xf numFmtId="167" fontId="7" fillId="0" borderId="21" xfId="0" applyNumberFormat="1" applyFont="1" applyBorder="1"/>
    <xf numFmtId="173" fontId="7" fillId="0" borderId="10" xfId="0" applyNumberFormat="1" applyFont="1" applyBorder="1"/>
    <xf numFmtId="0" fontId="7" fillId="0" borderId="50" xfId="28" applyFont="1" applyBorder="1" applyAlignment="1">
      <alignment horizontal="centerContinuous"/>
    </xf>
    <xf numFmtId="0" fontId="7" fillId="0" borderId="50" xfId="28" applyFont="1" applyBorder="1" applyAlignment="1">
      <alignment horizontal="center"/>
    </xf>
    <xf numFmtId="0" fontId="7" fillId="0" borderId="0" xfId="28" applyFont="1"/>
    <xf numFmtId="0" fontId="7" fillId="0" borderId="54" xfId="28" applyFont="1" applyBorder="1"/>
    <xf numFmtId="0" fontId="7" fillId="0" borderId="50" xfId="28" applyFont="1" applyBorder="1"/>
    <xf numFmtId="0" fontId="7" fillId="0" borderId="92" xfId="28" applyFont="1" applyBorder="1" applyAlignment="1">
      <alignment horizontal="left"/>
    </xf>
    <xf numFmtId="0" fontId="7" fillId="0" borderId="34" xfId="30" applyFont="1" applyBorder="1"/>
    <xf numFmtId="0" fontId="7" fillId="0" borderId="2" xfId="30" applyFont="1" applyBorder="1"/>
    <xf numFmtId="2" fontId="7" fillId="0" borderId="22" xfId="30" applyNumberFormat="1" applyFont="1" applyBorder="1" applyAlignment="1">
      <alignment horizontal="center"/>
    </xf>
    <xf numFmtId="0" fontId="7" fillId="0" borderId="39" xfId="30" applyFont="1" applyBorder="1" applyAlignment="1">
      <alignment horizontal="center"/>
    </xf>
    <xf numFmtId="2" fontId="7" fillId="0" borderId="22" xfId="29" applyNumberFormat="1" applyFont="1" applyBorder="1" applyAlignment="1">
      <alignment horizontal="center"/>
    </xf>
    <xf numFmtId="2" fontId="7" fillId="0" borderId="24" xfId="29" applyNumberFormat="1" applyFont="1" applyBorder="1" applyAlignment="1">
      <alignment horizontal="center"/>
    </xf>
    <xf numFmtId="0" fontId="7" fillId="0" borderId="11" xfId="30" applyFont="1" applyBorder="1" applyAlignment="1">
      <alignment horizontal="center"/>
    </xf>
    <xf numFmtId="0" fontId="7" fillId="0" borderId="84" xfId="30" applyFont="1" applyBorder="1"/>
    <xf numFmtId="0" fontId="7" fillId="0" borderId="10" xfId="30" applyFont="1" applyBorder="1" applyAlignment="1">
      <alignment horizontal="center"/>
    </xf>
    <xf numFmtId="0" fontId="7" fillId="0" borderId="82" xfId="30" applyFont="1" applyBorder="1" applyAlignment="1">
      <alignment horizontal="center"/>
    </xf>
    <xf numFmtId="0" fontId="7" fillId="0" borderId="9" xfId="30" applyFont="1" applyBorder="1" applyAlignment="1">
      <alignment horizontal="center"/>
    </xf>
    <xf numFmtId="0" fontId="7" fillId="0" borderId="80" xfId="30" applyFont="1" applyBorder="1" applyAlignment="1">
      <alignment horizontal="center"/>
    </xf>
    <xf numFmtId="0" fontId="7" fillId="0" borderId="0" xfId="30" applyFont="1"/>
    <xf numFmtId="0" fontId="7" fillId="0" borderId="0" xfId="30" applyFont="1" applyAlignment="1">
      <alignment horizontal="centerContinuous"/>
    </xf>
    <xf numFmtId="0" fontId="7" fillId="0" borderId="7" xfId="30" applyFont="1" applyBorder="1"/>
    <xf numFmtId="3" fontId="0" fillId="0" borderId="55" xfId="0" applyNumberFormat="1" applyBorder="1"/>
    <xf numFmtId="3" fontId="0" fillId="0" borderId="58" xfId="0" applyNumberFormat="1" applyBorder="1"/>
    <xf numFmtId="3" fontId="0" fillId="0" borderId="59" xfId="0" applyNumberFormat="1" applyBorder="1"/>
    <xf numFmtId="3" fontId="0" fillId="0" borderId="6" xfId="0" applyNumberFormat="1" applyBorder="1"/>
    <xf numFmtId="167" fontId="0" fillId="0" borderId="56" xfId="1" applyNumberFormat="1" applyFont="1" applyBorder="1"/>
    <xf numFmtId="167" fontId="0" fillId="0" borderId="7" xfId="1" applyNumberFormat="1" applyFont="1" applyBorder="1"/>
    <xf numFmtId="167" fontId="0" fillId="0" borderId="60" xfId="1" applyNumberFormat="1" applyFont="1" applyBorder="1"/>
    <xf numFmtId="0" fontId="6" fillId="0" borderId="61" xfId="2" applyFont="1" applyBorder="1" applyAlignment="1">
      <alignment horizontal="left" indent="3"/>
    </xf>
    <xf numFmtId="0" fontId="6" fillId="0" borderId="69" xfId="2" applyFont="1" applyBorder="1"/>
    <xf numFmtId="0" fontId="7" fillId="0" borderId="80" xfId="2" applyFont="1" applyBorder="1" applyAlignment="1">
      <alignment horizontal="center"/>
    </xf>
    <xf numFmtId="0" fontId="7" fillId="0" borderId="81" xfId="2" applyFont="1" applyBorder="1" applyAlignment="1">
      <alignment horizontal="center"/>
    </xf>
    <xf numFmtId="167" fontId="7" fillId="0" borderId="241" xfId="26" applyNumberFormat="1" applyFont="1" applyBorder="1" applyProtection="1"/>
    <xf numFmtId="0" fontId="7" fillId="0" borderId="243" xfId="2" applyFont="1" applyBorder="1"/>
    <xf numFmtId="0" fontId="7" fillId="0" borderId="115" xfId="2" applyFont="1" applyBorder="1"/>
    <xf numFmtId="0" fontId="7" fillId="0" borderId="7" xfId="2" applyFont="1" applyBorder="1" applyAlignment="1">
      <alignment horizontal="center"/>
    </xf>
    <xf numFmtId="0" fontId="7" fillId="0" borderId="121" xfId="2" applyFont="1" applyBorder="1" applyAlignment="1">
      <alignment horizontal="center"/>
    </xf>
    <xf numFmtId="167" fontId="7" fillId="0" borderId="120" xfId="7" applyNumberFormat="1" applyFont="1" applyBorder="1"/>
    <xf numFmtId="0" fontId="7" fillId="0" borderId="0" xfId="2" applyFont="1" applyAlignment="1">
      <alignment horizontal="left"/>
    </xf>
    <xf numFmtId="37" fontId="7" fillId="0" borderId="122" xfId="2" applyNumberFormat="1" applyFont="1" applyBorder="1"/>
    <xf numFmtId="0" fontId="7" fillId="0" borderId="124" xfId="2" applyFont="1" applyBorder="1" applyAlignment="1">
      <alignment horizontal="center"/>
    </xf>
    <xf numFmtId="0" fontId="7" fillId="0" borderId="94" xfId="2" applyFont="1" applyBorder="1" applyAlignment="1">
      <alignment horizontal="center"/>
    </xf>
    <xf numFmtId="0" fontId="7" fillId="0" borderId="95" xfId="2" applyFont="1" applyBorder="1" applyAlignment="1">
      <alignment horizontal="center"/>
    </xf>
    <xf numFmtId="0" fontId="6" fillId="0" borderId="61" xfId="2" applyFont="1" applyBorder="1" applyAlignment="1">
      <alignment horizontal="left" indent="21"/>
    </xf>
    <xf numFmtId="0" fontId="15" fillId="0" borderId="114" xfId="2" applyBorder="1"/>
    <xf numFmtId="0" fontId="7" fillId="0" borderId="113" xfId="2" applyFont="1" applyBorder="1"/>
    <xf numFmtId="0" fontId="15" fillId="0" borderId="120" xfId="2" applyBorder="1"/>
    <xf numFmtId="0" fontId="15" fillId="0" borderId="116" xfId="2" applyBorder="1"/>
    <xf numFmtId="0" fontId="15" fillId="0" borderId="115" xfId="2" applyBorder="1"/>
    <xf numFmtId="0" fontId="15" fillId="0" borderId="82" xfId="2" applyBorder="1"/>
    <xf numFmtId="0" fontId="15" fillId="0" borderId="125" xfId="2" applyBorder="1"/>
    <xf numFmtId="43" fontId="0" fillId="0" borderId="120" xfId="26" applyFont="1" applyBorder="1" applyProtection="1"/>
    <xf numFmtId="0" fontId="15" fillId="0" borderId="126" xfId="2" applyBorder="1"/>
    <xf numFmtId="0" fontId="6" fillId="0" borderId="61" xfId="2" applyFont="1" applyBorder="1" applyAlignment="1">
      <alignment horizontal="left" indent="4"/>
    </xf>
    <xf numFmtId="0" fontId="15" fillId="0" borderId="148" xfId="2" applyBorder="1"/>
    <xf numFmtId="0" fontId="15" fillId="0" borderId="231" xfId="2" applyBorder="1"/>
    <xf numFmtId="0" fontId="15" fillId="0" borderId="22" xfId="2" applyBorder="1"/>
    <xf numFmtId="0" fontId="7" fillId="0" borderId="35" xfId="2" applyFont="1" applyBorder="1"/>
    <xf numFmtId="167" fontId="7" fillId="0" borderId="280" xfId="26" applyNumberFormat="1" applyFont="1" applyBorder="1" applyProtection="1"/>
    <xf numFmtId="0" fontId="15" fillId="0" borderId="281" xfId="2" applyBorder="1"/>
    <xf numFmtId="167" fontId="7" fillId="0" borderId="146" xfId="26" applyNumberFormat="1" applyFont="1" applyBorder="1" applyProtection="1"/>
    <xf numFmtId="0" fontId="15" fillId="0" borderId="232" xfId="2" applyBorder="1"/>
    <xf numFmtId="167" fontId="7" fillId="0" borderId="144" xfId="26" applyNumberFormat="1" applyFont="1" applyBorder="1" applyProtection="1"/>
    <xf numFmtId="0" fontId="7" fillId="0" borderId="282" xfId="2" applyFont="1" applyBorder="1" applyAlignment="1">
      <alignment horizontal="center"/>
    </xf>
    <xf numFmtId="43" fontId="7" fillId="0" borderId="144" xfId="26" applyFont="1" applyBorder="1" applyProtection="1"/>
    <xf numFmtId="0" fontId="15" fillId="0" borderId="146" xfId="2" applyBorder="1"/>
    <xf numFmtId="0" fontId="15" fillId="0" borderId="6" xfId="2" applyBorder="1"/>
    <xf numFmtId="167" fontId="7" fillId="0" borderId="144" xfId="2" applyNumberFormat="1" applyFont="1" applyBorder="1"/>
    <xf numFmtId="0" fontId="7" fillId="0" borderId="146" xfId="2" applyFont="1" applyBorder="1"/>
    <xf numFmtId="0" fontId="7" fillId="0" borderId="232" xfId="2" applyFont="1" applyBorder="1"/>
    <xf numFmtId="167" fontId="7" fillId="0" borderId="144" xfId="26" applyNumberFormat="1" applyFont="1" applyFill="1" applyBorder="1" applyProtection="1"/>
    <xf numFmtId="37" fontId="7" fillId="0" borderId="230" xfId="2" applyNumberFormat="1" applyFont="1" applyBorder="1"/>
    <xf numFmtId="0" fontId="7" fillId="0" borderId="232" xfId="2" applyFont="1" applyBorder="1" applyAlignment="1">
      <alignment horizontal="center"/>
    </xf>
    <xf numFmtId="0" fontId="7" fillId="0" borderId="72" xfId="2" applyFont="1" applyBorder="1" applyAlignment="1">
      <alignment horizontal="center"/>
    </xf>
    <xf numFmtId="0" fontId="7" fillId="0" borderId="147" xfId="2" applyFont="1" applyBorder="1"/>
    <xf numFmtId="0" fontId="7" fillId="0" borderId="283" xfId="2" applyFont="1" applyBorder="1" applyAlignment="1">
      <alignment horizontal="center"/>
    </xf>
    <xf numFmtId="0" fontId="15" fillId="0" borderId="61" xfId="7" applyBorder="1" applyAlignment="1">
      <alignment horizontal="center"/>
    </xf>
    <xf numFmtId="0" fontId="6" fillId="0" borderId="61" xfId="7" applyFont="1" applyBorder="1" applyAlignment="1">
      <alignment horizontal="right"/>
    </xf>
    <xf numFmtId="0" fontId="6" fillId="0" borderId="62" xfId="7" applyFont="1" applyBorder="1" applyAlignment="1">
      <alignment horizontal="left"/>
    </xf>
    <xf numFmtId="37" fontId="6" fillId="0" borderId="69" xfId="7" applyNumberFormat="1" applyFont="1" applyBorder="1" applyAlignment="1">
      <alignment horizontal="right"/>
    </xf>
    <xf numFmtId="0" fontId="8" fillId="0" borderId="94" xfId="7" applyFont="1" applyBorder="1" applyAlignment="1">
      <alignment horizontal="centerContinuous"/>
    </xf>
    <xf numFmtId="0" fontId="7" fillId="0" borderId="95" xfId="7" applyFont="1" applyBorder="1" applyAlignment="1">
      <alignment horizontal="centerContinuous"/>
    </xf>
    <xf numFmtId="0" fontId="8" fillId="0" borderId="2" xfId="7" applyFont="1" applyBorder="1" applyAlignment="1">
      <alignment horizontal="centerContinuous"/>
    </xf>
    <xf numFmtId="0" fontId="8" fillId="0" borderId="95" xfId="7" applyFont="1" applyBorder="1" applyAlignment="1">
      <alignment horizontal="centerContinuous"/>
    </xf>
    <xf numFmtId="0" fontId="15" fillId="0" borderId="50" xfId="7" applyBorder="1" applyAlignment="1">
      <alignment horizontal="centerContinuous"/>
    </xf>
    <xf numFmtId="0" fontId="15" fillId="0" borderId="88" xfId="7" applyBorder="1"/>
    <xf numFmtId="0" fontId="15" fillId="0" borderId="91" xfId="7" applyBorder="1"/>
    <xf numFmtId="0" fontId="7" fillId="0" borderId="80" xfId="7" applyFont="1" applyBorder="1"/>
    <xf numFmtId="0" fontId="7" fillId="0" borderId="9" xfId="7" applyFont="1" applyBorder="1"/>
    <xf numFmtId="0" fontId="7" fillId="0" borderId="1" xfId="7" applyFont="1" applyBorder="1"/>
    <xf numFmtId="0" fontId="7" fillId="0" borderId="3" xfId="7" applyFont="1" applyBorder="1"/>
    <xf numFmtId="0" fontId="7" fillId="0" borderId="81" xfId="7" applyFont="1" applyBorder="1" applyAlignment="1">
      <alignment horizontal="center"/>
    </xf>
    <xf numFmtId="0" fontId="7" fillId="0" borderId="82" xfId="7" applyFont="1" applyBorder="1"/>
    <xf numFmtId="0" fontId="10" fillId="0" borderId="82" xfId="7" applyFont="1" applyBorder="1" applyAlignment="1">
      <alignment horizontal="center"/>
    </xf>
    <xf numFmtId="0" fontId="10" fillId="0" borderId="10" xfId="7" applyFont="1" applyBorder="1" applyAlignment="1">
      <alignment horizontal="center"/>
    </xf>
    <xf numFmtId="0" fontId="10" fillId="0" borderId="4" xfId="7" applyFont="1" applyBorder="1"/>
    <xf numFmtId="0" fontId="10" fillId="0" borderId="83" xfId="7" applyFont="1" applyBorder="1" applyAlignment="1">
      <alignment horizontal="center"/>
    </xf>
    <xf numFmtId="0" fontId="10" fillId="0" borderId="4" xfId="7" applyFont="1" applyBorder="1" applyAlignment="1">
      <alignment horizontal="center"/>
    </xf>
    <xf numFmtId="0" fontId="7" fillId="0" borderId="84" xfId="7" applyFont="1" applyBorder="1"/>
    <xf numFmtId="0" fontId="10" fillId="0" borderId="8" xfId="7" applyFont="1" applyBorder="1" applyAlignment="1">
      <alignment horizontal="center"/>
    </xf>
    <xf numFmtId="0" fontId="10" fillId="0" borderId="11" xfId="7" applyFont="1" applyBorder="1" applyAlignment="1">
      <alignment horizontal="center"/>
    </xf>
    <xf numFmtId="0" fontId="7" fillId="0" borderId="85" xfId="7" applyFont="1" applyBorder="1"/>
    <xf numFmtId="37" fontId="7" fillId="0" borderId="6" xfId="7" applyNumberFormat="1" applyFont="1" applyBorder="1" applyAlignment="1">
      <alignment horizontal="center"/>
    </xf>
    <xf numFmtId="0" fontId="7" fillId="0" borderId="8" xfId="7" applyFont="1" applyBorder="1"/>
    <xf numFmtId="167" fontId="7" fillId="0" borderId="23" xfId="11" applyNumberFormat="1" applyFont="1" applyBorder="1" applyProtection="1"/>
    <xf numFmtId="167" fontId="7" fillId="0" borderId="24" xfId="11" applyNumberFormat="1" applyFont="1" applyBorder="1" applyProtection="1"/>
    <xf numFmtId="167" fontId="7" fillId="0" borderId="25" xfId="11" applyNumberFormat="1" applyFont="1" applyBorder="1" applyProtection="1"/>
    <xf numFmtId="0" fontId="7" fillId="0" borderId="85" xfId="7" applyFont="1" applyBorder="1" applyAlignment="1">
      <alignment horizontal="center"/>
    </xf>
    <xf numFmtId="167" fontId="7" fillId="0" borderId="15" xfId="11" applyNumberFormat="1" applyFont="1" applyBorder="1" applyProtection="1"/>
    <xf numFmtId="167" fontId="7" fillId="0" borderId="11" xfId="11" applyNumberFormat="1" applyFont="1" applyBorder="1" applyProtection="1"/>
    <xf numFmtId="167" fontId="7" fillId="0" borderId="16" xfId="11" applyNumberFormat="1" applyFont="1" applyBorder="1" applyProtection="1"/>
    <xf numFmtId="167" fontId="7" fillId="0" borderId="19" xfId="11" applyNumberFormat="1" applyFont="1" applyBorder="1" applyProtection="1"/>
    <xf numFmtId="167" fontId="7" fillId="0" borderId="20" xfId="11" applyNumberFormat="1" applyFont="1" applyBorder="1" applyProtection="1"/>
    <xf numFmtId="167" fontId="7" fillId="0" borderId="21" xfId="11" applyNumberFormat="1" applyFont="1" applyBorder="1" applyProtection="1"/>
    <xf numFmtId="0" fontId="7" fillId="0" borderId="94" xfId="7" applyFont="1" applyBorder="1"/>
    <xf numFmtId="0" fontId="7" fillId="0" borderId="2" xfId="7" applyFont="1" applyBorder="1"/>
    <xf numFmtId="37" fontId="7" fillId="0" borderId="2" xfId="7" applyNumberFormat="1" applyFont="1" applyBorder="1"/>
    <xf numFmtId="0" fontId="7" fillId="0" borderId="95" xfId="7" applyFont="1" applyBorder="1"/>
    <xf numFmtId="0" fontId="7" fillId="0" borderId="50" xfId="7" applyFont="1" applyBorder="1"/>
    <xf numFmtId="37" fontId="7" fillId="0" borderId="0" xfId="7" applyNumberFormat="1" applyFont="1"/>
    <xf numFmtId="0" fontId="15" fillId="0" borderId="50" xfId="7" applyBorder="1"/>
    <xf numFmtId="37" fontId="15" fillId="0" borderId="0" xfId="7" applyNumberFormat="1"/>
    <xf numFmtId="0" fontId="15" fillId="0" borderId="54" xfId="7" applyBorder="1"/>
    <xf numFmtId="37" fontId="15" fillId="0" borderId="7" xfId="7" applyNumberFormat="1" applyBorder="1"/>
    <xf numFmtId="0" fontId="15" fillId="0" borderId="70" xfId="7" applyBorder="1"/>
    <xf numFmtId="0" fontId="6" fillId="0" borderId="71" xfId="7" applyFont="1" applyBorder="1" applyAlignment="1">
      <alignment horizontal="right"/>
    </xf>
    <xf numFmtId="0" fontId="6" fillId="0" borderId="70" xfId="7" applyFont="1" applyBorder="1" applyAlignment="1">
      <alignment horizontal="left"/>
    </xf>
    <xf numFmtId="0" fontId="15" fillId="0" borderId="71" xfId="7" applyBorder="1"/>
    <xf numFmtId="0" fontId="6" fillId="0" borderId="61" xfId="30" applyFont="1" applyBorder="1"/>
    <xf numFmtId="0" fontId="6" fillId="0" borderId="61" xfId="30" applyFont="1" applyBorder="1" applyAlignment="1">
      <alignment horizontal="right"/>
    </xf>
    <xf numFmtId="0" fontId="6" fillId="0" borderId="94" xfId="30" applyFont="1" applyBorder="1" applyAlignment="1">
      <alignment horizontal="centerContinuous"/>
    </xf>
    <xf numFmtId="0" fontId="6" fillId="0" borderId="2" xfId="30" applyFont="1" applyBorder="1" applyAlignment="1">
      <alignment horizontal="centerContinuous"/>
    </xf>
    <xf numFmtId="0" fontId="6" fillId="0" borderId="95" xfId="30" applyFont="1" applyBorder="1" applyAlignment="1">
      <alignment horizontal="centerContinuous"/>
    </xf>
    <xf numFmtId="0" fontId="7" fillId="7" borderId="70" xfId="14" applyFont="1" applyFill="1" applyBorder="1" applyAlignment="1">
      <alignment horizontal="centerContinuous"/>
    </xf>
    <xf numFmtId="0" fontId="7" fillId="7" borderId="34" xfId="14" applyFont="1" applyFill="1" applyBorder="1" applyAlignment="1">
      <alignment horizontal="centerContinuous"/>
    </xf>
    <xf numFmtId="0" fontId="7" fillId="7" borderId="71" xfId="14" applyFont="1" applyFill="1" applyBorder="1" applyAlignment="1">
      <alignment horizontal="centerContinuous"/>
    </xf>
    <xf numFmtId="0" fontId="15" fillId="7" borderId="0" xfId="14" applyFill="1" applyAlignment="1">
      <alignment horizontal="center"/>
    </xf>
    <xf numFmtId="16" fontId="7" fillId="7" borderId="10" xfId="14" quotePrefix="1" applyNumberFormat="1" applyFont="1" applyFill="1" applyBorder="1" applyAlignment="1">
      <alignment horizontal="center"/>
    </xf>
    <xf numFmtId="0" fontId="7" fillId="7" borderId="10" xfId="14" quotePrefix="1" applyFont="1" applyFill="1" applyBorder="1" applyAlignment="1">
      <alignment horizontal="center"/>
    </xf>
    <xf numFmtId="0" fontId="7" fillId="7" borderId="149" xfId="14" applyFont="1" applyFill="1" applyBorder="1"/>
    <xf numFmtId="167" fontId="7" fillId="6" borderId="75" xfId="11" applyNumberFormat="1" applyFont="1" applyFill="1" applyBorder="1" applyProtection="1"/>
    <xf numFmtId="0" fontId="7" fillId="6" borderId="5" xfId="15" applyFont="1" applyFill="1" applyBorder="1"/>
    <xf numFmtId="10" fontId="7" fillId="6" borderId="8" xfId="15" applyNumberFormat="1" applyFont="1" applyFill="1" applyBorder="1"/>
    <xf numFmtId="167" fontId="7" fillId="0" borderId="256" xfId="31" applyNumberFormat="1" applyFont="1" applyFill="1" applyBorder="1" applyProtection="1"/>
    <xf numFmtId="167" fontId="7" fillId="0" borderId="79" xfId="31" applyNumberFormat="1" applyFont="1" applyFill="1" applyBorder="1" applyProtection="1"/>
    <xf numFmtId="10" fontId="7" fillId="0" borderId="8" xfId="32" applyNumberFormat="1" applyFont="1" applyFill="1" applyBorder="1" applyAlignment="1" applyProtection="1">
      <alignment horizontal="center"/>
    </xf>
    <xf numFmtId="0" fontId="7" fillId="7" borderId="50" xfId="14" applyFont="1" applyFill="1" applyBorder="1" applyAlignment="1">
      <alignment horizontal="center"/>
    </xf>
    <xf numFmtId="167" fontId="7" fillId="7" borderId="0" xfId="11" applyNumberFormat="1" applyFont="1" applyFill="1" applyBorder="1" applyProtection="1"/>
    <xf numFmtId="0" fontId="7" fillId="7" borderId="54" xfId="14" applyFont="1" applyFill="1" applyBorder="1" applyAlignment="1">
      <alignment horizontal="center"/>
    </xf>
    <xf numFmtId="0" fontId="7" fillId="7" borderId="70" xfId="14" applyFont="1" applyFill="1" applyBorder="1" applyAlignment="1">
      <alignment horizontal="center"/>
    </xf>
    <xf numFmtId="37" fontId="7" fillId="0" borderId="34" xfId="14" applyNumberFormat="1" applyFont="1" applyBorder="1"/>
    <xf numFmtId="0" fontId="7" fillId="0" borderId="34" xfId="14" applyFont="1" applyBorder="1" applyAlignment="1">
      <alignment horizontal="center"/>
    </xf>
    <xf numFmtId="167" fontId="7" fillId="0" borderId="34" xfId="11" applyNumberFormat="1" applyFont="1" applyFill="1" applyBorder="1" applyProtection="1"/>
    <xf numFmtId="0" fontId="7" fillId="0" borderId="34" xfId="14" applyFont="1" applyBorder="1"/>
    <xf numFmtId="0" fontId="7" fillId="7" borderId="71" xfId="14" applyFont="1" applyFill="1" applyBorder="1" applyAlignment="1">
      <alignment horizontal="center"/>
    </xf>
    <xf numFmtId="0" fontId="7" fillId="0" borderId="70" xfId="30" applyFont="1" applyBorder="1" applyAlignment="1">
      <alignment horizontal="center"/>
    </xf>
    <xf numFmtId="37" fontId="7" fillId="0" borderId="34" xfId="30" applyNumberFormat="1" applyFont="1" applyBorder="1"/>
    <xf numFmtId="0" fontId="6" fillId="0" borderId="71" xfId="30" applyFont="1" applyBorder="1" applyAlignment="1">
      <alignment horizontal="right"/>
    </xf>
    <xf numFmtId="0" fontId="15" fillId="0" borderId="110" xfId="7" applyBorder="1"/>
    <xf numFmtId="0" fontId="15" fillId="0" borderId="35" xfId="7" applyBorder="1"/>
    <xf numFmtId="0" fontId="15" fillId="0" borderId="104" xfId="7" applyBorder="1"/>
    <xf numFmtId="167" fontId="7" fillId="0" borderId="37" xfId="11" applyNumberFormat="1" applyFont="1" applyBorder="1" applyProtection="1"/>
    <xf numFmtId="167" fontId="7" fillId="0" borderId="49" xfId="11" applyNumberFormat="1" applyFont="1" applyBorder="1" applyProtection="1"/>
    <xf numFmtId="0" fontId="7" fillId="0" borderId="106" xfId="7" applyFont="1" applyBorder="1" applyAlignment="1">
      <alignment horizontal="center"/>
    </xf>
    <xf numFmtId="167" fontId="7" fillId="0" borderId="45" xfId="11" applyNumberFormat="1" applyFont="1" applyBorder="1" applyProtection="1"/>
    <xf numFmtId="167" fontId="7" fillId="0" borderId="43" xfId="11" applyNumberFormat="1" applyFont="1" applyBorder="1" applyProtection="1"/>
    <xf numFmtId="167" fontId="7" fillId="0" borderId="44" xfId="11" applyNumberFormat="1" applyFont="1" applyBorder="1" applyProtection="1"/>
    <xf numFmtId="0" fontId="7" fillId="0" borderId="43" xfId="7" applyFont="1" applyBorder="1" applyAlignment="1">
      <alignment horizontal="center"/>
    </xf>
    <xf numFmtId="37" fontId="7" fillId="0" borderId="42" xfId="7" applyNumberFormat="1" applyFont="1" applyBorder="1"/>
    <xf numFmtId="0" fontId="7" fillId="0" borderId="41" xfId="7" applyFont="1" applyBorder="1" applyAlignment="1">
      <alignment horizontal="center"/>
    </xf>
    <xf numFmtId="0" fontId="7" fillId="0" borderId="105" xfId="7" applyFont="1" applyBorder="1" applyAlignment="1">
      <alignment horizontal="center"/>
    </xf>
    <xf numFmtId="167" fontId="7" fillId="0" borderId="40" xfId="11" applyNumberFormat="1" applyFont="1" applyBorder="1" applyProtection="1"/>
    <xf numFmtId="167" fontId="7" fillId="0" borderId="8" xfId="11" applyNumberFormat="1" applyFont="1" applyBorder="1" applyProtection="1"/>
    <xf numFmtId="0" fontId="15" fillId="0" borderId="8" xfId="7" applyBorder="1"/>
    <xf numFmtId="0" fontId="7" fillId="0" borderId="83" xfId="7" applyFont="1" applyBorder="1"/>
    <xf numFmtId="167" fontId="7" fillId="0" borderId="36" xfId="11" applyNumberFormat="1" applyFont="1" applyBorder="1" applyProtection="1"/>
    <xf numFmtId="167" fontId="7" fillId="0" borderId="5" xfId="11" applyNumberFormat="1" applyFont="1" applyBorder="1" applyProtection="1"/>
    <xf numFmtId="167" fontId="7" fillId="0" borderId="17" xfId="11" applyNumberFormat="1" applyFont="1" applyBorder="1" applyProtection="1"/>
    <xf numFmtId="0" fontId="7" fillId="0" borderId="48" xfId="7" applyFont="1" applyBorder="1"/>
    <xf numFmtId="0" fontId="7" fillId="0" borderId="47" xfId="7" applyFont="1" applyBorder="1"/>
    <xf numFmtId="0" fontId="7" fillId="0" borderId="12" xfId="7" applyFont="1" applyBorder="1"/>
    <xf numFmtId="37" fontId="7" fillId="0" borderId="10" xfId="7" applyNumberFormat="1" applyFont="1" applyBorder="1"/>
    <xf numFmtId="0" fontId="7" fillId="0" borderId="8" xfId="7" applyFont="1" applyBorder="1" applyAlignment="1">
      <alignment horizontal="centerContinuous"/>
    </xf>
    <xf numFmtId="0" fontId="7" fillId="0" borderId="6" xfId="7" applyFont="1" applyBorder="1" applyAlignment="1">
      <alignment horizontal="centerContinuous"/>
    </xf>
    <xf numFmtId="0" fontId="7" fillId="0" borderId="3" xfId="7" applyFont="1" applyBorder="1" applyAlignment="1">
      <alignment horizontal="centerContinuous"/>
    </xf>
    <xf numFmtId="0" fontId="7" fillId="0" borderId="1" xfId="7" applyFont="1" applyBorder="1" applyAlignment="1">
      <alignment horizontal="centerContinuous"/>
    </xf>
    <xf numFmtId="37" fontId="7" fillId="0" borderId="9" xfId="7" applyNumberFormat="1" applyFont="1" applyBorder="1"/>
    <xf numFmtId="0" fontId="7" fillId="0" borderId="91" xfId="7" applyFont="1" applyBorder="1"/>
    <xf numFmtId="37" fontId="19" fillId="0" borderId="0" xfId="7" applyNumberFormat="1" applyFont="1"/>
    <xf numFmtId="0" fontId="19" fillId="0" borderId="50" xfId="7" applyFont="1" applyBorder="1" applyAlignment="1">
      <alignment horizontal="center"/>
    </xf>
    <xf numFmtId="0" fontId="19" fillId="0" borderId="50" xfId="7" applyFont="1" applyBorder="1" applyAlignment="1">
      <alignment horizontal="left"/>
    </xf>
    <xf numFmtId="0" fontId="7" fillId="0" borderId="94" xfId="7" applyFont="1" applyBorder="1" applyAlignment="1">
      <alignment horizontal="center"/>
    </xf>
    <xf numFmtId="0" fontId="7" fillId="0" borderId="91" xfId="7" applyFont="1" applyBorder="1" applyAlignment="1">
      <alignment horizontal="centerContinuous"/>
    </xf>
    <xf numFmtId="0" fontId="7" fillId="0" borderId="88" xfId="7" applyFont="1" applyBorder="1" applyAlignment="1">
      <alignment horizontal="centerContinuous"/>
    </xf>
    <xf numFmtId="0" fontId="6" fillId="0" borderId="95" xfId="7" applyFont="1" applyBorder="1" applyAlignment="1">
      <alignment horizontal="centerContinuous"/>
    </xf>
    <xf numFmtId="0" fontId="6" fillId="0" borderId="2" xfId="7" applyFont="1" applyBorder="1" applyAlignment="1">
      <alignment horizontal="centerContinuous"/>
    </xf>
    <xf numFmtId="37" fontId="6" fillId="0" borderId="2" xfId="7" applyNumberFormat="1" applyFont="1" applyBorder="1" applyAlignment="1">
      <alignment horizontal="centerContinuous"/>
    </xf>
    <xf numFmtId="0" fontId="6" fillId="0" borderId="94" xfId="7" applyFont="1" applyBorder="1" applyAlignment="1">
      <alignment horizontal="centerContinuous"/>
    </xf>
    <xf numFmtId="0" fontId="6" fillId="0" borderId="61" xfId="7" applyFont="1" applyBorder="1"/>
    <xf numFmtId="0" fontId="7" fillId="0" borderId="0" xfId="7" applyFont="1" applyAlignment="1">
      <alignment horizontal="centerContinuous"/>
    </xf>
    <xf numFmtId="0" fontId="7" fillId="0" borderId="54" xfId="7" applyFont="1" applyBorder="1" applyAlignment="1">
      <alignment horizontal="centerContinuous"/>
    </xf>
    <xf numFmtId="0" fontId="7" fillId="0" borderId="88" xfId="7" applyFont="1" applyBorder="1"/>
    <xf numFmtId="0" fontId="37" fillId="7" borderId="0" xfId="19" applyFont="1" applyFill="1"/>
    <xf numFmtId="0" fontId="37" fillId="7" borderId="86" xfId="19" applyFont="1" applyFill="1" applyBorder="1"/>
    <xf numFmtId="0" fontId="37" fillId="7" borderId="86" xfId="19" applyFont="1" applyFill="1" applyBorder="1" applyAlignment="1">
      <alignment horizontal="center"/>
    </xf>
    <xf numFmtId="0" fontId="37" fillId="7" borderId="34" xfId="19" applyFont="1" applyFill="1" applyBorder="1"/>
    <xf numFmtId="0" fontId="37" fillId="7" borderId="267" xfId="19" applyFont="1" applyFill="1" applyBorder="1"/>
    <xf numFmtId="0" fontId="37" fillId="7" borderId="10" xfId="19" applyFont="1" applyFill="1" applyBorder="1" applyAlignment="1">
      <alignment horizontal="center"/>
    </xf>
    <xf numFmtId="0" fontId="37" fillId="7" borderId="82" xfId="19" applyFont="1" applyFill="1" applyBorder="1"/>
    <xf numFmtId="0" fontId="37" fillId="7" borderId="10" xfId="19" applyFont="1" applyFill="1" applyBorder="1"/>
    <xf numFmtId="0" fontId="37" fillId="7" borderId="82" xfId="19" applyFont="1" applyFill="1" applyBorder="1" applyAlignment="1">
      <alignment horizontal="center"/>
    </xf>
    <xf numFmtId="0" fontId="37" fillId="0" borderId="92" xfId="19" applyFont="1" applyBorder="1" applyAlignment="1">
      <alignment horizontal="center"/>
    </xf>
    <xf numFmtId="0" fontId="37" fillId="7" borderId="22" xfId="19" applyFont="1" applyFill="1" applyBorder="1" applyAlignment="1">
      <alignment horizontal="center"/>
    </xf>
    <xf numFmtId="0" fontId="37" fillId="7" borderId="38" xfId="19" applyFont="1" applyFill="1" applyBorder="1" applyAlignment="1">
      <alignment horizontal="center"/>
    </xf>
    <xf numFmtId="0" fontId="37" fillId="7" borderId="102" xfId="19" applyFont="1" applyFill="1" applyBorder="1" applyAlignment="1">
      <alignment horizontal="center"/>
    </xf>
    <xf numFmtId="0" fontId="37" fillId="7" borderId="11" xfId="19" applyFont="1" applyFill="1" applyBorder="1" applyAlignment="1">
      <alignment horizontal="center"/>
    </xf>
    <xf numFmtId="0" fontId="37" fillId="7" borderId="8" xfId="19" applyFont="1" applyFill="1" applyBorder="1" applyAlignment="1">
      <alignment horizontal="center"/>
    </xf>
    <xf numFmtId="0" fontId="37" fillId="7" borderId="38" xfId="19" applyFont="1" applyFill="1" applyBorder="1"/>
    <xf numFmtId="0" fontId="37" fillId="7" borderId="92" xfId="19" applyFont="1" applyFill="1" applyBorder="1"/>
    <xf numFmtId="0" fontId="37" fillId="7" borderId="22" xfId="19" applyFont="1" applyFill="1" applyBorder="1"/>
    <xf numFmtId="172" fontId="37" fillId="0" borderId="92" xfId="19" applyNumberFormat="1" applyFont="1" applyBorder="1" applyAlignment="1">
      <alignment horizontal="center"/>
    </xf>
    <xf numFmtId="9" fontId="37" fillId="0" borderId="92" xfId="19" applyNumberFormat="1" applyFont="1" applyBorder="1" applyAlignment="1">
      <alignment horizontal="center"/>
    </xf>
    <xf numFmtId="10" fontId="37" fillId="0" borderId="92" xfId="19" applyNumberFormat="1" applyFont="1" applyBorder="1" applyAlignment="1">
      <alignment horizontal="center"/>
    </xf>
    <xf numFmtId="0" fontId="37" fillId="7" borderId="84" xfId="19" applyFont="1" applyFill="1" applyBorder="1"/>
    <xf numFmtId="0" fontId="37" fillId="7" borderId="9" xfId="19" applyFont="1" applyFill="1" applyBorder="1" applyAlignment="1">
      <alignment horizontal="center"/>
    </xf>
    <xf numFmtId="0" fontId="37" fillId="7" borderId="0" xfId="19" applyFont="1" applyFill="1" applyAlignment="1">
      <alignment horizontal="centerContinuous"/>
    </xf>
    <xf numFmtId="0" fontId="36" fillId="7" borderId="71" xfId="19" applyFont="1" applyFill="1" applyBorder="1" applyAlignment="1">
      <alignment horizontal="centerContinuous"/>
    </xf>
    <xf numFmtId="0" fontId="36" fillId="7" borderId="34" xfId="19" applyFont="1" applyFill="1" applyBorder="1" applyAlignment="1">
      <alignment horizontal="centerContinuous"/>
    </xf>
    <xf numFmtId="0" fontId="36" fillId="7" borderId="70" xfId="19" applyFont="1" applyFill="1" applyBorder="1" applyAlignment="1">
      <alignment horizontal="centerContinuous"/>
    </xf>
    <xf numFmtId="0" fontId="36" fillId="7" borderId="69" xfId="19" applyFont="1" applyFill="1" applyBorder="1" applyAlignment="1">
      <alignment horizontal="centerContinuous"/>
    </xf>
    <xf numFmtId="0" fontId="36" fillId="7" borderId="61" xfId="19" applyFont="1" applyFill="1" applyBorder="1" applyAlignment="1">
      <alignment horizontal="centerContinuous"/>
    </xf>
    <xf numFmtId="0" fontId="36" fillId="7" borderId="62" xfId="19" applyFont="1" applyFill="1" applyBorder="1" applyAlignment="1">
      <alignment horizontal="centerContinuous"/>
    </xf>
    <xf numFmtId="0" fontId="6" fillId="0" borderId="71" xfId="33" applyFont="1" applyBorder="1" applyAlignment="1">
      <alignment horizontal="right"/>
    </xf>
    <xf numFmtId="0" fontId="6" fillId="0" borderId="70" xfId="33" applyFont="1" applyBorder="1"/>
    <xf numFmtId="0" fontId="6" fillId="0" borderId="50" xfId="33" applyFont="1" applyBorder="1" applyAlignment="1">
      <alignment horizontal="centerContinuous"/>
    </xf>
    <xf numFmtId="0" fontId="6" fillId="0" borderId="69" xfId="33" applyFont="1" applyBorder="1"/>
    <xf numFmtId="0" fontId="6" fillId="0" borderId="61" xfId="33" applyFont="1" applyBorder="1" applyAlignment="1">
      <alignment horizontal="right"/>
    </xf>
    <xf numFmtId="0" fontId="6" fillId="0" borderId="61" xfId="33" applyFont="1" applyBorder="1"/>
    <xf numFmtId="0" fontId="6" fillId="0" borderId="50" xfId="33" applyFont="1" applyBorder="1" applyAlignment="1">
      <alignment horizontal="center"/>
    </xf>
    <xf numFmtId="0" fontId="6" fillId="0" borderId="88" xfId="2" applyFont="1" applyBorder="1" applyAlignment="1">
      <alignment horizontal="centerContinuous"/>
    </xf>
    <xf numFmtId="0" fontId="6" fillId="0" borderId="7" xfId="2" applyFont="1" applyBorder="1" applyAlignment="1">
      <alignment horizontal="centerContinuous"/>
    </xf>
    <xf numFmtId="0" fontId="6" fillId="0" borderId="91" xfId="2" applyFont="1" applyBorder="1" applyAlignment="1">
      <alignment horizontal="centerContinuous"/>
    </xf>
    <xf numFmtId="0" fontId="15" fillId="0" borderId="9" xfId="2" applyBorder="1"/>
    <xf numFmtId="0" fontId="15" fillId="0" borderId="81" xfId="2" applyBorder="1"/>
    <xf numFmtId="167" fontId="15" fillId="0" borderId="22" xfId="21" applyNumberFormat="1" applyFont="1" applyBorder="1" applyProtection="1"/>
    <xf numFmtId="0" fontId="6" fillId="0" borderId="22" xfId="2" applyFont="1" applyBorder="1"/>
    <xf numFmtId="167" fontId="6" fillId="0" borderId="22" xfId="21" applyNumberFormat="1" applyFont="1" applyBorder="1" applyProtection="1"/>
    <xf numFmtId="0" fontId="6" fillId="0" borderId="22" xfId="2" applyFont="1" applyBorder="1" applyAlignment="1">
      <alignment horizontal="left"/>
    </xf>
    <xf numFmtId="0" fontId="6" fillId="0" borderId="62" xfId="34" applyFont="1" applyBorder="1" applyAlignment="1">
      <alignment horizontal="centerContinuous"/>
    </xf>
    <xf numFmtId="0" fontId="7" fillId="0" borderId="50" xfId="34" applyFont="1" applyBorder="1"/>
    <xf numFmtId="0" fontId="7" fillId="0" borderId="0" xfId="34" applyFont="1"/>
    <xf numFmtId="0" fontId="7" fillId="0" borderId="50" xfId="34" applyFont="1" applyBorder="1" applyAlignment="1">
      <alignment horizontal="center"/>
    </xf>
    <xf numFmtId="0" fontId="7" fillId="0" borderId="50" xfId="34" applyFont="1" applyBorder="1" applyAlignment="1">
      <alignment horizontal="right"/>
    </xf>
    <xf numFmtId="0" fontId="7" fillId="0" borderId="88" xfId="34" applyFont="1" applyBorder="1"/>
    <xf numFmtId="0" fontId="7" fillId="0" borderId="7" xfId="34" applyFont="1" applyBorder="1"/>
    <xf numFmtId="0" fontId="6" fillId="0" borderId="50" xfId="34" applyFont="1" applyBorder="1" applyAlignment="1">
      <alignment horizontal="centerContinuous"/>
    </xf>
    <xf numFmtId="0" fontId="7" fillId="0" borderId="80" xfId="34" applyFont="1" applyBorder="1" applyAlignment="1">
      <alignment horizontal="center"/>
    </xf>
    <xf numFmtId="0" fontId="7" fillId="0" borderId="9" xfId="34" applyFont="1" applyBorder="1" applyAlignment="1">
      <alignment horizontal="center"/>
    </xf>
    <xf numFmtId="0" fontId="7" fillId="0" borderId="82" xfId="34" applyFont="1" applyBorder="1" applyAlignment="1">
      <alignment horizontal="center"/>
    </xf>
    <xf numFmtId="0" fontId="7" fillId="0" borderId="10" xfId="34" applyFont="1" applyBorder="1" applyAlignment="1">
      <alignment horizontal="center"/>
    </xf>
    <xf numFmtId="0" fontId="7" fillId="0" borderId="84" xfId="34" applyFont="1" applyBorder="1"/>
    <xf numFmtId="0" fontId="7" fillId="0" borderId="11" xfId="34" applyFont="1" applyBorder="1" applyAlignment="1">
      <alignment horizontal="center"/>
    </xf>
    <xf numFmtId="0" fontId="7" fillId="0" borderId="102" xfId="34" applyFont="1" applyBorder="1" applyAlignment="1">
      <alignment horizontal="center"/>
    </xf>
    <xf numFmtId="0" fontId="7" fillId="0" borderId="22" xfId="34" applyFont="1" applyBorder="1"/>
    <xf numFmtId="2" fontId="7" fillId="0" borderId="24" xfId="34" applyNumberFormat="1" applyFont="1" applyBorder="1" applyAlignment="1">
      <alignment horizontal="center"/>
    </xf>
    <xf numFmtId="2" fontId="7" fillId="0" borderId="22" xfId="34" applyNumberFormat="1" applyFont="1" applyBorder="1" applyAlignment="1">
      <alignment horizontal="center"/>
    </xf>
    <xf numFmtId="0" fontId="7" fillId="0" borderId="39" xfId="34" applyFont="1" applyBorder="1" applyAlignment="1">
      <alignment horizontal="center"/>
    </xf>
    <xf numFmtId="0" fontId="7" fillId="0" borderId="22" xfId="34" applyFont="1" applyBorder="1" applyAlignment="1">
      <alignment horizontal="center"/>
    </xf>
    <xf numFmtId="0" fontId="7" fillId="0" borderId="28" xfId="34" applyFont="1" applyBorder="1"/>
    <xf numFmtId="0" fontId="7" fillId="0" borderId="29" xfId="34" applyFont="1" applyBorder="1"/>
    <xf numFmtId="0" fontId="7" fillId="0" borderId="29" xfId="34" applyFont="1" applyBorder="1" applyAlignment="1">
      <alignment horizontal="center"/>
    </xf>
    <xf numFmtId="0" fontId="7" fillId="0" borderId="94" xfId="34" applyFont="1" applyBorder="1"/>
    <xf numFmtId="0" fontId="7" fillId="0" borderId="2" xfId="34" applyFont="1" applyBorder="1"/>
    <xf numFmtId="164" fontId="7" fillId="0" borderId="70" xfId="34" applyNumberFormat="1" applyFont="1" applyBorder="1"/>
    <xf numFmtId="0" fontId="7" fillId="0" borderId="34" xfId="34" applyFont="1" applyBorder="1"/>
    <xf numFmtId="0" fontId="6" fillId="7" borderId="62" xfId="36" applyFont="1" applyFill="1" applyBorder="1" applyAlignment="1">
      <alignment horizontal="centerContinuous"/>
    </xf>
    <xf numFmtId="0" fontId="32" fillId="4" borderId="0" xfId="36" applyFont="1" applyFill="1" applyAlignment="1">
      <alignment horizontal="left" vertical="top"/>
    </xf>
    <xf numFmtId="0" fontId="32" fillId="4" borderId="62" xfId="36" applyFont="1" applyFill="1" applyBorder="1" applyAlignment="1">
      <alignment horizontal="center" vertical="center" wrapText="1"/>
    </xf>
    <xf numFmtId="0" fontId="7" fillId="4" borderId="62" xfId="36" applyFont="1" applyFill="1" applyBorder="1" applyAlignment="1">
      <alignment horizontal="center" vertical="center" wrapText="1"/>
    </xf>
    <xf numFmtId="0" fontId="32" fillId="4" borderId="99" xfId="36" applyFont="1" applyFill="1" applyBorder="1" applyAlignment="1">
      <alignment horizontal="center" vertical="center" wrapText="1"/>
    </xf>
    <xf numFmtId="0" fontId="7" fillId="7" borderId="70" xfId="36" applyFont="1" applyFill="1" applyBorder="1"/>
    <xf numFmtId="0" fontId="7" fillId="7" borderId="70" xfId="36" applyFont="1" applyFill="1" applyBorder="1" applyAlignment="1">
      <alignment horizontal="center"/>
    </xf>
    <xf numFmtId="0" fontId="7" fillId="7" borderId="101" xfId="36" applyFont="1" applyFill="1" applyBorder="1"/>
    <xf numFmtId="174" fontId="32" fillId="4" borderId="228" xfId="36" applyNumberFormat="1" applyFont="1" applyFill="1" applyBorder="1" applyAlignment="1">
      <alignment horizontal="center" vertical="top" wrapText="1"/>
    </xf>
    <xf numFmtId="0" fontId="32" fillId="4" borderId="169" xfId="36" applyFont="1" applyFill="1" applyBorder="1" applyAlignment="1">
      <alignment horizontal="left" vertical="top" wrapText="1"/>
    </xf>
    <xf numFmtId="167" fontId="32" fillId="4" borderId="169" xfId="35" applyNumberFormat="1" applyFont="1" applyFill="1" applyBorder="1" applyAlignment="1">
      <alignment horizontal="left" vertical="top" wrapText="1"/>
    </xf>
    <xf numFmtId="174" fontId="32" fillId="4" borderId="177" xfId="36" applyNumberFormat="1" applyFont="1" applyFill="1" applyBorder="1" applyAlignment="1">
      <alignment horizontal="center" vertical="top" wrapText="1"/>
    </xf>
    <xf numFmtId="174" fontId="32" fillId="4" borderId="157" xfId="36" applyNumberFormat="1" applyFont="1" applyFill="1" applyBorder="1" applyAlignment="1">
      <alignment horizontal="center" vertical="top" wrapText="1"/>
    </xf>
    <xf numFmtId="0" fontId="32" fillId="4" borderId="164" xfId="36" applyFont="1" applyFill="1" applyBorder="1" applyAlignment="1">
      <alignment horizontal="left" vertical="top" wrapText="1"/>
    </xf>
    <xf numFmtId="167" fontId="32" fillId="4" borderId="164" xfId="35" applyNumberFormat="1" applyFont="1" applyFill="1" applyBorder="1" applyAlignment="1">
      <alignment horizontal="left" vertical="top" wrapText="1"/>
    </xf>
    <xf numFmtId="174" fontId="32" fillId="4" borderId="226" xfId="36" applyNumberFormat="1" applyFont="1" applyFill="1" applyBorder="1" applyAlignment="1">
      <alignment horizontal="center" vertical="top" wrapText="1"/>
    </xf>
    <xf numFmtId="167" fontId="32" fillId="4" borderId="164" xfId="36" applyNumberFormat="1" applyFont="1" applyFill="1" applyBorder="1" applyAlignment="1">
      <alignment horizontal="left" vertical="top" wrapText="1"/>
    </xf>
    <xf numFmtId="174" fontId="32" fillId="4" borderId="284" xfId="36" applyNumberFormat="1" applyFont="1" applyFill="1" applyBorder="1" applyAlignment="1">
      <alignment horizontal="center" vertical="top" wrapText="1"/>
    </xf>
    <xf numFmtId="0" fontId="32" fillId="4" borderId="285" xfId="36" applyFont="1" applyFill="1" applyBorder="1" applyAlignment="1">
      <alignment horizontal="left" vertical="top" wrapText="1"/>
    </xf>
    <xf numFmtId="174" fontId="32" fillId="4" borderId="286" xfId="36" applyNumberFormat="1" applyFont="1" applyFill="1" applyBorder="1" applyAlignment="1">
      <alignment horizontal="center" vertical="top" wrapText="1"/>
    </xf>
    <xf numFmtId="0" fontId="32" fillId="4" borderId="0" xfId="36" applyFont="1" applyFill="1" applyAlignment="1">
      <alignment horizontal="right" vertical="top"/>
    </xf>
    <xf numFmtId="167" fontId="32" fillId="4" borderId="0" xfId="35" applyNumberFormat="1" applyFont="1" applyFill="1" applyBorder="1" applyAlignment="1">
      <alignment horizontal="left" vertical="top"/>
    </xf>
    <xf numFmtId="0" fontId="7" fillId="6" borderId="0" xfId="19" applyFont="1" applyFill="1"/>
    <xf numFmtId="0" fontId="15" fillId="6" borderId="0" xfId="19" applyFill="1"/>
    <xf numFmtId="0" fontId="7" fillId="6" borderId="82" xfId="19" applyFont="1" applyFill="1" applyBorder="1" applyAlignment="1">
      <alignment horizontal="center"/>
    </xf>
    <xf numFmtId="0" fontId="7" fillId="6" borderId="10" xfId="19" applyFont="1" applyFill="1" applyBorder="1" applyAlignment="1">
      <alignment horizontal="center"/>
    </xf>
    <xf numFmtId="0" fontId="7" fillId="6" borderId="83" xfId="19" applyFont="1" applyFill="1" applyBorder="1" applyAlignment="1">
      <alignment horizontal="center"/>
    </xf>
    <xf numFmtId="0" fontId="7" fillId="6" borderId="9" xfId="19" applyFont="1" applyFill="1" applyBorder="1" applyAlignment="1">
      <alignment horizontal="center"/>
    </xf>
    <xf numFmtId="0" fontId="7" fillId="6" borderId="81" xfId="19" applyFont="1" applyFill="1" applyBorder="1" applyAlignment="1">
      <alignment horizontal="center"/>
    </xf>
    <xf numFmtId="0" fontId="7" fillId="6" borderId="82" xfId="19" quotePrefix="1" applyFont="1" applyFill="1" applyBorder="1" applyAlignment="1">
      <alignment horizontal="center"/>
    </xf>
    <xf numFmtId="0" fontId="7" fillId="6" borderId="84" xfId="19" applyFont="1" applyFill="1" applyBorder="1" applyAlignment="1">
      <alignment horizontal="center"/>
    </xf>
    <xf numFmtId="0" fontId="7" fillId="6" borderId="11" xfId="19" applyFont="1" applyFill="1" applyBorder="1" applyAlignment="1">
      <alignment horizontal="center"/>
    </xf>
    <xf numFmtId="0" fontId="7" fillId="6" borderId="85" xfId="19" applyFont="1" applyFill="1" applyBorder="1" applyAlignment="1">
      <alignment horizontal="center"/>
    </xf>
    <xf numFmtId="0" fontId="7" fillId="6" borderId="10" xfId="19" applyFont="1" applyFill="1" applyBorder="1"/>
    <xf numFmtId="0" fontId="7" fillId="6" borderId="4" xfId="19" applyFont="1" applyFill="1" applyBorder="1"/>
    <xf numFmtId="167" fontId="7" fillId="6" borderId="114" xfId="11" applyNumberFormat="1" applyFont="1" applyFill="1" applyBorder="1" applyProtection="1"/>
    <xf numFmtId="0" fontId="7" fillId="6" borderId="54" xfId="19" applyFont="1" applyFill="1" applyBorder="1"/>
    <xf numFmtId="0" fontId="7" fillId="6" borderId="82" xfId="19" applyFont="1" applyFill="1" applyBorder="1"/>
    <xf numFmtId="0" fontId="7" fillId="6" borderId="114" xfId="19" applyFont="1" applyFill="1" applyBorder="1"/>
    <xf numFmtId="0" fontId="7" fillId="6" borderId="11" xfId="19" applyFont="1" applyFill="1" applyBorder="1"/>
    <xf numFmtId="0" fontId="7" fillId="6" borderId="6" xfId="19" applyFont="1" applyFill="1" applyBorder="1"/>
    <xf numFmtId="167" fontId="7" fillId="6" borderId="120" xfId="11" applyNumberFormat="1" applyFont="1" applyFill="1" applyBorder="1" applyProtection="1"/>
    <xf numFmtId="0" fontId="7" fillId="6" borderId="91" xfId="19" applyFont="1" applyFill="1" applyBorder="1" applyAlignment="1">
      <alignment horizontal="center"/>
    </xf>
    <xf numFmtId="37" fontId="7" fillId="6" borderId="120" xfId="19" applyNumberFormat="1" applyFont="1" applyFill="1" applyBorder="1"/>
    <xf numFmtId="37" fontId="15" fillId="6" borderId="0" xfId="19" applyNumberFormat="1" applyFill="1"/>
    <xf numFmtId="0" fontId="7" fillId="6" borderId="6" xfId="19" applyFont="1" applyFill="1" applyBorder="1" applyAlignment="1">
      <alignment horizontal="center"/>
    </xf>
    <xf numFmtId="167" fontId="7" fillId="6" borderId="116" xfId="11" applyNumberFormat="1" applyFont="1" applyFill="1" applyBorder="1" applyProtection="1"/>
    <xf numFmtId="0" fontId="7" fillId="6" borderId="54" xfId="19" applyFont="1" applyFill="1" applyBorder="1" applyAlignment="1">
      <alignment horizontal="center"/>
    </xf>
    <xf numFmtId="37" fontId="7" fillId="6" borderId="120" xfId="11" applyNumberFormat="1" applyFont="1" applyFill="1" applyBorder="1" applyProtection="1"/>
    <xf numFmtId="37" fontId="7" fillId="6" borderId="116" xfId="19" applyNumberFormat="1" applyFont="1" applyFill="1" applyBorder="1"/>
    <xf numFmtId="0" fontId="7" fillId="6" borderId="110" xfId="19" applyFont="1" applyFill="1" applyBorder="1" applyAlignment="1">
      <alignment horizontal="center"/>
    </xf>
    <xf numFmtId="0" fontId="7" fillId="6" borderId="102" xfId="19" applyFont="1" applyFill="1" applyBorder="1" applyAlignment="1">
      <alignment horizontal="center"/>
    </xf>
    <xf numFmtId="0" fontId="7" fillId="6" borderId="35" xfId="19" applyFont="1" applyFill="1" applyBorder="1"/>
    <xf numFmtId="0" fontId="7" fillId="6" borderId="39" xfId="19" applyFont="1" applyFill="1" applyBorder="1"/>
    <xf numFmtId="0" fontId="7" fillId="6" borderId="275" xfId="19" applyFont="1" applyFill="1" applyBorder="1" applyAlignment="1">
      <alignment horizontal="center"/>
    </xf>
    <xf numFmtId="0" fontId="7" fillId="6" borderId="111" xfId="19" applyFont="1" applyFill="1" applyBorder="1"/>
    <xf numFmtId="0" fontId="7" fillId="6" borderId="90" xfId="19" applyFont="1" applyFill="1" applyBorder="1"/>
    <xf numFmtId="37" fontId="7" fillId="6" borderId="287" xfId="11" applyNumberFormat="1" applyFont="1" applyFill="1" applyBorder="1" applyProtection="1"/>
    <xf numFmtId="0" fontId="7" fillId="6" borderId="98" xfId="19" applyFont="1" applyFill="1" applyBorder="1" applyAlignment="1">
      <alignment horizontal="center"/>
    </xf>
    <xf numFmtId="0" fontId="7" fillId="6" borderId="50" xfId="19" applyFont="1" applyFill="1" applyBorder="1"/>
    <xf numFmtId="0" fontId="7" fillId="6" borderId="50" xfId="19" quotePrefix="1" applyFont="1" applyFill="1" applyBorder="1" applyAlignment="1">
      <alignment horizontal="left"/>
    </xf>
    <xf numFmtId="0" fontId="7" fillId="6" borderId="50" xfId="19" applyFont="1" applyFill="1" applyBorder="1" applyAlignment="1">
      <alignment horizontal="left"/>
    </xf>
    <xf numFmtId="0" fontId="15" fillId="6" borderId="50" xfId="19" applyFill="1" applyBorder="1"/>
    <xf numFmtId="0" fontId="15" fillId="6" borderId="70" xfId="19" applyFill="1" applyBorder="1" applyAlignment="1">
      <alignment horizontal="center"/>
    </xf>
    <xf numFmtId="0" fontId="15" fillId="6" borderId="34" xfId="19" applyFill="1" applyBorder="1"/>
    <xf numFmtId="0" fontId="15" fillId="6" borderId="54" xfId="19" applyFill="1" applyBorder="1"/>
    <xf numFmtId="0" fontId="15" fillId="6" borderId="71" xfId="19" applyFill="1" applyBorder="1"/>
    <xf numFmtId="3" fontId="10" fillId="0" borderId="79" xfId="0" applyNumberFormat="1" applyFont="1" applyBorder="1"/>
    <xf numFmtId="0" fontId="15" fillId="6" borderId="0" xfId="17" applyFill="1"/>
    <xf numFmtId="0" fontId="7" fillId="7" borderId="11" xfId="17" applyFont="1" applyFill="1" applyBorder="1" applyAlignment="1">
      <alignment horizontal="center"/>
    </xf>
    <xf numFmtId="37" fontId="7" fillId="7" borderId="21" xfId="17" applyNumberFormat="1" applyFont="1" applyFill="1" applyBorder="1"/>
    <xf numFmtId="37" fontId="7" fillId="7" borderId="20" xfId="17" applyNumberFormat="1" applyFont="1" applyFill="1" applyBorder="1"/>
    <xf numFmtId="37" fontId="7" fillId="0" borderId="20" xfId="17" applyNumberFormat="1" applyFont="1" applyBorder="1"/>
    <xf numFmtId="37" fontId="7" fillId="0" borderId="59" xfId="17" applyNumberFormat="1" applyFont="1" applyBorder="1"/>
    <xf numFmtId="0" fontId="7" fillId="7" borderId="7" xfId="17" applyFont="1" applyFill="1" applyBorder="1"/>
    <xf numFmtId="37" fontId="7" fillId="7" borderId="16" xfId="17" applyNumberFormat="1" applyFont="1" applyFill="1" applyBorder="1"/>
    <xf numFmtId="37" fontId="7" fillId="7" borderId="11" xfId="17" applyNumberFormat="1" applyFont="1" applyFill="1" applyBorder="1"/>
    <xf numFmtId="37" fontId="7" fillId="0" borderId="11" xfId="17" applyNumberFormat="1" applyFont="1" applyBorder="1"/>
    <xf numFmtId="37" fontId="7" fillId="0" borderId="58" xfId="17" applyNumberFormat="1" applyFont="1" applyBorder="1"/>
    <xf numFmtId="0" fontId="7" fillId="7" borderId="11" xfId="17" applyFont="1" applyFill="1" applyBorder="1"/>
    <xf numFmtId="37" fontId="7" fillId="0" borderId="88" xfId="17" applyNumberFormat="1" applyFont="1" applyBorder="1"/>
    <xf numFmtId="37" fontId="7" fillId="0" borderId="136" xfId="17" applyNumberFormat="1" applyFont="1" applyBorder="1"/>
    <xf numFmtId="37" fontId="7" fillId="0" borderId="144" xfId="17" applyNumberFormat="1" applyFont="1" applyBorder="1"/>
    <xf numFmtId="37" fontId="7" fillId="0" borderId="88" xfId="17" applyNumberFormat="1" applyFont="1" applyBorder="1" applyAlignment="1">
      <alignment horizontal="center"/>
    </xf>
    <xf numFmtId="37" fontId="7" fillId="0" borderId="58" xfId="17" applyNumberFormat="1" applyFont="1" applyBorder="1" applyAlignment="1">
      <alignment horizontal="center"/>
    </xf>
    <xf numFmtId="37" fontId="7" fillId="0" borderId="11" xfId="17" applyNumberFormat="1" applyFont="1" applyBorder="1" applyAlignment="1">
      <alignment horizontal="center"/>
    </xf>
    <xf numFmtId="37" fontId="7" fillId="0" borderId="85" xfId="17" applyNumberFormat="1" applyFont="1" applyBorder="1" applyAlignment="1">
      <alignment horizontal="center"/>
    </xf>
    <xf numFmtId="37" fontId="7" fillId="7" borderId="11" xfId="17" applyNumberFormat="1" applyFont="1" applyFill="1" applyBorder="1" applyAlignment="1">
      <alignment horizontal="center"/>
    </xf>
    <xf numFmtId="0" fontId="7" fillId="7" borderId="10" xfId="17" applyFont="1" applyFill="1" applyBorder="1" applyAlignment="1">
      <alignment horizontal="center"/>
    </xf>
    <xf numFmtId="37" fontId="7" fillId="7" borderId="18" xfId="17" applyNumberFormat="1" applyFont="1" applyFill="1" applyBorder="1"/>
    <xf numFmtId="37" fontId="7" fillId="7" borderId="10" xfId="17" applyNumberFormat="1" applyFont="1" applyFill="1" applyBorder="1"/>
    <xf numFmtId="37" fontId="7" fillId="0" borderId="5" xfId="17" applyNumberFormat="1" applyFont="1" applyBorder="1"/>
    <xf numFmtId="37" fontId="7" fillId="0" borderId="83" xfId="17" applyNumberFormat="1" applyFont="1" applyBorder="1"/>
    <xf numFmtId="37" fontId="7" fillId="0" borderId="10" xfId="17" applyNumberFormat="1" applyFont="1" applyBorder="1"/>
    <xf numFmtId="37" fontId="7" fillId="0" borderId="288" xfId="17" applyNumberFormat="1" applyFont="1" applyBorder="1"/>
    <xf numFmtId="37" fontId="7" fillId="0" borderId="8" xfId="17" applyNumberFormat="1" applyFont="1" applyBorder="1"/>
    <xf numFmtId="37" fontId="7" fillId="0" borderId="85" xfId="17" applyNumberFormat="1" applyFont="1" applyBorder="1"/>
    <xf numFmtId="37" fontId="7" fillId="0" borderId="8" xfId="17" applyNumberFormat="1" applyFont="1" applyBorder="1" applyAlignment="1">
      <alignment horizontal="center"/>
    </xf>
    <xf numFmtId="0" fontId="7" fillId="7" borderId="14" xfId="17" applyFont="1" applyFill="1" applyBorder="1"/>
    <xf numFmtId="0" fontId="7" fillId="7" borderId="13" xfId="17" applyFont="1" applyFill="1" applyBorder="1"/>
    <xf numFmtId="0" fontId="7" fillId="0" borderId="13" xfId="17" applyFont="1" applyBorder="1"/>
    <xf numFmtId="0" fontId="7" fillId="0" borderId="12" xfId="17" applyFont="1" applyBorder="1"/>
    <xf numFmtId="0" fontId="7" fillId="7" borderId="8" xfId="17" applyFont="1" applyFill="1" applyBorder="1" applyAlignment="1">
      <alignment horizontal="center"/>
    </xf>
    <xf numFmtId="0" fontId="7" fillId="7" borderId="6" xfId="17" applyFont="1" applyFill="1" applyBorder="1"/>
    <xf numFmtId="0" fontId="7" fillId="7" borderId="5" xfId="17" applyFont="1" applyFill="1" applyBorder="1" applyAlignment="1">
      <alignment horizontal="center"/>
    </xf>
    <xf numFmtId="0" fontId="7" fillId="7" borderId="4" xfId="17" applyFont="1" applyFill="1" applyBorder="1" applyAlignment="1">
      <alignment horizontal="center"/>
    </xf>
    <xf numFmtId="0" fontId="7" fillId="7" borderId="34" xfId="17" applyFont="1" applyFill="1" applyBorder="1"/>
    <xf numFmtId="0" fontId="7" fillId="0" borderId="34" xfId="17" applyFont="1" applyBorder="1"/>
    <xf numFmtId="0" fontId="7" fillId="7" borderId="0" xfId="17" applyFont="1" applyFill="1" applyAlignment="1">
      <alignment horizontal="centerContinuous"/>
    </xf>
    <xf numFmtId="0" fontId="7" fillId="7" borderId="61" xfId="17" applyFont="1" applyFill="1" applyBorder="1" applyAlignment="1">
      <alignment horizontal="centerContinuous"/>
    </xf>
    <xf numFmtId="0" fontId="7" fillId="0" borderId="61" xfId="17" applyFont="1" applyBorder="1" applyAlignment="1">
      <alignment horizontal="centerContinuous"/>
    </xf>
    <xf numFmtId="0" fontId="7" fillId="7" borderId="0" xfId="17" applyFont="1" applyFill="1" applyAlignment="1">
      <alignment horizontal="center"/>
    </xf>
    <xf numFmtId="41" fontId="7" fillId="7" borderId="0" xfId="17" applyNumberFormat="1" applyFont="1" applyFill="1"/>
    <xf numFmtId="41" fontId="7" fillId="7" borderId="0" xfId="17" applyNumberFormat="1" applyFont="1" applyFill="1" applyAlignment="1">
      <alignment horizontal="center"/>
    </xf>
    <xf numFmtId="41" fontId="7" fillId="0" borderId="0" xfId="17" applyNumberFormat="1" applyFont="1"/>
    <xf numFmtId="0" fontId="7" fillId="7" borderId="0" xfId="17" applyFont="1" applyFill="1"/>
    <xf numFmtId="37" fontId="7" fillId="7" borderId="128" xfId="17" applyNumberFormat="1" applyFont="1" applyFill="1" applyBorder="1"/>
    <xf numFmtId="37" fontId="7" fillId="7" borderId="139" xfId="17" applyNumberFormat="1" applyFont="1" applyFill="1" applyBorder="1" applyAlignment="1">
      <alignment horizontal="center"/>
    </xf>
    <xf numFmtId="37" fontId="7" fillId="7" borderId="139" xfId="17" applyNumberFormat="1" applyFont="1" applyFill="1" applyBorder="1"/>
    <xf numFmtId="37" fontId="7" fillId="0" borderId="272" xfId="17" applyNumberFormat="1" applyFont="1" applyBorder="1"/>
    <xf numFmtId="37" fontId="7" fillId="0" borderId="233" xfId="17" applyNumberFormat="1" applyFont="1" applyBorder="1"/>
    <xf numFmtId="37" fontId="7" fillId="0" borderId="147" xfId="17" applyNumberFormat="1" applyFont="1" applyBorder="1"/>
    <xf numFmtId="37" fontId="7" fillId="7" borderId="127" xfId="17" applyNumberFormat="1" applyFont="1" applyFill="1" applyBorder="1"/>
    <xf numFmtId="37" fontId="7" fillId="0" borderId="84" xfId="17" applyNumberFormat="1" applyFont="1" applyBorder="1" applyAlignment="1">
      <alignment horizontal="center"/>
    </xf>
    <xf numFmtId="37" fontId="7" fillId="0" borderId="144" xfId="17" applyNumberFormat="1" applyFont="1" applyBorder="1" applyAlignment="1">
      <alignment horizontal="center"/>
    </xf>
    <xf numFmtId="37" fontId="7" fillId="7" borderId="126" xfId="17" applyNumberFormat="1" applyFont="1" applyFill="1" applyBorder="1"/>
    <xf numFmtId="37" fontId="7" fillId="0" borderId="82" xfId="17" applyNumberFormat="1" applyFont="1" applyBorder="1"/>
    <xf numFmtId="37" fontId="7" fillId="0" borderId="94" xfId="17" applyNumberFormat="1" applyFont="1" applyBorder="1"/>
    <xf numFmtId="37" fontId="7" fillId="0" borderId="50" xfId="17" applyNumberFormat="1" applyFont="1" applyBorder="1"/>
    <xf numFmtId="37" fontId="7" fillId="0" borderId="146" xfId="17" applyNumberFormat="1" applyFont="1" applyBorder="1"/>
    <xf numFmtId="37" fontId="7" fillId="0" borderId="84" xfId="17" applyNumberFormat="1" applyFont="1" applyBorder="1"/>
    <xf numFmtId="0" fontId="8" fillId="7" borderId="11" xfId="17" applyFont="1" applyFill="1" applyBorder="1"/>
    <xf numFmtId="37" fontId="7" fillId="0" borderId="104" xfId="17" applyNumberFormat="1" applyFont="1" applyBorder="1" applyAlignment="1">
      <alignment horizontal="center"/>
    </xf>
    <xf numFmtId="0" fontId="7" fillId="7" borderId="112" xfId="17" applyFont="1" applyFill="1" applyBorder="1" applyAlignment="1">
      <alignment horizontal="center"/>
    </xf>
    <xf numFmtId="37" fontId="7" fillId="7" borderId="289" xfId="17" applyNumberFormat="1" applyFont="1" applyFill="1" applyBorder="1"/>
    <xf numFmtId="37" fontId="7" fillId="7" borderId="89" xfId="17" applyNumberFormat="1" applyFont="1" applyFill="1" applyBorder="1"/>
    <xf numFmtId="37" fontId="7" fillId="0" borderId="97" xfId="17" applyNumberFormat="1" applyFont="1" applyBorder="1"/>
    <xf numFmtId="37" fontId="7" fillId="0" borderId="247" xfId="17" applyNumberFormat="1" applyFont="1" applyBorder="1"/>
    <xf numFmtId="0" fontId="7" fillId="7" borderId="90" xfId="17" applyFont="1" applyFill="1" applyBorder="1" applyAlignment="1">
      <alignment wrapText="1"/>
    </xf>
    <xf numFmtId="0" fontId="7" fillId="7" borderId="89" xfId="17" applyFont="1" applyFill="1" applyBorder="1"/>
    <xf numFmtId="0" fontId="7" fillId="7" borderId="5" xfId="17" applyFont="1" applyFill="1" applyBorder="1"/>
    <xf numFmtId="0" fontId="7" fillId="7" borderId="125" xfId="17" applyFont="1" applyFill="1" applyBorder="1"/>
    <xf numFmtId="0" fontId="7" fillId="7" borderId="138" xfId="17" applyFont="1" applyFill="1" applyBorder="1"/>
    <xf numFmtId="0" fontId="7" fillId="0" borderId="262" xfId="17" applyFont="1" applyBorder="1"/>
    <xf numFmtId="0" fontId="7" fillId="0" borderId="244" xfId="17" applyFont="1" applyBorder="1"/>
    <xf numFmtId="0" fontId="7" fillId="0" borderId="138" xfId="17" applyFont="1" applyBorder="1"/>
    <xf numFmtId="0" fontId="7" fillId="0" borderId="114" xfId="17" applyFont="1" applyBorder="1"/>
    <xf numFmtId="0" fontId="7" fillId="7" borderId="4" xfId="17" applyFont="1" applyFill="1" applyBorder="1"/>
    <xf numFmtId="0" fontId="7" fillId="7" borderId="10" xfId="17" applyFont="1" applyFill="1" applyBorder="1"/>
    <xf numFmtId="41" fontId="7" fillId="7" borderId="0" xfId="17" applyNumberFormat="1" applyFont="1" applyFill="1" applyAlignment="1">
      <alignment horizontal="right"/>
    </xf>
    <xf numFmtId="37" fontId="7" fillId="7" borderId="290" xfId="17" applyNumberFormat="1" applyFont="1" applyFill="1" applyBorder="1"/>
    <xf numFmtId="37" fontId="7" fillId="7" borderId="92" xfId="17" applyNumberFormat="1" applyFont="1" applyFill="1" applyBorder="1"/>
    <xf numFmtId="37" fontId="7" fillId="0" borderId="63" xfId="17" applyNumberFormat="1" applyFont="1" applyBorder="1"/>
    <xf numFmtId="37" fontId="7" fillId="0" borderId="230" xfId="17" applyNumberFormat="1" applyFont="1" applyBorder="1"/>
    <xf numFmtId="0" fontId="7" fillId="7" borderId="64" xfId="17" applyFont="1" applyFill="1" applyBorder="1" applyAlignment="1">
      <alignment wrapText="1"/>
    </xf>
    <xf numFmtId="0" fontId="7" fillId="7" borderId="92" xfId="17" applyFont="1" applyFill="1" applyBorder="1"/>
    <xf numFmtId="37" fontId="7" fillId="0" borderId="102" xfId="17" applyNumberFormat="1" applyFont="1" applyBorder="1" applyAlignment="1">
      <alignment horizontal="center"/>
    </xf>
    <xf numFmtId="0" fontId="7" fillId="7" borderId="8" xfId="17" applyFont="1" applyFill="1" applyBorder="1"/>
    <xf numFmtId="41" fontId="7" fillId="0" borderId="0" xfId="17" applyNumberFormat="1" applyFont="1" applyAlignment="1">
      <alignment horizontal="center"/>
    </xf>
    <xf numFmtId="37" fontId="7" fillId="0" borderId="7" xfId="17" applyNumberFormat="1" applyFont="1" applyBorder="1" applyAlignment="1">
      <alignment horizontal="center"/>
    </xf>
    <xf numFmtId="37" fontId="7" fillId="7" borderId="115" xfId="17" applyNumberFormat="1" applyFont="1" applyFill="1" applyBorder="1"/>
    <xf numFmtId="37" fontId="7" fillId="7" borderId="5" xfId="17" applyNumberFormat="1" applyFont="1" applyFill="1" applyBorder="1"/>
    <xf numFmtId="37" fontId="7" fillId="0" borderId="116" xfId="17" applyNumberFormat="1" applyFont="1" applyBorder="1"/>
    <xf numFmtId="37" fontId="7" fillId="7" borderId="121" xfId="17" applyNumberFormat="1" applyFont="1" applyFill="1" applyBorder="1"/>
    <xf numFmtId="37" fontId="7" fillId="7" borderId="8" xfId="17" applyNumberFormat="1" applyFont="1" applyFill="1" applyBorder="1" applyAlignment="1">
      <alignment horizontal="center"/>
    </xf>
    <xf numFmtId="37" fontId="7" fillId="7" borderId="8" xfId="17" applyNumberFormat="1" applyFont="1" applyFill="1" applyBorder="1"/>
    <xf numFmtId="37" fontId="7" fillId="0" borderId="7" xfId="17" applyNumberFormat="1" applyFont="1" applyBorder="1"/>
    <xf numFmtId="37" fontId="7" fillId="0" borderId="0" xfId="17" applyNumberFormat="1" applyFont="1"/>
    <xf numFmtId="37" fontId="7" fillId="0" borderId="120" xfId="17" applyNumberFormat="1" applyFont="1" applyBorder="1" applyAlignment="1">
      <alignment horizontal="center"/>
    </xf>
    <xf numFmtId="37" fontId="7" fillId="0" borderId="120" xfId="17" applyNumberFormat="1" applyFont="1" applyBorder="1"/>
    <xf numFmtId="37" fontId="7" fillId="0" borderId="127" xfId="17" applyNumberFormat="1" applyFont="1" applyBorder="1"/>
    <xf numFmtId="37" fontId="7" fillId="0" borderId="22" xfId="17" applyNumberFormat="1" applyFont="1" applyBorder="1" applyAlignment="1">
      <alignment horizontal="center"/>
    </xf>
    <xf numFmtId="37" fontId="7" fillId="0" borderId="145" xfId="17" applyNumberFormat="1" applyFont="1" applyBorder="1" applyAlignment="1">
      <alignment horizontal="center"/>
    </xf>
    <xf numFmtId="0" fontId="7" fillId="7" borderId="109" xfId="17" applyFont="1" applyFill="1" applyBorder="1" applyAlignment="1">
      <alignment horizontal="center"/>
    </xf>
    <xf numFmtId="0" fontId="8" fillId="7" borderId="8" xfId="17" applyFont="1" applyFill="1" applyBorder="1"/>
    <xf numFmtId="0" fontId="7" fillId="7" borderId="90" xfId="17" applyFont="1" applyFill="1" applyBorder="1"/>
    <xf numFmtId="37" fontId="7" fillId="0" borderId="100" xfId="17" applyNumberFormat="1" applyFont="1" applyBorder="1"/>
    <xf numFmtId="0" fontId="7" fillId="7" borderId="126" xfId="17" applyFont="1" applyFill="1" applyBorder="1"/>
    <xf numFmtId="0" fontId="7" fillId="0" borderId="116" xfId="17" applyFont="1" applyBorder="1"/>
    <xf numFmtId="167" fontId="7" fillId="0" borderId="0" xfId="0" applyNumberFormat="1" applyFont="1" applyAlignment="1">
      <alignment horizontal="center"/>
    </xf>
    <xf numFmtId="0" fontId="7" fillId="0" borderId="0" xfId="5" applyFont="1"/>
    <xf numFmtId="0" fontId="15" fillId="7" borderId="62" xfId="2" quotePrefix="1" applyFill="1" applyBorder="1" applyAlignment="1">
      <alignment horizontal="left"/>
    </xf>
    <xf numFmtId="0" fontId="15" fillId="7" borderId="61" xfId="2" applyFill="1" applyBorder="1"/>
    <xf numFmtId="0" fontId="15" fillId="7" borderId="61" xfId="2" applyFill="1" applyBorder="1" applyAlignment="1">
      <alignment horizontal="right"/>
    </xf>
    <xf numFmtId="0" fontId="15" fillId="7" borderId="69" xfId="2" applyFill="1" applyBorder="1"/>
    <xf numFmtId="0" fontId="15" fillId="7" borderId="50" xfId="2" applyFill="1" applyBorder="1"/>
    <xf numFmtId="0" fontId="15" fillId="7" borderId="0" xfId="2" applyFill="1" applyAlignment="1">
      <alignment horizontal="right"/>
    </xf>
    <xf numFmtId="0" fontId="15" fillId="7" borderId="54" xfId="2" applyFill="1" applyBorder="1"/>
    <xf numFmtId="0" fontId="45" fillId="7" borderId="50" xfId="2" applyFont="1" applyFill="1" applyBorder="1" applyAlignment="1">
      <alignment horizontal="center"/>
    </xf>
    <xf numFmtId="0" fontId="45" fillId="7" borderId="0" xfId="2" applyFont="1" applyFill="1" applyAlignment="1">
      <alignment horizontal="center"/>
    </xf>
    <xf numFmtId="0" fontId="45" fillId="7" borderId="0" xfId="2" applyFont="1" applyFill="1" applyAlignment="1">
      <alignment horizontal="right"/>
    </xf>
    <xf numFmtId="0" fontId="45" fillId="7" borderId="54" xfId="2" applyFont="1" applyFill="1" applyBorder="1" applyAlignment="1">
      <alignment horizontal="center"/>
    </xf>
    <xf numFmtId="0" fontId="15" fillId="7" borderId="0" xfId="2" applyFill="1" applyAlignment="1">
      <alignment horizontal="center"/>
    </xf>
    <xf numFmtId="0" fontId="46" fillId="7" borderId="50" xfId="2" applyFont="1" applyFill="1" applyBorder="1"/>
    <xf numFmtId="0" fontId="46" fillId="7" borderId="0" xfId="2" applyFont="1" applyFill="1"/>
    <xf numFmtId="0" fontId="46" fillId="7" borderId="0" xfId="2" applyFont="1" applyFill="1" applyAlignment="1">
      <alignment horizontal="center"/>
    </xf>
    <xf numFmtId="0" fontId="46" fillId="7" borderId="0" xfId="2" applyFont="1" applyFill="1" applyAlignment="1">
      <alignment horizontal="right"/>
    </xf>
    <xf numFmtId="0" fontId="15" fillId="7" borderId="34" xfId="2" applyFill="1" applyBorder="1"/>
    <xf numFmtId="0" fontId="15" fillId="7" borderId="34" xfId="2" applyFill="1" applyBorder="1" applyAlignment="1">
      <alignment horizontal="right"/>
    </xf>
    <xf numFmtId="0" fontId="47" fillId="7" borderId="50" xfId="2" applyFont="1" applyFill="1" applyBorder="1"/>
    <xf numFmtId="0" fontId="47" fillId="7" borderId="0" xfId="2" applyFont="1" applyFill="1"/>
    <xf numFmtId="0" fontId="5" fillId="7" borderId="0" xfId="2" applyFont="1" applyFill="1"/>
    <xf numFmtId="0" fontId="5" fillId="7" borderId="0" xfId="2" applyFont="1" applyFill="1" applyAlignment="1">
      <alignment horizontal="right"/>
    </xf>
    <xf numFmtId="0" fontId="5" fillId="7" borderId="50" xfId="2" applyFont="1" applyFill="1" applyBorder="1"/>
    <xf numFmtId="0" fontId="47" fillId="7" borderId="50" xfId="2" quotePrefix="1" applyFont="1" applyFill="1" applyBorder="1" applyAlignment="1">
      <alignment horizontal="left"/>
    </xf>
    <xf numFmtId="0" fontId="47" fillId="7" borderId="34" xfId="2" applyFont="1" applyFill="1" applyBorder="1" applyAlignment="1">
      <alignment horizontal="left"/>
    </xf>
    <xf numFmtId="0" fontId="47" fillId="7" borderId="34" xfId="2" applyFont="1" applyFill="1" applyBorder="1"/>
    <xf numFmtId="0" fontId="47" fillId="7" borderId="0" xfId="2" applyFont="1" applyFill="1" applyAlignment="1">
      <alignment horizontal="right"/>
    </xf>
    <xf numFmtId="0" fontId="47" fillId="7" borderId="0" xfId="2" quotePrefix="1" applyFont="1" applyFill="1" applyAlignment="1">
      <alignment horizontal="left"/>
    </xf>
    <xf numFmtId="0" fontId="47" fillId="7" borderId="34" xfId="2" quotePrefix="1" applyFont="1" applyFill="1" applyBorder="1" applyAlignment="1">
      <alignment horizontal="center"/>
    </xf>
    <xf numFmtId="0" fontId="47" fillId="7" borderId="0" xfId="2" applyFont="1" applyFill="1" applyAlignment="1">
      <alignment horizontal="center"/>
    </xf>
    <xf numFmtId="0" fontId="47" fillId="7" borderId="34" xfId="2" applyFont="1" applyFill="1" applyBorder="1" applyAlignment="1">
      <alignment horizontal="right"/>
    </xf>
    <xf numFmtId="0" fontId="5" fillId="7" borderId="70" xfId="2" applyFont="1" applyFill="1" applyBorder="1"/>
    <xf numFmtId="0" fontId="5" fillId="7" borderId="34" xfId="2" applyFont="1" applyFill="1" applyBorder="1"/>
    <xf numFmtId="0" fontId="5" fillId="7" borderId="34" xfId="2" applyFont="1" applyFill="1" applyBorder="1" applyAlignment="1">
      <alignment horizontal="right"/>
    </xf>
    <xf numFmtId="0" fontId="15" fillId="7" borderId="71" xfId="2" applyFill="1" applyBorder="1"/>
    <xf numFmtId="0" fontId="47" fillId="0" borderId="34" xfId="2" applyFont="1" applyBorder="1" applyAlignment="1">
      <alignment horizontal="center"/>
    </xf>
    <xf numFmtId="0" fontId="6" fillId="0" borderId="0" xfId="13" applyFont="1"/>
    <xf numFmtId="0" fontId="31" fillId="0" borderId="54" xfId="30" applyFont="1" applyBorder="1"/>
    <xf numFmtId="0" fontId="31" fillId="0" borderId="71" xfId="30" applyFont="1" applyBorder="1"/>
    <xf numFmtId="0" fontId="7" fillId="7" borderId="8" xfId="8" applyFont="1" applyFill="1" applyBorder="1" applyAlignment="1">
      <alignment horizontal="center" vertical="top"/>
    </xf>
    <xf numFmtId="0" fontId="6" fillId="7" borderId="0" xfId="14" applyFont="1" applyFill="1"/>
    <xf numFmtId="0" fontId="6" fillId="7" borderId="39" xfId="8" applyFont="1" applyFill="1" applyBorder="1" applyAlignment="1">
      <alignment horizontal="left"/>
    </xf>
    <xf numFmtId="167" fontId="31" fillId="7" borderId="0" xfId="9" applyNumberFormat="1" applyFont="1" applyFill="1" applyAlignment="1">
      <alignment horizontal="left" indent="1"/>
    </xf>
    <xf numFmtId="0" fontId="31" fillId="7" borderId="0" xfId="8" applyFont="1" applyFill="1"/>
    <xf numFmtId="0" fontId="31" fillId="7" borderId="6" xfId="8" applyFont="1" applyFill="1" applyBorder="1"/>
    <xf numFmtId="0" fontId="31" fillId="7" borderId="7" xfId="8" applyFont="1" applyFill="1" applyBorder="1"/>
    <xf numFmtId="0" fontId="31" fillId="7" borderId="8" xfId="8" applyFont="1" applyFill="1" applyBorder="1"/>
    <xf numFmtId="167" fontId="36" fillId="7" borderId="0" xfId="9" applyNumberFormat="1" applyFont="1" applyFill="1" applyAlignment="1">
      <alignment horizontal="left" indent="1"/>
    </xf>
    <xf numFmtId="167" fontId="37" fillId="7" borderId="0" xfId="9" applyNumberFormat="1" applyFont="1" applyFill="1" applyAlignment="1">
      <alignment horizontal="left" indent="1"/>
    </xf>
    <xf numFmtId="0" fontId="36" fillId="7" borderId="35" xfId="8" applyFont="1" applyFill="1" applyBorder="1"/>
    <xf numFmtId="0" fontId="36" fillId="7" borderId="38" xfId="8" applyFont="1" applyFill="1" applyBorder="1"/>
    <xf numFmtId="0" fontId="31" fillId="0" borderId="0" xfId="8" applyFont="1"/>
    <xf numFmtId="0" fontId="31" fillId="0" borderId="50" xfId="8" applyFont="1" applyBorder="1"/>
    <xf numFmtId="0" fontId="31" fillId="0" borderId="54" xfId="8" applyFont="1" applyBorder="1"/>
    <xf numFmtId="0" fontId="37" fillId="0" borderId="0" xfId="8" applyFont="1"/>
    <xf numFmtId="0" fontId="7" fillId="0" borderId="0" xfId="7" applyFont="1" applyAlignment="1">
      <alignment horizontal="right"/>
    </xf>
    <xf numFmtId="0" fontId="6" fillId="0" borderId="69" xfId="0" applyFont="1" applyBorder="1" applyAlignment="1">
      <alignment textRotation="180"/>
    </xf>
    <xf numFmtId="0" fontId="6" fillId="0" borderId="0" xfId="0" applyFont="1" applyAlignment="1">
      <alignment textRotation="180"/>
    </xf>
    <xf numFmtId="0" fontId="6" fillId="0" borderId="62" xfId="0" applyFont="1" applyBorder="1" applyAlignment="1">
      <alignment textRotation="180"/>
    </xf>
    <xf numFmtId="167" fontId="7" fillId="0" borderId="10" xfId="1" applyNumberFormat="1" applyFont="1" applyBorder="1" applyProtection="1"/>
    <xf numFmtId="0" fontId="7" fillId="0" borderId="242" xfId="2" applyFont="1" applyBorder="1"/>
    <xf numFmtId="167" fontId="7" fillId="0" borderId="120" xfId="1" applyNumberFormat="1" applyFont="1" applyBorder="1" applyProtection="1"/>
    <xf numFmtId="167" fontId="7" fillId="0" borderId="127" xfId="1" applyNumberFormat="1" applyFont="1" applyBorder="1" applyProtection="1"/>
    <xf numFmtId="167" fontId="7" fillId="0" borderId="120" xfId="1" applyNumberFormat="1" applyFont="1" applyBorder="1" applyAlignment="1" applyProtection="1">
      <alignment horizontal="center"/>
    </xf>
    <xf numFmtId="43" fontId="7" fillId="0" borderId="127" xfId="1" applyFont="1" applyBorder="1" applyAlignment="1" applyProtection="1">
      <alignment horizontal="center"/>
    </xf>
    <xf numFmtId="167" fontId="7" fillId="0" borderId="147" xfId="1" applyNumberFormat="1" applyFont="1" applyBorder="1" applyProtection="1"/>
    <xf numFmtId="167" fontId="7" fillId="0" borderId="229" xfId="1" applyNumberFormat="1" applyFont="1" applyBorder="1" applyProtection="1"/>
    <xf numFmtId="167" fontId="7" fillId="0" borderId="124" xfId="1" applyNumberFormat="1" applyFont="1" applyBorder="1" applyProtection="1"/>
    <xf numFmtId="0" fontId="6" fillId="0" borderId="0" xfId="0" applyFont="1"/>
    <xf numFmtId="0" fontId="6" fillId="0" borderId="0" xfId="0" applyFont="1" applyAlignment="1">
      <alignment vertical="top" textRotation="180"/>
    </xf>
    <xf numFmtId="0" fontId="6" fillId="6" borderId="62" xfId="19" applyFont="1" applyFill="1" applyBorder="1" applyAlignment="1">
      <alignment horizontal="centerContinuous"/>
    </xf>
    <xf numFmtId="0" fontId="6" fillId="6" borderId="61" xfId="19" applyFont="1" applyFill="1" applyBorder="1" applyAlignment="1">
      <alignment horizontal="centerContinuous"/>
    </xf>
    <xf numFmtId="0" fontId="6" fillId="6" borderId="69" xfId="19" applyFont="1" applyFill="1" applyBorder="1" applyAlignment="1">
      <alignment horizontal="centerContinuous"/>
    </xf>
    <xf numFmtId="0" fontId="6" fillId="6" borderId="0" xfId="19" applyFont="1" applyFill="1"/>
    <xf numFmtId="0" fontId="7" fillId="6" borderId="88" xfId="19" applyFont="1" applyFill="1" applyBorder="1" applyAlignment="1">
      <alignment horizontal="centerContinuous" vertical="top"/>
    </xf>
    <xf numFmtId="0" fontId="7" fillId="6" borderId="7" xfId="19" applyFont="1" applyFill="1" applyBorder="1" applyAlignment="1">
      <alignment horizontal="centerContinuous" vertical="top"/>
    </xf>
    <xf numFmtId="0" fontId="7" fillId="6" borderId="91" xfId="19" applyFont="1" applyFill="1" applyBorder="1" applyAlignment="1">
      <alignment horizontal="centerContinuous" vertical="top"/>
    </xf>
    <xf numFmtId="0" fontId="7" fillId="6" borderId="88" xfId="19" applyFont="1" applyFill="1" applyBorder="1" applyAlignment="1">
      <alignment vertical="top"/>
    </xf>
    <xf numFmtId="0" fontId="7" fillId="6" borderId="7" xfId="19" applyFont="1" applyFill="1" applyBorder="1" applyAlignment="1">
      <alignment vertical="top"/>
    </xf>
    <xf numFmtId="0" fontId="7" fillId="6" borderId="91" xfId="19" applyFont="1" applyFill="1" applyBorder="1" applyAlignment="1">
      <alignment vertical="top"/>
    </xf>
    <xf numFmtId="0" fontId="15" fillId="6" borderId="0" xfId="19" applyFill="1" applyAlignment="1">
      <alignment vertical="top"/>
    </xf>
    <xf numFmtId="0" fontId="31" fillId="7" borderId="82" xfId="7" applyFont="1" applyFill="1" applyBorder="1"/>
    <xf numFmtId="0" fontId="31" fillId="7" borderId="10" xfId="7" applyFont="1" applyFill="1" applyBorder="1"/>
    <xf numFmtId="0" fontId="31" fillId="7" borderId="0" xfId="7" applyFont="1" applyFill="1" applyAlignment="1">
      <alignment horizontal="centerContinuous"/>
    </xf>
    <xf numFmtId="0" fontId="31" fillId="7" borderId="83" xfId="7" applyFont="1" applyFill="1" applyBorder="1"/>
    <xf numFmtId="0" fontId="31" fillId="7" borderId="10" xfId="7" applyFont="1" applyFill="1" applyBorder="1" applyAlignment="1">
      <alignment horizontal="center"/>
    </xf>
    <xf numFmtId="0" fontId="31" fillId="7" borderId="9" xfId="7" applyFont="1" applyFill="1" applyBorder="1" applyAlignment="1">
      <alignment horizontal="center"/>
    </xf>
    <xf numFmtId="0" fontId="31" fillId="7" borderId="82" xfId="7" applyFont="1" applyFill="1" applyBorder="1" applyAlignment="1">
      <alignment horizontal="center"/>
    </xf>
    <xf numFmtId="0" fontId="31" fillId="7" borderId="83" xfId="7" applyFont="1" applyFill="1" applyBorder="1" applyAlignment="1">
      <alignment horizontal="center"/>
    </xf>
    <xf numFmtId="0" fontId="31" fillId="7" borderId="84" xfId="7" applyFont="1" applyFill="1" applyBorder="1"/>
    <xf numFmtId="0" fontId="31" fillId="7" borderId="11" xfId="7" applyFont="1" applyFill="1" applyBorder="1" applyAlignment="1">
      <alignment horizontal="center"/>
    </xf>
    <xf numFmtId="0" fontId="31" fillId="7" borderId="85" xfId="7" applyFont="1" applyFill="1" applyBorder="1"/>
    <xf numFmtId="0" fontId="31" fillId="7" borderId="102" xfId="7" applyFont="1" applyFill="1" applyBorder="1" applyAlignment="1">
      <alignment horizontal="center"/>
    </xf>
    <xf numFmtId="0" fontId="31" fillId="7" borderId="22" xfId="7" applyFont="1" applyFill="1" applyBorder="1" applyAlignment="1">
      <alignment horizontal="center"/>
    </xf>
    <xf numFmtId="9" fontId="31" fillId="0" borderId="92" xfId="7" applyNumberFormat="1" applyFont="1" applyBorder="1" applyAlignment="1">
      <alignment horizontal="center"/>
    </xf>
    <xf numFmtId="37" fontId="31" fillId="0" borderId="22" xfId="11" applyNumberFormat="1" applyFont="1" applyFill="1" applyBorder="1" applyProtection="1"/>
    <xf numFmtId="37" fontId="31" fillId="7" borderId="22" xfId="11" applyNumberFormat="1" applyFont="1" applyFill="1" applyBorder="1" applyProtection="1"/>
    <xf numFmtId="0" fontId="31" fillId="7" borderId="103" xfId="7" applyFont="1" applyFill="1" applyBorder="1" applyAlignment="1">
      <alignment horizontal="center"/>
    </xf>
    <xf numFmtId="10" fontId="31" fillId="0" borderId="92" xfId="7" applyNumberFormat="1" applyFont="1" applyBorder="1" applyAlignment="1">
      <alignment horizontal="center"/>
    </xf>
    <xf numFmtId="172" fontId="31" fillId="0" borderId="92" xfId="7" applyNumberFormat="1" applyFont="1" applyBorder="1" applyAlignment="1">
      <alignment horizontal="center"/>
    </xf>
    <xf numFmtId="0" fontId="31" fillId="7" borderId="9" xfId="7" applyFont="1" applyFill="1" applyBorder="1"/>
    <xf numFmtId="0" fontId="31" fillId="7" borderId="22" xfId="7" applyFont="1" applyFill="1" applyBorder="1"/>
    <xf numFmtId="0" fontId="31" fillId="7" borderId="92" xfId="7" applyFont="1" applyFill="1" applyBorder="1"/>
    <xf numFmtId="0" fontId="31" fillId="7" borderId="38" xfId="7" applyFont="1" applyFill="1" applyBorder="1"/>
    <xf numFmtId="37" fontId="31" fillId="7" borderId="0" xfId="11" applyNumberFormat="1" applyFont="1" applyFill="1" applyBorder="1"/>
    <xf numFmtId="0" fontId="31" fillId="0" borderId="92" xfId="7" applyFont="1" applyBorder="1" applyAlignment="1">
      <alignment horizontal="center"/>
    </xf>
    <xf numFmtId="0" fontId="31" fillId="7" borderId="0" xfId="7" applyFont="1" applyFill="1"/>
    <xf numFmtId="0" fontId="31" fillId="7" borderId="267" xfId="7" applyFont="1" applyFill="1" applyBorder="1"/>
    <xf numFmtId="0" fontId="31" fillId="7" borderId="34" xfId="7" applyFont="1" applyFill="1" applyBorder="1"/>
    <xf numFmtId="0" fontId="31" fillId="7" borderId="86" xfId="7" applyFont="1" applyFill="1" applyBorder="1"/>
    <xf numFmtId="0" fontId="31" fillId="7" borderId="86" xfId="7" applyFont="1" applyFill="1" applyBorder="1" applyAlignment="1">
      <alignment horizontal="center"/>
    </xf>
    <xf numFmtId="0" fontId="31" fillId="7" borderId="273" xfId="7" applyFont="1" applyFill="1" applyBorder="1"/>
    <xf numFmtId="0" fontId="31" fillId="7" borderId="80" xfId="7" applyFont="1" applyFill="1" applyBorder="1"/>
    <xf numFmtId="0" fontId="31" fillId="7" borderId="2" xfId="7" applyFont="1" applyFill="1" applyBorder="1" applyAlignment="1">
      <alignment horizontal="centerContinuous"/>
    </xf>
    <xf numFmtId="0" fontId="31" fillId="7" borderId="81" xfId="7" applyFont="1" applyFill="1" applyBorder="1"/>
    <xf numFmtId="9" fontId="31" fillId="7" borderId="22" xfId="11" applyNumberFormat="1" applyFont="1" applyFill="1" applyBorder="1" applyAlignment="1" applyProtection="1">
      <alignment horizontal="center"/>
    </xf>
    <xf numFmtId="0" fontId="31" fillId="7" borderId="80" xfId="7" applyFont="1" applyFill="1" applyBorder="1" applyAlignment="1">
      <alignment horizontal="center"/>
    </xf>
    <xf numFmtId="37" fontId="31" fillId="7" borderId="9" xfId="11" applyNumberFormat="1" applyFont="1" applyFill="1" applyBorder="1" applyProtection="1"/>
    <xf numFmtId="0" fontId="31" fillId="7" borderId="81" xfId="7" applyFont="1" applyFill="1" applyBorder="1" applyAlignment="1">
      <alignment horizontal="center"/>
    </xf>
    <xf numFmtId="37" fontId="31" fillId="7" borderId="276" xfId="11" applyNumberFormat="1" applyFont="1" applyFill="1" applyBorder="1" applyProtection="1"/>
    <xf numFmtId="0" fontId="6" fillId="0" borderId="100" xfId="7" applyFont="1" applyBorder="1" applyAlignment="1">
      <alignment textRotation="180"/>
    </xf>
    <xf numFmtId="0" fontId="37" fillId="0" borderId="0" xfId="28" applyFont="1"/>
    <xf numFmtId="0" fontId="31" fillId="0" borderId="0" xfId="28" applyFont="1" applyAlignment="1">
      <alignment horizontal="centerContinuous"/>
    </xf>
    <xf numFmtId="0" fontId="31" fillId="0" borderId="54" xfId="28" applyFont="1" applyBorder="1" applyAlignment="1">
      <alignment horizontal="centerContinuous"/>
    </xf>
    <xf numFmtId="0" fontId="8" fillId="0" borderId="88" xfId="28" applyFont="1" applyBorder="1" applyAlignment="1">
      <alignment horizontal="centerContinuous"/>
    </xf>
    <xf numFmtId="0" fontId="8" fillId="0" borderId="7" xfId="28" applyFont="1" applyBorder="1" applyAlignment="1">
      <alignment horizontal="centerContinuous"/>
    </xf>
    <xf numFmtId="0" fontId="8" fillId="0" borderId="91" xfId="28" applyFont="1" applyBorder="1" applyAlignment="1">
      <alignment horizontal="centerContinuous"/>
    </xf>
    <xf numFmtId="0" fontId="7" fillId="0" borderId="39" xfId="30" applyFont="1" applyBorder="1"/>
    <xf numFmtId="0" fontId="7" fillId="0" borderId="38" xfId="30" applyFont="1" applyBorder="1" applyAlignment="1">
      <alignment horizontal="center"/>
    </xf>
    <xf numFmtId="37" fontId="7" fillId="0" borderId="291" xfId="21" applyNumberFormat="1" applyFont="1" applyBorder="1" applyAlignment="1">
      <alignment horizontal="center"/>
    </xf>
    <xf numFmtId="2" fontId="7" fillId="0" borderId="292" xfId="30" applyNumberFormat="1" applyFont="1" applyBorder="1" applyAlignment="1">
      <alignment horizontal="center"/>
    </xf>
    <xf numFmtId="37" fontId="7" fillId="0" borderId="102" xfId="21" applyNumberFormat="1" applyFont="1" applyBorder="1" applyAlignment="1">
      <alignment horizontal="center"/>
    </xf>
    <xf numFmtId="2" fontId="7" fillId="0" borderId="103" xfId="30" applyNumberFormat="1" applyFont="1" applyBorder="1" applyAlignment="1">
      <alignment horizontal="center"/>
    </xf>
    <xf numFmtId="37" fontId="7" fillId="0" borderId="80" xfId="21" applyNumberFormat="1" applyFont="1" applyBorder="1" applyAlignment="1">
      <alignment horizontal="center"/>
    </xf>
    <xf numFmtId="0" fontId="7" fillId="0" borderId="89" xfId="30" applyFont="1" applyBorder="1" applyAlignment="1">
      <alignment horizontal="center"/>
    </xf>
    <xf numFmtId="2" fontId="7" fillId="0" borderId="87" xfId="30" applyNumberFormat="1" applyFont="1" applyBorder="1" applyAlignment="1">
      <alignment horizontal="center"/>
    </xf>
    <xf numFmtId="0" fontId="37" fillId="0" borderId="61" xfId="30" applyFont="1" applyBorder="1" applyAlignment="1">
      <alignment horizontal="centerContinuous"/>
    </xf>
    <xf numFmtId="0" fontId="37" fillId="0" borderId="69" xfId="30" applyFont="1" applyBorder="1"/>
    <xf numFmtId="0" fontId="37" fillId="0" borderId="0" xfId="30" applyFont="1"/>
    <xf numFmtId="0" fontId="15" fillId="0" borderId="0" xfId="30" applyFont="1"/>
    <xf numFmtId="0" fontId="37" fillId="0" borderId="54" xfId="30" applyFont="1" applyBorder="1"/>
    <xf numFmtId="0" fontId="36" fillId="0" borderId="0" xfId="30" applyFont="1"/>
    <xf numFmtId="0" fontId="7" fillId="0" borderId="71" xfId="2" applyFont="1" applyBorder="1"/>
    <xf numFmtId="0" fontId="7" fillId="7" borderId="97" xfId="7" applyFont="1" applyFill="1" applyBorder="1" applyAlignment="1">
      <alignment horizontal="left" vertical="top"/>
    </xf>
    <xf numFmtId="0" fontId="15" fillId="0" borderId="0" xfId="33" applyFont="1" applyBorder="1" applyAlignment="1">
      <alignment horizontal="centerContinuous"/>
    </xf>
    <xf numFmtId="0" fontId="15" fillId="0" borderId="54" xfId="33" applyFont="1" applyBorder="1" applyAlignment="1">
      <alignment horizontal="centerContinuous"/>
    </xf>
    <xf numFmtId="0" fontId="15" fillId="0" borderId="50" xfId="33" applyFont="1" applyBorder="1"/>
    <xf numFmtId="0" fontId="15" fillId="0" borderId="0" xfId="33" applyFont="1" applyBorder="1"/>
    <xf numFmtId="0" fontId="15" fillId="0" borderId="54" xfId="33" applyFont="1" applyBorder="1"/>
    <xf numFmtId="0" fontId="15" fillId="0" borderId="88" xfId="33" applyFont="1" applyBorder="1"/>
    <xf numFmtId="0" fontId="15" fillId="0" borderId="7" xfId="33" applyFont="1" applyBorder="1"/>
    <xf numFmtId="0" fontId="15" fillId="0" borderId="91" xfId="33" applyFont="1" applyBorder="1"/>
    <xf numFmtId="0" fontId="15" fillId="0" borderId="61" xfId="33" applyFont="1" applyBorder="1"/>
    <xf numFmtId="0" fontId="15" fillId="0" borderId="94" xfId="33" applyFont="1" applyBorder="1"/>
    <xf numFmtId="0" fontId="15" fillId="0" borderId="2" xfId="33" applyFont="1" applyBorder="1"/>
    <xf numFmtId="0" fontId="15" fillId="0" borderId="95" xfId="33" applyFont="1" applyBorder="1"/>
    <xf numFmtId="0" fontId="15" fillId="0" borderId="0" xfId="33" applyFont="1" applyBorder="1" applyAlignment="1">
      <alignment horizontal="center"/>
    </xf>
    <xf numFmtId="0" fontId="15" fillId="0" borderId="54" xfId="33" applyFont="1" applyBorder="1" applyAlignment="1">
      <alignment horizontal="center"/>
    </xf>
    <xf numFmtId="0" fontId="15" fillId="0" borderId="34" xfId="33" applyFont="1" applyBorder="1"/>
    <xf numFmtId="0" fontId="15" fillId="0" borderId="62" xfId="0" applyFont="1" applyBorder="1"/>
    <xf numFmtId="0" fontId="6" fillId="0" borderId="64" xfId="0" applyFont="1" applyBorder="1" applyAlignment="1">
      <alignment horizontal="center"/>
    </xf>
    <xf numFmtId="0" fontId="6" fillId="0" borderId="65" xfId="0" applyFont="1" applyBorder="1" applyAlignment="1">
      <alignment horizontal="right"/>
    </xf>
    <xf numFmtId="0" fontId="6" fillId="7" borderId="0" xfId="36" applyFont="1" applyFill="1"/>
    <xf numFmtId="0" fontId="15" fillId="7" borderId="61" xfId="36" applyFont="1" applyFill="1" applyBorder="1" applyAlignment="1">
      <alignment horizontal="centerContinuous"/>
    </xf>
    <xf numFmtId="0" fontId="15" fillId="7" borderId="69" xfId="36" applyFont="1" applyFill="1" applyBorder="1" applyAlignment="1">
      <alignment horizontal="centerContinuous"/>
    </xf>
    <xf numFmtId="0" fontId="15" fillId="7" borderId="0" xfId="36" applyFont="1" applyFill="1"/>
    <xf numFmtId="0" fontId="43" fillId="4" borderId="0" xfId="36" applyFont="1" applyFill="1" applyAlignment="1">
      <alignment horizontal="left" vertical="top"/>
    </xf>
    <xf numFmtId="0" fontId="43" fillId="4" borderId="0" xfId="36" applyFont="1" applyFill="1" applyAlignment="1">
      <alignment horizontal="center" vertical="top"/>
    </xf>
    <xf numFmtId="0" fontId="49" fillId="4" borderId="0" xfId="36" applyFont="1" applyFill="1" applyAlignment="1">
      <alignment horizontal="left" vertical="top"/>
    </xf>
    <xf numFmtId="0" fontId="32" fillId="4" borderId="50" xfId="36" applyFont="1" applyFill="1" applyBorder="1" applyAlignment="1">
      <alignment horizontal="left" vertical="top"/>
    </xf>
    <xf numFmtId="0" fontId="32" fillId="4" borderId="54" xfId="36" applyFont="1" applyFill="1" applyBorder="1" applyAlignment="1">
      <alignment horizontal="left" vertical="top"/>
    </xf>
    <xf numFmtId="0" fontId="48" fillId="4" borderId="0" xfId="36" applyFont="1" applyFill="1" applyAlignment="1">
      <alignment horizontal="left" vertical="top"/>
    </xf>
    <xf numFmtId="0" fontId="27" fillId="4" borderId="0" xfId="36" applyFont="1" applyFill="1" applyAlignment="1">
      <alignment horizontal="left" vertical="top"/>
    </xf>
    <xf numFmtId="0" fontId="32" fillId="4" borderId="70" xfId="36" applyFont="1" applyFill="1" applyBorder="1" applyAlignment="1">
      <alignment horizontal="left" vertical="top"/>
    </xf>
    <xf numFmtId="0" fontId="32" fillId="4" borderId="34" xfId="36" applyFont="1" applyFill="1" applyBorder="1" applyAlignment="1">
      <alignment horizontal="left" vertical="top"/>
    </xf>
    <xf numFmtId="0" fontId="48" fillId="4" borderId="71" xfId="36" applyFont="1" applyFill="1" applyBorder="1" applyAlignment="1">
      <alignment horizontal="left" vertical="top"/>
    </xf>
    <xf numFmtId="0" fontId="37" fillId="0" borderId="61" xfId="34" applyFont="1" applyBorder="1" applyAlignment="1">
      <alignment horizontal="centerContinuous"/>
    </xf>
    <xf numFmtId="0" fontId="37" fillId="0" borderId="0" xfId="34" applyFont="1"/>
    <xf numFmtId="0" fontId="15" fillId="0" borderId="0" xfId="34" applyFont="1" applyAlignment="1">
      <alignment horizontal="centerContinuous"/>
    </xf>
    <xf numFmtId="0" fontId="36" fillId="0" borderId="0" xfId="34" applyFont="1"/>
    <xf numFmtId="37" fontId="6" fillId="0" borderId="0" xfId="0" applyNumberFormat="1" applyFont="1"/>
    <xf numFmtId="37" fontId="6" fillId="0" borderId="62" xfId="0" quotePrefix="1" applyNumberFormat="1" applyFont="1" applyBorder="1" applyAlignment="1">
      <alignment horizontal="left"/>
    </xf>
    <xf numFmtId="37" fontId="6" fillId="0" borderId="61" xfId="0" applyNumberFormat="1" applyFont="1" applyBorder="1" applyAlignment="1">
      <alignment horizontal="centerContinuous"/>
    </xf>
    <xf numFmtId="37" fontId="6" fillId="0" borderId="61" xfId="0" quotePrefix="1" applyNumberFormat="1" applyFont="1" applyBorder="1" applyAlignment="1">
      <alignment horizontal="left"/>
    </xf>
    <xf numFmtId="37" fontId="6" fillId="0" borderId="61" xfId="0" applyNumberFormat="1" applyFont="1" applyBorder="1" applyAlignment="1">
      <alignment horizontal="left" indent="4"/>
    </xf>
    <xf numFmtId="37" fontId="6" fillId="0" borderId="62" xfId="0" applyNumberFormat="1" applyFont="1" applyBorder="1" applyAlignment="1">
      <alignment horizontal="centerContinuous"/>
    </xf>
    <xf numFmtId="37" fontId="15" fillId="0" borderId="61" xfId="0" applyNumberFormat="1" applyFont="1" applyBorder="1" applyAlignment="1">
      <alignment horizontal="centerContinuous"/>
    </xf>
    <xf numFmtId="37" fontId="15" fillId="0" borderId="69" xfId="0" applyNumberFormat="1" applyFont="1" applyBorder="1" applyAlignment="1">
      <alignment horizontal="center"/>
    </xf>
    <xf numFmtId="37" fontId="15" fillId="0" borderId="69" xfId="0" applyNumberFormat="1" applyFont="1" applyBorder="1" applyAlignment="1">
      <alignment horizontal="centerContinuous"/>
    </xf>
    <xf numFmtId="37" fontId="15" fillId="0" borderId="34" xfId="0" applyNumberFormat="1" applyFont="1" applyBorder="1" applyAlignment="1">
      <alignment horizontal="right"/>
    </xf>
    <xf numFmtId="37" fontId="6" fillId="0" borderId="71" xfId="0" applyNumberFormat="1" applyFont="1" applyBorder="1" applyAlignment="1">
      <alignment horizontal="right"/>
    </xf>
    <xf numFmtId="37" fontId="6" fillId="0" borderId="70" xfId="0" applyNumberFormat="1" applyFont="1" applyBorder="1" applyAlignment="1">
      <alignment horizontal="left"/>
    </xf>
    <xf numFmtId="37" fontId="6" fillId="0" borderId="61" xfId="0" applyNumberFormat="1" applyFont="1" applyBorder="1" applyAlignment="1">
      <alignment horizontal="right"/>
    </xf>
    <xf numFmtId="37" fontId="7" fillId="0" borderId="157" xfId="0" applyNumberFormat="1" applyFont="1" applyBorder="1" applyAlignment="1">
      <alignment horizontal="centerContinuous"/>
    </xf>
    <xf numFmtId="37" fontId="7" fillId="0" borderId="159" xfId="0" applyNumberFormat="1" applyFont="1" applyBorder="1" applyAlignment="1">
      <alignment horizontal="center"/>
    </xf>
    <xf numFmtId="37" fontId="7" fillId="0" borderId="159" xfId="0" applyNumberFormat="1" applyFont="1" applyBorder="1" applyAlignment="1">
      <alignment horizontal="centerContinuous"/>
    </xf>
    <xf numFmtId="0" fontId="7" fillId="0" borderId="178" xfId="0" applyFont="1" applyBorder="1"/>
    <xf numFmtId="0" fontId="7" fillId="0" borderId="179" xfId="0" applyFont="1" applyBorder="1"/>
    <xf numFmtId="0" fontId="7" fillId="0" borderId="113" xfId="0" applyFont="1" applyBorder="1"/>
    <xf numFmtId="0" fontId="7" fillId="0" borderId="180" xfId="0" applyFont="1" applyBorder="1"/>
    <xf numFmtId="0" fontId="7" fillId="0" borderId="181" xfId="0" applyFont="1" applyBorder="1"/>
    <xf numFmtId="0" fontId="7" fillId="0" borderId="181" xfId="1" applyNumberFormat="1" applyFont="1" applyFill="1" applyBorder="1"/>
    <xf numFmtId="37" fontId="7" fillId="0" borderId="113" xfId="0" applyNumberFormat="1" applyFont="1" applyBorder="1"/>
    <xf numFmtId="0" fontId="7" fillId="0" borderId="182" xfId="0" applyFont="1" applyBorder="1"/>
    <xf numFmtId="167" fontId="7" fillId="0" borderId="174" xfId="0" applyNumberFormat="1" applyFont="1" applyBorder="1"/>
    <xf numFmtId="167" fontId="7" fillId="0" borderId="115" xfId="0" applyNumberFormat="1" applyFont="1" applyBorder="1"/>
    <xf numFmtId="37" fontId="7" fillId="5" borderId="175" xfId="0" applyNumberFormat="1" applyFont="1" applyFill="1" applyBorder="1"/>
    <xf numFmtId="0" fontId="7" fillId="0" borderId="183" xfId="0" applyFont="1" applyBorder="1"/>
    <xf numFmtId="0" fontId="7" fillId="0" borderId="174" xfId="0" applyFont="1" applyBorder="1"/>
    <xf numFmtId="0" fontId="7" fillId="0" borderId="174" xfId="1" applyNumberFormat="1" applyFont="1" applyFill="1" applyBorder="1"/>
    <xf numFmtId="37" fontId="7" fillId="0" borderId="115" xfId="0" applyNumberFormat="1" applyFont="1" applyBorder="1"/>
    <xf numFmtId="49" fontId="7" fillId="0" borderId="184" xfId="0" applyNumberFormat="1" applyFont="1" applyBorder="1" applyAlignment="1">
      <alignment horizontal="center"/>
    </xf>
    <xf numFmtId="37" fontId="7" fillId="0" borderId="185" xfId="0" applyNumberFormat="1" applyFont="1" applyBorder="1"/>
    <xf numFmtId="167" fontId="7" fillId="0" borderId="187" xfId="1" applyNumberFormat="1" applyFont="1" applyFill="1" applyBorder="1"/>
    <xf numFmtId="167" fontId="7" fillId="0" borderId="170" xfId="1" applyNumberFormat="1" applyFont="1" applyFill="1" applyBorder="1"/>
    <xf numFmtId="167" fontId="7" fillId="0" borderId="117" xfId="1" applyNumberFormat="1" applyFont="1" applyFill="1" applyBorder="1"/>
    <xf numFmtId="49" fontId="7" fillId="0" borderId="71" xfId="0" applyNumberFormat="1" applyFont="1" applyBorder="1" applyAlignment="1">
      <alignment horizontal="center"/>
    </xf>
    <xf numFmtId="37" fontId="7" fillId="5" borderId="186" xfId="0" applyNumberFormat="1" applyFont="1" applyFill="1" applyBorder="1"/>
    <xf numFmtId="167" fontId="7" fillId="0" borderId="188" xfId="1" applyNumberFormat="1" applyFont="1" applyFill="1" applyBorder="1"/>
    <xf numFmtId="167" fontId="7" fillId="0" borderId="189" xfId="1" applyNumberFormat="1" applyFont="1" applyFill="1" applyBorder="1"/>
    <xf numFmtId="167" fontId="7" fillId="0" borderId="101" xfId="1" applyNumberFormat="1" applyFont="1" applyFill="1" applyBorder="1"/>
    <xf numFmtId="43" fontId="7" fillId="0" borderId="190" xfId="1" applyFont="1" applyFill="1" applyBorder="1" applyAlignment="1">
      <alignment horizontal="center"/>
    </xf>
    <xf numFmtId="49" fontId="7" fillId="0" borderId="167" xfId="0" applyNumberFormat="1" applyFont="1" applyBorder="1" applyAlignment="1">
      <alignment horizontal="center"/>
    </xf>
    <xf numFmtId="167" fontId="7" fillId="0" borderId="182" xfId="1" applyNumberFormat="1" applyFont="1" applyFill="1" applyBorder="1"/>
    <xf numFmtId="167" fontId="7" fillId="0" borderId="174" xfId="1" applyNumberFormat="1" applyFont="1" applyFill="1" applyBorder="1"/>
    <xf numFmtId="167" fontId="7" fillId="0" borderId="115" xfId="1" applyNumberFormat="1" applyFont="1" applyFill="1" applyBorder="1"/>
    <xf numFmtId="49" fontId="7" fillId="0" borderId="118" xfId="1" applyNumberFormat="1" applyFont="1" applyFill="1" applyBorder="1" applyAlignment="1">
      <alignment horizontal="center"/>
    </xf>
    <xf numFmtId="49" fontId="7" fillId="0" borderId="191" xfId="0" applyNumberFormat="1" applyFont="1" applyBorder="1" applyAlignment="1">
      <alignment horizontal="center"/>
    </xf>
    <xf numFmtId="167" fontId="7" fillId="0" borderId="183" xfId="1" applyNumberFormat="1" applyFont="1" applyFill="1" applyBorder="1"/>
    <xf numFmtId="167" fontId="7" fillId="0" borderId="100" xfId="1" applyNumberFormat="1" applyFont="1" applyFill="1" applyBorder="1"/>
    <xf numFmtId="43" fontId="7" fillId="0" borderId="115" xfId="1" applyFont="1" applyFill="1" applyBorder="1"/>
    <xf numFmtId="49" fontId="7" fillId="0" borderId="54" xfId="0" applyNumberFormat="1" applyFont="1" applyBorder="1" applyAlignment="1">
      <alignment horizontal="center"/>
    </xf>
    <xf numFmtId="167" fontId="7" fillId="0" borderId="183" xfId="1" applyNumberFormat="1" applyFont="1" applyFill="1" applyBorder="1" applyAlignment="1">
      <alignment horizontal="left"/>
    </xf>
    <xf numFmtId="167" fontId="7" fillId="0" borderId="174" xfId="1" applyNumberFormat="1" applyFont="1" applyFill="1" applyBorder="1" applyAlignment="1">
      <alignment horizontal="left"/>
    </xf>
    <xf numFmtId="167" fontId="7" fillId="0" borderId="170" xfId="1" applyNumberFormat="1" applyFont="1" applyFill="1" applyBorder="1" applyAlignment="1">
      <alignment horizontal="left"/>
    </xf>
    <xf numFmtId="43" fontId="7" fillId="0" borderId="183" xfId="1" applyFont="1" applyFill="1" applyBorder="1"/>
    <xf numFmtId="43" fontId="7" fillId="0" borderId="174" xfId="1" applyFont="1" applyFill="1" applyBorder="1"/>
    <xf numFmtId="43" fontId="7" fillId="0" borderId="100" xfId="1" applyFont="1" applyFill="1" applyBorder="1"/>
    <xf numFmtId="173" fontId="7" fillId="0" borderId="174" xfId="1" applyNumberFormat="1" applyFont="1" applyFill="1" applyBorder="1"/>
    <xf numFmtId="49" fontId="7" fillId="0" borderId="119" xfId="0" applyNumberFormat="1" applyFont="1" applyBorder="1" applyAlignment="1">
      <alignment horizontal="center"/>
    </xf>
    <xf numFmtId="167" fontId="7" fillId="0" borderId="192" xfId="1" applyNumberFormat="1" applyFont="1" applyFill="1" applyBorder="1"/>
    <xf numFmtId="167" fontId="7" fillId="0" borderId="193" xfId="1" applyNumberFormat="1" applyFont="1" applyFill="1" applyBorder="1"/>
    <xf numFmtId="167" fontId="7" fillId="0" borderId="194" xfId="1" applyNumberFormat="1" applyFont="1" applyFill="1" applyBorder="1"/>
    <xf numFmtId="49" fontId="7" fillId="0" borderId="195" xfId="0" applyNumberFormat="1" applyFont="1" applyBorder="1" applyAlignment="1">
      <alignment horizontal="center"/>
    </xf>
    <xf numFmtId="37" fontId="7" fillId="5" borderId="196" xfId="0" applyNumberFormat="1" applyFont="1" applyFill="1" applyBorder="1"/>
    <xf numFmtId="43" fontId="7" fillId="0" borderId="117" xfId="1" applyFont="1" applyFill="1" applyBorder="1"/>
    <xf numFmtId="49" fontId="7" fillId="0" borderId="197" xfId="0" applyNumberFormat="1" applyFont="1" applyBorder="1" applyAlignment="1">
      <alignment horizontal="center"/>
    </xf>
    <xf numFmtId="37" fontId="7" fillId="0" borderId="198" xfId="0" applyNumberFormat="1" applyFont="1" applyBorder="1"/>
    <xf numFmtId="167" fontId="7" fillId="0" borderId="200" xfId="1" applyNumberFormat="1" applyFont="1" applyFill="1" applyBorder="1" applyAlignment="1">
      <alignment horizontal="center"/>
    </xf>
    <xf numFmtId="49" fontId="7" fillId="0" borderId="73" xfId="0" applyNumberFormat="1" applyFont="1" applyBorder="1" applyAlignment="1">
      <alignment horizontal="center"/>
    </xf>
    <xf numFmtId="49" fontId="7" fillId="0" borderId="201" xfId="0" applyNumberFormat="1" applyFont="1" applyBorder="1" applyAlignment="1">
      <alignment horizontal="center"/>
    </xf>
    <xf numFmtId="37" fontId="7" fillId="5" borderId="202" xfId="0" applyNumberFormat="1" applyFont="1" applyFill="1" applyBorder="1"/>
    <xf numFmtId="167" fontId="7" fillId="0" borderId="171" xfId="1" applyNumberFormat="1" applyFont="1" applyFill="1" applyBorder="1"/>
    <xf numFmtId="167" fontId="7" fillId="0" borderId="92" xfId="1" applyNumberFormat="1" applyFont="1" applyFill="1" applyBorder="1" applyAlignment="1">
      <alignment horizontal="center"/>
    </xf>
    <xf numFmtId="43" fontId="7" fillId="0" borderId="203" xfId="1" applyFont="1" applyFill="1" applyBorder="1"/>
    <xf numFmtId="167" fontId="7" fillId="0" borderId="204" xfId="1" applyNumberFormat="1" applyFont="1" applyFill="1" applyBorder="1"/>
    <xf numFmtId="167" fontId="7" fillId="0" borderId="205" xfId="1" applyNumberFormat="1" applyFont="1" applyFill="1" applyBorder="1"/>
    <xf numFmtId="167" fontId="7" fillId="0" borderId="206" xfId="1" applyNumberFormat="1" applyFont="1" applyFill="1" applyBorder="1"/>
    <xf numFmtId="167" fontId="7" fillId="0" borderId="207" xfId="1" applyNumberFormat="1" applyFont="1" applyFill="1" applyBorder="1"/>
    <xf numFmtId="167" fontId="7" fillId="0" borderId="208" xfId="1" applyNumberFormat="1" applyFont="1" applyFill="1" applyBorder="1"/>
    <xf numFmtId="43" fontId="7" fillId="0" borderId="124" xfId="1" applyFont="1" applyFill="1" applyBorder="1"/>
    <xf numFmtId="37" fontId="7" fillId="0" borderId="160" xfId="0" applyNumberFormat="1" applyFont="1" applyBorder="1" applyAlignment="1">
      <alignment horizontal="center" vertical="center"/>
    </xf>
    <xf numFmtId="166" fontId="7" fillId="0" borderId="178" xfId="0" applyNumberFormat="1" applyFont="1" applyBorder="1"/>
    <xf numFmtId="37" fontId="7" fillId="0" borderId="179" xfId="0" applyNumberFormat="1" applyFont="1" applyBorder="1"/>
    <xf numFmtId="37" fontId="7" fillId="0" borderId="212" xfId="0" applyNumberFormat="1" applyFont="1" applyBorder="1"/>
    <xf numFmtId="37" fontId="7" fillId="0" borderId="178" xfId="0" applyNumberFormat="1" applyFont="1" applyBorder="1"/>
    <xf numFmtId="166" fontId="7" fillId="0" borderId="179" xfId="0" applyNumberFormat="1" applyFont="1" applyBorder="1"/>
    <xf numFmtId="37" fontId="7" fillId="0" borderId="213" xfId="0" applyNumberFormat="1" applyFont="1" applyBorder="1"/>
    <xf numFmtId="43" fontId="7" fillId="0" borderId="182" xfId="1" applyFont="1" applyFill="1" applyBorder="1" applyAlignment="1">
      <alignment horizontal="center"/>
    </xf>
    <xf numFmtId="43" fontId="7" fillId="0" borderId="174" xfId="1" applyFont="1" applyFill="1" applyBorder="1" applyAlignment="1">
      <alignment horizontal="center"/>
    </xf>
    <xf numFmtId="43" fontId="7" fillId="0" borderId="214" xfId="1" applyFont="1" applyFill="1" applyBorder="1" applyAlignment="1">
      <alignment horizontal="center"/>
    </xf>
    <xf numFmtId="49" fontId="7" fillId="0" borderId="184" xfId="0" applyNumberFormat="1" applyFont="1" applyBorder="1" applyAlignment="1">
      <alignment horizontal="center" vertical="center"/>
    </xf>
    <xf numFmtId="43" fontId="7" fillId="0" borderId="187" xfId="1" applyFont="1" applyFill="1" applyBorder="1"/>
    <xf numFmtId="43" fontId="7" fillId="0" borderId="185" xfId="1" applyFont="1" applyFill="1" applyBorder="1" applyAlignment="1">
      <alignment horizontal="center"/>
    </xf>
    <xf numFmtId="43" fontId="7" fillId="0" borderId="215" xfId="1" applyFont="1" applyFill="1" applyBorder="1" applyAlignment="1">
      <alignment horizontal="center"/>
    </xf>
    <xf numFmtId="43" fontId="7" fillId="0" borderId="216" xfId="1" applyFont="1" applyFill="1" applyBorder="1" applyAlignment="1">
      <alignment horizontal="center"/>
    </xf>
    <xf numFmtId="43" fontId="7" fillId="0" borderId="189" xfId="1" applyFont="1" applyFill="1" applyBorder="1" applyAlignment="1">
      <alignment horizontal="center"/>
    </xf>
    <xf numFmtId="43" fontId="7" fillId="0" borderId="170" xfId="1" applyFont="1" applyFill="1" applyBorder="1"/>
    <xf numFmtId="43" fontId="7" fillId="0" borderId="217" xfId="1" applyFont="1" applyFill="1" applyBorder="1" applyAlignment="1">
      <alignment horizontal="center"/>
    </xf>
    <xf numFmtId="49" fontId="7" fillId="0" borderId="167" xfId="0" applyNumberFormat="1" applyFont="1" applyBorder="1" applyAlignment="1">
      <alignment horizontal="center" vertical="center"/>
    </xf>
    <xf numFmtId="43" fontId="7" fillId="0" borderId="214" xfId="1" applyFont="1" applyFill="1" applyBorder="1"/>
    <xf numFmtId="49" fontId="7" fillId="0" borderId="172" xfId="0" applyNumberFormat="1" applyFont="1" applyBorder="1" applyAlignment="1">
      <alignment horizontal="center"/>
    </xf>
    <xf numFmtId="43" fontId="7" fillId="0" borderId="182" xfId="1" applyFont="1" applyFill="1" applyBorder="1"/>
    <xf numFmtId="43" fontId="7" fillId="0" borderId="170" xfId="1" applyFont="1" applyFill="1" applyBorder="1" applyAlignment="1">
      <alignment horizontal="center"/>
    </xf>
    <xf numFmtId="43" fontId="7" fillId="0" borderId="218" xfId="1" applyFont="1" applyFill="1" applyBorder="1" applyAlignment="1">
      <alignment horizontal="center"/>
    </xf>
    <xf numFmtId="43" fontId="7" fillId="0" borderId="187" xfId="1" applyFont="1" applyFill="1" applyBorder="1" applyAlignment="1">
      <alignment horizontal="center"/>
    </xf>
    <xf numFmtId="43" fontId="7" fillId="0" borderId="219" xfId="1" applyFont="1" applyFill="1" applyBorder="1" applyAlignment="1">
      <alignment horizontal="center"/>
    </xf>
    <xf numFmtId="43" fontId="7" fillId="0" borderId="220" xfId="1" applyFont="1" applyFill="1" applyBorder="1" applyAlignment="1">
      <alignment horizontal="center"/>
    </xf>
    <xf numFmtId="43" fontId="7" fillId="0" borderId="221" xfId="1" applyFont="1" applyFill="1" applyBorder="1" applyAlignment="1">
      <alignment horizontal="center"/>
    </xf>
    <xf numFmtId="43" fontId="7" fillId="0" borderId="222" xfId="1" applyFont="1" applyFill="1" applyBorder="1" applyAlignment="1">
      <alignment horizontal="center"/>
    </xf>
    <xf numFmtId="49" fontId="7" fillId="0" borderId="223" xfId="0" applyNumberFormat="1" applyFont="1" applyBorder="1" applyAlignment="1">
      <alignment horizontal="center"/>
    </xf>
    <xf numFmtId="37" fontId="7" fillId="0" borderId="215" xfId="0" applyNumberFormat="1" applyFont="1" applyBorder="1"/>
    <xf numFmtId="43" fontId="7" fillId="0" borderId="224" xfId="1" applyFont="1" applyFill="1" applyBorder="1" applyAlignment="1">
      <alignment horizontal="center"/>
    </xf>
    <xf numFmtId="43" fontId="7" fillId="0" borderId="168" xfId="1" applyFont="1" applyFill="1" applyBorder="1"/>
    <xf numFmtId="49" fontId="7" fillId="0" borderId="167" xfId="0" applyNumberFormat="1" applyFont="1" applyBorder="1"/>
    <xf numFmtId="43" fontId="7" fillId="0" borderId="175" xfId="1" applyFont="1" applyFill="1" applyBorder="1"/>
    <xf numFmtId="49" fontId="7" fillId="0" borderId="172" xfId="0" applyNumberFormat="1" applyFont="1" applyBorder="1"/>
    <xf numFmtId="0" fontId="7" fillId="0" borderId="170" xfId="1" applyNumberFormat="1" applyFont="1" applyFill="1" applyBorder="1"/>
    <xf numFmtId="0" fontId="7" fillId="0" borderId="175" xfId="1" applyNumberFormat="1" applyFont="1" applyFill="1" applyBorder="1"/>
    <xf numFmtId="0" fontId="7" fillId="0" borderId="168" xfId="1" applyNumberFormat="1" applyFont="1" applyFill="1" applyBorder="1"/>
    <xf numFmtId="167" fontId="7" fillId="0" borderId="170" xfId="1" applyNumberFormat="1" applyFont="1" applyFill="1" applyBorder="1" applyAlignment="1">
      <alignment horizontal="right"/>
    </xf>
    <xf numFmtId="49" fontId="7" fillId="0" borderId="225" xfId="0" applyNumberFormat="1" applyFont="1" applyBorder="1" applyAlignment="1">
      <alignment horizontal="center" vertical="center"/>
    </xf>
    <xf numFmtId="37" fontId="7" fillId="0" borderId="158" xfId="0" applyNumberFormat="1" applyFont="1" applyBorder="1"/>
    <xf numFmtId="0" fontId="7" fillId="0" borderId="165" xfId="1" applyNumberFormat="1" applyFont="1" applyFill="1" applyBorder="1"/>
    <xf numFmtId="49" fontId="7" fillId="0" borderId="159" xfId="0" applyNumberFormat="1" applyFont="1" applyBorder="1" applyAlignment="1">
      <alignment horizontal="center"/>
    </xf>
    <xf numFmtId="49" fontId="7" fillId="0" borderId="225" xfId="0" applyNumberFormat="1" applyFont="1" applyBorder="1" applyAlignment="1">
      <alignment horizontal="center"/>
    </xf>
    <xf numFmtId="0" fontId="7" fillId="0" borderId="164" xfId="1" applyNumberFormat="1" applyFont="1" applyFill="1" applyBorder="1" applyAlignment="1"/>
    <xf numFmtId="0" fontId="7" fillId="0" borderId="156" xfId="1" applyNumberFormat="1" applyFont="1" applyFill="1" applyBorder="1"/>
    <xf numFmtId="0" fontId="7" fillId="0" borderId="170" xfId="1" applyNumberFormat="1" applyFont="1" applyFill="1" applyBorder="1" applyAlignment="1">
      <alignment horizontal="right"/>
    </xf>
    <xf numFmtId="43" fontId="7" fillId="0" borderId="165" xfId="1" applyFont="1" applyFill="1" applyBorder="1"/>
    <xf numFmtId="49" fontId="7" fillId="0" borderId="226" xfId="0" applyNumberFormat="1" applyFont="1" applyBorder="1" applyAlignment="1">
      <alignment horizontal="center"/>
    </xf>
    <xf numFmtId="0" fontId="7" fillId="0" borderId="173" xfId="1" applyNumberFormat="1" applyFont="1" applyFill="1" applyBorder="1"/>
    <xf numFmtId="37" fontId="7" fillId="0" borderId="165" xfId="0" applyNumberFormat="1" applyFont="1" applyBorder="1"/>
    <xf numFmtId="49" fontId="7" fillId="0" borderId="176" xfId="0" applyNumberFormat="1" applyFont="1" applyBorder="1" applyAlignment="1">
      <alignment horizontal="center" vertical="center"/>
    </xf>
    <xf numFmtId="37" fontId="7" fillId="0" borderId="171" xfId="0" applyNumberFormat="1" applyFont="1" applyBorder="1"/>
    <xf numFmtId="49" fontId="7" fillId="0" borderId="227" xfId="0" applyNumberFormat="1" applyFont="1" applyBorder="1" applyAlignment="1">
      <alignment horizontal="center"/>
    </xf>
    <xf numFmtId="49" fontId="7" fillId="0" borderId="176" xfId="0" applyNumberFormat="1" applyFont="1" applyBorder="1" applyAlignment="1">
      <alignment horizontal="center"/>
    </xf>
    <xf numFmtId="49" fontId="7" fillId="0" borderId="177" xfId="0" applyNumberFormat="1" applyFont="1" applyBorder="1" applyAlignment="1">
      <alignment horizontal="center"/>
    </xf>
    <xf numFmtId="37" fontId="8" fillId="0" borderId="50" xfId="0" applyNumberFormat="1" applyFont="1" applyBorder="1" applyAlignment="1">
      <alignment horizontal="centerContinuous"/>
    </xf>
    <xf numFmtId="37" fontId="7" fillId="0" borderId="54" xfId="0" applyNumberFormat="1" applyFont="1" applyBorder="1" applyAlignment="1">
      <alignment horizontal="centerContinuous"/>
    </xf>
    <xf numFmtId="37" fontId="7" fillId="0" borderId="228" xfId="0" applyNumberFormat="1" applyFont="1" applyBorder="1"/>
    <xf numFmtId="37" fontId="7" fillId="0" borderId="227" xfId="0" applyNumberFormat="1" applyFont="1" applyBorder="1"/>
    <xf numFmtId="37" fontId="6" fillId="0" borderId="70" xfId="0" applyNumberFormat="1" applyFont="1" applyBorder="1"/>
    <xf numFmtId="37" fontId="6" fillId="0" borderId="34" xfId="0" applyNumberFormat="1" applyFont="1" applyBorder="1"/>
    <xf numFmtId="37" fontId="6" fillId="0" borderId="34" xfId="0" applyNumberFormat="1" applyFont="1" applyBorder="1" applyAlignment="1">
      <alignment horizontal="right"/>
    </xf>
    <xf numFmtId="37" fontId="6" fillId="0" borderId="71" xfId="0" applyNumberFormat="1" applyFont="1" applyBorder="1"/>
    <xf numFmtId="37" fontId="6" fillId="0" borderId="209" xfId="0" applyNumberFormat="1" applyFont="1" applyBorder="1" applyAlignment="1">
      <alignment horizontal="centerContinuous" vertical="top"/>
    </xf>
    <xf numFmtId="37" fontId="6" fillId="0" borderId="210" xfId="0" applyNumberFormat="1" applyFont="1" applyBorder="1" applyAlignment="1">
      <alignment horizontal="centerContinuous" vertical="top"/>
    </xf>
    <xf numFmtId="37" fontId="15" fillId="0" borderId="210" xfId="0" applyNumberFormat="1" applyFont="1" applyBorder="1" applyAlignment="1">
      <alignment horizontal="centerContinuous" vertical="top"/>
    </xf>
    <xf numFmtId="37" fontId="6" fillId="0" borderId="211" xfId="0" applyNumberFormat="1" applyFont="1" applyBorder="1" applyAlignment="1">
      <alignment horizontal="centerContinuous" vertical="top"/>
    </xf>
    <xf numFmtId="37" fontId="15" fillId="0" borderId="211" xfId="0" applyNumberFormat="1" applyFont="1" applyBorder="1" applyAlignment="1">
      <alignment vertical="top"/>
    </xf>
    <xf numFmtId="37" fontId="15" fillId="0" borderId="0" xfId="0" applyNumberFormat="1" applyFont="1" applyAlignment="1">
      <alignment vertical="top"/>
    </xf>
    <xf numFmtId="0" fontId="7" fillId="0" borderId="34" xfId="0" applyFont="1" applyBorder="1" applyAlignment="1">
      <alignment horizontal="left"/>
    </xf>
    <xf numFmtId="0" fontId="15" fillId="7" borderId="61" xfId="17" applyFill="1" applyBorder="1" applyAlignment="1">
      <alignment horizontal="centerContinuous"/>
    </xf>
    <xf numFmtId="0" fontId="15" fillId="0" borderId="61" xfId="17" applyBorder="1" applyAlignment="1">
      <alignment horizontal="centerContinuous"/>
    </xf>
    <xf numFmtId="0" fontId="15" fillId="7" borderId="0" xfId="17" applyFill="1"/>
    <xf numFmtId="0" fontId="15" fillId="7" borderId="0" xfId="17" applyFill="1" applyAlignment="1">
      <alignment horizontal="centerContinuous"/>
    </xf>
    <xf numFmtId="0" fontId="15" fillId="0" borderId="0" xfId="17" applyAlignment="1">
      <alignment horizontal="centerContinuous"/>
    </xf>
    <xf numFmtId="0" fontId="15" fillId="7" borderId="5" xfId="17" applyFill="1" applyBorder="1"/>
    <xf numFmtId="0" fontId="15" fillId="7" borderId="7" xfId="17" applyFill="1" applyBorder="1"/>
    <xf numFmtId="0" fontId="15" fillId="7" borderId="34" xfId="17" applyFill="1" applyBorder="1"/>
    <xf numFmtId="0" fontId="15" fillId="7" borderId="10" xfId="17" applyFill="1" applyBorder="1"/>
    <xf numFmtId="0" fontId="15" fillId="7" borderId="64" xfId="17" applyFill="1" applyBorder="1"/>
    <xf numFmtId="0" fontId="15" fillId="7" borderId="90" xfId="17" applyFill="1" applyBorder="1"/>
    <xf numFmtId="0" fontId="6" fillId="0" borderId="63" xfId="7" applyFont="1" applyBorder="1" applyAlignment="1">
      <alignment horizontal="left"/>
    </xf>
    <xf numFmtId="0" fontId="6" fillId="0" borderId="64" xfId="7" applyFont="1" applyBorder="1" applyAlignment="1">
      <alignment horizontal="center"/>
    </xf>
    <xf numFmtId="0" fontId="6" fillId="0" borderId="64" xfId="7" applyFont="1" applyBorder="1" applyAlignment="1">
      <alignment horizontal="left"/>
    </xf>
    <xf numFmtId="0" fontId="6" fillId="0" borderId="65" xfId="7" applyFont="1" applyBorder="1" applyAlignment="1">
      <alignment horizontal="center"/>
    </xf>
    <xf numFmtId="0" fontId="6" fillId="0" borderId="64" xfId="7" applyFont="1" applyBorder="1" applyAlignment="1">
      <alignment horizontal="right"/>
    </xf>
    <xf numFmtId="0" fontId="6" fillId="0" borderId="63" xfId="7" applyFont="1" applyBorder="1" applyAlignment="1">
      <alignment horizontal="center"/>
    </xf>
    <xf numFmtId="0" fontId="15" fillId="0" borderId="88" xfId="2" applyBorder="1" applyAlignment="1">
      <alignment horizontal="centerContinuous" vertical="top"/>
    </xf>
    <xf numFmtId="0" fontId="15" fillId="0" borderId="7" xfId="2" applyBorder="1" applyAlignment="1">
      <alignment horizontal="centerContinuous" vertical="top"/>
    </xf>
    <xf numFmtId="0" fontId="15" fillId="0" borderId="91" xfId="2" applyBorder="1" applyAlignment="1">
      <alignment horizontal="centerContinuous" vertical="top"/>
    </xf>
    <xf numFmtId="0" fontId="15" fillId="0" borderId="0" xfId="2" applyAlignment="1">
      <alignment vertical="top"/>
    </xf>
    <xf numFmtId="0" fontId="6" fillId="0" borderId="64" xfId="0" applyFont="1" applyBorder="1"/>
    <xf numFmtId="0" fontId="6" fillId="0" borderId="64" xfId="0" applyFont="1" applyBorder="1" applyAlignment="1">
      <alignment horizontal="right"/>
    </xf>
    <xf numFmtId="0" fontId="6" fillId="0" borderId="63" xfId="0" applyFont="1" applyBorder="1" applyAlignment="1">
      <alignment horizontal="left"/>
    </xf>
    <xf numFmtId="0" fontId="6" fillId="7" borderId="99" xfId="7" applyFont="1" applyFill="1" applyBorder="1"/>
    <xf numFmtId="0" fontId="6" fillId="7" borderId="100" xfId="7" applyFont="1" applyFill="1" applyBorder="1"/>
    <xf numFmtId="0" fontId="6" fillId="0" borderId="100" xfId="7" applyFont="1" applyBorder="1" applyAlignment="1">
      <alignment horizontal="left"/>
    </xf>
    <xf numFmtId="0" fontId="6" fillId="0" borderId="4" xfId="13" applyFont="1" applyBorder="1" applyAlignment="1">
      <alignment horizontal="centerContinuous"/>
    </xf>
    <xf numFmtId="0" fontId="6" fillId="0" borderId="0" xfId="13" applyFont="1" applyAlignment="1">
      <alignment horizontal="centerContinuous"/>
    </xf>
    <xf numFmtId="0" fontId="6" fillId="0" borderId="5" xfId="13" applyFont="1" applyBorder="1" applyAlignment="1">
      <alignment horizontal="centerContinuous"/>
    </xf>
    <xf numFmtId="0" fontId="6" fillId="0" borderId="63" xfId="13" applyFont="1" applyBorder="1" applyAlignment="1">
      <alignment horizontal="left"/>
    </xf>
    <xf numFmtId="0" fontId="6" fillId="0" borderId="64" xfId="13" applyFont="1" applyBorder="1" applyAlignment="1">
      <alignment horizontal="center"/>
    </xf>
    <xf numFmtId="0" fontId="6" fillId="0" borderId="64" xfId="13" applyFont="1" applyBorder="1"/>
    <xf numFmtId="0" fontId="6" fillId="0" borderId="64" xfId="13" quotePrefix="1" applyFont="1" applyBorder="1" applyAlignment="1">
      <alignment horizontal="left"/>
    </xf>
    <xf numFmtId="0" fontId="6" fillId="0" borderId="64" xfId="13" applyFont="1" applyBorder="1" applyAlignment="1">
      <alignment horizontal="right"/>
    </xf>
    <xf numFmtId="0" fontId="6" fillId="0" borderId="65" xfId="13" quotePrefix="1" applyFont="1" applyBorder="1" applyAlignment="1">
      <alignment horizontal="right"/>
    </xf>
    <xf numFmtId="0" fontId="6" fillId="0" borderId="63" xfId="13" quotePrefix="1" applyFont="1" applyBorder="1" applyAlignment="1">
      <alignment horizontal="left"/>
    </xf>
    <xf numFmtId="37" fontId="6" fillId="0" borderId="65" xfId="13" applyNumberFormat="1" applyFont="1" applyBorder="1" applyAlignment="1">
      <alignment horizontal="right"/>
    </xf>
    <xf numFmtId="0" fontId="15" fillId="0" borderId="4" xfId="13" applyBorder="1"/>
    <xf numFmtId="0" fontId="15" fillId="0" borderId="5" xfId="13" applyBorder="1"/>
    <xf numFmtId="0" fontId="6" fillId="0" borderId="63" xfId="13" applyFont="1" applyBorder="1"/>
    <xf numFmtId="37" fontId="6" fillId="0" borderId="64" xfId="13" applyNumberFormat="1" applyFont="1" applyBorder="1"/>
    <xf numFmtId="0" fontId="6" fillId="0" borderId="65" xfId="13" applyFont="1" applyBorder="1" applyAlignment="1">
      <alignment horizontal="right"/>
    </xf>
    <xf numFmtId="0" fontId="6" fillId="0" borderId="65" xfId="13" applyFont="1" applyBorder="1"/>
    <xf numFmtId="0" fontId="6" fillId="7" borderId="4" xfId="14" applyFont="1" applyFill="1" applyBorder="1" applyAlignment="1">
      <alignment horizontal="centerContinuous"/>
    </xf>
    <xf numFmtId="0" fontId="6" fillId="7" borderId="0" xfId="14" applyFont="1" applyFill="1" applyAlignment="1">
      <alignment horizontal="centerContinuous"/>
    </xf>
    <xf numFmtId="0" fontId="6" fillId="7" borderId="5" xfId="14" applyFont="1" applyFill="1" applyBorder="1" applyAlignment="1">
      <alignment horizontal="centerContinuous"/>
    </xf>
    <xf numFmtId="0" fontId="6" fillId="7" borderId="64" xfId="14" applyFont="1" applyFill="1" applyBorder="1" applyAlignment="1">
      <alignment horizontal="center"/>
    </xf>
    <xf numFmtId="0" fontId="6" fillId="7" borderId="64" xfId="14" applyFont="1" applyFill="1" applyBorder="1"/>
    <xf numFmtId="0" fontId="6" fillId="7" borderId="64" xfId="14" quotePrefix="1" applyFont="1" applyFill="1" applyBorder="1" applyAlignment="1">
      <alignment horizontal="left"/>
    </xf>
    <xf numFmtId="0" fontId="6" fillId="7" borderId="65" xfId="14" applyFont="1" applyFill="1" applyBorder="1" applyAlignment="1">
      <alignment horizontal="right"/>
    </xf>
    <xf numFmtId="0" fontId="8" fillId="7" borderId="63" xfId="14" applyFont="1" applyFill="1" applyBorder="1" applyAlignment="1">
      <alignment horizontal="center"/>
    </xf>
    <xf numFmtId="37" fontId="8" fillId="7" borderId="64" xfId="14" applyNumberFormat="1" applyFont="1" applyFill="1" applyBorder="1"/>
    <xf numFmtId="0" fontId="8" fillId="7" borderId="64" xfId="14" applyFont="1" applyFill="1" applyBorder="1"/>
    <xf numFmtId="0" fontId="6" fillId="7" borderId="63" xfId="14" applyFont="1" applyFill="1" applyBorder="1" applyAlignment="1">
      <alignment horizontal="left"/>
    </xf>
    <xf numFmtId="0" fontId="6" fillId="7" borderId="4" xfId="8" applyFont="1" applyFill="1" applyBorder="1" applyAlignment="1">
      <alignment horizontal="centerContinuous"/>
    </xf>
    <xf numFmtId="37" fontId="6" fillId="7" borderId="0" xfId="8" applyNumberFormat="1" applyFont="1" applyFill="1" applyAlignment="1">
      <alignment horizontal="centerContinuous"/>
    </xf>
    <xf numFmtId="0" fontId="6" fillId="7" borderId="0" xfId="8" applyFont="1" applyFill="1" applyAlignment="1">
      <alignment horizontal="centerContinuous"/>
    </xf>
    <xf numFmtId="0" fontId="6" fillId="7" borderId="5" xfId="8" applyFont="1" applyFill="1" applyBorder="1" applyAlignment="1">
      <alignment horizontal="centerContinuous"/>
    </xf>
    <xf numFmtId="0" fontId="6" fillId="7" borderId="63" xfId="8" quotePrefix="1" applyFont="1" applyFill="1" applyBorder="1" applyAlignment="1">
      <alignment horizontal="left"/>
    </xf>
    <xf numFmtId="0" fontId="6" fillId="7" borderId="64" xfId="8" applyFont="1" applyFill="1" applyBorder="1"/>
    <xf numFmtId="37" fontId="6" fillId="7" borderId="65" xfId="8" applyNumberFormat="1" applyFont="1" applyFill="1" applyBorder="1" applyAlignment="1">
      <alignment horizontal="center"/>
    </xf>
    <xf numFmtId="0" fontId="6" fillId="0" borderId="62" xfId="8" applyFont="1" applyBorder="1" applyAlignment="1">
      <alignment horizontal="centerContinuous"/>
    </xf>
    <xf numFmtId="37" fontId="6" fillId="0" borderId="61" xfId="8" applyNumberFormat="1" applyFont="1" applyBorder="1" applyAlignment="1">
      <alignment horizontal="centerContinuous"/>
    </xf>
    <xf numFmtId="0" fontId="6" fillId="0" borderId="61" xfId="8" applyFont="1" applyBorder="1" applyAlignment="1">
      <alignment horizontal="centerContinuous"/>
    </xf>
    <xf numFmtId="0" fontId="6" fillId="0" borderId="69" xfId="8" applyFont="1" applyBorder="1" applyAlignment="1">
      <alignment horizontal="centerContinuous"/>
    </xf>
    <xf numFmtId="0" fontId="7" fillId="0" borderId="70" xfId="8" applyFont="1" applyBorder="1" applyAlignment="1">
      <alignment horizontal="centerContinuous"/>
    </xf>
    <xf numFmtId="0" fontId="7" fillId="0" borderId="34" xfId="8" applyFont="1" applyBorder="1" applyAlignment="1">
      <alignment horizontal="centerContinuous"/>
    </xf>
    <xf numFmtId="0" fontId="7" fillId="0" borderId="71" xfId="8" applyFont="1" applyBorder="1" applyAlignment="1">
      <alignment horizontal="centerContinuous"/>
    </xf>
    <xf numFmtId="0" fontId="37" fillId="0" borderId="64" xfId="8" applyFont="1" applyBorder="1" applyAlignment="1">
      <alignment horizontal="center"/>
    </xf>
    <xf numFmtId="0" fontId="37" fillId="0" borderId="64" xfId="8" applyFont="1" applyBorder="1"/>
    <xf numFmtId="0" fontId="6" fillId="0" borderId="64" xfId="8" applyFont="1" applyBorder="1"/>
    <xf numFmtId="0" fontId="6" fillId="0" borderId="64" xfId="8" applyFont="1" applyBorder="1" applyAlignment="1">
      <alignment horizontal="right"/>
    </xf>
    <xf numFmtId="0" fontId="6" fillId="0" borderId="65" xfId="8" applyFont="1" applyBorder="1" applyAlignment="1">
      <alignment horizontal="right"/>
    </xf>
    <xf numFmtId="0" fontId="6" fillId="0" borderId="63" xfId="8" applyFont="1" applyBorder="1" applyAlignment="1">
      <alignment horizontal="left"/>
    </xf>
    <xf numFmtId="0" fontId="7" fillId="0" borderId="63" xfId="8" applyFont="1" applyBorder="1" applyAlignment="1">
      <alignment horizontal="center"/>
    </xf>
    <xf numFmtId="0" fontId="7" fillId="0" borderId="62" xfId="8" applyFont="1" applyBorder="1" applyAlignment="1">
      <alignment horizontal="center"/>
    </xf>
    <xf numFmtId="0" fontId="7" fillId="0" borderId="0" xfId="8" applyFont="1" applyAlignment="1">
      <alignment horizontal="center"/>
    </xf>
    <xf numFmtId="37" fontId="7" fillId="0" borderId="0" xfId="8" applyNumberFormat="1" applyFont="1"/>
    <xf numFmtId="37" fontId="7" fillId="0" borderId="65" xfId="8" applyNumberFormat="1" applyFont="1" applyBorder="1"/>
    <xf numFmtId="37" fontId="7" fillId="0" borderId="69" xfId="8" applyNumberFormat="1" applyFont="1" applyBorder="1"/>
    <xf numFmtId="0" fontId="7" fillId="0" borderId="99" xfId="8" applyFont="1" applyBorder="1"/>
    <xf numFmtId="0" fontId="7" fillId="0" borderId="99" xfId="8" applyFont="1" applyBorder="1" applyAlignment="1">
      <alignment horizontal="center"/>
    </xf>
    <xf numFmtId="0" fontId="7" fillId="0" borderId="34" xfId="8" applyFont="1" applyBorder="1"/>
    <xf numFmtId="0" fontId="31" fillId="0" borderId="71" xfId="8" applyFont="1" applyBorder="1"/>
    <xf numFmtId="0" fontId="7" fillId="0" borderId="101" xfId="8" applyFont="1" applyBorder="1" applyAlignment="1">
      <alignment horizontal="center"/>
    </xf>
    <xf numFmtId="0" fontId="7" fillId="0" borderId="101" xfId="8" applyFont="1" applyBorder="1"/>
    <xf numFmtId="0" fontId="7" fillId="0" borderId="100" xfId="8" applyFont="1" applyBorder="1" applyAlignment="1">
      <alignment horizontal="center"/>
    </xf>
    <xf numFmtId="0" fontId="7" fillId="0" borderId="100" xfId="8" applyFont="1" applyBorder="1"/>
    <xf numFmtId="37" fontId="7" fillId="0" borderId="99" xfId="8" applyNumberFormat="1" applyFont="1" applyBorder="1"/>
    <xf numFmtId="37" fontId="7" fillId="0" borderId="100" xfId="8" applyNumberFormat="1" applyFont="1" applyBorder="1"/>
    <xf numFmtId="0" fontId="31" fillId="0" borderId="92" xfId="8" applyFont="1" applyBorder="1"/>
    <xf numFmtId="0" fontId="7" fillId="0" borderId="63" xfId="8" applyFont="1" applyBorder="1"/>
    <xf numFmtId="167" fontId="7" fillId="0" borderId="92" xfId="9" applyNumberFormat="1" applyFont="1" applyBorder="1" applyProtection="1"/>
    <xf numFmtId="167" fontId="7" fillId="0" borderId="92" xfId="9" applyNumberFormat="1" applyFont="1" applyFill="1" applyBorder="1" applyProtection="1"/>
    <xf numFmtId="37" fontId="7" fillId="0" borderId="61" xfId="8" applyNumberFormat="1" applyFont="1" applyBorder="1"/>
    <xf numFmtId="0" fontId="7" fillId="0" borderId="61" xfId="8" applyFont="1" applyBorder="1"/>
    <xf numFmtId="0" fontId="7" fillId="0" borderId="61" xfId="8" applyFont="1" applyBorder="1" applyAlignment="1">
      <alignment horizontal="centerContinuous"/>
    </xf>
    <xf numFmtId="0" fontId="7" fillId="0" borderId="34" xfId="8" applyFont="1" applyBorder="1" applyAlignment="1">
      <alignment horizontal="center"/>
    </xf>
    <xf numFmtId="0" fontId="7" fillId="0" borderId="62" xfId="8" applyFont="1" applyBorder="1"/>
    <xf numFmtId="0" fontId="7" fillId="0" borderId="70" xfId="8" applyFont="1" applyBorder="1" applyAlignment="1">
      <alignment horizontal="center"/>
    </xf>
    <xf numFmtId="0" fontId="7" fillId="0" borderId="62" xfId="8" applyFont="1" applyBorder="1" applyAlignment="1">
      <alignment horizontal="centerContinuous"/>
    </xf>
    <xf numFmtId="0" fontId="7" fillId="0" borderId="69" xfId="8" applyFont="1" applyBorder="1" applyAlignment="1">
      <alignment horizontal="centerContinuous"/>
    </xf>
    <xf numFmtId="0" fontId="7" fillId="0" borderId="99" xfId="8" applyFont="1" applyBorder="1" applyAlignment="1">
      <alignment horizontal="centerContinuous"/>
    </xf>
    <xf numFmtId="0" fontId="7" fillId="0" borderId="101" xfId="8" applyFont="1" applyBorder="1" applyAlignment="1">
      <alignment horizontal="centerContinuous"/>
    </xf>
    <xf numFmtId="0" fontId="37" fillId="0" borderId="63" xfId="8" applyFont="1" applyBorder="1"/>
    <xf numFmtId="0" fontId="6" fillId="7" borderId="63" xfId="8" applyFont="1" applyFill="1" applyBorder="1" applyAlignment="1">
      <alignment horizontal="left"/>
    </xf>
    <xf numFmtId="0" fontId="6" fillId="7" borderId="64" xfId="8" applyFont="1" applyFill="1" applyBorder="1" applyAlignment="1">
      <alignment horizontal="center"/>
    </xf>
    <xf numFmtId="0" fontId="6" fillId="7" borderId="64" xfId="8" quotePrefix="1" applyFont="1" applyFill="1" applyBorder="1" applyAlignment="1">
      <alignment horizontal="left"/>
    </xf>
    <xf numFmtId="0" fontId="6" fillId="7" borderId="64" xfId="8" quotePrefix="1" applyFont="1" applyFill="1" applyBorder="1" applyAlignment="1">
      <alignment horizontal="right"/>
    </xf>
    <xf numFmtId="0" fontId="6" fillId="7" borderId="65" xfId="8" quotePrefix="1" applyFont="1" applyFill="1" applyBorder="1" applyAlignment="1">
      <alignment horizontal="right"/>
    </xf>
    <xf numFmtId="0" fontId="6" fillId="0" borderId="50" xfId="17" applyFont="1" applyBorder="1" applyAlignment="1">
      <alignment horizontal="centerContinuous"/>
    </xf>
    <xf numFmtId="0" fontId="6" fillId="0" borderId="0" xfId="17" applyFont="1" applyAlignment="1">
      <alignment horizontal="centerContinuous"/>
    </xf>
    <xf numFmtId="0" fontId="6" fillId="0" borderId="54" xfId="17" applyFont="1" applyBorder="1" applyAlignment="1">
      <alignment horizontal="centerContinuous"/>
    </xf>
    <xf numFmtId="0" fontId="6" fillId="0" borderId="63" xfId="17" applyFont="1" applyBorder="1" applyAlignment="1">
      <alignment horizontal="left"/>
    </xf>
    <xf numFmtId="0" fontId="6" fillId="0" borderId="64" xfId="17" applyFont="1" applyBorder="1" applyAlignment="1">
      <alignment horizontal="center"/>
    </xf>
    <xf numFmtId="0" fontId="6" fillId="0" borderId="64" xfId="17" applyFont="1" applyBorder="1"/>
    <xf numFmtId="0" fontId="6" fillId="0" borderId="64" xfId="17" applyFont="1" applyBorder="1" applyAlignment="1">
      <alignment horizontal="left"/>
    </xf>
    <xf numFmtId="0" fontId="7" fillId="0" borderId="4" xfId="7" applyFont="1" applyBorder="1" applyAlignment="1">
      <alignment horizontal="right"/>
    </xf>
    <xf numFmtId="167" fontId="7" fillId="0" borderId="10" xfId="18" applyNumberFormat="1" applyFont="1" applyFill="1" applyBorder="1" applyProtection="1"/>
    <xf numFmtId="167" fontId="7" fillId="0" borderId="277" xfId="18" applyNumberFormat="1" applyFont="1" applyFill="1" applyBorder="1" applyProtection="1"/>
    <xf numFmtId="167" fontId="7" fillId="0" borderId="293" xfId="18" applyNumberFormat="1" applyFont="1" applyFill="1" applyBorder="1" applyProtection="1"/>
    <xf numFmtId="167" fontId="7" fillId="0" borderId="294" xfId="18" applyNumberFormat="1" applyFont="1" applyFill="1" applyBorder="1" applyProtection="1"/>
    <xf numFmtId="0" fontId="6" fillId="0" borderId="100" xfId="7" applyFont="1" applyBorder="1" applyAlignment="1">
      <alignment vertical="top" textRotation="180"/>
    </xf>
    <xf numFmtId="0" fontId="6" fillId="0" borderId="100" xfId="0" applyFont="1" applyBorder="1" applyAlignment="1">
      <alignment textRotation="180"/>
    </xf>
    <xf numFmtId="0" fontId="7" fillId="0" borderId="61" xfId="2" applyFont="1" applyBorder="1" applyAlignment="1">
      <alignment horizontal="center"/>
    </xf>
    <xf numFmtId="0" fontId="7" fillId="0" borderId="143" xfId="2" applyFont="1" applyBorder="1" applyAlignment="1">
      <alignment horizontal="center"/>
    </xf>
    <xf numFmtId="0" fontId="6" fillId="0" borderId="61" xfId="2" applyFont="1" applyBorder="1" applyAlignment="1">
      <alignment horizontal="centerContinuous"/>
    </xf>
    <xf numFmtId="0" fontId="6" fillId="0" borderId="100" xfId="2" applyFont="1" applyBorder="1"/>
    <xf numFmtId="0" fontId="7" fillId="0" borderId="8" xfId="0" applyFont="1" applyBorder="1" applyAlignment="1">
      <alignment horizontal="center"/>
    </xf>
    <xf numFmtId="0" fontId="15" fillId="0" borderId="70" xfId="2" applyBorder="1" applyAlignment="1">
      <alignment horizontal="center"/>
    </xf>
    <xf numFmtId="0" fontId="15" fillId="0" borderId="34" xfId="2" applyBorder="1" applyAlignment="1">
      <alignment horizontal="center"/>
    </xf>
    <xf numFmtId="37" fontId="15" fillId="0" borderId="34" xfId="2" applyNumberFormat="1" applyBorder="1"/>
    <xf numFmtId="0" fontId="6" fillId="0" borderId="34" xfId="2" applyFont="1" applyBorder="1" applyAlignment="1">
      <alignment horizontal="left" indent="2"/>
    </xf>
    <xf numFmtId="0" fontId="6" fillId="0" borderId="34" xfId="2" applyFont="1" applyBorder="1"/>
    <xf numFmtId="0" fontId="6" fillId="6" borderId="63" xfId="19" applyFont="1" applyFill="1" applyBorder="1" applyAlignment="1">
      <alignment horizontal="left"/>
    </xf>
    <xf numFmtId="0" fontId="6" fillId="6" borderId="64" xfId="19" applyFont="1" applyFill="1" applyBorder="1" applyAlignment="1">
      <alignment horizontal="center"/>
    </xf>
    <xf numFmtId="0" fontId="6" fillId="6" borderId="64" xfId="19" applyFont="1" applyFill="1" applyBorder="1"/>
    <xf numFmtId="0" fontId="6" fillId="6" borderId="65" xfId="19" applyFont="1" applyFill="1" applyBorder="1" applyAlignment="1">
      <alignment horizontal="right"/>
    </xf>
    <xf numFmtId="0" fontId="6" fillId="6" borderId="65" xfId="19" applyFont="1" applyFill="1" applyBorder="1"/>
    <xf numFmtId="0" fontId="6" fillId="6" borderId="63" xfId="19" applyFont="1" applyFill="1" applyBorder="1"/>
    <xf numFmtId="0" fontId="7" fillId="0" borderId="38" xfId="0" applyFont="1" applyBorder="1" applyAlignment="1">
      <alignment horizontal="center"/>
    </xf>
    <xf numFmtId="164" fontId="7" fillId="0" borderId="34" xfId="0" applyNumberFormat="1" applyFont="1" applyBorder="1"/>
    <xf numFmtId="0" fontId="6" fillId="0" borderId="99" xfId="0" applyFont="1" applyBorder="1"/>
    <xf numFmtId="0" fontId="6" fillId="0" borderId="100" xfId="0" applyFont="1" applyBorder="1"/>
    <xf numFmtId="0" fontId="6" fillId="0" borderId="100" xfId="0" applyFont="1" applyBorder="1" applyAlignment="1">
      <alignment vertical="top" textRotation="180"/>
    </xf>
    <xf numFmtId="0" fontId="7" fillId="0" borderId="39" xfId="0" applyFont="1" applyBorder="1" applyAlignment="1">
      <alignment horizontal="center"/>
    </xf>
    <xf numFmtId="0" fontId="6" fillId="7" borderId="4" xfId="7" applyFont="1" applyFill="1" applyBorder="1" applyAlignment="1">
      <alignment horizontal="centerContinuous"/>
    </xf>
    <xf numFmtId="0" fontId="6" fillId="7" borderId="0" xfId="7" applyFont="1" applyFill="1" applyAlignment="1">
      <alignment horizontal="centerContinuous"/>
    </xf>
    <xf numFmtId="0" fontId="6" fillId="7" borderId="5" xfId="7" applyFont="1" applyFill="1" applyBorder="1" applyAlignment="1">
      <alignment horizontal="centerContinuous"/>
    </xf>
    <xf numFmtId="0" fontId="6" fillId="7" borderId="50" xfId="7" applyFont="1" applyFill="1" applyBorder="1" applyAlignment="1">
      <alignment horizontal="centerContinuous"/>
    </xf>
    <xf numFmtId="0" fontId="6" fillId="7" borderId="54" xfId="7" applyFont="1" applyFill="1" applyBorder="1" applyAlignment="1">
      <alignment horizontal="centerContinuous"/>
    </xf>
    <xf numFmtId="0" fontId="6" fillId="7" borderId="63" xfId="7" quotePrefix="1" applyFont="1" applyFill="1" applyBorder="1" applyAlignment="1">
      <alignment horizontal="left"/>
    </xf>
    <xf numFmtId="0" fontId="6" fillId="7" borderId="64" xfId="7" applyFont="1" applyFill="1" applyBorder="1"/>
    <xf numFmtId="0" fontId="6" fillId="7" borderId="64" xfId="7" applyFont="1" applyFill="1" applyBorder="1" applyAlignment="1">
      <alignment horizontal="centerContinuous"/>
    </xf>
    <xf numFmtId="0" fontId="6" fillId="7" borderId="65" xfId="7" quotePrefix="1" applyFont="1" applyFill="1" applyBorder="1" applyAlignment="1">
      <alignment horizontal="right"/>
    </xf>
    <xf numFmtId="0" fontId="6" fillId="7" borderId="63" xfId="7" applyFont="1" applyFill="1" applyBorder="1" applyAlignment="1">
      <alignment horizontal="left"/>
    </xf>
    <xf numFmtId="0" fontId="6" fillId="7" borderId="65" xfId="7" applyFont="1" applyFill="1" applyBorder="1" applyAlignment="1">
      <alignment horizontal="right"/>
    </xf>
    <xf numFmtId="0" fontId="6" fillId="7" borderId="64" xfId="7" applyFont="1" applyFill="1" applyBorder="1" applyAlignment="1">
      <alignment horizontal="center"/>
    </xf>
    <xf numFmtId="0" fontId="6" fillId="7" borderId="64" xfId="7" quotePrefix="1" applyFont="1" applyFill="1" applyBorder="1" applyAlignment="1">
      <alignment horizontal="left"/>
    </xf>
    <xf numFmtId="0" fontId="6" fillId="7" borderId="64" xfId="7" quotePrefix="1" applyFont="1" applyFill="1" applyBorder="1" applyAlignment="1">
      <alignment horizontal="right"/>
    </xf>
    <xf numFmtId="0" fontId="6" fillId="7" borderId="63" xfId="7" quotePrefix="1" applyFont="1" applyFill="1" applyBorder="1"/>
    <xf numFmtId="0" fontId="6" fillId="7" borderId="64" xfId="7" quotePrefix="1" applyFont="1" applyFill="1" applyBorder="1"/>
    <xf numFmtId="0" fontId="6" fillId="7" borderId="64" xfId="7" quotePrefix="1" applyFont="1" applyFill="1" applyBorder="1" applyAlignment="1">
      <alignment horizontal="center"/>
    </xf>
    <xf numFmtId="0" fontId="6" fillId="0" borderId="63" xfId="23" applyFont="1" applyBorder="1" applyAlignment="1">
      <alignment horizontal="left"/>
    </xf>
    <xf numFmtId="0" fontId="6" fillId="0" borderId="64" xfId="23" applyFont="1" applyBorder="1"/>
    <xf numFmtId="0" fontId="6" fillId="0" borderId="64" xfId="23" applyFont="1" applyBorder="1" applyAlignment="1">
      <alignment horizontal="left"/>
    </xf>
    <xf numFmtId="0" fontId="6" fillId="0" borderId="65" xfId="23" applyFont="1" applyBorder="1"/>
    <xf numFmtId="0" fontId="7" fillId="0" borderId="34" xfId="0" applyFont="1" applyBorder="1" applyAlignment="1">
      <alignment vertical="top"/>
    </xf>
    <xf numFmtId="0" fontId="7" fillId="0" borderId="39" xfId="2" applyFont="1" applyBorder="1" applyAlignment="1">
      <alignment horizontal="center"/>
    </xf>
    <xf numFmtId="0" fontId="7" fillId="0" borderId="3" xfId="2" applyFont="1" applyBorder="1" applyAlignment="1">
      <alignment horizontal="center"/>
    </xf>
    <xf numFmtId="0" fontId="7" fillId="0" borderId="38" xfId="2" applyFont="1" applyBorder="1" applyAlignment="1">
      <alignment horizontal="center"/>
    </xf>
    <xf numFmtId="164" fontId="7" fillId="0" borderId="0" xfId="2" applyNumberFormat="1" applyFont="1" applyAlignment="1">
      <alignment horizontal="center"/>
    </xf>
    <xf numFmtId="164" fontId="7" fillId="0" borderId="34" xfId="2" applyNumberFormat="1" applyFont="1" applyBorder="1" applyAlignment="1">
      <alignment horizontal="center"/>
    </xf>
    <xf numFmtId="0" fontId="15" fillId="0" borderId="100" xfId="2" applyBorder="1" applyAlignment="1">
      <alignment textRotation="180"/>
    </xf>
    <xf numFmtId="9" fontId="7" fillId="0" borderId="22" xfId="2" applyNumberFormat="1" applyFont="1" applyBorder="1" applyAlignment="1">
      <alignment horizontal="center"/>
    </xf>
    <xf numFmtId="0" fontId="35" fillId="0" borderId="64" xfId="27" applyFont="1" applyBorder="1"/>
    <xf numFmtId="0" fontId="36" fillId="0" borderId="63" xfId="27" applyFont="1" applyBorder="1" applyAlignment="1">
      <alignment horizontal="left"/>
    </xf>
    <xf numFmtId="0" fontId="37" fillId="7" borderId="64" xfId="7" applyFont="1" applyFill="1" applyBorder="1"/>
    <xf numFmtId="0" fontId="6" fillId="0" borderId="61" xfId="7" applyFont="1" applyBorder="1" applyAlignment="1">
      <alignment horizontal="centerContinuous"/>
    </xf>
    <xf numFmtId="0" fontId="7" fillId="0" borderId="38" xfId="7" applyFont="1" applyBorder="1" applyAlignment="1">
      <alignment horizontal="center"/>
    </xf>
    <xf numFmtId="0" fontId="7" fillId="0" borderId="112" xfId="7" applyFont="1" applyBorder="1" applyAlignment="1">
      <alignment horizontal="center"/>
    </xf>
    <xf numFmtId="0" fontId="6" fillId="0" borderId="99" xfId="7" applyFont="1" applyBorder="1" applyAlignment="1">
      <alignment textRotation="180"/>
    </xf>
    <xf numFmtId="0" fontId="36" fillId="7" borderId="99" xfId="7" quotePrefix="1" applyFont="1" applyFill="1" applyBorder="1" applyAlignment="1">
      <alignment vertical="center" textRotation="180"/>
    </xf>
    <xf numFmtId="0" fontId="6" fillId="0" borderId="101" xfId="0" applyFont="1" applyBorder="1"/>
    <xf numFmtId="0" fontId="7" fillId="0" borderId="61" xfId="0" applyFont="1" applyBorder="1" applyAlignment="1">
      <alignment horizontal="center"/>
    </xf>
    <xf numFmtId="0" fontId="7" fillId="0" borderId="61" xfId="0" applyFont="1" applyBorder="1" applyAlignment="1">
      <alignment horizontal="centerContinuous"/>
    </xf>
    <xf numFmtId="0" fontId="7" fillId="0" borderId="34" xfId="0" applyFont="1" applyBorder="1" applyAlignment="1">
      <alignment horizontal="centerContinuous"/>
    </xf>
    <xf numFmtId="0" fontId="7" fillId="0" borderId="34" xfId="0" applyFont="1" applyBorder="1" applyAlignment="1">
      <alignment horizontal="center"/>
    </xf>
    <xf numFmtId="0" fontId="6" fillId="7" borderId="99" xfId="7" quotePrefix="1" applyFont="1" applyFill="1" applyBorder="1" applyAlignment="1">
      <alignment vertical="top" textRotation="180"/>
    </xf>
    <xf numFmtId="0" fontId="6" fillId="0" borderId="34" xfId="0" applyFont="1" applyBorder="1" applyAlignment="1">
      <alignment horizontal="centerContinuous"/>
    </xf>
    <xf numFmtId="164" fontId="7" fillId="0" borderId="34" xfId="0" applyNumberFormat="1" applyFont="1" applyBorder="1" applyAlignment="1">
      <alignment horizontal="center"/>
    </xf>
    <xf numFmtId="0" fontId="6" fillId="0" borderId="65" xfId="28" applyFont="1" applyBorder="1" applyAlignment="1">
      <alignment horizontal="right"/>
    </xf>
    <xf numFmtId="0" fontId="6" fillId="0" borderId="50" xfId="28" applyFont="1" applyBorder="1" applyAlignment="1">
      <alignment horizontal="centerContinuous"/>
    </xf>
    <xf numFmtId="0" fontId="37" fillId="0" borderId="0" xfId="28" applyFont="1" applyAlignment="1">
      <alignment horizontal="centerContinuous"/>
    </xf>
    <xf numFmtId="0" fontId="37" fillId="0" borderId="54" xfId="28" applyFont="1" applyBorder="1" applyAlignment="1">
      <alignment horizontal="centerContinuous"/>
    </xf>
    <xf numFmtId="0" fontId="6" fillId="0" borderId="63" xfId="28" applyFont="1" applyBorder="1" applyAlignment="1">
      <alignment horizontal="left"/>
    </xf>
    <xf numFmtId="0" fontId="6" fillId="0" borderId="64" xfId="28" applyFont="1" applyBorder="1"/>
    <xf numFmtId="0" fontId="37" fillId="0" borderId="64" xfId="28" applyFont="1" applyBorder="1"/>
    <xf numFmtId="0" fontId="6" fillId="0" borderId="64" xfId="28" applyFont="1" applyBorder="1" applyAlignment="1">
      <alignment horizontal="center"/>
    </xf>
    <xf numFmtId="0" fontId="6" fillId="0" borderId="64" xfId="28" applyFont="1" applyBorder="1" applyAlignment="1">
      <alignment horizontal="left"/>
    </xf>
    <xf numFmtId="0" fontId="21" fillId="0" borderId="62" xfId="3" applyFont="1" applyBorder="1"/>
    <xf numFmtId="0" fontId="21" fillId="0" borderId="69" xfId="3" applyFont="1" applyBorder="1"/>
    <xf numFmtId="0" fontId="21" fillId="0" borderId="50" xfId="3" applyFont="1" applyBorder="1"/>
    <xf numFmtId="0" fontId="21" fillId="0" borderId="54" xfId="3" applyFont="1" applyBorder="1"/>
    <xf numFmtId="0" fontId="21" fillId="0" borderId="70" xfId="3" applyFont="1" applyBorder="1"/>
    <xf numFmtId="0" fontId="21" fillId="0" borderId="71" xfId="3" applyFont="1" applyBorder="1"/>
    <xf numFmtId="0" fontId="6" fillId="0" borderId="34" xfId="2" applyFont="1" applyBorder="1" applyAlignment="1">
      <alignment horizontal="left"/>
    </xf>
    <xf numFmtId="0" fontId="6" fillId="0" borderId="61" xfId="30" applyFont="1" applyBorder="1" applyAlignment="1">
      <alignment horizontal="centerContinuous"/>
    </xf>
    <xf numFmtId="0" fontId="7" fillId="0" borderId="0" xfId="30" applyFont="1" applyAlignment="1">
      <alignment horizontal="center"/>
    </xf>
    <xf numFmtId="0" fontId="7" fillId="0" borderId="0" xfId="30" applyFont="1" applyAlignment="1">
      <alignment horizontal="right"/>
    </xf>
    <xf numFmtId="0" fontId="8" fillId="0" borderId="0" xfId="30" applyFont="1" applyAlignment="1">
      <alignment horizontal="centerContinuous"/>
    </xf>
    <xf numFmtId="0" fontId="7" fillId="0" borderId="3" xfId="30" applyFont="1" applyBorder="1" applyAlignment="1">
      <alignment horizontal="center"/>
    </xf>
    <xf numFmtId="0" fontId="7" fillId="0" borderId="5" xfId="30" applyFont="1" applyBorder="1" applyAlignment="1">
      <alignment horizontal="center"/>
    </xf>
    <xf numFmtId="0" fontId="7" fillId="0" borderId="8" xfId="30" applyFont="1" applyBorder="1"/>
    <xf numFmtId="164" fontId="7" fillId="0" borderId="34" xfId="30" applyNumberFormat="1" applyFont="1" applyBorder="1"/>
    <xf numFmtId="0" fontId="36" fillId="0" borderId="100" xfId="30" applyFont="1" applyBorder="1" applyAlignment="1">
      <alignment textRotation="180"/>
    </xf>
    <xf numFmtId="0" fontId="36" fillId="0" borderId="101" xfId="0" applyFont="1" applyBorder="1" applyAlignment="1">
      <alignment textRotation="180"/>
    </xf>
    <xf numFmtId="0" fontId="6" fillId="0" borderId="62" xfId="30" applyFont="1" applyBorder="1" applyAlignment="1">
      <alignment horizontal="left"/>
    </xf>
    <xf numFmtId="0" fontId="37" fillId="0" borderId="61" xfId="30" applyFont="1" applyBorder="1" applyAlignment="1">
      <alignment horizontal="center"/>
    </xf>
    <xf numFmtId="0" fontId="37" fillId="0" borderId="61" xfId="30" applyFont="1" applyBorder="1"/>
    <xf numFmtId="0" fontId="6" fillId="0" borderId="7" xfId="0" applyFont="1" applyBorder="1" applyAlignment="1">
      <alignment horizontal="centerContinuous"/>
    </xf>
    <xf numFmtId="0" fontId="36" fillId="0" borderId="100" xfId="7" applyFont="1" applyBorder="1"/>
    <xf numFmtId="0" fontId="36" fillId="0" borderId="100" xfId="7" applyFont="1" applyBorder="1" applyAlignment="1">
      <alignment textRotation="180"/>
    </xf>
    <xf numFmtId="0" fontId="6" fillId="0" borderId="70" xfId="0" applyFont="1" applyBorder="1" applyAlignment="1">
      <alignment horizontal="centerContinuous"/>
    </xf>
    <xf numFmtId="0" fontId="0" fillId="0" borderId="34" xfId="0" applyBorder="1" applyAlignment="1">
      <alignment horizontal="centerContinuous"/>
    </xf>
    <xf numFmtId="0" fontId="36" fillId="7" borderId="100" xfId="7" applyFont="1" applyFill="1" applyBorder="1" applyAlignment="1">
      <alignment vertical="top" textRotation="180"/>
    </xf>
    <xf numFmtId="0" fontId="36" fillId="7" borderId="100" xfId="7" applyFont="1" applyFill="1" applyBorder="1" applyAlignment="1">
      <alignment vertical="center" textRotation="180"/>
    </xf>
    <xf numFmtId="0" fontId="7" fillId="0" borderId="102" xfId="2" applyFont="1" applyBorder="1" applyAlignment="1">
      <alignment horizontal="center"/>
    </xf>
    <xf numFmtId="0" fontId="37" fillId="0" borderId="61" xfId="34" applyFont="1" applyBorder="1"/>
    <xf numFmtId="0" fontId="31" fillId="0" borderId="0" xfId="34" applyFont="1"/>
    <xf numFmtId="0" fontId="7" fillId="0" borderId="94" xfId="34" applyFont="1" applyBorder="1" applyAlignment="1">
      <alignment horizontal="center"/>
    </xf>
    <xf numFmtId="0" fontId="7" fillId="0" borderId="104" xfId="34" applyFont="1" applyBorder="1" applyAlignment="1">
      <alignment horizontal="center"/>
    </xf>
    <xf numFmtId="0" fontId="31" fillId="0" borderId="34" xfId="34" applyFont="1" applyBorder="1"/>
    <xf numFmtId="0" fontId="36" fillId="0" borderId="100" xfId="34" applyFont="1" applyBorder="1" applyAlignment="1">
      <alignment textRotation="180"/>
    </xf>
    <xf numFmtId="0" fontId="6" fillId="0" borderId="101" xfId="0" applyFont="1" applyBorder="1" applyAlignment="1">
      <alignment textRotation="180"/>
    </xf>
    <xf numFmtId="0" fontId="36" fillId="0" borderId="101" xfId="34" applyFont="1" applyBorder="1" applyAlignment="1">
      <alignment textRotation="180"/>
    </xf>
    <xf numFmtId="0" fontId="6" fillId="7" borderId="63" xfId="36" quotePrefix="1" applyFont="1" applyFill="1" applyBorder="1" applyAlignment="1">
      <alignment horizontal="left"/>
    </xf>
    <xf numFmtId="0" fontId="6" fillId="7" borderId="64" xfId="36" applyFont="1" applyFill="1" applyBorder="1"/>
    <xf numFmtId="0" fontId="6" fillId="7" borderId="63" xfId="36" applyFont="1" applyFill="1" applyBorder="1" applyAlignment="1">
      <alignment horizontal="left"/>
    </xf>
    <xf numFmtId="0" fontId="49" fillId="4" borderId="64" xfId="36" applyFont="1" applyFill="1" applyBorder="1" applyAlignment="1">
      <alignment horizontal="left" vertical="top"/>
    </xf>
    <xf numFmtId="0" fontId="6" fillId="7" borderId="65" xfId="36" applyFont="1" applyFill="1" applyBorder="1" applyAlignment="1">
      <alignment horizontal="right"/>
    </xf>
    <xf numFmtId="0" fontId="36" fillId="7" borderId="63" xfId="19" applyFont="1" applyFill="1" applyBorder="1"/>
    <xf numFmtId="0" fontId="36" fillId="7" borderId="64" xfId="19" applyFont="1" applyFill="1" applyBorder="1"/>
    <xf numFmtId="0" fontId="36" fillId="7" borderId="65" xfId="19" applyFont="1" applyFill="1" applyBorder="1" applyAlignment="1">
      <alignment horizontal="right"/>
    </xf>
    <xf numFmtId="0" fontId="37" fillId="0" borderId="5" xfId="19" applyFont="1" applyBorder="1"/>
    <xf numFmtId="0" fontId="37" fillId="0" borderId="5" xfId="19" applyFont="1" applyBorder="1" applyAlignment="1">
      <alignment horizontal="center"/>
    </xf>
    <xf numFmtId="0" fontId="37" fillId="0" borderId="8" xfId="19" applyFont="1" applyBorder="1"/>
    <xf numFmtId="0" fontId="37" fillId="0" borderId="38" xfId="19" applyFont="1" applyBorder="1" applyAlignment="1">
      <alignment horizontal="center"/>
    </xf>
    <xf numFmtId="0" fontId="37" fillId="7" borderId="104" xfId="19" applyFont="1" applyFill="1" applyBorder="1" applyAlignment="1">
      <alignment horizontal="center"/>
    </xf>
    <xf numFmtId="0" fontId="7" fillId="0" borderId="9" xfId="30" applyFont="1" applyBorder="1"/>
    <xf numFmtId="0" fontId="7" fillId="0" borderId="7" xfId="30" applyFont="1" applyBorder="1" applyAlignment="1">
      <alignment horizontal="centerContinuous"/>
    </xf>
    <xf numFmtId="0" fontId="31" fillId="7" borderId="92" xfId="19" applyFont="1" applyFill="1" applyBorder="1"/>
    <xf numFmtId="0" fontId="7" fillId="0" borderId="6" xfId="30" applyFont="1" applyBorder="1"/>
    <xf numFmtId="0" fontId="37" fillId="7" borderId="99" xfId="19" applyFont="1" applyFill="1" applyBorder="1"/>
    <xf numFmtId="167" fontId="15" fillId="0" borderId="277" xfId="21" applyNumberFormat="1" applyFont="1" applyBorder="1" applyProtection="1"/>
    <xf numFmtId="167" fontId="15" fillId="0" borderId="276" xfId="21" applyNumberFormat="1" applyFont="1" applyBorder="1" applyProtection="1"/>
    <xf numFmtId="167" fontId="15" fillId="0" borderId="278" xfId="21" applyNumberFormat="1" applyFont="1" applyBorder="1" applyProtection="1"/>
    <xf numFmtId="0" fontId="37" fillId="7" borderId="92" xfId="19" applyFont="1" applyFill="1" applyBorder="1" applyAlignment="1">
      <alignment horizontal="center"/>
    </xf>
    <xf numFmtId="0" fontId="36" fillId="0" borderId="62" xfId="33" applyFont="1" applyBorder="1" applyAlignment="1">
      <alignment horizontal="left"/>
    </xf>
    <xf numFmtId="0" fontId="36" fillId="0" borderId="61" xfId="33" applyFont="1" applyBorder="1"/>
    <xf numFmtId="0" fontId="36" fillId="0" borderId="61" xfId="33" applyFont="1" applyBorder="1" applyAlignment="1">
      <alignment horizontal="right"/>
    </xf>
    <xf numFmtId="0" fontId="42" fillId="0" borderId="61" xfId="33" applyFont="1" applyBorder="1"/>
    <xf numFmtId="0" fontId="36" fillId="7" borderId="61" xfId="19" applyFont="1" applyFill="1" applyBorder="1"/>
    <xf numFmtId="0" fontId="36" fillId="0" borderId="61" xfId="33" applyFont="1" applyBorder="1" applyAlignment="1">
      <alignment horizontal="left" indent="2"/>
    </xf>
    <xf numFmtId="0" fontId="37" fillId="7" borderId="100" xfId="19" applyFont="1" applyFill="1" applyBorder="1"/>
    <xf numFmtId="0" fontId="37" fillId="7" borderId="100" xfId="19" applyFont="1" applyFill="1" applyBorder="1" applyAlignment="1">
      <alignment horizontal="center"/>
    </xf>
    <xf numFmtId="0" fontId="37" fillId="7" borderId="136" xfId="19" applyFont="1" applyFill="1" applyBorder="1"/>
    <xf numFmtId="0" fontId="37" fillId="7" borderId="134" xfId="19" applyFont="1" applyFill="1" applyBorder="1" applyAlignment="1">
      <alignment horizontal="center"/>
    </xf>
    <xf numFmtId="0" fontId="37" fillId="7" borderId="101" xfId="19" applyFont="1" applyFill="1" applyBorder="1"/>
    <xf numFmtId="0" fontId="37" fillId="7" borderId="50" xfId="19" applyFont="1" applyFill="1" applyBorder="1"/>
    <xf numFmtId="0" fontId="37" fillId="7" borderId="54" xfId="19" applyFont="1" applyFill="1" applyBorder="1"/>
    <xf numFmtId="37" fontId="31" fillId="7" borderId="10" xfId="11" applyNumberFormat="1" applyFont="1" applyFill="1" applyBorder="1" applyProtection="1"/>
    <xf numFmtId="37" fontId="31" fillId="0" borderId="276" xfId="11" applyNumberFormat="1" applyFont="1" applyFill="1" applyBorder="1" applyProtection="1"/>
    <xf numFmtId="0" fontId="7" fillId="7" borderId="7" xfId="17" applyFont="1" applyFill="1" applyBorder="1" applyAlignment="1">
      <alignment horizontal="center"/>
    </xf>
    <xf numFmtId="0" fontId="7" fillId="0" borderId="7" xfId="17" applyFont="1" applyBorder="1" applyAlignment="1">
      <alignment horizontal="center"/>
    </xf>
    <xf numFmtId="0" fontId="6" fillId="7" borderId="61" xfId="17" applyFont="1" applyFill="1" applyBorder="1" applyAlignment="1">
      <alignment horizontal="centerContinuous"/>
    </xf>
    <xf numFmtId="0" fontId="7" fillId="8" borderId="8" xfId="17" applyFont="1" applyFill="1" applyBorder="1" applyAlignment="1">
      <alignment horizontal="center"/>
    </xf>
    <xf numFmtId="0" fontId="7" fillId="7" borderId="61" xfId="17" applyFont="1" applyFill="1" applyBorder="1" applyAlignment="1">
      <alignment horizontal="center"/>
    </xf>
    <xf numFmtId="0" fontId="7" fillId="7" borderId="34" xfId="17" applyFont="1" applyFill="1" applyBorder="1" applyAlignment="1">
      <alignment horizontal="center"/>
    </xf>
    <xf numFmtId="0" fontId="7" fillId="7" borderId="64" xfId="17" applyFont="1" applyFill="1" applyBorder="1" applyAlignment="1">
      <alignment horizontal="center"/>
    </xf>
    <xf numFmtId="0" fontId="7" fillId="7" borderId="90" xfId="17" applyFont="1" applyFill="1" applyBorder="1" applyAlignment="1">
      <alignment horizontal="center"/>
    </xf>
    <xf numFmtId="0" fontId="7" fillId="7" borderId="6" xfId="17" applyFont="1" applyFill="1" applyBorder="1" applyAlignment="1">
      <alignment horizontal="center"/>
    </xf>
    <xf numFmtId="0" fontId="6" fillId="0" borderId="100" xfId="17" applyFont="1" applyBorder="1"/>
    <xf numFmtId="0" fontId="6" fillId="0" borderId="0" xfId="17" applyFont="1" applyAlignment="1">
      <alignment textRotation="180"/>
    </xf>
    <xf numFmtId="0" fontId="6" fillId="0" borderId="96" xfId="2" applyFont="1" applyBorder="1" applyAlignment="1">
      <alignment horizontal="right"/>
    </xf>
    <xf numFmtId="0" fontId="6" fillId="0" borderId="96" xfId="0" applyFont="1" applyBorder="1" applyAlignment="1">
      <alignment horizontal="right"/>
    </xf>
    <xf numFmtId="0" fontId="13" fillId="0" borderId="34" xfId="0" applyFont="1" applyBorder="1"/>
    <xf numFmtId="0" fontId="12" fillId="0" borderId="69" xfId="0" applyFont="1" applyBorder="1" applyAlignment="1">
      <alignment horizontal="right"/>
    </xf>
    <xf numFmtId="0" fontId="6" fillId="0" borderId="65" xfId="17" applyFont="1" applyBorder="1" applyAlignment="1">
      <alignment horizontal="right"/>
    </xf>
    <xf numFmtId="0" fontId="50" fillId="0" borderId="0" xfId="23" applyFont="1"/>
    <xf numFmtId="0" fontId="50" fillId="0" borderId="64" xfId="23" applyFont="1" applyBorder="1"/>
    <xf numFmtId="0" fontId="6" fillId="0" borderId="69" xfId="7" applyFont="1" applyBorder="1" applyAlignment="1">
      <alignment horizontal="right"/>
    </xf>
    <xf numFmtId="0" fontId="36" fillId="0" borderId="69" xfId="30" applyFont="1" applyBorder="1" applyAlignment="1">
      <alignment horizontal="right"/>
    </xf>
    <xf numFmtId="0" fontId="36" fillId="7" borderId="69" xfId="19" applyFont="1" applyFill="1" applyBorder="1" applyAlignment="1">
      <alignment horizontal="right"/>
    </xf>
    <xf numFmtId="0" fontId="6" fillId="0" borderId="154" xfId="33" applyFont="1" applyBorder="1"/>
    <xf numFmtId="0" fontId="6" fillId="0" borderId="151" xfId="33" applyFont="1" applyBorder="1"/>
    <xf numFmtId="0" fontId="15" fillId="0" borderId="63" xfId="2" applyBorder="1"/>
    <xf numFmtId="0" fontId="15" fillId="0" borderId="64" xfId="2" applyBorder="1"/>
    <xf numFmtId="0" fontId="7" fillId="0" borderId="92" xfId="13" applyFont="1" applyBorder="1" applyAlignment="1">
      <alignment horizontal="center"/>
    </xf>
    <xf numFmtId="0" fontId="15" fillId="6" borderId="0" xfId="17" applyFill="1" applyAlignment="1">
      <alignment vertical="top"/>
    </xf>
    <xf numFmtId="0" fontId="15" fillId="6" borderId="34" xfId="17" applyFill="1" applyBorder="1"/>
    <xf numFmtId="41" fontId="7" fillId="0" borderId="34" xfId="17" applyNumberFormat="1" applyFont="1" applyBorder="1"/>
    <xf numFmtId="41" fontId="7" fillId="7" borderId="34" xfId="17" applyNumberFormat="1" applyFont="1" applyFill="1" applyBorder="1"/>
    <xf numFmtId="41" fontId="7" fillId="7" borderId="34" xfId="17" applyNumberFormat="1" applyFont="1" applyFill="1" applyBorder="1" applyAlignment="1">
      <alignment horizontal="center"/>
    </xf>
    <xf numFmtId="164" fontId="0" fillId="0" borderId="34" xfId="0" applyNumberFormat="1" applyBorder="1"/>
    <xf numFmtId="0" fontId="36" fillId="0" borderId="0" xfId="37" applyFont="1" applyAlignment="1">
      <alignment textRotation="180"/>
    </xf>
    <xf numFmtId="0" fontId="15" fillId="7" borderId="3" xfId="17" applyFill="1" applyBorder="1"/>
    <xf numFmtId="0" fontId="36" fillId="0" borderId="100" xfId="37" applyFont="1" applyBorder="1" applyAlignment="1">
      <alignment horizontal="center" textRotation="180"/>
    </xf>
    <xf numFmtId="0" fontId="7" fillId="7" borderId="86" xfId="17" applyFont="1" applyFill="1" applyBorder="1" applyAlignment="1">
      <alignment horizontal="center"/>
    </xf>
    <xf numFmtId="0" fontId="7" fillId="7" borderId="86" xfId="17" applyFont="1" applyFill="1" applyBorder="1"/>
    <xf numFmtId="37" fontId="7" fillId="0" borderId="295" xfId="17" applyNumberFormat="1" applyFont="1" applyBorder="1"/>
    <xf numFmtId="37" fontId="7" fillId="0" borderId="296" xfId="17" applyNumberFormat="1" applyFont="1" applyBorder="1"/>
    <xf numFmtId="37" fontId="7" fillId="7" borderId="269" xfId="17" applyNumberFormat="1" applyFont="1" applyFill="1" applyBorder="1"/>
    <xf numFmtId="37" fontId="7" fillId="7" borderId="269" xfId="17" applyNumberFormat="1" applyFont="1" applyFill="1" applyBorder="1" applyAlignment="1">
      <alignment horizontal="center"/>
    </xf>
    <xf numFmtId="37" fontId="7" fillId="7" borderId="270" xfId="17" applyNumberFormat="1" applyFont="1" applyFill="1" applyBorder="1" applyAlignment="1">
      <alignment horizontal="right"/>
    </xf>
    <xf numFmtId="37" fontId="7" fillId="0" borderId="295" xfId="17" applyNumberFormat="1" applyFont="1" applyBorder="1" applyAlignment="1">
      <alignment horizontal="center"/>
    </xf>
    <xf numFmtId="37" fontId="7" fillId="0" borderId="297" xfId="17" applyNumberFormat="1" applyFont="1" applyBorder="1" applyAlignment="1">
      <alignment horizontal="center"/>
    </xf>
    <xf numFmtId="37" fontId="7" fillId="0" borderId="287" xfId="17" applyNumberFormat="1" applyFont="1" applyBorder="1" applyAlignment="1">
      <alignment horizontal="center"/>
    </xf>
    <xf numFmtId="37" fontId="7" fillId="0" borderId="269" xfId="17" applyNumberFormat="1" applyFont="1" applyBorder="1" applyAlignment="1">
      <alignment horizontal="center"/>
    </xf>
    <xf numFmtId="37" fontId="7" fillId="7" borderId="270" xfId="17" applyNumberFormat="1" applyFont="1" applyFill="1" applyBorder="1"/>
    <xf numFmtId="0" fontId="49" fillId="7" borderId="65" xfId="36" quotePrefix="1" applyFont="1" applyFill="1" applyBorder="1" applyAlignment="1">
      <alignment horizontal="right"/>
    </xf>
    <xf numFmtId="0" fontId="7" fillId="0" borderId="0" xfId="8" applyFont="1" applyAlignment="1">
      <alignment vertical="top" wrapText="1"/>
    </xf>
    <xf numFmtId="0" fontId="6" fillId="7" borderId="100" xfId="7" applyFont="1" applyFill="1" applyBorder="1" applyAlignment="1">
      <alignment textRotation="180"/>
    </xf>
    <xf numFmtId="0" fontId="6" fillId="7" borderId="101" xfId="7" applyFont="1" applyFill="1" applyBorder="1" applyAlignment="1">
      <alignment textRotation="180"/>
    </xf>
    <xf numFmtId="0" fontId="6" fillId="0" borderId="99" xfId="7" quotePrefix="1" applyFont="1" applyBorder="1" applyAlignment="1">
      <alignment vertical="top" textRotation="180"/>
    </xf>
    <xf numFmtId="0" fontId="6" fillId="0" borderId="100" xfId="2" applyFont="1" applyBorder="1" applyAlignment="1">
      <alignment textRotation="180"/>
    </xf>
    <xf numFmtId="0" fontId="6" fillId="7" borderId="100" xfId="7" quotePrefix="1" applyFont="1" applyFill="1" applyBorder="1" applyAlignment="1">
      <alignment textRotation="180"/>
    </xf>
    <xf numFmtId="0" fontId="6" fillId="7" borderId="101" xfId="7" quotePrefix="1" applyFont="1" applyFill="1" applyBorder="1" applyAlignment="1">
      <alignment textRotation="180"/>
    </xf>
    <xf numFmtId="0" fontId="36" fillId="7" borderId="100" xfId="7" applyFont="1" applyFill="1" applyBorder="1" applyAlignment="1">
      <alignment textRotation="180"/>
    </xf>
    <xf numFmtId="0" fontId="36" fillId="7" borderId="101" xfId="7" applyFont="1" applyFill="1" applyBorder="1" applyAlignment="1">
      <alignment textRotation="180"/>
    </xf>
    <xf numFmtId="0" fontId="6" fillId="7" borderId="99" xfId="7" applyFont="1" applyFill="1" applyBorder="1" applyAlignment="1">
      <alignment vertical="top" textRotation="180"/>
    </xf>
    <xf numFmtId="0" fontId="6" fillId="0" borderId="100" xfId="37" applyFont="1" applyBorder="1" applyAlignment="1">
      <alignment vertical="top" textRotation="180"/>
    </xf>
    <xf numFmtId="0" fontId="36" fillId="0" borderId="100" xfId="37" applyFont="1" applyBorder="1" applyAlignment="1">
      <alignment textRotation="180"/>
    </xf>
    <xf numFmtId="0" fontId="6" fillId="0" borderId="100" xfId="37" applyFont="1" applyBorder="1" applyAlignment="1">
      <alignment textRotation="180"/>
    </xf>
    <xf numFmtId="0" fontId="6" fillId="0" borderId="101" xfId="37" applyFont="1" applyBorder="1" applyAlignment="1">
      <alignment textRotation="180"/>
    </xf>
    <xf numFmtId="0" fontId="6" fillId="0" borderId="100" xfId="17" applyFont="1" applyBorder="1" applyAlignment="1">
      <alignment horizontal="center" textRotation="180"/>
    </xf>
    <xf numFmtId="0" fontId="6" fillId="0" borderId="100" xfId="17" applyFont="1" applyBorder="1" applyAlignment="1">
      <alignment textRotation="180"/>
    </xf>
    <xf numFmtId="0" fontId="13" fillId="0" borderId="50" xfId="0" applyFont="1" applyBorder="1" applyAlignment="1">
      <alignment horizontal="centerContinuous"/>
    </xf>
    <xf numFmtId="37" fontId="32" fillId="0" borderId="65" xfId="2" applyNumberFormat="1" applyFont="1" applyBorder="1"/>
    <xf numFmtId="0" fontId="15" fillId="0" borderId="70" xfId="8" applyFont="1" applyBorder="1" applyAlignment="1">
      <alignment horizontal="centerContinuous"/>
    </xf>
    <xf numFmtId="0" fontId="6" fillId="7" borderId="99" xfId="7" applyFont="1" applyFill="1" applyBorder="1" applyAlignment="1">
      <alignment horizontal="left" textRotation="180"/>
    </xf>
    <xf numFmtId="0" fontId="15" fillId="7" borderId="6" xfId="14" applyFill="1" applyBorder="1" applyAlignment="1">
      <alignment horizontal="centerContinuous"/>
    </xf>
    <xf numFmtId="0" fontId="15" fillId="7" borderId="6" xfId="8" applyFont="1" applyFill="1" applyBorder="1" applyAlignment="1">
      <alignment horizontal="centerContinuous"/>
    </xf>
    <xf numFmtId="0" fontId="7" fillId="7" borderId="70" xfId="14" applyFont="1" applyFill="1" applyBorder="1"/>
    <xf numFmtId="0" fontId="15" fillId="0" borderId="50" xfId="17" applyBorder="1" applyAlignment="1">
      <alignment horizontal="centerContinuous"/>
    </xf>
    <xf numFmtId="37" fontId="6" fillId="0" borderId="69" xfId="17" applyNumberFormat="1" applyFont="1" applyBorder="1" applyAlignment="1">
      <alignment horizontal="right"/>
    </xf>
    <xf numFmtId="0" fontId="6" fillId="0" borderId="100" xfId="0" applyFont="1" applyBorder="1" applyAlignment="1">
      <alignment vertical="justify" textRotation="180"/>
    </xf>
    <xf numFmtId="0" fontId="15" fillId="0" borderId="50" xfId="23" applyBorder="1" applyAlignment="1">
      <alignment horizontal="centerContinuous"/>
    </xf>
    <xf numFmtId="0" fontId="15" fillId="0" borderId="100" xfId="2" quotePrefix="1" applyBorder="1" applyAlignment="1">
      <alignment textRotation="180"/>
    </xf>
    <xf numFmtId="0" fontId="15" fillId="0" borderId="101" xfId="2" applyBorder="1" applyAlignment="1">
      <alignment textRotation="180"/>
    </xf>
    <xf numFmtId="0" fontId="36" fillId="7" borderId="63" xfId="7" applyFont="1" applyFill="1" applyBorder="1"/>
    <xf numFmtId="0" fontId="31" fillId="7" borderId="92" xfId="7" applyFont="1" applyFill="1" applyBorder="1" applyAlignment="1">
      <alignment horizontal="center"/>
    </xf>
    <xf numFmtId="0" fontId="31" fillId="7" borderId="92" xfId="7" applyFont="1" applyFill="1" applyBorder="1" applyAlignment="1">
      <alignment horizontal="center" vertical="top"/>
    </xf>
    <xf numFmtId="0" fontId="31" fillId="7" borderId="65" xfId="7" applyFont="1" applyFill="1" applyBorder="1" applyAlignment="1">
      <alignment horizontal="center" vertical="top"/>
    </xf>
    <xf numFmtId="37" fontId="31" fillId="7" borderId="277" xfId="11" applyNumberFormat="1" applyFont="1" applyFill="1" applyBorder="1" applyProtection="1"/>
    <xf numFmtId="37" fontId="31" fillId="6" borderId="278" xfId="11" applyNumberFormat="1" applyFont="1" applyFill="1" applyBorder="1" applyProtection="1"/>
    <xf numFmtId="0" fontId="31" fillId="7" borderId="63" xfId="7" applyFont="1" applyFill="1" applyBorder="1"/>
    <xf numFmtId="0" fontId="31" fillId="7" borderId="65" xfId="7" applyFont="1" applyFill="1" applyBorder="1" applyAlignment="1">
      <alignment horizontal="center"/>
    </xf>
    <xf numFmtId="37" fontId="31" fillId="0" borderId="277" xfId="11" applyNumberFormat="1" applyFont="1" applyFill="1" applyBorder="1" applyProtection="1"/>
    <xf numFmtId="37" fontId="31" fillId="0" borderId="278" xfId="11" applyNumberFormat="1" applyFont="1" applyFill="1" applyBorder="1" applyProtection="1"/>
    <xf numFmtId="0" fontId="6" fillId="0" borderId="70" xfId="2" applyFont="1" applyBorder="1"/>
    <xf numFmtId="0" fontId="0" fillId="0" borderId="298" xfId="0" applyBorder="1" applyAlignment="1">
      <alignment horizontal="centerContinuous"/>
    </xf>
    <xf numFmtId="0" fontId="7" fillId="0" borderId="299" xfId="0" applyFont="1" applyBorder="1"/>
    <xf numFmtId="0" fontId="7" fillId="0" borderId="300" xfId="0" applyFont="1" applyBorder="1"/>
    <xf numFmtId="0" fontId="7" fillId="0" borderId="302" xfId="7" applyFont="1" applyBorder="1" applyAlignment="1">
      <alignment vertical="top" textRotation="180"/>
    </xf>
    <xf numFmtId="0" fontId="6" fillId="0" borderId="298" xfId="0" applyFont="1" applyBorder="1" applyAlignment="1">
      <alignment horizontal="centerContinuous"/>
    </xf>
    <xf numFmtId="0" fontId="7" fillId="0" borderId="304" xfId="0" applyFont="1" applyBorder="1" applyAlignment="1">
      <alignment horizontal="center"/>
    </xf>
    <xf numFmtId="0" fontId="8" fillId="0" borderId="302" xfId="0" applyFont="1" applyBorder="1" applyAlignment="1">
      <alignment vertical="justify" textRotation="180"/>
    </xf>
    <xf numFmtId="0" fontId="8" fillId="0" borderId="302" xfId="0" applyFont="1" applyBorder="1" applyAlignment="1">
      <alignment vertical="top" textRotation="180"/>
    </xf>
    <xf numFmtId="0" fontId="8" fillId="0" borderId="302" xfId="0" quotePrefix="1" applyFont="1" applyBorder="1" applyAlignment="1">
      <alignment vertical="top" textRotation="180"/>
    </xf>
    <xf numFmtId="0" fontId="8" fillId="0" borderId="303" xfId="0" applyFont="1" applyBorder="1" applyAlignment="1">
      <alignment vertical="top" textRotation="180"/>
    </xf>
    <xf numFmtId="0" fontId="7" fillId="0" borderId="305" xfId="0" applyFont="1" applyBorder="1"/>
    <xf numFmtId="0" fontId="7" fillId="0" borderId="306" xfId="0" applyFont="1" applyBorder="1"/>
    <xf numFmtId="0" fontId="7" fillId="0" borderId="307" xfId="0" applyFont="1" applyBorder="1"/>
    <xf numFmtId="0" fontId="7" fillId="0" borderId="308" xfId="0" applyFont="1" applyBorder="1"/>
    <xf numFmtId="167" fontId="7" fillId="0" borderId="309" xfId="0" applyNumberFormat="1" applyFont="1" applyBorder="1"/>
    <xf numFmtId="167" fontId="7" fillId="0" borderId="310" xfId="0" applyNumberFormat="1" applyFont="1" applyBorder="1"/>
    <xf numFmtId="167" fontId="7" fillId="0" borderId="311" xfId="0" applyNumberFormat="1" applyFont="1" applyBorder="1"/>
    <xf numFmtId="167" fontId="7" fillId="0" borderId="312" xfId="0" applyNumberFormat="1" applyFont="1" applyBorder="1"/>
    <xf numFmtId="167" fontId="7" fillId="0" borderId="313" xfId="0" applyNumberFormat="1" applyFont="1" applyBorder="1"/>
    <xf numFmtId="167" fontId="7" fillId="0" borderId="314" xfId="0" applyNumberFormat="1" applyFont="1" applyBorder="1"/>
    <xf numFmtId="167" fontId="7" fillId="0" borderId="315" xfId="0" applyNumberFormat="1" applyFont="1" applyBorder="1"/>
    <xf numFmtId="0" fontId="7" fillId="0" borderId="114" xfId="0" applyFont="1" applyBorder="1" applyAlignment="1">
      <alignment horizontal="center"/>
    </xf>
    <xf numFmtId="0" fontId="7" fillId="0" borderId="138" xfId="0" applyFont="1" applyBorder="1" applyAlignment="1">
      <alignment horizontal="center"/>
    </xf>
    <xf numFmtId="0" fontId="7" fillId="0" borderId="125" xfId="0" applyFont="1" applyBorder="1" applyAlignment="1">
      <alignment horizontal="center"/>
    </xf>
    <xf numFmtId="167" fontId="7" fillId="0" borderId="120" xfId="0" applyNumberFormat="1" applyFont="1" applyBorder="1" applyAlignment="1">
      <alignment horizontal="center"/>
    </xf>
    <xf numFmtId="167" fontId="7" fillId="0" borderId="127" xfId="0" applyNumberFormat="1" applyFont="1" applyBorder="1" applyAlignment="1">
      <alignment horizontal="center"/>
    </xf>
    <xf numFmtId="167" fontId="7" fillId="0" borderId="116" xfId="0" applyNumberFormat="1" applyFont="1" applyBorder="1" applyAlignment="1">
      <alignment horizontal="center"/>
    </xf>
    <xf numFmtId="167" fontId="7" fillId="0" borderId="126" xfId="0" applyNumberFormat="1" applyFont="1" applyBorder="1" applyAlignment="1">
      <alignment horizontal="center"/>
    </xf>
    <xf numFmtId="167" fontId="7" fillId="0" borderId="122" xfId="0" applyNumberFormat="1" applyFont="1" applyBorder="1" applyAlignment="1">
      <alignment horizontal="center"/>
    </xf>
    <xf numFmtId="167" fontId="7" fillId="0" borderId="139" xfId="0" applyNumberFormat="1" applyFont="1" applyBorder="1" applyAlignment="1">
      <alignment horizontal="center"/>
    </xf>
    <xf numFmtId="167" fontId="7" fillId="0" borderId="128" xfId="0" applyNumberFormat="1" applyFont="1" applyBorder="1" applyAlignment="1">
      <alignment horizontal="center"/>
    </xf>
    <xf numFmtId="3" fontId="7" fillId="0" borderId="23" xfId="35" applyNumberFormat="1" applyFont="1" applyBorder="1" applyAlignment="1">
      <alignment horizontal="center"/>
    </xf>
    <xf numFmtId="3" fontId="7" fillId="0" borderId="26" xfId="35" applyNumberFormat="1" applyFont="1" applyBorder="1" applyAlignment="1">
      <alignment horizontal="center"/>
    </xf>
    <xf numFmtId="43" fontId="7" fillId="0" borderId="279" xfId="35" applyFont="1" applyBorder="1" applyAlignment="1">
      <alignment horizontal="center"/>
    </xf>
    <xf numFmtId="3" fontId="7" fillId="0" borderId="279" xfId="35" applyNumberFormat="1" applyFont="1" applyBorder="1" applyAlignment="1">
      <alignment horizontal="center"/>
    </xf>
    <xf numFmtId="0" fontId="7" fillId="7" borderId="86" xfId="14" applyFont="1" applyFill="1" applyBorder="1" applyAlignment="1">
      <alignment horizontal="center"/>
    </xf>
    <xf numFmtId="10" fontId="7" fillId="0" borderId="316" xfId="15" applyNumberFormat="1" applyFont="1" applyBorder="1" applyAlignment="1">
      <alignment horizontal="center"/>
    </xf>
    <xf numFmtId="37" fontId="7" fillId="0" borderId="296" xfId="17" applyNumberFormat="1" applyFont="1" applyBorder="1" applyAlignment="1">
      <alignment horizontal="center"/>
    </xf>
    <xf numFmtId="0" fontId="8" fillId="0" borderId="0" xfId="0" applyFont="1" applyAlignment="1">
      <alignment horizontal="centerContinuous"/>
    </xf>
    <xf numFmtId="0" fontId="6" fillId="0" borderId="34" xfId="0" applyFont="1" applyBorder="1" applyAlignment="1">
      <alignment horizontal="center"/>
    </xf>
    <xf numFmtId="0" fontId="6" fillId="0" borderId="34" xfId="0" applyFont="1" applyBorder="1" applyAlignment="1">
      <alignment horizontal="left"/>
    </xf>
    <xf numFmtId="37" fontId="11" fillId="0" borderId="71" xfId="0" applyNumberFormat="1" applyFont="1" applyBorder="1" applyAlignment="1">
      <alignment horizontal="right"/>
    </xf>
    <xf numFmtId="16" fontId="15" fillId="0" borderId="0" xfId="0" quotePrefix="1" applyNumberFormat="1" applyFont="1" applyAlignment="1">
      <alignment horizontal="center"/>
    </xf>
    <xf numFmtId="0" fontId="15" fillId="0" borderId="0" xfId="0" quotePrefix="1" applyFont="1" applyAlignment="1">
      <alignment horizontal="center"/>
    </xf>
    <xf numFmtId="0" fontId="6" fillId="0" borderId="9" xfId="2" applyFont="1" applyBorder="1"/>
    <xf numFmtId="0" fontId="7" fillId="0" borderId="11" xfId="28" applyFont="1" applyBorder="1" applyAlignment="1">
      <alignment horizontal="left"/>
    </xf>
    <xf numFmtId="0" fontId="6" fillId="0" borderId="92" xfId="2" applyFont="1" applyBorder="1" applyAlignment="1">
      <alignment horizontal="centerContinuous"/>
    </xf>
    <xf numFmtId="37" fontId="7" fillId="0" borderId="4" xfId="0" applyNumberFormat="1" applyFont="1" applyBorder="1"/>
    <xf numFmtId="3" fontId="10" fillId="0" borderId="0" xfId="0" applyNumberFormat="1" applyFont="1"/>
    <xf numFmtId="0" fontId="10" fillId="0" borderId="4" xfId="0" applyFont="1" applyBorder="1" applyAlignment="1">
      <alignment horizontal="center"/>
    </xf>
    <xf numFmtId="37" fontId="7" fillId="0" borderId="6" xfId="0" applyNumberFormat="1" applyFont="1" applyBorder="1" applyAlignment="1">
      <alignment wrapText="1"/>
    </xf>
    <xf numFmtId="37" fontId="7" fillId="0" borderId="6" xfId="0" applyNumberFormat="1" applyFont="1" applyBorder="1"/>
    <xf numFmtId="3" fontId="10" fillId="0" borderId="7" xfId="0" applyNumberFormat="1" applyFont="1" applyBorder="1"/>
    <xf numFmtId="3" fontId="10" fillId="0" borderId="2" xfId="0" applyNumberFormat="1" applyFont="1" applyBorder="1"/>
    <xf numFmtId="3" fontId="10" fillId="0" borderId="76" xfId="0" applyNumberFormat="1" applyFont="1" applyBorder="1"/>
    <xf numFmtId="3" fontId="10" fillId="0" borderId="130" xfId="0" applyNumberFormat="1" applyFont="1" applyBorder="1"/>
    <xf numFmtId="3" fontId="10" fillId="0" borderId="75" xfId="0" applyNumberFormat="1" applyFont="1" applyBorder="1"/>
    <xf numFmtId="3" fontId="10" fillId="0" borderId="77" xfId="0" applyNumberFormat="1" applyFont="1" applyBorder="1"/>
    <xf numFmtId="3" fontId="10" fillId="0" borderId="142" xfId="0" applyNumberFormat="1" applyFont="1" applyBorder="1"/>
    <xf numFmtId="0" fontId="10" fillId="0" borderId="101" xfId="0" applyFont="1" applyBorder="1" applyAlignment="1">
      <alignment horizontal="center"/>
    </xf>
    <xf numFmtId="37" fontId="7" fillId="0" borderId="95" xfId="0" applyNumberFormat="1" applyFont="1" applyBorder="1" applyAlignment="1">
      <alignment horizontal="center"/>
    </xf>
    <xf numFmtId="0" fontId="10" fillId="0" borderId="317" xfId="0" applyFont="1" applyBorder="1"/>
    <xf numFmtId="0" fontId="10" fillId="0" borderId="318" xfId="0" applyFont="1" applyBorder="1"/>
    <xf numFmtId="0" fontId="10" fillId="0" borderId="83" xfId="0" applyFont="1" applyBorder="1"/>
    <xf numFmtId="3" fontId="10" fillId="0" borderId="84" xfId="0" applyNumberFormat="1" applyFont="1" applyBorder="1"/>
    <xf numFmtId="37" fontId="10" fillId="0" borderId="85" xfId="0" applyNumberFormat="1" applyFont="1" applyBorder="1"/>
    <xf numFmtId="3" fontId="10" fillId="0" borderId="80" xfId="0" applyNumberFormat="1" applyFont="1" applyBorder="1"/>
    <xf numFmtId="37" fontId="10" fillId="0" borderId="81" xfId="0" applyNumberFormat="1" applyFont="1" applyBorder="1"/>
    <xf numFmtId="0" fontId="10" fillId="0" borderId="85" xfId="0" applyFont="1" applyBorder="1"/>
    <xf numFmtId="3" fontId="10" fillId="0" borderId="267" xfId="0" applyNumberFormat="1" applyFont="1" applyBorder="1"/>
    <xf numFmtId="37" fontId="10" fillId="0" borderId="273" xfId="0" applyNumberFormat="1" applyFont="1" applyBorder="1"/>
    <xf numFmtId="3" fontId="10" fillId="0" borderId="61" xfId="0" applyNumberFormat="1" applyFont="1" applyBorder="1"/>
    <xf numFmtId="3" fontId="10" fillId="0" borderId="146" xfId="0" applyNumberFormat="1" applyFont="1" applyBorder="1"/>
    <xf numFmtId="0" fontId="10" fillId="0" borderId="54" xfId="0" applyFont="1" applyBorder="1" applyAlignment="1">
      <alignment horizontal="center"/>
    </xf>
    <xf numFmtId="3" fontId="10" fillId="2" borderId="99" xfId="0" applyNumberFormat="1" applyFont="1" applyFill="1" applyBorder="1"/>
    <xf numFmtId="3" fontId="10" fillId="2" borderId="100" xfId="0" applyNumberFormat="1" applyFont="1" applyFill="1" applyBorder="1"/>
    <xf numFmtId="3" fontId="10" fillId="2" borderId="136" xfId="0" applyNumberFormat="1" applyFont="1" applyFill="1" applyBorder="1"/>
    <xf numFmtId="3" fontId="10" fillId="2" borderId="101" xfId="0" applyNumberFormat="1" applyFont="1" applyFill="1" applyBorder="1"/>
    <xf numFmtId="0" fontId="10" fillId="2" borderId="99" xfId="0" applyFont="1" applyFill="1" applyBorder="1"/>
    <xf numFmtId="0" fontId="10" fillId="2" borderId="100" xfId="0" applyFont="1" applyFill="1" applyBorder="1"/>
    <xf numFmtId="0" fontId="10" fillId="2" borderId="136" xfId="0" applyFont="1" applyFill="1" applyBorder="1"/>
    <xf numFmtId="0" fontId="10" fillId="2" borderId="101" xfId="0" applyFont="1" applyFill="1" applyBorder="1"/>
    <xf numFmtId="37" fontId="7" fillId="0" borderId="135" xfId="0" applyNumberFormat="1" applyFont="1" applyBorder="1" applyAlignment="1">
      <alignment horizontal="center"/>
    </xf>
    <xf numFmtId="37" fontId="10" fillId="0" borderId="65" xfId="0" applyNumberFormat="1" applyFont="1" applyBorder="1"/>
    <xf numFmtId="37" fontId="7" fillId="0" borderId="97" xfId="0" applyNumberFormat="1" applyFont="1" applyBorder="1"/>
    <xf numFmtId="0" fontId="10" fillId="0" borderId="319" xfId="0" applyFont="1" applyBorder="1"/>
    <xf numFmtId="41" fontId="7" fillId="0" borderId="77" xfId="23" applyNumberFormat="1" applyFont="1" applyBorder="1"/>
    <xf numFmtId="37" fontId="7" fillId="0" borderId="76" xfId="11" applyNumberFormat="1" applyFont="1" applyFill="1" applyBorder="1" applyProtection="1"/>
    <xf numFmtId="0" fontId="7" fillId="0" borderId="77" xfId="23" applyFont="1" applyBorder="1"/>
    <xf numFmtId="10" fontId="7" fillId="0" borderId="235" xfId="25" applyNumberFormat="1" applyFont="1" applyBorder="1"/>
    <xf numFmtId="41" fontId="7" fillId="6" borderId="22" xfId="7" applyNumberFormat="1" applyFont="1" applyFill="1" applyBorder="1"/>
    <xf numFmtId="41" fontId="7" fillId="0" borderId="239" xfId="7" applyNumberFormat="1" applyFont="1" applyBorder="1"/>
    <xf numFmtId="41" fontId="7" fillId="0" borderId="112" xfId="7" applyNumberFormat="1" applyFont="1" applyBorder="1"/>
    <xf numFmtId="41" fontId="7" fillId="0" borderId="89" xfId="7" applyNumberFormat="1" applyFont="1" applyBorder="1"/>
    <xf numFmtId="41" fontId="7" fillId="0" borderId="111" xfId="7" applyNumberFormat="1" applyFont="1" applyBorder="1"/>
    <xf numFmtId="0" fontId="7" fillId="0" borderId="92" xfId="30" applyFont="1" applyBorder="1" applyAlignment="1">
      <alignment horizontal="centerContinuous"/>
    </xf>
    <xf numFmtId="0" fontId="6" fillId="0" borderId="64" xfId="0" applyFont="1" applyBorder="1" applyAlignment="1">
      <alignment horizontal="left"/>
    </xf>
    <xf numFmtId="37" fontId="11" fillId="0" borderId="65" xfId="0" applyNumberFormat="1" applyFont="1" applyBorder="1" applyAlignment="1">
      <alignment horizontal="right"/>
    </xf>
    <xf numFmtId="0" fontId="0" fillId="0" borderId="63" xfId="0" applyBorder="1"/>
    <xf numFmtId="0" fontId="0" fillId="0" borderId="65" xfId="0" applyBorder="1"/>
    <xf numFmtId="2" fontId="7" fillId="0" borderId="110" xfId="0" applyNumberFormat="1" applyFont="1" applyBorder="1" applyAlignment="1">
      <alignment horizontal="center"/>
    </xf>
    <xf numFmtId="0" fontId="7" fillId="0" borderId="62" xfId="0" applyFont="1" applyBorder="1"/>
    <xf numFmtId="0" fontId="7" fillId="0" borderId="71" xfId="0" applyFont="1" applyBorder="1" applyAlignment="1">
      <alignment horizontal="center"/>
    </xf>
    <xf numFmtId="0" fontId="7" fillId="0" borderId="63" xfId="0" applyFont="1" applyBorder="1"/>
    <xf numFmtId="0" fontId="7" fillId="0" borderId="65" xfId="0" applyFont="1" applyBorder="1" applyAlignment="1">
      <alignment horizontal="center"/>
    </xf>
    <xf numFmtId="0" fontId="7" fillId="0" borderId="69" xfId="0" applyFont="1" applyBorder="1" applyAlignment="1">
      <alignment horizontal="center"/>
    </xf>
    <xf numFmtId="37" fontId="7" fillId="0" borderId="0" xfId="7" applyNumberFormat="1" applyFont="1" applyAlignment="1">
      <alignment horizontal="right"/>
    </xf>
    <xf numFmtId="37" fontId="10" fillId="0" borderId="78" xfId="0" applyNumberFormat="1" applyFont="1" applyBorder="1" applyAlignment="1">
      <alignment horizontal="right"/>
    </xf>
    <xf numFmtId="37" fontId="10" fillId="0" borderId="64" xfId="0" applyNumberFormat="1" applyFont="1" applyBorder="1" applyAlignment="1">
      <alignment horizontal="right"/>
    </xf>
    <xf numFmtId="167" fontId="10" fillId="0" borderId="98" xfId="26" applyNumberFormat="1" applyFont="1" applyBorder="1" applyAlignment="1">
      <alignment horizontal="center"/>
    </xf>
    <xf numFmtId="167" fontId="10" fillId="0" borderId="54" xfId="26" applyNumberFormat="1" applyFont="1" applyBorder="1"/>
    <xf numFmtId="167" fontId="10" fillId="0" borderId="91" xfId="26" applyNumberFormat="1" applyFont="1" applyBorder="1"/>
    <xf numFmtId="167" fontId="10" fillId="0" borderId="110" xfId="26" applyNumberFormat="1" applyFont="1" applyBorder="1"/>
    <xf numFmtId="0" fontId="6" fillId="0" borderId="61" xfId="0" applyFont="1" applyBorder="1" applyAlignment="1">
      <alignment horizontal="left" vertical="center"/>
    </xf>
    <xf numFmtId="0" fontId="6" fillId="0" borderId="65" xfId="0" applyFont="1" applyBorder="1" applyAlignment="1">
      <alignment horizontal="left" indent="5"/>
    </xf>
    <xf numFmtId="0" fontId="8" fillId="0" borderId="0" xfId="0" applyFont="1" applyAlignment="1">
      <alignment horizontal="center"/>
    </xf>
    <xf numFmtId="0" fontId="7" fillId="0" borderId="54" xfId="0" applyFont="1" applyBorder="1" applyAlignment="1">
      <alignment horizontal="right"/>
    </xf>
    <xf numFmtId="0" fontId="10" fillId="0" borderId="1" xfId="0" applyFont="1" applyBorder="1" applyAlignment="1">
      <alignment horizontal="center"/>
    </xf>
    <xf numFmtId="0" fontId="10" fillId="0" borderId="3" xfId="0" applyFont="1" applyBorder="1" applyAlignment="1">
      <alignment horizontal="center"/>
    </xf>
    <xf numFmtId="0" fontId="10" fillId="0" borderId="6" xfId="0" applyFont="1" applyBorder="1" applyAlignment="1">
      <alignment horizontal="center"/>
    </xf>
    <xf numFmtId="0" fontId="10" fillId="0" borderId="8" xfId="0" applyFont="1" applyBorder="1" applyAlignment="1">
      <alignment horizontal="center"/>
    </xf>
    <xf numFmtId="0" fontId="10" fillId="0" borderId="70" xfId="0" applyFont="1" applyBorder="1" applyAlignment="1">
      <alignment horizontal="center"/>
    </xf>
    <xf numFmtId="0" fontId="10" fillId="0" borderId="86" xfId="0" applyFont="1" applyBorder="1" applyAlignment="1">
      <alignment horizontal="center"/>
    </xf>
    <xf numFmtId="0" fontId="10" fillId="0" borderId="34" xfId="0" applyFont="1" applyBorder="1" applyAlignment="1">
      <alignment horizontal="left"/>
    </xf>
    <xf numFmtId="0" fontId="10" fillId="0" borderId="87" xfId="0" applyFont="1" applyBorder="1" applyAlignment="1">
      <alignment horizontal="center"/>
    </xf>
    <xf numFmtId="37" fontId="7" fillId="0" borderId="7" xfId="0" applyNumberFormat="1" applyFont="1" applyBorder="1" applyAlignment="1">
      <alignment wrapText="1"/>
    </xf>
    <xf numFmtId="37" fontId="7" fillId="0" borderId="83" xfId="0" applyNumberFormat="1" applyFont="1" applyBorder="1" applyAlignment="1">
      <alignment horizontal="center"/>
    </xf>
    <xf numFmtId="37" fontId="7" fillId="0" borderId="85" xfId="0" applyNumberFormat="1" applyFont="1" applyBorder="1" applyAlignment="1">
      <alignment horizontal="center"/>
    </xf>
    <xf numFmtId="37" fontId="7" fillId="0" borderId="38" xfId="0" applyNumberFormat="1" applyFont="1" applyBorder="1" applyAlignment="1">
      <alignment horizontal="center"/>
    </xf>
    <xf numFmtId="37" fontId="7" fillId="0" borderId="35" xfId="0" applyNumberFormat="1" applyFont="1" applyBorder="1" applyAlignment="1">
      <alignment wrapText="1"/>
    </xf>
    <xf numFmtId="37" fontId="7" fillId="0" borderId="22" xfId="0" applyNumberFormat="1" applyFont="1" applyBorder="1" applyAlignment="1">
      <alignment horizontal="center"/>
    </xf>
    <xf numFmtId="37" fontId="7" fillId="0" borderId="35" xfId="0" applyNumberFormat="1" applyFont="1" applyBorder="1"/>
    <xf numFmtId="37" fontId="7" fillId="0" borderId="89" xfId="0" applyNumberFormat="1" applyFont="1" applyBorder="1" applyAlignment="1">
      <alignment horizontal="center"/>
    </xf>
    <xf numFmtId="0" fontId="6" fillId="0" borderId="54" xfId="0" applyFont="1" applyBorder="1" applyAlignment="1">
      <alignment horizontal="right"/>
    </xf>
    <xf numFmtId="43" fontId="7" fillId="7" borderId="91" xfId="1" applyFont="1" applyFill="1" applyBorder="1" applyAlignment="1" applyProtection="1">
      <alignment horizontal="center"/>
    </xf>
    <xf numFmtId="43" fontId="7" fillId="7" borderId="54" xfId="1" applyFont="1" applyFill="1" applyBorder="1" applyAlignment="1" applyProtection="1">
      <alignment horizontal="center"/>
    </xf>
    <xf numFmtId="0" fontId="15" fillId="0" borderId="92" xfId="7" applyBorder="1"/>
    <xf numFmtId="0" fontId="7" fillId="7" borderId="92" xfId="7" applyFont="1" applyFill="1" applyBorder="1" applyAlignment="1">
      <alignment horizontal="left"/>
    </xf>
    <xf numFmtId="0" fontId="0" fillId="0" borderId="80" xfId="0" applyBorder="1"/>
    <xf numFmtId="0" fontId="0" fillId="0" borderId="9" xfId="0" applyBorder="1"/>
    <xf numFmtId="0" fontId="0" fillId="0" borderId="81" xfId="0" applyBorder="1"/>
    <xf numFmtId="0" fontId="51" fillId="0" borderId="22" xfId="0" applyFont="1" applyBorder="1"/>
    <xf numFmtId="0" fontId="0" fillId="0" borderId="22" xfId="0" applyBorder="1"/>
    <xf numFmtId="167" fontId="0" fillId="0" borderId="22" xfId="26" applyNumberFormat="1" applyFont="1" applyBorder="1"/>
    <xf numFmtId="0" fontId="6" fillId="0" borderId="104" xfId="0" applyFont="1" applyBorder="1" applyAlignment="1">
      <alignment horizontal="centerContinuous"/>
    </xf>
    <xf numFmtId="0" fontId="6" fillId="0" borderId="35" xfId="0" applyFont="1" applyBorder="1" applyAlignment="1">
      <alignment horizontal="centerContinuous"/>
    </xf>
    <xf numFmtId="0" fontId="6" fillId="0" borderId="110" xfId="0" applyFont="1" applyBorder="1" applyAlignment="1">
      <alignment horizontal="centerContinuous"/>
    </xf>
    <xf numFmtId="0" fontId="7" fillId="0" borderId="70" xfId="7" applyFont="1" applyBorder="1" applyAlignment="1">
      <alignment horizontal="left"/>
    </xf>
    <xf numFmtId="0" fontId="7" fillId="7" borderId="39" xfId="7" applyFont="1" applyFill="1" applyBorder="1"/>
    <xf numFmtId="0" fontId="7" fillId="7" borderId="39" xfId="7" applyFont="1" applyFill="1" applyBorder="1" applyAlignment="1">
      <alignment horizontal="left" indent="1"/>
    </xf>
    <xf numFmtId="0" fontId="7" fillId="0" borderId="39" xfId="7" applyFont="1" applyBorder="1"/>
    <xf numFmtId="41" fontId="7" fillId="7" borderId="38" xfId="7" applyNumberFormat="1" applyFont="1" applyFill="1" applyBorder="1"/>
    <xf numFmtId="41" fontId="7" fillId="0" borderId="38" xfId="7" applyNumberFormat="1" applyFont="1" applyBorder="1"/>
    <xf numFmtId="41" fontId="7" fillId="0" borderId="38" xfId="7" applyNumberFormat="1" applyFont="1" applyBorder="1" applyAlignment="1">
      <alignment horizontal="right"/>
    </xf>
    <xf numFmtId="0" fontId="7" fillId="7" borderId="134" xfId="7" applyFont="1" applyFill="1" applyBorder="1"/>
    <xf numFmtId="171" fontId="7" fillId="7" borderId="134" xfId="7" applyNumberFormat="1" applyFont="1" applyFill="1" applyBorder="1" applyAlignment="1">
      <alignment horizontal="left"/>
    </xf>
    <xf numFmtId="0" fontId="7" fillId="0" borderId="134" xfId="7" applyFont="1" applyBorder="1"/>
    <xf numFmtId="171" fontId="7" fillId="0" borderId="134" xfId="7" applyNumberFormat="1" applyFont="1" applyBorder="1" applyAlignment="1">
      <alignment horizontal="left"/>
    </xf>
    <xf numFmtId="0" fontId="7" fillId="0" borderId="92" xfId="7" applyFont="1" applyBorder="1"/>
    <xf numFmtId="0" fontId="7" fillId="0" borderId="99" xfId="7" applyFont="1" applyBorder="1"/>
    <xf numFmtId="1" fontId="7" fillId="0" borderId="134" xfId="11" applyNumberFormat="1" applyFont="1" applyFill="1" applyBorder="1" applyAlignment="1" applyProtection="1">
      <alignment horizontal="right"/>
    </xf>
    <xf numFmtId="3" fontId="7" fillId="0" borderId="99" xfId="7" applyNumberFormat="1" applyFont="1" applyBorder="1"/>
    <xf numFmtId="43" fontId="7" fillId="0" borderId="173" xfId="1" applyFont="1" applyFill="1" applyBorder="1"/>
    <xf numFmtId="0" fontId="7" fillId="0" borderId="241" xfId="2" applyFont="1" applyBorder="1" applyAlignment="1">
      <alignment horizontal="right"/>
    </xf>
    <xf numFmtId="167" fontId="7" fillId="0" borderId="22" xfId="21" applyNumberFormat="1" applyFont="1" applyBorder="1" applyAlignment="1">
      <alignment horizontal="right"/>
    </xf>
    <xf numFmtId="37" fontId="7" fillId="0" borderId="92" xfId="2" applyNumberFormat="1" applyFont="1" applyBorder="1" applyAlignment="1">
      <alignment horizontal="center"/>
    </xf>
    <xf numFmtId="37" fontId="7" fillId="0" borderId="144" xfId="2" applyNumberFormat="1" applyFont="1" applyBorder="1" applyAlignment="1">
      <alignment horizontal="right"/>
    </xf>
    <xf numFmtId="37" fontId="7" fillId="0" borderId="92" xfId="2" applyNumberFormat="1" applyFont="1" applyBorder="1" applyAlignment="1">
      <alignment horizontal="right"/>
    </xf>
    <xf numFmtId="37" fontId="7" fillId="0" borderId="136" xfId="2" applyNumberFormat="1" applyFont="1" applyBorder="1" applyAlignment="1">
      <alignment horizontal="right"/>
    </xf>
    <xf numFmtId="37" fontId="7" fillId="0" borderId="11" xfId="2" applyNumberFormat="1" applyFont="1" applyBorder="1" applyAlignment="1">
      <alignment horizontal="right"/>
    </xf>
    <xf numFmtId="0" fontId="32" fillId="4" borderId="0" xfId="36" applyFont="1" applyFill="1" applyAlignment="1">
      <alignment vertical="top" wrapText="1"/>
    </xf>
    <xf numFmtId="0" fontId="32" fillId="0" borderId="0" xfId="36" applyFont="1" applyAlignment="1">
      <alignment vertical="top" wrapText="1"/>
    </xf>
    <xf numFmtId="167" fontId="32" fillId="0" borderId="0" xfId="35" applyNumberFormat="1" applyFont="1" applyFill="1" applyBorder="1" applyAlignment="1">
      <alignment horizontal="left" vertical="top"/>
    </xf>
    <xf numFmtId="167" fontId="32" fillId="0" borderId="0" xfId="36" applyNumberFormat="1" applyFont="1" applyAlignment="1">
      <alignment horizontal="center" vertical="center"/>
    </xf>
    <xf numFmtId="0" fontId="32" fillId="4" borderId="0" xfId="36" applyFont="1" applyFill="1" applyAlignment="1">
      <alignment vertical="top"/>
    </xf>
    <xf numFmtId="0" fontId="32" fillId="4" borderId="0" xfId="36" applyFont="1" applyFill="1" applyAlignment="1">
      <alignment horizontal="right" vertical="center"/>
    </xf>
    <xf numFmtId="37" fontId="7" fillId="7" borderId="127" xfId="17" applyNumberFormat="1" applyFont="1" applyFill="1" applyBorder="1" applyAlignment="1">
      <alignment horizontal="center"/>
    </xf>
    <xf numFmtId="37" fontId="7" fillId="0" borderId="144" xfId="17" applyNumberFormat="1" applyFont="1" applyBorder="1" applyAlignment="1">
      <alignment horizontal="right"/>
    </xf>
    <xf numFmtId="43" fontId="10" fillId="0" borderId="40" xfId="1" applyFont="1" applyBorder="1"/>
    <xf numFmtId="167" fontId="10" fillId="0" borderId="98" xfId="26" applyNumberFormat="1" applyFont="1" applyBorder="1"/>
    <xf numFmtId="167" fontId="10" fillId="0" borderId="320" xfId="26" applyNumberFormat="1" applyFont="1" applyBorder="1" applyAlignment="1">
      <alignment horizontal="center"/>
    </xf>
    <xf numFmtId="167" fontId="10" fillId="0" borderId="75" xfId="26" applyNumberFormat="1" applyFont="1" applyBorder="1"/>
    <xf numFmtId="167" fontId="10" fillId="0" borderId="76" xfId="26" applyNumberFormat="1" applyFont="1" applyBorder="1"/>
    <xf numFmtId="167" fontId="10" fillId="0" borderId="140" xfId="26" applyNumberFormat="1" applyFont="1" applyBorder="1"/>
    <xf numFmtId="167" fontId="10" fillId="0" borderId="150" xfId="26" applyNumberFormat="1" applyFont="1" applyBorder="1"/>
    <xf numFmtId="167" fontId="10" fillId="0" borderId="142" xfId="26" applyNumberFormat="1" applyFont="1" applyBorder="1"/>
    <xf numFmtId="0" fontId="17" fillId="0" borderId="0" xfId="0" applyFont="1" applyAlignment="1">
      <alignment horizontal="left" vertical="top"/>
    </xf>
    <xf numFmtId="0" fontId="52" fillId="0" borderId="99" xfId="0" applyFont="1" applyBorder="1" applyAlignment="1">
      <alignment horizontal="center"/>
    </xf>
    <xf numFmtId="0" fontId="5" fillId="0" borderId="100" xfId="0" applyFont="1" applyBorder="1"/>
    <xf numFmtId="0" fontId="5" fillId="0" borderId="101" xfId="0" applyFont="1" applyBorder="1" applyAlignment="1">
      <alignment horizontal="left" vertical="top"/>
    </xf>
    <xf numFmtId="0" fontId="5" fillId="0" borderId="0" xfId="0" applyFont="1"/>
    <xf numFmtId="0" fontId="7" fillId="0" borderId="0" xfId="7" applyFont="1" applyAlignment="1">
      <alignment vertical="top"/>
    </xf>
    <xf numFmtId="0" fontId="7" fillId="0" borderId="0" xfId="7" applyFont="1" applyAlignment="1">
      <alignment horizontal="right" vertical="top"/>
    </xf>
    <xf numFmtId="41" fontId="15" fillId="0" borderId="0" xfId="7" applyNumberFormat="1" applyAlignment="1">
      <alignment horizontal="right"/>
    </xf>
    <xf numFmtId="0" fontId="15" fillId="0" borderId="134" xfId="30" applyFont="1" applyBorder="1" applyAlignment="1">
      <alignment horizontal="center"/>
    </xf>
    <xf numFmtId="0" fontId="15" fillId="0" borderId="102" xfId="30" applyFont="1" applyBorder="1" applyAlignment="1">
      <alignment horizontal="center"/>
    </xf>
    <xf numFmtId="0" fontId="15" fillId="0" borderId="104" xfId="30" applyFont="1" applyBorder="1" applyAlignment="1">
      <alignment horizontal="center"/>
    </xf>
    <xf numFmtId="0" fontId="15" fillId="0" borderId="94" xfId="30" applyFont="1" applyBorder="1" applyAlignment="1">
      <alignment horizontal="center"/>
    </xf>
    <xf numFmtId="0" fontId="15" fillId="0" borderId="92" xfId="30" applyFont="1" applyBorder="1" applyAlignment="1">
      <alignment horizontal="center"/>
    </xf>
    <xf numFmtId="0" fontId="15" fillId="0" borderId="88" xfId="30" applyFont="1" applyBorder="1" applyAlignment="1">
      <alignment horizontal="center"/>
    </xf>
    <xf numFmtId="37" fontId="7" fillId="7" borderId="11" xfId="17" applyNumberFormat="1" applyFont="1" applyFill="1" applyBorder="1" applyAlignment="1">
      <alignment horizontal="right"/>
    </xf>
    <xf numFmtId="167" fontId="32" fillId="0" borderId="0" xfId="1" applyNumberFormat="1" applyFont="1" applyFill="1" applyBorder="1" applyAlignment="1">
      <alignment horizontal="left" vertical="top"/>
    </xf>
    <xf numFmtId="167" fontId="32" fillId="4" borderId="0" xfId="1" applyNumberFormat="1" applyFont="1" applyFill="1" applyBorder="1" applyAlignment="1">
      <alignment horizontal="left" vertical="top"/>
    </xf>
    <xf numFmtId="0" fontId="7" fillId="0" borderId="50" xfId="0" applyFont="1" applyBorder="1" applyAlignment="1">
      <alignment horizontal="left" vertical="top" wrapText="1"/>
    </xf>
    <xf numFmtId="0" fontId="0" fillId="0" borderId="54" xfId="0" applyBorder="1" applyAlignment="1">
      <alignment horizontal="left" vertical="top" wrapText="1"/>
    </xf>
    <xf numFmtId="37" fontId="15" fillId="0" borderId="321" xfId="7" applyNumberFormat="1" applyBorder="1"/>
    <xf numFmtId="37" fontId="15" fillId="0" borderId="118" xfId="7" applyNumberFormat="1" applyBorder="1"/>
    <xf numFmtId="37" fontId="15" fillId="0" borderId="322" xfId="7" applyNumberFormat="1" applyBorder="1"/>
    <xf numFmtId="37" fontId="15" fillId="0" borderId="323" xfId="7" applyNumberFormat="1" applyBorder="1"/>
    <xf numFmtId="37" fontId="15" fillId="0" borderId="324" xfId="7" applyNumberFormat="1" applyBorder="1"/>
    <xf numFmtId="37" fontId="7" fillId="0" borderId="96" xfId="7" applyNumberFormat="1" applyFont="1" applyBorder="1" applyAlignment="1">
      <alignment horizontal="center"/>
    </xf>
    <xf numFmtId="0" fontId="6" fillId="0" borderId="99" xfId="37" applyFont="1" applyBorder="1" applyAlignment="1">
      <alignment vertical="top" textRotation="180"/>
    </xf>
    <xf numFmtId="0" fontId="7" fillId="0" borderId="50" xfId="0" applyFont="1" applyBorder="1" applyAlignment="1">
      <alignment horizontal="left" vertical="top"/>
    </xf>
    <xf numFmtId="0" fontId="7" fillId="0" borderId="50" xfId="0" applyFont="1" applyBorder="1" applyAlignment="1">
      <alignment vertical="top"/>
    </xf>
    <xf numFmtId="0" fontId="0" fillId="0" borderId="54" xfId="0" applyBorder="1" applyAlignment="1">
      <alignment vertical="top"/>
    </xf>
    <xf numFmtId="0" fontId="7" fillId="0" borderId="70" xfId="0" applyFont="1" applyBorder="1" applyAlignment="1">
      <alignment vertical="top"/>
    </xf>
    <xf numFmtId="0" fontId="7" fillId="0" borderId="71" xfId="0" applyFont="1" applyBorder="1" applyAlignment="1">
      <alignment vertical="top"/>
    </xf>
    <xf numFmtId="37" fontId="7" fillId="0" borderId="88" xfId="17" applyNumberFormat="1" applyFont="1" applyBorder="1" applyAlignment="1">
      <alignment horizontal="right"/>
    </xf>
    <xf numFmtId="0" fontId="7" fillId="0" borderId="50" xfId="7" quotePrefix="1" applyFont="1" applyBorder="1" applyAlignment="1">
      <alignment horizontal="left"/>
    </xf>
    <xf numFmtId="0" fontId="7" fillId="0" borderId="70" xfId="7" applyFont="1" applyBorder="1"/>
    <xf numFmtId="0" fontId="7" fillId="0" borderId="62" xfId="7" applyFont="1" applyBorder="1" applyAlignment="1">
      <alignment horizontal="left"/>
    </xf>
    <xf numFmtId="167" fontId="0" fillId="0" borderId="22" xfId="0" applyNumberFormat="1" applyBorder="1"/>
    <xf numFmtId="167" fontId="15" fillId="0" borderId="22" xfId="1" applyNumberFormat="1" applyFont="1" applyBorder="1" applyProtection="1"/>
    <xf numFmtId="167" fontId="15" fillId="0" borderId="22" xfId="2" applyNumberFormat="1" applyBorder="1" applyAlignment="1">
      <alignment horizontal="center"/>
    </xf>
    <xf numFmtId="167" fontId="7" fillId="0" borderId="22" xfId="2" applyNumberFormat="1" applyFont="1" applyBorder="1" applyAlignment="1">
      <alignment horizontal="center"/>
    </xf>
    <xf numFmtId="167" fontId="15" fillId="0" borderId="9" xfId="21" applyNumberFormat="1" applyFont="1" applyBorder="1" applyProtection="1"/>
    <xf numFmtId="0" fontId="15" fillId="0" borderId="9" xfId="2" applyBorder="1" applyAlignment="1">
      <alignment horizontal="center"/>
    </xf>
    <xf numFmtId="0" fontId="15" fillId="0" borderId="22" xfId="2" applyBorder="1" applyAlignment="1">
      <alignment horizontal="center"/>
    </xf>
    <xf numFmtId="0" fontId="32" fillId="4" borderId="169" xfId="0" applyFont="1" applyFill="1" applyBorder="1" applyAlignment="1">
      <alignment horizontal="left" vertical="top" wrapText="1"/>
    </xf>
    <xf numFmtId="43" fontId="15" fillId="0" borderId="0" xfId="1" applyFont="1"/>
    <xf numFmtId="167" fontId="7" fillId="0" borderId="120" xfId="11" applyNumberFormat="1" applyFont="1" applyFill="1" applyBorder="1" applyProtection="1"/>
    <xf numFmtId="167" fontId="7" fillId="0" borderId="116" xfId="11" applyNumberFormat="1" applyFont="1" applyFill="1" applyBorder="1" applyProtection="1"/>
    <xf numFmtId="37" fontId="7" fillId="0" borderId="120" xfId="11" applyNumberFormat="1" applyFont="1" applyFill="1" applyBorder="1" applyProtection="1"/>
    <xf numFmtId="37" fontId="7" fillId="0" borderId="287" xfId="11" applyNumberFormat="1" applyFont="1" applyFill="1" applyBorder="1" applyProtection="1"/>
    <xf numFmtId="1" fontId="7" fillId="0" borderId="25" xfId="34" applyNumberFormat="1" applyFont="1" applyBorder="1" applyAlignment="1">
      <alignment horizontal="center"/>
    </xf>
    <xf numFmtId="1" fontId="7" fillId="0" borderId="27" xfId="34" applyNumberFormat="1" applyFont="1" applyBorder="1" applyAlignment="1">
      <alignment horizontal="center"/>
    </xf>
    <xf numFmtId="1" fontId="7" fillId="0" borderId="30" xfId="34" applyNumberFormat="1" applyFont="1" applyBorder="1" applyAlignment="1">
      <alignment horizontal="center"/>
    </xf>
    <xf numFmtId="3" fontId="10" fillId="0" borderId="235" xfId="0" applyNumberFormat="1" applyFont="1" applyBorder="1"/>
    <xf numFmtId="0" fontId="6" fillId="0" borderId="64" xfId="2" applyFont="1" applyBorder="1"/>
    <xf numFmtId="0" fontId="6" fillId="0" borderId="64" xfId="2" quotePrefix="1" applyFont="1" applyBorder="1" applyAlignment="1">
      <alignment horizontal="right"/>
    </xf>
    <xf numFmtId="0" fontId="6" fillId="0" borderId="65" xfId="2" quotePrefix="1" applyFont="1" applyBorder="1" applyAlignment="1">
      <alignment horizontal="right"/>
    </xf>
    <xf numFmtId="0" fontId="15" fillId="0" borderId="62" xfId="2" applyBorder="1"/>
    <xf numFmtId="0" fontId="15" fillId="0" borderId="69" xfId="2" applyBorder="1"/>
    <xf numFmtId="0" fontId="15" fillId="0" borderId="50" xfId="2" applyBorder="1" applyAlignment="1">
      <alignment horizontal="left"/>
    </xf>
    <xf numFmtId="39" fontId="15" fillId="0" borderId="0" xfId="2" applyNumberFormat="1"/>
    <xf numFmtId="39" fontId="15" fillId="0" borderId="35" xfId="2" applyNumberFormat="1" applyBorder="1"/>
    <xf numFmtId="0" fontId="15" fillId="0" borderId="0" xfId="2" quotePrefix="1" applyAlignment="1">
      <alignment horizontal="left"/>
    </xf>
    <xf numFmtId="39" fontId="15" fillId="0" borderId="7" xfId="2" applyNumberFormat="1" applyBorder="1"/>
    <xf numFmtId="39" fontId="15" fillId="0" borderId="64" xfId="2" applyNumberFormat="1" applyBorder="1"/>
    <xf numFmtId="39" fontId="6" fillId="0" borderId="64" xfId="2" applyNumberFormat="1" applyFont="1" applyBorder="1" applyAlignment="1">
      <alignment horizontal="right"/>
    </xf>
    <xf numFmtId="39" fontId="6" fillId="0" borderId="64" xfId="2" applyNumberFormat="1" applyFont="1" applyBorder="1"/>
    <xf numFmtId="39" fontId="15" fillId="0" borderId="0" xfId="2" applyNumberFormat="1" applyAlignment="1">
      <alignment horizontal="centerContinuous"/>
    </xf>
    <xf numFmtId="39" fontId="15" fillId="0" borderId="7" xfId="2" applyNumberFormat="1" applyBorder="1" applyAlignment="1">
      <alignment horizontal="center"/>
    </xf>
    <xf numFmtId="175" fontId="15" fillId="0" borderId="0" xfId="2" applyNumberFormat="1"/>
    <xf numFmtId="39" fontId="15" fillId="0" borderId="151" xfId="2" applyNumberFormat="1" applyBorder="1"/>
    <xf numFmtId="49" fontId="15" fillId="0" borderId="50" xfId="2" applyNumberFormat="1" applyBorder="1"/>
    <xf numFmtId="0" fontId="15" fillId="0" borderId="50" xfId="2" quotePrefix="1" applyBorder="1" applyAlignment="1">
      <alignment horizontal="left"/>
    </xf>
    <xf numFmtId="0" fontId="15" fillId="0" borderId="0" xfId="2" applyAlignment="1">
      <alignment horizontal="left"/>
    </xf>
    <xf numFmtId="0" fontId="15" fillId="0" borderId="0" xfId="2" quotePrefix="1"/>
    <xf numFmtId="0" fontId="6" fillId="0" borderId="63" xfId="2" applyFont="1" applyBorder="1"/>
    <xf numFmtId="0" fontId="6" fillId="0" borderId="65" xfId="2" applyFont="1" applyBorder="1"/>
    <xf numFmtId="39" fontId="6" fillId="0" borderId="64" xfId="2" quotePrefix="1" applyNumberFormat="1" applyFont="1" applyBorder="1" applyAlignment="1">
      <alignment horizontal="right"/>
    </xf>
    <xf numFmtId="43" fontId="15" fillId="0" borderId="0" xfId="11" applyFont="1" applyFill="1" applyBorder="1"/>
    <xf numFmtId="0" fontId="15" fillId="0" borderId="50" xfId="0" quotePrefix="1" applyFont="1" applyBorder="1" applyAlignment="1">
      <alignment horizontal="left"/>
    </xf>
    <xf numFmtId="0" fontId="15" fillId="0" borderId="50" xfId="0" applyFont="1" applyBorder="1" applyAlignment="1">
      <alignment horizontal="left"/>
    </xf>
    <xf numFmtId="39" fontId="15" fillId="0" borderId="7" xfId="0" applyNumberFormat="1" applyFont="1" applyBorder="1"/>
    <xf numFmtId="0" fontId="6" fillId="0" borderId="64" xfId="2" applyFont="1" applyBorder="1" applyAlignment="1">
      <alignment horizontal="right"/>
    </xf>
    <xf numFmtId="0" fontId="6" fillId="0" borderId="0" xfId="2" applyFont="1"/>
    <xf numFmtId="0" fontId="6" fillId="0" borderId="63" xfId="2" quotePrefix="1" applyFont="1" applyBorder="1" applyAlignment="1">
      <alignment horizontal="left"/>
    </xf>
    <xf numFmtId="37" fontId="15" fillId="0" borderId="0" xfId="2" applyNumberFormat="1"/>
    <xf numFmtId="37" fontId="15" fillId="0" borderId="0" xfId="2" applyNumberFormat="1" applyAlignment="1">
      <alignment horizontal="centerContinuous"/>
    </xf>
    <xf numFmtId="0" fontId="7" fillId="0" borderId="50" xfId="8" applyFont="1" applyBorder="1" applyAlignment="1">
      <alignment horizontal="center" vertical="center"/>
    </xf>
    <xf numFmtId="0" fontId="7" fillId="0" borderId="0" xfId="8" applyFont="1" applyAlignment="1">
      <alignment horizontal="left" vertical="top" wrapText="1"/>
    </xf>
    <xf numFmtId="0" fontId="7" fillId="0" borderId="54" xfId="8" applyFont="1" applyBorder="1" applyAlignment="1">
      <alignment horizontal="left" vertical="top" wrapText="1"/>
    </xf>
    <xf numFmtId="167" fontId="7" fillId="0" borderId="120" xfId="1" applyNumberFormat="1" applyFont="1" applyFill="1" applyBorder="1"/>
    <xf numFmtId="167" fontId="7" fillId="0" borderId="120" xfId="1" applyNumberFormat="1" applyFont="1" applyFill="1" applyBorder="1" applyAlignment="1">
      <alignment horizontal="center"/>
    </xf>
    <xf numFmtId="0" fontId="7" fillId="0" borderId="110" xfId="2" applyFont="1" applyBorder="1" applyAlignment="1">
      <alignment horizontal="center"/>
    </xf>
    <xf numFmtId="0" fontId="7" fillId="0" borderId="22" xfId="0" applyFont="1" applyBorder="1" applyAlignment="1">
      <alignment horizontal="left"/>
    </xf>
    <xf numFmtId="0" fontId="0" fillId="0" borderId="22" xfId="0" applyBorder="1" applyAlignment="1">
      <alignment horizontal="right"/>
    </xf>
    <xf numFmtId="0" fontId="15" fillId="0" borderId="22" xfId="0" applyFont="1" applyBorder="1" applyAlignment="1">
      <alignment horizontal="center"/>
    </xf>
    <xf numFmtId="37" fontId="7" fillId="0" borderId="102" xfId="2" applyNumberFormat="1" applyFont="1" applyBorder="1"/>
    <xf numFmtId="37" fontId="7" fillId="0" borderId="272" xfId="2" applyNumberFormat="1" applyFont="1" applyBorder="1"/>
    <xf numFmtId="0" fontId="6" fillId="0" borderId="64" xfId="19" quotePrefix="1" applyFont="1" applyBorder="1" applyAlignment="1">
      <alignment horizontal="left"/>
    </xf>
    <xf numFmtId="0" fontId="6" fillId="0" borderId="64" xfId="19" applyFont="1" applyBorder="1"/>
    <xf numFmtId="0" fontId="6" fillId="0" borderId="61" xfId="19" applyFont="1" applyBorder="1" applyAlignment="1">
      <alignment horizontal="centerContinuous"/>
    </xf>
    <xf numFmtId="0" fontId="7" fillId="0" borderId="7" xfId="19" applyFont="1" applyBorder="1" applyAlignment="1">
      <alignment horizontal="centerContinuous" vertical="top"/>
    </xf>
    <xf numFmtId="0" fontId="7" fillId="0" borderId="39" xfId="19" applyFont="1" applyBorder="1" applyAlignment="1">
      <alignment horizontal="centerContinuous"/>
    </xf>
    <xf numFmtId="0" fontId="7" fillId="0" borderId="38" xfId="19" applyFont="1" applyBorder="1" applyAlignment="1">
      <alignment horizontal="centerContinuous"/>
    </xf>
    <xf numFmtId="0" fontId="7" fillId="0" borderId="10" xfId="19" applyFont="1" applyBorder="1" applyAlignment="1">
      <alignment horizontal="center"/>
    </xf>
    <xf numFmtId="167" fontId="7" fillId="0" borderId="138" xfId="11" applyNumberFormat="1" applyFont="1" applyFill="1" applyBorder="1" applyProtection="1"/>
    <xf numFmtId="0" fontId="7" fillId="0" borderId="125" xfId="19" applyFont="1" applyBorder="1"/>
    <xf numFmtId="37" fontId="7" fillId="0" borderId="11" xfId="11" applyNumberFormat="1" applyFont="1" applyFill="1" applyBorder="1" applyProtection="1"/>
    <xf numFmtId="37" fontId="7" fillId="0" borderId="127" xfId="11" applyNumberFormat="1" applyFont="1" applyFill="1" applyBorder="1" applyProtection="1"/>
    <xf numFmtId="37" fontId="7" fillId="0" borderId="10" xfId="11" applyNumberFormat="1" applyFont="1" applyFill="1" applyBorder="1" applyProtection="1"/>
    <xf numFmtId="37" fontId="7" fillId="0" borderId="126" xfId="11" applyNumberFormat="1" applyFont="1" applyFill="1" applyBorder="1" applyProtection="1"/>
    <xf numFmtId="37" fontId="7" fillId="0" borderId="139" xfId="11" applyNumberFormat="1" applyFont="1" applyFill="1" applyBorder="1" applyProtection="1"/>
    <xf numFmtId="37" fontId="7" fillId="0" borderId="128" xfId="11" applyNumberFormat="1" applyFont="1" applyFill="1" applyBorder="1" applyProtection="1"/>
    <xf numFmtId="0" fontId="7" fillId="0" borderId="0" xfId="19" applyFont="1"/>
    <xf numFmtId="0" fontId="15" fillId="0" borderId="34" xfId="19" applyBorder="1"/>
    <xf numFmtId="37" fontId="15" fillId="0" borderId="0" xfId="19" applyNumberFormat="1"/>
    <xf numFmtId="0" fontId="15" fillId="0" borderId="0" xfId="19"/>
    <xf numFmtId="0" fontId="6" fillId="0" borderId="64" xfId="19" applyFont="1" applyBorder="1" applyAlignment="1">
      <alignment horizontal="centerContinuous"/>
    </xf>
    <xf numFmtId="0" fontId="7" fillId="0" borderId="7" xfId="19" applyFont="1" applyBorder="1" applyAlignment="1">
      <alignment vertical="top"/>
    </xf>
    <xf numFmtId="0" fontId="7" fillId="0" borderId="138" xfId="19" applyFont="1" applyBorder="1"/>
    <xf numFmtId="0" fontId="6" fillId="0" borderId="50" xfId="0" applyFont="1" applyBorder="1" applyAlignment="1">
      <alignment horizontal="center"/>
    </xf>
    <xf numFmtId="0" fontId="15" fillId="0" borderId="54" xfId="0" applyFont="1" applyBorder="1" applyAlignment="1">
      <alignment horizontal="center"/>
    </xf>
    <xf numFmtId="0" fontId="15" fillId="0" borderId="50" xfId="0" applyFont="1" applyBorder="1" applyAlignment="1">
      <alignment horizontal="left" indent="4"/>
    </xf>
    <xf numFmtId="0" fontId="0" fillId="0" borderId="50" xfId="0" applyBorder="1" applyAlignment="1">
      <alignment horizontal="center"/>
    </xf>
    <xf numFmtId="0" fontId="10" fillId="0" borderId="95" xfId="0" applyFont="1" applyBorder="1" applyAlignment="1">
      <alignment horizontal="center"/>
    </xf>
    <xf numFmtId="0" fontId="6" fillId="0" borderId="64" xfId="0" applyFont="1" applyBorder="1" applyAlignment="1">
      <alignment horizontal="left" indent="2"/>
    </xf>
    <xf numFmtId="0" fontId="14" fillId="0" borderId="64" xfId="0" applyFont="1" applyBorder="1"/>
    <xf numFmtId="0" fontId="13" fillId="0" borderId="0" xfId="0" applyFont="1" applyAlignment="1">
      <alignment horizontal="centerContinuous"/>
    </xf>
    <xf numFmtId="0" fontId="13" fillId="0" borderId="54" xfId="0" applyFont="1" applyBorder="1" applyAlignment="1">
      <alignment horizontal="centerContinuous"/>
    </xf>
    <xf numFmtId="0" fontId="10" fillId="0" borderId="102" xfId="0" applyFont="1" applyBorder="1" applyAlignment="1">
      <alignment horizontal="center"/>
    </xf>
    <xf numFmtId="37" fontId="10" fillId="0" borderId="51" xfId="0" applyNumberFormat="1" applyFont="1" applyBorder="1"/>
    <xf numFmtId="37" fontId="10" fillId="0" borderId="39" xfId="0" applyNumberFormat="1" applyFont="1" applyBorder="1"/>
    <xf numFmtId="0" fontId="10" fillId="0" borderId="92" xfId="0" applyFont="1" applyBorder="1" applyAlignment="1">
      <alignment horizontal="center"/>
    </xf>
    <xf numFmtId="37" fontId="10" fillId="0" borderId="68" xfId="0" applyNumberFormat="1" applyFont="1" applyBorder="1"/>
    <xf numFmtId="37" fontId="10" fillId="0" borderId="131" xfId="0" applyNumberFormat="1" applyFont="1" applyBorder="1"/>
    <xf numFmtId="37" fontId="10" fillId="0" borderId="67" xfId="0" applyNumberFormat="1" applyFont="1" applyBorder="1"/>
    <xf numFmtId="0" fontId="10" fillId="0" borderId="110" xfId="0" applyFont="1" applyBorder="1" applyAlignment="1">
      <alignment horizontal="center"/>
    </xf>
    <xf numFmtId="37" fontId="10" fillId="0" borderId="132" xfId="0" applyNumberFormat="1" applyFont="1" applyBorder="1"/>
    <xf numFmtId="37" fontId="10" fillId="0" borderId="66" xfId="0" applyNumberFormat="1" applyFont="1" applyBorder="1"/>
    <xf numFmtId="37" fontId="10" fillId="0" borderId="1" xfId="0" applyNumberFormat="1" applyFont="1" applyBorder="1"/>
    <xf numFmtId="37" fontId="10" fillId="0" borderId="33" xfId="0" applyNumberFormat="1" applyFont="1" applyBorder="1"/>
    <xf numFmtId="37" fontId="10" fillId="0" borderId="6" xfId="0" applyNumberFormat="1" applyFont="1" applyBorder="1"/>
    <xf numFmtId="0" fontId="10" fillId="0" borderId="22" xfId="0" applyFont="1" applyBorder="1" applyAlignment="1">
      <alignment horizontal="center"/>
    </xf>
    <xf numFmtId="0" fontId="10" fillId="0" borderId="101" xfId="0" applyFont="1" applyBorder="1"/>
    <xf numFmtId="0" fontId="10" fillId="0" borderId="104" xfId="0" applyFont="1" applyBorder="1" applyAlignment="1">
      <alignment horizontal="centerContinuous"/>
    </xf>
    <xf numFmtId="0" fontId="13" fillId="0" borderId="35" xfId="0" applyFont="1" applyBorder="1" applyAlignment="1">
      <alignment horizontal="centerContinuous"/>
    </xf>
    <xf numFmtId="0" fontId="13" fillId="0" borderId="7" xfId="0" applyFont="1" applyBorder="1" applyAlignment="1">
      <alignment horizontal="centerContinuous"/>
    </xf>
    <xf numFmtId="0" fontId="10" fillId="0" borderId="35" xfId="0" applyFont="1" applyBorder="1" applyAlignment="1">
      <alignment horizontal="centerContinuous"/>
    </xf>
    <xf numFmtId="0" fontId="10" fillId="0" borderId="91" xfId="0" applyFont="1" applyBorder="1" applyAlignment="1">
      <alignment horizontal="centerContinuous"/>
    </xf>
    <xf numFmtId="0" fontId="10" fillId="0" borderId="71" xfId="0" applyFont="1" applyBorder="1"/>
    <xf numFmtId="0" fontId="13" fillId="0" borderId="7" xfId="0" applyFont="1" applyBorder="1"/>
    <xf numFmtId="0" fontId="13" fillId="0" borderId="22" xfId="0" applyFont="1" applyBorder="1"/>
    <xf numFmtId="0" fontId="10" fillId="0" borderId="133" xfId="0" applyFont="1" applyBorder="1" applyAlignment="1">
      <alignment horizontal="center"/>
    </xf>
    <xf numFmtId="0" fontId="10" fillId="0" borderId="134" xfId="0" applyFont="1" applyBorder="1" applyAlignment="1">
      <alignment horizontal="center"/>
    </xf>
    <xf numFmtId="0" fontId="10" fillId="0" borderId="135" xfId="0" applyFont="1" applyBorder="1" applyAlignment="1">
      <alignment horizontal="center"/>
    </xf>
    <xf numFmtId="0" fontId="10" fillId="0" borderId="136" xfId="0" applyFont="1" applyBorder="1" applyAlignment="1">
      <alignment horizontal="center"/>
    </xf>
    <xf numFmtId="0" fontId="13" fillId="0" borderId="10" xfId="0" applyFont="1" applyBorder="1"/>
    <xf numFmtId="37" fontId="13" fillId="0" borderId="32" xfId="0" applyNumberFormat="1" applyFont="1" applyBorder="1"/>
    <xf numFmtId="37" fontId="13" fillId="0" borderId="4" xfId="0" applyNumberFormat="1" applyFont="1" applyBorder="1"/>
    <xf numFmtId="0" fontId="13" fillId="0" borderId="99" xfId="0" applyFont="1" applyBorder="1"/>
    <xf numFmtId="0" fontId="13" fillId="0" borderId="100" xfId="0" applyFont="1" applyBorder="1"/>
    <xf numFmtId="0" fontId="13" fillId="0" borderId="11" xfId="0" applyFont="1" applyBorder="1"/>
    <xf numFmtId="37" fontId="13" fillId="0" borderId="33" xfId="0" applyNumberFormat="1" applyFont="1" applyBorder="1"/>
    <xf numFmtId="37" fontId="13" fillId="0" borderId="6" xfId="0" applyNumberFormat="1" applyFont="1" applyBorder="1"/>
    <xf numFmtId="37" fontId="13" fillId="0" borderId="67" xfId="0" applyNumberFormat="1" applyFont="1" applyBorder="1"/>
    <xf numFmtId="37" fontId="13" fillId="0" borderId="39" xfId="0" applyNumberFormat="1" applyFont="1" applyBorder="1"/>
    <xf numFmtId="0" fontId="13" fillId="0" borderId="2" xfId="0" applyFont="1" applyBorder="1"/>
    <xf numFmtId="0" fontId="13" fillId="0" borderId="54" xfId="0" applyFont="1" applyBorder="1"/>
    <xf numFmtId="0" fontId="13" fillId="0" borderId="0" xfId="0" applyFont="1"/>
    <xf numFmtId="0" fontId="10" fillId="0" borderId="50" xfId="0" applyFont="1" applyBorder="1" applyAlignment="1">
      <alignment horizontal="centerContinuous"/>
    </xf>
    <xf numFmtId="0" fontId="13" fillId="0" borderId="91" xfId="0" applyFont="1" applyBorder="1"/>
    <xf numFmtId="0" fontId="10" fillId="0" borderId="34" xfId="0" applyFont="1" applyBorder="1" applyAlignment="1">
      <alignment horizontal="center"/>
    </xf>
    <xf numFmtId="0" fontId="12" fillId="0" borderId="2" xfId="0" applyFont="1" applyBorder="1" applyAlignment="1">
      <alignment horizontal="centerContinuous"/>
    </xf>
    <xf numFmtId="0" fontId="10" fillId="0" borderId="50" xfId="0" applyFont="1" applyBorder="1" applyAlignment="1">
      <alignment horizontal="right"/>
    </xf>
    <xf numFmtId="37" fontId="10" fillId="0" borderId="31" xfId="0" applyNumberFormat="1" applyFont="1" applyBorder="1"/>
    <xf numFmtId="37" fontId="10" fillId="0" borderId="32" xfId="0" applyNumberFormat="1" applyFont="1" applyBorder="1"/>
    <xf numFmtId="0" fontId="10" fillId="0" borderId="38" xfId="0" applyFont="1" applyBorder="1"/>
    <xf numFmtId="0" fontId="10" fillId="0" borderId="27" xfId="0" applyFont="1" applyBorder="1"/>
    <xf numFmtId="0" fontId="10" fillId="0" borderId="103" xfId="0" applyFont="1" applyBorder="1" applyAlignment="1">
      <alignment horizontal="center"/>
    </xf>
    <xf numFmtId="0" fontId="13" fillId="0" borderId="5" xfId="0" applyFont="1" applyBorder="1"/>
    <xf numFmtId="37" fontId="10" fillId="0" borderId="52" xfId="0" applyNumberFormat="1" applyFont="1" applyBorder="1"/>
    <xf numFmtId="0" fontId="13" fillId="0" borderId="71" xfId="0" applyFont="1" applyBorder="1"/>
    <xf numFmtId="0" fontId="13" fillId="0" borderId="61" xfId="0" applyFont="1" applyBorder="1" applyAlignment="1">
      <alignment horizontal="center"/>
    </xf>
    <xf numFmtId="0" fontId="13" fillId="0" borderId="95" xfId="0" applyFont="1" applyBorder="1"/>
    <xf numFmtId="0" fontId="7" fillId="7" borderId="50" xfId="8" applyFont="1" applyFill="1" applyBorder="1" applyAlignment="1">
      <alignment horizontal="left" vertical="center"/>
    </xf>
    <xf numFmtId="0" fontId="7" fillId="7" borderId="54" xfId="8" applyFont="1" applyFill="1" applyBorder="1"/>
    <xf numFmtId="0" fontId="7" fillId="7" borderId="50" xfId="8" applyFont="1" applyFill="1" applyBorder="1"/>
    <xf numFmtId="0" fontId="7" fillId="7" borderId="50" xfId="0" applyFont="1" applyFill="1" applyBorder="1" applyAlignment="1">
      <alignment horizontal="left" vertical="center"/>
    </xf>
    <xf numFmtId="37" fontId="7" fillId="7" borderId="50" xfId="8" applyNumberFormat="1" applyFont="1" applyFill="1" applyBorder="1"/>
    <xf numFmtId="0" fontId="7" fillId="7" borderId="50" xfId="8" applyFont="1" applyFill="1" applyBorder="1" applyAlignment="1">
      <alignment horizontal="center"/>
    </xf>
    <xf numFmtId="0" fontId="7" fillId="7" borderId="0" xfId="8" applyFont="1" applyFill="1" applyAlignment="1">
      <alignment horizontal="centerContinuous"/>
    </xf>
    <xf numFmtId="0" fontId="7" fillId="7" borderId="54" xfId="8" applyFont="1" applyFill="1" applyBorder="1" applyAlignment="1">
      <alignment horizontal="center"/>
    </xf>
    <xf numFmtId="37" fontId="7" fillId="7" borderId="0" xfId="8" applyNumberFormat="1" applyFont="1" applyFill="1" applyAlignment="1">
      <alignment horizontal="center"/>
    </xf>
    <xf numFmtId="0" fontId="34" fillId="7" borderId="0" xfId="8" applyFont="1" applyFill="1"/>
    <xf numFmtId="0" fontId="7" fillId="7" borderId="0" xfId="8" quotePrefix="1" applyFont="1" applyFill="1" applyAlignment="1">
      <alignment horizontal="left"/>
    </xf>
    <xf numFmtId="167" fontId="7" fillId="0" borderId="0" xfId="9" applyNumberFormat="1" applyFont="1" applyFill="1" applyBorder="1" applyProtection="1"/>
    <xf numFmtId="167" fontId="7" fillId="0" borderId="0" xfId="9" applyNumberFormat="1" applyFont="1" applyFill="1" applyBorder="1" applyAlignment="1" applyProtection="1">
      <alignment horizontal="center"/>
    </xf>
    <xf numFmtId="167" fontId="7" fillId="7" borderId="0" xfId="9" applyNumberFormat="1" applyFont="1" applyFill="1" applyBorder="1" applyProtection="1"/>
    <xf numFmtId="0" fontId="34" fillId="7" borderId="70" xfId="8" applyFont="1" applyFill="1" applyBorder="1"/>
    <xf numFmtId="0" fontId="34" fillId="7" borderId="34" xfId="8" applyFont="1" applyFill="1" applyBorder="1"/>
    <xf numFmtId="0" fontId="34" fillId="7" borderId="71" xfId="8" applyFont="1" applyFill="1" applyBorder="1"/>
    <xf numFmtId="0" fontId="33" fillId="7" borderId="64" xfId="8" applyFont="1" applyFill="1" applyBorder="1"/>
    <xf numFmtId="0" fontId="6" fillId="7" borderId="65" xfId="8" applyFont="1" applyFill="1" applyBorder="1" applyAlignment="1">
      <alignment horizontal="right"/>
    </xf>
    <xf numFmtId="0" fontId="6" fillId="0" borderId="99" xfId="0" applyFont="1" applyBorder="1" applyAlignment="1">
      <alignment textRotation="180"/>
    </xf>
    <xf numFmtId="0" fontId="6" fillId="0" borderId="71" xfId="0" applyFont="1" applyBorder="1"/>
    <xf numFmtId="0" fontId="7" fillId="0" borderId="88" xfId="23" applyFont="1" applyBorder="1" applyAlignment="1">
      <alignment horizontal="center"/>
    </xf>
    <xf numFmtId="0" fontId="15" fillId="0" borderId="94" xfId="23" applyBorder="1" applyAlignment="1">
      <alignment horizontal="left"/>
    </xf>
    <xf numFmtId="0" fontId="15" fillId="0" borderId="2" xfId="23" applyBorder="1"/>
    <xf numFmtId="0" fontId="38" fillId="0" borderId="54" xfId="23" applyFont="1" applyBorder="1"/>
    <xf numFmtId="0" fontId="50" fillId="0" borderId="65" xfId="23" applyFont="1" applyBorder="1"/>
    <xf numFmtId="0" fontId="7" fillId="0" borderId="104" xfId="0" applyFont="1" applyBorder="1"/>
    <xf numFmtId="0" fontId="36" fillId="0" borderId="100" xfId="30" applyFont="1" applyBorder="1"/>
    <xf numFmtId="0" fontId="36" fillId="0" borderId="101" xfId="30" applyFont="1" applyBorder="1"/>
    <xf numFmtId="0" fontId="15" fillId="0" borderId="91" xfId="0" applyFont="1" applyBorder="1"/>
    <xf numFmtId="0" fontId="0" fillId="0" borderId="54" xfId="0" applyBorder="1" applyAlignment="1">
      <alignment horizontal="right"/>
    </xf>
    <xf numFmtId="0" fontId="7" fillId="0" borderId="94" xfId="0" applyFont="1" applyBorder="1" applyAlignment="1">
      <alignment horizontal="centerContinuous"/>
    </xf>
    <xf numFmtId="167" fontId="7" fillId="0" borderId="89" xfId="1" applyNumberFormat="1" applyFont="1" applyBorder="1" applyAlignment="1"/>
    <xf numFmtId="167" fontId="7" fillId="0" borderId="0" xfId="17" applyNumberFormat="1" applyFont="1"/>
    <xf numFmtId="2" fontId="7" fillId="0" borderId="155" xfId="30" applyNumberFormat="1" applyFont="1" applyBorder="1" applyAlignment="1">
      <alignment horizontal="center"/>
    </xf>
    <xf numFmtId="0" fontId="45" fillId="7" borderId="50" xfId="2" quotePrefix="1" applyFont="1" applyFill="1" applyBorder="1" applyAlignment="1">
      <alignment horizontal="center"/>
    </xf>
    <xf numFmtId="0" fontId="45" fillId="7" borderId="0" xfId="2" quotePrefix="1" applyFont="1" applyFill="1" applyAlignment="1">
      <alignment horizontal="center"/>
    </xf>
    <xf numFmtId="0" fontId="45" fillId="7" borderId="54" xfId="2" quotePrefix="1" applyFont="1" applyFill="1" applyBorder="1" applyAlignment="1">
      <alignment horizontal="center"/>
    </xf>
    <xf numFmtId="0" fontId="44" fillId="7" borderId="50" xfId="2" applyFont="1" applyFill="1" applyBorder="1" applyAlignment="1">
      <alignment horizontal="center"/>
    </xf>
    <xf numFmtId="0" fontId="44" fillId="7" borderId="0" xfId="2" applyFont="1" applyFill="1" applyAlignment="1">
      <alignment horizontal="center"/>
    </xf>
    <xf numFmtId="0" fontId="44" fillId="7" borderId="54" xfId="2" applyFont="1" applyFill="1" applyBorder="1" applyAlignment="1">
      <alignment horizontal="center"/>
    </xf>
    <xf numFmtId="0" fontId="45" fillId="7" borderId="50" xfId="2" applyFont="1" applyFill="1" applyBorder="1" applyAlignment="1">
      <alignment horizontal="center"/>
    </xf>
    <xf numFmtId="0" fontId="45" fillId="7" borderId="0" xfId="2" applyFont="1" applyFill="1" applyAlignment="1">
      <alignment horizontal="center"/>
    </xf>
    <xf numFmtId="0" fontId="45" fillId="7" borderId="54" xfId="2" applyFont="1" applyFill="1" applyBorder="1" applyAlignment="1">
      <alignment horizontal="center"/>
    </xf>
    <xf numFmtId="37" fontId="7" fillId="0" borderId="2" xfId="0" applyNumberFormat="1" applyFont="1" applyBorder="1" applyAlignment="1">
      <alignment horizontal="center"/>
    </xf>
    <xf numFmtId="37" fontId="7" fillId="0" borderId="0" xfId="0" applyNumberFormat="1" applyFont="1" applyAlignment="1">
      <alignment horizontal="left" wrapText="1"/>
    </xf>
    <xf numFmtId="0" fontId="10" fillId="0" borderId="0" xfId="0" applyFont="1" applyAlignment="1">
      <alignment horizontal="center" vertical="center" wrapText="1"/>
    </xf>
    <xf numFmtId="0" fontId="7" fillId="0" borderId="0" xfId="0" applyFont="1" applyAlignment="1">
      <alignment horizontal="center" vertical="center"/>
    </xf>
    <xf numFmtId="0" fontId="10" fillId="0" borderId="54" xfId="0" applyFont="1" applyBorder="1" applyAlignment="1">
      <alignment horizontal="center" wrapText="1"/>
    </xf>
    <xf numFmtId="0" fontId="12" fillId="0" borderId="90" xfId="0" applyFont="1" applyBorder="1" applyAlignment="1">
      <alignment horizontal="right"/>
    </xf>
    <xf numFmtId="0" fontId="12" fillId="0" borderId="98" xfId="0" applyFont="1" applyBorder="1" applyAlignment="1">
      <alignment horizontal="right"/>
    </xf>
    <xf numFmtId="0" fontId="13" fillId="0" borderId="50" xfId="0" applyFont="1" applyBorder="1" applyAlignment="1">
      <alignment horizontal="center"/>
    </xf>
    <xf numFmtId="0" fontId="13" fillId="0" borderId="0" xfId="0" applyFont="1" applyAlignment="1">
      <alignment horizontal="center"/>
    </xf>
    <xf numFmtId="0" fontId="13" fillId="0" borderId="54" xfId="0" applyFont="1" applyBorder="1" applyAlignment="1">
      <alignment horizontal="center"/>
    </xf>
    <xf numFmtId="0" fontId="6" fillId="0" borderId="62" xfId="0" applyFont="1" applyBorder="1" applyAlignment="1">
      <alignment horizontal="center"/>
    </xf>
    <xf numFmtId="0" fontId="6" fillId="0" borderId="61" xfId="0" applyFont="1" applyBorder="1" applyAlignment="1">
      <alignment horizontal="center"/>
    </xf>
    <xf numFmtId="0" fontId="6" fillId="0" borderId="69" xfId="0" applyFont="1" applyBorder="1" applyAlignment="1">
      <alignment horizontal="center"/>
    </xf>
    <xf numFmtId="0" fontId="7" fillId="0" borderId="50" xfId="0" applyFont="1" applyBorder="1" applyAlignment="1">
      <alignment horizontal="center"/>
    </xf>
    <xf numFmtId="0" fontId="7" fillId="0" borderId="54" xfId="0" applyFont="1" applyBorder="1" applyAlignment="1">
      <alignment horizontal="center"/>
    </xf>
    <xf numFmtId="0" fontId="7" fillId="0" borderId="70" xfId="0" applyFont="1" applyBorder="1" applyAlignment="1">
      <alignment horizontal="center"/>
    </xf>
    <xf numFmtId="0" fontId="7" fillId="0" borderId="71" xfId="0" applyFont="1" applyBorder="1" applyAlignment="1">
      <alignment horizontal="center"/>
    </xf>
    <xf numFmtId="167" fontId="7" fillId="0" borderId="0" xfId="9" applyNumberFormat="1" applyFont="1" applyBorder="1" applyAlignment="1" applyProtection="1">
      <alignment horizontal="left" vertical="top" wrapText="1"/>
    </xf>
    <xf numFmtId="167" fontId="7" fillId="0" borderId="54" xfId="9" applyNumberFormat="1" applyFont="1" applyBorder="1" applyAlignment="1" applyProtection="1">
      <alignment horizontal="left" vertical="top" wrapText="1"/>
    </xf>
    <xf numFmtId="0" fontId="15" fillId="0" borderId="0" xfId="2" applyAlignment="1">
      <alignment horizontal="left" vertical="top" wrapText="1"/>
    </xf>
    <xf numFmtId="0" fontId="6" fillId="7" borderId="100" xfId="7" applyFont="1" applyFill="1" applyBorder="1" applyAlignment="1">
      <alignment textRotation="180"/>
    </xf>
    <xf numFmtId="0" fontId="6" fillId="7" borderId="101" xfId="7" applyFont="1" applyFill="1" applyBorder="1" applyAlignment="1">
      <alignment textRotation="180"/>
    </xf>
    <xf numFmtId="0" fontId="7" fillId="7" borderId="1" xfId="8" applyFont="1" applyFill="1" applyBorder="1" applyAlignment="1">
      <alignment horizontal="center" vertical="top"/>
    </xf>
    <xf numFmtId="0" fontId="7" fillId="7" borderId="3" xfId="8" applyFont="1" applyFill="1" applyBorder="1" applyAlignment="1">
      <alignment horizontal="center" vertical="top"/>
    </xf>
    <xf numFmtId="0" fontId="7" fillId="7" borderId="6" xfId="8" applyFont="1" applyFill="1" applyBorder="1" applyAlignment="1">
      <alignment horizontal="center" vertical="top"/>
    </xf>
    <xf numFmtId="0" fontId="7" fillId="7" borderId="8" xfId="8" applyFont="1" applyFill="1" applyBorder="1" applyAlignment="1">
      <alignment horizontal="center" vertical="top"/>
    </xf>
    <xf numFmtId="0" fontId="7" fillId="0" borderId="50" xfId="8" applyFont="1" applyBorder="1" applyAlignment="1">
      <alignment horizontal="center" vertical="center"/>
    </xf>
    <xf numFmtId="0" fontId="7" fillId="0" borderId="0" xfId="8" applyFont="1" applyAlignment="1">
      <alignment horizontal="left" vertical="top" wrapText="1"/>
    </xf>
    <xf numFmtId="0" fontId="7" fillId="0" borderId="54" xfId="8" applyFont="1" applyBorder="1" applyAlignment="1">
      <alignment horizontal="left" vertical="top" wrapText="1"/>
    </xf>
    <xf numFmtId="0" fontId="15" fillId="7" borderId="50" xfId="8" applyFont="1" applyFill="1" applyBorder="1" applyAlignment="1">
      <alignment horizontal="center"/>
    </xf>
    <xf numFmtId="0" fontId="15" fillId="7" borderId="0" xfId="8" applyFont="1" applyFill="1" applyAlignment="1">
      <alignment horizontal="center"/>
    </xf>
    <xf numFmtId="0" fontId="15" fillId="7" borderId="54" xfId="8" applyFont="1" applyFill="1" applyBorder="1" applyAlignment="1">
      <alignment horizontal="center"/>
    </xf>
    <xf numFmtId="0" fontId="6" fillId="0" borderId="99" xfId="7" quotePrefix="1" applyFont="1" applyBorder="1" applyAlignment="1">
      <alignment vertical="top" textRotation="180"/>
    </xf>
    <xf numFmtId="0" fontId="6" fillId="0" borderId="100" xfId="7" quotePrefix="1" applyFont="1" applyBorder="1" applyAlignment="1">
      <alignment vertical="top" textRotation="180"/>
    </xf>
    <xf numFmtId="0" fontId="6" fillId="0" borderId="100" xfId="7" quotePrefix="1" applyFont="1" applyBorder="1" applyAlignment="1">
      <alignment horizontal="right" textRotation="180"/>
    </xf>
    <xf numFmtId="0" fontId="6" fillId="0" borderId="101" xfId="7" quotePrefix="1" applyFont="1" applyBorder="1" applyAlignment="1">
      <alignment horizontal="right" textRotation="180"/>
    </xf>
    <xf numFmtId="0" fontId="6" fillId="0" borderId="100" xfId="0" applyFont="1" applyBorder="1" applyAlignment="1">
      <alignment textRotation="180"/>
    </xf>
    <xf numFmtId="0" fontId="6" fillId="0" borderId="101" xfId="0" applyFont="1" applyBorder="1" applyAlignment="1">
      <alignment textRotation="180"/>
    </xf>
    <xf numFmtId="0" fontId="6" fillId="0" borderId="99" xfId="2" applyFont="1" applyBorder="1" applyAlignment="1">
      <alignment horizontal="center" vertical="top" textRotation="180"/>
    </xf>
    <xf numFmtId="0" fontId="6" fillId="0" borderId="100" xfId="2" applyFont="1" applyBorder="1" applyAlignment="1">
      <alignment horizontal="center" vertical="top" textRotation="180"/>
    </xf>
    <xf numFmtId="0" fontId="6" fillId="0" borderId="100" xfId="2" applyFont="1" applyBorder="1" applyAlignment="1">
      <alignment horizontal="center" textRotation="180"/>
    </xf>
    <xf numFmtId="0" fontId="6" fillId="0" borderId="101" xfId="2" applyFont="1" applyBorder="1" applyAlignment="1">
      <alignment horizontal="center" textRotation="180"/>
    </xf>
    <xf numFmtId="0" fontId="15" fillId="0" borderId="100" xfId="2" applyBorder="1" applyAlignment="1">
      <alignment horizontal="center" textRotation="180"/>
    </xf>
    <xf numFmtId="0" fontId="15" fillId="0" borderId="101" xfId="2" applyBorder="1" applyAlignment="1">
      <alignment horizontal="center" textRotation="180"/>
    </xf>
    <xf numFmtId="0" fontId="6" fillId="0" borderId="100" xfId="2" applyFont="1" applyBorder="1" applyAlignment="1">
      <alignment textRotation="180"/>
    </xf>
    <xf numFmtId="0" fontId="6" fillId="0" borderId="101" xfId="2" applyFont="1" applyBorder="1" applyAlignment="1">
      <alignment textRotation="180"/>
    </xf>
    <xf numFmtId="0" fontId="6" fillId="0" borderId="99" xfId="2" applyFont="1" applyBorder="1" applyAlignment="1">
      <alignment vertical="top" textRotation="180"/>
    </xf>
    <xf numFmtId="0" fontId="6" fillId="0" borderId="100" xfId="2" applyFont="1" applyBorder="1" applyAlignment="1">
      <alignment vertical="top" textRotation="180"/>
    </xf>
    <xf numFmtId="0" fontId="7" fillId="0" borderId="50" xfId="2" applyFont="1" applyBorder="1" applyAlignment="1">
      <alignment horizontal="left" vertical="top" wrapText="1"/>
    </xf>
    <xf numFmtId="0" fontId="7" fillId="0" borderId="0" xfId="2" applyFont="1" applyAlignment="1">
      <alignment horizontal="left" vertical="top" wrapText="1"/>
    </xf>
    <xf numFmtId="0" fontId="7" fillId="0" borderId="54" xfId="2" applyFont="1" applyBorder="1" applyAlignment="1">
      <alignment horizontal="left" vertical="top" wrapText="1"/>
    </xf>
    <xf numFmtId="0" fontId="6" fillId="0" borderId="301" xfId="7" quotePrefix="1" applyFont="1" applyBorder="1" applyAlignment="1">
      <alignment horizontal="left" vertical="top" textRotation="180"/>
    </xf>
    <xf numFmtId="0" fontId="6" fillId="0" borderId="302" xfId="7" quotePrefix="1" applyFont="1" applyBorder="1" applyAlignment="1">
      <alignment horizontal="left" vertical="top" textRotation="180"/>
    </xf>
    <xf numFmtId="0" fontId="6" fillId="0" borderId="302" xfId="7" applyFont="1" applyBorder="1" applyAlignment="1">
      <alignment horizontal="left" textRotation="180"/>
    </xf>
    <xf numFmtId="0" fontId="6" fillId="0" borderId="303" xfId="7" applyFont="1" applyBorder="1" applyAlignment="1">
      <alignment horizontal="left" textRotation="180"/>
    </xf>
    <xf numFmtId="0" fontId="6" fillId="0" borderId="301" xfId="7" applyFont="1" applyBorder="1" applyAlignment="1">
      <alignment horizontal="center" vertical="top" textRotation="180"/>
    </xf>
    <xf numFmtId="0" fontId="6" fillId="0" borderId="302" xfId="7" applyFont="1" applyBorder="1" applyAlignment="1">
      <alignment horizontal="center" vertical="top" textRotation="180"/>
    </xf>
    <xf numFmtId="0" fontId="15" fillId="7" borderId="50" xfId="20" applyFont="1" applyFill="1" applyBorder="1" applyAlignment="1">
      <alignment horizontal="center"/>
    </xf>
    <xf numFmtId="0" fontId="15" fillId="7" borderId="0" xfId="20" applyFont="1" applyFill="1" applyAlignment="1">
      <alignment horizontal="center"/>
    </xf>
    <xf numFmtId="0" fontId="15" fillId="7" borderId="54" xfId="20" applyFont="1" applyFill="1" applyBorder="1" applyAlignment="1">
      <alignment horizontal="center"/>
    </xf>
    <xf numFmtId="0" fontId="6" fillId="7" borderId="100" xfId="7" quotePrefix="1" applyFont="1" applyFill="1" applyBorder="1" applyAlignment="1">
      <alignment textRotation="180"/>
    </xf>
    <xf numFmtId="0" fontId="6" fillId="7" borderId="101" xfId="7" quotePrefix="1" applyFont="1" applyFill="1" applyBorder="1" applyAlignment="1">
      <alignment textRotation="180"/>
    </xf>
    <xf numFmtId="0" fontId="6" fillId="7" borderId="50" xfId="7" applyFont="1" applyFill="1" applyBorder="1" applyAlignment="1">
      <alignment horizontal="center"/>
    </xf>
    <xf numFmtId="0" fontId="6" fillId="7" borderId="0" xfId="7" applyFont="1" applyFill="1" applyAlignment="1">
      <alignment horizontal="center"/>
    </xf>
    <xf numFmtId="0" fontId="6" fillId="7" borderId="54" xfId="7" applyFont="1" applyFill="1" applyBorder="1" applyAlignment="1">
      <alignment horizontal="center"/>
    </xf>
    <xf numFmtId="0" fontId="15" fillId="7" borderId="50" xfId="7" applyFill="1" applyBorder="1" applyAlignment="1">
      <alignment horizontal="center"/>
    </xf>
    <xf numFmtId="0" fontId="15" fillId="7" borderId="0" xfId="7" applyFill="1" applyAlignment="1">
      <alignment horizontal="center"/>
    </xf>
    <xf numFmtId="0" fontId="15" fillId="7" borderId="54" xfId="7" applyFill="1" applyBorder="1" applyAlignment="1">
      <alignment horizontal="center"/>
    </xf>
    <xf numFmtId="0" fontId="6" fillId="0" borderId="100" xfId="7" applyFont="1" applyBorder="1" applyAlignment="1">
      <alignment horizontal="center" textRotation="180"/>
    </xf>
    <xf numFmtId="0" fontId="6" fillId="0" borderId="101" xfId="7" applyFont="1" applyBorder="1" applyAlignment="1">
      <alignment horizontal="center" textRotation="180"/>
    </xf>
    <xf numFmtId="0" fontId="6" fillId="0" borderId="100" xfId="7" applyFont="1" applyBorder="1" applyAlignment="1">
      <alignment horizontal="right" textRotation="180"/>
    </xf>
    <xf numFmtId="0" fontId="6" fillId="0" borderId="101" xfId="7" applyFont="1" applyBorder="1" applyAlignment="1">
      <alignment horizontal="right" textRotation="180"/>
    </xf>
    <xf numFmtId="0" fontId="6" fillId="7" borderId="99" xfId="7" applyFont="1" applyFill="1" applyBorder="1" applyAlignment="1">
      <alignment horizontal="center" vertical="top" textRotation="180"/>
    </xf>
    <xf numFmtId="0" fontId="6" fillId="7" borderId="100" xfId="7" applyFont="1" applyFill="1" applyBorder="1" applyAlignment="1">
      <alignment horizontal="center" vertical="top" textRotation="180"/>
    </xf>
    <xf numFmtId="49" fontId="6" fillId="7" borderId="99" xfId="7" applyNumberFormat="1" applyFont="1" applyFill="1" applyBorder="1" applyAlignment="1">
      <alignment horizontal="right" vertical="top" textRotation="180"/>
    </xf>
    <xf numFmtId="49" fontId="6" fillId="7" borderId="100" xfId="7" applyNumberFormat="1" applyFont="1" applyFill="1" applyBorder="1" applyAlignment="1">
      <alignment horizontal="right" vertical="top" textRotation="180"/>
    </xf>
    <xf numFmtId="0" fontId="6" fillId="0" borderId="62" xfId="2" applyFont="1" applyBorder="1" applyAlignment="1">
      <alignment horizontal="center"/>
    </xf>
    <xf numFmtId="0" fontId="6" fillId="0" borderId="61" xfId="2" applyFont="1" applyBorder="1" applyAlignment="1">
      <alignment horizontal="center"/>
    </xf>
    <xf numFmtId="0" fontId="6" fillId="0" borderId="69" xfId="2" applyFont="1" applyBorder="1" applyAlignment="1">
      <alignment horizontal="center"/>
    </xf>
    <xf numFmtId="0" fontId="36" fillId="7" borderId="62" xfId="7" quotePrefix="1" applyFont="1" applyFill="1" applyBorder="1" applyAlignment="1">
      <alignment horizontal="center"/>
    </xf>
    <xf numFmtId="0" fontId="36" fillId="7" borderId="61" xfId="7" applyFont="1" applyFill="1" applyBorder="1" applyAlignment="1">
      <alignment horizontal="center"/>
    </xf>
    <xf numFmtId="0" fontId="36" fillId="7" borderId="69" xfId="7" applyFont="1" applyFill="1" applyBorder="1" applyAlignment="1">
      <alignment horizontal="center"/>
    </xf>
    <xf numFmtId="0" fontId="31" fillId="7" borderId="92" xfId="7" applyFont="1" applyFill="1" applyBorder="1" applyAlignment="1">
      <alignment horizontal="center" vertical="center" wrapText="1"/>
    </xf>
    <xf numFmtId="0" fontId="31" fillId="7" borderId="63" xfId="7" applyFont="1" applyFill="1" applyBorder="1" applyAlignment="1">
      <alignment horizontal="center" vertical="center" wrapText="1"/>
    </xf>
    <xf numFmtId="0" fontId="36" fillId="7" borderId="100" xfId="7" applyFont="1" applyFill="1" applyBorder="1" applyAlignment="1">
      <alignment textRotation="180"/>
    </xf>
    <xf numFmtId="0" fontId="36" fillId="7" borderId="101" xfId="7" applyFont="1" applyFill="1" applyBorder="1" applyAlignment="1">
      <alignment textRotation="180"/>
    </xf>
    <xf numFmtId="0" fontId="6" fillId="7" borderId="99" xfId="7" applyFont="1" applyFill="1" applyBorder="1" applyAlignment="1">
      <alignment vertical="top" textRotation="180"/>
    </xf>
    <xf numFmtId="0" fontId="6" fillId="7" borderId="100" xfId="7" applyFont="1" applyFill="1" applyBorder="1" applyAlignment="1">
      <alignment vertical="top" textRotation="180"/>
    </xf>
    <xf numFmtId="0" fontId="6" fillId="7" borderId="101" xfId="7" applyFont="1" applyFill="1" applyBorder="1" applyAlignment="1">
      <alignment vertical="top" textRotation="180"/>
    </xf>
    <xf numFmtId="0" fontId="6" fillId="7" borderId="99" xfId="7" quotePrefix="1" applyFont="1" applyFill="1" applyBorder="1" applyAlignment="1">
      <alignment vertical="top" textRotation="180"/>
    </xf>
    <xf numFmtId="0" fontId="6" fillId="7" borderId="100" xfId="7" quotePrefix="1" applyFont="1" applyFill="1" applyBorder="1" applyAlignment="1">
      <alignment vertical="top" textRotation="180"/>
    </xf>
    <xf numFmtId="0" fontId="36" fillId="0" borderId="99" xfId="0" applyFont="1" applyBorder="1" applyAlignment="1">
      <alignment vertical="top" textRotation="180"/>
    </xf>
    <xf numFmtId="0" fontId="36" fillId="0" borderId="100" xfId="0" applyFont="1" applyBorder="1" applyAlignment="1">
      <alignment vertical="top" textRotation="180"/>
    </xf>
    <xf numFmtId="0" fontId="36" fillId="0" borderId="99" xfId="0" applyFont="1" applyBorder="1" applyAlignment="1">
      <alignment horizontal="center" vertical="top" textRotation="180"/>
    </xf>
    <xf numFmtId="0" fontId="36" fillId="0" borderId="100" xfId="0" applyFont="1" applyBorder="1" applyAlignment="1">
      <alignment horizontal="center" vertical="top" textRotation="180"/>
    </xf>
    <xf numFmtId="0" fontId="7" fillId="0" borderId="50" xfId="0" applyFont="1" applyBorder="1" applyAlignment="1">
      <alignment wrapText="1"/>
    </xf>
    <xf numFmtId="0" fontId="0" fillId="0" borderId="54" xfId="0" applyBorder="1" applyAlignment="1">
      <alignment wrapText="1"/>
    </xf>
    <xf numFmtId="0" fontId="7" fillId="0" borderId="35" xfId="2" applyFont="1" applyBorder="1"/>
    <xf numFmtId="0" fontId="15" fillId="0" borderId="35" xfId="2" applyBorder="1"/>
    <xf numFmtId="0" fontId="6" fillId="0" borderId="99" xfId="17" applyFont="1" applyBorder="1" applyAlignment="1">
      <alignment horizontal="center" vertical="top" textRotation="180"/>
    </xf>
    <xf numFmtId="0" fontId="6" fillId="0" borderId="100" xfId="17" applyFont="1" applyBorder="1" applyAlignment="1">
      <alignment horizontal="center" vertical="top" textRotation="180"/>
    </xf>
    <xf numFmtId="0" fontId="6" fillId="0" borderId="100" xfId="17" applyFont="1" applyBorder="1" applyAlignment="1">
      <alignment horizontal="center" textRotation="180"/>
    </xf>
    <xf numFmtId="0" fontId="6" fillId="0" borderId="101" xfId="17" applyFont="1" applyBorder="1" applyAlignment="1">
      <alignment horizontal="center" textRotation="180"/>
    </xf>
    <xf numFmtId="0" fontId="6" fillId="0" borderId="99" xfId="17" applyFont="1" applyBorder="1" applyAlignment="1">
      <alignment horizontal="left" vertical="top" textRotation="180"/>
    </xf>
    <xf numFmtId="0" fontId="6" fillId="0" borderId="100" xfId="17" applyFont="1" applyBorder="1" applyAlignment="1">
      <alignment horizontal="left" vertical="top" textRotation="180"/>
    </xf>
    <xf numFmtId="0" fontId="6" fillId="0" borderId="100" xfId="37" applyFont="1" applyBorder="1" applyAlignment="1">
      <alignment textRotation="180"/>
    </xf>
    <xf numFmtId="0" fontId="6" fillId="0" borderId="101" xfId="37" applyFont="1" applyBorder="1" applyAlignment="1">
      <alignment textRotation="180"/>
    </xf>
    <xf numFmtId="0" fontId="36" fillId="0" borderId="100" xfId="37" applyFont="1" applyBorder="1" applyAlignment="1">
      <alignment textRotation="180"/>
    </xf>
    <xf numFmtId="0" fontId="36" fillId="0" borderId="101" xfId="37" applyFont="1" applyBorder="1" applyAlignment="1">
      <alignment textRotation="180"/>
    </xf>
    <xf numFmtId="0" fontId="6" fillId="0" borderId="99" xfId="37" applyFont="1" applyBorder="1" applyAlignment="1">
      <alignment vertical="top" textRotation="180"/>
    </xf>
    <xf numFmtId="0" fontId="6" fillId="0" borderId="100" xfId="37" applyFont="1" applyBorder="1" applyAlignment="1">
      <alignment vertical="top" textRotation="180"/>
    </xf>
    <xf numFmtId="0" fontId="36" fillId="0" borderId="100" xfId="37" applyFont="1" applyBorder="1" applyAlignment="1">
      <alignment horizontal="center" textRotation="180"/>
    </xf>
    <xf numFmtId="0" fontId="36" fillId="0" borderId="101" xfId="37" applyFont="1" applyBorder="1" applyAlignment="1">
      <alignment horizontal="center" textRotation="180"/>
    </xf>
    <xf numFmtId="0" fontId="6" fillId="0" borderId="100" xfId="17" applyFont="1" applyBorder="1" applyAlignment="1">
      <alignment textRotation="180"/>
    </xf>
    <xf numFmtId="0" fontId="6" fillId="0" borderId="101" xfId="17" applyFont="1" applyBorder="1" applyAlignment="1">
      <alignment textRotation="180"/>
    </xf>
    <xf numFmtId="0" fontId="6" fillId="0" borderId="99" xfId="17" applyFont="1" applyBorder="1" applyAlignment="1">
      <alignment vertical="top" textRotation="180"/>
    </xf>
    <xf numFmtId="0" fontId="6" fillId="0" borderId="100" xfId="17" applyFont="1" applyBorder="1" applyAlignment="1">
      <alignment vertical="top" textRotation="180"/>
    </xf>
    <xf numFmtId="0" fontId="15" fillId="7" borderId="4" xfId="7" applyFill="1" applyBorder="1" applyAlignment="1">
      <alignment horizontal="center"/>
    </xf>
    <xf numFmtId="0" fontId="36" fillId="0" borderId="99" xfId="7" applyFont="1" applyBorder="1" applyAlignment="1">
      <alignment horizontal="center" textRotation="180"/>
    </xf>
    <xf numFmtId="0" fontId="36" fillId="0" borderId="100" xfId="7" applyFont="1" applyBorder="1" applyAlignment="1">
      <alignment horizontal="center" textRotation="180"/>
    </xf>
    <xf numFmtId="0" fontId="36" fillId="0" borderId="101" xfId="7" applyFont="1" applyBorder="1" applyAlignment="1">
      <alignment horizontal="center" textRotation="180"/>
    </xf>
    <xf numFmtId="0" fontId="36" fillId="7" borderId="99" xfId="7" applyFont="1" applyFill="1" applyBorder="1" applyAlignment="1">
      <alignment horizontal="center" vertical="top" textRotation="180"/>
    </xf>
    <xf numFmtId="0" fontId="36" fillId="7" borderId="100" xfId="7" applyFont="1" applyFill="1" applyBorder="1" applyAlignment="1">
      <alignment horizontal="center" vertical="top" textRotation="180"/>
    </xf>
    <xf numFmtId="0" fontId="36" fillId="7" borderId="100" xfId="7" applyFont="1" applyFill="1" applyBorder="1" applyAlignment="1">
      <alignment horizontal="center" textRotation="180"/>
    </xf>
    <xf numFmtId="0" fontId="36" fillId="7" borderId="101" xfId="7" applyFont="1" applyFill="1" applyBorder="1" applyAlignment="1">
      <alignment horizontal="center" textRotation="180"/>
    </xf>
    <xf numFmtId="0" fontId="36" fillId="0" borderId="99" xfId="7" applyFont="1" applyBorder="1" applyAlignment="1">
      <alignment horizontal="left" vertical="top" textRotation="180"/>
    </xf>
    <xf numFmtId="0" fontId="36" fillId="0" borderId="100" xfId="7" applyFont="1" applyBorder="1" applyAlignment="1">
      <alignment horizontal="left" vertical="top" textRotation="180"/>
    </xf>
    <xf numFmtId="0" fontId="6" fillId="0" borderId="99" xfId="0" applyFont="1" applyBorder="1" applyAlignment="1">
      <alignment vertical="top" textRotation="180"/>
    </xf>
    <xf numFmtId="0" fontId="6" fillId="0" borderId="100" xfId="0" applyFont="1" applyBorder="1" applyAlignment="1">
      <alignment vertical="top" textRotation="180"/>
    </xf>
    <xf numFmtId="0" fontId="7" fillId="4" borderId="70" xfId="36" applyFont="1" applyFill="1" applyBorder="1" applyAlignment="1">
      <alignment horizontal="left" vertical="top" wrapText="1"/>
    </xf>
    <xf numFmtId="0" fontId="32" fillId="4" borderId="34" xfId="36" applyFont="1" applyFill="1" applyBorder="1" applyAlignment="1">
      <alignment horizontal="left" vertical="top" wrapText="1"/>
    </xf>
    <xf numFmtId="0" fontId="32" fillId="4" borderId="71" xfId="36" applyFont="1" applyFill="1" applyBorder="1" applyAlignment="1">
      <alignment horizontal="left" vertical="top" wrapText="1"/>
    </xf>
    <xf numFmtId="0" fontId="32" fillId="4" borderId="0" xfId="36" applyFont="1" applyFill="1" applyAlignment="1">
      <alignment horizontal="left" vertical="top" wrapText="1"/>
    </xf>
    <xf numFmtId="0" fontId="6" fillId="7" borderId="100" xfId="7" applyFont="1" applyFill="1" applyBorder="1" applyAlignment="1"/>
  </cellXfs>
  <cellStyles count="38">
    <cellStyle name="Comma" xfId="1" builtinId="3"/>
    <cellStyle name="Comma 2" xfId="9" xr:uid="{00000000-0005-0000-0000-000001000000}"/>
    <cellStyle name="Comma 2 2" xfId="11" xr:uid="{00000000-0005-0000-0000-000002000000}"/>
    <cellStyle name="Comma 2 3" xfId="29" xr:uid="{00000000-0005-0000-0000-000003000000}"/>
    <cellStyle name="Comma 3" xfId="21" xr:uid="{00000000-0005-0000-0000-000004000000}"/>
    <cellStyle name="Comma 3 2" xfId="35" xr:uid="{00000000-0005-0000-0000-000005000000}"/>
    <cellStyle name="Comma 4" xfId="26" xr:uid="{00000000-0005-0000-0000-000006000000}"/>
    <cellStyle name="Comma 4 2" xfId="31" xr:uid="{00000000-0005-0000-0000-000007000000}"/>
    <cellStyle name="Comma 5" xfId="18" xr:uid="{00000000-0005-0000-0000-000008000000}"/>
    <cellStyle name="Currency 2" xfId="22" xr:uid="{00000000-0005-0000-0000-000009000000}"/>
    <cellStyle name="Normal" xfId="0" builtinId="0"/>
    <cellStyle name="Normal 2" xfId="2" xr:uid="{00000000-0005-0000-0000-00000B000000}"/>
    <cellStyle name="Normal 2 2" xfId="7" xr:uid="{00000000-0005-0000-0000-00000C000000}"/>
    <cellStyle name="Normal 2 2 2" xfId="5" xr:uid="{00000000-0005-0000-0000-00000D000000}"/>
    <cellStyle name="Normal 2 3" xfId="30" xr:uid="{00000000-0005-0000-0000-00000E000000}"/>
    <cellStyle name="Normal 2 4" xfId="33" xr:uid="{00000000-0005-0000-0000-00000F000000}"/>
    <cellStyle name="Normal 2 5" xfId="34" xr:uid="{00000000-0005-0000-0000-000010000000}"/>
    <cellStyle name="Normal 22 2" xfId="3" xr:uid="{00000000-0005-0000-0000-000011000000}"/>
    <cellStyle name="Normal 3" xfId="6" xr:uid="{00000000-0005-0000-0000-000012000000}"/>
    <cellStyle name="Normal 3 2" xfId="19" xr:uid="{00000000-0005-0000-0000-000013000000}"/>
    <cellStyle name="Normal 3 3" xfId="28" xr:uid="{00000000-0005-0000-0000-000014000000}"/>
    <cellStyle name="Normal 4" xfId="8" xr:uid="{00000000-0005-0000-0000-000015000000}"/>
    <cellStyle name="Normal 4 2" xfId="23" xr:uid="{00000000-0005-0000-0000-000016000000}"/>
    <cellStyle name="Normal 5" xfId="17" xr:uid="{00000000-0005-0000-0000-000017000000}"/>
    <cellStyle name="Normal 53" xfId="4" xr:uid="{00000000-0005-0000-0000-000018000000}"/>
    <cellStyle name="Normal 6" xfId="27" xr:uid="{00000000-0005-0000-0000-000019000000}"/>
    <cellStyle name="Normal 7" xfId="36" xr:uid="{00000000-0005-0000-0000-00001A000000}"/>
    <cellStyle name="Normal 8" xfId="20" xr:uid="{00000000-0005-0000-0000-00001B000000}"/>
    <cellStyle name="Normal 9" xfId="37" xr:uid="{00000000-0005-0000-0000-00001C000000}"/>
    <cellStyle name="Normal_SCHED 330 - ROAD PROP &amp; EQUIP TO LEASED PROP " xfId="13" xr:uid="{00000000-0005-0000-0000-00001D000000}"/>
    <cellStyle name="Normal_SCHED 332 - DEPR  RATES - ROAD  EQUIP LEASED FROM OTHERS" xfId="14" xr:uid="{00000000-0005-0000-0000-00001E000000}"/>
    <cellStyle name="Normal_SCHED 332 - DEPR &amp; RATES - ROAD &amp; EQUIP LEASED FROM OTHERS" xfId="15" xr:uid="{00000000-0005-0000-0000-00001F000000}"/>
    <cellStyle name="Normal_SCHED 335 - ACC DEPR-ROAD  EQUIP" xfId="16" xr:uid="{00000000-0005-0000-0000-000020000000}"/>
    <cellStyle name="Normal_SCHED 510 SEPARATION OF DEBTHOLDINGS BETWEEN ROAD PROPERTY &amp; EQUIPMENT" xfId="25" xr:uid="{00000000-0005-0000-0000-000021000000}"/>
    <cellStyle name="Percent 2" xfId="10" xr:uid="{00000000-0005-0000-0000-000022000000}"/>
    <cellStyle name="Percent 3" xfId="12" xr:uid="{00000000-0005-0000-0000-000023000000}"/>
    <cellStyle name="Percent 4" xfId="24" xr:uid="{00000000-0005-0000-0000-000024000000}"/>
    <cellStyle name="Percent 5" xfId="32" xr:uid="{00000000-0005-0000-0000-00002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21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84" Type="http://schemas.openxmlformats.org/officeDocument/2006/relationships/externalLink" Target="externalLinks/externalLink20.xml"/><Relationship Id="rId89" Type="http://schemas.openxmlformats.org/officeDocument/2006/relationships/externalLink" Target="externalLinks/externalLink25.xml"/><Relationship Id="rId112" Type="http://schemas.openxmlformats.org/officeDocument/2006/relationships/externalLink" Target="externalLinks/externalLink48.xml"/><Relationship Id="rId133" Type="http://schemas.openxmlformats.org/officeDocument/2006/relationships/externalLink" Target="externalLinks/externalLink69.xml"/><Relationship Id="rId138" Type="http://schemas.openxmlformats.org/officeDocument/2006/relationships/externalLink" Target="externalLinks/externalLink74.xml"/><Relationship Id="rId154" Type="http://schemas.openxmlformats.org/officeDocument/2006/relationships/externalLink" Target="externalLinks/externalLink90.xml"/><Relationship Id="rId159" Type="http://schemas.openxmlformats.org/officeDocument/2006/relationships/externalLink" Target="externalLinks/externalLink95.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4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102" Type="http://schemas.openxmlformats.org/officeDocument/2006/relationships/externalLink" Target="externalLinks/externalLink38.xml"/><Relationship Id="rId123" Type="http://schemas.openxmlformats.org/officeDocument/2006/relationships/externalLink" Target="externalLinks/externalLink59.xml"/><Relationship Id="rId128" Type="http://schemas.openxmlformats.org/officeDocument/2006/relationships/externalLink" Target="externalLinks/externalLink64.xml"/><Relationship Id="rId144" Type="http://schemas.openxmlformats.org/officeDocument/2006/relationships/externalLink" Target="externalLinks/externalLink80.xml"/><Relationship Id="rId149" Type="http://schemas.openxmlformats.org/officeDocument/2006/relationships/externalLink" Target="externalLinks/externalLink85.xml"/><Relationship Id="rId5" Type="http://schemas.openxmlformats.org/officeDocument/2006/relationships/worksheet" Target="worksheets/sheet5.xml"/><Relationship Id="rId90" Type="http://schemas.openxmlformats.org/officeDocument/2006/relationships/externalLink" Target="externalLinks/externalLink26.xml"/><Relationship Id="rId95" Type="http://schemas.openxmlformats.org/officeDocument/2006/relationships/externalLink" Target="externalLinks/externalLink31.xml"/><Relationship Id="rId160" Type="http://schemas.openxmlformats.org/officeDocument/2006/relationships/externalLink" Target="externalLinks/externalLink96.xml"/><Relationship Id="rId165" Type="http://schemas.openxmlformats.org/officeDocument/2006/relationships/externalLink" Target="externalLinks/externalLink10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5.xml"/><Relationship Id="rId113" Type="http://schemas.openxmlformats.org/officeDocument/2006/relationships/externalLink" Target="externalLinks/externalLink49.xml"/><Relationship Id="rId118" Type="http://schemas.openxmlformats.org/officeDocument/2006/relationships/externalLink" Target="externalLinks/externalLink54.xml"/><Relationship Id="rId134" Type="http://schemas.openxmlformats.org/officeDocument/2006/relationships/externalLink" Target="externalLinks/externalLink70.xml"/><Relationship Id="rId139" Type="http://schemas.openxmlformats.org/officeDocument/2006/relationships/externalLink" Target="externalLinks/externalLink75.xml"/><Relationship Id="rId80" Type="http://schemas.openxmlformats.org/officeDocument/2006/relationships/externalLink" Target="externalLinks/externalLink16.xml"/><Relationship Id="rId85" Type="http://schemas.openxmlformats.org/officeDocument/2006/relationships/externalLink" Target="externalLinks/externalLink21.xml"/><Relationship Id="rId150" Type="http://schemas.openxmlformats.org/officeDocument/2006/relationships/externalLink" Target="externalLinks/externalLink86.xml"/><Relationship Id="rId155" Type="http://schemas.openxmlformats.org/officeDocument/2006/relationships/externalLink" Target="externalLinks/externalLink9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9.xml"/><Relationship Id="rId108" Type="http://schemas.openxmlformats.org/officeDocument/2006/relationships/externalLink" Target="externalLinks/externalLink44.xml"/><Relationship Id="rId124" Type="http://schemas.openxmlformats.org/officeDocument/2006/relationships/externalLink" Target="externalLinks/externalLink60.xml"/><Relationship Id="rId129" Type="http://schemas.openxmlformats.org/officeDocument/2006/relationships/externalLink" Target="externalLinks/externalLink65.xml"/><Relationship Id="rId54" Type="http://schemas.openxmlformats.org/officeDocument/2006/relationships/worksheet" Target="worksheets/sheet54.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91" Type="http://schemas.openxmlformats.org/officeDocument/2006/relationships/externalLink" Target="externalLinks/externalLink27.xml"/><Relationship Id="rId96" Type="http://schemas.openxmlformats.org/officeDocument/2006/relationships/externalLink" Target="externalLinks/externalLink32.xml"/><Relationship Id="rId140" Type="http://schemas.openxmlformats.org/officeDocument/2006/relationships/externalLink" Target="externalLinks/externalLink76.xml"/><Relationship Id="rId145" Type="http://schemas.openxmlformats.org/officeDocument/2006/relationships/externalLink" Target="externalLinks/externalLink81.xml"/><Relationship Id="rId161" Type="http://schemas.openxmlformats.org/officeDocument/2006/relationships/externalLink" Target="externalLinks/externalLink97.xml"/><Relationship Id="rId166" Type="http://schemas.openxmlformats.org/officeDocument/2006/relationships/externalLink" Target="externalLinks/externalLink10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2.xml"/><Relationship Id="rId114" Type="http://schemas.openxmlformats.org/officeDocument/2006/relationships/externalLink" Target="externalLinks/externalLink50.xml"/><Relationship Id="rId119" Type="http://schemas.openxmlformats.org/officeDocument/2006/relationships/externalLink" Target="externalLinks/externalLink55.xml"/><Relationship Id="rId127" Type="http://schemas.openxmlformats.org/officeDocument/2006/relationships/externalLink" Target="externalLinks/externalLink6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81" Type="http://schemas.openxmlformats.org/officeDocument/2006/relationships/externalLink" Target="externalLinks/externalLink17.xml"/><Relationship Id="rId86" Type="http://schemas.openxmlformats.org/officeDocument/2006/relationships/externalLink" Target="externalLinks/externalLink22.xml"/><Relationship Id="rId94" Type="http://schemas.openxmlformats.org/officeDocument/2006/relationships/externalLink" Target="externalLinks/externalLink30.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122" Type="http://schemas.openxmlformats.org/officeDocument/2006/relationships/externalLink" Target="externalLinks/externalLink58.xml"/><Relationship Id="rId130" Type="http://schemas.openxmlformats.org/officeDocument/2006/relationships/externalLink" Target="externalLinks/externalLink66.xml"/><Relationship Id="rId135" Type="http://schemas.openxmlformats.org/officeDocument/2006/relationships/externalLink" Target="externalLinks/externalLink71.xml"/><Relationship Id="rId143" Type="http://schemas.openxmlformats.org/officeDocument/2006/relationships/externalLink" Target="externalLinks/externalLink79.xml"/><Relationship Id="rId148" Type="http://schemas.openxmlformats.org/officeDocument/2006/relationships/externalLink" Target="externalLinks/externalLink84.xml"/><Relationship Id="rId151" Type="http://schemas.openxmlformats.org/officeDocument/2006/relationships/externalLink" Target="externalLinks/externalLink87.xml"/><Relationship Id="rId156" Type="http://schemas.openxmlformats.org/officeDocument/2006/relationships/externalLink" Target="externalLinks/externalLink92.xml"/><Relationship Id="rId164" Type="http://schemas.openxmlformats.org/officeDocument/2006/relationships/externalLink" Target="externalLinks/externalLink100.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04" Type="http://schemas.openxmlformats.org/officeDocument/2006/relationships/externalLink" Target="externalLinks/externalLink40.xml"/><Relationship Id="rId120" Type="http://schemas.openxmlformats.org/officeDocument/2006/relationships/externalLink" Target="externalLinks/externalLink56.xml"/><Relationship Id="rId125" Type="http://schemas.openxmlformats.org/officeDocument/2006/relationships/externalLink" Target="externalLinks/externalLink61.xml"/><Relationship Id="rId141" Type="http://schemas.openxmlformats.org/officeDocument/2006/relationships/externalLink" Target="externalLinks/externalLink77.xml"/><Relationship Id="rId146" Type="http://schemas.openxmlformats.org/officeDocument/2006/relationships/externalLink" Target="externalLinks/externalLink82.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162" Type="http://schemas.openxmlformats.org/officeDocument/2006/relationships/externalLink" Target="externalLinks/externalLink9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110" Type="http://schemas.openxmlformats.org/officeDocument/2006/relationships/externalLink" Target="externalLinks/externalLink46.xml"/><Relationship Id="rId115" Type="http://schemas.openxmlformats.org/officeDocument/2006/relationships/externalLink" Target="externalLinks/externalLink51.xml"/><Relationship Id="rId131" Type="http://schemas.openxmlformats.org/officeDocument/2006/relationships/externalLink" Target="externalLinks/externalLink67.xml"/><Relationship Id="rId136" Type="http://schemas.openxmlformats.org/officeDocument/2006/relationships/externalLink" Target="externalLinks/externalLink72.xml"/><Relationship Id="rId157" Type="http://schemas.openxmlformats.org/officeDocument/2006/relationships/externalLink" Target="externalLinks/externalLink93.xml"/><Relationship Id="rId61" Type="http://schemas.openxmlformats.org/officeDocument/2006/relationships/worksheet" Target="worksheets/sheet61.xml"/><Relationship Id="rId82" Type="http://schemas.openxmlformats.org/officeDocument/2006/relationships/externalLink" Target="externalLinks/externalLink18.xml"/><Relationship Id="rId152" Type="http://schemas.openxmlformats.org/officeDocument/2006/relationships/externalLink" Target="externalLinks/externalLink8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105" Type="http://schemas.openxmlformats.org/officeDocument/2006/relationships/externalLink" Target="externalLinks/externalLink41.xml"/><Relationship Id="rId126" Type="http://schemas.openxmlformats.org/officeDocument/2006/relationships/externalLink" Target="externalLinks/externalLink62.xml"/><Relationship Id="rId147" Type="http://schemas.openxmlformats.org/officeDocument/2006/relationships/externalLink" Target="externalLinks/externalLink83.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98" Type="http://schemas.openxmlformats.org/officeDocument/2006/relationships/externalLink" Target="externalLinks/externalLink34.xml"/><Relationship Id="rId121" Type="http://schemas.openxmlformats.org/officeDocument/2006/relationships/externalLink" Target="externalLinks/externalLink57.xml"/><Relationship Id="rId142" Type="http://schemas.openxmlformats.org/officeDocument/2006/relationships/externalLink" Target="externalLinks/externalLink78.xml"/><Relationship Id="rId163" Type="http://schemas.openxmlformats.org/officeDocument/2006/relationships/externalLink" Target="externalLinks/externalLink9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3.xml"/><Relationship Id="rId116" Type="http://schemas.openxmlformats.org/officeDocument/2006/relationships/externalLink" Target="externalLinks/externalLink52.xml"/><Relationship Id="rId137" Type="http://schemas.openxmlformats.org/officeDocument/2006/relationships/externalLink" Target="externalLinks/externalLink73.xml"/><Relationship Id="rId158" Type="http://schemas.openxmlformats.org/officeDocument/2006/relationships/externalLink" Target="externalLinks/externalLink9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 Id="rId111" Type="http://schemas.openxmlformats.org/officeDocument/2006/relationships/externalLink" Target="externalLinks/externalLink47.xml"/><Relationship Id="rId132" Type="http://schemas.openxmlformats.org/officeDocument/2006/relationships/externalLink" Target="externalLinks/externalLink68.xml"/><Relationship Id="rId153" Type="http://schemas.openxmlformats.org/officeDocument/2006/relationships/externalLink" Target="externalLinks/externalLink8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audit.ge.com/STRONS/ANALYSIS/INVESTED/1997/2Q/1PG_0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tWorthTXtrange\share\Documents%20and%20Settings\ayalaa\Desktop\IT%20SUMMARY.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tWorthTXtrange\share\Documents%20and%20Settings\210035334\My%20Documents\2_Past%20Reviews\2005T3%20CAS\Workpapers\VA%20DAC\WP%20D\DAC\Models%20from%20Ransone\Amortization%20Models\LVHGAAP%20%20Rollforward%20Jun%2005%20OF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1&#44221;&#47532;&#44284;\02_&#50504;&#50689;&#44540;\97&#44208;&#49328;&#48372;&#44256;&#49436;2&#4442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twntfilp005\apps\CONTROLLER\Plan\Debt1\Debt\Other\UAM_2750%20FY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tWorthTXtrange\share\My%20Documents\OTR\Americas\2.Psi\Apr%20update\Ultrasound%20Q2_01%20PSI%20Final%20Update%201_Rev1_Apr%20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CONTROLLER\Property%20Accounting\Reporting%20&amp;%20Analysis\Depreciation\2015\Monthly%20Schedules\2015%20Depreciation%20Breakout%20Pro%20Form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twntfilp005\apps\Property%20Accounting\Reporting%20&amp;%20Analysis\Annual%20Reports\2020\R-1\415\2020%20Depreciation%20Breakout%20Pro%20Fo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twntfilp005\Apps\CorporateACCG\AAR%20&amp;%20STB%20Reporting\R-1\2015\Support\410\2014\Support\2013%20Depreciation%20Breakout%20BH%20-%20From%20Michel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Property%20Accounting\Reporting%20&amp;%20Analysis\Depreciation\2014\Monthly%20Schedules\2014%20Depreciation%20Breakout%20B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b152348\Local%20Settings\Temporary%20Internet%20Files\Content.Outlook\CMJED35T\BNSF%20Loco%20Depr%20Summary%202010%20w%20Extended%20Interm%20%20Life%207%2015%202011%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tWorthTXtrange\share\Documents%20and%20Settings\207013574\Local%20Settings\Temporary%20Internet%20Files\OLK1D\Functional%20ACR%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tWorthTXtrange\share\Work%20Files\Functionals\Functional%20and%20IS%20Queries\December%202011%20Shop%20Reports\BNSF%202011%20Functional%20Monthly%20Report%20De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DOCUME~1\205001~1\LOCALS~1\Temp\GEIS%20Sc6%20V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twntfilp003\Marketing\TEMP\2004%20Plan%20Workshe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tWorthTXtrange\share\Documents%20and%20Settings\ms30257\Local%20Settings\Temporary%20Internet%20Files\OLK19F\Q4%20Input%20Targets%20rev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file2trange\finance\Finance%20Service%20Contracts\2008\2008%20Margin%20Walks\1Q08%20Final%20Margin%20Walk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tWorthTXtrange\share\Documents%20and%20Settings\ms29592\Local%20Settings\Temporary%20Internet%20Files\OLK56\Ultrasound%20Q2%20Sales%20Production%20Units%20FW%202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tWorthTXtrange\share\WINNT\Temporary%20Internet%20Files\OLK3\WINDOWS\Temporary%20Internet%20Files\OLK8304\DEZ.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tWorthTXtrange\share\My%20Documents\UltraSound\Inventory\May%2024%20Review\Ultrasound%20Inventory%205-23-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tWorthTXtrange\share\Documents%20and%20Settings\dunsthem\My%20Documents\3T01GEP_F\China\GC%20Hyperion%20'00%204Q.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tWorthTXtrange\share\Finance\General%20Accounting\Acct%20Recs\1q03\Account%20Rec%20Listing%201Q0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tWorthTXtrange\share\Documents%20and%20Settings\lopeza\Local%20Settings\Temporary%20Internet%20Files\OLK9\DR4%20TWN%200209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ocuments%20and%20Settings\MOCKJ\My%20Documents\2T02%20-%20Europe%20M&amp;A\IMV\Financials\MRP_IMVTOTAL_BS_0206_Entit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tWorthTXtrange\share\Users\210054481\My%20Documents\Jennifer\Durability\Training\TECH%20REVIEW%20TEMPLATE_v2_ForRepeatCMR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tWorthTXtrange\share\Documents%20and%20Settings\210054348\My%20Documents\Durability\2011%20CMR\Q1%202011\FMX\Shocks\FMX%20Shocks%20Q1%202011%20CMR%20Rev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data.supportcentral.ge.com/Controller/Controllership/Sarbanes%20Oxley/SOX%20CIVI%20Progres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tWorthTXtrange\share\exchange\My%20Documents\Session%20II\Summary%20SessionII%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tmp\97pbt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twntfilp003\Marketing\MarketingExp\Morris\Equipmnt\PlanInfo\2002%20Plan%20Summary-Stretch.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tWorthTXtrange\share\Documents%20and%20Settings\calagnth\Local%20Settings\Temporary%20Internet%20Files\OLK22\CF%20mapping%20Q4%20-%20Pow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tWorthTXtrange\share\Work%20Files\SII\2012,%20August\BNSF_2012%20S2_MSA%20financial%20roll-up.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3.249.104.6\groups\DATA\DBAS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ROF00%20End%20New%20Lapses%20RB%202%20Neut%20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ONTROLLER\Property%20Accounting\Depreciation%20Studies\2002%20-%202010\Freight%20Car%20Depreciation%20Studies\Freight%20Car%20-%202008\STB%20Files\BNSF%202009%20EquipDepreciationSummary.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tWorthTXtrange\share\Documents%20and%20Settings\ms29592\Local%20Settings\Temporary%20Internet%20Files\OLK56\FW%2025%20PSI%20to%20Sales%20Tracker%20Variance%20Analysis%20June%209%20Rev%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tWorthTXtrange\share\Documents%20and%20Settings\ayalaa\Desktop\Co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Full%20Analysis%205-1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tWorthTXtrange\share\Documents%20and%20Settings\ms22177\Local%20Settings\Temporary%20Internet%20Files\OLK14\3-13%20Inventory%20Cou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tWorthTXtrange\share\1.%20&#49437;&#51060;&#54028;&#51068;\2001&#45380;%20&#51088;&#47308;\1.%20&#44208;&#49328;\&#49688;&#51452;&#47588;&#52636;\2.%20&#49688;&#51452;&#47588;&#52636;&#47749;&#49464;&#49436;\&#47588;&#52636;&#49892;&#51201;&#47749;&#49464;&#49436;_0109_L2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3.48.4.162\alpcispapp050share\BOP%20Live%20User\REPORTS\DEVELOPMENT\FP&amp;A\FMP\FINFMP2\INTERNATIONAL%20REVENUE\OCT%20SRO%20'10\International%20Revenues%20Oct%20SRO%204Q'10%20vs.%204Q'09%20YT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3.249.104.6\groups\123FILES\XLS-FILE\P&amp;L1996\P&amp;L-Q196\Q495-E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tWorthTXtrange\share\Documents%20and%20Settings\carpentj\My%20Documents\2T02%20-%20ERC%20Financial\Audit%20Area\Sched%206%20-%20CDR%20Tie-Out\ERC_2T02_NARO_SCH6_DATA(0621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tWorthTXtrange\share\Imaging%20Finance\Reports%20APP\acbility_app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tWorthTXtrange\share\windows\TEMP\DPSM2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msk\finanz\DATEN\EXCEL\GOHL\MONAT\2000\Billing%20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PROPMGR\MASTER~1\FORECA~1\MCPH_M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slow%20moving%20data%20-%20U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Inventory\L9%20Inventor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tWorthTXtrange\share\REPORTS\2002\Analysis\AMAnalysi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tWorthTXtrange\share\Docs\Sales%20Tracker\WINDOWS\DESKTOP\Taiw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TWNTFILP005\finance\CONTROLLER\Mech-OpsSupport\Mechanical\Vicki\Journals\2012\11%20November\VP8%20-%20Capital%20Labor%20reclass%20-%20Loco%20OH.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twntfilp005\apps\CONTROLLER\Property%20Accounting\Reporting%20&amp;%20Analysis\Annual%20Reports\2006\R-1\330\Diverted%20W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tWorthTXtrange\share\Finance\FP&amp;A\OP-SI-SII\SII%20-%202004\Models\SII%20-%20FP&amp;A%20Model%20-%20De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twntfilp005\apps\Documents%20and%20Settings\DEFAULT\Local%20Settings\Temporary%20Internet%20Files\Content.IE5\KL3H66WW\GTC%20R1%20Sch%20400%20to%20Sch%2051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tWorthTXtrange\share\docs\Ultrasound\Sales%20Tracker\Q4%20Sales%20Trackers\Asi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Equipment\Locomotives\Locomotive%20Overhauls\2000\April\aprilequi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Documents\Brand%20X\JT8D\200\Meridiana\VB%20LLP%20Model%20V3%20Meridian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tWorthTXtrange\share\PROPMGR\MASTER~1\FORECA~1\MCPH_M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tWorthTXtrange\share\Documents%20and%20Settings\213044550\Desktop\NottinghamSubmissions\Nottingham_Aging_TemplateFranc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Finance%20Service%20Contracts\LTSA\U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tWorthTXtrange\share\Imaging%20Finance\Capital%20Expenditure\2002%20Reporting\08.Aug%2002\Capital_Report_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Documents%20and%20Settings\KhanRa\Local%20Settings\Temporary%20Internet%20Files\OLK1\NMAR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tWorthTXtrange\share\Documents%20and%20Settings\ms22177\Local%20Settings\Temporary%20Internet%20Files\OLK14\Demo%20Maste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twntfilp005\apps\TEMP\MATT\97R1-1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tWorthTXtrange\share\Documents%20and%20Settings\200010077\My%20Documents\2T05\Financials\Instrumentarium%20European%20Snapsho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twntfilp005\apps\Finstnt\US%20Companies\2000\GTW\2000_R1\1999%20files\Hector\97R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twntfilp005\apps\Documents%20and%20Settings\b145489\Local%20Settings\Temporary%20Internet%20Files\OLKB2\Purchase%20Accounting%20Run%20Off%20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twntnsip002\FIN\Documents%20and%20Settings\b145489\Local%20Settings\Temporary%20Internet%20Files\OLKB2\Purchase%20Accounting%20Run%20Off%2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twntfilp005\Documents%20and%20Settings\b145489\Local%20Settings\Temporary%20Internet%20Files\OLKB2\Purchase%20Accounting%20Run%20Off%2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twntfilp005\finance\Documents%20and%20Settings\b145489\Local%20Settings\Temporary%20Internet%20Files\OLKB2\Purchase%20Accounting%20Run%20Off%2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tWorthTXtrange\share\Documents%20and%20Settings\calagnth\My%20Documents\Tom%20Calagna's%20Files\2002\External%20CFOA\1H%20Est%20-%20STAR%20format\1H%20CFOA%20May%20DR95%20(GEP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tWorthTXtrange\share\PSI%20files%20on%20C\2002%20OP\global%20summary%202_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tWorthTXtrange\share\windows\TEMP\QuickPlace\Aug%20updat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tWorthTXtrange\share\DOCUME~1\ms31160\LOCALS~1\Temp\QuickPlace\As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Docs\My%20Documents\2000%20actuals\global%20consolidation\1999%20sales%20actuals%20by%20produc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tWorthTXtrange\share\PSI%20printouts\new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tWorthTXtrange\share\Documents%20and%20Settings\207014702\Local%20Settings\Temporary%20Internet%20Files\OLKB\SII%20iBased%20Sales%20to%20OM%20Rev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twntfilp005\WINNT\Loco%20Depr%20Fin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b162363\Local%20Settings\Temporary%20Internet%20Files\OLK60\WINNT\Loco%20Depr%20Fin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twntfilp005\finance\WINNT\Loco%20Depr%20Fin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twntfilp005\apps\WINNT\Loco%20Depr%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twntfilp005\apps\Current\CurrentProperty\2006%20Depr%20Recal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Users\210064341\My%20Documents\Canadian%20National\Invoices\12-%20December\9465-23502_Mileage_Reconciliation_Invoice_Dec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tWorthTXtrange\share\Documents%20and%20Settings\ms32400\Local%20Settings\Temporary%20Internet%20Files\OLK9\GM%20BC%20SII%20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tWorthTXtrange\share\Judith%20Hartmann\SII\Basecost\GM%20BC%20SII%20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twntfilp005\Apps\CorporateACCG\AAR%20&amp;%20STB%20Reporting\REI\REI%202015\4th%20Quarter\4Q15%20REI%20Lead%20Schedule.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twntfilp005\Apps\AcctFin%20Report\Internal%20Rptg\R-1\Projects\410%20Allocation%20Study\2007\2007%20ALLOCATION%20STUDY%20SUBMISS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L:\SCORPION\REV0301\VH_03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96&#51228;&#51312;\96COST\&#50896;&#44032;&#48516;&#49437;.XLW"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W:\My%20Documents\IOP%202003\SVCP%2030MM%20COST%20PER%20LOCO.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tWorthTXtrange\share\Documents%20and%20Settings\sanchera\Local%20Settings\Temporary%20Internet%20Files\OLK5F\ADM\1rep_00\2H00\Orders\Finland%20%201103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op 25"/>
      <sheetName val="&gt; $50MM"/>
      <sheetName val="Country"/>
      <sheetName val="Comm Mtg"/>
      <sheetName val="(25)OutYear(2009_20101H)"/>
      <sheetName val="(40) FDL Tier Breakdown"/>
      <sheetName val="(41) FDL Frequency Upload"/>
      <sheetName val="Audit Type - Validation"/>
      <sheetName val="Template fields"/>
      <sheetName val="Template fields &amp; definitions"/>
      <sheetName val="Drop Downs"/>
      <sheetName val="Data Validation"/>
      <sheetName val="Validation"/>
      <sheetName val="Status Summary"/>
      <sheetName val="Lists formulas"/>
      <sheetName val="OPERSUM"/>
      <sheetName val="Currency"/>
      <sheetName val="1PG_0697"/>
      <sheetName val="2. Input_Events"/>
      <sheetName val="4. Output_Overview"/>
      <sheetName val="list"/>
      <sheetName val="CSA Risk Universe Steps"/>
      <sheetName val="--&gt; R&amp;O"/>
      <sheetName val="Sheet1"/>
      <sheetName val="Formula"/>
      <sheetName val="Data validations"/>
      <sheetName val="Q2 MFA"/>
      <sheetName val="Sheet3"/>
      <sheetName val="Data Validation List"/>
      <sheetName val="Diaph Bkts L-0 thru L-3"/>
      <sheetName val="T&amp;M model"/>
      <sheetName val=" T&amp;M model"/>
      <sheetName val="QVAR"/>
      <sheetName val="10. ICAM Cost Template"/>
      <sheetName val="Pivot Table Summary"/>
      <sheetName val="PI Adj Backup"/>
      <sheetName val="Reference"/>
      <sheetName val="Proj. Actions&amp;Balances"/>
      <sheetName val="Dropdown"/>
      <sheetName val="Drop Down Lists"/>
      <sheetName val="Table"/>
      <sheetName val="Sheet2"/>
      <sheetName val="Tables"/>
      <sheetName val="MASTER"/>
      <sheetName val="Calculation Questionnaire"/>
      <sheetName val="Range_Values"/>
      <sheetName val="Notes"/>
      <sheetName val="Data"/>
      <sheetName val="PY Model"/>
      <sheetName val="Sheet 3"/>
      <sheetName val="Sheet5"/>
      <sheetName val="Lists"/>
      <sheetName val="Drop-Down Lists"/>
      <sheetName val="1|Cover"/>
      <sheetName val="Key"/>
      <sheetName val="Pick lists"/>
      <sheetName val="legenda"/>
      <sheetName val="Data Validation Lists"/>
      <sheetName val="List of data"/>
      <sheetName val="Sheet1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SUMMARY"/>
      <sheetName val="ProjectValidation"/>
    </sheetNames>
    <sheetDataSet>
      <sheetData sheetId="0">
        <row r="4">
          <cell r="A4" t="str">
            <v>009910</v>
          </cell>
          <cell r="B4">
            <v>21017</v>
          </cell>
        </row>
        <row r="5">
          <cell r="A5" t="str">
            <v>019910</v>
          </cell>
          <cell r="B5">
            <v>21025</v>
          </cell>
        </row>
        <row r="6">
          <cell r="A6" t="str">
            <v>020110</v>
          </cell>
          <cell r="B6">
            <v>21002</v>
          </cell>
        </row>
        <row r="7">
          <cell r="A7">
            <v>110179</v>
          </cell>
          <cell r="B7">
            <v>21004</v>
          </cell>
        </row>
        <row r="8">
          <cell r="A8">
            <v>130110</v>
          </cell>
          <cell r="B8">
            <v>13011</v>
          </cell>
        </row>
        <row r="9">
          <cell r="A9">
            <v>130210</v>
          </cell>
          <cell r="B9">
            <v>13021</v>
          </cell>
        </row>
        <row r="10">
          <cell r="A10" t="str">
            <v>030110</v>
          </cell>
          <cell r="B10">
            <v>30110</v>
          </cell>
        </row>
        <row r="11">
          <cell r="A11" t="str">
            <v>030111</v>
          </cell>
          <cell r="B11">
            <v>30111</v>
          </cell>
        </row>
        <row r="12">
          <cell r="A12" t="str">
            <v>030112</v>
          </cell>
          <cell r="B12">
            <v>30112</v>
          </cell>
        </row>
        <row r="13">
          <cell r="A13" t="str">
            <v>030113</v>
          </cell>
          <cell r="B13">
            <v>30113</v>
          </cell>
        </row>
        <row r="14">
          <cell r="A14" t="str">
            <v>030210</v>
          </cell>
          <cell r="B14">
            <v>21080</v>
          </cell>
        </row>
        <row r="15">
          <cell r="A15" t="str">
            <v>030310</v>
          </cell>
          <cell r="B15">
            <v>21122</v>
          </cell>
        </row>
        <row r="16">
          <cell r="A16" t="str">
            <v>030410</v>
          </cell>
          <cell r="B16">
            <v>21026</v>
          </cell>
        </row>
        <row r="17">
          <cell r="A17" t="str">
            <v>030510</v>
          </cell>
          <cell r="B17">
            <v>21051</v>
          </cell>
        </row>
        <row r="18">
          <cell r="A18" t="str">
            <v>030610</v>
          </cell>
          <cell r="B18">
            <v>21108</v>
          </cell>
        </row>
        <row r="19">
          <cell r="A19" t="str">
            <v>030710</v>
          </cell>
          <cell r="B19">
            <v>21121</v>
          </cell>
        </row>
        <row r="20">
          <cell r="A20" t="str">
            <v>030810</v>
          </cell>
          <cell r="B20">
            <v>21096</v>
          </cell>
        </row>
        <row r="21">
          <cell r="A21" t="str">
            <v>030910</v>
          </cell>
          <cell r="B21">
            <v>21179</v>
          </cell>
        </row>
        <row r="22">
          <cell r="A22" t="str">
            <v>031310</v>
          </cell>
          <cell r="B22">
            <v>21118</v>
          </cell>
        </row>
        <row r="23">
          <cell r="A23" t="str">
            <v>031410</v>
          </cell>
          <cell r="B23">
            <v>21209</v>
          </cell>
        </row>
        <row r="24">
          <cell r="A24" t="str">
            <v>031510</v>
          </cell>
          <cell r="B24">
            <v>21218</v>
          </cell>
        </row>
        <row r="25">
          <cell r="A25" t="str">
            <v>031610</v>
          </cell>
          <cell r="B25">
            <v>21236</v>
          </cell>
        </row>
        <row r="26">
          <cell r="A26" t="str">
            <v>050179</v>
          </cell>
          <cell r="B26">
            <v>21016</v>
          </cell>
        </row>
        <row r="27">
          <cell r="A27" t="str">
            <v>100110</v>
          </cell>
          <cell r="B27">
            <v>21062</v>
          </cell>
        </row>
        <row r="28">
          <cell r="A28" t="str">
            <v>110210</v>
          </cell>
          <cell r="B28">
            <v>21027</v>
          </cell>
        </row>
        <row r="29">
          <cell r="A29" t="str">
            <v>110310</v>
          </cell>
          <cell r="B29">
            <v>21114</v>
          </cell>
        </row>
        <row r="30">
          <cell r="A30" t="str">
            <v>120110</v>
          </cell>
          <cell r="B30">
            <v>21061</v>
          </cell>
        </row>
        <row r="31">
          <cell r="A31" t="str">
            <v>120210</v>
          </cell>
          <cell r="B31">
            <v>21202</v>
          </cell>
        </row>
        <row r="32">
          <cell r="A32" t="str">
            <v>150110</v>
          </cell>
          <cell r="B32">
            <v>21174</v>
          </cell>
        </row>
        <row r="33">
          <cell r="A33" t="str">
            <v>530510</v>
          </cell>
          <cell r="B33">
            <v>21037</v>
          </cell>
        </row>
        <row r="34">
          <cell r="B34">
            <v>21193</v>
          </cell>
        </row>
        <row r="35">
          <cell r="B35">
            <v>21032</v>
          </cell>
        </row>
        <row r="36">
          <cell r="B36">
            <v>21077</v>
          </cell>
        </row>
        <row r="37">
          <cell r="B37">
            <v>21105</v>
          </cell>
        </row>
        <row r="38">
          <cell r="B38">
            <v>21123</v>
          </cell>
        </row>
        <row r="39">
          <cell r="B39">
            <v>21187</v>
          </cell>
        </row>
        <row r="41">
          <cell r="A41">
            <v>700110</v>
          </cell>
          <cell r="B41">
            <v>62049</v>
          </cell>
        </row>
        <row r="42">
          <cell r="A42">
            <v>700210</v>
          </cell>
          <cell r="B42">
            <v>62059</v>
          </cell>
        </row>
        <row r="43">
          <cell r="A43">
            <v>700310</v>
          </cell>
          <cell r="B43">
            <v>62069</v>
          </cell>
        </row>
        <row r="44">
          <cell r="A44">
            <v>701010</v>
          </cell>
          <cell r="B44">
            <v>61028</v>
          </cell>
        </row>
        <row r="45">
          <cell r="A45">
            <v>701110</v>
          </cell>
          <cell r="B45">
            <v>61048</v>
          </cell>
        </row>
        <row r="46">
          <cell r="A46">
            <v>701210</v>
          </cell>
          <cell r="B46">
            <v>62208</v>
          </cell>
        </row>
        <row r="47">
          <cell r="A47">
            <v>701310</v>
          </cell>
          <cell r="B47">
            <v>61088</v>
          </cell>
        </row>
        <row r="48">
          <cell r="A48">
            <v>710110</v>
          </cell>
          <cell r="B48">
            <v>21015</v>
          </cell>
        </row>
        <row r="49">
          <cell r="A49">
            <v>710111</v>
          </cell>
          <cell r="B49">
            <v>10161</v>
          </cell>
        </row>
        <row r="50">
          <cell r="A50">
            <v>710112</v>
          </cell>
          <cell r="B50">
            <v>10171</v>
          </cell>
        </row>
        <row r="51">
          <cell r="A51">
            <v>719880</v>
          </cell>
          <cell r="B51">
            <v>10181</v>
          </cell>
        </row>
        <row r="52">
          <cell r="A52">
            <v>720110</v>
          </cell>
          <cell r="B52">
            <v>21067</v>
          </cell>
        </row>
        <row r="53">
          <cell r="A53">
            <v>720111</v>
          </cell>
          <cell r="B53">
            <v>10681</v>
          </cell>
        </row>
        <row r="54">
          <cell r="A54">
            <v>720112</v>
          </cell>
          <cell r="B54">
            <v>10691</v>
          </cell>
        </row>
        <row r="55">
          <cell r="A55">
            <v>740210</v>
          </cell>
          <cell r="B55">
            <v>62248</v>
          </cell>
        </row>
        <row r="56">
          <cell r="A56">
            <v>840110</v>
          </cell>
          <cell r="B56">
            <v>61068</v>
          </cell>
        </row>
        <row r="57">
          <cell r="A57" t="str">
            <v>709910</v>
          </cell>
          <cell r="B57">
            <v>21023</v>
          </cell>
        </row>
        <row r="58">
          <cell r="A58" t="str">
            <v>720310</v>
          </cell>
          <cell r="B58">
            <v>21184</v>
          </cell>
        </row>
        <row r="59">
          <cell r="A59" t="str">
            <v>730110</v>
          </cell>
          <cell r="B59">
            <v>21052</v>
          </cell>
        </row>
        <row r="60">
          <cell r="A60" t="str">
            <v>730210</v>
          </cell>
          <cell r="B60">
            <v>21090</v>
          </cell>
        </row>
        <row r="61">
          <cell r="A61" t="str">
            <v>730610</v>
          </cell>
          <cell r="B61">
            <v>21120</v>
          </cell>
        </row>
        <row r="62">
          <cell r="A62" t="str">
            <v>740110</v>
          </cell>
          <cell r="B62">
            <v>21022</v>
          </cell>
        </row>
        <row r="63">
          <cell r="A63" t="str">
            <v>740310</v>
          </cell>
          <cell r="B63">
            <v>21119</v>
          </cell>
        </row>
        <row r="64">
          <cell r="A64" t="str">
            <v>740410</v>
          </cell>
          <cell r="B64">
            <v>21142</v>
          </cell>
        </row>
        <row r="65">
          <cell r="A65" t="str">
            <v>760110</v>
          </cell>
          <cell r="B65">
            <v>21074</v>
          </cell>
        </row>
        <row r="66">
          <cell r="A66" t="str">
            <v>760210</v>
          </cell>
          <cell r="B66">
            <v>21064</v>
          </cell>
        </row>
        <row r="67">
          <cell r="A67" t="str">
            <v>760310</v>
          </cell>
          <cell r="B67">
            <v>21208</v>
          </cell>
        </row>
        <row r="68">
          <cell r="A68" t="str">
            <v>760410</v>
          </cell>
          <cell r="B68">
            <v>21089</v>
          </cell>
        </row>
        <row r="69">
          <cell r="A69" t="str">
            <v>760479</v>
          </cell>
          <cell r="B69">
            <v>21076</v>
          </cell>
        </row>
        <row r="70">
          <cell r="A70" t="str">
            <v>770110</v>
          </cell>
          <cell r="B70">
            <v>21036</v>
          </cell>
        </row>
        <row r="71">
          <cell r="A71" t="str">
            <v>780110</v>
          </cell>
          <cell r="B71">
            <v>21069</v>
          </cell>
        </row>
        <row r="72">
          <cell r="A72" t="str">
            <v>800110</v>
          </cell>
          <cell r="B72">
            <v>21079</v>
          </cell>
        </row>
        <row r="73">
          <cell r="A73" t="str">
            <v>800210</v>
          </cell>
          <cell r="B73">
            <v>21065</v>
          </cell>
        </row>
        <row r="74">
          <cell r="A74" t="str">
            <v>800310</v>
          </cell>
          <cell r="B74">
            <v>21072</v>
          </cell>
        </row>
        <row r="75">
          <cell r="A75" t="str">
            <v>800410</v>
          </cell>
          <cell r="B75">
            <v>21206</v>
          </cell>
        </row>
        <row r="76">
          <cell r="A76" t="str">
            <v>810110</v>
          </cell>
          <cell r="B76">
            <v>21068</v>
          </cell>
        </row>
        <row r="77">
          <cell r="A77" t="str">
            <v>850110</v>
          </cell>
          <cell r="B77">
            <v>21070</v>
          </cell>
        </row>
        <row r="78">
          <cell r="A78" t="str">
            <v>860179</v>
          </cell>
          <cell r="B78">
            <v>21005</v>
          </cell>
        </row>
        <row r="79">
          <cell r="A79" t="str">
            <v>870110</v>
          </cell>
          <cell r="B79">
            <v>21066</v>
          </cell>
        </row>
        <row r="80">
          <cell r="A80" t="str">
            <v>900110</v>
          </cell>
          <cell r="B80">
            <v>21039</v>
          </cell>
        </row>
        <row r="81">
          <cell r="B81">
            <v>21008</v>
          </cell>
        </row>
        <row r="82">
          <cell r="B82">
            <v>21009</v>
          </cell>
        </row>
        <row r="83">
          <cell r="B83">
            <v>21078</v>
          </cell>
        </row>
        <row r="84">
          <cell r="B84">
            <v>21115</v>
          </cell>
        </row>
        <row r="86">
          <cell r="A86">
            <v>300110</v>
          </cell>
          <cell r="B86">
            <v>30011</v>
          </cell>
        </row>
        <row r="87">
          <cell r="A87">
            <v>300910</v>
          </cell>
          <cell r="B87">
            <v>30091</v>
          </cell>
        </row>
        <row r="88">
          <cell r="A88">
            <v>305910</v>
          </cell>
          <cell r="B88">
            <v>38034</v>
          </cell>
        </row>
        <row r="89">
          <cell r="A89">
            <v>306910</v>
          </cell>
          <cell r="B89">
            <v>21125</v>
          </cell>
        </row>
        <row r="90">
          <cell r="A90">
            <v>307910</v>
          </cell>
          <cell r="B90">
            <v>30791</v>
          </cell>
        </row>
        <row r="91">
          <cell r="A91">
            <v>309010</v>
          </cell>
          <cell r="B91">
            <v>30901</v>
          </cell>
        </row>
        <row r="92">
          <cell r="A92">
            <v>309110</v>
          </cell>
          <cell r="B92">
            <v>30911</v>
          </cell>
        </row>
        <row r="93">
          <cell r="A93">
            <v>309210</v>
          </cell>
          <cell r="B93">
            <v>30921</v>
          </cell>
        </row>
        <row r="94">
          <cell r="A94">
            <v>309910</v>
          </cell>
          <cell r="B94">
            <v>38038</v>
          </cell>
        </row>
        <row r="95">
          <cell r="A95">
            <v>310110</v>
          </cell>
          <cell r="B95">
            <v>21042</v>
          </cell>
        </row>
        <row r="96">
          <cell r="A96">
            <v>310310</v>
          </cell>
          <cell r="B96">
            <v>21053</v>
          </cell>
        </row>
        <row r="97">
          <cell r="A97">
            <v>310510</v>
          </cell>
          <cell r="B97">
            <v>21092</v>
          </cell>
        </row>
        <row r="98">
          <cell r="A98">
            <v>310610</v>
          </cell>
          <cell r="B98">
            <v>21178</v>
          </cell>
        </row>
        <row r="99">
          <cell r="A99">
            <v>310710</v>
          </cell>
          <cell r="B99">
            <v>21094</v>
          </cell>
        </row>
        <row r="100">
          <cell r="A100">
            <v>310910</v>
          </cell>
          <cell r="B100">
            <v>21160</v>
          </cell>
        </row>
        <row r="101">
          <cell r="A101">
            <v>311410</v>
          </cell>
          <cell r="B101">
            <v>21214</v>
          </cell>
        </row>
        <row r="102">
          <cell r="A102">
            <v>400010</v>
          </cell>
          <cell r="B102">
            <v>38033</v>
          </cell>
        </row>
        <row r="103">
          <cell r="A103">
            <v>400110</v>
          </cell>
          <cell r="B103">
            <v>38105</v>
          </cell>
        </row>
        <row r="104">
          <cell r="A104">
            <v>400510</v>
          </cell>
          <cell r="B104">
            <v>38048</v>
          </cell>
        </row>
        <row r="105">
          <cell r="A105">
            <v>400610</v>
          </cell>
          <cell r="B105">
            <v>21198</v>
          </cell>
        </row>
        <row r="106">
          <cell r="A106">
            <v>400810</v>
          </cell>
          <cell r="B106">
            <v>21230</v>
          </cell>
        </row>
        <row r="107">
          <cell r="A107">
            <v>400910</v>
          </cell>
          <cell r="B107">
            <v>21216</v>
          </cell>
        </row>
        <row r="108">
          <cell r="A108">
            <v>410410</v>
          </cell>
          <cell r="B108">
            <v>38049</v>
          </cell>
        </row>
        <row r="109">
          <cell r="A109">
            <v>420110</v>
          </cell>
          <cell r="B109">
            <v>38054</v>
          </cell>
        </row>
        <row r="110">
          <cell r="A110">
            <v>430110</v>
          </cell>
          <cell r="B110">
            <v>38098</v>
          </cell>
        </row>
        <row r="111">
          <cell r="A111">
            <v>440110</v>
          </cell>
          <cell r="B111">
            <v>21063</v>
          </cell>
        </row>
        <row r="112">
          <cell r="A112">
            <v>450110</v>
          </cell>
          <cell r="B112">
            <v>21163</v>
          </cell>
        </row>
        <row r="113">
          <cell r="A113">
            <v>460110</v>
          </cell>
          <cell r="B113">
            <v>21266</v>
          </cell>
        </row>
        <row r="114">
          <cell r="A114">
            <v>480210</v>
          </cell>
          <cell r="B114">
            <v>12038</v>
          </cell>
        </row>
        <row r="115">
          <cell r="A115">
            <v>480310</v>
          </cell>
          <cell r="B115">
            <v>21266</v>
          </cell>
        </row>
        <row r="116">
          <cell r="A116">
            <v>490110</v>
          </cell>
          <cell r="B116">
            <v>21087</v>
          </cell>
        </row>
        <row r="117">
          <cell r="A117">
            <v>500110</v>
          </cell>
          <cell r="B117">
            <v>38055</v>
          </cell>
        </row>
        <row r="118">
          <cell r="A118">
            <v>500210</v>
          </cell>
          <cell r="B118">
            <v>21103</v>
          </cell>
        </row>
        <row r="119">
          <cell r="A119">
            <v>500310</v>
          </cell>
          <cell r="B119">
            <v>38035</v>
          </cell>
        </row>
        <row r="120">
          <cell r="A120">
            <v>500410</v>
          </cell>
          <cell r="B120">
            <v>21186</v>
          </cell>
        </row>
        <row r="121">
          <cell r="A121">
            <v>500510</v>
          </cell>
          <cell r="B121">
            <v>21128</v>
          </cell>
        </row>
        <row r="122">
          <cell r="A122">
            <v>500810</v>
          </cell>
          <cell r="B122">
            <v>21219</v>
          </cell>
        </row>
        <row r="123">
          <cell r="A123">
            <v>510110</v>
          </cell>
          <cell r="B123">
            <v>38052</v>
          </cell>
        </row>
        <row r="124">
          <cell r="A124">
            <v>510510</v>
          </cell>
          <cell r="B124">
            <v>21225</v>
          </cell>
        </row>
        <row r="125">
          <cell r="A125">
            <v>510610</v>
          </cell>
          <cell r="B125">
            <v>21215</v>
          </cell>
        </row>
        <row r="126">
          <cell r="A126">
            <v>520110</v>
          </cell>
          <cell r="B126">
            <v>38053</v>
          </cell>
        </row>
        <row r="127">
          <cell r="A127">
            <v>530210</v>
          </cell>
          <cell r="B127">
            <v>38050</v>
          </cell>
        </row>
        <row r="128">
          <cell r="A128">
            <v>570110</v>
          </cell>
          <cell r="B128">
            <v>21124</v>
          </cell>
        </row>
        <row r="129">
          <cell r="A129">
            <v>570210</v>
          </cell>
          <cell r="B129">
            <v>21109</v>
          </cell>
        </row>
        <row r="130">
          <cell r="A130">
            <v>570310</v>
          </cell>
          <cell r="B130">
            <v>21038</v>
          </cell>
        </row>
        <row r="131">
          <cell r="A131">
            <v>600110</v>
          </cell>
          <cell r="B131">
            <v>38056</v>
          </cell>
        </row>
        <row r="132">
          <cell r="A132">
            <v>600310</v>
          </cell>
          <cell r="B132">
            <v>21117</v>
          </cell>
        </row>
        <row r="133">
          <cell r="A133">
            <v>600510</v>
          </cell>
          <cell r="B133">
            <v>21165</v>
          </cell>
        </row>
        <row r="134">
          <cell r="A134">
            <v>610110</v>
          </cell>
          <cell r="B134">
            <v>38032</v>
          </cell>
        </row>
        <row r="135">
          <cell r="A135">
            <v>610210</v>
          </cell>
          <cell r="B135">
            <v>15025</v>
          </cell>
        </row>
        <row r="136">
          <cell r="A136">
            <v>610310</v>
          </cell>
          <cell r="B136">
            <v>21013</v>
          </cell>
        </row>
        <row r="137">
          <cell r="A137">
            <v>610410</v>
          </cell>
          <cell r="B137">
            <v>21177</v>
          </cell>
        </row>
        <row r="138">
          <cell r="A138">
            <v>620110</v>
          </cell>
          <cell r="B138">
            <v>38037</v>
          </cell>
        </row>
        <row r="139">
          <cell r="A139">
            <v>630110</v>
          </cell>
          <cell r="B139">
            <v>38051</v>
          </cell>
        </row>
        <row r="140">
          <cell r="A140">
            <v>630210</v>
          </cell>
          <cell r="B140">
            <v>21220</v>
          </cell>
        </row>
        <row r="141">
          <cell r="A141">
            <v>640110</v>
          </cell>
          <cell r="B141">
            <v>38058</v>
          </cell>
        </row>
        <row r="142">
          <cell r="A142">
            <v>640210</v>
          </cell>
          <cell r="B142">
            <v>21098</v>
          </cell>
        </row>
        <row r="143">
          <cell r="A143">
            <v>650110</v>
          </cell>
          <cell r="B143">
            <v>38109</v>
          </cell>
        </row>
        <row r="144">
          <cell r="A144">
            <v>660110</v>
          </cell>
          <cell r="B144">
            <v>21129</v>
          </cell>
        </row>
        <row r="145">
          <cell r="A145">
            <v>660210</v>
          </cell>
          <cell r="B145">
            <v>21110</v>
          </cell>
        </row>
        <row r="146">
          <cell r="A146">
            <v>660310</v>
          </cell>
          <cell r="B146">
            <v>21189</v>
          </cell>
        </row>
        <row r="147">
          <cell r="A147">
            <v>680110</v>
          </cell>
          <cell r="B147">
            <v>21207</v>
          </cell>
        </row>
        <row r="148">
          <cell r="A148" t="str">
            <v>6H0110</v>
          </cell>
          <cell r="B148">
            <v>21181</v>
          </cell>
        </row>
        <row r="149">
          <cell r="A149" t="str">
            <v>6L0110</v>
          </cell>
          <cell r="B149">
            <v>21188</v>
          </cell>
        </row>
        <row r="150">
          <cell r="A150" t="str">
            <v>311310</v>
          </cell>
          <cell r="B150">
            <v>21222</v>
          </cell>
        </row>
      </sheetData>
      <sheetData sheetId="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1"/>
      <sheetName val="company"/>
      <sheetName val="ledger type"/>
      <sheetName val="site"/>
      <sheetName val="Catagory Codes"/>
      <sheetName val="CODE"/>
      <sheetName val="Journal 1 site 06"/>
      <sheetName val="Entry"/>
      <sheetName val="Entry Co 215"/>
      <sheetName val="Entry site06"/>
      <sheetName val="1_1 Bal site 06"/>
      <sheetName val="InterimJE"/>
      <sheetName val="InterimJE site 06"/>
      <sheetName val="Site 6 Oracle"/>
      <sheetName val="GELAAC PVFP"/>
      <sheetName val="GELAAC DAC site 05"/>
      <sheetName val="GELAAC Sales Inducements"/>
      <sheetName val="GELAAC DAC site 06"/>
      <sheetName val="GECLANY (co 203) VA DAC"/>
      <sheetName val="GECLANY Sales Inducements"/>
      <sheetName val="UFLIC (co 215) assumed VA "/>
      <sheetName val="NEWGAAP"/>
      <sheetName val="NEWGAAP (GECLANY)"/>
      <sheetName val="IT SUMMARY"/>
      <sheetName val="Sheet1"/>
      <sheetName val="Income Statement"/>
      <sheetName val="X1_BAN"/>
      <sheetName val="Assumptions"/>
      <sheetName val="A"/>
      <sheetName val="Stock Chart"/>
      <sheetName val="Delinquency (2)"/>
      <sheetName val="info"/>
      <sheetName val="Cover"/>
      <sheetName val="Validation Lists"/>
      <sheetName val="Tables"/>
      <sheetName val="Dashboard"/>
      <sheetName val="Output"/>
      <sheetName val="Milestone Report"/>
      <sheetName val="Form7 worksheet PDE_2"/>
    </sheetNames>
    <sheetDataSet>
      <sheetData sheetId="0">
        <row r="5">
          <cell r="T5" t="str">
            <v>SFHGAAP</v>
          </cell>
        </row>
      </sheetData>
      <sheetData sheetId="1"/>
      <sheetData sheetId="2"/>
      <sheetData sheetId="3"/>
      <sheetData sheetId="4"/>
      <sheetData sheetId="5"/>
      <sheetData sheetId="6" refreshError="1"/>
      <sheetData sheetId="7">
        <row r="5">
          <cell r="T5" t="str">
            <v>SFHGAAP</v>
          </cell>
        </row>
      </sheetData>
      <sheetData sheetId="8">
        <row r="5">
          <cell r="T5" t="str">
            <v>SFHGAAP</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외상매입금"/>
      <sheetName val="관계외상매입"/>
      <sheetName val="지급어음"/>
      <sheetName val="단기차입금"/>
      <sheetName val="미지급금"/>
      <sheetName val="어음미지급"/>
      <sheetName val="선수금"/>
      <sheetName val="예수금"/>
      <sheetName val="미지급비용"/>
      <sheetName val="장기차입금"/>
      <sheetName val="금융리스"/>
      <sheetName val="충당금"/>
      <sheetName val="매출액"/>
      <sheetName val="제조원가"/>
      <sheetName val="용역원가"/>
      <sheetName val="감가상각비"/>
      <sheetName val="영업외수익"/>
      <sheetName val="영업외비용"/>
      <sheetName val="고정자산처분"/>
      <sheetName val="자본금"/>
      <sheetName val="부동산"/>
      <sheetName val="이사회결의서"/>
      <sheetName val="감사의견서"/>
      <sheetName val="주주명부&lt;끝&gt;"/>
      <sheetName val="Entry"/>
      <sheetName val="99NEWTP"/>
      <sheetName val="Sales Jul 99"/>
      <sheetName val="BC Estimate"/>
      <sheetName val="Modality"/>
      <sheetName val="Adm97"/>
      <sheetName val="IOPlan"/>
      <sheetName val="VData"/>
      <sheetName val="SalesMargin___Sales"/>
      <sheetName val="TB"/>
      <sheetName val="관세"/>
      <sheetName val="EZD (2)"/>
      <sheetName val="Sales_Jul_99"/>
      <sheetName val="BC_Estimate"/>
      <sheetName val="EZD_(2)"/>
      <sheetName val="Tab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5">
          <cell r="A5" t="str">
            <v>GENERAL ELECTRIC CO.</v>
          </cell>
        </row>
        <row r="7">
          <cell r="A7" t="str">
            <v>삼  성  전  자(주)</v>
          </cell>
        </row>
        <row r="8">
          <cell r="A8" t="str">
            <v>삼  성  전  기(주)</v>
          </cell>
        </row>
        <row r="9">
          <cell r="A9" t="str">
            <v>삼성 항공 산업(주)</v>
          </cell>
        </row>
        <row r="10">
          <cell r="A10" t="str">
            <v>이      건      희</v>
          </cell>
        </row>
        <row r="11">
          <cell r="A11" t="str">
            <v>이      동      복</v>
          </cell>
        </row>
        <row r="12">
          <cell r="A12" t="str">
            <v>정      재      은</v>
          </cell>
        </row>
        <row r="13">
          <cell r="A13" t="str">
            <v>남      정      우</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Plan"/>
      <sheetName val="GlobalSAndIByPole"/>
      <sheetName val="R&amp;D"/>
      <sheetName val="Sheet1"/>
      <sheetName val="JE10310X"/>
    </sheetNames>
    <sheetDataSet>
      <sheetData sheetId="0" refreshError="1">
        <row r="4">
          <cell r="D4" t="str">
            <v>Q ($M)</v>
          </cell>
          <cell r="F4" t="str">
            <v>Q ($M)</v>
          </cell>
          <cell r="H4" t="str">
            <v>Q ($M)</v>
          </cell>
          <cell r="J4" t="str">
            <v>Q ($M)</v>
          </cell>
        </row>
      </sheetData>
      <sheetData sheetId="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Jan"/>
      <sheetName val="Feb"/>
      <sheetName val="Mar"/>
      <sheetName val="Apr"/>
      <sheetName val="May"/>
      <sheetName val="June"/>
      <sheetName val="July"/>
      <sheetName val="Aug"/>
      <sheetName val="Sept"/>
      <sheetName val="Oct"/>
      <sheetName val="Nov"/>
      <sheetName val="Dec"/>
      <sheetName val="Sheet1"/>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By Co &amp; AC"/>
      <sheetName val="Cap Lse"/>
      <sheetName val="LHI"/>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PPA Depr"/>
      <sheetName val="By Co"/>
      <sheetName val="By AC"/>
      <sheetName val="Jan"/>
      <sheetName val="Feb"/>
      <sheetName val="Mar"/>
      <sheetName val="Apr"/>
      <sheetName val="May"/>
      <sheetName val="June"/>
      <sheetName val="July"/>
      <sheetName val="Aug"/>
      <sheetName val="Sept"/>
      <sheetName val="Oct"/>
      <sheetName val="Nov"/>
      <sheetName val="Dec"/>
    </sheetNames>
    <sheetDataSet>
      <sheetData sheetId="0"/>
      <sheetData sheetId="1"/>
      <sheetData sheetId="2"/>
      <sheetData sheetId="3"/>
      <sheetData sheetId="4"/>
      <sheetData sheetId="5"/>
      <sheetData sheetId="6"/>
      <sheetData sheetId="7"/>
      <sheetData sheetId="8"/>
      <sheetData sheetId="9"/>
      <sheetData sheetId="10">
        <row r="2">
          <cell r="N2">
            <v>0</v>
          </cell>
        </row>
      </sheetData>
      <sheetData sheetId="11"/>
      <sheetData sheetId="12">
        <row r="263">
          <cell r="E263">
            <v>-128398744.06999998</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PPA Depr"/>
      <sheetName val="Jan"/>
      <sheetName val="Feb"/>
      <sheetName val="Mar"/>
      <sheetName val="Apr"/>
      <sheetName val="May"/>
      <sheetName val="June"/>
      <sheetName val="July"/>
      <sheetName val="Aug"/>
      <sheetName val="Sept"/>
      <sheetName val="Oct"/>
      <sheetName val="Nov"/>
      <sheetName val="D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Table2"/>
      <sheetName val="table 3-Old"/>
      <sheetName val="Deprlot01"/>
      <sheetName val="Depr96"/>
      <sheetName val="Table3"/>
      <sheetName val="DeprLot05"/>
      <sheetName val="CAD Comparison"/>
      <sheetName val="Names, Book Reserve"/>
      <sheetName val="Deprlot2010"/>
      <sheetName val="Existing Parameters"/>
      <sheetName val="Composite RL per Vintages"/>
    </sheetNames>
    <sheetDataSet>
      <sheetData sheetId="0"/>
      <sheetData sheetId="1"/>
      <sheetData sheetId="2"/>
      <sheetData sheetId="3"/>
      <sheetData sheetId="4"/>
      <sheetData sheetId="5"/>
      <sheetData sheetId="6"/>
      <sheetData sheetId="7"/>
      <sheetData sheetId="8">
        <row r="4">
          <cell r="A4">
            <v>520.1</v>
          </cell>
          <cell r="B4">
            <v>52.01</v>
          </cell>
          <cell r="C4" t="str">
            <v>Yard - Hulk</v>
          </cell>
        </row>
        <row r="5">
          <cell r="A5">
            <v>521.4</v>
          </cell>
          <cell r="B5">
            <v>52.14</v>
          </cell>
          <cell r="C5" t="str">
            <v>Yard - Components</v>
          </cell>
        </row>
        <row r="6">
          <cell r="A6">
            <v>520.20000000000005</v>
          </cell>
          <cell r="B6">
            <v>52.02</v>
          </cell>
          <cell r="C6" t="str">
            <v>Road - Hulk</v>
          </cell>
        </row>
        <row r="7">
          <cell r="A7">
            <v>521.6</v>
          </cell>
          <cell r="B7">
            <v>52.16</v>
          </cell>
          <cell r="C7" t="str">
            <v>Road - Components</v>
          </cell>
        </row>
        <row r="8">
          <cell r="A8">
            <v>521.20000000000005</v>
          </cell>
          <cell r="B8">
            <v>52.12</v>
          </cell>
          <cell r="C8" t="str">
            <v>Intermediate HP - Hulk</v>
          </cell>
        </row>
        <row r="9">
          <cell r="A9">
            <v>521.79999999999995</v>
          </cell>
          <cell r="B9">
            <v>52.18</v>
          </cell>
          <cell r="C9" t="str">
            <v>Intermediate HP - Components</v>
          </cell>
        </row>
        <row r="10">
          <cell r="A10">
            <v>523.5</v>
          </cell>
          <cell r="B10">
            <v>52.35</v>
          </cell>
          <cell r="C10" t="str">
            <v>Locomotive Radios (M)</v>
          </cell>
        </row>
        <row r="11">
          <cell r="A11">
            <v>524.5</v>
          </cell>
          <cell r="B11">
            <v>52.45</v>
          </cell>
          <cell r="C11" t="str">
            <v>Rear Train Devices (W)</v>
          </cell>
        </row>
        <row r="12">
          <cell r="A12">
            <v>526.5</v>
          </cell>
          <cell r="B12">
            <v>52.65</v>
          </cell>
          <cell r="C12" t="str">
            <v>Video Cameras (V)</v>
          </cell>
        </row>
        <row r="13">
          <cell r="A13">
            <v>527.5</v>
          </cell>
          <cell r="B13">
            <v>52.75</v>
          </cell>
          <cell r="C13" t="str">
            <v>Rebuilds and Betterments</v>
          </cell>
        </row>
      </sheetData>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Pivot"/>
      <sheetName val="2007 Raw Data"/>
      <sheetName val="2008 Pivot"/>
      <sheetName val="2008 Raw Data"/>
      <sheetName val="2009 Pivot"/>
      <sheetName val="Sheet1"/>
      <sheetName val="Comparative vs IOP 2007 2008"/>
      <sheetName val="2009 Raw Data"/>
      <sheetName val="2008"/>
      <sheetName val="2009"/>
      <sheetName val="2007"/>
      <sheetName val="2 Yr. Avg"/>
      <sheetName val="Historical Trend"/>
      <sheetName val="Odd Accounts"/>
      <sheetName val="HC Vacancy, Loco count"/>
    </sheetNames>
    <sheetDataSet>
      <sheetData sheetId="0"/>
      <sheetData sheetId="1"/>
      <sheetData sheetId="2"/>
      <sheetData sheetId="3"/>
      <sheetData sheetId="4"/>
      <sheetData sheetId="5"/>
      <sheetData sheetId="6"/>
      <sheetData sheetId="7"/>
      <sheetData sheetId="8"/>
      <sheetData sheetId="9"/>
      <sheetData sheetId="10">
        <row r="4">
          <cell r="A4" t="str">
            <v>account</v>
          </cell>
          <cell r="B4" t="str">
            <v>acct_desc</v>
          </cell>
          <cell r="C4" t="str">
            <v>Jan'07</v>
          </cell>
          <cell r="D4" t="str">
            <v>Feb'07</v>
          </cell>
          <cell r="E4" t="str">
            <v>Mar'07</v>
          </cell>
          <cell r="F4" t="str">
            <v>Apr'07</v>
          </cell>
          <cell r="G4" t="str">
            <v>May'07</v>
          </cell>
          <cell r="H4" t="str">
            <v>Jun'07</v>
          </cell>
          <cell r="I4" t="str">
            <v>Jul'07</v>
          </cell>
          <cell r="J4" t="str">
            <v>Aug'07</v>
          </cell>
          <cell r="K4" t="str">
            <v>Sept'07</v>
          </cell>
          <cell r="L4" t="str">
            <v>Oct'07</v>
          </cell>
          <cell r="M4" t="str">
            <v>Nov'07</v>
          </cell>
          <cell r="N4" t="str">
            <v>Dec'07</v>
          </cell>
          <cell r="O4" t="str">
            <v>1H</v>
          </cell>
          <cell r="P4" t="str">
            <v>2H</v>
          </cell>
          <cell r="Q4" t="str">
            <v>Total 2007</v>
          </cell>
        </row>
        <row r="5">
          <cell r="A5" t="str">
            <v>121102</v>
          </cell>
          <cell r="B5" t="str">
            <v xml:space="preserve">Salary + Wages Indirect    </v>
          </cell>
          <cell r="C5">
            <v>584233.55000000005</v>
          </cell>
          <cell r="D5">
            <v>538957.68000000005</v>
          </cell>
          <cell r="E5">
            <v>703305.95</v>
          </cell>
          <cell r="F5">
            <v>667939.26</v>
          </cell>
          <cell r="G5">
            <v>538174.49</v>
          </cell>
          <cell r="H5">
            <v>569057.91</v>
          </cell>
          <cell r="I5">
            <v>564363.56999999995</v>
          </cell>
          <cell r="J5">
            <v>565897.74</v>
          </cell>
          <cell r="K5">
            <v>749108.26</v>
          </cell>
          <cell r="L5">
            <v>681599.89</v>
          </cell>
          <cell r="M5">
            <v>567040.59</v>
          </cell>
          <cell r="N5">
            <v>628714.22</v>
          </cell>
          <cell r="O5">
            <v>3601668.84</v>
          </cell>
          <cell r="P5">
            <v>3756724.2699999996</v>
          </cell>
          <cell r="Q5">
            <v>7358393.1100000003</v>
          </cell>
        </row>
        <row r="6">
          <cell r="A6" t="str">
            <v>121108</v>
          </cell>
          <cell r="B6" t="str">
            <v xml:space="preserve">Base Wages Indirect Hourly                                                                          </v>
          </cell>
          <cell r="C6">
            <v>3883.76</v>
          </cell>
          <cell r="D6">
            <v>3821.29</v>
          </cell>
          <cell r="E6">
            <v>4132.6400000000003</v>
          </cell>
          <cell r="F6">
            <v>5894.19</v>
          </cell>
          <cell r="G6">
            <v>2856.24</v>
          </cell>
          <cell r="H6">
            <v>3356.09</v>
          </cell>
          <cell r="I6">
            <v>2972.28</v>
          </cell>
          <cell r="J6">
            <v>3234.92</v>
          </cell>
          <cell r="K6">
            <v>1648.94</v>
          </cell>
          <cell r="L6">
            <v>0</v>
          </cell>
          <cell r="M6">
            <v>0</v>
          </cell>
          <cell r="N6">
            <v>0</v>
          </cell>
          <cell r="O6">
            <v>23944.210000000003</v>
          </cell>
          <cell r="P6">
            <v>7856.1400000000012</v>
          </cell>
          <cell r="Q6">
            <v>31800.35</v>
          </cell>
        </row>
        <row r="7">
          <cell r="A7" t="str">
            <v>121215</v>
          </cell>
          <cell r="B7" t="str">
            <v xml:space="preserve">OT Prem - Indirect Salaried                                                                         </v>
          </cell>
          <cell r="C7">
            <v>20028.310000000001</v>
          </cell>
          <cell r="D7">
            <v>13697.79</v>
          </cell>
          <cell r="E7">
            <v>21023.279999999999</v>
          </cell>
          <cell r="F7">
            <v>16617.400000000001</v>
          </cell>
          <cell r="G7">
            <v>15501.94</v>
          </cell>
          <cell r="H7">
            <v>16846.29</v>
          </cell>
          <cell r="I7">
            <v>16337.47</v>
          </cell>
          <cell r="J7">
            <v>14738.24</v>
          </cell>
          <cell r="K7">
            <v>25380.46</v>
          </cell>
          <cell r="L7">
            <v>15093.41</v>
          </cell>
          <cell r="M7">
            <v>21767.08</v>
          </cell>
          <cell r="N7">
            <v>22897.19</v>
          </cell>
          <cell r="O7">
            <v>103715.01000000001</v>
          </cell>
          <cell r="P7">
            <v>116213.85</v>
          </cell>
          <cell r="Q7">
            <v>219928.86</v>
          </cell>
        </row>
        <row r="8">
          <cell r="A8" t="str">
            <v>121228</v>
          </cell>
          <cell r="B8" t="str">
            <v xml:space="preserve">Special Payments/Bonus/Allowances                                                                   </v>
          </cell>
          <cell r="C8">
            <v>0</v>
          </cell>
          <cell r="D8">
            <v>548.63</v>
          </cell>
          <cell r="E8">
            <v>0</v>
          </cell>
          <cell r="F8">
            <v>0</v>
          </cell>
          <cell r="G8">
            <v>5519.8</v>
          </cell>
          <cell r="H8">
            <v>0</v>
          </cell>
          <cell r="I8">
            <v>0</v>
          </cell>
          <cell r="J8">
            <v>7317.2</v>
          </cell>
          <cell r="K8">
            <v>0</v>
          </cell>
          <cell r="L8">
            <v>0</v>
          </cell>
          <cell r="M8">
            <v>0</v>
          </cell>
          <cell r="N8">
            <v>0</v>
          </cell>
          <cell r="O8">
            <v>6068.43</v>
          </cell>
          <cell r="P8">
            <v>7317.2</v>
          </cell>
          <cell r="Q8">
            <v>13385.63</v>
          </cell>
        </row>
        <row r="9">
          <cell r="A9" t="str">
            <v>121249</v>
          </cell>
          <cell r="B9" t="str">
            <v xml:space="preserve">Night Sh Bonus-Direct + Applied                                                                     </v>
          </cell>
          <cell r="C9">
            <v>16760.28</v>
          </cell>
          <cell r="D9">
            <v>14445.36</v>
          </cell>
          <cell r="E9">
            <v>15349.71</v>
          </cell>
          <cell r="F9">
            <v>23159.119999999999</v>
          </cell>
          <cell r="G9">
            <v>14753.42</v>
          </cell>
          <cell r="H9">
            <v>15053.23</v>
          </cell>
          <cell r="I9">
            <v>13925.34</v>
          </cell>
          <cell r="J9">
            <v>14659.63</v>
          </cell>
          <cell r="K9">
            <v>15279.53</v>
          </cell>
          <cell r="L9">
            <v>22717.83</v>
          </cell>
          <cell r="M9">
            <v>15398.15</v>
          </cell>
          <cell r="N9">
            <v>15799.81</v>
          </cell>
          <cell r="O9">
            <v>99521.12</v>
          </cell>
          <cell r="P9">
            <v>97780.29</v>
          </cell>
          <cell r="Q9">
            <v>197301.41</v>
          </cell>
        </row>
        <row r="10">
          <cell r="A10" t="str">
            <v>121283</v>
          </cell>
          <cell r="B10" t="str">
            <v xml:space="preserve">Rail-WORKMANS ACCIDENT COMP                                                                         </v>
          </cell>
          <cell r="C10">
            <v>6234.56</v>
          </cell>
          <cell r="D10">
            <v>5664.54</v>
          </cell>
          <cell r="E10">
            <v>5784.99</v>
          </cell>
          <cell r="F10">
            <v>8484.89</v>
          </cell>
          <cell r="G10">
            <v>5635.52</v>
          </cell>
          <cell r="H10">
            <v>5780.04</v>
          </cell>
          <cell r="I10">
            <v>5903.88</v>
          </cell>
          <cell r="J10">
            <v>5959.98</v>
          </cell>
          <cell r="K10">
            <v>6062.97</v>
          </cell>
          <cell r="L10">
            <v>8673.94</v>
          </cell>
          <cell r="M10">
            <v>6000.13</v>
          </cell>
          <cell r="N10">
            <v>6082.73</v>
          </cell>
          <cell r="O10">
            <v>37584.54</v>
          </cell>
          <cell r="P10">
            <v>38683.630000000005</v>
          </cell>
          <cell r="Q10">
            <v>76268.17</v>
          </cell>
        </row>
        <row r="11">
          <cell r="A11" t="str">
            <v>121315</v>
          </cell>
          <cell r="B11" t="str">
            <v xml:space="preserve">Employee Pension + Insur Comp Share                                                                 </v>
          </cell>
          <cell r="C11">
            <v>225404.2</v>
          </cell>
          <cell r="D11">
            <v>204783.68</v>
          </cell>
          <cell r="E11">
            <v>208535.32</v>
          </cell>
          <cell r="F11">
            <v>304800.46000000002</v>
          </cell>
          <cell r="G11">
            <v>202262.16</v>
          </cell>
          <cell r="H11">
            <v>205777.1</v>
          </cell>
          <cell r="I11">
            <v>210381.25</v>
          </cell>
          <cell r="J11">
            <v>211903.9</v>
          </cell>
          <cell r="K11">
            <v>215804.88</v>
          </cell>
          <cell r="L11">
            <v>307531.21999999997</v>
          </cell>
          <cell r="M11">
            <v>212519.41</v>
          </cell>
          <cell r="N11">
            <v>215533.44</v>
          </cell>
          <cell r="O11">
            <v>1351562.92</v>
          </cell>
          <cell r="P11">
            <v>1373674.0999999999</v>
          </cell>
          <cell r="Q11">
            <v>2725237.02</v>
          </cell>
        </row>
        <row r="12">
          <cell r="A12" t="str">
            <v>121330</v>
          </cell>
          <cell r="B12" t="str">
            <v xml:space="preserve">Employee Purchase Discounts                                                                         </v>
          </cell>
          <cell r="C12">
            <v>84</v>
          </cell>
          <cell r="D12">
            <v>457</v>
          </cell>
          <cell r="E12">
            <v>0</v>
          </cell>
          <cell r="F12">
            <v>0</v>
          </cell>
          <cell r="G12">
            <v>0</v>
          </cell>
          <cell r="H12">
            <v>431</v>
          </cell>
          <cell r="I12">
            <v>818</v>
          </cell>
          <cell r="J12">
            <v>321</v>
          </cell>
          <cell r="K12">
            <v>0</v>
          </cell>
          <cell r="L12">
            <v>0</v>
          </cell>
          <cell r="M12">
            <v>0</v>
          </cell>
          <cell r="N12">
            <v>0</v>
          </cell>
          <cell r="O12">
            <v>972</v>
          </cell>
          <cell r="P12">
            <v>1139</v>
          </cell>
          <cell r="Q12">
            <v>2111</v>
          </cell>
        </row>
        <row r="13">
          <cell r="A13" t="str">
            <v>121340</v>
          </cell>
          <cell r="B13" t="str">
            <v xml:space="preserve">Employee Benefits - All Other                                                                       </v>
          </cell>
          <cell r="C13">
            <v>21814.84</v>
          </cell>
          <cell r="D13">
            <v>2556</v>
          </cell>
          <cell r="E13">
            <v>4118.74</v>
          </cell>
          <cell r="F13">
            <v>4549.1000000000004</v>
          </cell>
          <cell r="G13">
            <v>570.45000000000005</v>
          </cell>
          <cell r="H13">
            <v>240.57</v>
          </cell>
          <cell r="I13">
            <v>1856.31</v>
          </cell>
          <cell r="J13">
            <v>3360.01</v>
          </cell>
          <cell r="K13">
            <v>5805.03</v>
          </cell>
          <cell r="L13">
            <v>11759.39</v>
          </cell>
          <cell r="M13">
            <v>1987.45</v>
          </cell>
          <cell r="N13">
            <v>638.72</v>
          </cell>
          <cell r="O13">
            <v>33849.699999999997</v>
          </cell>
          <cell r="P13">
            <v>25406.91</v>
          </cell>
          <cell r="Q13">
            <v>59256.61</v>
          </cell>
        </row>
        <row r="14">
          <cell r="A14" t="str">
            <v>121410</v>
          </cell>
          <cell r="B14" t="str">
            <v xml:space="preserve">Depreciation-Plant + Equip                                                                          </v>
          </cell>
          <cell r="C14">
            <v>15691.15</v>
          </cell>
          <cell r="D14">
            <v>18696.919999999998</v>
          </cell>
          <cell r="E14">
            <v>27190.959999999999</v>
          </cell>
          <cell r="F14">
            <v>28068.12</v>
          </cell>
          <cell r="G14">
            <v>35588.339999999997</v>
          </cell>
          <cell r="H14">
            <v>35782.699999999997</v>
          </cell>
          <cell r="I14">
            <v>32542.37</v>
          </cell>
          <cell r="J14">
            <v>27968.560000000001</v>
          </cell>
          <cell r="K14">
            <v>28243.48</v>
          </cell>
          <cell r="L14">
            <v>32035</v>
          </cell>
          <cell r="M14">
            <v>23921.78</v>
          </cell>
          <cell r="N14">
            <v>59060.38</v>
          </cell>
          <cell r="O14">
            <v>161018.19</v>
          </cell>
          <cell r="P14">
            <v>203771.57</v>
          </cell>
          <cell r="Q14">
            <v>364789.76000000001</v>
          </cell>
        </row>
        <row r="15">
          <cell r="A15" t="str">
            <v>121443</v>
          </cell>
          <cell r="B15" t="str">
            <v xml:space="preserve">Amort-IT Software                                                                                   </v>
          </cell>
          <cell r="O15">
            <v>0</v>
          </cell>
          <cell r="P15">
            <v>0</v>
          </cell>
        </row>
        <row r="16">
          <cell r="A16" t="str">
            <v>121462</v>
          </cell>
          <cell r="B16" t="str">
            <v xml:space="preserve">Rental-IT Equipment                                                                                 </v>
          </cell>
          <cell r="C16">
            <v>21569.27</v>
          </cell>
          <cell r="D16">
            <v>21030.44</v>
          </cell>
          <cell r="E16">
            <v>34440.47</v>
          </cell>
          <cell r="F16">
            <v>17756.93</v>
          </cell>
          <cell r="G16">
            <v>8737.48</v>
          </cell>
          <cell r="H16">
            <v>17951.96</v>
          </cell>
          <cell r="I16">
            <v>28214.3</v>
          </cell>
          <cell r="J16">
            <v>24893.97</v>
          </cell>
          <cell r="K16">
            <v>26942.78</v>
          </cell>
          <cell r="L16">
            <v>25146.45</v>
          </cell>
          <cell r="M16">
            <v>48476.85</v>
          </cell>
          <cell r="N16">
            <v>54615.82</v>
          </cell>
          <cell r="O16">
            <v>121486.54999999999</v>
          </cell>
          <cell r="P16">
            <v>208290.17</v>
          </cell>
          <cell r="Q16">
            <v>329776.71999999997</v>
          </cell>
        </row>
        <row r="17">
          <cell r="A17" t="str">
            <v>121464</v>
          </cell>
          <cell r="B17" t="str">
            <v xml:space="preserve">Rental-Land + Buildings External                                                                    </v>
          </cell>
          <cell r="C17">
            <v>13408.24</v>
          </cell>
          <cell r="D17">
            <v>23884.83</v>
          </cell>
          <cell r="E17">
            <v>27511.040000000001</v>
          </cell>
          <cell r="F17">
            <v>32066.41</v>
          </cell>
          <cell r="G17">
            <v>17111.16</v>
          </cell>
          <cell r="H17">
            <v>16271.22</v>
          </cell>
          <cell r="I17">
            <v>17488.66</v>
          </cell>
          <cell r="J17">
            <v>21495.439999999999</v>
          </cell>
          <cell r="K17">
            <v>22587.97</v>
          </cell>
          <cell r="L17">
            <v>15365.32</v>
          </cell>
          <cell r="M17">
            <v>14185.97</v>
          </cell>
          <cell r="N17">
            <v>11214.01</v>
          </cell>
          <cell r="O17">
            <v>130252.90000000001</v>
          </cell>
          <cell r="P17">
            <v>102337.37</v>
          </cell>
          <cell r="Q17">
            <v>232590.27</v>
          </cell>
        </row>
        <row r="18">
          <cell r="A18" t="str">
            <v>121469</v>
          </cell>
          <cell r="O18">
            <v>0</v>
          </cell>
          <cell r="P18">
            <v>0</v>
          </cell>
        </row>
        <row r="19">
          <cell r="A19" t="str">
            <v>121502</v>
          </cell>
          <cell r="B19" t="str">
            <v xml:space="preserve">Standard Tools                                                                                      </v>
          </cell>
          <cell r="C19">
            <v>77871.97</v>
          </cell>
          <cell r="D19">
            <v>87494.01</v>
          </cell>
          <cell r="E19">
            <v>51480.46</v>
          </cell>
          <cell r="F19">
            <v>43226.21</v>
          </cell>
          <cell r="G19">
            <v>41576.480000000003</v>
          </cell>
          <cell r="H19">
            <v>26493.86</v>
          </cell>
          <cell r="I19">
            <v>114808.29</v>
          </cell>
          <cell r="J19">
            <v>17068.009999999998</v>
          </cell>
          <cell r="K19">
            <v>35295.25</v>
          </cell>
          <cell r="L19">
            <v>53077.46</v>
          </cell>
          <cell r="M19">
            <v>63265.16</v>
          </cell>
          <cell r="N19">
            <v>36249.03</v>
          </cell>
          <cell r="O19">
            <v>328142.98999999993</v>
          </cell>
          <cell r="P19">
            <v>319763.19999999995</v>
          </cell>
          <cell r="Q19">
            <v>647906.18999999994</v>
          </cell>
        </row>
        <row r="20">
          <cell r="A20" t="str">
            <v>121504</v>
          </cell>
          <cell r="B20" t="str">
            <v xml:space="preserve">Office Supplies                                                                                     </v>
          </cell>
          <cell r="C20">
            <v>4250.74</v>
          </cell>
          <cell r="D20">
            <v>3254.1</v>
          </cell>
          <cell r="E20">
            <v>2110.5700000000002</v>
          </cell>
          <cell r="F20">
            <v>15272.99</v>
          </cell>
          <cell r="G20">
            <v>17423.88</v>
          </cell>
          <cell r="H20">
            <v>10115.68</v>
          </cell>
          <cell r="I20">
            <v>87745.46</v>
          </cell>
          <cell r="J20">
            <v>18880.27</v>
          </cell>
          <cell r="K20">
            <v>16002.45</v>
          </cell>
          <cell r="L20">
            <v>21164.03</v>
          </cell>
          <cell r="M20">
            <v>6599.12</v>
          </cell>
          <cell r="N20">
            <v>14606.39</v>
          </cell>
          <cell r="O20">
            <v>52427.96</v>
          </cell>
          <cell r="P20">
            <v>164997.72000000003</v>
          </cell>
          <cell r="Q20">
            <v>217425.68</v>
          </cell>
        </row>
        <row r="21">
          <cell r="A21" t="str">
            <v>121505</v>
          </cell>
          <cell r="B21" t="str">
            <v xml:space="preserve">Shop Supplies                                                                                       </v>
          </cell>
          <cell r="C21">
            <v>0</v>
          </cell>
          <cell r="D21">
            <v>0</v>
          </cell>
          <cell r="E21">
            <v>0</v>
          </cell>
          <cell r="F21">
            <v>2752.22</v>
          </cell>
          <cell r="G21">
            <v>34310.410000000003</v>
          </cell>
          <cell r="H21">
            <v>78462.33</v>
          </cell>
          <cell r="I21">
            <v>13748.92</v>
          </cell>
          <cell r="J21">
            <v>2292.4899999999998</v>
          </cell>
          <cell r="K21">
            <v>1890.84</v>
          </cell>
          <cell r="L21">
            <v>18876.03</v>
          </cell>
          <cell r="M21">
            <v>7251.23</v>
          </cell>
          <cell r="N21">
            <v>2887.37</v>
          </cell>
          <cell r="O21">
            <v>115524.96</v>
          </cell>
          <cell r="P21">
            <v>46946.879999999997</v>
          </cell>
          <cell r="Q21">
            <v>162471.84</v>
          </cell>
        </row>
        <row r="22">
          <cell r="A22" t="str">
            <v>121512</v>
          </cell>
          <cell r="B22" t="str">
            <v xml:space="preserve">Professional Fees                                                                                   </v>
          </cell>
          <cell r="C22">
            <v>3103.68</v>
          </cell>
          <cell r="D22">
            <v>27268.85</v>
          </cell>
          <cell r="E22">
            <v>69541.899999999994</v>
          </cell>
          <cell r="F22">
            <v>100095.03999999999</v>
          </cell>
          <cell r="G22">
            <v>65714.22</v>
          </cell>
          <cell r="H22">
            <v>20858.86</v>
          </cell>
          <cell r="I22">
            <v>115825.84</v>
          </cell>
          <cell r="J22">
            <v>93576.09</v>
          </cell>
          <cell r="K22">
            <v>19555.939999999999</v>
          </cell>
          <cell r="L22">
            <v>71696.72</v>
          </cell>
          <cell r="M22">
            <v>39564.68</v>
          </cell>
          <cell r="N22">
            <v>42448.24</v>
          </cell>
          <cell r="O22">
            <v>286582.54999999993</v>
          </cell>
          <cell r="P22">
            <v>382667.50999999995</v>
          </cell>
          <cell r="Q22">
            <v>669250.06000000006</v>
          </cell>
        </row>
        <row r="23">
          <cell r="A23" t="str">
            <v>121513</v>
          </cell>
          <cell r="O23">
            <v>0</v>
          </cell>
          <cell r="P23">
            <v>0</v>
          </cell>
        </row>
        <row r="24">
          <cell r="A24" t="str">
            <v>121524</v>
          </cell>
          <cell r="B24" t="str">
            <v xml:space="preserve">Maint + Rep of Patterns / Tools                                                                     </v>
          </cell>
          <cell r="C24">
            <v>0</v>
          </cell>
          <cell r="D24">
            <v>0</v>
          </cell>
          <cell r="E24">
            <v>0</v>
          </cell>
          <cell r="F24">
            <v>0</v>
          </cell>
          <cell r="G24">
            <v>0</v>
          </cell>
          <cell r="H24">
            <v>1840.89</v>
          </cell>
          <cell r="I24">
            <v>5901.01</v>
          </cell>
          <cell r="J24">
            <v>4902.37</v>
          </cell>
          <cell r="K24">
            <v>17452.11</v>
          </cell>
          <cell r="L24">
            <v>10330.82</v>
          </cell>
          <cell r="M24">
            <v>17118.7</v>
          </cell>
          <cell r="N24">
            <v>17413.03</v>
          </cell>
          <cell r="O24">
            <v>1840.89</v>
          </cell>
          <cell r="P24">
            <v>73118.039999999994</v>
          </cell>
          <cell r="Q24">
            <v>74958.929999999993</v>
          </cell>
        </row>
        <row r="25">
          <cell r="A25" t="str">
            <v>121530</v>
          </cell>
          <cell r="B25" t="str">
            <v xml:space="preserve">Electricity                                                                                         </v>
          </cell>
          <cell r="C25">
            <v>722.18</v>
          </cell>
          <cell r="D25">
            <v>521.76</v>
          </cell>
          <cell r="E25">
            <v>14343.41</v>
          </cell>
          <cell r="F25">
            <v>1930.49</v>
          </cell>
          <cell r="G25">
            <v>8252.4599999999991</v>
          </cell>
          <cell r="H25">
            <v>6655.9</v>
          </cell>
          <cell r="I25">
            <v>1182.8699999999999</v>
          </cell>
          <cell r="J25">
            <v>15003.39</v>
          </cell>
          <cell r="K25">
            <v>17434.59</v>
          </cell>
          <cell r="L25">
            <v>4689.55</v>
          </cell>
          <cell r="M25">
            <v>19572.37</v>
          </cell>
          <cell r="N25">
            <v>10254.299999999999</v>
          </cell>
          <cell r="O25">
            <v>32426.199999999997</v>
          </cell>
          <cell r="P25">
            <v>68137.070000000007</v>
          </cell>
          <cell r="Q25">
            <v>100563.27</v>
          </cell>
        </row>
        <row r="26">
          <cell r="A26" t="str">
            <v>121532</v>
          </cell>
          <cell r="B26" t="str">
            <v xml:space="preserve">Gas                                                                                                 </v>
          </cell>
          <cell r="C26">
            <v>0</v>
          </cell>
          <cell r="D26">
            <v>0</v>
          </cell>
          <cell r="E26">
            <v>0</v>
          </cell>
          <cell r="F26">
            <v>0</v>
          </cell>
          <cell r="G26">
            <v>0</v>
          </cell>
          <cell r="H26">
            <v>0</v>
          </cell>
          <cell r="I26">
            <v>0</v>
          </cell>
          <cell r="J26">
            <v>517.20000000000005</v>
          </cell>
          <cell r="K26">
            <v>2732.56</v>
          </cell>
          <cell r="L26">
            <v>1063.9000000000001</v>
          </cell>
          <cell r="M26">
            <v>1223</v>
          </cell>
          <cell r="N26">
            <v>269.10000000000002</v>
          </cell>
          <cell r="O26">
            <v>0</v>
          </cell>
          <cell r="P26">
            <v>5805.76</v>
          </cell>
          <cell r="Q26">
            <v>5805.76</v>
          </cell>
        </row>
        <row r="27">
          <cell r="A27" t="str">
            <v>121534</v>
          </cell>
          <cell r="B27" t="str">
            <v xml:space="preserve">Water                                                                                               </v>
          </cell>
          <cell r="O27">
            <v>0</v>
          </cell>
          <cell r="P27">
            <v>0</v>
          </cell>
        </row>
        <row r="28">
          <cell r="A28" t="str">
            <v>121536</v>
          </cell>
          <cell r="B28" t="str">
            <v xml:space="preserve">Facilities Support Services                                                                         </v>
          </cell>
          <cell r="C28">
            <v>15061.94</v>
          </cell>
          <cell r="D28">
            <v>-18135.46</v>
          </cell>
          <cell r="E28">
            <v>7280</v>
          </cell>
          <cell r="F28">
            <v>11045.39</v>
          </cell>
          <cell r="G28">
            <v>-3876.44</v>
          </cell>
          <cell r="H28">
            <v>12908.41</v>
          </cell>
          <cell r="I28">
            <v>48577.74</v>
          </cell>
          <cell r="J28">
            <v>3440.9</v>
          </cell>
          <cell r="K28">
            <v>32222.98</v>
          </cell>
          <cell r="L28">
            <v>-6420.58</v>
          </cell>
          <cell r="M28">
            <v>29965.39</v>
          </cell>
          <cell r="N28">
            <v>9451.24</v>
          </cell>
          <cell r="O28">
            <v>24283.84</v>
          </cell>
          <cell r="P28">
            <v>117237.67</v>
          </cell>
          <cell r="Q28">
            <v>141521.51</v>
          </cell>
        </row>
        <row r="29">
          <cell r="A29" t="str">
            <v>121537</v>
          </cell>
          <cell r="B29" t="str">
            <v xml:space="preserve">Plant Fuel                                                                                          </v>
          </cell>
          <cell r="C29">
            <v>0</v>
          </cell>
          <cell r="D29">
            <v>0</v>
          </cell>
          <cell r="E29">
            <v>0</v>
          </cell>
          <cell r="F29">
            <v>0</v>
          </cell>
          <cell r="G29">
            <v>0</v>
          </cell>
          <cell r="H29">
            <v>0</v>
          </cell>
          <cell r="I29">
            <v>0</v>
          </cell>
          <cell r="J29">
            <v>0</v>
          </cell>
          <cell r="K29">
            <v>0</v>
          </cell>
          <cell r="L29">
            <v>310.83</v>
          </cell>
          <cell r="M29">
            <v>0</v>
          </cell>
          <cell r="N29">
            <v>0</v>
          </cell>
          <cell r="O29">
            <v>0</v>
          </cell>
          <cell r="P29">
            <v>310.83</v>
          </cell>
          <cell r="Q29">
            <v>310.83</v>
          </cell>
        </row>
        <row r="30">
          <cell r="A30" t="str">
            <v>121538</v>
          </cell>
          <cell r="B30" t="str">
            <v xml:space="preserve">Telephone                                                                                           </v>
          </cell>
          <cell r="C30">
            <v>18448.63</v>
          </cell>
          <cell r="D30">
            <v>14583.71</v>
          </cell>
          <cell r="E30">
            <v>19730.07</v>
          </cell>
          <cell r="F30">
            <v>17311.21</v>
          </cell>
          <cell r="G30">
            <v>25044.5</v>
          </cell>
          <cell r="H30">
            <v>25664.78</v>
          </cell>
          <cell r="I30">
            <v>78377.929999999993</v>
          </cell>
          <cell r="J30">
            <v>32506.9</v>
          </cell>
          <cell r="K30">
            <v>158420.6</v>
          </cell>
          <cell r="L30">
            <v>21580.32</v>
          </cell>
          <cell r="M30">
            <v>15196.96</v>
          </cell>
          <cell r="N30">
            <v>24543.27</v>
          </cell>
          <cell r="O30">
            <v>120782.9</v>
          </cell>
          <cell r="P30">
            <v>330625.98000000004</v>
          </cell>
          <cell r="Q30">
            <v>451408.88</v>
          </cell>
        </row>
        <row r="31">
          <cell r="A31" t="str">
            <v>121542</v>
          </cell>
          <cell r="O31">
            <v>0</v>
          </cell>
          <cell r="P31">
            <v>0</v>
          </cell>
        </row>
        <row r="32">
          <cell r="A32" t="str">
            <v>121544</v>
          </cell>
          <cell r="B32" t="str">
            <v xml:space="preserve">Boxing + Packing Material                                                                           </v>
          </cell>
          <cell r="C32">
            <v>0</v>
          </cell>
          <cell r="D32">
            <v>0</v>
          </cell>
          <cell r="E32">
            <v>333.5</v>
          </cell>
          <cell r="F32">
            <v>151.97</v>
          </cell>
          <cell r="G32">
            <v>0</v>
          </cell>
          <cell r="H32">
            <v>401</v>
          </cell>
          <cell r="I32">
            <v>262.37</v>
          </cell>
          <cell r="J32">
            <v>354.4</v>
          </cell>
          <cell r="K32">
            <v>491.87</v>
          </cell>
          <cell r="L32">
            <v>1130.1400000000001</v>
          </cell>
          <cell r="M32">
            <v>698.5</v>
          </cell>
          <cell r="N32">
            <v>7125.16</v>
          </cell>
          <cell r="O32">
            <v>886.47</v>
          </cell>
          <cell r="P32">
            <v>10062.439999999999</v>
          </cell>
          <cell r="Q32">
            <v>10948.91</v>
          </cell>
        </row>
        <row r="33">
          <cell r="A33" t="str">
            <v>121546</v>
          </cell>
          <cell r="B33" t="str">
            <v xml:space="preserve">Outbound Transportation                                                                             </v>
          </cell>
          <cell r="C33">
            <v>297185.42</v>
          </cell>
          <cell r="D33">
            <v>344678.77</v>
          </cell>
          <cell r="E33">
            <v>243075.72</v>
          </cell>
          <cell r="F33">
            <v>623015.94999999995</v>
          </cell>
          <cell r="G33">
            <v>943206.86</v>
          </cell>
          <cell r="H33">
            <v>1111161.6200000001</v>
          </cell>
          <cell r="I33">
            <v>648283.24</v>
          </cell>
          <cell r="J33">
            <v>585901.69999999995</v>
          </cell>
          <cell r="K33">
            <v>437793.31</v>
          </cell>
          <cell r="L33">
            <v>482576.36</v>
          </cell>
          <cell r="M33">
            <v>297113.43</v>
          </cell>
          <cell r="N33">
            <v>595028.92000000004</v>
          </cell>
          <cell r="O33">
            <v>3562324.34</v>
          </cell>
          <cell r="P33">
            <v>3046696.96</v>
          </cell>
          <cell r="Q33">
            <v>6609021.3000000007</v>
          </cell>
        </row>
        <row r="34">
          <cell r="A34" t="str">
            <v>121550</v>
          </cell>
          <cell r="B34" t="str">
            <v xml:space="preserve">Losses During Mfg                                                                                   </v>
          </cell>
          <cell r="C34">
            <v>0</v>
          </cell>
          <cell r="D34">
            <v>0</v>
          </cell>
          <cell r="E34">
            <v>0</v>
          </cell>
          <cell r="F34">
            <v>0</v>
          </cell>
          <cell r="G34">
            <v>0</v>
          </cell>
          <cell r="H34">
            <v>0</v>
          </cell>
          <cell r="I34">
            <v>0</v>
          </cell>
          <cell r="J34">
            <v>0</v>
          </cell>
          <cell r="K34">
            <v>0</v>
          </cell>
          <cell r="L34">
            <v>0</v>
          </cell>
          <cell r="M34">
            <v>0</v>
          </cell>
          <cell r="N34">
            <v>113.61</v>
          </cell>
          <cell r="O34">
            <v>0</v>
          </cell>
          <cell r="P34">
            <v>113.61</v>
          </cell>
          <cell r="Q34">
            <v>113.61</v>
          </cell>
        </row>
        <row r="35">
          <cell r="A35" t="str">
            <v>121560</v>
          </cell>
          <cell r="B35" t="str">
            <v xml:space="preserve">Maint IT Equipment                                                                                  </v>
          </cell>
          <cell r="C35">
            <v>8429.36</v>
          </cell>
          <cell r="D35">
            <v>3599.44</v>
          </cell>
          <cell r="E35">
            <v>1726.36</v>
          </cell>
          <cell r="F35">
            <v>907.87</v>
          </cell>
          <cell r="G35">
            <v>472.38</v>
          </cell>
          <cell r="H35">
            <v>1071.46</v>
          </cell>
          <cell r="I35">
            <v>811.57</v>
          </cell>
          <cell r="J35">
            <v>527.29</v>
          </cell>
          <cell r="K35">
            <v>366.14</v>
          </cell>
          <cell r="L35">
            <v>1116.57</v>
          </cell>
          <cell r="M35">
            <v>2145.29</v>
          </cell>
          <cell r="N35">
            <v>2339.0700000000002</v>
          </cell>
          <cell r="O35">
            <v>16206.870000000003</v>
          </cell>
          <cell r="P35">
            <v>7305.93</v>
          </cell>
          <cell r="Q35">
            <v>23512.799999999999</v>
          </cell>
        </row>
        <row r="36">
          <cell r="A36" t="str">
            <v>121562</v>
          </cell>
          <cell r="B36" t="str">
            <v xml:space="preserve">Employee Education + Welfare                                                                        </v>
          </cell>
          <cell r="C36">
            <v>21798.93</v>
          </cell>
          <cell r="D36">
            <v>5210.8999999999996</v>
          </cell>
          <cell r="E36">
            <v>12233.1</v>
          </cell>
          <cell r="F36">
            <v>11590.81</v>
          </cell>
          <cell r="G36">
            <v>8557.81</v>
          </cell>
          <cell r="H36">
            <v>10674.09</v>
          </cell>
          <cell r="I36">
            <v>28044.37</v>
          </cell>
          <cell r="J36">
            <v>3646.33</v>
          </cell>
          <cell r="K36">
            <v>13283.24</v>
          </cell>
          <cell r="L36">
            <v>13490.13</v>
          </cell>
          <cell r="M36">
            <v>6194.29</v>
          </cell>
          <cell r="N36">
            <v>25027.19</v>
          </cell>
          <cell r="O36">
            <v>70065.64</v>
          </cell>
          <cell r="P36">
            <v>89685.549999999988</v>
          </cell>
          <cell r="Q36">
            <v>159751.19</v>
          </cell>
        </row>
        <row r="37">
          <cell r="A37" t="str">
            <v>121564</v>
          </cell>
          <cell r="B37" t="str">
            <v xml:space="preserve">Travel + Living                                                                                     </v>
          </cell>
          <cell r="C37">
            <v>42878.84</v>
          </cell>
          <cell r="D37">
            <v>32172.02</v>
          </cell>
          <cell r="E37">
            <v>38741.79</v>
          </cell>
          <cell r="F37">
            <v>31258.9</v>
          </cell>
          <cell r="G37">
            <v>46839.49</v>
          </cell>
          <cell r="H37">
            <v>29200.49</v>
          </cell>
          <cell r="I37">
            <v>56162.1</v>
          </cell>
          <cell r="J37">
            <v>41281.089999999997</v>
          </cell>
          <cell r="K37">
            <v>32179.88</v>
          </cell>
          <cell r="L37">
            <v>42413.01</v>
          </cell>
          <cell r="M37">
            <v>51367.98</v>
          </cell>
          <cell r="N37">
            <v>60211.63</v>
          </cell>
          <cell r="O37">
            <v>221091.52999999997</v>
          </cell>
          <cell r="P37">
            <v>283615.69</v>
          </cell>
          <cell r="Q37">
            <v>504707.22</v>
          </cell>
        </row>
        <row r="38">
          <cell r="A38" t="str">
            <v>121566</v>
          </cell>
          <cell r="B38" t="str">
            <v xml:space="preserve">Employee Transfers                                                                                  </v>
          </cell>
          <cell r="C38">
            <v>12964.44</v>
          </cell>
          <cell r="D38">
            <v>44810.44</v>
          </cell>
          <cell r="E38">
            <v>56022.04</v>
          </cell>
          <cell r="F38">
            <v>4825.2700000000004</v>
          </cell>
          <cell r="G38">
            <v>2621.08</v>
          </cell>
          <cell r="H38">
            <v>49263.68</v>
          </cell>
          <cell r="I38">
            <v>101554.02</v>
          </cell>
          <cell r="J38">
            <v>11228</v>
          </cell>
          <cell r="K38">
            <v>42498.19</v>
          </cell>
          <cell r="L38">
            <v>29391.35</v>
          </cell>
          <cell r="M38">
            <v>4848.17</v>
          </cell>
          <cell r="N38">
            <v>33958.639999999999</v>
          </cell>
          <cell r="O38">
            <v>170506.95</v>
          </cell>
          <cell r="P38">
            <v>223478.37000000005</v>
          </cell>
          <cell r="Q38">
            <v>393985.32</v>
          </cell>
        </row>
        <row r="39">
          <cell r="A39" t="str">
            <v>121573</v>
          </cell>
          <cell r="O39">
            <v>0</v>
          </cell>
          <cell r="P39">
            <v>0</v>
          </cell>
        </row>
        <row r="40">
          <cell r="A40" t="str">
            <v>121577</v>
          </cell>
          <cell r="B40" t="str">
            <v xml:space="preserve">Rail-Instruction Books                                                                              </v>
          </cell>
          <cell r="C40">
            <v>0</v>
          </cell>
          <cell r="D40">
            <v>0</v>
          </cell>
          <cell r="E40">
            <v>0</v>
          </cell>
          <cell r="F40">
            <v>70.5</v>
          </cell>
          <cell r="G40">
            <v>0</v>
          </cell>
          <cell r="H40">
            <v>0</v>
          </cell>
          <cell r="I40">
            <v>228</v>
          </cell>
          <cell r="J40">
            <v>0</v>
          </cell>
          <cell r="K40">
            <v>0</v>
          </cell>
          <cell r="L40">
            <v>0</v>
          </cell>
          <cell r="M40">
            <v>0</v>
          </cell>
          <cell r="N40">
            <v>0</v>
          </cell>
          <cell r="O40">
            <v>70.5</v>
          </cell>
          <cell r="P40">
            <v>228</v>
          </cell>
          <cell r="Q40">
            <v>298.5</v>
          </cell>
        </row>
        <row r="41">
          <cell r="A41" t="str">
            <v>121582</v>
          </cell>
          <cell r="B41" t="str">
            <v xml:space="preserve">Factory + Equip Development                                                                         </v>
          </cell>
          <cell r="C41">
            <v>0</v>
          </cell>
          <cell r="D41">
            <v>0</v>
          </cell>
          <cell r="E41">
            <v>0</v>
          </cell>
          <cell r="F41">
            <v>0</v>
          </cell>
          <cell r="G41">
            <v>0</v>
          </cell>
          <cell r="H41">
            <v>0</v>
          </cell>
          <cell r="I41">
            <v>0</v>
          </cell>
          <cell r="J41">
            <v>0</v>
          </cell>
          <cell r="K41">
            <v>250</v>
          </cell>
          <cell r="L41">
            <v>0</v>
          </cell>
          <cell r="M41">
            <v>0</v>
          </cell>
          <cell r="N41">
            <v>0</v>
          </cell>
          <cell r="O41">
            <v>0</v>
          </cell>
          <cell r="P41">
            <v>250</v>
          </cell>
          <cell r="Q41">
            <v>250</v>
          </cell>
        </row>
        <row r="42">
          <cell r="A42" t="str">
            <v>121583</v>
          </cell>
          <cell r="B42" t="str">
            <v xml:space="preserve">Building Maintenance                                                                                </v>
          </cell>
          <cell r="C42">
            <v>33502.03</v>
          </cell>
          <cell r="D42">
            <v>38753.24</v>
          </cell>
          <cell r="E42">
            <v>26543.51</v>
          </cell>
          <cell r="F42">
            <v>30662.639999999999</v>
          </cell>
          <cell r="G42">
            <v>34421.370000000003</v>
          </cell>
          <cell r="H42">
            <v>34149.68</v>
          </cell>
          <cell r="I42">
            <v>8318.9500000000007</v>
          </cell>
          <cell r="J42">
            <v>2393.31</v>
          </cell>
          <cell r="K42">
            <v>4261.9799999999996</v>
          </cell>
          <cell r="L42">
            <v>18948.740000000002</v>
          </cell>
          <cell r="M42">
            <v>619.99</v>
          </cell>
          <cell r="N42">
            <v>4873.29</v>
          </cell>
          <cell r="O42">
            <v>198032.46999999997</v>
          </cell>
          <cell r="P42">
            <v>39416.26</v>
          </cell>
          <cell r="Q42">
            <v>237448.73</v>
          </cell>
        </row>
        <row r="43">
          <cell r="A43" t="str">
            <v>121584</v>
          </cell>
          <cell r="B43" t="str">
            <v xml:space="preserve">Rearrangment of P+E                                                                                 </v>
          </cell>
          <cell r="C43">
            <v>199.72</v>
          </cell>
          <cell r="D43">
            <v>302.77999999999997</v>
          </cell>
          <cell r="E43">
            <v>634.86</v>
          </cell>
          <cell r="F43">
            <v>916.84</v>
          </cell>
          <cell r="G43">
            <v>194.95</v>
          </cell>
          <cell r="H43">
            <v>231.73</v>
          </cell>
          <cell r="I43">
            <v>1187.18</v>
          </cell>
          <cell r="J43">
            <v>838.18</v>
          </cell>
          <cell r="K43">
            <v>42.41</v>
          </cell>
          <cell r="L43">
            <v>4158.1499999999996</v>
          </cell>
          <cell r="M43">
            <v>279.62</v>
          </cell>
          <cell r="N43">
            <v>2355.42</v>
          </cell>
          <cell r="O43">
            <v>2480.88</v>
          </cell>
          <cell r="P43">
            <v>8860.9599999999991</v>
          </cell>
          <cell r="Q43">
            <v>11341.84</v>
          </cell>
        </row>
        <row r="44">
          <cell r="A44" t="str">
            <v>121588</v>
          </cell>
          <cell r="B44" t="str">
            <v xml:space="preserve">Maint Machy + Equipment                                                                             </v>
          </cell>
          <cell r="C44">
            <v>0</v>
          </cell>
          <cell r="D44">
            <v>0</v>
          </cell>
          <cell r="E44">
            <v>0</v>
          </cell>
          <cell r="F44">
            <v>0</v>
          </cell>
          <cell r="G44">
            <v>1332.31</v>
          </cell>
          <cell r="H44">
            <v>0</v>
          </cell>
          <cell r="I44">
            <v>23860</v>
          </cell>
          <cell r="J44">
            <v>3125.05</v>
          </cell>
          <cell r="K44">
            <v>26005.97</v>
          </cell>
          <cell r="L44">
            <v>5519.24</v>
          </cell>
          <cell r="M44">
            <v>16241.96</v>
          </cell>
          <cell r="N44">
            <v>16597.25</v>
          </cell>
          <cell r="O44">
            <v>1332.31</v>
          </cell>
          <cell r="P44">
            <v>91349.47</v>
          </cell>
          <cell r="Q44">
            <v>92681.78</v>
          </cell>
        </row>
        <row r="45">
          <cell r="A45" t="str">
            <v>121622</v>
          </cell>
          <cell r="B45" t="str">
            <v xml:space="preserve">Product Advertising                                                                                 </v>
          </cell>
          <cell r="C45">
            <v>0</v>
          </cell>
          <cell r="D45">
            <v>0</v>
          </cell>
          <cell r="E45">
            <v>0</v>
          </cell>
          <cell r="F45">
            <v>3626.3</v>
          </cell>
          <cell r="G45">
            <v>0</v>
          </cell>
          <cell r="H45">
            <v>0</v>
          </cell>
          <cell r="I45">
            <v>0</v>
          </cell>
          <cell r="J45">
            <v>0</v>
          </cell>
          <cell r="K45">
            <v>0</v>
          </cell>
          <cell r="L45">
            <v>0</v>
          </cell>
          <cell r="M45">
            <v>0</v>
          </cell>
          <cell r="N45">
            <v>0</v>
          </cell>
          <cell r="O45">
            <v>3626.3</v>
          </cell>
          <cell r="P45">
            <v>0</v>
          </cell>
          <cell r="Q45">
            <v>3626.3</v>
          </cell>
        </row>
        <row r="46">
          <cell r="A46" t="str">
            <v>121629</v>
          </cell>
          <cell r="B46" t="str">
            <v xml:space="preserve">Sales Promotions                                                                                    </v>
          </cell>
          <cell r="O46">
            <v>0</v>
          </cell>
          <cell r="P46">
            <v>0</v>
          </cell>
        </row>
        <row r="47">
          <cell r="A47" t="str">
            <v>121667</v>
          </cell>
          <cell r="B47" t="str">
            <v xml:space="preserve">Contingent Worker - Unapplied/Indirect                                                              </v>
          </cell>
          <cell r="C47">
            <v>54267.44</v>
          </cell>
          <cell r="D47">
            <v>33567.660000000003</v>
          </cell>
          <cell r="E47">
            <v>68885.850000000006</v>
          </cell>
          <cell r="F47">
            <v>55271.87</v>
          </cell>
          <cell r="G47">
            <v>41236.449999999997</v>
          </cell>
          <cell r="H47">
            <v>65760.03</v>
          </cell>
          <cell r="I47">
            <v>55394.57</v>
          </cell>
          <cell r="J47">
            <v>34626.370000000003</v>
          </cell>
          <cell r="K47">
            <v>21374.52</v>
          </cell>
          <cell r="L47">
            <v>9105.41</v>
          </cell>
          <cell r="M47">
            <v>8156.39</v>
          </cell>
          <cell r="N47">
            <v>8977.91</v>
          </cell>
          <cell r="O47">
            <v>318989.30000000005</v>
          </cell>
          <cell r="P47">
            <v>137635.17000000001</v>
          </cell>
          <cell r="Q47">
            <v>456624.47</v>
          </cell>
        </row>
        <row r="48">
          <cell r="A48" t="str">
            <v>121668</v>
          </cell>
          <cell r="B48" t="str">
            <v xml:space="preserve">All Other Controllable Expenses                                                                     </v>
          </cell>
          <cell r="C48">
            <v>67957</v>
          </cell>
          <cell r="D48">
            <v>122389.91</v>
          </cell>
          <cell r="E48">
            <v>22651.63</v>
          </cell>
          <cell r="F48">
            <v>8092.85</v>
          </cell>
          <cell r="G48">
            <v>350</v>
          </cell>
          <cell r="H48">
            <v>-38658.51</v>
          </cell>
          <cell r="I48">
            <v>89413.16</v>
          </cell>
          <cell r="J48">
            <v>9535</v>
          </cell>
          <cell r="K48">
            <v>43529.99</v>
          </cell>
          <cell r="L48">
            <v>585.20000000000005</v>
          </cell>
          <cell r="M48">
            <v>345</v>
          </cell>
          <cell r="N48">
            <v>516.6</v>
          </cell>
          <cell r="O48">
            <v>182782.88</v>
          </cell>
          <cell r="P48">
            <v>143924.95000000001</v>
          </cell>
          <cell r="Q48">
            <v>326707.83</v>
          </cell>
        </row>
        <row r="49">
          <cell r="A49" t="str">
            <v>Grand Total</v>
          </cell>
          <cell r="C49">
            <v>1587754.4800000002</v>
          </cell>
          <cell r="D49">
            <v>1589016.2899999998</v>
          </cell>
          <cell r="E49">
            <v>1686727.87</v>
          </cell>
          <cell r="F49">
            <v>2071361.2</v>
          </cell>
          <cell r="G49">
            <v>2114389.2100000004</v>
          </cell>
          <cell r="H49">
            <v>2332804.0900000003</v>
          </cell>
          <cell r="I49">
            <v>2374491.0200000009</v>
          </cell>
          <cell r="J49">
            <v>1783394.93</v>
          </cell>
          <cell r="K49">
            <v>2019949.1199999999</v>
          </cell>
          <cell r="L49">
            <v>1924725.8299999996</v>
          </cell>
          <cell r="M49">
            <v>1499064.6399999997</v>
          </cell>
          <cell r="N49">
            <v>1929802.98</v>
          </cell>
          <cell r="O49">
            <v>11382053.140000001</v>
          </cell>
          <cell r="P49">
            <v>11531428.52</v>
          </cell>
          <cell r="Q49">
            <v>22913481.66</v>
          </cell>
        </row>
      </sheetData>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73911"/>
      <sheetName val="BNSF Budget by Shop"/>
      <sheetName val="BNSF Functional"/>
      <sheetName val="Barstow Functional"/>
      <sheetName val="Kansas City Functional"/>
      <sheetName val="Lincoln Functional"/>
      <sheetName val="Havre Functional"/>
      <sheetName val="Commerce Functional"/>
      <sheetName val="Galesburg Functional"/>
      <sheetName val="Alliance Functional"/>
      <sheetName val="Topeka Functional"/>
      <sheetName val="Fort Worth Functional"/>
      <sheetName val="Remote Functional"/>
      <sheetName val="HC Master List"/>
      <sheetName val="Functional Pivot"/>
      <sheetName val="Functional RD"/>
      <sheetName val="RD"/>
      <sheetName val="Functional Detail RD"/>
      <sheetName val="Sheet2"/>
      <sheetName val="Sheet1"/>
      <sheetName val="Sheet4"/>
      <sheetName val="Sheet3"/>
      <sheetName val="Functional RD (2)"/>
      <sheetName val="Sheet5"/>
    </sheetNames>
    <sheetDataSet>
      <sheetData sheetId="0" refreshError="1"/>
      <sheetData sheetId="1" refreshError="1"/>
      <sheetData sheetId="2">
        <row r="12">
          <cell r="A12">
            <v>121102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iz-L1"/>
      <sheetName val="CC-L2 - Master"/>
      <sheetName val="Sc 6-Master"/>
      <sheetName val="Ft Ed - Sc6 Selection"/>
      <sheetName val="Midwest - Sc6 Selection "/>
      <sheetName val="IUSA Local - Sc6 Selection"/>
      <sheetName val="Pivot For Account Filter"/>
      <sheetName val="Scoped Sites Cost Center Data"/>
      <sheetName val="PEB-COMP Company Level"/>
      <sheetName val="Lookups"/>
      <sheetName val="Site Lookup"/>
      <sheetName val="Oasis Mapping"/>
      <sheetName val="Oracle Lookup"/>
      <sheetName val="GB to Biz Asset Data Mapping"/>
      <sheetName val="LE Lookup"/>
      <sheetName val="Data Request"/>
      <sheetName val="DIST97"/>
      <sheetName val="GlobalSAndIByPole"/>
      <sheetName val="IO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Lookup</v>
          </cell>
        </row>
        <row r="2">
          <cell r="A2" t="str">
            <v>200R35-010000000-7LM350</v>
          </cell>
        </row>
        <row r="3">
          <cell r="A3" t="str">
            <v>200R50-010000000-7CF000</v>
          </cell>
        </row>
        <row r="4">
          <cell r="A4" t="str">
            <v>200R52-010000000-7FM000</v>
          </cell>
        </row>
        <row r="5">
          <cell r="A5" t="str">
            <v>200R5H-010000000-7KA5H5</v>
          </cell>
        </row>
        <row r="6">
          <cell r="A6" t="str">
            <v>200R54-010000000-7VM212</v>
          </cell>
        </row>
        <row r="7">
          <cell r="A7" t="str">
            <v>200R55-010000000-7TA000</v>
          </cell>
        </row>
        <row r="8">
          <cell r="A8" t="str">
            <v>200R56-010000000-7BM870</v>
          </cell>
        </row>
        <row r="9">
          <cell r="A9" t="str">
            <v>200R58-010000000-7DM222</v>
          </cell>
        </row>
        <row r="10">
          <cell r="A10" t="str">
            <v>200R81-010000000-6MM570</v>
          </cell>
        </row>
        <row r="11">
          <cell r="A11" t="str">
            <v>200RBI-010000000-5PARBI</v>
          </cell>
        </row>
        <row r="12">
          <cell r="A12" t="str">
            <v>200R55-010000000-7TA315</v>
          </cell>
        </row>
        <row r="13">
          <cell r="A13" t="str">
            <v>200RCS-010000000-5BA570</v>
          </cell>
        </row>
        <row r="14">
          <cell r="A14" t="str">
            <v>200RCS-010000010-5BA570</v>
          </cell>
        </row>
        <row r="15">
          <cell r="A15" t="str">
            <v>200RCS-010000050-5BA570</v>
          </cell>
        </row>
        <row r="16">
          <cell r="A16" t="str">
            <v>300R25-010000900-9CYR25</v>
          </cell>
        </row>
        <row r="17">
          <cell r="A17" t="str">
            <v>200RH0-011000011-7UA5H0</v>
          </cell>
        </row>
        <row r="18">
          <cell r="A18" t="str">
            <v>200RH4-011000011-7RM5H4</v>
          </cell>
        </row>
        <row r="19">
          <cell r="A19" t="str">
            <v>200RH6-011000011-7NM5H6</v>
          </cell>
        </row>
        <row r="20">
          <cell r="A20" t="str">
            <v>200R52-011000018-7FM000</v>
          </cell>
        </row>
        <row r="21">
          <cell r="A21" t="str">
            <v>200R53-011000018-7JA300</v>
          </cell>
        </row>
        <row r="22">
          <cell r="A22" t="str">
            <v>200RH0-011000018-7UA5H0</v>
          </cell>
        </row>
        <row r="23">
          <cell r="A23" t="str">
            <v>200RH4-011000018-7RM5H4</v>
          </cell>
        </row>
        <row r="24">
          <cell r="A24" t="str">
            <v>200RH6-011000018-7NM5H6</v>
          </cell>
        </row>
        <row r="25">
          <cell r="A25" t="str">
            <v>200R35-011000018-7LM350</v>
          </cell>
        </row>
        <row r="26">
          <cell r="A26" t="str">
            <v>200R58-011000018-7DM222</v>
          </cell>
        </row>
        <row r="27">
          <cell r="A27" t="str">
            <v>100RYP-012000000-2YKYFI</v>
          </cell>
        </row>
        <row r="28">
          <cell r="A28" t="str">
            <v>100RGE-012000000-1GAG00</v>
          </cell>
        </row>
        <row r="29">
          <cell r="A29" t="str">
            <v>200R56-012000000-7BM870</v>
          </cell>
        </row>
        <row r="30">
          <cell r="A30" t="str">
            <v>100R16-013000000-3CA865</v>
          </cell>
        </row>
        <row r="31">
          <cell r="A31" t="str">
            <v>100R16-014000000-1EME00</v>
          </cell>
        </row>
        <row r="32">
          <cell r="A32" t="str">
            <v>100R16-014000000-1KMK05</v>
          </cell>
        </row>
        <row r="33">
          <cell r="A33" t="str">
            <v>100R16-014000000-2AM010</v>
          </cell>
        </row>
        <row r="34">
          <cell r="A34" t="str">
            <v>100R16-014000000-3CW320</v>
          </cell>
        </row>
        <row r="35">
          <cell r="A35" t="str">
            <v>200R50-014000000-7CF825</v>
          </cell>
        </row>
        <row r="36">
          <cell r="A36" t="str">
            <v>200R52-014000000-7FM885</v>
          </cell>
        </row>
        <row r="37">
          <cell r="A37" t="str">
            <v>100RGE-014000000-1GAG00</v>
          </cell>
        </row>
        <row r="38">
          <cell r="A38" t="str">
            <v>200R54-014000000-7VM212</v>
          </cell>
        </row>
        <row r="39">
          <cell r="A39" t="str">
            <v>200R55-014000000-7TA315</v>
          </cell>
        </row>
        <row r="40">
          <cell r="A40" t="str">
            <v>200R56-014000000-7BM870</v>
          </cell>
        </row>
        <row r="41">
          <cell r="A41" t="str">
            <v>200R58-014000000-7DM222</v>
          </cell>
        </row>
        <row r="42">
          <cell r="A42" t="str">
            <v>200R81-014000000-6MM570</v>
          </cell>
        </row>
        <row r="43">
          <cell r="A43" t="str">
            <v>200RCS-014000000-5BA570</v>
          </cell>
        </row>
        <row r="44">
          <cell r="A44" t="str">
            <v>200R50-016000000-7CF000</v>
          </cell>
        </row>
        <row r="45">
          <cell r="A45" t="str">
            <v>200R50-016000000-7CF825</v>
          </cell>
        </row>
        <row r="46">
          <cell r="A46" t="str">
            <v>200R52-016000000-7FM000</v>
          </cell>
        </row>
        <row r="47">
          <cell r="A47" t="str">
            <v>200R5H-016000000-7KA5H5</v>
          </cell>
        </row>
        <row r="48">
          <cell r="A48" t="str">
            <v>200R9W-016000000-7WA913</v>
          </cell>
        </row>
        <row r="49">
          <cell r="A49" t="str">
            <v>200R54-016000000-7VM212</v>
          </cell>
        </row>
        <row r="50">
          <cell r="A50" t="str">
            <v>200R55-016000000-7TA000</v>
          </cell>
        </row>
        <row r="51">
          <cell r="A51" t="str">
            <v>200R55-016000000-7TA315</v>
          </cell>
        </row>
        <row r="52">
          <cell r="A52" t="str">
            <v>200R56-016000000-7BM870</v>
          </cell>
        </row>
        <row r="53">
          <cell r="A53" t="str">
            <v>200R58-016000000-7DM222</v>
          </cell>
        </row>
        <row r="54">
          <cell r="A54" t="str">
            <v>200RCS-016000001-5BA570</v>
          </cell>
        </row>
        <row r="55">
          <cell r="A55" t="str">
            <v>200RBI-020110000-5PARBI</v>
          </cell>
        </row>
        <row r="56">
          <cell r="A56" t="str">
            <v>100R16-030010000-3CA865</v>
          </cell>
        </row>
        <row r="57">
          <cell r="A57" t="str">
            <v>400R60-030010000-8EX570</v>
          </cell>
        </row>
        <row r="58">
          <cell r="A58" t="str">
            <v>100RGE-030010000-1GAG00</v>
          </cell>
        </row>
        <row r="59">
          <cell r="A59" t="str">
            <v>200R81-030010000-6MM570</v>
          </cell>
        </row>
        <row r="60">
          <cell r="A60" t="str">
            <v>200RBI-030010000-5PARBI</v>
          </cell>
        </row>
        <row r="61">
          <cell r="A61" t="str">
            <v>100R16-030010050-3CA865</v>
          </cell>
        </row>
        <row r="62">
          <cell r="A62" t="str">
            <v>100RGE-030010050-1GAG00</v>
          </cell>
        </row>
        <row r="63">
          <cell r="A63" t="str">
            <v>100RGE-030010050-1GAG15</v>
          </cell>
        </row>
        <row r="64">
          <cell r="A64" t="str">
            <v>100R16-030010060-3CA865</v>
          </cell>
        </row>
        <row r="65">
          <cell r="A65" t="str">
            <v>100RGE-030010060-1GAG15</v>
          </cell>
        </row>
        <row r="66">
          <cell r="A66" t="str">
            <v>100R16-030010080-3CA865</v>
          </cell>
        </row>
        <row r="67">
          <cell r="A67" t="str">
            <v>100R16-030010083-3CA865</v>
          </cell>
        </row>
        <row r="68">
          <cell r="A68" t="str">
            <v>100RGE-030010083-1GAG00</v>
          </cell>
        </row>
        <row r="69">
          <cell r="A69" t="str">
            <v>100RGE-030010083-1GAG15</v>
          </cell>
        </row>
        <row r="70">
          <cell r="A70" t="str">
            <v>200R81-030010083-6MM570</v>
          </cell>
        </row>
        <row r="71">
          <cell r="A71" t="str">
            <v>200RBI-030010083-5PARBI</v>
          </cell>
        </row>
        <row r="72">
          <cell r="A72" t="str">
            <v>100R16-030010085-3CA865</v>
          </cell>
        </row>
        <row r="73">
          <cell r="A73" t="str">
            <v>200RBI-030010085-5PARBI</v>
          </cell>
        </row>
        <row r="74">
          <cell r="A74" t="str">
            <v>100RGE-030010085-1GAG00</v>
          </cell>
        </row>
        <row r="75">
          <cell r="A75" t="str">
            <v>100R16-030110010-1KMK05</v>
          </cell>
        </row>
        <row r="76">
          <cell r="A76" t="str">
            <v>100R16-030110010-2PM199</v>
          </cell>
        </row>
        <row r="77">
          <cell r="A77" t="str">
            <v>200R50-030110010-7CF825</v>
          </cell>
        </row>
        <row r="78">
          <cell r="A78" t="str">
            <v>100RGE-030110010-1GAG00</v>
          </cell>
        </row>
        <row r="79">
          <cell r="A79" t="str">
            <v>400R60-030110201-8EX570</v>
          </cell>
        </row>
        <row r="80">
          <cell r="A80" t="str">
            <v>200R81-030110202-6MM570</v>
          </cell>
        </row>
        <row r="81">
          <cell r="A81" t="str">
            <v>200R50-030110211-7CF825</v>
          </cell>
        </row>
        <row r="82">
          <cell r="A82" t="str">
            <v>200R50-030110212-7CF825</v>
          </cell>
        </row>
        <row r="83">
          <cell r="A83" t="str">
            <v>200R55-030110212-7TA315</v>
          </cell>
        </row>
        <row r="84">
          <cell r="A84" t="str">
            <v>200R50-030110213-7CF825</v>
          </cell>
        </row>
        <row r="85">
          <cell r="A85" t="str">
            <v>200R50-030110214-7CF825</v>
          </cell>
        </row>
        <row r="86">
          <cell r="A86" t="str">
            <v>200R58-030110214-7DM222</v>
          </cell>
        </row>
        <row r="87">
          <cell r="A87" t="str">
            <v>200R50-030110215-7CF825</v>
          </cell>
        </row>
        <row r="88">
          <cell r="A88" t="str">
            <v>200R50-030110216-7CF825</v>
          </cell>
        </row>
        <row r="89">
          <cell r="A89" t="str">
            <v>200R50-030110219-7CF825</v>
          </cell>
        </row>
        <row r="90">
          <cell r="A90" t="str">
            <v>200R50-030110221-7CF825</v>
          </cell>
        </row>
        <row r="91">
          <cell r="A91" t="str">
            <v>200R50-030110222-7CF825</v>
          </cell>
        </row>
        <row r="92">
          <cell r="A92" t="str">
            <v>200R50-030110224-7CF825</v>
          </cell>
        </row>
        <row r="93">
          <cell r="A93" t="str">
            <v>200R50-030110227-7CF000</v>
          </cell>
        </row>
        <row r="94">
          <cell r="A94" t="str">
            <v>200R50-030110227-7CF825</v>
          </cell>
        </row>
        <row r="95">
          <cell r="A95" t="str">
            <v>200R50-030110228-7CF000</v>
          </cell>
        </row>
        <row r="96">
          <cell r="A96" t="str">
            <v>200R50-030110228-7CF825</v>
          </cell>
        </row>
        <row r="97">
          <cell r="A97" t="str">
            <v>200R50-030110229-7CF825</v>
          </cell>
        </row>
        <row r="98">
          <cell r="A98" t="str">
            <v>200R50-030110230-7CF825</v>
          </cell>
        </row>
        <row r="99">
          <cell r="A99" t="str">
            <v>200R50-030120030-7CF825</v>
          </cell>
        </row>
        <row r="100">
          <cell r="A100" t="str">
            <v>300R5A-030120030-9CYR5A</v>
          </cell>
        </row>
        <row r="101">
          <cell r="A101" t="str">
            <v>200R50-030120030-7CF000</v>
          </cell>
        </row>
        <row r="102">
          <cell r="A102" t="str">
            <v>200R54-030120030-7VM212</v>
          </cell>
        </row>
        <row r="103">
          <cell r="A103" t="str">
            <v>200R58-030120030-7DM222</v>
          </cell>
        </row>
        <row r="104">
          <cell r="A104" t="str">
            <v>200R55-030120030-7AM840</v>
          </cell>
        </row>
        <row r="105">
          <cell r="A105" t="str">
            <v>100R16-030120040-3CA865</v>
          </cell>
        </row>
        <row r="106">
          <cell r="A106" t="str">
            <v>200R50-030120050-7CF825</v>
          </cell>
        </row>
        <row r="107">
          <cell r="A107" t="str">
            <v>300R5A-030120050-9CYR5A</v>
          </cell>
        </row>
        <row r="108">
          <cell r="A108" t="str">
            <v>200R50-030120050-7CF000</v>
          </cell>
        </row>
        <row r="109">
          <cell r="A109" t="str">
            <v>200R54-030120050-7VM212</v>
          </cell>
        </row>
        <row r="110">
          <cell r="A110" t="str">
            <v>200R58-030120050-7DM222</v>
          </cell>
        </row>
        <row r="111">
          <cell r="A111" t="str">
            <v>200R50-030120060-7CF825</v>
          </cell>
        </row>
        <row r="112">
          <cell r="A112" t="str">
            <v>200R52-030120060-7FM885</v>
          </cell>
        </row>
        <row r="113">
          <cell r="A113" t="str">
            <v>300R25-030120060-9CYR25</v>
          </cell>
        </row>
        <row r="114">
          <cell r="A114" t="str">
            <v>300R5A-030120060-9CYR5A</v>
          </cell>
        </row>
        <row r="115">
          <cell r="A115" t="str">
            <v>200R50-030120060-7CF000</v>
          </cell>
        </row>
        <row r="116">
          <cell r="A116" t="str">
            <v>200R54-030120060-7VM212</v>
          </cell>
        </row>
        <row r="117">
          <cell r="A117" t="str">
            <v>200R58-030120060-7DM222</v>
          </cell>
        </row>
        <row r="118">
          <cell r="A118" t="str">
            <v>200R50-030120070-7CF825</v>
          </cell>
        </row>
        <row r="119">
          <cell r="A119" t="str">
            <v>300R25-030120070-9CYR25</v>
          </cell>
        </row>
        <row r="120">
          <cell r="A120" t="str">
            <v>300R5A-030120070-9CYR5A</v>
          </cell>
        </row>
        <row r="121">
          <cell r="A121" t="str">
            <v>200R50-030120070-7CF000</v>
          </cell>
        </row>
        <row r="122">
          <cell r="A122" t="str">
            <v>200R54-030120070-7VM212</v>
          </cell>
        </row>
        <row r="123">
          <cell r="A123" t="str">
            <v>200R55-030120070-7AM840</v>
          </cell>
        </row>
        <row r="124">
          <cell r="A124" t="str">
            <v>200R58-030120070-7DM222</v>
          </cell>
        </row>
        <row r="125">
          <cell r="A125" t="str">
            <v>200R52-030120080-7FM885</v>
          </cell>
        </row>
        <row r="126">
          <cell r="A126" t="str">
            <v>200R55-030120080-7HM865</v>
          </cell>
        </row>
        <row r="127">
          <cell r="A127" t="str">
            <v>200R55-030120080-7SM875</v>
          </cell>
        </row>
        <row r="128">
          <cell r="A128" t="str">
            <v>200R58-030120080-7DM222</v>
          </cell>
        </row>
        <row r="129">
          <cell r="A129" t="str">
            <v>200R50-030120090-7CF825</v>
          </cell>
        </row>
        <row r="130">
          <cell r="A130" t="str">
            <v>300R5A-030120090-9CYR5A</v>
          </cell>
        </row>
        <row r="131">
          <cell r="A131" t="str">
            <v>200R50-030120090-7CF000</v>
          </cell>
        </row>
        <row r="132">
          <cell r="A132" t="str">
            <v>200R52-030120090-7FM000</v>
          </cell>
        </row>
        <row r="133">
          <cell r="A133" t="str">
            <v>200R55-030120090-7HM865</v>
          </cell>
        </row>
        <row r="134">
          <cell r="A134" t="str">
            <v>200R56-030120090-7BM870</v>
          </cell>
        </row>
        <row r="135">
          <cell r="A135" t="str">
            <v>200R58-030120090-7DM222</v>
          </cell>
        </row>
        <row r="136">
          <cell r="A136" t="str">
            <v>200R50-030120100-7CF825</v>
          </cell>
        </row>
        <row r="137">
          <cell r="A137" t="str">
            <v>300R5A-030120100-9CYR5A</v>
          </cell>
        </row>
        <row r="138">
          <cell r="A138" t="str">
            <v>200R50-030120100-7CF000</v>
          </cell>
        </row>
        <row r="139">
          <cell r="A139" t="str">
            <v>200R54-030120100-7VM212</v>
          </cell>
        </row>
        <row r="140">
          <cell r="A140" t="str">
            <v>200R55-030120100-7HM865</v>
          </cell>
        </row>
        <row r="141">
          <cell r="A141" t="str">
            <v>200R55-030120100-7SM875</v>
          </cell>
        </row>
        <row r="142">
          <cell r="A142" t="str">
            <v>200R56-030120100-7BM870</v>
          </cell>
        </row>
        <row r="143">
          <cell r="A143" t="str">
            <v>200R50-030120103-7CF825</v>
          </cell>
        </row>
        <row r="144">
          <cell r="A144" t="str">
            <v>200R54-030120103-7VM212</v>
          </cell>
        </row>
        <row r="145">
          <cell r="A145" t="str">
            <v>200R58-030120103-7DM222</v>
          </cell>
        </row>
        <row r="146">
          <cell r="A146" t="str">
            <v>200R50-030120113-7CF825</v>
          </cell>
        </row>
        <row r="147">
          <cell r="A147" t="str">
            <v>200R52-030120113-7FM000</v>
          </cell>
        </row>
        <row r="148">
          <cell r="A148" t="str">
            <v>300R5A-030120113-9CYR5A</v>
          </cell>
        </row>
        <row r="149">
          <cell r="A149" t="str">
            <v>200R50-030120113-7CF000</v>
          </cell>
        </row>
        <row r="150">
          <cell r="A150" t="str">
            <v>200R55-030120113-7AM840</v>
          </cell>
        </row>
        <row r="151">
          <cell r="A151" t="str">
            <v>100R16-030120114-3CA865</v>
          </cell>
        </row>
        <row r="152">
          <cell r="A152" t="str">
            <v>300R25-030120115-9CYR25</v>
          </cell>
        </row>
        <row r="153">
          <cell r="A153" t="str">
            <v>100R16-030120116-3CA865</v>
          </cell>
        </row>
        <row r="154">
          <cell r="A154" t="str">
            <v>100R16-030120116-3CK718</v>
          </cell>
        </row>
        <row r="155">
          <cell r="A155" t="str">
            <v>200R81-030120116-6MM570</v>
          </cell>
        </row>
        <row r="156">
          <cell r="A156" t="str">
            <v>100R16-030120117-3CA865</v>
          </cell>
        </row>
        <row r="157">
          <cell r="A157" t="str">
            <v>100R16-030120117-3CT9EE</v>
          </cell>
        </row>
        <row r="158">
          <cell r="A158" t="str">
            <v>200R50-030120119-7CF825</v>
          </cell>
        </row>
        <row r="159">
          <cell r="A159" t="str">
            <v>200R5H-030120119-7KA5H5</v>
          </cell>
        </row>
        <row r="160">
          <cell r="A160" t="str">
            <v>200RH0-030120119-7UA5H0</v>
          </cell>
        </row>
        <row r="161">
          <cell r="A161" t="str">
            <v>200RH4-030120119-7RM5H4</v>
          </cell>
        </row>
        <row r="162">
          <cell r="A162" t="str">
            <v>200RH6-030120119-7NM5H6</v>
          </cell>
        </row>
        <row r="163">
          <cell r="A163" t="str">
            <v>200R35-030120120-7LM350</v>
          </cell>
        </row>
        <row r="164">
          <cell r="A164" t="str">
            <v>200R50-030120120-7CF825</v>
          </cell>
        </row>
        <row r="165">
          <cell r="A165" t="str">
            <v>200R58-030120120-7DM222</v>
          </cell>
        </row>
        <row r="166">
          <cell r="A166" t="str">
            <v>200R50-030120121-7CF825</v>
          </cell>
        </row>
        <row r="167">
          <cell r="A167" t="str">
            <v>200R50-030120121-7CM820</v>
          </cell>
        </row>
        <row r="168">
          <cell r="A168" t="str">
            <v>200R58-030120121-7DM222</v>
          </cell>
        </row>
        <row r="169">
          <cell r="A169" t="str">
            <v>200R50-030120123-7CF825</v>
          </cell>
        </row>
        <row r="170">
          <cell r="A170" t="str">
            <v>200R52-030120123-7FM885</v>
          </cell>
        </row>
        <row r="171">
          <cell r="A171" t="str">
            <v>200R9W-030120123-7WA913</v>
          </cell>
        </row>
        <row r="172">
          <cell r="A172" t="str">
            <v>200R54-030120123-7VM212</v>
          </cell>
        </row>
        <row r="173">
          <cell r="A173" t="str">
            <v>200R55-030120123-7AM840</v>
          </cell>
        </row>
        <row r="174">
          <cell r="A174" t="str">
            <v>200R55-030120123-7HM865</v>
          </cell>
        </row>
        <row r="175">
          <cell r="A175" t="str">
            <v>200R55-030120123-7SM875</v>
          </cell>
        </row>
        <row r="176">
          <cell r="A176" t="str">
            <v>200R56-030120123-7BM870</v>
          </cell>
        </row>
        <row r="177">
          <cell r="A177" t="str">
            <v>200R81-030120123-6MM570</v>
          </cell>
        </row>
        <row r="178">
          <cell r="A178" t="str">
            <v>200RCS-030120123-5BA570</v>
          </cell>
        </row>
        <row r="179">
          <cell r="A179" t="str">
            <v>200R58-030120123-7DM222</v>
          </cell>
        </row>
        <row r="180">
          <cell r="A180" t="str">
            <v>200R81-030120125-6MM570</v>
          </cell>
        </row>
        <row r="181">
          <cell r="A181" t="str">
            <v>100RGE-030120127-1GAG00</v>
          </cell>
        </row>
        <row r="182">
          <cell r="A182" t="str">
            <v>100R16-030120129-3CT610</v>
          </cell>
        </row>
        <row r="183">
          <cell r="A183" t="str">
            <v>200R50-030120130-7CF825</v>
          </cell>
        </row>
        <row r="184">
          <cell r="A184" t="str">
            <v>200R50-030120130-7CF000</v>
          </cell>
        </row>
        <row r="185">
          <cell r="A185" t="str">
            <v>200R55-030120130-7AM840</v>
          </cell>
        </row>
        <row r="186">
          <cell r="A186" t="str">
            <v>200R55-030120130-7HM865</v>
          </cell>
        </row>
        <row r="187">
          <cell r="A187" t="str">
            <v>200R58-030120130-7DM222</v>
          </cell>
        </row>
        <row r="188">
          <cell r="A188" t="str">
            <v>100R16-030120155-3CA865</v>
          </cell>
        </row>
        <row r="189">
          <cell r="A189" t="str">
            <v>100R16-030120155-3CT9EE</v>
          </cell>
        </row>
        <row r="190">
          <cell r="A190" t="str">
            <v>100R16-030120155-3CT9LB</v>
          </cell>
        </row>
        <row r="191">
          <cell r="A191" t="str">
            <v>200R50-030120166-7CF825</v>
          </cell>
        </row>
        <row r="192">
          <cell r="A192" t="str">
            <v>100RGE-030120169-1GAG00</v>
          </cell>
        </row>
        <row r="193">
          <cell r="A193" t="str">
            <v>300R5A-030120172-9CYR5A</v>
          </cell>
        </row>
        <row r="194">
          <cell r="A194" t="str">
            <v>200R52-030120172-7FM885</v>
          </cell>
        </row>
        <row r="195">
          <cell r="A195" t="str">
            <v>200R55-030120172-7SM875</v>
          </cell>
        </row>
        <row r="196">
          <cell r="A196" t="str">
            <v>100R16-030120176-3CT9EE</v>
          </cell>
        </row>
        <row r="197">
          <cell r="A197" t="str">
            <v>300RIE-030120208-9MYRIE</v>
          </cell>
        </row>
        <row r="198">
          <cell r="A198" t="str">
            <v>200RBI-030120208-5PARBI</v>
          </cell>
        </row>
        <row r="199">
          <cell r="A199" t="str">
            <v>200R9W-030120211-7WA913</v>
          </cell>
        </row>
        <row r="200">
          <cell r="A200" t="str">
            <v>100R16-030120218-3CA865</v>
          </cell>
        </row>
        <row r="201">
          <cell r="A201" t="str">
            <v>100R16-030120218-3CT9LA</v>
          </cell>
        </row>
        <row r="202">
          <cell r="A202" t="str">
            <v>100RGE-030120222-1GAG00</v>
          </cell>
        </row>
        <row r="203">
          <cell r="A203" t="str">
            <v>200R50-030120223-7CF000</v>
          </cell>
        </row>
        <row r="204">
          <cell r="A204" t="str">
            <v>200R50-030120223-7CF825</v>
          </cell>
        </row>
        <row r="205">
          <cell r="A205" t="str">
            <v>200R54-030120302-7VM212</v>
          </cell>
        </row>
        <row r="206">
          <cell r="A206" t="str">
            <v>300RIE-030120425-9MYRIE</v>
          </cell>
        </row>
        <row r="207">
          <cell r="A207" t="str">
            <v>100RGE-030120440-1GAG00</v>
          </cell>
        </row>
        <row r="208">
          <cell r="A208" t="str">
            <v>100RGE-030120452-1GAG00</v>
          </cell>
        </row>
        <row r="209">
          <cell r="A209" t="str">
            <v>100RGE-030120472-1GAG00</v>
          </cell>
        </row>
        <row r="210">
          <cell r="A210" t="str">
            <v>100R16-030120473-3CA865</v>
          </cell>
        </row>
        <row r="211">
          <cell r="A211" t="str">
            <v>100RGE-030120506-1GAG15</v>
          </cell>
        </row>
        <row r="212">
          <cell r="A212" t="str">
            <v>100RGE-030120507-1GAG15</v>
          </cell>
        </row>
        <row r="213">
          <cell r="A213" t="str">
            <v>100R16-030120508-2PM105</v>
          </cell>
        </row>
        <row r="214">
          <cell r="A214" t="str">
            <v>200R50-030120522-7CF000</v>
          </cell>
        </row>
        <row r="215">
          <cell r="A215" t="str">
            <v>200R50-030120522-7CF825</v>
          </cell>
        </row>
        <row r="216">
          <cell r="A216" t="str">
            <v>100R16-030140010-3CA865</v>
          </cell>
        </row>
        <row r="217">
          <cell r="A217" t="str">
            <v>200R50-030140010-7CF825</v>
          </cell>
        </row>
        <row r="218">
          <cell r="A218" t="str">
            <v>200R50-030140011-7CF825</v>
          </cell>
        </row>
        <row r="219">
          <cell r="A219" t="str">
            <v>200R50-030140012-7CF825</v>
          </cell>
        </row>
        <row r="220">
          <cell r="A220" t="str">
            <v>200R50-030500010-7CF000</v>
          </cell>
        </row>
        <row r="221">
          <cell r="A221" t="str">
            <v>200R50-030500010-7CF825</v>
          </cell>
        </row>
        <row r="222">
          <cell r="A222" t="str">
            <v>100RGE-031010000-1GAG00</v>
          </cell>
        </row>
        <row r="223">
          <cell r="A223" t="str">
            <v>100RGE-031010000-1GAG01</v>
          </cell>
        </row>
        <row r="224">
          <cell r="A224" t="str">
            <v>100RGE-031010000-1GAG15</v>
          </cell>
        </row>
        <row r="225">
          <cell r="A225" t="str">
            <v>100R16-031010020-3CA865</v>
          </cell>
        </row>
        <row r="226">
          <cell r="A226" t="str">
            <v>100R16-037010000-3CA865</v>
          </cell>
        </row>
        <row r="227">
          <cell r="A227" t="str">
            <v>100RGE-037010000-1GAG00</v>
          </cell>
        </row>
        <row r="228">
          <cell r="A228" t="str">
            <v>200R81-037010000-6MM570</v>
          </cell>
        </row>
        <row r="229">
          <cell r="A229" t="str">
            <v>200R50-040000025-7CF825</v>
          </cell>
        </row>
        <row r="230">
          <cell r="A230" t="str">
            <v>100RYP-040000030-2YKYFI</v>
          </cell>
        </row>
        <row r="231">
          <cell r="A231" t="str">
            <v>200R50-040000030-7CF825</v>
          </cell>
        </row>
        <row r="232">
          <cell r="A232" t="str">
            <v>200RTE-040000030-6ETRTE</v>
          </cell>
        </row>
        <row r="233">
          <cell r="A233" t="str">
            <v>100R16-040000030-3CA865</v>
          </cell>
        </row>
        <row r="234">
          <cell r="A234" t="str">
            <v>100RGE-040000030-1GAG00</v>
          </cell>
        </row>
        <row r="235">
          <cell r="A235" t="str">
            <v>200RCS-040000030-5BA570</v>
          </cell>
        </row>
        <row r="236">
          <cell r="A236" t="str">
            <v>100RGE-040000040-1GAG00</v>
          </cell>
        </row>
        <row r="237">
          <cell r="A237" t="str">
            <v>100RGE-040020001-1GAG00</v>
          </cell>
        </row>
        <row r="238">
          <cell r="A238" t="str">
            <v>100R16-040020002-3CM006</v>
          </cell>
        </row>
        <row r="239">
          <cell r="A239" t="str">
            <v>100RYP-040030031-2YKYFI</v>
          </cell>
        </row>
        <row r="240">
          <cell r="A240" t="str">
            <v>200RTV-040030051-6DARTV</v>
          </cell>
        </row>
        <row r="241">
          <cell r="A241" t="str">
            <v>200RCS-040090000-5BA570</v>
          </cell>
        </row>
        <row r="242">
          <cell r="A242" t="str">
            <v>200R55-040090000-7TA315</v>
          </cell>
        </row>
        <row r="243">
          <cell r="A243" t="str">
            <v>200R56-040090000-7BM870</v>
          </cell>
        </row>
        <row r="244">
          <cell r="A244" t="str">
            <v>100R16-040090001-2PM105</v>
          </cell>
        </row>
        <row r="245">
          <cell r="A245" t="str">
            <v>100RGE-040110000-1GAG00</v>
          </cell>
        </row>
        <row r="246">
          <cell r="A246" t="str">
            <v>200R54-040110000-7VM212</v>
          </cell>
        </row>
        <row r="247">
          <cell r="A247" t="str">
            <v>200R55-040110000-7HM865</v>
          </cell>
        </row>
        <row r="248">
          <cell r="A248" t="str">
            <v>200R55-040110000-7SM875</v>
          </cell>
        </row>
        <row r="249">
          <cell r="A249" t="str">
            <v>200R58-040110000-7DM222</v>
          </cell>
        </row>
        <row r="250">
          <cell r="A250" t="str">
            <v>200RCS-040110000-5BA570</v>
          </cell>
        </row>
        <row r="251">
          <cell r="A251" t="str">
            <v>200R55-040110000-7AM840</v>
          </cell>
        </row>
        <row r="252">
          <cell r="A252" t="str">
            <v>100R16-040110010-2PM199</v>
          </cell>
        </row>
        <row r="253">
          <cell r="A253" t="str">
            <v>100RGE-040120000-1GAG00</v>
          </cell>
        </row>
        <row r="254">
          <cell r="A254" t="str">
            <v>100R16-040130000-3CA865</v>
          </cell>
        </row>
        <row r="255">
          <cell r="A255" t="str">
            <v>200RCS-040130000-5BA570</v>
          </cell>
        </row>
        <row r="256">
          <cell r="A256" t="str">
            <v>200RCS-040130010-5BA570</v>
          </cell>
        </row>
        <row r="257">
          <cell r="A257" t="str">
            <v>100R16-040160010-3CA865</v>
          </cell>
        </row>
        <row r="258">
          <cell r="A258" t="str">
            <v>200R50-040160010-7CF825</v>
          </cell>
        </row>
        <row r="259">
          <cell r="A259" t="str">
            <v>200R52-040160010-7FM885</v>
          </cell>
        </row>
        <row r="260">
          <cell r="A260" t="str">
            <v>200R55-040160010-7HM865</v>
          </cell>
        </row>
        <row r="261">
          <cell r="A261" t="str">
            <v>200R55-040160010-7SM875</v>
          </cell>
        </row>
        <row r="262">
          <cell r="A262" t="str">
            <v>200R55-040160010-7AM840</v>
          </cell>
        </row>
        <row r="263">
          <cell r="A263" t="str">
            <v>200R58-040160010-7DM222</v>
          </cell>
        </row>
        <row r="264">
          <cell r="A264" t="str">
            <v>200R81-040160010-6MM570</v>
          </cell>
        </row>
        <row r="265">
          <cell r="A265" t="str">
            <v>200R54-040160010-7VM212</v>
          </cell>
        </row>
        <row r="266">
          <cell r="A266" t="str">
            <v>200R55-040160010-7TA315</v>
          </cell>
        </row>
        <row r="267">
          <cell r="A267" t="str">
            <v>200R56-040160010-7BM870</v>
          </cell>
        </row>
        <row r="268">
          <cell r="A268" t="str">
            <v>200R54-040160030-7VM212</v>
          </cell>
        </row>
        <row r="269">
          <cell r="A269" t="str">
            <v>100R16-040160040-3CA865</v>
          </cell>
        </row>
        <row r="270">
          <cell r="A270" t="str">
            <v>200R50-040160040-7CF000</v>
          </cell>
        </row>
        <row r="271">
          <cell r="A271" t="str">
            <v>200R55-040160040-7TA000</v>
          </cell>
        </row>
        <row r="272">
          <cell r="A272" t="str">
            <v>200R58-040160040-7DM222</v>
          </cell>
        </row>
        <row r="273">
          <cell r="A273" t="str">
            <v>200R54-040160040-7VM212</v>
          </cell>
        </row>
        <row r="274">
          <cell r="A274" t="str">
            <v>200R56-040160040-7BM870</v>
          </cell>
        </row>
        <row r="275">
          <cell r="A275" t="str">
            <v>200RCS-040180000-5BA570</v>
          </cell>
        </row>
        <row r="276">
          <cell r="A276" t="str">
            <v>100R16-040230000-1EME00</v>
          </cell>
        </row>
        <row r="277">
          <cell r="A277" t="str">
            <v>200R81-040300000-6MM570</v>
          </cell>
        </row>
        <row r="278">
          <cell r="A278" t="str">
            <v>200R53-040400010-7JA300</v>
          </cell>
        </row>
        <row r="279">
          <cell r="A279" t="str">
            <v>200R53-040400020-7JA300</v>
          </cell>
        </row>
        <row r="280">
          <cell r="A280" t="str">
            <v>200RH0-040400030-7UA5H0</v>
          </cell>
        </row>
        <row r="281">
          <cell r="A281" t="str">
            <v>200RH4-040400030-7RM5H4</v>
          </cell>
        </row>
        <row r="282">
          <cell r="A282" t="str">
            <v>200RH6-040400030-7NM5H6</v>
          </cell>
        </row>
        <row r="283">
          <cell r="A283" t="str">
            <v>200R50-041000000-7CF825</v>
          </cell>
        </row>
        <row r="284">
          <cell r="A284" t="str">
            <v>100RGE-041000000-1GAG00</v>
          </cell>
        </row>
        <row r="285">
          <cell r="A285" t="str">
            <v>200R50-044000040-7CF825</v>
          </cell>
        </row>
        <row r="286">
          <cell r="A286" t="str">
            <v>200R54-044000040-7VM212</v>
          </cell>
        </row>
        <row r="287">
          <cell r="A287" t="str">
            <v>200R55-044000040-7TA315</v>
          </cell>
        </row>
        <row r="288">
          <cell r="A288" t="str">
            <v>200R56-044000040-7BM870</v>
          </cell>
        </row>
        <row r="289">
          <cell r="A289" t="str">
            <v>200R58-044000040-7DM222</v>
          </cell>
        </row>
        <row r="290">
          <cell r="A290" t="str">
            <v>100RYP-044000050-2YKYFI</v>
          </cell>
        </row>
        <row r="291">
          <cell r="A291" t="str">
            <v>200R54-044000060-7VM212</v>
          </cell>
        </row>
        <row r="292">
          <cell r="A292" t="str">
            <v>100R16-052000010-1AMA05</v>
          </cell>
        </row>
        <row r="293">
          <cell r="A293" t="str">
            <v>100R16-052000010-1EME00</v>
          </cell>
        </row>
        <row r="294">
          <cell r="A294" t="str">
            <v>100R16-052000010-1KMK05</v>
          </cell>
        </row>
        <row r="295">
          <cell r="A295" t="str">
            <v>100R16-052000010-1RMR01</v>
          </cell>
        </row>
        <row r="296">
          <cell r="A296" t="str">
            <v>100R16-052000010-1RMR02</v>
          </cell>
        </row>
        <row r="297">
          <cell r="A297" t="str">
            <v>100R16-052000010-1RMR05</v>
          </cell>
        </row>
        <row r="298">
          <cell r="A298" t="str">
            <v>100R16-052000010-1RMR35</v>
          </cell>
        </row>
        <row r="299">
          <cell r="A299" t="str">
            <v>100R16-052000010-2AM010</v>
          </cell>
        </row>
        <row r="300">
          <cell r="A300" t="str">
            <v>100R16-052000010-2AM015</v>
          </cell>
        </row>
        <row r="301">
          <cell r="A301" t="str">
            <v>100R16-052000010-2AM017</v>
          </cell>
        </row>
        <row r="302">
          <cell r="A302" t="str">
            <v>100R16-052000010-2MM500</v>
          </cell>
        </row>
        <row r="303">
          <cell r="A303" t="str">
            <v>100R16-052000010-2NM030</v>
          </cell>
        </row>
        <row r="304">
          <cell r="A304" t="str">
            <v>100R16-052000010-2PM040</v>
          </cell>
        </row>
        <row r="305">
          <cell r="A305" t="str">
            <v>100R16-052000010-2PM044</v>
          </cell>
        </row>
        <row r="306">
          <cell r="A306" t="str">
            <v>100R16-052000010-2PM052</v>
          </cell>
        </row>
        <row r="307">
          <cell r="A307" t="str">
            <v>100R16-052000010-2PM070</v>
          </cell>
        </row>
        <row r="308">
          <cell r="A308" t="str">
            <v>100R16-052000010-2PM073</v>
          </cell>
        </row>
        <row r="309">
          <cell r="A309" t="str">
            <v>100R16-052000010-2PM074</v>
          </cell>
        </row>
        <row r="310">
          <cell r="A310" t="str">
            <v>100R16-052000010-2PM105</v>
          </cell>
        </row>
        <row r="311">
          <cell r="A311" t="str">
            <v>100R16-052000010-2PM172</v>
          </cell>
        </row>
        <row r="312">
          <cell r="A312" t="str">
            <v>100R16-052000010-2PM173</v>
          </cell>
        </row>
        <row r="313">
          <cell r="A313" t="str">
            <v>100R16-052000010-2PM177</v>
          </cell>
        </row>
        <row r="314">
          <cell r="A314" t="str">
            <v>100R16-052000010-2PM199</v>
          </cell>
        </row>
        <row r="315">
          <cell r="A315" t="str">
            <v>100R16-052000010-3CA865</v>
          </cell>
        </row>
        <row r="316">
          <cell r="A316" t="str">
            <v>100R16-052000010-3CM1MW</v>
          </cell>
        </row>
        <row r="317">
          <cell r="A317" t="str">
            <v>100R16-052000010-3CM1NG</v>
          </cell>
        </row>
        <row r="318">
          <cell r="A318" t="str">
            <v>100R16-052000010-3CM858</v>
          </cell>
        </row>
        <row r="319">
          <cell r="A319" t="str">
            <v>200R50-052000010-7CF825</v>
          </cell>
        </row>
        <row r="320">
          <cell r="A320" t="str">
            <v>200R50-052000010-7CM82A</v>
          </cell>
        </row>
        <row r="321">
          <cell r="A321" t="str">
            <v>200R52-052000010-7FM876</v>
          </cell>
        </row>
        <row r="322">
          <cell r="A322" t="str">
            <v>200R52-052000010-7FM885</v>
          </cell>
        </row>
        <row r="323">
          <cell r="A323" t="str">
            <v>100R16-052000010-1KMK10</v>
          </cell>
        </row>
        <row r="324">
          <cell r="A324" t="str">
            <v>100R16-052000010-1KMK30</v>
          </cell>
        </row>
        <row r="325">
          <cell r="A325" t="str">
            <v>200R54-052000010-7VM212</v>
          </cell>
        </row>
        <row r="326">
          <cell r="A326" t="str">
            <v>200R54-052000010-7VM232</v>
          </cell>
        </row>
        <row r="327">
          <cell r="A327" t="str">
            <v>200R55-052000010-7AM840</v>
          </cell>
        </row>
        <row r="328">
          <cell r="A328" t="str">
            <v>200R55-052000010-7HM865</v>
          </cell>
        </row>
        <row r="329">
          <cell r="A329" t="str">
            <v>200R55-052000010-7SM875</v>
          </cell>
        </row>
        <row r="330">
          <cell r="A330" t="str">
            <v>200R56-052000010-7BM870</v>
          </cell>
        </row>
        <row r="331">
          <cell r="A331" t="str">
            <v>200R58-052000010-7DM222</v>
          </cell>
        </row>
        <row r="332">
          <cell r="A332" t="str">
            <v>200R81-052000010-6MM570</v>
          </cell>
        </row>
        <row r="333">
          <cell r="A333" t="str">
            <v>100R16-052000012-1KMK05</v>
          </cell>
        </row>
        <row r="334">
          <cell r="A334" t="str">
            <v>100R16-052000020-1AMA05</v>
          </cell>
        </row>
        <row r="335">
          <cell r="A335" t="str">
            <v>100R16-052000020-1EME00</v>
          </cell>
        </row>
        <row r="336">
          <cell r="A336" t="str">
            <v>100R16-052000020-1EME10</v>
          </cell>
        </row>
        <row r="337">
          <cell r="A337" t="str">
            <v>100R16-052000020-1KMK05</v>
          </cell>
        </row>
        <row r="338">
          <cell r="A338" t="str">
            <v>100R16-052000020-1KMK10</v>
          </cell>
        </row>
        <row r="339">
          <cell r="A339" t="str">
            <v>100R16-052000020-1KMK30</v>
          </cell>
        </row>
        <row r="340">
          <cell r="A340" t="str">
            <v>100R16-052000020-1RMR01</v>
          </cell>
        </row>
        <row r="341">
          <cell r="A341" t="str">
            <v>100R16-052000020-1RMR05</v>
          </cell>
        </row>
        <row r="342">
          <cell r="A342" t="str">
            <v>100R16-052000020-1RMR35</v>
          </cell>
        </row>
        <row r="343">
          <cell r="A343" t="str">
            <v>100R16-052000020-2AM010</v>
          </cell>
        </row>
        <row r="344">
          <cell r="A344" t="str">
            <v>100R16-052000020-2MM500</v>
          </cell>
        </row>
        <row r="345">
          <cell r="A345" t="str">
            <v>100R16-052000020-2NM030</v>
          </cell>
        </row>
        <row r="346">
          <cell r="A346" t="str">
            <v>100R16-052000020-2PM073</v>
          </cell>
        </row>
        <row r="347">
          <cell r="A347" t="str">
            <v>100R16-052000020-2PM105</v>
          </cell>
        </row>
        <row r="348">
          <cell r="A348" t="str">
            <v>100R16-052000020-3CA865</v>
          </cell>
        </row>
        <row r="349">
          <cell r="A349" t="str">
            <v>100R16-052000020-3CM1NG</v>
          </cell>
        </row>
        <row r="350">
          <cell r="A350" t="str">
            <v>100R16-052000020-3CM858</v>
          </cell>
        </row>
        <row r="351">
          <cell r="A351" t="str">
            <v>200R50-052000020-7CF825</v>
          </cell>
        </row>
        <row r="352">
          <cell r="A352" t="str">
            <v>200R50-052000020-7CM820</v>
          </cell>
        </row>
        <row r="353">
          <cell r="A353" t="str">
            <v>200R50-052000020-7CM82A</v>
          </cell>
        </row>
        <row r="354">
          <cell r="A354" t="str">
            <v>200R52-052000020-7FM885</v>
          </cell>
        </row>
        <row r="355">
          <cell r="A355" t="str">
            <v>100R16-052000020-2PM199</v>
          </cell>
        </row>
        <row r="356">
          <cell r="A356" t="str">
            <v>100R16-052000020-1RMR02</v>
          </cell>
        </row>
        <row r="357">
          <cell r="A357" t="str">
            <v>100R16-052000020-2AM017</v>
          </cell>
        </row>
        <row r="358">
          <cell r="A358" t="str">
            <v>100R16-052000020-2PM070</v>
          </cell>
        </row>
        <row r="359">
          <cell r="A359" t="str">
            <v>100R16-052000020-2PM074</v>
          </cell>
        </row>
        <row r="360">
          <cell r="A360" t="str">
            <v>100RGE-052000020-1GMG0A</v>
          </cell>
        </row>
        <row r="361">
          <cell r="A361" t="str">
            <v>100RGE-052000020-1GMG0B</v>
          </cell>
        </row>
        <row r="362">
          <cell r="A362" t="str">
            <v>100RGE-052000020-1GMG0E</v>
          </cell>
        </row>
        <row r="363">
          <cell r="A363" t="str">
            <v>100RGE-052000020-1GMG0G</v>
          </cell>
        </row>
        <row r="364">
          <cell r="A364" t="str">
            <v>100RGE-052000020-1GMG0P</v>
          </cell>
        </row>
        <row r="365">
          <cell r="A365" t="str">
            <v>100RGE-052000020-1GMG0W</v>
          </cell>
        </row>
        <row r="366">
          <cell r="A366" t="str">
            <v>100RGE-052000020-1GMG0X</v>
          </cell>
        </row>
        <row r="367">
          <cell r="A367" t="str">
            <v>200R54-052000020-7VM212</v>
          </cell>
        </row>
        <row r="368">
          <cell r="A368" t="str">
            <v>200R55-052000020-7AM840</v>
          </cell>
        </row>
        <row r="369">
          <cell r="A369" t="str">
            <v>200R55-052000020-7HM865</v>
          </cell>
        </row>
        <row r="370">
          <cell r="A370" t="str">
            <v>200R55-052000020-7SM875</v>
          </cell>
        </row>
        <row r="371">
          <cell r="A371" t="str">
            <v>200R56-052000020-7BM870</v>
          </cell>
        </row>
        <row r="372">
          <cell r="A372" t="str">
            <v>200R58-052000020-7DM222</v>
          </cell>
        </row>
        <row r="373">
          <cell r="A373" t="str">
            <v>200R81-052000020-6MM570</v>
          </cell>
        </row>
        <row r="374">
          <cell r="A374" t="str">
            <v>100R16-052000030-1AMA05</v>
          </cell>
        </row>
        <row r="375">
          <cell r="A375" t="str">
            <v>100R16-052000030-1EME00</v>
          </cell>
        </row>
        <row r="376">
          <cell r="A376" t="str">
            <v>200R52-052000030-7FM885</v>
          </cell>
        </row>
        <row r="377">
          <cell r="A377" t="str">
            <v>200R54-052000030-7VM212</v>
          </cell>
        </row>
        <row r="378">
          <cell r="A378" t="str">
            <v>200R55-052000030-7AM840</v>
          </cell>
        </row>
        <row r="379">
          <cell r="A379" t="str">
            <v>200R55-052000030-7HM865</v>
          </cell>
        </row>
        <row r="380">
          <cell r="A380" t="str">
            <v>200R55-052000030-7SM875</v>
          </cell>
        </row>
        <row r="381">
          <cell r="A381" t="str">
            <v>200R56-052000030-7BM870</v>
          </cell>
        </row>
        <row r="382">
          <cell r="A382" t="str">
            <v>200R58-052000030-7DM222</v>
          </cell>
        </row>
        <row r="383">
          <cell r="A383" t="str">
            <v>100R16-052000031-1EME00</v>
          </cell>
        </row>
        <row r="384">
          <cell r="A384" t="str">
            <v>200R52-052000031-7FM885</v>
          </cell>
        </row>
        <row r="385">
          <cell r="A385" t="str">
            <v>200R54-052000031-7VM212</v>
          </cell>
        </row>
        <row r="386">
          <cell r="A386" t="str">
            <v>200R55-052000031-7AM840</v>
          </cell>
        </row>
        <row r="387">
          <cell r="A387" t="str">
            <v>200R55-052000031-7HM865</v>
          </cell>
        </row>
        <row r="388">
          <cell r="A388" t="str">
            <v>200R55-052000031-7SM875</v>
          </cell>
        </row>
        <row r="389">
          <cell r="A389" t="str">
            <v>200R56-052000031-7BM870</v>
          </cell>
        </row>
        <row r="390">
          <cell r="A390" t="str">
            <v>200R58-052000031-7DM222</v>
          </cell>
        </row>
        <row r="391">
          <cell r="A391" t="str">
            <v>100R16-052000033-1EME00</v>
          </cell>
        </row>
        <row r="392">
          <cell r="A392" t="str">
            <v>200R55-052000033-7HM865</v>
          </cell>
        </row>
        <row r="393">
          <cell r="A393" t="str">
            <v>100R16-052000040-3CM1NG</v>
          </cell>
        </row>
        <row r="394">
          <cell r="A394" t="str">
            <v>100R16-052000045-1KMK05</v>
          </cell>
        </row>
        <row r="395">
          <cell r="A395" t="str">
            <v>100R16-052000045-1KMK10</v>
          </cell>
        </row>
        <row r="396">
          <cell r="A396" t="str">
            <v>100R16-052000045-2AM010</v>
          </cell>
        </row>
        <row r="397">
          <cell r="A397" t="str">
            <v>100R16-052000045-2MM500</v>
          </cell>
        </row>
        <row r="398">
          <cell r="A398" t="str">
            <v>100R16-052000045-2NM030</v>
          </cell>
        </row>
        <row r="399">
          <cell r="A399" t="str">
            <v>100R16-052000045-2PM105</v>
          </cell>
        </row>
        <row r="400">
          <cell r="A400" t="str">
            <v>100R16-052000045-2PM177</v>
          </cell>
        </row>
        <row r="401">
          <cell r="A401" t="str">
            <v>100R16-052000045-3CM1NG</v>
          </cell>
        </row>
        <row r="402">
          <cell r="A402" t="str">
            <v>100R16-052000045-3CM858</v>
          </cell>
        </row>
        <row r="403">
          <cell r="A403" t="str">
            <v>200R52-052000045-7FM885</v>
          </cell>
        </row>
        <row r="404">
          <cell r="A404" t="str">
            <v>100R16-052000045-1AMA05</v>
          </cell>
        </row>
        <row r="405">
          <cell r="A405" t="str">
            <v>100R16-052000045-1KMK30</v>
          </cell>
        </row>
        <row r="406">
          <cell r="A406" t="str">
            <v>100R16-052000045-2AM015</v>
          </cell>
        </row>
        <row r="407">
          <cell r="A407" t="str">
            <v>200R55-052000045-7SM875</v>
          </cell>
        </row>
        <row r="408">
          <cell r="A408" t="str">
            <v>200R81-052000045-6MM570</v>
          </cell>
        </row>
        <row r="409">
          <cell r="A409" t="str">
            <v>200R55-052000045-7HM865</v>
          </cell>
        </row>
        <row r="410">
          <cell r="A410" t="str">
            <v>100R16-052000050-1KMK05</v>
          </cell>
        </row>
        <row r="411">
          <cell r="A411" t="str">
            <v>100R16-052000060-2AM010</v>
          </cell>
        </row>
        <row r="412">
          <cell r="A412" t="str">
            <v>100R16-052000060-2MM500</v>
          </cell>
        </row>
        <row r="413">
          <cell r="A413" t="str">
            <v>100R16-052000060-2PM105</v>
          </cell>
        </row>
        <row r="414">
          <cell r="A414" t="str">
            <v>100R16-052000060-3CM1NG</v>
          </cell>
        </row>
        <row r="415">
          <cell r="A415" t="str">
            <v>100R16-052000060-3CM858</v>
          </cell>
        </row>
        <row r="416">
          <cell r="A416" t="str">
            <v>100R16-052000060-1RMR01</v>
          </cell>
        </row>
        <row r="417">
          <cell r="A417" t="str">
            <v>100R16-052000060-3CA865</v>
          </cell>
        </row>
        <row r="418">
          <cell r="A418" t="str">
            <v>100R16-052000060-2PM199</v>
          </cell>
        </row>
        <row r="419">
          <cell r="A419" t="str">
            <v>100R16-052000060-1KMK05</v>
          </cell>
        </row>
        <row r="420">
          <cell r="A420" t="str">
            <v>100R16-052000060-2NM030</v>
          </cell>
        </row>
        <row r="421">
          <cell r="A421" t="str">
            <v>100R16-052000060-2PM044</v>
          </cell>
        </row>
        <row r="422">
          <cell r="A422" t="str">
            <v>100RGE-052000060-1GMG0A</v>
          </cell>
        </row>
        <row r="423">
          <cell r="A423" t="str">
            <v>200R81-052000060-6MM570</v>
          </cell>
        </row>
        <row r="424">
          <cell r="A424" t="str">
            <v>100R16-052000070-1AMA05</v>
          </cell>
        </row>
        <row r="425">
          <cell r="A425" t="str">
            <v>100R16-052000070-1KMK05</v>
          </cell>
        </row>
        <row r="426">
          <cell r="A426" t="str">
            <v>100R16-052000070-1RMR01</v>
          </cell>
        </row>
        <row r="427">
          <cell r="A427" t="str">
            <v>100R16-052000070-2AM010</v>
          </cell>
        </row>
        <row r="428">
          <cell r="A428" t="str">
            <v>100R16-052000070-2MM500</v>
          </cell>
        </row>
        <row r="429">
          <cell r="A429" t="str">
            <v>100R16-052000070-2PM105</v>
          </cell>
        </row>
        <row r="430">
          <cell r="A430" t="str">
            <v>100R16-052000070-3CM1NG</v>
          </cell>
        </row>
        <row r="431">
          <cell r="A431" t="str">
            <v>100R16-052000070-3CM858</v>
          </cell>
        </row>
        <row r="432">
          <cell r="A432" t="str">
            <v>200R52-052000070-7FM885</v>
          </cell>
        </row>
        <row r="433">
          <cell r="A433" t="str">
            <v>200R52-052000070-7FM000</v>
          </cell>
        </row>
        <row r="434">
          <cell r="A434" t="str">
            <v>100R16-052000070-3CM1MW</v>
          </cell>
        </row>
        <row r="435">
          <cell r="A435" t="str">
            <v>200R54-052000070-7VM212</v>
          </cell>
        </row>
        <row r="436">
          <cell r="A436" t="str">
            <v>200R55-052000070-7AM840</v>
          </cell>
        </row>
        <row r="437">
          <cell r="A437" t="str">
            <v>200R55-052000070-7HM865</v>
          </cell>
        </row>
        <row r="438">
          <cell r="A438" t="str">
            <v>200R55-052000070-7SM875</v>
          </cell>
        </row>
        <row r="439">
          <cell r="A439" t="str">
            <v>200R56-052000070-7BM870</v>
          </cell>
        </row>
        <row r="440">
          <cell r="A440" t="str">
            <v>200R58-052000070-7DM222</v>
          </cell>
        </row>
        <row r="441">
          <cell r="A441" t="str">
            <v>200R81-052000070-6MM570</v>
          </cell>
        </row>
        <row r="442">
          <cell r="A442" t="str">
            <v>100R16-052000120-1AMA05</v>
          </cell>
        </row>
        <row r="443">
          <cell r="A443" t="str">
            <v>100R16-052000120-1KMK05</v>
          </cell>
        </row>
        <row r="444">
          <cell r="A444" t="str">
            <v>100R16-052000120-3CM858</v>
          </cell>
        </row>
        <row r="445">
          <cell r="A445" t="str">
            <v>200R52-052000120-7FM885</v>
          </cell>
        </row>
        <row r="446">
          <cell r="A446" t="str">
            <v>100R16-052000120-3CM829</v>
          </cell>
        </row>
        <row r="447">
          <cell r="A447" t="str">
            <v>100R16-052000120-3CA865</v>
          </cell>
        </row>
        <row r="448">
          <cell r="A448" t="str">
            <v>200R54-052000120-7VM212</v>
          </cell>
        </row>
        <row r="449">
          <cell r="A449" t="str">
            <v>200R55-052000120-7AM840</v>
          </cell>
        </row>
        <row r="450">
          <cell r="A450" t="str">
            <v>200R55-052000120-7HM865</v>
          </cell>
        </row>
        <row r="451">
          <cell r="A451" t="str">
            <v>200R55-052000120-7SM875</v>
          </cell>
        </row>
        <row r="452">
          <cell r="A452" t="str">
            <v>200R56-052000120-7BM870</v>
          </cell>
        </row>
        <row r="453">
          <cell r="A453" t="str">
            <v>200R58-052000120-7DM222</v>
          </cell>
        </row>
        <row r="454">
          <cell r="A454" t="str">
            <v>200R54-052000120-7VM232</v>
          </cell>
        </row>
        <row r="455">
          <cell r="A455" t="str">
            <v>100R16-052000140-1AMA05</v>
          </cell>
        </row>
        <row r="456">
          <cell r="A456" t="str">
            <v>100R16-052000140-1EME00</v>
          </cell>
        </row>
        <row r="457">
          <cell r="A457" t="str">
            <v>100R16-052000140-1KMK05</v>
          </cell>
        </row>
        <row r="458">
          <cell r="A458" t="str">
            <v>100R16-052000140-1KMK10</v>
          </cell>
        </row>
        <row r="459">
          <cell r="A459" t="str">
            <v>100R16-052000140-1RMR01</v>
          </cell>
        </row>
        <row r="460">
          <cell r="A460" t="str">
            <v>100R16-052000140-1RMR02</v>
          </cell>
        </row>
        <row r="461">
          <cell r="A461" t="str">
            <v>100R16-052000140-2AM010</v>
          </cell>
        </row>
        <row r="462">
          <cell r="A462" t="str">
            <v>100R16-052000140-2MM500</v>
          </cell>
        </row>
        <row r="463">
          <cell r="A463" t="str">
            <v>100R16-052000140-2PM040</v>
          </cell>
        </row>
        <row r="464">
          <cell r="A464" t="str">
            <v>100R16-052000140-2PM105</v>
          </cell>
        </row>
        <row r="465">
          <cell r="A465" t="str">
            <v>100R16-052000140-2PM199</v>
          </cell>
        </row>
        <row r="466">
          <cell r="A466" t="str">
            <v>100R16-052000140-3CM1NG</v>
          </cell>
        </row>
        <row r="467">
          <cell r="A467" t="str">
            <v>100R16-052000140-3CM858</v>
          </cell>
        </row>
        <row r="468">
          <cell r="A468" t="str">
            <v>200R52-052000140-7FM885</v>
          </cell>
        </row>
        <row r="469">
          <cell r="A469" t="str">
            <v>100R16-052000140-2NM030</v>
          </cell>
        </row>
        <row r="470">
          <cell r="A470" t="str">
            <v>200R54-052000140-7VM212</v>
          </cell>
        </row>
        <row r="471">
          <cell r="A471" t="str">
            <v>200R55-052000140-7AM840</v>
          </cell>
        </row>
        <row r="472">
          <cell r="A472" t="str">
            <v>200R55-052000140-7HM865</v>
          </cell>
        </row>
        <row r="473">
          <cell r="A473" t="str">
            <v>200R55-052000140-7SM875</v>
          </cell>
        </row>
        <row r="474">
          <cell r="A474" t="str">
            <v>200R56-052000140-7BM870</v>
          </cell>
        </row>
        <row r="475">
          <cell r="A475" t="str">
            <v>200R58-052000140-7DM222</v>
          </cell>
        </row>
        <row r="476">
          <cell r="A476" t="str">
            <v>200R81-052000140-6MM570</v>
          </cell>
        </row>
        <row r="477">
          <cell r="A477" t="str">
            <v>100R16-052000150-1EME00</v>
          </cell>
        </row>
        <row r="478">
          <cell r="A478" t="str">
            <v>100R16-052000160-1EME00</v>
          </cell>
        </row>
        <row r="479">
          <cell r="A479" t="str">
            <v>100R16-052000160-1KMK05</v>
          </cell>
        </row>
        <row r="480">
          <cell r="A480" t="str">
            <v>100R16-052000160-1RMR01</v>
          </cell>
        </row>
        <row r="481">
          <cell r="A481" t="str">
            <v>100R16-052000160-2AM010</v>
          </cell>
        </row>
        <row r="482">
          <cell r="A482" t="str">
            <v>100R16-052000160-2MM500</v>
          </cell>
        </row>
        <row r="483">
          <cell r="A483" t="str">
            <v>100R16-052000160-2PM105</v>
          </cell>
        </row>
        <row r="484">
          <cell r="A484" t="str">
            <v>100R16-052000160-3CM1NG</v>
          </cell>
        </row>
        <row r="485">
          <cell r="A485" t="str">
            <v>100R16-052000160-3CM858</v>
          </cell>
        </row>
        <row r="486">
          <cell r="A486" t="str">
            <v>100R16-052000160-2PM199</v>
          </cell>
        </row>
        <row r="487">
          <cell r="A487" t="str">
            <v>200R52-052000160-7FM885</v>
          </cell>
        </row>
        <row r="488">
          <cell r="A488" t="str">
            <v>100RGE-052000160-1GMG0A</v>
          </cell>
        </row>
        <row r="489">
          <cell r="A489" t="str">
            <v>200R54-052000160-7VM212</v>
          </cell>
        </row>
        <row r="490">
          <cell r="A490" t="str">
            <v>200R55-052000160-7AM840</v>
          </cell>
        </row>
        <row r="491">
          <cell r="A491" t="str">
            <v>200R55-052000160-7HM865</v>
          </cell>
        </row>
        <row r="492">
          <cell r="A492" t="str">
            <v>200R55-052000160-7SM875</v>
          </cell>
        </row>
        <row r="493">
          <cell r="A493" t="str">
            <v>200R56-052000160-7BM870</v>
          </cell>
        </row>
        <row r="494">
          <cell r="A494" t="str">
            <v>200R58-052000160-7DM222</v>
          </cell>
        </row>
        <row r="495">
          <cell r="A495" t="str">
            <v>200R81-052000160-6MM570</v>
          </cell>
        </row>
        <row r="496">
          <cell r="A496" t="str">
            <v>100R16-052000170-1EME00</v>
          </cell>
        </row>
        <row r="497">
          <cell r="A497" t="str">
            <v>100R16-052000200-1EME00</v>
          </cell>
        </row>
        <row r="498">
          <cell r="A498" t="str">
            <v>100R16-052000200-1RMR01</v>
          </cell>
        </row>
        <row r="499">
          <cell r="A499" t="str">
            <v>100R16-052000200-2AM010</v>
          </cell>
        </row>
        <row r="500">
          <cell r="A500" t="str">
            <v>100R16-052000200-2MM500</v>
          </cell>
        </row>
        <row r="501">
          <cell r="A501" t="str">
            <v>100R16-052000200-2PM105</v>
          </cell>
        </row>
        <row r="502">
          <cell r="A502" t="str">
            <v>100R16-052000200-3CM1NG</v>
          </cell>
        </row>
        <row r="503">
          <cell r="A503" t="str">
            <v>100R16-052000200-3CM858</v>
          </cell>
        </row>
        <row r="504">
          <cell r="A504" t="str">
            <v>100R16-052000200-1AMA05</v>
          </cell>
        </row>
        <row r="505">
          <cell r="A505" t="str">
            <v>100R16-052000200-1RMR05</v>
          </cell>
        </row>
        <row r="506">
          <cell r="A506" t="str">
            <v>200R55-052000200-7AM840</v>
          </cell>
        </row>
        <row r="507">
          <cell r="A507" t="str">
            <v>200R55-052000200-7HM865</v>
          </cell>
        </row>
        <row r="508">
          <cell r="A508" t="str">
            <v>200R55-052000200-7SM875</v>
          </cell>
        </row>
        <row r="509">
          <cell r="A509" t="str">
            <v>200R81-052000200-6MM570</v>
          </cell>
        </row>
        <row r="510">
          <cell r="A510" t="str">
            <v>100R16-052000210-1AMA05</v>
          </cell>
        </row>
        <row r="511">
          <cell r="A511" t="str">
            <v>100R16-052000210-1KMK05</v>
          </cell>
        </row>
        <row r="512">
          <cell r="A512" t="str">
            <v>100R16-052000210-1RMR01</v>
          </cell>
        </row>
        <row r="513">
          <cell r="A513" t="str">
            <v>100R16-052000210-2AM010</v>
          </cell>
        </row>
        <row r="514">
          <cell r="A514" t="str">
            <v>100R16-052000210-2MM500</v>
          </cell>
        </row>
        <row r="515">
          <cell r="A515" t="str">
            <v>100R16-052000210-2PM105</v>
          </cell>
        </row>
        <row r="516">
          <cell r="A516" t="str">
            <v>100R16-052000210-3CM1NG</v>
          </cell>
        </row>
        <row r="517">
          <cell r="A517" t="str">
            <v>100R16-052000210-3CM858</v>
          </cell>
        </row>
        <row r="518">
          <cell r="A518" t="str">
            <v>200R55-052000210-7AM840</v>
          </cell>
        </row>
        <row r="519">
          <cell r="A519" t="str">
            <v>200R55-052000210-7HM865</v>
          </cell>
        </row>
        <row r="520">
          <cell r="A520" t="str">
            <v>200R55-052000210-7SM875</v>
          </cell>
        </row>
        <row r="521">
          <cell r="A521" t="str">
            <v>100R16-052000220-2AM010</v>
          </cell>
        </row>
        <row r="522">
          <cell r="A522" t="str">
            <v>100R16-052000220-2PM105</v>
          </cell>
        </row>
        <row r="523">
          <cell r="A523" t="str">
            <v>100R16-052000220-3CM1NG</v>
          </cell>
        </row>
        <row r="524">
          <cell r="A524" t="str">
            <v>100R16-052000220-3CM858</v>
          </cell>
        </row>
        <row r="525">
          <cell r="A525" t="str">
            <v>100R16-052000220-2MM500</v>
          </cell>
        </row>
        <row r="526">
          <cell r="A526" t="str">
            <v>200R54-052000241-7VM212</v>
          </cell>
        </row>
        <row r="527">
          <cell r="A527" t="str">
            <v>200R55-052000241-7AM840</v>
          </cell>
        </row>
        <row r="528">
          <cell r="A528" t="str">
            <v>200R55-052000241-7HM865</v>
          </cell>
        </row>
        <row r="529">
          <cell r="A529" t="str">
            <v>200R55-052000241-7SM875</v>
          </cell>
        </row>
        <row r="530">
          <cell r="A530" t="str">
            <v>200R56-052000241-7BM870</v>
          </cell>
        </row>
        <row r="531">
          <cell r="A531" t="str">
            <v>200R58-052000241-7DM222</v>
          </cell>
        </row>
        <row r="532">
          <cell r="A532" t="str">
            <v>100R16-052000250-2AM010</v>
          </cell>
        </row>
        <row r="533">
          <cell r="A533" t="str">
            <v>100R16-052000250-2MM500</v>
          </cell>
        </row>
        <row r="534">
          <cell r="A534" t="str">
            <v>100R16-052000250-2PM105</v>
          </cell>
        </row>
        <row r="535">
          <cell r="A535" t="str">
            <v>100R16-052000250-3CM1NG</v>
          </cell>
        </row>
        <row r="536">
          <cell r="A536" t="str">
            <v>200R81-052000250-6MM570</v>
          </cell>
        </row>
        <row r="537">
          <cell r="A537" t="str">
            <v>100R16-052000270-2AM010</v>
          </cell>
        </row>
        <row r="538">
          <cell r="A538" t="str">
            <v>100R16-052000270-2MM500</v>
          </cell>
        </row>
        <row r="539">
          <cell r="A539" t="str">
            <v>100R16-052000270-2PM105</v>
          </cell>
        </row>
        <row r="540">
          <cell r="A540" t="str">
            <v>100R16-052000270-2PM199</v>
          </cell>
        </row>
        <row r="541">
          <cell r="A541" t="str">
            <v>100R16-052000270-3CM1NG</v>
          </cell>
        </row>
        <row r="542">
          <cell r="A542" t="str">
            <v>200R52-052000270-7FM885</v>
          </cell>
        </row>
        <row r="543">
          <cell r="A543" t="str">
            <v>200R55-052000270-7AM840</v>
          </cell>
        </row>
        <row r="544">
          <cell r="A544" t="str">
            <v>200R55-052000270-7SM875</v>
          </cell>
        </row>
        <row r="545">
          <cell r="A545" t="str">
            <v>200R56-052000270-7BM870</v>
          </cell>
        </row>
        <row r="546">
          <cell r="A546" t="str">
            <v>200R58-052000270-7DM222</v>
          </cell>
        </row>
        <row r="547">
          <cell r="A547" t="str">
            <v>200R50-052000280-7CM82A</v>
          </cell>
        </row>
        <row r="548">
          <cell r="A548" t="str">
            <v>100R16-054000010-1AMA05</v>
          </cell>
        </row>
        <row r="549">
          <cell r="A549" t="str">
            <v>100R16-054000010-1EME00</v>
          </cell>
        </row>
        <row r="550">
          <cell r="A550" t="str">
            <v>100R16-054000010-1KMK05</v>
          </cell>
        </row>
        <row r="551">
          <cell r="A551" t="str">
            <v>100R16-054000010-1RMR01</v>
          </cell>
        </row>
        <row r="552">
          <cell r="A552" t="str">
            <v>100R16-054000010-1RMR02</v>
          </cell>
        </row>
        <row r="553">
          <cell r="A553" t="str">
            <v>100R16-054000010-2AM010</v>
          </cell>
        </row>
        <row r="554">
          <cell r="A554" t="str">
            <v>100R16-054000010-2AM015</v>
          </cell>
        </row>
        <row r="555">
          <cell r="A555" t="str">
            <v>100R16-054000010-2AM017</v>
          </cell>
        </row>
        <row r="556">
          <cell r="A556" t="str">
            <v>100R16-054000010-2MM500</v>
          </cell>
        </row>
        <row r="557">
          <cell r="A557" t="str">
            <v>100R16-054000010-2PM105</v>
          </cell>
        </row>
        <row r="558">
          <cell r="A558" t="str">
            <v>100R16-054000010-3CM858</v>
          </cell>
        </row>
        <row r="559">
          <cell r="A559" t="str">
            <v>200R52-054000010-7FM885</v>
          </cell>
        </row>
        <row r="560">
          <cell r="A560" t="str">
            <v>100R16-054000010-2PM111</v>
          </cell>
        </row>
        <row r="561">
          <cell r="A561" t="str">
            <v>200R54-054000010-7VM212</v>
          </cell>
        </row>
        <row r="562">
          <cell r="A562" t="str">
            <v>200R54-054000010-7VM232</v>
          </cell>
        </row>
        <row r="563">
          <cell r="A563" t="str">
            <v>200R55-054000010-7AM840</v>
          </cell>
        </row>
        <row r="564">
          <cell r="A564" t="str">
            <v>200R55-054000010-7HM865</v>
          </cell>
        </row>
        <row r="565">
          <cell r="A565" t="str">
            <v>200R55-054000010-7HM866</v>
          </cell>
        </row>
        <row r="566">
          <cell r="A566" t="str">
            <v>200R55-054000010-7HM867</v>
          </cell>
        </row>
        <row r="567">
          <cell r="A567" t="str">
            <v>200R55-054000010-7SM875</v>
          </cell>
        </row>
        <row r="568">
          <cell r="A568" t="str">
            <v>200R56-054000010-7BM870</v>
          </cell>
        </row>
        <row r="569">
          <cell r="A569" t="str">
            <v>200R58-054000010-7DM222</v>
          </cell>
        </row>
        <row r="570">
          <cell r="A570" t="str">
            <v>200R81-054000010-6MM570</v>
          </cell>
        </row>
        <row r="571">
          <cell r="A571" t="str">
            <v>100R16-054000020-1EME00</v>
          </cell>
        </row>
        <row r="572">
          <cell r="A572" t="str">
            <v>100R16-054000020-1RMR01</v>
          </cell>
        </row>
        <row r="573">
          <cell r="A573" t="str">
            <v>100R16-054000020-2AM010</v>
          </cell>
        </row>
        <row r="574">
          <cell r="A574" t="str">
            <v>100R16-054000020-2MM500</v>
          </cell>
        </row>
        <row r="575">
          <cell r="A575" t="str">
            <v>100R16-054000020-2PM105</v>
          </cell>
        </row>
        <row r="576">
          <cell r="A576" t="str">
            <v>100R16-054000020-3CM858</v>
          </cell>
        </row>
        <row r="577">
          <cell r="A577" t="str">
            <v>200R52-054000020-7FM885</v>
          </cell>
        </row>
        <row r="578">
          <cell r="A578" t="str">
            <v>100R16-054000020-2PM111</v>
          </cell>
        </row>
        <row r="579">
          <cell r="A579" t="str">
            <v>100R16-054000020-2PM171</v>
          </cell>
        </row>
        <row r="580">
          <cell r="A580" t="str">
            <v>100R16-054000020-2PM172</v>
          </cell>
        </row>
        <row r="581">
          <cell r="A581" t="str">
            <v>100R16-054000020-2PM186</v>
          </cell>
        </row>
        <row r="582">
          <cell r="A582" t="str">
            <v>100R16-054000020-2PM196</v>
          </cell>
        </row>
        <row r="583">
          <cell r="A583" t="str">
            <v>100RGE-054000020-1GMG0A</v>
          </cell>
        </row>
        <row r="584">
          <cell r="A584" t="str">
            <v>200R54-054000020-7VM212</v>
          </cell>
        </row>
        <row r="585">
          <cell r="A585" t="str">
            <v>200R55-054000020-7AM840</v>
          </cell>
        </row>
        <row r="586">
          <cell r="A586" t="str">
            <v>200R55-054000020-7HM865</v>
          </cell>
        </row>
        <row r="587">
          <cell r="A587" t="str">
            <v>200R55-054000020-7HM866</v>
          </cell>
        </row>
        <row r="588">
          <cell r="A588" t="str">
            <v>200R55-054000020-7HM867</v>
          </cell>
        </row>
        <row r="589">
          <cell r="A589" t="str">
            <v>200R55-054000020-7SM875</v>
          </cell>
        </row>
        <row r="590">
          <cell r="A590" t="str">
            <v>200R56-054000020-7BM870</v>
          </cell>
        </row>
        <row r="591">
          <cell r="A591" t="str">
            <v>200R58-054000020-7DM222</v>
          </cell>
        </row>
        <row r="592">
          <cell r="A592" t="str">
            <v>200R81-054000020-6MM570</v>
          </cell>
        </row>
        <row r="593">
          <cell r="A593" t="str">
            <v>100R16-054000110-2AM010</v>
          </cell>
        </row>
        <row r="594">
          <cell r="A594" t="str">
            <v>100R16-054000110-2AM017</v>
          </cell>
        </row>
        <row r="595">
          <cell r="A595" t="str">
            <v>100R16-054000110-2MM500</v>
          </cell>
        </row>
        <row r="596">
          <cell r="A596" t="str">
            <v>100R16-054000110-2PM105</v>
          </cell>
        </row>
        <row r="597">
          <cell r="A597" t="str">
            <v>100R16-054000110-2PM111</v>
          </cell>
        </row>
        <row r="598">
          <cell r="A598" t="str">
            <v>100R16-054000110-2AM015</v>
          </cell>
        </row>
        <row r="599">
          <cell r="A599" t="str">
            <v>200R81-054000110-6MM570</v>
          </cell>
        </row>
        <row r="600">
          <cell r="A600" t="str">
            <v>100R16-054000115-2MM500</v>
          </cell>
        </row>
        <row r="601">
          <cell r="A601" t="str">
            <v>100R16-054000115-2PM105</v>
          </cell>
        </row>
        <row r="602">
          <cell r="A602" t="str">
            <v>100R16-054000120-3CM858</v>
          </cell>
        </row>
        <row r="603">
          <cell r="A603" t="str">
            <v>200R52-054000120-7FM885</v>
          </cell>
        </row>
        <row r="604">
          <cell r="A604" t="str">
            <v>100R16-054000120-3CM829</v>
          </cell>
        </row>
        <row r="605">
          <cell r="A605" t="str">
            <v>200R54-054000120-7VM212</v>
          </cell>
        </row>
        <row r="606">
          <cell r="A606" t="str">
            <v>200R55-054000120-7AM840</v>
          </cell>
        </row>
        <row r="607">
          <cell r="A607" t="str">
            <v>200R55-054000120-7HM865</v>
          </cell>
        </row>
        <row r="608">
          <cell r="A608" t="str">
            <v>200R55-054000120-7SM875</v>
          </cell>
        </row>
        <row r="609">
          <cell r="A609" t="str">
            <v>200R56-054000120-7BM870</v>
          </cell>
        </row>
        <row r="610">
          <cell r="A610" t="str">
            <v>200R58-054000120-7DM222</v>
          </cell>
        </row>
        <row r="611">
          <cell r="A611" t="str">
            <v>200R54-054000120-7VM232</v>
          </cell>
        </row>
        <row r="612">
          <cell r="A612" t="str">
            <v>100R16-054000140-1EME00</v>
          </cell>
        </row>
        <row r="613">
          <cell r="A613" t="str">
            <v>100R16-054000140-1RMR01</v>
          </cell>
        </row>
        <row r="614">
          <cell r="A614" t="str">
            <v>100R16-054000140-2AM010</v>
          </cell>
        </row>
        <row r="615">
          <cell r="A615" t="str">
            <v>100R16-054000140-2MM500</v>
          </cell>
        </row>
        <row r="616">
          <cell r="A616" t="str">
            <v>100R16-054000140-2PM105</v>
          </cell>
        </row>
        <row r="617">
          <cell r="A617" t="str">
            <v>200R52-054000140-7FM885</v>
          </cell>
        </row>
        <row r="618">
          <cell r="A618" t="str">
            <v>100R16-054000140-2PM177</v>
          </cell>
        </row>
        <row r="619">
          <cell r="A619" t="str">
            <v>200R54-054000140-7VM212</v>
          </cell>
        </row>
        <row r="620">
          <cell r="A620" t="str">
            <v>200R55-054000140-7AM840</v>
          </cell>
        </row>
        <row r="621">
          <cell r="A621" t="str">
            <v>200R55-054000140-7HM865</v>
          </cell>
        </row>
        <row r="622">
          <cell r="A622" t="str">
            <v>200R55-054000140-7SM875</v>
          </cell>
        </row>
        <row r="623">
          <cell r="A623" t="str">
            <v>200R56-054000140-7BM870</v>
          </cell>
        </row>
        <row r="624">
          <cell r="A624" t="str">
            <v>200R58-054000140-7DM222</v>
          </cell>
        </row>
        <row r="625">
          <cell r="A625" t="str">
            <v>200R81-054000140-6MM570</v>
          </cell>
        </row>
        <row r="626">
          <cell r="A626" t="str">
            <v>100R16-054000160-1EME00</v>
          </cell>
        </row>
        <row r="627">
          <cell r="A627" t="str">
            <v>100R16-054000160-1RMR01</v>
          </cell>
        </row>
        <row r="628">
          <cell r="A628" t="str">
            <v>200R52-054000160-7FM885</v>
          </cell>
        </row>
        <row r="629">
          <cell r="A629" t="str">
            <v>100RGE-054000160-1GMG0A</v>
          </cell>
        </row>
        <row r="630">
          <cell r="A630" t="str">
            <v>200R54-054000160-7VM212</v>
          </cell>
        </row>
        <row r="631">
          <cell r="A631" t="str">
            <v>200R55-054000160-7AM840</v>
          </cell>
        </row>
        <row r="632">
          <cell r="A632" t="str">
            <v>200R55-054000160-7HM865</v>
          </cell>
        </row>
        <row r="633">
          <cell r="A633" t="str">
            <v>200R55-054000160-7SM875</v>
          </cell>
        </row>
        <row r="634">
          <cell r="A634" t="str">
            <v>200R56-054000160-7BM870</v>
          </cell>
        </row>
        <row r="635">
          <cell r="A635" t="str">
            <v>200R58-054000160-7DM222</v>
          </cell>
        </row>
        <row r="636">
          <cell r="A636" t="str">
            <v>200R81-054000160-6MM570</v>
          </cell>
        </row>
        <row r="637">
          <cell r="A637" t="str">
            <v>100R16-054000200-1EME00</v>
          </cell>
        </row>
        <row r="638">
          <cell r="A638" t="str">
            <v>100R16-054000200-1RMR01</v>
          </cell>
        </row>
        <row r="639">
          <cell r="A639" t="str">
            <v>100R16-054000200-2AM010</v>
          </cell>
        </row>
        <row r="640">
          <cell r="A640" t="str">
            <v>100R16-054000200-2MM500</v>
          </cell>
        </row>
        <row r="641">
          <cell r="A641" t="str">
            <v>100R16-054000200-2PM105</v>
          </cell>
        </row>
        <row r="642">
          <cell r="A642" t="str">
            <v>100R16-054000200-3CM858</v>
          </cell>
        </row>
        <row r="643">
          <cell r="A643" t="str">
            <v>200R55-054000200-7AM840</v>
          </cell>
        </row>
        <row r="644">
          <cell r="A644" t="str">
            <v>200R55-054000200-7HM865</v>
          </cell>
        </row>
        <row r="645">
          <cell r="A645" t="str">
            <v>200R81-054000200-6MM570</v>
          </cell>
        </row>
        <row r="646">
          <cell r="A646" t="str">
            <v>100R16-054000210-1RMR01</v>
          </cell>
        </row>
        <row r="647">
          <cell r="A647" t="str">
            <v>100R16-054000210-2AM010</v>
          </cell>
        </row>
        <row r="648">
          <cell r="A648" t="str">
            <v>100R16-054000210-2MM500</v>
          </cell>
        </row>
        <row r="649">
          <cell r="A649" t="str">
            <v>100R16-054000210-2PM105</v>
          </cell>
        </row>
        <row r="650">
          <cell r="A650" t="str">
            <v>100R16-054000210-3CM1NG</v>
          </cell>
        </row>
        <row r="651">
          <cell r="A651" t="str">
            <v>100R16-054000210-3CM858</v>
          </cell>
        </row>
        <row r="652">
          <cell r="A652" t="str">
            <v>100R16-054000210-1KMK05</v>
          </cell>
        </row>
        <row r="653">
          <cell r="A653" t="str">
            <v>100R16-054000220-2AM010</v>
          </cell>
        </row>
        <row r="654">
          <cell r="A654" t="str">
            <v>100R16-054000220-2PM105</v>
          </cell>
        </row>
        <row r="655">
          <cell r="A655" t="str">
            <v>100R16-054000220-2MM500</v>
          </cell>
        </row>
        <row r="656">
          <cell r="A656" t="str">
            <v>200R52-054000240-7FM885</v>
          </cell>
        </row>
        <row r="657">
          <cell r="A657" t="str">
            <v>200R54-054000240-7VM212</v>
          </cell>
        </row>
        <row r="658">
          <cell r="A658" t="str">
            <v>200R55-054000240-7AM840</v>
          </cell>
        </row>
        <row r="659">
          <cell r="A659" t="str">
            <v>200R55-054000240-7HM865</v>
          </cell>
        </row>
        <row r="660">
          <cell r="A660" t="str">
            <v>200R55-054000240-7HM866</v>
          </cell>
        </row>
        <row r="661">
          <cell r="A661" t="str">
            <v>200R55-054000240-7HM867</v>
          </cell>
        </row>
        <row r="662">
          <cell r="A662" t="str">
            <v>200R55-054000240-7SM875</v>
          </cell>
        </row>
        <row r="663">
          <cell r="A663" t="str">
            <v>200R56-054000240-7BM870</v>
          </cell>
        </row>
        <row r="664">
          <cell r="A664" t="str">
            <v>200R58-054000240-7DM222</v>
          </cell>
        </row>
        <row r="665">
          <cell r="A665" t="str">
            <v>200R54-054000240-7VM232</v>
          </cell>
        </row>
        <row r="666">
          <cell r="A666" t="str">
            <v>200R54-054000241-7VM212</v>
          </cell>
        </row>
        <row r="667">
          <cell r="A667" t="str">
            <v>200R55-054000241-7AM840</v>
          </cell>
        </row>
        <row r="668">
          <cell r="A668" t="str">
            <v>200R55-054000241-7HM865</v>
          </cell>
        </row>
        <row r="669">
          <cell r="A669" t="str">
            <v>200R55-054000241-7SM875</v>
          </cell>
        </row>
        <row r="670">
          <cell r="A670" t="str">
            <v>200R56-054000241-7BM870</v>
          </cell>
        </row>
        <row r="671">
          <cell r="A671" t="str">
            <v>200R58-054000241-7DM222</v>
          </cell>
        </row>
        <row r="672">
          <cell r="A672" t="str">
            <v>100R16-054000250-2AM010</v>
          </cell>
        </row>
        <row r="673">
          <cell r="A673" t="str">
            <v>100R16-054000250-2PM105</v>
          </cell>
        </row>
        <row r="674">
          <cell r="A674" t="str">
            <v>100R16-054000250-1RMR01</v>
          </cell>
        </row>
        <row r="675">
          <cell r="A675" t="str">
            <v>100RGE-054000250-1GMG0A</v>
          </cell>
        </row>
        <row r="676">
          <cell r="A676" t="str">
            <v>100RGE-054000250-1GMG0B</v>
          </cell>
        </row>
        <row r="677">
          <cell r="A677" t="str">
            <v>100RGE-054000250-1GMG0E</v>
          </cell>
        </row>
        <row r="678">
          <cell r="A678" t="str">
            <v>100RGE-054000250-1GMG0G</v>
          </cell>
        </row>
        <row r="679">
          <cell r="A679" t="str">
            <v>100RGE-054000250-1GMGQ5</v>
          </cell>
        </row>
        <row r="680">
          <cell r="A680" t="str">
            <v>100R16-056000010-1AMA05</v>
          </cell>
        </row>
        <row r="681">
          <cell r="A681" t="str">
            <v>100R16-056000010-1EME00</v>
          </cell>
        </row>
        <row r="682">
          <cell r="A682" t="str">
            <v>100R16-056000010-1KMK05</v>
          </cell>
        </row>
        <row r="683">
          <cell r="A683" t="str">
            <v>100R16-056000010-1RMR01</v>
          </cell>
        </row>
        <row r="684">
          <cell r="A684" t="str">
            <v>100R16-056000010-2AM010</v>
          </cell>
        </row>
        <row r="685">
          <cell r="A685" t="str">
            <v>100R16-056000010-2MM500</v>
          </cell>
        </row>
        <row r="686">
          <cell r="A686" t="str">
            <v>100R16-056000010-2PM105</v>
          </cell>
        </row>
        <row r="687">
          <cell r="A687" t="str">
            <v>100R16-056000010-3CM858</v>
          </cell>
        </row>
        <row r="688">
          <cell r="A688" t="str">
            <v>200R52-056000010-7FM885</v>
          </cell>
        </row>
        <row r="689">
          <cell r="A689" t="str">
            <v>200R54-056000010-7VM212</v>
          </cell>
        </row>
        <row r="690">
          <cell r="A690" t="str">
            <v>200R54-056000010-7VM232</v>
          </cell>
        </row>
        <row r="691">
          <cell r="A691" t="str">
            <v>200R55-056000010-7AM840</v>
          </cell>
        </row>
        <row r="692">
          <cell r="A692" t="str">
            <v>200R55-056000010-7HM865</v>
          </cell>
        </row>
        <row r="693">
          <cell r="A693" t="str">
            <v>200R55-056000010-7SM875</v>
          </cell>
        </row>
        <row r="694">
          <cell r="A694" t="str">
            <v>200R56-056000010-7BM870</v>
          </cell>
        </row>
        <row r="695">
          <cell r="A695" t="str">
            <v>200R58-056000010-7DM222</v>
          </cell>
        </row>
        <row r="696">
          <cell r="A696" t="str">
            <v>200R81-056000010-6MM570</v>
          </cell>
        </row>
        <row r="697">
          <cell r="A697" t="str">
            <v>100R16-056000021-1EME00</v>
          </cell>
        </row>
        <row r="698">
          <cell r="A698" t="str">
            <v>100R16-056000021-1RMR01</v>
          </cell>
        </row>
        <row r="699">
          <cell r="A699" t="str">
            <v>100R16-056000021-2AM010</v>
          </cell>
        </row>
        <row r="700">
          <cell r="A700" t="str">
            <v>100R16-056000021-2MM500</v>
          </cell>
        </row>
        <row r="701">
          <cell r="A701" t="str">
            <v>100R16-056000021-2PM105</v>
          </cell>
        </row>
        <row r="702">
          <cell r="A702" t="str">
            <v>100R16-056000021-3CM858</v>
          </cell>
        </row>
        <row r="703">
          <cell r="A703" t="str">
            <v>200R52-056000021-7FM885</v>
          </cell>
        </row>
        <row r="704">
          <cell r="A704" t="str">
            <v>100RGE-056000021-1GMG0A</v>
          </cell>
        </row>
        <row r="705">
          <cell r="A705" t="str">
            <v>200R54-056000021-7VM212</v>
          </cell>
        </row>
        <row r="706">
          <cell r="A706" t="str">
            <v>200R55-056000021-7AM840</v>
          </cell>
        </row>
        <row r="707">
          <cell r="A707" t="str">
            <v>200R55-056000021-7HM865</v>
          </cell>
        </row>
        <row r="708">
          <cell r="A708" t="str">
            <v>200R55-056000021-7SM875</v>
          </cell>
        </row>
        <row r="709">
          <cell r="A709" t="str">
            <v>200R56-056000021-7BM870</v>
          </cell>
        </row>
        <row r="710">
          <cell r="A710" t="str">
            <v>200R58-056000021-7DM222</v>
          </cell>
        </row>
        <row r="711">
          <cell r="A711" t="str">
            <v>200R81-056000021-6MM570</v>
          </cell>
        </row>
        <row r="712">
          <cell r="A712" t="str">
            <v>100RGE-056000021-1GMG0G</v>
          </cell>
        </row>
        <row r="713">
          <cell r="A713" t="str">
            <v>200R54-056000021-7VM232</v>
          </cell>
        </row>
        <row r="714">
          <cell r="A714" t="str">
            <v>100R16-056000025-3CM858</v>
          </cell>
        </row>
        <row r="715">
          <cell r="A715" t="str">
            <v>200R52-056000025-7FM885</v>
          </cell>
        </row>
        <row r="716">
          <cell r="A716" t="str">
            <v>100R16-056000025-3CM829</v>
          </cell>
        </row>
        <row r="717">
          <cell r="A717" t="str">
            <v>200R54-056000025-7VM212</v>
          </cell>
        </row>
        <row r="718">
          <cell r="A718" t="str">
            <v>200R55-056000025-7AM840</v>
          </cell>
        </row>
        <row r="719">
          <cell r="A719" t="str">
            <v>200R55-056000025-7HM865</v>
          </cell>
        </row>
        <row r="720">
          <cell r="A720" t="str">
            <v>200R55-056000025-7SM875</v>
          </cell>
        </row>
        <row r="721">
          <cell r="A721" t="str">
            <v>200R56-056000025-7BM870</v>
          </cell>
        </row>
        <row r="722">
          <cell r="A722" t="str">
            <v>200R58-056000025-7DM222</v>
          </cell>
        </row>
        <row r="723">
          <cell r="A723" t="str">
            <v>200R54-056000025-7VM232</v>
          </cell>
        </row>
        <row r="724">
          <cell r="A724" t="str">
            <v>100R16-056000027-1EME00</v>
          </cell>
        </row>
        <row r="725">
          <cell r="A725" t="str">
            <v>100R16-056000027-1RMR01</v>
          </cell>
        </row>
        <row r="726">
          <cell r="A726" t="str">
            <v>100R16-056000027-2AM010</v>
          </cell>
        </row>
        <row r="727">
          <cell r="A727" t="str">
            <v>100R16-056000027-2MM500</v>
          </cell>
        </row>
        <row r="728">
          <cell r="A728" t="str">
            <v>100R16-056000027-2PM105</v>
          </cell>
        </row>
        <row r="729">
          <cell r="A729" t="str">
            <v>200R52-056000027-7FM885</v>
          </cell>
        </row>
        <row r="730">
          <cell r="A730" t="str">
            <v>200R54-056000027-7VM212</v>
          </cell>
        </row>
        <row r="731">
          <cell r="A731" t="str">
            <v>200R55-056000027-7AM840</v>
          </cell>
        </row>
        <row r="732">
          <cell r="A732" t="str">
            <v>200R55-056000027-7HM865</v>
          </cell>
        </row>
        <row r="733">
          <cell r="A733" t="str">
            <v>200R55-056000027-7SM875</v>
          </cell>
        </row>
        <row r="734">
          <cell r="A734" t="str">
            <v>200R56-056000027-7BM870</v>
          </cell>
        </row>
        <row r="735">
          <cell r="A735" t="str">
            <v>200R58-056000027-7DM222</v>
          </cell>
        </row>
        <row r="736">
          <cell r="A736" t="str">
            <v>200R81-056000027-6MM570</v>
          </cell>
        </row>
        <row r="737">
          <cell r="A737" t="str">
            <v>100R16-056000029-1EME00</v>
          </cell>
        </row>
        <row r="738">
          <cell r="A738" t="str">
            <v>100R16-056000029-1RMR01</v>
          </cell>
        </row>
        <row r="739">
          <cell r="A739" t="str">
            <v>200R52-056000029-7FM885</v>
          </cell>
        </row>
        <row r="740">
          <cell r="A740" t="str">
            <v>100RGE-056000029-1GMG0A</v>
          </cell>
        </row>
        <row r="741">
          <cell r="A741" t="str">
            <v>200R54-056000029-7VM212</v>
          </cell>
        </row>
        <row r="742">
          <cell r="A742" t="str">
            <v>200R55-056000029-7AM840</v>
          </cell>
        </row>
        <row r="743">
          <cell r="A743" t="str">
            <v>200R55-056000029-7HM865</v>
          </cell>
        </row>
        <row r="744">
          <cell r="A744" t="str">
            <v>200R55-056000029-7SM875</v>
          </cell>
        </row>
        <row r="745">
          <cell r="A745" t="str">
            <v>200R56-056000029-7BM870</v>
          </cell>
        </row>
        <row r="746">
          <cell r="A746" t="str">
            <v>200R58-056000029-7DM222</v>
          </cell>
        </row>
        <row r="747">
          <cell r="A747" t="str">
            <v>200R81-056000029-6MM570</v>
          </cell>
        </row>
        <row r="748">
          <cell r="A748" t="str">
            <v>100R16-056000140-2AM010</v>
          </cell>
        </row>
        <row r="749">
          <cell r="A749" t="str">
            <v>100R16-056000140-2MM500</v>
          </cell>
        </row>
        <row r="750">
          <cell r="A750" t="str">
            <v>100R16-056000140-2PM105</v>
          </cell>
        </row>
        <row r="751">
          <cell r="A751" t="str">
            <v>100R16-056000140-2PM177</v>
          </cell>
        </row>
        <row r="752">
          <cell r="A752" t="str">
            <v>100R16-056000200-1EME00</v>
          </cell>
        </row>
        <row r="753">
          <cell r="A753" t="str">
            <v>100R16-056000200-1RMR01</v>
          </cell>
        </row>
        <row r="754">
          <cell r="A754" t="str">
            <v>100R16-056000200-2AM010</v>
          </cell>
        </row>
        <row r="755">
          <cell r="A755" t="str">
            <v>100R16-056000200-2MM500</v>
          </cell>
        </row>
        <row r="756">
          <cell r="A756" t="str">
            <v>100R16-056000200-2PM105</v>
          </cell>
        </row>
        <row r="757">
          <cell r="A757" t="str">
            <v>100R16-056000200-3CM858</v>
          </cell>
        </row>
        <row r="758">
          <cell r="A758" t="str">
            <v>200R81-056000200-6MM570</v>
          </cell>
        </row>
        <row r="759">
          <cell r="A759" t="str">
            <v>200R55-056000200-7AM840</v>
          </cell>
        </row>
        <row r="760">
          <cell r="A760" t="str">
            <v>200R55-056000200-7HM865</v>
          </cell>
        </row>
        <row r="761">
          <cell r="A761" t="str">
            <v>100R16-056000210-1RMR01</v>
          </cell>
        </row>
        <row r="762">
          <cell r="A762" t="str">
            <v>100R16-056000210-2AM010</v>
          </cell>
        </row>
        <row r="763">
          <cell r="A763" t="str">
            <v>100R16-056000210-2MM500</v>
          </cell>
        </row>
        <row r="764">
          <cell r="A764" t="str">
            <v>100R16-056000210-2PM105</v>
          </cell>
        </row>
        <row r="765">
          <cell r="A765" t="str">
            <v>100R16-056000210-3CM1NG</v>
          </cell>
        </row>
        <row r="766">
          <cell r="A766" t="str">
            <v>100R16-056000210-3CM858</v>
          </cell>
        </row>
        <row r="767">
          <cell r="A767" t="str">
            <v>100R16-056000210-1KMK05</v>
          </cell>
        </row>
        <row r="768">
          <cell r="A768" t="str">
            <v>100R16-056000220-2AM010</v>
          </cell>
        </row>
        <row r="769">
          <cell r="A769" t="str">
            <v>100R16-056000220-2PM105</v>
          </cell>
        </row>
        <row r="770">
          <cell r="A770" t="str">
            <v>100R16-056000220-2MM500</v>
          </cell>
        </row>
        <row r="771">
          <cell r="A771" t="str">
            <v>200R54-056000241-7VM212</v>
          </cell>
        </row>
        <row r="772">
          <cell r="A772" t="str">
            <v>200R55-056000241-7AM840</v>
          </cell>
        </row>
        <row r="773">
          <cell r="A773" t="str">
            <v>200R55-056000241-7HM865</v>
          </cell>
        </row>
        <row r="774">
          <cell r="A774" t="str">
            <v>200R55-056000241-7SM875</v>
          </cell>
        </row>
        <row r="775">
          <cell r="A775" t="str">
            <v>200R56-056000241-7BM870</v>
          </cell>
        </row>
        <row r="776">
          <cell r="A776" t="str">
            <v>200R58-056000241-7DM222</v>
          </cell>
        </row>
        <row r="777">
          <cell r="A777" t="str">
            <v>100R16-062000001-1EME00</v>
          </cell>
        </row>
        <row r="778">
          <cell r="A778" t="str">
            <v>100R16-062000001-1KMK05</v>
          </cell>
        </row>
        <row r="779">
          <cell r="A779" t="str">
            <v>100R16-062000001-1RMR01</v>
          </cell>
        </row>
        <row r="780">
          <cell r="A780" t="str">
            <v>100R16-062000001-1RMR02</v>
          </cell>
        </row>
        <row r="781">
          <cell r="A781" t="str">
            <v>100R16-062000001-2AM010</v>
          </cell>
        </row>
        <row r="782">
          <cell r="A782" t="str">
            <v>100R16-062000001-2MM500</v>
          </cell>
        </row>
        <row r="783">
          <cell r="A783" t="str">
            <v>100R16-062000001-2PM105</v>
          </cell>
        </row>
        <row r="784">
          <cell r="A784" t="str">
            <v>100R16-062000001-2PM199</v>
          </cell>
        </row>
        <row r="785">
          <cell r="A785" t="str">
            <v>100R16-062000001-3CA865</v>
          </cell>
        </row>
        <row r="786">
          <cell r="A786" t="str">
            <v>100R16-062000001-3CM17A</v>
          </cell>
        </row>
        <row r="787">
          <cell r="A787" t="str">
            <v>100R16-062000001-3CM1BR</v>
          </cell>
        </row>
        <row r="788">
          <cell r="A788" t="str">
            <v>100R16-062000001-3CM1MW</v>
          </cell>
        </row>
        <row r="789">
          <cell r="A789" t="str">
            <v>100R16-062000001-3CM1NG</v>
          </cell>
        </row>
        <row r="790">
          <cell r="A790" t="str">
            <v>100R16-062000001-3CM1SG</v>
          </cell>
        </row>
        <row r="791">
          <cell r="A791" t="str">
            <v>100R16-062000001-3CM827</v>
          </cell>
        </row>
        <row r="792">
          <cell r="A792" t="str">
            <v>100R16-062000001-3CM829</v>
          </cell>
        </row>
        <row r="793">
          <cell r="A793" t="str">
            <v>100R16-062000001-3CM836</v>
          </cell>
        </row>
        <row r="794">
          <cell r="A794" t="str">
            <v>100R16-062000001-3CM850</v>
          </cell>
        </row>
        <row r="795">
          <cell r="A795" t="str">
            <v>100R16-062000001-3CM859</v>
          </cell>
        </row>
        <row r="796">
          <cell r="A796" t="str">
            <v>100R16-062000001-3CMARE</v>
          </cell>
        </row>
        <row r="797">
          <cell r="A797" t="str">
            <v>100R16-062000001-3CMCOG</v>
          </cell>
        </row>
        <row r="798">
          <cell r="A798" t="str">
            <v>100R16-062000001-3CMECH</v>
          </cell>
        </row>
        <row r="799">
          <cell r="A799" t="str">
            <v>100R16-062000001-3CMEXT</v>
          </cell>
        </row>
        <row r="800">
          <cell r="A800" t="str">
            <v>100R16-062000001-3CMGLD</v>
          </cell>
        </row>
        <row r="801">
          <cell r="A801" t="str">
            <v>100R16-062000001-3CMHUM</v>
          </cell>
        </row>
        <row r="802">
          <cell r="A802" t="str">
            <v>100R16-062000001-3CMPLM</v>
          </cell>
        </row>
        <row r="803">
          <cell r="A803" t="str">
            <v>100R16-062000001-3CMSGR</v>
          </cell>
        </row>
        <row r="804">
          <cell r="A804" t="str">
            <v>100R16-062000001-3CMUNE</v>
          </cell>
        </row>
        <row r="805">
          <cell r="A805" t="str">
            <v>100R16-062000001-3CMVAR</v>
          </cell>
        </row>
        <row r="806">
          <cell r="A806" t="str">
            <v>100R16-062000001-3CMVBR</v>
          </cell>
        </row>
        <row r="807">
          <cell r="A807" t="str">
            <v>100R16-062000001-3CMVYN</v>
          </cell>
        </row>
        <row r="808">
          <cell r="A808" t="str">
            <v>100R16-062000001-3CMWST</v>
          </cell>
        </row>
        <row r="809">
          <cell r="A809" t="str">
            <v>400R60-062000001-8EX570</v>
          </cell>
        </row>
        <row r="810">
          <cell r="A810" t="str">
            <v>100R16-062000001-3CM195</v>
          </cell>
        </row>
        <row r="811">
          <cell r="A811" t="str">
            <v>100R16-062000001-3CMPIL</v>
          </cell>
        </row>
        <row r="812">
          <cell r="A812" t="str">
            <v>100R16-062000001-3CMV02</v>
          </cell>
        </row>
        <row r="813">
          <cell r="A813" t="str">
            <v>200R81-062000001-6MM570</v>
          </cell>
        </row>
        <row r="814">
          <cell r="A814" t="str">
            <v>100R16-062000020-1EME00</v>
          </cell>
        </row>
        <row r="815">
          <cell r="A815" t="str">
            <v>100R16-062000020-1EME02</v>
          </cell>
        </row>
        <row r="816">
          <cell r="A816" t="str">
            <v>100R16-062000020-1RMR01</v>
          </cell>
        </row>
        <row r="817">
          <cell r="A817" t="str">
            <v>100R16-062000020-1RMR02</v>
          </cell>
        </row>
        <row r="818">
          <cell r="A818" t="str">
            <v>100R16-062000020-2AM010</v>
          </cell>
        </row>
        <row r="819">
          <cell r="A819" t="str">
            <v>100R16-062000020-2MM500</v>
          </cell>
        </row>
        <row r="820">
          <cell r="A820" t="str">
            <v>100R16-062000020-2PM105</v>
          </cell>
        </row>
        <row r="821">
          <cell r="A821" t="str">
            <v>100R16-062000020-3CA865</v>
          </cell>
        </row>
        <row r="822">
          <cell r="A822" t="str">
            <v>100R16-062000020-3CM17A</v>
          </cell>
        </row>
        <row r="823">
          <cell r="A823" t="str">
            <v>100R16-062000020-3CM195</v>
          </cell>
        </row>
        <row r="824">
          <cell r="A824" t="str">
            <v>100R16-062000020-3CM1MW</v>
          </cell>
        </row>
        <row r="825">
          <cell r="A825" t="str">
            <v>100R16-062000020-3CM1NG</v>
          </cell>
        </row>
        <row r="826">
          <cell r="A826" t="str">
            <v>100R16-062000020-3CM1SG</v>
          </cell>
        </row>
        <row r="827">
          <cell r="A827" t="str">
            <v>100R16-062000020-3CM827</v>
          </cell>
        </row>
        <row r="828">
          <cell r="A828" t="str">
            <v>100R16-062000020-3CM829</v>
          </cell>
        </row>
        <row r="829">
          <cell r="A829" t="str">
            <v>100R16-062000020-3CM836</v>
          </cell>
        </row>
        <row r="830">
          <cell r="A830" t="str">
            <v>100R16-062000020-3CM850</v>
          </cell>
        </row>
        <row r="831">
          <cell r="A831" t="str">
            <v>100R16-062000020-3CM859</v>
          </cell>
        </row>
        <row r="832">
          <cell r="A832" t="str">
            <v>100R16-062000020-3CMARE</v>
          </cell>
        </row>
        <row r="833">
          <cell r="A833" t="str">
            <v>100R16-062000020-3CMCOG</v>
          </cell>
        </row>
        <row r="834">
          <cell r="A834" t="str">
            <v>100R16-062000020-3CMECH</v>
          </cell>
        </row>
        <row r="835">
          <cell r="A835" t="str">
            <v>100R16-062000020-3CMEXT</v>
          </cell>
        </row>
        <row r="836">
          <cell r="A836" t="str">
            <v>100R16-062000020-3CMGLD</v>
          </cell>
        </row>
        <row r="837">
          <cell r="A837" t="str">
            <v>100R16-062000020-3CMHUM</v>
          </cell>
        </row>
        <row r="838">
          <cell r="A838" t="str">
            <v>100R16-062000020-3CMPLM</v>
          </cell>
        </row>
        <row r="839">
          <cell r="A839" t="str">
            <v>100R16-062000020-3CMSGR</v>
          </cell>
        </row>
        <row r="840">
          <cell r="A840" t="str">
            <v>100R16-062000020-3CMV02</v>
          </cell>
        </row>
        <row r="841">
          <cell r="A841" t="str">
            <v>100R16-062000020-3CMVAR</v>
          </cell>
        </row>
        <row r="842">
          <cell r="A842" t="str">
            <v>100R16-062000020-3CMWST</v>
          </cell>
        </row>
        <row r="843">
          <cell r="A843" t="str">
            <v>100RGE-062000020-1GMG0P</v>
          </cell>
        </row>
        <row r="844">
          <cell r="A844" t="str">
            <v>200R81-062000020-6MM570</v>
          </cell>
        </row>
        <row r="845">
          <cell r="A845" t="str">
            <v>100R16-062000030-1EME00</v>
          </cell>
        </row>
        <row r="846">
          <cell r="A846" t="str">
            <v>100R16-062000030-1RMR01</v>
          </cell>
        </row>
        <row r="847">
          <cell r="A847" t="str">
            <v>100R16-062000030-3CM1BR</v>
          </cell>
        </row>
        <row r="848">
          <cell r="A848" t="str">
            <v>100R16-062000030-3CM1MW</v>
          </cell>
        </row>
        <row r="849">
          <cell r="A849" t="str">
            <v>100R16-062000030-3CM1SG</v>
          </cell>
        </row>
        <row r="850">
          <cell r="A850" t="str">
            <v>100R16-062000030-3CMARE</v>
          </cell>
        </row>
        <row r="851">
          <cell r="A851" t="str">
            <v>100R16-062000030-3CMCOG</v>
          </cell>
        </row>
        <row r="852">
          <cell r="A852" t="str">
            <v>100R16-062000030-3CMECH</v>
          </cell>
        </row>
        <row r="853">
          <cell r="A853" t="str">
            <v>100R16-062000030-3CMEXT</v>
          </cell>
        </row>
        <row r="854">
          <cell r="A854" t="str">
            <v>100R16-062000030-3CMHUM</v>
          </cell>
        </row>
        <row r="855">
          <cell r="A855" t="str">
            <v>100R16-062000030-3CMPIL</v>
          </cell>
        </row>
        <row r="856">
          <cell r="A856" t="str">
            <v>100R16-062000030-3CMPLM</v>
          </cell>
        </row>
        <row r="857">
          <cell r="A857" t="str">
            <v>100R16-062000030-3CMSGR</v>
          </cell>
        </row>
        <row r="858">
          <cell r="A858" t="str">
            <v>100R16-062000030-3CMUNE</v>
          </cell>
        </row>
        <row r="859">
          <cell r="A859" t="str">
            <v>100R16-062000030-3CMVAR</v>
          </cell>
        </row>
        <row r="860">
          <cell r="A860" t="str">
            <v>100R16-062000030-3CMVBR</v>
          </cell>
        </row>
        <row r="861">
          <cell r="A861" t="str">
            <v>100R16-062000030-3CMVYN</v>
          </cell>
        </row>
        <row r="862">
          <cell r="A862" t="str">
            <v>100R16-062000030-3CMWST</v>
          </cell>
        </row>
        <row r="863">
          <cell r="A863" t="str">
            <v>100R16-062000030-3CA865</v>
          </cell>
        </row>
        <row r="864">
          <cell r="A864" t="str">
            <v>100R16-062000030-3CMGLD</v>
          </cell>
        </row>
        <row r="865">
          <cell r="A865" t="str">
            <v>100R16-062000040-2PM171</v>
          </cell>
        </row>
        <row r="866">
          <cell r="A866" t="str">
            <v>100R16-062000040-3CMECH</v>
          </cell>
        </row>
        <row r="867">
          <cell r="A867" t="str">
            <v>100R16-062000040-3CMEXT</v>
          </cell>
        </row>
        <row r="868">
          <cell r="A868" t="str">
            <v>100R16-062000040-3CMGLD</v>
          </cell>
        </row>
        <row r="869">
          <cell r="A869" t="str">
            <v>100R16-062000040-3CMWST</v>
          </cell>
        </row>
        <row r="870">
          <cell r="A870" t="str">
            <v>100R16-062000040-3CA865</v>
          </cell>
        </row>
        <row r="871">
          <cell r="A871" t="str">
            <v>100R16-062000050-1EME00</v>
          </cell>
        </row>
        <row r="872">
          <cell r="A872" t="str">
            <v>100R16-062000050-1EME01</v>
          </cell>
        </row>
        <row r="873">
          <cell r="A873" t="str">
            <v>100R16-062000050-1EME02</v>
          </cell>
        </row>
        <row r="874">
          <cell r="A874" t="str">
            <v>100R16-062000050-1EME03</v>
          </cell>
        </row>
        <row r="875">
          <cell r="A875" t="str">
            <v>100R16-062000050-1KMK05</v>
          </cell>
        </row>
        <row r="876">
          <cell r="A876" t="str">
            <v>100R16-062000050-1RMR01</v>
          </cell>
        </row>
        <row r="877">
          <cell r="A877" t="str">
            <v>100R16-062000050-1RMR02</v>
          </cell>
        </row>
        <row r="878">
          <cell r="A878" t="str">
            <v>100R16-062000050-2AM010</v>
          </cell>
        </row>
        <row r="879">
          <cell r="A879" t="str">
            <v>100R16-062000050-2MM500</v>
          </cell>
        </row>
        <row r="880">
          <cell r="A880" t="str">
            <v>100R16-062000050-2PM105</v>
          </cell>
        </row>
        <row r="881">
          <cell r="A881" t="str">
            <v>100R16-062000050-2PM199</v>
          </cell>
        </row>
        <row r="882">
          <cell r="A882" t="str">
            <v>100R16-062000050-3CM195</v>
          </cell>
        </row>
        <row r="883">
          <cell r="A883" t="str">
            <v>100R16-062000050-3CM1BR</v>
          </cell>
        </row>
        <row r="884">
          <cell r="A884" t="str">
            <v>100R16-062000050-3CM1MW</v>
          </cell>
        </row>
        <row r="885">
          <cell r="A885" t="str">
            <v>100R16-062000050-3CM1NG</v>
          </cell>
        </row>
        <row r="886">
          <cell r="A886" t="str">
            <v>100R16-062000050-3CM1SG</v>
          </cell>
        </row>
        <row r="887">
          <cell r="A887" t="str">
            <v>100R16-062000050-3CM827</v>
          </cell>
        </row>
        <row r="888">
          <cell r="A888" t="str">
            <v>100R16-062000050-3CM829</v>
          </cell>
        </row>
        <row r="889">
          <cell r="A889" t="str">
            <v>100R16-062000050-3CM836</v>
          </cell>
        </row>
        <row r="890">
          <cell r="A890" t="str">
            <v>100R16-062000050-3CM850</v>
          </cell>
        </row>
        <row r="891">
          <cell r="A891" t="str">
            <v>100R16-062000050-3CM859</v>
          </cell>
        </row>
        <row r="892">
          <cell r="A892" t="str">
            <v>100R16-062000050-3CMARE</v>
          </cell>
        </row>
        <row r="893">
          <cell r="A893" t="str">
            <v>100R16-062000050-3CMCOG</v>
          </cell>
        </row>
        <row r="894">
          <cell r="A894" t="str">
            <v>100R16-062000050-3CMECH</v>
          </cell>
        </row>
        <row r="895">
          <cell r="A895" t="str">
            <v>100R16-062000050-3CMEXT</v>
          </cell>
        </row>
        <row r="896">
          <cell r="A896" t="str">
            <v>100R16-062000050-3CMGLD</v>
          </cell>
        </row>
        <row r="897">
          <cell r="A897" t="str">
            <v>100R16-062000050-3CMHUM</v>
          </cell>
        </row>
        <row r="898">
          <cell r="A898" t="str">
            <v>100R16-062000050-3CMPIL</v>
          </cell>
        </row>
        <row r="899">
          <cell r="A899" t="str">
            <v>100R16-062000050-3CMPLM</v>
          </cell>
        </row>
        <row r="900">
          <cell r="A900" t="str">
            <v>100R16-062000050-3CMSGR</v>
          </cell>
        </row>
        <row r="901">
          <cell r="A901" t="str">
            <v>100R16-062000050-3CMUNE</v>
          </cell>
        </row>
        <row r="902">
          <cell r="A902" t="str">
            <v>100R16-062000050-3CMV02</v>
          </cell>
        </row>
        <row r="903">
          <cell r="A903" t="str">
            <v>100R16-062000050-3CMVAR</v>
          </cell>
        </row>
        <row r="904">
          <cell r="A904" t="str">
            <v>100R16-062000050-3CMVBR</v>
          </cell>
        </row>
        <row r="905">
          <cell r="A905" t="str">
            <v>100R16-062000050-3CMVYN</v>
          </cell>
        </row>
        <row r="906">
          <cell r="A906" t="str">
            <v>100R16-062000050-3CMWST</v>
          </cell>
        </row>
        <row r="907">
          <cell r="A907" t="str">
            <v>100RGE-062000050-1GMG0A</v>
          </cell>
        </row>
        <row r="908">
          <cell r="A908" t="str">
            <v>100RGE-062000050-1GMG0P</v>
          </cell>
        </row>
        <row r="909">
          <cell r="A909" t="str">
            <v>200R81-062000050-6MM570</v>
          </cell>
        </row>
        <row r="910">
          <cell r="A910" t="str">
            <v>100R16-062000060-2AM010</v>
          </cell>
        </row>
        <row r="911">
          <cell r="A911" t="str">
            <v>100R16-062000060-2MM500</v>
          </cell>
        </row>
        <row r="912">
          <cell r="A912" t="str">
            <v>100R16-062000060-2PM105</v>
          </cell>
        </row>
        <row r="913">
          <cell r="A913" t="str">
            <v>100R16-062000060-3CM195</v>
          </cell>
        </row>
        <row r="914">
          <cell r="A914" t="str">
            <v>100R16-062000060-3CM1BR</v>
          </cell>
        </row>
        <row r="915">
          <cell r="A915" t="str">
            <v>100R16-062000060-3CM1MW</v>
          </cell>
        </row>
        <row r="916">
          <cell r="A916" t="str">
            <v>100R16-062000060-3CM1NG</v>
          </cell>
        </row>
        <row r="917">
          <cell r="A917" t="str">
            <v>100R16-062000060-3CM1SG</v>
          </cell>
        </row>
        <row r="918">
          <cell r="A918" t="str">
            <v>100R16-062000060-3CM827</v>
          </cell>
        </row>
        <row r="919">
          <cell r="A919" t="str">
            <v>100R16-062000060-3CM829</v>
          </cell>
        </row>
        <row r="920">
          <cell r="A920" t="str">
            <v>100R16-062000060-3CM836</v>
          </cell>
        </row>
        <row r="921">
          <cell r="A921" t="str">
            <v>100R16-062000060-3CM850</v>
          </cell>
        </row>
        <row r="922">
          <cell r="A922" t="str">
            <v>100R16-062000060-3CM859</v>
          </cell>
        </row>
        <row r="923">
          <cell r="A923" t="str">
            <v>100R16-062000060-3CMARE</v>
          </cell>
        </row>
        <row r="924">
          <cell r="A924" t="str">
            <v>100R16-062000060-3CMEXT</v>
          </cell>
        </row>
        <row r="925">
          <cell r="A925" t="str">
            <v>100R16-062000060-3CMHUM</v>
          </cell>
        </row>
        <row r="926">
          <cell r="A926" t="str">
            <v>100R16-062000060-3CMPLM</v>
          </cell>
        </row>
        <row r="927">
          <cell r="A927" t="str">
            <v>100R16-062000060-3CMSGR</v>
          </cell>
        </row>
        <row r="928">
          <cell r="A928" t="str">
            <v>100R16-062000060-3CMVAR</v>
          </cell>
        </row>
        <row r="929">
          <cell r="A929" t="str">
            <v>100R16-062000060-3CMVBR</v>
          </cell>
        </row>
        <row r="930">
          <cell r="A930" t="str">
            <v>100R16-062000060-3CMWST</v>
          </cell>
        </row>
        <row r="931">
          <cell r="A931" t="str">
            <v>100R16-062000070-1EME00</v>
          </cell>
        </row>
        <row r="932">
          <cell r="A932" t="str">
            <v>100R16-062000110-1EME00</v>
          </cell>
        </row>
        <row r="933">
          <cell r="A933" t="str">
            <v>100R16-062000116-3CM1MW</v>
          </cell>
        </row>
        <row r="934">
          <cell r="A934" t="str">
            <v>100R16-062000130-1EME00</v>
          </cell>
        </row>
        <row r="935">
          <cell r="A935" t="str">
            <v>100R16-062000130-1EME01</v>
          </cell>
        </row>
        <row r="936">
          <cell r="A936" t="str">
            <v>100R16-062000130-1EME02</v>
          </cell>
        </row>
        <row r="937">
          <cell r="A937" t="str">
            <v>100R16-062000130-1EME03</v>
          </cell>
        </row>
        <row r="938">
          <cell r="A938" t="str">
            <v>100R16-062000160-1EME00</v>
          </cell>
        </row>
        <row r="939">
          <cell r="A939" t="str">
            <v>100R16-062000160-1RMR01</v>
          </cell>
        </row>
        <row r="940">
          <cell r="A940" t="str">
            <v>100R16-062000160-2AM010</v>
          </cell>
        </row>
        <row r="941">
          <cell r="A941" t="str">
            <v>100R16-062000160-2MM500</v>
          </cell>
        </row>
        <row r="942">
          <cell r="A942" t="str">
            <v>100R16-062000160-2PM105</v>
          </cell>
        </row>
        <row r="943">
          <cell r="A943" t="str">
            <v>100R16-062000160-3CM1BR</v>
          </cell>
        </row>
        <row r="944">
          <cell r="A944" t="str">
            <v>100R16-062000160-3CM1MW</v>
          </cell>
        </row>
        <row r="945">
          <cell r="A945" t="str">
            <v>100R16-062000160-3CM1NG</v>
          </cell>
        </row>
        <row r="946">
          <cell r="A946" t="str">
            <v>100R16-062000160-3CM1SG</v>
          </cell>
        </row>
        <row r="947">
          <cell r="A947" t="str">
            <v>100R16-062000160-3CM827</v>
          </cell>
        </row>
        <row r="948">
          <cell r="A948" t="str">
            <v>100R16-062000160-3CM829</v>
          </cell>
        </row>
        <row r="949">
          <cell r="A949" t="str">
            <v>100R16-062000160-3CM836</v>
          </cell>
        </row>
        <row r="950">
          <cell r="A950" t="str">
            <v>100R16-062000160-3CM850</v>
          </cell>
        </row>
        <row r="951">
          <cell r="A951" t="str">
            <v>100R16-062000160-3CM859</v>
          </cell>
        </row>
        <row r="952">
          <cell r="A952" t="str">
            <v>100R16-062000160-3CMARE</v>
          </cell>
        </row>
        <row r="953">
          <cell r="A953" t="str">
            <v>100R16-062000160-3CMCOG</v>
          </cell>
        </row>
        <row r="954">
          <cell r="A954" t="str">
            <v>100R16-062000160-3CMECH</v>
          </cell>
        </row>
        <row r="955">
          <cell r="A955" t="str">
            <v>100R16-062000160-3CMEXT</v>
          </cell>
        </row>
        <row r="956">
          <cell r="A956" t="str">
            <v>100R16-062000160-3CMGLD</v>
          </cell>
        </row>
        <row r="957">
          <cell r="A957" t="str">
            <v>100R16-062000160-3CMHUM</v>
          </cell>
        </row>
        <row r="958">
          <cell r="A958" t="str">
            <v>100R16-062000160-3CMPIL</v>
          </cell>
        </row>
        <row r="959">
          <cell r="A959" t="str">
            <v>100R16-062000160-3CMSGR</v>
          </cell>
        </row>
        <row r="960">
          <cell r="A960" t="str">
            <v>100R16-062000160-3CMUNE</v>
          </cell>
        </row>
        <row r="961">
          <cell r="A961" t="str">
            <v>100R16-062000160-3CMV02</v>
          </cell>
        </row>
        <row r="962">
          <cell r="A962" t="str">
            <v>100R16-062000160-3CMVAR</v>
          </cell>
        </row>
        <row r="963">
          <cell r="A963" t="str">
            <v>100R16-062000160-3CMVBR</v>
          </cell>
        </row>
        <row r="964">
          <cell r="A964" t="str">
            <v>100R16-062000160-3CMVYN</v>
          </cell>
        </row>
        <row r="965">
          <cell r="A965" t="str">
            <v>100R16-062000160-3CMWST</v>
          </cell>
        </row>
        <row r="966">
          <cell r="A966" t="str">
            <v>100R16-062000160-1KMK05</v>
          </cell>
        </row>
        <row r="967">
          <cell r="A967" t="str">
            <v>100R16-062000160-3CMPLM</v>
          </cell>
        </row>
        <row r="968">
          <cell r="A968" t="str">
            <v>100RGE-062000160-1GMG0P</v>
          </cell>
        </row>
        <row r="969">
          <cell r="A969" t="str">
            <v>200R81-062000160-6MM570</v>
          </cell>
        </row>
        <row r="970">
          <cell r="A970" t="str">
            <v>100R16-062000202-2PM199</v>
          </cell>
        </row>
        <row r="971">
          <cell r="A971" t="str">
            <v>100R16-064000001-1EME00</v>
          </cell>
        </row>
        <row r="972">
          <cell r="A972" t="str">
            <v>100R16-064000001-1RMR01</v>
          </cell>
        </row>
        <row r="973">
          <cell r="A973" t="str">
            <v>100R16-064000001-1RMR02</v>
          </cell>
        </row>
        <row r="974">
          <cell r="A974" t="str">
            <v>100R16-064000001-2AM010</v>
          </cell>
        </row>
        <row r="975">
          <cell r="A975" t="str">
            <v>100R16-064000001-2MM500</v>
          </cell>
        </row>
        <row r="976">
          <cell r="A976" t="str">
            <v>100R16-064000001-2PM105</v>
          </cell>
        </row>
        <row r="977">
          <cell r="A977" t="str">
            <v>100R16-064000001-2PM199</v>
          </cell>
        </row>
        <row r="978">
          <cell r="A978" t="str">
            <v>100R16-064000001-3CM1MW</v>
          </cell>
        </row>
        <row r="979">
          <cell r="A979" t="str">
            <v>100R16-064000001-3CM1NG</v>
          </cell>
        </row>
        <row r="980">
          <cell r="A980" t="str">
            <v>100R16-064000001-3CM827</v>
          </cell>
        </row>
        <row r="981">
          <cell r="A981" t="str">
            <v>100R16-064000001-3CM829</v>
          </cell>
        </row>
        <row r="982">
          <cell r="A982" t="str">
            <v>100R16-064000001-3CM836</v>
          </cell>
        </row>
        <row r="983">
          <cell r="A983" t="str">
            <v>100R16-064000001-3CM850</v>
          </cell>
        </row>
        <row r="984">
          <cell r="A984" t="str">
            <v>100R16-064000001-3CM859</v>
          </cell>
        </row>
        <row r="985">
          <cell r="A985" t="str">
            <v>100R16-064000001-3CMECH</v>
          </cell>
        </row>
        <row r="986">
          <cell r="A986" t="str">
            <v>100R16-064000001-3CM195</v>
          </cell>
        </row>
        <row r="987">
          <cell r="A987" t="str">
            <v>100R16-064000001-3CMV02</v>
          </cell>
        </row>
        <row r="988">
          <cell r="A988" t="str">
            <v>200R81-064000001-6MM570</v>
          </cell>
        </row>
        <row r="989">
          <cell r="A989" t="str">
            <v>100R16-064000020-1EME00</v>
          </cell>
        </row>
        <row r="990">
          <cell r="A990" t="str">
            <v>100R16-064000020-1RMR01</v>
          </cell>
        </row>
        <row r="991">
          <cell r="A991" t="str">
            <v>100R16-064000020-1RMR02</v>
          </cell>
        </row>
        <row r="992">
          <cell r="A992" t="str">
            <v>100R16-064000020-2AM010</v>
          </cell>
        </row>
        <row r="993">
          <cell r="A993" t="str">
            <v>100R16-064000020-2MM500</v>
          </cell>
        </row>
        <row r="994">
          <cell r="A994" t="str">
            <v>100R16-064000020-2PM105</v>
          </cell>
        </row>
        <row r="995">
          <cell r="A995" t="str">
            <v>100R16-064000020-3CM195</v>
          </cell>
        </row>
        <row r="996">
          <cell r="A996" t="str">
            <v>100R16-064000020-3CM827</v>
          </cell>
        </row>
        <row r="997">
          <cell r="A997" t="str">
            <v>100R16-064000020-3CM829</v>
          </cell>
        </row>
        <row r="998">
          <cell r="A998" t="str">
            <v>100R16-064000020-3CM836</v>
          </cell>
        </row>
        <row r="999">
          <cell r="A999" t="str">
            <v>100R16-064000020-3CM850</v>
          </cell>
        </row>
        <row r="1000">
          <cell r="A1000" t="str">
            <v>100R16-064000020-3CM859</v>
          </cell>
        </row>
        <row r="1001">
          <cell r="A1001" t="str">
            <v>100R16-064000020-3CMECH</v>
          </cell>
        </row>
        <row r="1002">
          <cell r="A1002" t="str">
            <v>100R16-064000020-3CM1NG</v>
          </cell>
        </row>
        <row r="1003">
          <cell r="A1003" t="str">
            <v>200R81-064000020-6MM570</v>
          </cell>
        </row>
        <row r="1004">
          <cell r="A1004" t="str">
            <v>100R16-064000030-1RMR01</v>
          </cell>
        </row>
        <row r="1005">
          <cell r="A1005" t="str">
            <v>100R16-064000050-1EME00</v>
          </cell>
        </row>
        <row r="1006">
          <cell r="A1006" t="str">
            <v>100R16-064000050-1RMR01</v>
          </cell>
        </row>
        <row r="1007">
          <cell r="A1007" t="str">
            <v>100R16-064000050-1RMR02</v>
          </cell>
        </row>
        <row r="1008">
          <cell r="A1008" t="str">
            <v>100R16-064000050-2AM010</v>
          </cell>
        </row>
        <row r="1009">
          <cell r="A1009" t="str">
            <v>100R16-064000050-2MM500</v>
          </cell>
        </row>
        <row r="1010">
          <cell r="A1010" t="str">
            <v>100R16-064000050-2PM105</v>
          </cell>
        </row>
        <row r="1011">
          <cell r="A1011" t="str">
            <v>100R16-064000050-3CM195</v>
          </cell>
        </row>
        <row r="1012">
          <cell r="A1012" t="str">
            <v>100R16-064000050-3CM1MW</v>
          </cell>
        </row>
        <row r="1013">
          <cell r="A1013" t="str">
            <v>100R16-064000050-3CM827</v>
          </cell>
        </row>
        <row r="1014">
          <cell r="A1014" t="str">
            <v>100R16-064000050-3CM829</v>
          </cell>
        </row>
        <row r="1015">
          <cell r="A1015" t="str">
            <v>100R16-064000050-3CM836</v>
          </cell>
        </row>
        <row r="1016">
          <cell r="A1016" t="str">
            <v>100R16-064000050-3CM850</v>
          </cell>
        </row>
        <row r="1017">
          <cell r="A1017" t="str">
            <v>100R16-064000050-3CM859</v>
          </cell>
        </row>
        <row r="1018">
          <cell r="A1018" t="str">
            <v>100R16-064000050-3CMECH</v>
          </cell>
        </row>
        <row r="1019">
          <cell r="A1019" t="str">
            <v>100R16-064000050-3CM1NG</v>
          </cell>
        </row>
        <row r="1020">
          <cell r="A1020" t="str">
            <v>100R16-064000050-3CMV02</v>
          </cell>
        </row>
        <row r="1021">
          <cell r="A1021" t="str">
            <v>100RGE-064000050-1GMG0A</v>
          </cell>
        </row>
        <row r="1022">
          <cell r="A1022" t="str">
            <v>200R81-064000050-6MM570</v>
          </cell>
        </row>
        <row r="1023">
          <cell r="A1023" t="str">
            <v>100R16-064000060-2AM010</v>
          </cell>
        </row>
        <row r="1024">
          <cell r="A1024" t="str">
            <v>100R16-064000060-2MM500</v>
          </cell>
        </row>
        <row r="1025">
          <cell r="A1025" t="str">
            <v>100R16-064000060-2PM105</v>
          </cell>
        </row>
        <row r="1026">
          <cell r="A1026" t="str">
            <v>100R16-064000060-3CM827</v>
          </cell>
        </row>
        <row r="1027">
          <cell r="A1027" t="str">
            <v>100R16-064000060-3CM829</v>
          </cell>
        </row>
        <row r="1028">
          <cell r="A1028" t="str">
            <v>100R16-064000060-3CM836</v>
          </cell>
        </row>
        <row r="1029">
          <cell r="A1029" t="str">
            <v>100R16-064000060-3CM850</v>
          </cell>
        </row>
        <row r="1030">
          <cell r="A1030" t="str">
            <v>100R16-064000060-3CM859</v>
          </cell>
        </row>
        <row r="1031">
          <cell r="A1031" t="str">
            <v>100R16-064000060-3CM1NG</v>
          </cell>
        </row>
        <row r="1032">
          <cell r="A1032" t="str">
            <v>100R16-064000070-1EME00</v>
          </cell>
        </row>
        <row r="1033">
          <cell r="A1033" t="str">
            <v>100R16-064000160-1EME00</v>
          </cell>
        </row>
        <row r="1034">
          <cell r="A1034" t="str">
            <v>100R16-064000160-1RMR01</v>
          </cell>
        </row>
        <row r="1035">
          <cell r="A1035" t="str">
            <v>100R16-064000160-2AM010</v>
          </cell>
        </row>
        <row r="1036">
          <cell r="A1036" t="str">
            <v>100R16-064000160-2MM500</v>
          </cell>
        </row>
        <row r="1037">
          <cell r="A1037" t="str">
            <v>100R16-064000160-2PM105</v>
          </cell>
        </row>
        <row r="1038">
          <cell r="A1038" t="str">
            <v>100R16-064000160-3CM827</v>
          </cell>
        </row>
        <row r="1039">
          <cell r="A1039" t="str">
            <v>100R16-064000160-3CM829</v>
          </cell>
        </row>
        <row r="1040">
          <cell r="A1040" t="str">
            <v>100R16-064000160-3CM836</v>
          </cell>
        </row>
        <row r="1041">
          <cell r="A1041" t="str">
            <v>100R16-064000160-3CM850</v>
          </cell>
        </row>
        <row r="1042">
          <cell r="A1042" t="str">
            <v>100R16-064000160-3CM859</v>
          </cell>
        </row>
        <row r="1043">
          <cell r="A1043" t="str">
            <v>200R81-064000160-6MM570</v>
          </cell>
        </row>
        <row r="1044">
          <cell r="A1044" t="str">
            <v>100R16-066000001-1EME00</v>
          </cell>
        </row>
        <row r="1045">
          <cell r="A1045" t="str">
            <v>100R16-066000001-1RMR01</v>
          </cell>
        </row>
        <row r="1046">
          <cell r="A1046" t="str">
            <v>100R16-066000001-1RMR02</v>
          </cell>
        </row>
        <row r="1047">
          <cell r="A1047" t="str">
            <v>100R16-066000001-2AM010</v>
          </cell>
        </row>
        <row r="1048">
          <cell r="A1048" t="str">
            <v>100R16-066000001-2MM500</v>
          </cell>
        </row>
        <row r="1049">
          <cell r="A1049" t="str">
            <v>100R16-066000001-2PM105</v>
          </cell>
        </row>
        <row r="1050">
          <cell r="A1050" t="str">
            <v>100R16-066000001-3CM195</v>
          </cell>
        </row>
        <row r="1051">
          <cell r="A1051" t="str">
            <v>100R16-066000001-3CM1MW</v>
          </cell>
        </row>
        <row r="1052">
          <cell r="A1052" t="str">
            <v>100R16-066000001-3CM1NG</v>
          </cell>
        </row>
        <row r="1053">
          <cell r="A1053" t="str">
            <v>100R16-066000001-3CM827</v>
          </cell>
        </row>
        <row r="1054">
          <cell r="A1054" t="str">
            <v>100R16-066000001-3CM829</v>
          </cell>
        </row>
        <row r="1055">
          <cell r="A1055" t="str">
            <v>100R16-066000001-3CM836</v>
          </cell>
        </row>
        <row r="1056">
          <cell r="A1056" t="str">
            <v>100R16-066000001-3CM850</v>
          </cell>
        </row>
        <row r="1057">
          <cell r="A1057" t="str">
            <v>100R16-066000001-3CM859</v>
          </cell>
        </row>
        <row r="1058">
          <cell r="A1058" t="str">
            <v>100R16-066000001-3CMECH</v>
          </cell>
        </row>
        <row r="1059">
          <cell r="A1059" t="str">
            <v>200R81-066000001-6MM570</v>
          </cell>
        </row>
        <row r="1060">
          <cell r="A1060" t="str">
            <v>100R16-066000020-1EME00</v>
          </cell>
        </row>
        <row r="1061">
          <cell r="A1061" t="str">
            <v>100R16-066000020-1RMR01</v>
          </cell>
        </row>
        <row r="1062">
          <cell r="A1062" t="str">
            <v>100R16-066000020-1RMR02</v>
          </cell>
        </row>
        <row r="1063">
          <cell r="A1063" t="str">
            <v>100R16-066000020-2AM010</v>
          </cell>
        </row>
        <row r="1064">
          <cell r="A1064" t="str">
            <v>100R16-066000020-2MM500</v>
          </cell>
        </row>
        <row r="1065">
          <cell r="A1065" t="str">
            <v>100R16-066000020-2PM105</v>
          </cell>
        </row>
        <row r="1066">
          <cell r="A1066" t="str">
            <v>100R16-066000020-3CM195</v>
          </cell>
        </row>
        <row r="1067">
          <cell r="A1067" t="str">
            <v>100R16-066000020-3CM827</v>
          </cell>
        </row>
        <row r="1068">
          <cell r="A1068" t="str">
            <v>100R16-066000020-3CM829</v>
          </cell>
        </row>
        <row r="1069">
          <cell r="A1069" t="str">
            <v>100R16-066000020-3CM836</v>
          </cell>
        </row>
        <row r="1070">
          <cell r="A1070" t="str">
            <v>100R16-066000020-3CM850</v>
          </cell>
        </row>
        <row r="1071">
          <cell r="A1071" t="str">
            <v>100R16-066000020-3CM859</v>
          </cell>
        </row>
        <row r="1072">
          <cell r="A1072" t="str">
            <v>100R16-066000020-3CMECH</v>
          </cell>
        </row>
        <row r="1073">
          <cell r="A1073" t="str">
            <v>100R16-066000020-3CM1NG</v>
          </cell>
        </row>
        <row r="1074">
          <cell r="A1074" t="str">
            <v>200R81-066000020-6MM570</v>
          </cell>
        </row>
        <row r="1075">
          <cell r="A1075" t="str">
            <v>100R16-066000030-1RMR01</v>
          </cell>
        </row>
        <row r="1076">
          <cell r="A1076" t="str">
            <v>100R16-066000050-1EME00</v>
          </cell>
        </row>
        <row r="1077">
          <cell r="A1077" t="str">
            <v>100R16-066000050-1RMR01</v>
          </cell>
        </row>
        <row r="1078">
          <cell r="A1078" t="str">
            <v>100R16-066000050-1RMR02</v>
          </cell>
        </row>
        <row r="1079">
          <cell r="A1079" t="str">
            <v>100R16-066000050-2AM010</v>
          </cell>
        </row>
        <row r="1080">
          <cell r="A1080" t="str">
            <v>100R16-066000050-2MM500</v>
          </cell>
        </row>
        <row r="1081">
          <cell r="A1081" t="str">
            <v>100R16-066000050-2PM105</v>
          </cell>
        </row>
        <row r="1082">
          <cell r="A1082" t="str">
            <v>100R16-066000050-3CM195</v>
          </cell>
        </row>
        <row r="1083">
          <cell r="A1083" t="str">
            <v>100R16-066000050-3CM1MW</v>
          </cell>
        </row>
        <row r="1084">
          <cell r="A1084" t="str">
            <v>100R16-066000050-3CM827</v>
          </cell>
        </row>
        <row r="1085">
          <cell r="A1085" t="str">
            <v>100R16-066000050-3CM829</v>
          </cell>
        </row>
        <row r="1086">
          <cell r="A1086" t="str">
            <v>100R16-066000050-3CM836</v>
          </cell>
        </row>
        <row r="1087">
          <cell r="A1087" t="str">
            <v>100R16-066000050-3CM850</v>
          </cell>
        </row>
        <row r="1088">
          <cell r="A1088" t="str">
            <v>100R16-066000050-3CM859</v>
          </cell>
        </row>
        <row r="1089">
          <cell r="A1089" t="str">
            <v>100R16-066000050-3CMECH</v>
          </cell>
        </row>
        <row r="1090">
          <cell r="A1090" t="str">
            <v>100R16-066000050-3CM1NG</v>
          </cell>
        </row>
        <row r="1091">
          <cell r="A1091" t="str">
            <v>100RGE-066000050-1GMG0A</v>
          </cell>
        </row>
        <row r="1092">
          <cell r="A1092" t="str">
            <v>200R81-066000050-6MM570</v>
          </cell>
        </row>
        <row r="1093">
          <cell r="A1093" t="str">
            <v>100R16-066000060-2AM010</v>
          </cell>
        </row>
        <row r="1094">
          <cell r="A1094" t="str">
            <v>100R16-066000060-2MM500</v>
          </cell>
        </row>
        <row r="1095">
          <cell r="A1095" t="str">
            <v>100R16-066000060-2PM105</v>
          </cell>
        </row>
        <row r="1096">
          <cell r="A1096" t="str">
            <v>100R16-066000060-3CM827</v>
          </cell>
        </row>
        <row r="1097">
          <cell r="A1097" t="str">
            <v>100R16-066000060-3CM829</v>
          </cell>
        </row>
        <row r="1098">
          <cell r="A1098" t="str">
            <v>100R16-066000060-3CM836</v>
          </cell>
        </row>
        <row r="1099">
          <cell r="A1099" t="str">
            <v>100R16-066000060-3CM850</v>
          </cell>
        </row>
        <row r="1100">
          <cell r="A1100" t="str">
            <v>100R16-066000060-3CM859</v>
          </cell>
        </row>
        <row r="1101">
          <cell r="A1101" t="str">
            <v>100R16-066000060-3CM1NG</v>
          </cell>
        </row>
        <row r="1102">
          <cell r="A1102" t="str">
            <v>100R16-066000070-1EME00</v>
          </cell>
        </row>
        <row r="1103">
          <cell r="A1103" t="str">
            <v>100R16-066000160-1EME00</v>
          </cell>
        </row>
        <row r="1104">
          <cell r="A1104" t="str">
            <v>100R16-066000160-1RMR01</v>
          </cell>
        </row>
        <row r="1105">
          <cell r="A1105" t="str">
            <v>100R16-066000160-2AM010</v>
          </cell>
        </row>
        <row r="1106">
          <cell r="A1106" t="str">
            <v>100R16-066000160-2MM500</v>
          </cell>
        </row>
        <row r="1107">
          <cell r="A1107" t="str">
            <v>100R16-066000160-2PM105</v>
          </cell>
        </row>
        <row r="1108">
          <cell r="A1108" t="str">
            <v>100R16-066000160-3CM827</v>
          </cell>
        </row>
        <row r="1109">
          <cell r="A1109" t="str">
            <v>100R16-066000160-3CM829</v>
          </cell>
        </row>
        <row r="1110">
          <cell r="A1110" t="str">
            <v>100R16-066000160-3CM836</v>
          </cell>
        </row>
        <row r="1111">
          <cell r="A1111" t="str">
            <v>100R16-066000160-3CM850</v>
          </cell>
        </row>
        <row r="1112">
          <cell r="A1112" t="str">
            <v>100R16-066000160-3CM859</v>
          </cell>
        </row>
        <row r="1113">
          <cell r="A1113" t="str">
            <v>200R81-066000160-6MM570</v>
          </cell>
        </row>
        <row r="1114">
          <cell r="A1114" t="str">
            <v>100R16-072000000-1EME00</v>
          </cell>
        </row>
        <row r="1115">
          <cell r="A1115" t="str">
            <v>100R16-072000000-1RMR01</v>
          </cell>
        </row>
        <row r="1116">
          <cell r="A1116" t="str">
            <v>100R16-072000000-1RMR02</v>
          </cell>
        </row>
        <row r="1117">
          <cell r="A1117" t="str">
            <v>100R16-074000000-1EME00</v>
          </cell>
        </row>
        <row r="1118">
          <cell r="A1118" t="str">
            <v>100R16-074000000-1RMR01</v>
          </cell>
        </row>
        <row r="1119">
          <cell r="A1119" t="str">
            <v>100R16-074000000-1RMR02</v>
          </cell>
        </row>
        <row r="1120">
          <cell r="A1120" t="str">
            <v>100R16-076000000-1EME00</v>
          </cell>
        </row>
        <row r="1121">
          <cell r="A1121" t="str">
            <v>100R16-076000000-1RMR09</v>
          </cell>
        </row>
        <row r="1122">
          <cell r="A1122" t="str">
            <v>100RGE-082000000-1GMG0A</v>
          </cell>
        </row>
        <row r="1123">
          <cell r="A1123" t="str">
            <v>100RGE-082000000-1GMG0P</v>
          </cell>
        </row>
        <row r="1124">
          <cell r="A1124" t="str">
            <v>100RGE-084000000-1GMG0A</v>
          </cell>
        </row>
        <row r="1125">
          <cell r="A1125" t="str">
            <v>100RGE-086000000-1GMG0A</v>
          </cell>
        </row>
        <row r="1126">
          <cell r="A1126" t="str">
            <v>100R16-091010010-1AMA05</v>
          </cell>
        </row>
        <row r="1127">
          <cell r="A1127" t="str">
            <v>100R16-091010010-1EME00</v>
          </cell>
        </row>
        <row r="1128">
          <cell r="A1128" t="str">
            <v>100R16-091010010-1KMK05</v>
          </cell>
        </row>
        <row r="1129">
          <cell r="A1129" t="str">
            <v>100R16-091010010-1RMR01</v>
          </cell>
        </row>
        <row r="1130">
          <cell r="A1130" t="str">
            <v>100R16-091010010-2PM199</v>
          </cell>
        </row>
        <row r="1131">
          <cell r="A1131" t="str">
            <v>100R16-091010010-3CM858</v>
          </cell>
        </row>
        <row r="1132">
          <cell r="A1132" t="str">
            <v>200R52-091010010-7FM885</v>
          </cell>
        </row>
        <row r="1133">
          <cell r="A1133" t="str">
            <v>100RGE-091010010-1GMG0A</v>
          </cell>
        </row>
        <row r="1134">
          <cell r="A1134" t="str">
            <v>200R54-091010010-7VM212</v>
          </cell>
        </row>
        <row r="1135">
          <cell r="A1135" t="str">
            <v>200R55-091010010-7AM840</v>
          </cell>
        </row>
        <row r="1136">
          <cell r="A1136" t="str">
            <v>200R55-091010010-7HM865</v>
          </cell>
        </row>
        <row r="1137">
          <cell r="A1137" t="str">
            <v>200R55-091010010-7SM875</v>
          </cell>
        </row>
        <row r="1138">
          <cell r="A1138" t="str">
            <v>200R56-091010010-7BM870</v>
          </cell>
        </row>
        <row r="1139">
          <cell r="A1139" t="str">
            <v>200R58-091010010-7DM222</v>
          </cell>
        </row>
        <row r="1140">
          <cell r="A1140" t="str">
            <v>200R81-091010010-6MM570</v>
          </cell>
        </row>
        <row r="1141">
          <cell r="A1141" t="str">
            <v>100R16-091010011-1EME00</v>
          </cell>
        </row>
        <row r="1142">
          <cell r="A1142" t="str">
            <v>200R52-091010011-7FM885</v>
          </cell>
        </row>
        <row r="1143">
          <cell r="A1143" t="str">
            <v>200R54-091010011-7VM212</v>
          </cell>
        </row>
        <row r="1144">
          <cell r="A1144" t="str">
            <v>200R55-091010011-7AM840</v>
          </cell>
        </row>
        <row r="1145">
          <cell r="A1145" t="str">
            <v>200R55-091010011-7HM865</v>
          </cell>
        </row>
        <row r="1146">
          <cell r="A1146" t="str">
            <v>200R55-091010011-7SM875</v>
          </cell>
        </row>
        <row r="1147">
          <cell r="A1147" t="str">
            <v>200R56-091010011-7BM870</v>
          </cell>
        </row>
        <row r="1148">
          <cell r="A1148" t="str">
            <v>200R58-091010011-7DM222</v>
          </cell>
        </row>
        <row r="1149">
          <cell r="A1149" t="str">
            <v>100R16-091010012-1EME00</v>
          </cell>
        </row>
        <row r="1150">
          <cell r="A1150" t="str">
            <v>200R52-091010012-7FM885</v>
          </cell>
        </row>
        <row r="1151">
          <cell r="A1151" t="str">
            <v>200R54-091010012-7VM212</v>
          </cell>
        </row>
        <row r="1152">
          <cell r="A1152" t="str">
            <v>200R55-091010012-7AM840</v>
          </cell>
        </row>
        <row r="1153">
          <cell r="A1153" t="str">
            <v>200R55-091010012-7HM865</v>
          </cell>
        </row>
        <row r="1154">
          <cell r="A1154" t="str">
            <v>200R55-091010012-7SM875</v>
          </cell>
        </row>
        <row r="1155">
          <cell r="A1155" t="str">
            <v>200R56-091010012-7BM870</v>
          </cell>
        </row>
        <row r="1156">
          <cell r="A1156" t="str">
            <v>200R58-091010012-7DM222</v>
          </cell>
        </row>
        <row r="1157">
          <cell r="A1157" t="str">
            <v>100R16-091010020-1EME00</v>
          </cell>
        </row>
        <row r="1158">
          <cell r="A1158" t="str">
            <v>100R16-091010020-1RMR01</v>
          </cell>
        </row>
        <row r="1159">
          <cell r="A1159" t="str">
            <v>100R16-091010020-2PM199</v>
          </cell>
        </row>
        <row r="1160">
          <cell r="A1160" t="str">
            <v>100RGE-091010020-1GMG0A</v>
          </cell>
        </row>
        <row r="1161">
          <cell r="A1161" t="str">
            <v>100RGE-091010020-1GMG0P</v>
          </cell>
        </row>
        <row r="1162">
          <cell r="A1162" t="str">
            <v>200R81-091010020-6MM570</v>
          </cell>
        </row>
        <row r="1163">
          <cell r="A1163" t="str">
            <v>100R16-091010021-1EME00</v>
          </cell>
        </row>
        <row r="1164">
          <cell r="A1164" t="str">
            <v>100R16-091010022-1EME00</v>
          </cell>
        </row>
        <row r="1165">
          <cell r="A1165" t="str">
            <v>100R16-092010010-1AMA05</v>
          </cell>
        </row>
        <row r="1166">
          <cell r="A1166" t="str">
            <v>100R16-092010010-1EME00</v>
          </cell>
        </row>
        <row r="1167">
          <cell r="A1167" t="str">
            <v>100R16-092010010-1KMK05</v>
          </cell>
        </row>
        <row r="1168">
          <cell r="A1168" t="str">
            <v>100R16-092010010-1RMR01</v>
          </cell>
        </row>
        <row r="1169">
          <cell r="A1169" t="str">
            <v>100R16-092010010-2PM199</v>
          </cell>
        </row>
        <row r="1170">
          <cell r="A1170" t="str">
            <v>100RGE-092010010-1GMG0A</v>
          </cell>
        </row>
        <row r="1171">
          <cell r="A1171" t="str">
            <v>200R81-092010010-6MM570</v>
          </cell>
        </row>
        <row r="1172">
          <cell r="A1172" t="str">
            <v>100R16-092010020-1RMR01</v>
          </cell>
        </row>
        <row r="1173">
          <cell r="A1173" t="str">
            <v>100R16-092010020-2PM199</v>
          </cell>
        </row>
        <row r="1174">
          <cell r="A1174" t="str">
            <v>200R81-092010020-6MM570</v>
          </cell>
        </row>
        <row r="1175">
          <cell r="A1175" t="str">
            <v>100R16-093020010-1EME00</v>
          </cell>
        </row>
        <row r="1176">
          <cell r="A1176" t="str">
            <v>100R16-093020010-1RMR01</v>
          </cell>
        </row>
        <row r="1177">
          <cell r="A1177" t="str">
            <v>100R16-093020010-2PM199</v>
          </cell>
        </row>
        <row r="1178">
          <cell r="A1178" t="str">
            <v>200R52-093020010-7FM885</v>
          </cell>
        </row>
        <row r="1179">
          <cell r="A1179" t="str">
            <v>200R54-093020010-7VM212</v>
          </cell>
        </row>
        <row r="1180">
          <cell r="A1180" t="str">
            <v>200R55-093020010-7AM840</v>
          </cell>
        </row>
        <row r="1181">
          <cell r="A1181" t="str">
            <v>200R55-093020010-7HM865</v>
          </cell>
        </row>
        <row r="1182">
          <cell r="A1182" t="str">
            <v>200R55-093020010-7SM875</v>
          </cell>
        </row>
        <row r="1183">
          <cell r="A1183" t="str">
            <v>200R56-093020010-7BM870</v>
          </cell>
        </row>
        <row r="1184">
          <cell r="A1184" t="str">
            <v>200R58-093020010-7DM222</v>
          </cell>
        </row>
        <row r="1185">
          <cell r="A1185" t="str">
            <v>200R81-093020010-6MM570</v>
          </cell>
        </row>
        <row r="1186">
          <cell r="A1186" t="str">
            <v>100RGE-093020010-1GMG0A</v>
          </cell>
        </row>
        <row r="1187">
          <cell r="A1187" t="str">
            <v>100R16-093020020-1EME00</v>
          </cell>
        </row>
        <row r="1188">
          <cell r="A1188" t="str">
            <v>100R16-093020020-1RMR01</v>
          </cell>
        </row>
        <row r="1189">
          <cell r="A1189" t="str">
            <v>100R16-093020020-2PM199</v>
          </cell>
        </row>
        <row r="1190">
          <cell r="A1190" t="str">
            <v>100RGE-093020020-1GMG0A</v>
          </cell>
        </row>
        <row r="1191">
          <cell r="A1191" t="str">
            <v>100RGE-093020020-1GMG0P</v>
          </cell>
        </row>
        <row r="1192">
          <cell r="A1192" t="str">
            <v>100RGE-095000020-1GMG0A</v>
          </cell>
        </row>
        <row r="1193">
          <cell r="A1193" t="str">
            <v>100R16-095000030-3CA865</v>
          </cell>
        </row>
        <row r="1194">
          <cell r="A1194" t="str">
            <v>100RGE-095000030-1GMG0A</v>
          </cell>
        </row>
        <row r="1195">
          <cell r="A1195" t="str">
            <v>100R16-097000000-3CA865</v>
          </cell>
        </row>
        <row r="1196">
          <cell r="A1196" t="str">
            <v>100RGE-097000000-1GAG00</v>
          </cell>
        </row>
        <row r="1197">
          <cell r="A1197" t="str">
            <v>200R81-097000000-6MM570</v>
          </cell>
        </row>
        <row r="1198">
          <cell r="A1198" t="str">
            <v>100R16-098000000-3CA865</v>
          </cell>
        </row>
        <row r="1199">
          <cell r="A1199" t="str">
            <v>100RGE-098000000-1GAG00</v>
          </cell>
        </row>
        <row r="1200">
          <cell r="A1200" t="str">
            <v>200R81-098000000-6MM570</v>
          </cell>
        </row>
        <row r="1201">
          <cell r="A1201" t="str">
            <v>400R60-101000000-8EX570</v>
          </cell>
        </row>
        <row r="1202">
          <cell r="A1202" t="str">
            <v>100R16-120004001-3CMECH</v>
          </cell>
        </row>
        <row r="1203">
          <cell r="A1203" t="str">
            <v>100R16-120004002-3CA865</v>
          </cell>
        </row>
        <row r="1204">
          <cell r="A1204" t="str">
            <v>100R16-120004003-3CMGLD</v>
          </cell>
        </row>
        <row r="1205">
          <cell r="A1205" t="str">
            <v>100R16-120004005-3CA865</v>
          </cell>
        </row>
        <row r="1206">
          <cell r="A1206" t="str">
            <v>100R16-120004007-3CA865</v>
          </cell>
        </row>
        <row r="1207">
          <cell r="A1207" t="str">
            <v>100R16-120004008-3CA865</v>
          </cell>
        </row>
        <row r="1208">
          <cell r="A1208" t="str">
            <v>100R16-120004009-3CA865</v>
          </cell>
        </row>
        <row r="1209">
          <cell r="A1209" t="str">
            <v>200R81-120010000-6MM570</v>
          </cell>
        </row>
        <row r="1210">
          <cell r="A1210" t="str">
            <v>200RCS-120010000-5BA570</v>
          </cell>
        </row>
        <row r="1211">
          <cell r="A1211" t="str">
            <v>100R16-120010010-2PM105</v>
          </cell>
        </row>
        <row r="1212">
          <cell r="A1212" t="str">
            <v>100R16-120010010-3CA865</v>
          </cell>
        </row>
        <row r="1213">
          <cell r="A1213" t="str">
            <v>200R81-120010010-6MM570</v>
          </cell>
        </row>
        <row r="1214">
          <cell r="A1214" t="str">
            <v>100RGE-120010010-1GAG15</v>
          </cell>
        </row>
        <row r="1215">
          <cell r="A1215" t="str">
            <v>200RCS-120020000-5BA570</v>
          </cell>
        </row>
        <row r="1216">
          <cell r="A1216" t="str">
            <v>200R50-120020010-7CF825</v>
          </cell>
        </row>
        <row r="1217">
          <cell r="A1217" t="str">
            <v>200R52-120020010-7FM885</v>
          </cell>
        </row>
        <row r="1218">
          <cell r="A1218" t="str">
            <v>200R54-120020010-7VM212</v>
          </cell>
        </row>
        <row r="1219">
          <cell r="A1219" t="str">
            <v>200R55-120020010-7TA315</v>
          </cell>
        </row>
        <row r="1220">
          <cell r="A1220" t="str">
            <v>200R56-120020010-7BM870</v>
          </cell>
        </row>
        <row r="1221">
          <cell r="A1221" t="str">
            <v>200R58-120020010-7DM222</v>
          </cell>
        </row>
        <row r="1222">
          <cell r="A1222" t="str">
            <v>200R50-120020020-7CF825</v>
          </cell>
        </row>
        <row r="1223">
          <cell r="A1223" t="str">
            <v>200R52-120020020-7FM885</v>
          </cell>
        </row>
        <row r="1224">
          <cell r="A1224" t="str">
            <v>200R54-120020020-7VM212</v>
          </cell>
        </row>
        <row r="1225">
          <cell r="A1225" t="str">
            <v>200R55-120020020-7TA315</v>
          </cell>
        </row>
        <row r="1226">
          <cell r="A1226" t="str">
            <v>200R56-120020020-7BM870</v>
          </cell>
        </row>
        <row r="1227">
          <cell r="A1227" t="str">
            <v>200R58-120020020-7DM222</v>
          </cell>
        </row>
        <row r="1228">
          <cell r="A1228" t="str">
            <v>200R55-120020030-7TA315</v>
          </cell>
        </row>
        <row r="1229">
          <cell r="A1229" t="str">
            <v>200RCS-120020030-5BA570</v>
          </cell>
        </row>
        <row r="1230">
          <cell r="A1230" t="str">
            <v>100R16-120030000-3CA865</v>
          </cell>
        </row>
        <row r="1231">
          <cell r="A1231" t="str">
            <v>100R16-120030000-3CC758</v>
          </cell>
        </row>
        <row r="1232">
          <cell r="A1232" t="str">
            <v>100R16-120040000-3CMEXT</v>
          </cell>
        </row>
        <row r="1233">
          <cell r="A1233" t="str">
            <v>100R16-120040000-3CA865</v>
          </cell>
        </row>
        <row r="1234">
          <cell r="A1234" t="str">
            <v>100R16-120040020-3CA865</v>
          </cell>
        </row>
        <row r="1235">
          <cell r="A1235" t="str">
            <v>300RIE-120040020-9MYRIE</v>
          </cell>
        </row>
        <row r="1236">
          <cell r="A1236" t="str">
            <v>100RGE-120040020-1GAG00</v>
          </cell>
        </row>
        <row r="1237">
          <cell r="A1237" t="str">
            <v>100R16-120040060-3CA865</v>
          </cell>
        </row>
        <row r="1238">
          <cell r="A1238" t="str">
            <v>200RBI-120040060-5PARBI</v>
          </cell>
        </row>
        <row r="1239">
          <cell r="A1239" t="str">
            <v>100R16-120040070-3CA865</v>
          </cell>
        </row>
        <row r="1240">
          <cell r="A1240" t="str">
            <v>200R50-120040070-7CF000</v>
          </cell>
        </row>
        <row r="1241">
          <cell r="A1241" t="str">
            <v>100RGE-120040070-1GAG00</v>
          </cell>
        </row>
        <row r="1242">
          <cell r="A1242" t="str">
            <v>100RGE-120040070-1GAG15</v>
          </cell>
        </row>
        <row r="1243">
          <cell r="A1243" t="str">
            <v>200RBI-120040070-5PARBI</v>
          </cell>
        </row>
        <row r="1244">
          <cell r="A1244" t="str">
            <v>100R16-120050000-2PM199</v>
          </cell>
        </row>
        <row r="1245">
          <cell r="A1245" t="str">
            <v>100R16-120050000-3CA865</v>
          </cell>
        </row>
        <row r="1246">
          <cell r="A1246" t="str">
            <v>100RGE-120050000-1GAG00</v>
          </cell>
        </row>
        <row r="1247">
          <cell r="A1247" t="str">
            <v>200R50-120050010-7CF825</v>
          </cell>
        </row>
        <row r="1248">
          <cell r="A1248" t="str">
            <v>100RGE-120050013-1GAG15</v>
          </cell>
        </row>
        <row r="1249">
          <cell r="A1249" t="str">
            <v>200R50-120050023-7CF825</v>
          </cell>
        </row>
        <row r="1250">
          <cell r="A1250" t="str">
            <v>200R55-120050023-7HM865</v>
          </cell>
        </row>
        <row r="1251">
          <cell r="A1251" t="str">
            <v>200R50-120050024-7CF825</v>
          </cell>
        </row>
        <row r="1252">
          <cell r="A1252" t="str">
            <v>300R25-120050030-9CYR25</v>
          </cell>
        </row>
        <row r="1253">
          <cell r="A1253" t="str">
            <v>400R60-120050030-8EX570</v>
          </cell>
        </row>
        <row r="1254">
          <cell r="A1254" t="str">
            <v>200R50-120050030-7CF825</v>
          </cell>
        </row>
        <row r="1255">
          <cell r="A1255" t="str">
            <v>200R50-120050030-7CM820</v>
          </cell>
        </row>
        <row r="1256">
          <cell r="A1256" t="str">
            <v>200R50-120050030-7CM82A</v>
          </cell>
        </row>
        <row r="1257">
          <cell r="A1257" t="str">
            <v>200R52-120050030-7FM885</v>
          </cell>
        </row>
        <row r="1258">
          <cell r="A1258" t="str">
            <v>300RIE-120050030-9MYRIE</v>
          </cell>
        </row>
        <row r="1259">
          <cell r="A1259" t="str">
            <v>100R16-120050030-3CM901</v>
          </cell>
        </row>
        <row r="1260">
          <cell r="A1260" t="str">
            <v>100RGE-120050030-1GAG01</v>
          </cell>
        </row>
        <row r="1261">
          <cell r="A1261" t="str">
            <v>100RGE-120050030-1GAG15</v>
          </cell>
        </row>
        <row r="1262">
          <cell r="A1262" t="str">
            <v>200R54-120050030-7VM212</v>
          </cell>
        </row>
        <row r="1263">
          <cell r="A1263" t="str">
            <v>200R55-120050030-7AM840</v>
          </cell>
        </row>
        <row r="1264">
          <cell r="A1264" t="str">
            <v>200R55-120050030-7HM865</v>
          </cell>
        </row>
        <row r="1265">
          <cell r="A1265" t="str">
            <v>200R55-120050030-7SM875</v>
          </cell>
        </row>
        <row r="1266">
          <cell r="A1266" t="str">
            <v>200R56-120050030-7BM870</v>
          </cell>
        </row>
        <row r="1267">
          <cell r="A1267" t="str">
            <v>200R58-120050030-7DM222</v>
          </cell>
        </row>
        <row r="1268">
          <cell r="A1268" t="str">
            <v>200R81-120050030-6MM570</v>
          </cell>
        </row>
        <row r="1269">
          <cell r="A1269" t="str">
            <v>200R55-120050030-7TA315</v>
          </cell>
        </row>
        <row r="1270">
          <cell r="A1270" t="str">
            <v>200R52-120050031-7FM000</v>
          </cell>
        </row>
        <row r="1271">
          <cell r="A1271" t="str">
            <v>200R50-120050031-7CF000</v>
          </cell>
        </row>
        <row r="1272">
          <cell r="A1272" t="str">
            <v>200R54-120050031-7VM212</v>
          </cell>
        </row>
        <row r="1273">
          <cell r="A1273" t="str">
            <v>200R58-120050031-7DM222</v>
          </cell>
        </row>
        <row r="1274">
          <cell r="A1274" t="str">
            <v>200R50-120050036-7CF825</v>
          </cell>
        </row>
        <row r="1275">
          <cell r="A1275" t="str">
            <v>100R16-120050075-3CA865</v>
          </cell>
        </row>
        <row r="1276">
          <cell r="A1276" t="str">
            <v>200R50-120050075-7CF825</v>
          </cell>
        </row>
        <row r="1277">
          <cell r="A1277" t="str">
            <v>200R52-120050075-7FM885</v>
          </cell>
        </row>
        <row r="1278">
          <cell r="A1278" t="str">
            <v>200R55-120050075-7AM840</v>
          </cell>
        </row>
        <row r="1279">
          <cell r="A1279" t="str">
            <v>200R55-120050075-7SM875</v>
          </cell>
        </row>
        <row r="1280">
          <cell r="A1280" t="str">
            <v>200R55-120050075-7TA002</v>
          </cell>
        </row>
        <row r="1281">
          <cell r="A1281" t="str">
            <v>200R58-120050075-7DM222</v>
          </cell>
        </row>
        <row r="1282">
          <cell r="A1282" t="str">
            <v>200R50-120050085-7CF000</v>
          </cell>
        </row>
        <row r="1283">
          <cell r="A1283" t="str">
            <v>200R52-120050085-7FM000</v>
          </cell>
        </row>
        <row r="1284">
          <cell r="A1284" t="str">
            <v>100R16-120050085-3CA865</v>
          </cell>
        </row>
        <row r="1285">
          <cell r="A1285" t="str">
            <v>200R55-120050085-7TA000</v>
          </cell>
        </row>
        <row r="1286">
          <cell r="A1286" t="str">
            <v>200R55-120050085-7TA315</v>
          </cell>
        </row>
        <row r="1287">
          <cell r="A1287" t="str">
            <v>200R54-120050085-7VM212</v>
          </cell>
        </row>
        <row r="1288">
          <cell r="A1288" t="str">
            <v>200R50-120050110-7CM820</v>
          </cell>
        </row>
        <row r="1289">
          <cell r="A1289" t="str">
            <v>200R50-120050110-7CM82A</v>
          </cell>
        </row>
        <row r="1290">
          <cell r="A1290" t="str">
            <v>200R52-120050110-7FM885</v>
          </cell>
        </row>
        <row r="1291">
          <cell r="A1291" t="str">
            <v>200R52-120050120-7FM885</v>
          </cell>
        </row>
        <row r="1292">
          <cell r="A1292" t="str">
            <v>100R16-120050120-3CA865</v>
          </cell>
        </row>
        <row r="1293">
          <cell r="A1293" t="str">
            <v>200R55-120050120-7AM840</v>
          </cell>
        </row>
        <row r="1294">
          <cell r="A1294" t="str">
            <v>200R55-120050120-7HM865</v>
          </cell>
        </row>
        <row r="1295">
          <cell r="A1295" t="str">
            <v>200R55-120050120-7SM875</v>
          </cell>
        </row>
        <row r="1296">
          <cell r="A1296" t="str">
            <v>200R55-120050120-7TA001</v>
          </cell>
        </row>
        <row r="1297">
          <cell r="A1297" t="str">
            <v>200R56-120050120-7BM870</v>
          </cell>
        </row>
        <row r="1298">
          <cell r="A1298" t="str">
            <v>100R16-120050160-1RMR01</v>
          </cell>
        </row>
        <row r="1299">
          <cell r="A1299" t="str">
            <v>100R16-120050165-1RMR05</v>
          </cell>
        </row>
        <row r="1300">
          <cell r="A1300" t="str">
            <v>100R16-120050175-3CA865</v>
          </cell>
        </row>
        <row r="1301">
          <cell r="A1301" t="str">
            <v>100R16-120050640-3CA865</v>
          </cell>
        </row>
        <row r="1302">
          <cell r="A1302" t="str">
            <v>300R25-120050900-9CYR25</v>
          </cell>
        </row>
        <row r="1303">
          <cell r="A1303" t="str">
            <v>100R16-120050910-2PM199</v>
          </cell>
        </row>
        <row r="1304">
          <cell r="A1304" t="str">
            <v>100RGE-120050926-1GAG15</v>
          </cell>
        </row>
        <row r="1305">
          <cell r="A1305" t="str">
            <v>100R16-120050935-3CA865</v>
          </cell>
        </row>
        <row r="1306">
          <cell r="A1306" t="str">
            <v>200R56-120050940-7BM870</v>
          </cell>
        </row>
        <row r="1307">
          <cell r="A1307" t="str">
            <v>100R16-120050945-3CM005</v>
          </cell>
        </row>
        <row r="1308">
          <cell r="A1308" t="str">
            <v>200R50-120050945-7CF825</v>
          </cell>
        </row>
        <row r="1309">
          <cell r="A1309" t="str">
            <v>100R16-120050960-3CA865</v>
          </cell>
        </row>
        <row r="1310">
          <cell r="A1310" t="str">
            <v>100R16-120050970-3CA865</v>
          </cell>
        </row>
        <row r="1311">
          <cell r="A1311" t="str">
            <v>100RGE-120080000-1GAG00</v>
          </cell>
        </row>
        <row r="1312">
          <cell r="A1312" t="str">
            <v>200R81-120080000-6MM570</v>
          </cell>
        </row>
        <row r="1313">
          <cell r="A1313" t="str">
            <v>400R60-120090020-8EX570</v>
          </cell>
        </row>
        <row r="1314">
          <cell r="A1314" t="str">
            <v>100RGE-120090020-1GAG00</v>
          </cell>
        </row>
        <row r="1315">
          <cell r="A1315" t="str">
            <v>100RGE-120090030-1GAG00</v>
          </cell>
        </row>
        <row r="1316">
          <cell r="A1316" t="str">
            <v>100R16-120120020-3CA865</v>
          </cell>
        </row>
        <row r="1317">
          <cell r="A1317" t="str">
            <v>100RGE-120120020-1GAG00</v>
          </cell>
        </row>
        <row r="1318">
          <cell r="A1318" t="str">
            <v>100RGE-120120020-1GAG15</v>
          </cell>
        </row>
        <row r="1319">
          <cell r="A1319" t="str">
            <v>100RGE-120120020-1GMG0B</v>
          </cell>
        </row>
        <row r="1320">
          <cell r="A1320" t="str">
            <v>100R16-120120050-3CA865</v>
          </cell>
        </row>
        <row r="1321">
          <cell r="A1321" t="str">
            <v>100RGE-120120050-1GAG00</v>
          </cell>
        </row>
        <row r="1322">
          <cell r="A1322" t="str">
            <v>100RGE-120120050-1GAG15</v>
          </cell>
        </row>
        <row r="1323">
          <cell r="A1323" t="str">
            <v>200R81-120150000-6MM570</v>
          </cell>
        </row>
        <row r="1324">
          <cell r="A1324" t="str">
            <v>200RCS-120150000-5BA570</v>
          </cell>
        </row>
        <row r="1325">
          <cell r="A1325" t="str">
            <v>100R16-120200010-3CA865</v>
          </cell>
        </row>
        <row r="1326">
          <cell r="A1326" t="str">
            <v>100RGE-120200010-1GAG15</v>
          </cell>
        </row>
        <row r="1327">
          <cell r="A1327" t="str">
            <v>100R16-120200020-3CA865</v>
          </cell>
        </row>
        <row r="1328">
          <cell r="A1328" t="str">
            <v>100RGE-120200020-1GAG15</v>
          </cell>
        </row>
        <row r="1329">
          <cell r="A1329" t="str">
            <v>100RYP-120200030-2YKYFI</v>
          </cell>
        </row>
        <row r="1330">
          <cell r="A1330" t="str">
            <v>100RYP-120200040-2YKYFI</v>
          </cell>
        </row>
        <row r="1331">
          <cell r="A1331" t="str">
            <v>100R16-120781000-2PM19C</v>
          </cell>
        </row>
        <row r="1332">
          <cell r="A1332" t="str">
            <v>200R55-129999903-7TA315</v>
          </cell>
        </row>
        <row r="1333">
          <cell r="A1333" t="str">
            <v>200R56-129999903-7BM870</v>
          </cell>
        </row>
        <row r="1334">
          <cell r="A1334" t="str">
            <v>100R16-129999905-3CA865</v>
          </cell>
        </row>
        <row r="1335">
          <cell r="A1335" t="str">
            <v>200R50-129999907-7CF825</v>
          </cell>
        </row>
        <row r="1336">
          <cell r="A1336" t="str">
            <v>200R52-129999907-7FM885</v>
          </cell>
        </row>
        <row r="1337">
          <cell r="A1337" t="str">
            <v>200R55-129999907-7TA315</v>
          </cell>
        </row>
        <row r="1338">
          <cell r="A1338" t="str">
            <v>200R56-129999907-7BM870</v>
          </cell>
        </row>
        <row r="1339">
          <cell r="A1339" t="str">
            <v>100R16-129999910-3CA865</v>
          </cell>
        </row>
        <row r="1340">
          <cell r="A1340" t="str">
            <v>200R50-129999915-7CF825</v>
          </cell>
        </row>
        <row r="1341">
          <cell r="A1341" t="str">
            <v>200R50-129999915-7CQ420</v>
          </cell>
        </row>
        <row r="1342">
          <cell r="A1342" t="str">
            <v>200R55-129999915-7HM865</v>
          </cell>
        </row>
        <row r="1343">
          <cell r="A1343" t="str">
            <v>200R55-129999915-7TA315</v>
          </cell>
        </row>
        <row r="1344">
          <cell r="A1344" t="str">
            <v>200R56-129999915-7BM870</v>
          </cell>
        </row>
        <row r="1345">
          <cell r="A1345" t="str">
            <v>200R54-129999915-7VM212</v>
          </cell>
        </row>
        <row r="1346">
          <cell r="A1346" t="str">
            <v>100R16-129999920-3CA865</v>
          </cell>
        </row>
        <row r="1347">
          <cell r="A1347" t="str">
            <v>200R50-129999920-7CF825</v>
          </cell>
        </row>
        <row r="1348">
          <cell r="A1348" t="str">
            <v>100R16-129999925-3CA865</v>
          </cell>
        </row>
        <row r="1349">
          <cell r="A1349" t="str">
            <v>200R55-129999950-7AM840</v>
          </cell>
        </row>
        <row r="1350">
          <cell r="A1350" t="str">
            <v>200R55-129999950-7HM865</v>
          </cell>
        </row>
        <row r="1351">
          <cell r="A1351" t="str">
            <v>200R55-129999950-7TA315</v>
          </cell>
        </row>
        <row r="1352">
          <cell r="A1352" t="str">
            <v>400R60-129999955-8EX570</v>
          </cell>
        </row>
        <row r="1353">
          <cell r="A1353" t="str">
            <v>100R16-129999980-3CA865</v>
          </cell>
        </row>
        <row r="1354">
          <cell r="A1354" t="str">
            <v>100R16-129999985-3CA865</v>
          </cell>
        </row>
        <row r="1355">
          <cell r="A1355" t="str">
            <v>100R16-129999999-3CA865</v>
          </cell>
        </row>
        <row r="1356">
          <cell r="A1356" t="str">
            <v>200R5H-130000000-7KA5H5</v>
          </cell>
        </row>
        <row r="1357">
          <cell r="A1357" t="str">
            <v>200R52-130000000-7FM000</v>
          </cell>
        </row>
        <row r="1358">
          <cell r="A1358" t="str">
            <v>200R52-130000000-7FM885</v>
          </cell>
        </row>
        <row r="1359">
          <cell r="A1359" t="str">
            <v>200R54-130000000-7VM212</v>
          </cell>
        </row>
        <row r="1360">
          <cell r="A1360" t="str">
            <v>200R55-130000000-7TA315</v>
          </cell>
        </row>
        <row r="1361">
          <cell r="A1361" t="str">
            <v>200R56-130000000-7BM870</v>
          </cell>
        </row>
        <row r="1362">
          <cell r="A1362" t="str">
            <v>200R55-130000000-7HM865</v>
          </cell>
        </row>
        <row r="1363">
          <cell r="A1363" t="str">
            <v>200R58-130000000-7DM222</v>
          </cell>
        </row>
        <row r="1364">
          <cell r="A1364" t="str">
            <v>200RCS-130000000-5BA570</v>
          </cell>
        </row>
        <row r="1365">
          <cell r="A1365" t="str">
            <v>200RCS-130000010-5BA570</v>
          </cell>
        </row>
        <row r="1366">
          <cell r="A1366" t="str">
            <v>100R16-140000000-3CA865</v>
          </cell>
        </row>
        <row r="1367">
          <cell r="A1367" t="str">
            <v>200R50-140000000-7CF000</v>
          </cell>
        </row>
        <row r="1368">
          <cell r="A1368" t="str">
            <v>200R50-140000000-7CF825</v>
          </cell>
        </row>
        <row r="1369">
          <cell r="A1369" t="str">
            <v>200R52-140000000-7FM885</v>
          </cell>
        </row>
        <row r="1370">
          <cell r="A1370" t="str">
            <v>200R5H-140000000-7KA5H5</v>
          </cell>
        </row>
        <row r="1371">
          <cell r="A1371" t="str">
            <v>100RGE-140000000-1GAG15</v>
          </cell>
        </row>
        <row r="1372">
          <cell r="A1372" t="str">
            <v>200R55-140000000-7TA315</v>
          </cell>
        </row>
        <row r="1373">
          <cell r="A1373" t="str">
            <v>200R54-140000000-7VM212</v>
          </cell>
        </row>
        <row r="1374">
          <cell r="A1374" t="str">
            <v>200R58-140000000-7DM222</v>
          </cell>
        </row>
        <row r="1375">
          <cell r="A1375" t="str">
            <v>200R56-140000000-7BM870</v>
          </cell>
        </row>
        <row r="1376">
          <cell r="A1376" t="str">
            <v>200R55-140000000-7AM840</v>
          </cell>
        </row>
        <row r="1377">
          <cell r="A1377" t="str">
            <v>200RCS-140000010-5BA570</v>
          </cell>
        </row>
        <row r="1378">
          <cell r="A1378" t="str">
            <v>200R35-160010000-7LM350</v>
          </cell>
        </row>
        <row r="1379">
          <cell r="A1379" t="str">
            <v>300R25-160010000-9CYR25</v>
          </cell>
        </row>
        <row r="1380">
          <cell r="A1380" t="str">
            <v>300RGC-160010000-9PYRGC</v>
          </cell>
        </row>
        <row r="1381">
          <cell r="A1381" t="str">
            <v>100RGE-160010000-1GAG00</v>
          </cell>
        </row>
        <row r="1382">
          <cell r="A1382" t="str">
            <v>200R50-160010021-7CF000</v>
          </cell>
        </row>
        <row r="1383">
          <cell r="A1383" t="str">
            <v>300R5A-160010021-9CYR5A</v>
          </cell>
        </row>
        <row r="1384">
          <cell r="A1384" t="str">
            <v>200RH4-160010023-7RM5H4</v>
          </cell>
        </row>
        <row r="1385">
          <cell r="A1385" t="str">
            <v>200RH0-160010024-7UA5H0</v>
          </cell>
        </row>
        <row r="1386">
          <cell r="A1386" t="str">
            <v>200RH4-160010024-7RM5H4</v>
          </cell>
        </row>
        <row r="1387">
          <cell r="A1387" t="str">
            <v>200RH6-160010024-7NM5H6</v>
          </cell>
        </row>
        <row r="1388">
          <cell r="A1388" t="str">
            <v>300R25-160010024-9CYR25</v>
          </cell>
        </row>
        <row r="1389">
          <cell r="A1389" t="str">
            <v>200R55-160010024-7TA000</v>
          </cell>
        </row>
        <row r="1390">
          <cell r="A1390" t="str">
            <v>300R25-160010040-9CYR25</v>
          </cell>
        </row>
        <row r="1391">
          <cell r="A1391" t="str">
            <v>300R21-160010060-9CYR21</v>
          </cell>
        </row>
        <row r="1392">
          <cell r="A1392" t="str">
            <v>300RIE-160010090-9MYRIE</v>
          </cell>
        </row>
        <row r="1393">
          <cell r="A1393" t="str">
            <v>300R25-160020020-9CYR25</v>
          </cell>
        </row>
        <row r="1394">
          <cell r="A1394" t="str">
            <v>300R25-160030010-9CYR25</v>
          </cell>
        </row>
        <row r="1395">
          <cell r="A1395" t="str">
            <v>100R16-162010000-3CA865</v>
          </cell>
        </row>
        <row r="1396">
          <cell r="A1396" t="str">
            <v>100RYP-162010013-2YKYFI</v>
          </cell>
        </row>
        <row r="1397">
          <cell r="A1397" t="str">
            <v>100RYP-162010014-2YKYFI</v>
          </cell>
        </row>
        <row r="1398">
          <cell r="A1398" t="str">
            <v>100RYP-162040000-2YKYFI</v>
          </cell>
        </row>
        <row r="1399">
          <cell r="A1399" t="str">
            <v>100R16-162050000-3CA865</v>
          </cell>
        </row>
        <row r="1400">
          <cell r="A1400" t="str">
            <v>100RYP-162050010-2YKYFI</v>
          </cell>
        </row>
        <row r="1401">
          <cell r="A1401" t="str">
            <v>100RYP-162050010-2YKYFZ</v>
          </cell>
        </row>
        <row r="1402">
          <cell r="A1402" t="str">
            <v>100RYP-162050020-2YKYFI</v>
          </cell>
        </row>
        <row r="1403">
          <cell r="A1403" t="str">
            <v>100R16-162050080-3CA865</v>
          </cell>
        </row>
        <row r="1404">
          <cell r="A1404" t="str">
            <v>100R16-163000000-3CA865</v>
          </cell>
        </row>
        <row r="1405">
          <cell r="A1405" t="str">
            <v>200R53-165000010-7JA300</v>
          </cell>
        </row>
        <row r="1406">
          <cell r="A1406" t="str">
            <v>200R53-165000020-7JA300</v>
          </cell>
        </row>
        <row r="1407">
          <cell r="A1407" t="str">
            <v>200R53-165020020-7JA300</v>
          </cell>
        </row>
        <row r="1408">
          <cell r="A1408" t="str">
            <v>200R53-165020030-7JA300</v>
          </cell>
        </row>
        <row r="1409">
          <cell r="A1409" t="str">
            <v>100R16-169010000-3CA865</v>
          </cell>
        </row>
        <row r="1410">
          <cell r="A1410" t="str">
            <v>200R53-169020000-7JA300</v>
          </cell>
        </row>
        <row r="1411">
          <cell r="A1411" t="str">
            <v>100RGE-170020000-1GAG00</v>
          </cell>
        </row>
        <row r="1412">
          <cell r="A1412" t="str">
            <v>100R16-170320000-3CA865</v>
          </cell>
        </row>
        <row r="1413">
          <cell r="A1413" t="str">
            <v>300R25-170320000-9CYR25</v>
          </cell>
        </row>
        <row r="1414">
          <cell r="A1414" t="str">
            <v>400R60-170320000-8EX570</v>
          </cell>
        </row>
        <row r="1415">
          <cell r="A1415" t="str">
            <v>100RGE-170320000-1GAG00</v>
          </cell>
        </row>
        <row r="1416">
          <cell r="A1416" t="str">
            <v>300R25-170910020-9CYR25</v>
          </cell>
        </row>
        <row r="1417">
          <cell r="A1417" t="str">
            <v>100RYP-170920030-2YKYFI</v>
          </cell>
        </row>
        <row r="1418">
          <cell r="A1418" t="str">
            <v>300RIE-170920060-9MYRIE</v>
          </cell>
        </row>
        <row r="1419">
          <cell r="A1419" t="str">
            <v>300RIE-170920070-9MYRIE</v>
          </cell>
        </row>
        <row r="1420">
          <cell r="A1420" t="str">
            <v>100R16-170940000-3CA865</v>
          </cell>
        </row>
        <row r="1421">
          <cell r="A1421" t="str">
            <v>100R16-181140000-3CA865</v>
          </cell>
        </row>
        <row r="1422">
          <cell r="A1422" t="str">
            <v>100RYP-181140000-2YKYFI</v>
          </cell>
        </row>
        <row r="1423">
          <cell r="A1423" t="str">
            <v>100RGE-181140000-1GAG00</v>
          </cell>
        </row>
        <row r="1424">
          <cell r="A1424" t="str">
            <v>200R81-181140000-6MM570</v>
          </cell>
        </row>
        <row r="1425">
          <cell r="A1425" t="str">
            <v>200R35-182140000-7LM350</v>
          </cell>
        </row>
        <row r="1426">
          <cell r="A1426" t="str">
            <v>200R50-182140000-7CF825</v>
          </cell>
        </row>
        <row r="1427">
          <cell r="A1427" t="str">
            <v>200R52-182140000-7FM885</v>
          </cell>
        </row>
        <row r="1428">
          <cell r="A1428" t="str">
            <v>300R25-182140000-9CYR25</v>
          </cell>
        </row>
        <row r="1429">
          <cell r="A1429" t="str">
            <v>200R53-182140000-7JA300</v>
          </cell>
        </row>
        <row r="1430">
          <cell r="A1430" t="str">
            <v>200R54-182140000-7VM212</v>
          </cell>
        </row>
        <row r="1431">
          <cell r="A1431" t="str">
            <v>200R55-182140000-7TA315</v>
          </cell>
        </row>
        <row r="1432">
          <cell r="A1432" t="str">
            <v>200R56-182140000-7BM870</v>
          </cell>
        </row>
        <row r="1433">
          <cell r="A1433" t="str">
            <v>200R58-182140000-7DM222</v>
          </cell>
        </row>
        <row r="1434">
          <cell r="A1434" t="str">
            <v>100R16-200000100-3CA865</v>
          </cell>
        </row>
        <row r="1435">
          <cell r="A1435" t="str">
            <v>100R16-200000100-3CM858</v>
          </cell>
        </row>
        <row r="1436">
          <cell r="A1436" t="str">
            <v>200R50-200000100-7CF000</v>
          </cell>
        </row>
        <row r="1437">
          <cell r="A1437" t="str">
            <v>200R52-200000100-7FM000</v>
          </cell>
        </row>
        <row r="1438">
          <cell r="A1438" t="str">
            <v>200R9W-200000100-7WA913</v>
          </cell>
        </row>
        <row r="1439">
          <cell r="A1439" t="str">
            <v>400R60-200000100-8EX570</v>
          </cell>
        </row>
        <row r="1440">
          <cell r="A1440" t="str">
            <v>100RGE-200000100-1GAG00</v>
          </cell>
        </row>
        <row r="1441">
          <cell r="A1441" t="str">
            <v>100RGE-200000100-1GAG15</v>
          </cell>
        </row>
        <row r="1442">
          <cell r="A1442" t="str">
            <v>200R54-200000100-7VM212</v>
          </cell>
        </row>
        <row r="1443">
          <cell r="A1443" t="str">
            <v>200R55-200000100-7TA000</v>
          </cell>
        </row>
        <row r="1444">
          <cell r="A1444" t="str">
            <v>200R56-200000100-7BM870</v>
          </cell>
        </row>
        <row r="1445">
          <cell r="A1445" t="str">
            <v>200R58-200000100-7DM222</v>
          </cell>
        </row>
        <row r="1446">
          <cell r="A1446" t="str">
            <v>200R81-200000100-6MM530</v>
          </cell>
        </row>
        <row r="1447">
          <cell r="A1447" t="str">
            <v>200R81-200000100-6MM570</v>
          </cell>
        </row>
        <row r="1448">
          <cell r="A1448" t="str">
            <v>200RCS-200000100-5BA570</v>
          </cell>
        </row>
        <row r="1449">
          <cell r="A1449" t="str">
            <v>100R16-200000150-1EFE80</v>
          </cell>
        </row>
        <row r="1450">
          <cell r="A1450" t="str">
            <v>100R16-200000150-1EM9FK</v>
          </cell>
        </row>
        <row r="1451">
          <cell r="A1451" t="str">
            <v>100R16-200000150-1EME00</v>
          </cell>
        </row>
        <row r="1452">
          <cell r="A1452" t="str">
            <v>100R16-200000150-1EME12</v>
          </cell>
        </row>
        <row r="1453">
          <cell r="A1453" t="str">
            <v>100R16-200000150-1EME16</v>
          </cell>
        </row>
        <row r="1454">
          <cell r="A1454" t="str">
            <v>100R16-200000150-1EME17</v>
          </cell>
        </row>
        <row r="1455">
          <cell r="A1455" t="str">
            <v>100R16-200000150-1EME20</v>
          </cell>
        </row>
        <row r="1456">
          <cell r="A1456" t="str">
            <v>100R16-200000150-1EME47</v>
          </cell>
        </row>
        <row r="1457">
          <cell r="A1457" t="str">
            <v>100R16-200000150-1ET9MB</v>
          </cell>
        </row>
        <row r="1458">
          <cell r="A1458" t="str">
            <v>100R16-200000150-1KM915</v>
          </cell>
        </row>
        <row r="1459">
          <cell r="A1459" t="str">
            <v>100R16-200000150-1KMK05</v>
          </cell>
        </row>
        <row r="1460">
          <cell r="A1460" t="str">
            <v>100R16-200000150-1KMK10</v>
          </cell>
        </row>
        <row r="1461">
          <cell r="A1461" t="str">
            <v>100R16-200000150-1KT957</v>
          </cell>
        </row>
        <row r="1462">
          <cell r="A1462" t="str">
            <v>100R16-200000150-1RM944</v>
          </cell>
        </row>
        <row r="1463">
          <cell r="A1463" t="str">
            <v>100R16-200000150-1RM948</v>
          </cell>
        </row>
        <row r="1464">
          <cell r="A1464" t="str">
            <v>100R16-200000150-1RMR01</v>
          </cell>
        </row>
        <row r="1465">
          <cell r="A1465" t="str">
            <v>100R16-200000150-1RMR09</v>
          </cell>
        </row>
        <row r="1466">
          <cell r="A1466" t="str">
            <v>100R16-200000150-1RMR10</v>
          </cell>
        </row>
        <row r="1467">
          <cell r="A1467" t="str">
            <v>100R16-200000150-1RMR11</v>
          </cell>
        </row>
        <row r="1468">
          <cell r="A1468" t="str">
            <v>100R16-200000150-1RMR15</v>
          </cell>
        </row>
        <row r="1469">
          <cell r="A1469" t="str">
            <v>100R16-200000150-1RMR16</v>
          </cell>
        </row>
        <row r="1470">
          <cell r="A1470" t="str">
            <v>100R16-200000150-1RMR17</v>
          </cell>
        </row>
        <row r="1471">
          <cell r="A1471" t="str">
            <v>100R16-200000150-1RMR18</v>
          </cell>
        </row>
        <row r="1472">
          <cell r="A1472" t="str">
            <v>100R16-200000150-1RMR32</v>
          </cell>
        </row>
        <row r="1473">
          <cell r="A1473" t="str">
            <v>100R16-200000150-1RMR33</v>
          </cell>
        </row>
        <row r="1474">
          <cell r="A1474" t="str">
            <v>100R16-200000150-1RMR34</v>
          </cell>
        </row>
        <row r="1475">
          <cell r="A1475" t="str">
            <v>100R16-200000150-1RMR35</v>
          </cell>
        </row>
        <row r="1476">
          <cell r="A1476" t="str">
            <v>100R16-200000150-1RMR39</v>
          </cell>
        </row>
        <row r="1477">
          <cell r="A1477" t="str">
            <v>100R16-200000150-1RMR40</v>
          </cell>
        </row>
        <row r="1478">
          <cell r="A1478" t="str">
            <v>100R16-200000150-1RMR45</v>
          </cell>
        </row>
        <row r="1479">
          <cell r="A1479" t="str">
            <v>100R16-200000150-1RMR47</v>
          </cell>
        </row>
        <row r="1480">
          <cell r="A1480" t="str">
            <v>100R16-200000150-1RMR50</v>
          </cell>
        </row>
        <row r="1481">
          <cell r="A1481" t="str">
            <v>100R16-200000150-1RMR61</v>
          </cell>
        </row>
        <row r="1482">
          <cell r="A1482" t="str">
            <v>100R16-200000150-1RMR62</v>
          </cell>
        </row>
        <row r="1483">
          <cell r="A1483" t="str">
            <v>100R16-200000150-2AM010</v>
          </cell>
        </row>
        <row r="1484">
          <cell r="A1484" t="str">
            <v>100R16-200000150-2AM013</v>
          </cell>
        </row>
        <row r="1485">
          <cell r="A1485" t="str">
            <v>100R16-200000150-2AM014</v>
          </cell>
        </row>
        <row r="1486">
          <cell r="A1486" t="str">
            <v>100R16-200000150-2AM015</v>
          </cell>
        </row>
        <row r="1487">
          <cell r="A1487" t="str">
            <v>100R16-200000150-2AM9FC</v>
          </cell>
        </row>
        <row r="1488">
          <cell r="A1488" t="str">
            <v>100R16-200000150-2MM500</v>
          </cell>
        </row>
        <row r="1489">
          <cell r="A1489" t="str">
            <v>100R16-200000150-2MM570</v>
          </cell>
        </row>
        <row r="1490">
          <cell r="A1490" t="str">
            <v>100R16-200000150-2MM580</v>
          </cell>
        </row>
        <row r="1491">
          <cell r="A1491" t="str">
            <v>100R16-200000150-2MM9FA</v>
          </cell>
        </row>
        <row r="1492">
          <cell r="A1492" t="str">
            <v>100R16-200000150-2NM030</v>
          </cell>
        </row>
        <row r="1493">
          <cell r="A1493" t="str">
            <v>100R16-200000150-2NM031</v>
          </cell>
        </row>
        <row r="1494">
          <cell r="A1494" t="str">
            <v>100R16-200000150-2NM032</v>
          </cell>
        </row>
        <row r="1495">
          <cell r="A1495" t="str">
            <v>100R16-200000150-2NM9FE</v>
          </cell>
        </row>
        <row r="1496">
          <cell r="A1496" t="str">
            <v>100R16-200000150-2PM040</v>
          </cell>
        </row>
        <row r="1497">
          <cell r="A1497" t="str">
            <v>100R16-200000150-2PM043</v>
          </cell>
        </row>
        <row r="1498">
          <cell r="A1498" t="str">
            <v>100R16-200000150-2PM046</v>
          </cell>
        </row>
        <row r="1499">
          <cell r="A1499" t="str">
            <v>100R16-200000150-2PM048</v>
          </cell>
        </row>
        <row r="1500">
          <cell r="A1500" t="str">
            <v>100R16-200000150-2PM061</v>
          </cell>
        </row>
        <row r="1501">
          <cell r="A1501" t="str">
            <v>100R16-200000150-2PM071</v>
          </cell>
        </row>
        <row r="1502">
          <cell r="A1502" t="str">
            <v>100R16-200000150-2PM080</v>
          </cell>
        </row>
        <row r="1503">
          <cell r="A1503" t="str">
            <v>100R16-200000150-2PM110</v>
          </cell>
        </row>
        <row r="1504">
          <cell r="A1504" t="str">
            <v>100R16-200000150-2PM111</v>
          </cell>
        </row>
        <row r="1505">
          <cell r="A1505" t="str">
            <v>100R16-200000150-2PM171</v>
          </cell>
        </row>
        <row r="1506">
          <cell r="A1506" t="str">
            <v>100R16-200000150-2PM186</v>
          </cell>
        </row>
        <row r="1507">
          <cell r="A1507" t="str">
            <v>100R16-200000150-2PM196</v>
          </cell>
        </row>
        <row r="1508">
          <cell r="A1508" t="str">
            <v>100R16-200000150-3CA00B</v>
          </cell>
        </row>
        <row r="1509">
          <cell r="A1509" t="str">
            <v>100R16-200000150-3CA857</v>
          </cell>
        </row>
        <row r="1510">
          <cell r="A1510" t="str">
            <v>100R16-200000150-3CA865</v>
          </cell>
        </row>
        <row r="1511">
          <cell r="A1511" t="str">
            <v>100R16-200000150-3CC758</v>
          </cell>
        </row>
        <row r="1512">
          <cell r="A1512" t="str">
            <v>100R16-200000150-3CK711</v>
          </cell>
        </row>
        <row r="1513">
          <cell r="A1513" t="str">
            <v>100R16-200000150-3CK734</v>
          </cell>
        </row>
        <row r="1514">
          <cell r="A1514" t="str">
            <v>100R16-200000150-3CK737</v>
          </cell>
        </row>
        <row r="1515">
          <cell r="A1515" t="str">
            <v>100R16-200000150-3CK9AJ</v>
          </cell>
        </row>
        <row r="1516">
          <cell r="A1516" t="str">
            <v>100R16-200000150-3CM858</v>
          </cell>
        </row>
        <row r="1517">
          <cell r="A1517" t="str">
            <v>100R16-200000150-3CM9CB</v>
          </cell>
        </row>
        <row r="1518">
          <cell r="A1518" t="str">
            <v>100R16-200000150-3CT610</v>
          </cell>
        </row>
        <row r="1519">
          <cell r="A1519" t="str">
            <v>100R16-200000150-3CT940</v>
          </cell>
        </row>
        <row r="1520">
          <cell r="A1520" t="str">
            <v>100R16-200000150-3CT9BM</v>
          </cell>
        </row>
        <row r="1521">
          <cell r="A1521" t="str">
            <v>100R16-200000150-3CT9CD</v>
          </cell>
        </row>
        <row r="1522">
          <cell r="A1522" t="str">
            <v>100R16-200000150-3CT9CE</v>
          </cell>
        </row>
        <row r="1523">
          <cell r="A1523" t="str">
            <v>100R16-200000150-3CT9EC</v>
          </cell>
        </row>
        <row r="1524">
          <cell r="A1524" t="str">
            <v>100R16-200000150-3CT9EE</v>
          </cell>
        </row>
        <row r="1525">
          <cell r="A1525" t="str">
            <v>100R16-200000150-3CT9EF</v>
          </cell>
        </row>
        <row r="1526">
          <cell r="A1526" t="str">
            <v>100R16-200000150-3CT9EH</v>
          </cell>
        </row>
        <row r="1527">
          <cell r="A1527" t="str">
            <v>100R16-200000150-3CT9EK</v>
          </cell>
        </row>
        <row r="1528">
          <cell r="A1528" t="str">
            <v>100R16-200000150-3CT9LA</v>
          </cell>
        </row>
        <row r="1529">
          <cell r="A1529" t="str">
            <v>100R16-200000150-3CT9LB</v>
          </cell>
        </row>
        <row r="1530">
          <cell r="A1530" t="str">
            <v>100R16-200000150-3CW320</v>
          </cell>
        </row>
        <row r="1531">
          <cell r="A1531" t="str">
            <v>100R16-200000150-3CW358</v>
          </cell>
        </row>
        <row r="1532">
          <cell r="A1532" t="str">
            <v>100R16-200000150-3ST9BK</v>
          </cell>
        </row>
        <row r="1533">
          <cell r="A1533" t="str">
            <v>200R50-200000150-7CF000</v>
          </cell>
        </row>
        <row r="1534">
          <cell r="A1534" t="str">
            <v>200R50-200000150-7CF850</v>
          </cell>
        </row>
        <row r="1535">
          <cell r="A1535" t="str">
            <v>200R50-200000150-7CH855</v>
          </cell>
        </row>
        <row r="1536">
          <cell r="A1536" t="str">
            <v>200R50-200000150-7CL890</v>
          </cell>
        </row>
        <row r="1537">
          <cell r="A1537" t="str">
            <v>200R50-200000150-7CM810</v>
          </cell>
        </row>
        <row r="1538">
          <cell r="A1538" t="str">
            <v>200R50-200000150-7CM820</v>
          </cell>
        </row>
        <row r="1539">
          <cell r="A1539" t="str">
            <v>200R50-200000150-7CM891</v>
          </cell>
        </row>
        <row r="1540">
          <cell r="A1540" t="str">
            <v>200R50-200000150-7CQ920</v>
          </cell>
        </row>
        <row r="1541">
          <cell r="A1541" t="str">
            <v>200R52-200000150-7FF850</v>
          </cell>
        </row>
        <row r="1542">
          <cell r="A1542" t="str">
            <v>200R52-200000150-7FM000</v>
          </cell>
        </row>
        <row r="1543">
          <cell r="A1543" t="str">
            <v>200R52-200000150-7FM885</v>
          </cell>
        </row>
        <row r="1544">
          <cell r="A1544" t="str">
            <v>100R16-200000150-1RM943</v>
          </cell>
        </row>
        <row r="1545">
          <cell r="A1545" t="str">
            <v>100R16-200000150-1RMR67</v>
          </cell>
        </row>
        <row r="1546">
          <cell r="A1546" t="str">
            <v>100R16-200000150-3CA853</v>
          </cell>
        </row>
        <row r="1547">
          <cell r="A1547" t="str">
            <v>100R16-200000150-3SM999</v>
          </cell>
        </row>
        <row r="1548">
          <cell r="A1548" t="str">
            <v>200R52-200000150-7FF825</v>
          </cell>
        </row>
        <row r="1549">
          <cell r="A1549" t="str">
            <v>100R16-200000150-1KTK66</v>
          </cell>
        </row>
        <row r="1550">
          <cell r="A1550" t="str">
            <v>100R16-200000150-1RMR38</v>
          </cell>
        </row>
        <row r="1551">
          <cell r="A1551" t="str">
            <v>100R16-200000150-1RMR46</v>
          </cell>
        </row>
        <row r="1552">
          <cell r="A1552" t="str">
            <v>100R16-200000150-2PM9FB</v>
          </cell>
        </row>
        <row r="1553">
          <cell r="A1553" t="str">
            <v>100R16-200000150-3CC724</v>
          </cell>
        </row>
        <row r="1554">
          <cell r="A1554" t="str">
            <v>100R16-200000150-3CE3E2</v>
          </cell>
        </row>
        <row r="1555">
          <cell r="A1555" t="str">
            <v>100R16-200000150-3CF884</v>
          </cell>
        </row>
        <row r="1556">
          <cell r="A1556" t="str">
            <v>100R16-200000150-3CF885</v>
          </cell>
        </row>
        <row r="1557">
          <cell r="A1557" t="str">
            <v>100R16-200000150-3CK735</v>
          </cell>
        </row>
        <row r="1558">
          <cell r="A1558" t="str">
            <v>100R16-200000150-3CK736</v>
          </cell>
        </row>
        <row r="1559">
          <cell r="A1559" t="str">
            <v>100R16-200000150-3CK9AP</v>
          </cell>
        </row>
        <row r="1560">
          <cell r="A1560" t="str">
            <v>100R16-200000150-3CV9KB</v>
          </cell>
        </row>
        <row r="1561">
          <cell r="A1561" t="str">
            <v>200R50-200000150-7CF825</v>
          </cell>
        </row>
        <row r="1562">
          <cell r="A1562" t="str">
            <v>200R50-200000150-7CM805</v>
          </cell>
        </row>
        <row r="1563">
          <cell r="A1563" t="str">
            <v>200R50-200000150-7CM897</v>
          </cell>
        </row>
        <row r="1564">
          <cell r="A1564" t="str">
            <v>100RGE-200000150-1GAG00</v>
          </cell>
        </row>
        <row r="1565">
          <cell r="A1565" t="str">
            <v>100RGE-200000150-1GAG15</v>
          </cell>
        </row>
        <row r="1566">
          <cell r="A1566" t="str">
            <v>100RGE-200000150-1GMG0A</v>
          </cell>
        </row>
        <row r="1567">
          <cell r="A1567" t="str">
            <v>100RGE-200000150-1GMG11</v>
          </cell>
        </row>
        <row r="1568">
          <cell r="A1568" t="str">
            <v>100RGE-200000150-1GMG81</v>
          </cell>
        </row>
        <row r="1569">
          <cell r="A1569" t="str">
            <v>100RGE-200000150-1GMG82</v>
          </cell>
        </row>
        <row r="1570">
          <cell r="A1570" t="str">
            <v>100RGE-200000150-1GMGG2</v>
          </cell>
        </row>
        <row r="1571">
          <cell r="A1571" t="str">
            <v>100RGE-200000150-1GMGH2</v>
          </cell>
        </row>
        <row r="1572">
          <cell r="A1572" t="str">
            <v>100RGE-200000150-1GMGJ1</v>
          </cell>
        </row>
        <row r="1573">
          <cell r="A1573" t="str">
            <v>100RGE-200000150-1GMGJ6</v>
          </cell>
        </row>
        <row r="1574">
          <cell r="A1574" t="str">
            <v>100RGE-200000150-1GMGK2</v>
          </cell>
        </row>
        <row r="1575">
          <cell r="A1575" t="str">
            <v>100RGE-200000150-1GMGKA</v>
          </cell>
        </row>
        <row r="1576">
          <cell r="A1576" t="str">
            <v>100RGE-200000150-1GMGM2</v>
          </cell>
        </row>
        <row r="1577">
          <cell r="A1577" t="str">
            <v>100RGE-200000150-1GMGM3</v>
          </cell>
        </row>
        <row r="1578">
          <cell r="A1578" t="str">
            <v>100RGE-200000150-1GVG14</v>
          </cell>
        </row>
        <row r="1579">
          <cell r="A1579" t="str">
            <v>200R54-200000150-7VM212</v>
          </cell>
        </row>
        <row r="1580">
          <cell r="A1580" t="str">
            <v>200R54-200000150-7VM9FL</v>
          </cell>
        </row>
        <row r="1581">
          <cell r="A1581" t="str">
            <v>200R55-200000150-7AM840</v>
          </cell>
        </row>
        <row r="1582">
          <cell r="A1582" t="str">
            <v>200R55-200000150-7AM845</v>
          </cell>
        </row>
        <row r="1583">
          <cell r="A1583" t="str">
            <v>200R55-200000150-7HM865</v>
          </cell>
        </row>
        <row r="1584">
          <cell r="A1584" t="str">
            <v>200R55-200000150-7HM867</v>
          </cell>
        </row>
        <row r="1585">
          <cell r="A1585" t="str">
            <v>200R55-200000150-7SM875</v>
          </cell>
        </row>
        <row r="1586">
          <cell r="A1586" t="str">
            <v>200R55-200000150-7TA000</v>
          </cell>
        </row>
        <row r="1587">
          <cell r="A1587" t="str">
            <v>200R55-200000150-7TA315</v>
          </cell>
        </row>
        <row r="1588">
          <cell r="A1588" t="str">
            <v>200R56-200000150-7BM870</v>
          </cell>
        </row>
        <row r="1589">
          <cell r="A1589" t="str">
            <v>200R58-200000150-7DM222</v>
          </cell>
        </row>
        <row r="1590">
          <cell r="A1590" t="str">
            <v>200R58-200000150-7DM9FY</v>
          </cell>
        </row>
        <row r="1591">
          <cell r="A1591" t="str">
            <v>100RGE-200000150-1GMGK5</v>
          </cell>
        </row>
        <row r="1592">
          <cell r="A1592" t="str">
            <v>200R55-200000150-7HM866</v>
          </cell>
        </row>
        <row r="1593">
          <cell r="A1593" t="str">
            <v>100R16-200000200-3CA865</v>
          </cell>
        </row>
        <row r="1594">
          <cell r="A1594" t="str">
            <v>200R50-200000200-7CF000</v>
          </cell>
        </row>
        <row r="1595">
          <cell r="A1595" t="str">
            <v>200R52-200000200-7FM000</v>
          </cell>
        </row>
        <row r="1596">
          <cell r="A1596" t="str">
            <v>400R60-200000200-8EX570</v>
          </cell>
        </row>
        <row r="1597">
          <cell r="A1597" t="str">
            <v>100RGE-200000200-1GAG15</v>
          </cell>
        </row>
        <row r="1598">
          <cell r="A1598" t="str">
            <v>200R54-200000200-7VM212</v>
          </cell>
        </row>
        <row r="1599">
          <cell r="A1599" t="str">
            <v>200R55-200000200-7HM865</v>
          </cell>
        </row>
        <row r="1600">
          <cell r="A1600" t="str">
            <v>200R55-200000200-7TA000</v>
          </cell>
        </row>
        <row r="1601">
          <cell r="A1601" t="str">
            <v>200R56-200000200-7BM870</v>
          </cell>
        </row>
        <row r="1602">
          <cell r="A1602" t="str">
            <v>200R58-200000200-7DM222</v>
          </cell>
        </row>
        <row r="1603">
          <cell r="A1603" t="str">
            <v>200R81-200000200-6MM570</v>
          </cell>
        </row>
        <row r="1604">
          <cell r="A1604" t="str">
            <v>100R16-200000300-3CA865</v>
          </cell>
        </row>
        <row r="1605">
          <cell r="A1605" t="str">
            <v>100R16-200000300-3CK9AJ</v>
          </cell>
        </row>
        <row r="1606">
          <cell r="A1606" t="str">
            <v>100R16-200000300-3CM858</v>
          </cell>
        </row>
        <row r="1607">
          <cell r="A1607" t="str">
            <v>200R50-200000300-7CF000</v>
          </cell>
        </row>
        <row r="1608">
          <cell r="A1608" t="str">
            <v>200R52-200000300-7FM000</v>
          </cell>
        </row>
        <row r="1609">
          <cell r="A1609" t="str">
            <v>200R9W-200000300-7WA913</v>
          </cell>
        </row>
        <row r="1610">
          <cell r="A1610" t="str">
            <v>400R60-200000300-8EX570</v>
          </cell>
        </row>
        <row r="1611">
          <cell r="A1611" t="str">
            <v>100RGE-200000300-1GAG15</v>
          </cell>
        </row>
        <row r="1612">
          <cell r="A1612" t="str">
            <v>200R54-200000300-7VM212</v>
          </cell>
        </row>
        <row r="1613">
          <cell r="A1613" t="str">
            <v>200R55-200000300-7HM865</v>
          </cell>
        </row>
        <row r="1614">
          <cell r="A1614" t="str">
            <v>200R55-200000300-7TA000</v>
          </cell>
        </row>
        <row r="1615">
          <cell r="A1615" t="str">
            <v>200R56-200000300-7BM870</v>
          </cell>
        </row>
        <row r="1616">
          <cell r="A1616" t="str">
            <v>200R58-200000300-7DM222</v>
          </cell>
        </row>
        <row r="1617">
          <cell r="A1617" t="str">
            <v>200R81-200000300-6MM570</v>
          </cell>
        </row>
        <row r="1618">
          <cell r="A1618" t="str">
            <v>200RCS-200000400-5BA570</v>
          </cell>
        </row>
        <row r="1619">
          <cell r="A1619" t="str">
            <v>100R16-289000100-1EME12</v>
          </cell>
        </row>
        <row r="1620">
          <cell r="A1620" t="str">
            <v>100R16-289000100-1EME14</v>
          </cell>
        </row>
        <row r="1621">
          <cell r="A1621" t="str">
            <v>100R16-289000100-1EME47</v>
          </cell>
        </row>
        <row r="1622">
          <cell r="A1622" t="str">
            <v>100R16-289000100-1KM915</v>
          </cell>
        </row>
        <row r="1623">
          <cell r="A1623" t="str">
            <v>100R16-289000100-1KMK05</v>
          </cell>
        </row>
        <row r="1624">
          <cell r="A1624" t="str">
            <v>100R16-289000100-1RM944</v>
          </cell>
        </row>
        <row r="1625">
          <cell r="A1625" t="str">
            <v>100R16-289000100-1RMR17</v>
          </cell>
        </row>
        <row r="1626">
          <cell r="A1626" t="str">
            <v>100R16-289000100-1RMR32</v>
          </cell>
        </row>
        <row r="1627">
          <cell r="A1627" t="str">
            <v>100R16-289000100-1RMR33</v>
          </cell>
        </row>
        <row r="1628">
          <cell r="A1628" t="str">
            <v>100R16-289000100-1RMR34</v>
          </cell>
        </row>
        <row r="1629">
          <cell r="A1629" t="str">
            <v>100R16-289000100-1RMR35</v>
          </cell>
        </row>
        <row r="1630">
          <cell r="A1630" t="str">
            <v>100R16-289000100-1RMR40</v>
          </cell>
        </row>
        <row r="1631">
          <cell r="A1631" t="str">
            <v>100R16-289000100-1RMR45</v>
          </cell>
        </row>
        <row r="1632">
          <cell r="A1632" t="str">
            <v>100R16-289000100-1RMR47</v>
          </cell>
        </row>
        <row r="1633">
          <cell r="A1633" t="str">
            <v>100R16-289000100-1RVR84</v>
          </cell>
        </row>
        <row r="1634">
          <cell r="A1634" t="str">
            <v>100R16-289000100-2AM010</v>
          </cell>
        </row>
        <row r="1635">
          <cell r="A1635" t="str">
            <v>100R16-289000100-2AM015</v>
          </cell>
        </row>
        <row r="1636">
          <cell r="A1636" t="str">
            <v>100R16-289000100-2AM019</v>
          </cell>
        </row>
        <row r="1637">
          <cell r="A1637" t="str">
            <v>100R16-289000100-2MM500</v>
          </cell>
        </row>
        <row r="1638">
          <cell r="A1638" t="str">
            <v>100R16-289000100-2NM030</v>
          </cell>
        </row>
        <row r="1639">
          <cell r="A1639" t="str">
            <v>100R16-289000100-2NM031</v>
          </cell>
        </row>
        <row r="1640">
          <cell r="A1640" t="str">
            <v>100R16-289000100-2NM032</v>
          </cell>
        </row>
        <row r="1641">
          <cell r="A1641" t="str">
            <v>100R16-289000100-2NM9FE</v>
          </cell>
        </row>
        <row r="1642">
          <cell r="A1642" t="str">
            <v>100R16-289000100-2PM040</v>
          </cell>
        </row>
        <row r="1643">
          <cell r="A1643" t="str">
            <v>100R16-289000100-2PM044</v>
          </cell>
        </row>
        <row r="1644">
          <cell r="A1644" t="str">
            <v>100R16-289000100-2PM048</v>
          </cell>
        </row>
        <row r="1645">
          <cell r="A1645" t="str">
            <v>100R16-289000100-2PM061</v>
          </cell>
        </row>
        <row r="1646">
          <cell r="A1646" t="str">
            <v>100R16-289000100-2PM071</v>
          </cell>
        </row>
        <row r="1647">
          <cell r="A1647" t="str">
            <v>100R16-289000100-2PM083</v>
          </cell>
        </row>
        <row r="1648">
          <cell r="A1648" t="str">
            <v>100R16-289000100-2PM105</v>
          </cell>
        </row>
        <row r="1649">
          <cell r="A1649" t="str">
            <v>100R16-289000100-2PM111</v>
          </cell>
        </row>
        <row r="1650">
          <cell r="A1650" t="str">
            <v>100R16-289000100-2PM171</v>
          </cell>
        </row>
        <row r="1651">
          <cell r="A1651" t="str">
            <v>100R16-289000100-2PM9FB</v>
          </cell>
        </row>
        <row r="1652">
          <cell r="A1652" t="str">
            <v>100R16-289000100-3CA853</v>
          </cell>
        </row>
        <row r="1653">
          <cell r="A1653" t="str">
            <v>100R16-289000100-3CA865</v>
          </cell>
        </row>
        <row r="1654">
          <cell r="A1654" t="str">
            <v>100R16-289000100-3CC725</v>
          </cell>
        </row>
        <row r="1655">
          <cell r="A1655" t="str">
            <v>100R16-289000100-3CC758</v>
          </cell>
        </row>
        <row r="1656">
          <cell r="A1656" t="str">
            <v>100R16-289000100-3CF885</v>
          </cell>
        </row>
        <row r="1657">
          <cell r="A1657" t="str">
            <v>100R16-289000100-3CK737</v>
          </cell>
        </row>
        <row r="1658">
          <cell r="A1658" t="str">
            <v>100R16-289000100-3CK9AM</v>
          </cell>
        </row>
        <row r="1659">
          <cell r="A1659" t="str">
            <v>100R16-289000100-3CM858</v>
          </cell>
        </row>
        <row r="1660">
          <cell r="A1660" t="str">
            <v>100R16-289000100-3CT610</v>
          </cell>
        </row>
        <row r="1661">
          <cell r="A1661" t="str">
            <v>100R16-289000100-3CT912</v>
          </cell>
        </row>
        <row r="1662">
          <cell r="A1662" t="str">
            <v>100R16-289000100-3CT914</v>
          </cell>
        </row>
        <row r="1663">
          <cell r="A1663" t="str">
            <v>100R16-289000100-3CT915</v>
          </cell>
        </row>
        <row r="1664">
          <cell r="A1664" t="str">
            <v>100R16-289000100-3CT9BM</v>
          </cell>
        </row>
        <row r="1665">
          <cell r="A1665" t="str">
            <v>100R16-289000100-3CT9CE</v>
          </cell>
        </row>
        <row r="1666">
          <cell r="A1666" t="str">
            <v>100R16-289000100-3CT9EE</v>
          </cell>
        </row>
        <row r="1667">
          <cell r="A1667" t="str">
            <v>100R16-289000100-3CT9EF</v>
          </cell>
        </row>
        <row r="1668">
          <cell r="A1668" t="str">
            <v>100R16-289000100-3CT9EQ</v>
          </cell>
        </row>
        <row r="1669">
          <cell r="A1669" t="str">
            <v>100R16-289000100-3CT9LA</v>
          </cell>
        </row>
        <row r="1670">
          <cell r="A1670" t="str">
            <v>100R16-289000100-3CT9LB</v>
          </cell>
        </row>
        <row r="1671">
          <cell r="A1671" t="str">
            <v>100R16-289000100-3CW358</v>
          </cell>
        </row>
        <row r="1672">
          <cell r="A1672" t="str">
            <v>100R16-289000100-3ST9BK</v>
          </cell>
        </row>
        <row r="1673">
          <cell r="A1673" t="str">
            <v>200R50-289000100-7CH855</v>
          </cell>
        </row>
        <row r="1674">
          <cell r="A1674" t="str">
            <v>200R50-289000100-7CM820</v>
          </cell>
        </row>
        <row r="1675">
          <cell r="A1675" t="str">
            <v>200R52-289000100-7FM885</v>
          </cell>
        </row>
        <row r="1676">
          <cell r="A1676" t="str">
            <v>100R16-289000100-1RMR18</v>
          </cell>
        </row>
        <row r="1677">
          <cell r="A1677" t="str">
            <v>100R16-289000100-3CT940</v>
          </cell>
        </row>
        <row r="1678">
          <cell r="A1678" t="str">
            <v>100R16-289000100-1ET9MB</v>
          </cell>
        </row>
        <row r="1679">
          <cell r="A1679" t="str">
            <v>100R16-289000100-1KMK10</v>
          </cell>
        </row>
        <row r="1680">
          <cell r="A1680" t="str">
            <v>100R16-289000100-1KTK66</v>
          </cell>
        </row>
        <row r="1681">
          <cell r="A1681" t="str">
            <v>100R16-289000100-1RMR01</v>
          </cell>
        </row>
        <row r="1682">
          <cell r="A1682" t="str">
            <v>100R16-289000100-1RMR67</v>
          </cell>
        </row>
        <row r="1683">
          <cell r="A1683" t="str">
            <v>100R16-289000100-2AM013</v>
          </cell>
        </row>
        <row r="1684">
          <cell r="A1684" t="str">
            <v>100R16-289000100-2MM9FA</v>
          </cell>
        </row>
        <row r="1685">
          <cell r="A1685" t="str">
            <v>100R16-289000100-2PM080</v>
          </cell>
        </row>
        <row r="1686">
          <cell r="A1686" t="str">
            <v>100R16-289000100-2PM196</v>
          </cell>
        </row>
        <row r="1687">
          <cell r="A1687" t="str">
            <v>100R16-289000100-3CA857</v>
          </cell>
        </row>
        <row r="1688">
          <cell r="A1688" t="str">
            <v>100R16-289000100-3CF884</v>
          </cell>
        </row>
        <row r="1689">
          <cell r="A1689" t="str">
            <v>100R16-289000100-3CK734</v>
          </cell>
        </row>
        <row r="1690">
          <cell r="A1690" t="str">
            <v>100R16-289000100-3CK9AJ</v>
          </cell>
        </row>
        <row r="1691">
          <cell r="A1691" t="str">
            <v>100R16-289000100-3CT9EK</v>
          </cell>
        </row>
        <row r="1692">
          <cell r="A1692" t="str">
            <v>100R16-289000100-3CW320</v>
          </cell>
        </row>
        <row r="1693">
          <cell r="A1693" t="str">
            <v>200R50-289000100-7CF000</v>
          </cell>
        </row>
        <row r="1694">
          <cell r="A1694" t="str">
            <v>200R50-289000100-7CF825</v>
          </cell>
        </row>
        <row r="1695">
          <cell r="A1695" t="str">
            <v>200R50-289000100-7CF850</v>
          </cell>
        </row>
        <row r="1696">
          <cell r="A1696" t="str">
            <v>200R50-289000100-7CM805</v>
          </cell>
        </row>
        <row r="1697">
          <cell r="A1697" t="str">
            <v>200R50-289000100-7CM810</v>
          </cell>
        </row>
        <row r="1698">
          <cell r="A1698" t="str">
            <v>100RGE-289000100-1GAG00</v>
          </cell>
        </row>
        <row r="1699">
          <cell r="A1699" t="str">
            <v>100RGE-289000100-1GAG15</v>
          </cell>
        </row>
        <row r="1700">
          <cell r="A1700" t="str">
            <v>100RGE-289000100-1GMGG2</v>
          </cell>
        </row>
        <row r="1701">
          <cell r="A1701" t="str">
            <v>100RGE-289000100-1GMGH2</v>
          </cell>
        </row>
        <row r="1702">
          <cell r="A1702" t="str">
            <v>100RGE-289000100-1GMGK2</v>
          </cell>
        </row>
        <row r="1703">
          <cell r="A1703" t="str">
            <v>100RGE-289000100-1GMGM3</v>
          </cell>
        </row>
        <row r="1704">
          <cell r="A1704" t="str">
            <v>200R54-289000100-7VM212</v>
          </cell>
        </row>
        <row r="1705">
          <cell r="A1705" t="str">
            <v>200R54-289000100-7VM9FL</v>
          </cell>
        </row>
        <row r="1706">
          <cell r="A1706" t="str">
            <v>200R55-289000100-7AM840</v>
          </cell>
        </row>
        <row r="1707">
          <cell r="A1707" t="str">
            <v>200R55-289000100-7HM865</v>
          </cell>
        </row>
        <row r="1708">
          <cell r="A1708" t="str">
            <v>200R55-289000100-7SM875</v>
          </cell>
        </row>
        <row r="1709">
          <cell r="A1709" t="str">
            <v>200R56-289000100-7BM870</v>
          </cell>
        </row>
        <row r="1710">
          <cell r="A1710" t="str">
            <v>200R58-289000100-7DM222</v>
          </cell>
        </row>
        <row r="1711">
          <cell r="A1711" t="str">
            <v>200R58-289000100-7DM9FY</v>
          </cell>
        </row>
        <row r="1712">
          <cell r="A1712" t="str">
            <v>100RGE-289000100-1GMGM2</v>
          </cell>
        </row>
        <row r="1713">
          <cell r="A1713" t="str">
            <v>100RGE-289000100-1GVG14</v>
          </cell>
        </row>
        <row r="1714">
          <cell r="A1714" t="str">
            <v>200R55-289000100-7AM845</v>
          </cell>
        </row>
        <row r="1715">
          <cell r="A1715" t="str">
            <v>200R55-289000100-7AM846</v>
          </cell>
        </row>
        <row r="1716">
          <cell r="A1716" t="str">
            <v>200R55-289000100-7HM867</v>
          </cell>
        </row>
        <row r="1717">
          <cell r="A1717" t="str">
            <v>200R55-289000100-7TA000</v>
          </cell>
        </row>
        <row r="1718">
          <cell r="A1718" t="str">
            <v>200R55-289000100-7TA315</v>
          </cell>
        </row>
        <row r="1719">
          <cell r="A1719" t="str">
            <v>100R16-289000200-1EME47</v>
          </cell>
        </row>
        <row r="1720">
          <cell r="A1720" t="str">
            <v>100R16-289000200-1KMK05</v>
          </cell>
        </row>
        <row r="1721">
          <cell r="A1721" t="str">
            <v>100R16-289000200-1RMR32</v>
          </cell>
        </row>
        <row r="1722">
          <cell r="A1722" t="str">
            <v>100R16-289000200-1RMR34</v>
          </cell>
        </row>
        <row r="1723">
          <cell r="A1723" t="str">
            <v>100R16-289000200-1RMR35</v>
          </cell>
        </row>
        <row r="1724">
          <cell r="A1724" t="str">
            <v>100R16-289000200-1RMR45</v>
          </cell>
        </row>
        <row r="1725">
          <cell r="A1725" t="str">
            <v>100R16-289000200-2AM010</v>
          </cell>
        </row>
        <row r="1726">
          <cell r="A1726" t="str">
            <v>100R16-289000200-2MM500</v>
          </cell>
        </row>
        <row r="1727">
          <cell r="A1727" t="str">
            <v>100R16-289000200-2MM570</v>
          </cell>
        </row>
        <row r="1728">
          <cell r="A1728" t="str">
            <v>100R16-289000200-2MM9FA</v>
          </cell>
        </row>
        <row r="1729">
          <cell r="A1729" t="str">
            <v>100R16-289000200-2NM030</v>
          </cell>
        </row>
        <row r="1730">
          <cell r="A1730" t="str">
            <v>100R16-289000200-2NM031</v>
          </cell>
        </row>
        <row r="1731">
          <cell r="A1731" t="str">
            <v>100R16-289000200-2NM032</v>
          </cell>
        </row>
        <row r="1732">
          <cell r="A1732" t="str">
            <v>100R16-289000200-2PM048</v>
          </cell>
        </row>
        <row r="1733">
          <cell r="A1733" t="str">
            <v>100R16-289000200-2PM061</v>
          </cell>
        </row>
        <row r="1734">
          <cell r="A1734" t="str">
            <v>100R16-289000200-2PM071</v>
          </cell>
        </row>
        <row r="1735">
          <cell r="A1735" t="str">
            <v>100R16-289000200-2PM171</v>
          </cell>
        </row>
        <row r="1736">
          <cell r="A1736" t="str">
            <v>100R16-289000200-2PM196</v>
          </cell>
        </row>
        <row r="1737">
          <cell r="A1737" t="str">
            <v>100R16-289000200-3CA857</v>
          </cell>
        </row>
        <row r="1738">
          <cell r="A1738" t="str">
            <v>100R16-289000200-3CA865</v>
          </cell>
        </row>
        <row r="1739">
          <cell r="A1739" t="str">
            <v>100R16-289000200-3CM858</v>
          </cell>
        </row>
        <row r="1740">
          <cell r="A1740" t="str">
            <v>100R16-289000200-3CT915</v>
          </cell>
        </row>
        <row r="1741">
          <cell r="A1741" t="str">
            <v>100R16-289000200-3CT9BM</v>
          </cell>
        </row>
        <row r="1742">
          <cell r="A1742" t="str">
            <v>100R16-289000200-3CW358</v>
          </cell>
        </row>
        <row r="1743">
          <cell r="A1743" t="str">
            <v>200R50-289000200-7CM820</v>
          </cell>
        </row>
        <row r="1744">
          <cell r="A1744" t="str">
            <v>200R52-289000200-7FM885</v>
          </cell>
        </row>
        <row r="1745">
          <cell r="A1745" t="str">
            <v>100R16-289000200-3CT9CE</v>
          </cell>
        </row>
        <row r="1746">
          <cell r="A1746" t="str">
            <v>100R16-289000200-1EME12</v>
          </cell>
        </row>
        <row r="1747">
          <cell r="A1747" t="str">
            <v>100R16-289000200-1KM915</v>
          </cell>
        </row>
        <row r="1748">
          <cell r="A1748" t="str">
            <v>100R16-289000200-1KMK10</v>
          </cell>
        </row>
        <row r="1749">
          <cell r="A1749" t="str">
            <v>100R16-289000200-2AM015</v>
          </cell>
        </row>
        <row r="1750">
          <cell r="A1750" t="str">
            <v>100R16-289000200-2PM040</v>
          </cell>
        </row>
        <row r="1751">
          <cell r="A1751" t="str">
            <v>100R16-289000200-2PM080</v>
          </cell>
        </row>
        <row r="1752">
          <cell r="A1752" t="str">
            <v>100R16-289000200-3CA853</v>
          </cell>
        </row>
        <row r="1753">
          <cell r="A1753" t="str">
            <v>100R16-289000200-3CF884</v>
          </cell>
        </row>
        <row r="1754">
          <cell r="A1754" t="str">
            <v>100R16-289000200-3CK734</v>
          </cell>
        </row>
        <row r="1755">
          <cell r="A1755" t="str">
            <v>100R16-289000200-3CK737</v>
          </cell>
        </row>
        <row r="1756">
          <cell r="A1756" t="str">
            <v>100R16-289000200-3CT610</v>
          </cell>
        </row>
        <row r="1757">
          <cell r="A1757" t="str">
            <v>100R16-289000200-3CT914</v>
          </cell>
        </row>
        <row r="1758">
          <cell r="A1758" t="str">
            <v>100R16-289000200-3CT940</v>
          </cell>
        </row>
        <row r="1759">
          <cell r="A1759" t="str">
            <v>100R16-289000200-3CT9LA</v>
          </cell>
        </row>
        <row r="1760">
          <cell r="A1760" t="str">
            <v>200R50-289000200-7CF850</v>
          </cell>
        </row>
        <row r="1761">
          <cell r="A1761" t="str">
            <v>200R50-289000200-7CM805</v>
          </cell>
        </row>
        <row r="1762">
          <cell r="A1762" t="str">
            <v>100RGE-289000200-1GAG15</v>
          </cell>
        </row>
        <row r="1763">
          <cell r="A1763" t="str">
            <v>100RGE-289000200-1GMGH2</v>
          </cell>
        </row>
        <row r="1764">
          <cell r="A1764" t="str">
            <v>100RGE-289000200-1GMGM2</v>
          </cell>
        </row>
        <row r="1765">
          <cell r="A1765" t="str">
            <v>100RGE-289000200-1GMGM3</v>
          </cell>
        </row>
        <row r="1766">
          <cell r="A1766" t="str">
            <v>100RGE-289000200-1GVG14</v>
          </cell>
        </row>
        <row r="1767">
          <cell r="A1767" t="str">
            <v>200R54-289000200-7VM212</v>
          </cell>
        </row>
        <row r="1768">
          <cell r="A1768" t="str">
            <v>200R54-289000200-7VM9FL</v>
          </cell>
        </row>
        <row r="1769">
          <cell r="A1769" t="str">
            <v>200R55-289000200-7AM840</v>
          </cell>
        </row>
        <row r="1770">
          <cell r="A1770" t="str">
            <v>200R55-289000200-7HM865</v>
          </cell>
        </row>
        <row r="1771">
          <cell r="A1771" t="str">
            <v>200R55-289000200-7SM875</v>
          </cell>
        </row>
        <row r="1772">
          <cell r="A1772" t="str">
            <v>200R56-289000200-7BM870</v>
          </cell>
        </row>
        <row r="1773">
          <cell r="A1773" t="str">
            <v>200R58-289000200-7DM222</v>
          </cell>
        </row>
        <row r="1774">
          <cell r="A1774" t="str">
            <v>200R58-289000200-7DM9FY</v>
          </cell>
        </row>
        <row r="1775">
          <cell r="A1775" t="str">
            <v>100RGE-289000200-1GMGK2</v>
          </cell>
        </row>
        <row r="1776">
          <cell r="A1776" t="str">
            <v>200R55-289000200-7AM846</v>
          </cell>
        </row>
        <row r="1777">
          <cell r="A1777" t="str">
            <v>100R16-289000250-3CA865</v>
          </cell>
        </row>
        <row r="1778">
          <cell r="A1778" t="str">
            <v>100R16-289000270-3CA865</v>
          </cell>
        </row>
        <row r="1779">
          <cell r="A1779" t="str">
            <v>100R16-289000300-1EME47</v>
          </cell>
        </row>
        <row r="1780">
          <cell r="A1780" t="str">
            <v>100R16-289000300-1KMK05</v>
          </cell>
        </row>
        <row r="1781">
          <cell r="A1781" t="str">
            <v>100R16-289000300-1RMR09</v>
          </cell>
        </row>
        <row r="1782">
          <cell r="A1782" t="str">
            <v>100R16-289000300-1RMR32</v>
          </cell>
        </row>
        <row r="1783">
          <cell r="A1783" t="str">
            <v>100R16-289000300-1RMR34</v>
          </cell>
        </row>
        <row r="1784">
          <cell r="A1784" t="str">
            <v>100R16-289000300-1RMR35</v>
          </cell>
        </row>
        <row r="1785">
          <cell r="A1785" t="str">
            <v>100R16-289000300-1RMR40</v>
          </cell>
        </row>
        <row r="1786">
          <cell r="A1786" t="str">
            <v>100R16-289000300-1RMR45</v>
          </cell>
        </row>
        <row r="1787">
          <cell r="A1787" t="str">
            <v>100R16-289000300-2AM010</v>
          </cell>
        </row>
        <row r="1788">
          <cell r="A1788" t="str">
            <v>100R16-289000300-2MM500</v>
          </cell>
        </row>
        <row r="1789">
          <cell r="A1789" t="str">
            <v>100R16-289000300-2MM570</v>
          </cell>
        </row>
        <row r="1790">
          <cell r="A1790" t="str">
            <v>100R16-289000300-2MM9FA</v>
          </cell>
        </row>
        <row r="1791">
          <cell r="A1791" t="str">
            <v>100R16-289000300-2NM030</v>
          </cell>
        </row>
        <row r="1792">
          <cell r="A1792" t="str">
            <v>100R16-289000300-2NM031</v>
          </cell>
        </row>
        <row r="1793">
          <cell r="A1793" t="str">
            <v>100R16-289000300-2NM032</v>
          </cell>
        </row>
        <row r="1794">
          <cell r="A1794" t="str">
            <v>100R16-289000300-2NM9FE</v>
          </cell>
        </row>
        <row r="1795">
          <cell r="A1795" t="str">
            <v>100R16-289000300-2PM040</v>
          </cell>
        </row>
        <row r="1796">
          <cell r="A1796" t="str">
            <v>100R16-289000300-2PM048</v>
          </cell>
        </row>
        <row r="1797">
          <cell r="A1797" t="str">
            <v>100R16-289000300-2PM061</v>
          </cell>
        </row>
        <row r="1798">
          <cell r="A1798" t="str">
            <v>100R16-289000300-2PM071</v>
          </cell>
        </row>
        <row r="1799">
          <cell r="A1799" t="str">
            <v>100R16-289000300-2PM111</v>
          </cell>
        </row>
        <row r="1800">
          <cell r="A1800" t="str">
            <v>100R16-289000300-2PM171</v>
          </cell>
        </row>
        <row r="1801">
          <cell r="A1801" t="str">
            <v>100R16-289000300-2PM196</v>
          </cell>
        </row>
        <row r="1802">
          <cell r="A1802" t="str">
            <v>100R16-289000300-3CA857</v>
          </cell>
        </row>
        <row r="1803">
          <cell r="A1803" t="str">
            <v>100R16-289000300-3CA865</v>
          </cell>
        </row>
        <row r="1804">
          <cell r="A1804" t="str">
            <v>100R16-289000300-3CK734</v>
          </cell>
        </row>
        <row r="1805">
          <cell r="A1805" t="str">
            <v>100R16-289000300-3CK737</v>
          </cell>
        </row>
        <row r="1806">
          <cell r="A1806" t="str">
            <v>100R16-289000300-3CK9AJ</v>
          </cell>
        </row>
        <row r="1807">
          <cell r="A1807" t="str">
            <v>100R16-289000300-3CM858</v>
          </cell>
        </row>
        <row r="1808">
          <cell r="A1808" t="str">
            <v>100R16-289000300-3CT610</v>
          </cell>
        </row>
        <row r="1809">
          <cell r="A1809" t="str">
            <v>100R16-289000300-3CT940</v>
          </cell>
        </row>
        <row r="1810">
          <cell r="A1810" t="str">
            <v>100R16-289000300-3CT9BM</v>
          </cell>
        </row>
        <row r="1811">
          <cell r="A1811" t="str">
            <v>100R16-289000300-3CT9CE</v>
          </cell>
        </row>
        <row r="1812">
          <cell r="A1812" t="str">
            <v>100R16-289000300-3CT9EF</v>
          </cell>
        </row>
        <row r="1813">
          <cell r="A1813" t="str">
            <v>100R16-289000300-3CT9LA</v>
          </cell>
        </row>
        <row r="1814">
          <cell r="A1814" t="str">
            <v>100R16-289000300-3CW358</v>
          </cell>
        </row>
        <row r="1815">
          <cell r="A1815" t="str">
            <v>100R16-289000300-3ST9BK</v>
          </cell>
        </row>
        <row r="1816">
          <cell r="A1816" t="str">
            <v>200R50-289000300-7CF000</v>
          </cell>
        </row>
        <row r="1817">
          <cell r="A1817" t="str">
            <v>200R50-289000300-7CF850</v>
          </cell>
        </row>
        <row r="1818">
          <cell r="A1818" t="str">
            <v>200R50-289000300-7CH855</v>
          </cell>
        </row>
        <row r="1819">
          <cell r="A1819" t="str">
            <v>200R50-289000300-7CM805</v>
          </cell>
        </row>
        <row r="1820">
          <cell r="A1820" t="str">
            <v>200R50-289000300-7CM810</v>
          </cell>
        </row>
        <row r="1821">
          <cell r="A1821" t="str">
            <v>200R50-289000300-7CM820</v>
          </cell>
        </row>
        <row r="1822">
          <cell r="A1822" t="str">
            <v>200R52-289000300-7FM885</v>
          </cell>
        </row>
        <row r="1823">
          <cell r="A1823" t="str">
            <v>100R16-289000300-1RMR67</v>
          </cell>
        </row>
        <row r="1824">
          <cell r="A1824" t="str">
            <v>100R16-289000300-3CA853</v>
          </cell>
        </row>
        <row r="1825">
          <cell r="A1825" t="str">
            <v>100R16-289000300-1EM9FK</v>
          </cell>
        </row>
        <row r="1826">
          <cell r="A1826" t="str">
            <v>100R16-289000300-1EME12</v>
          </cell>
        </row>
        <row r="1827">
          <cell r="A1827" t="str">
            <v>100R16-289000300-1KT957</v>
          </cell>
        </row>
        <row r="1828">
          <cell r="A1828" t="str">
            <v>100R16-289000300-1RM944</v>
          </cell>
        </row>
        <row r="1829">
          <cell r="A1829" t="str">
            <v>100R16-289000300-1RMR15</v>
          </cell>
        </row>
        <row r="1830">
          <cell r="A1830" t="str">
            <v>100R16-289000300-1RMR16</v>
          </cell>
        </row>
        <row r="1831">
          <cell r="A1831" t="str">
            <v>100R16-289000300-1RMR17</v>
          </cell>
        </row>
        <row r="1832">
          <cell r="A1832" t="str">
            <v>100R16-289000300-1RMR38</v>
          </cell>
        </row>
        <row r="1833">
          <cell r="A1833" t="str">
            <v>100R16-289000300-1RMR46</v>
          </cell>
        </row>
        <row r="1834">
          <cell r="A1834" t="str">
            <v>100R16-289000300-1RMR50</v>
          </cell>
        </row>
        <row r="1835">
          <cell r="A1835" t="str">
            <v>100R16-289000300-2MM580</v>
          </cell>
        </row>
        <row r="1836">
          <cell r="A1836" t="str">
            <v>100R16-289000300-2PM043</v>
          </cell>
        </row>
        <row r="1837">
          <cell r="A1837" t="str">
            <v>100R16-289000300-2PM110</v>
          </cell>
        </row>
        <row r="1838">
          <cell r="A1838" t="str">
            <v>100R16-289000300-2PM186</v>
          </cell>
        </row>
        <row r="1839">
          <cell r="A1839" t="str">
            <v>100R16-289000300-2PM9FB</v>
          </cell>
        </row>
        <row r="1840">
          <cell r="A1840" t="str">
            <v>100R16-289000300-3CC724</v>
          </cell>
        </row>
        <row r="1841">
          <cell r="A1841" t="str">
            <v>100R16-289000300-3CC758</v>
          </cell>
        </row>
        <row r="1842">
          <cell r="A1842" t="str">
            <v>100R16-289000300-3CE3E2</v>
          </cell>
        </row>
        <row r="1843">
          <cell r="A1843" t="str">
            <v>100R16-289000300-3CF884</v>
          </cell>
        </row>
        <row r="1844">
          <cell r="A1844" t="str">
            <v>100R16-289000300-3CF885</v>
          </cell>
        </row>
        <row r="1845">
          <cell r="A1845" t="str">
            <v>100R16-289000300-3CK735</v>
          </cell>
        </row>
        <row r="1846">
          <cell r="A1846" t="str">
            <v>100R16-289000300-3CK736</v>
          </cell>
        </row>
        <row r="1847">
          <cell r="A1847" t="str">
            <v>100R16-289000300-3CK9AP</v>
          </cell>
        </row>
        <row r="1848">
          <cell r="A1848" t="str">
            <v>100R16-289000300-3CT9EK</v>
          </cell>
        </row>
        <row r="1849">
          <cell r="A1849" t="str">
            <v>100R16-289000300-3CT9LB</v>
          </cell>
        </row>
        <row r="1850">
          <cell r="A1850" t="str">
            <v>100R16-289000300-3CV9KB</v>
          </cell>
        </row>
        <row r="1851">
          <cell r="A1851" t="str">
            <v>200R50-289000300-7CM897</v>
          </cell>
        </row>
        <row r="1852">
          <cell r="A1852" t="str">
            <v>100RGE-289000300-1GMG0Z</v>
          </cell>
        </row>
        <row r="1853">
          <cell r="A1853" t="str">
            <v>100RGE-289000300-1GMG70</v>
          </cell>
        </row>
        <row r="1854">
          <cell r="A1854" t="str">
            <v>100RGE-289000300-1GMGG2</v>
          </cell>
        </row>
        <row r="1855">
          <cell r="A1855" t="str">
            <v>100RGE-289000300-1GMGH2</v>
          </cell>
        </row>
        <row r="1856">
          <cell r="A1856" t="str">
            <v>100RGE-289000300-1GMGK2</v>
          </cell>
        </row>
        <row r="1857">
          <cell r="A1857" t="str">
            <v>100RGE-289000300-1GMGM3</v>
          </cell>
        </row>
        <row r="1858">
          <cell r="A1858" t="str">
            <v>100RGE-289000300-1GVG14</v>
          </cell>
        </row>
        <row r="1859">
          <cell r="A1859" t="str">
            <v>200R54-289000300-7VM212</v>
          </cell>
        </row>
        <row r="1860">
          <cell r="A1860" t="str">
            <v>200R54-289000300-7VM9FL</v>
          </cell>
        </row>
        <row r="1861">
          <cell r="A1861" t="str">
            <v>200R55-289000300-7AM840</v>
          </cell>
        </row>
        <row r="1862">
          <cell r="A1862" t="str">
            <v>200R55-289000300-7HM865</v>
          </cell>
        </row>
        <row r="1863">
          <cell r="A1863" t="str">
            <v>200R55-289000300-7HM867</v>
          </cell>
        </row>
        <row r="1864">
          <cell r="A1864" t="str">
            <v>200R55-289000300-7SM875</v>
          </cell>
        </row>
        <row r="1865">
          <cell r="A1865" t="str">
            <v>200R55-289000300-7TA315</v>
          </cell>
        </row>
        <row r="1866">
          <cell r="A1866" t="str">
            <v>200R56-289000300-7BM870</v>
          </cell>
        </row>
        <row r="1867">
          <cell r="A1867" t="str">
            <v>200R58-289000300-7DM222</v>
          </cell>
        </row>
        <row r="1868">
          <cell r="A1868" t="str">
            <v>200R58-289000300-7DM9FY</v>
          </cell>
        </row>
        <row r="1869">
          <cell r="A1869" t="str">
            <v>100RGE-289000300-1GAG15</v>
          </cell>
        </row>
        <row r="1870">
          <cell r="A1870" t="str">
            <v>100RGE-289000300-1GMGK5</v>
          </cell>
        </row>
        <row r="1871">
          <cell r="A1871" t="str">
            <v>200R55-289000300-7AM845</v>
          </cell>
        </row>
        <row r="1872">
          <cell r="A1872" t="str">
            <v>200R55-289000300-7HM866</v>
          </cell>
        </row>
        <row r="1873">
          <cell r="A1873" t="str">
            <v>100R16-289000310-3CA865</v>
          </cell>
        </row>
        <row r="1874">
          <cell r="A1874" t="str">
            <v>100R16-289000351-2MM500</v>
          </cell>
        </row>
        <row r="1875">
          <cell r="A1875" t="str">
            <v>100R16-289000351-2MM570</v>
          </cell>
        </row>
        <row r="1876">
          <cell r="A1876" t="str">
            <v>100R16-289000351-2MM580</v>
          </cell>
        </row>
        <row r="1877">
          <cell r="A1877" t="str">
            <v>100R16-289000351-2MM9FA</v>
          </cell>
        </row>
        <row r="1878">
          <cell r="A1878" t="str">
            <v>100R16-289000351-2NM030</v>
          </cell>
        </row>
        <row r="1879">
          <cell r="A1879" t="str">
            <v>100R16-289000351-3CK9EK</v>
          </cell>
        </row>
        <row r="1880">
          <cell r="A1880" t="str">
            <v>100R16-289000351-3CM858</v>
          </cell>
        </row>
        <row r="1881">
          <cell r="A1881" t="str">
            <v>100R16-289000351-3CT912</v>
          </cell>
        </row>
        <row r="1882">
          <cell r="A1882" t="str">
            <v>100R16-289000351-3CW358</v>
          </cell>
        </row>
        <row r="1883">
          <cell r="A1883" t="str">
            <v>100R16-289000351-3CA853</v>
          </cell>
        </row>
        <row r="1884">
          <cell r="A1884" t="str">
            <v>100R16-289000351-1EME47</v>
          </cell>
        </row>
        <row r="1885">
          <cell r="A1885" t="str">
            <v>100R16-289000351-2PM196</v>
          </cell>
        </row>
        <row r="1886">
          <cell r="A1886" t="str">
            <v>100R16-289000351-3CT9CE</v>
          </cell>
        </row>
        <row r="1887">
          <cell r="A1887" t="str">
            <v>100R16-289000351-3CT9EF</v>
          </cell>
        </row>
        <row r="1888">
          <cell r="A1888" t="str">
            <v>100RGE-289000351-1GMGK2</v>
          </cell>
        </row>
        <row r="1889">
          <cell r="A1889" t="str">
            <v>200R54-289000351-7VM212</v>
          </cell>
        </row>
        <row r="1890">
          <cell r="A1890" t="str">
            <v>200R55-289000351-7AM840</v>
          </cell>
        </row>
        <row r="1891">
          <cell r="A1891" t="str">
            <v>200R55-289000351-7HM865</v>
          </cell>
        </row>
        <row r="1892">
          <cell r="A1892" t="str">
            <v>200R55-289000351-7SM875</v>
          </cell>
        </row>
        <row r="1893">
          <cell r="A1893" t="str">
            <v>100R16-289000352-3CT9EF</v>
          </cell>
        </row>
        <row r="1894">
          <cell r="A1894" t="str">
            <v>100R16-289000352-2AM010</v>
          </cell>
        </row>
        <row r="1895">
          <cell r="A1895" t="str">
            <v>100R16-289000352-3CA853</v>
          </cell>
        </row>
        <row r="1896">
          <cell r="A1896" t="str">
            <v>100R16-289000352-3CM858</v>
          </cell>
        </row>
        <row r="1897">
          <cell r="A1897" t="str">
            <v>100RGE-289000352-1GAG00</v>
          </cell>
        </row>
        <row r="1898">
          <cell r="A1898" t="str">
            <v>100R16-289000491-3CA865</v>
          </cell>
        </row>
        <row r="1899">
          <cell r="A1899" t="str">
            <v>100R16-289000615-3CA865</v>
          </cell>
        </row>
        <row r="1900">
          <cell r="A1900" t="str">
            <v>100R16-289000670-2PM040</v>
          </cell>
        </row>
        <row r="1901">
          <cell r="A1901" t="str">
            <v>100R16-289000833-3CA865</v>
          </cell>
        </row>
        <row r="1902">
          <cell r="A1902" t="str">
            <v>100R16-289000890-3CT9LA</v>
          </cell>
        </row>
        <row r="1903">
          <cell r="A1903" t="str">
            <v>100R16-291010011-2NM9FE</v>
          </cell>
        </row>
        <row r="1904">
          <cell r="A1904" t="str">
            <v>100R16-291010011-3CM858</v>
          </cell>
        </row>
        <row r="1905">
          <cell r="A1905" t="str">
            <v>200R52-291010011-7FM000</v>
          </cell>
        </row>
        <row r="1906">
          <cell r="A1906" t="str">
            <v>200R52-291010011-7FM885</v>
          </cell>
        </row>
        <row r="1907">
          <cell r="A1907" t="str">
            <v>100R16-291010011-3CA853</v>
          </cell>
        </row>
        <row r="1908">
          <cell r="A1908" t="str">
            <v>200R54-291010011-7VM212</v>
          </cell>
        </row>
        <row r="1909">
          <cell r="A1909" t="str">
            <v>200R55-291010011-7AM840</v>
          </cell>
        </row>
        <row r="1910">
          <cell r="A1910" t="str">
            <v>200R55-291010011-7HM865</v>
          </cell>
        </row>
        <row r="1911">
          <cell r="A1911" t="str">
            <v>200R55-291010011-7SM875</v>
          </cell>
        </row>
        <row r="1912">
          <cell r="A1912" t="str">
            <v>200R55-291010011-7TA000</v>
          </cell>
        </row>
        <row r="1913">
          <cell r="A1913" t="str">
            <v>200R56-291010011-7BM870</v>
          </cell>
        </row>
        <row r="1914">
          <cell r="A1914" t="str">
            <v>200R58-291010012-7DM222</v>
          </cell>
        </row>
        <row r="1915">
          <cell r="A1915" t="str">
            <v>200R58-291010012-7DM9FY</v>
          </cell>
        </row>
        <row r="1916">
          <cell r="A1916" t="str">
            <v>200R54-291010013-7VM212</v>
          </cell>
        </row>
        <row r="1917">
          <cell r="A1917" t="str">
            <v>200R55-291010013-7AM840</v>
          </cell>
        </row>
        <row r="1918">
          <cell r="A1918" t="str">
            <v>200R58-291010013-7DM222</v>
          </cell>
        </row>
        <row r="1919">
          <cell r="A1919" t="str">
            <v>100R16-291010014-3CA865</v>
          </cell>
        </row>
        <row r="1920">
          <cell r="A1920" t="str">
            <v>200R54-291010014-7VM212</v>
          </cell>
        </row>
        <row r="1921">
          <cell r="A1921" t="str">
            <v>200R55-291010014-7AM840</v>
          </cell>
        </row>
        <row r="1922">
          <cell r="A1922" t="str">
            <v>200R55-291010014-7HM865</v>
          </cell>
        </row>
        <row r="1923">
          <cell r="A1923" t="str">
            <v>200R55-291010014-7SM875</v>
          </cell>
        </row>
        <row r="1924">
          <cell r="A1924" t="str">
            <v>200R56-291010014-7BM870</v>
          </cell>
        </row>
        <row r="1925">
          <cell r="A1925" t="str">
            <v>100R16-291010100-3CA865</v>
          </cell>
        </row>
        <row r="1926">
          <cell r="A1926" t="str">
            <v>200R50-291010100-7CF000</v>
          </cell>
        </row>
        <row r="1927">
          <cell r="A1927" t="str">
            <v>200R52-291010100-7FM000</v>
          </cell>
        </row>
        <row r="1928">
          <cell r="A1928" t="str">
            <v>200R54-291010100-7VM212</v>
          </cell>
        </row>
        <row r="1929">
          <cell r="A1929" t="str">
            <v>200R55-291010100-7AM840</v>
          </cell>
        </row>
        <row r="1930">
          <cell r="A1930" t="str">
            <v>200R55-291010100-7HM865</v>
          </cell>
        </row>
        <row r="1931">
          <cell r="A1931" t="str">
            <v>200R55-291010100-7SM875</v>
          </cell>
        </row>
        <row r="1932">
          <cell r="A1932" t="str">
            <v>200R55-291010100-7TA000</v>
          </cell>
        </row>
        <row r="1933">
          <cell r="A1933" t="str">
            <v>200R56-291010100-7BM870</v>
          </cell>
        </row>
        <row r="1934">
          <cell r="A1934" t="str">
            <v>200R58-291010100-7DM222</v>
          </cell>
        </row>
        <row r="1935">
          <cell r="A1935" t="str">
            <v>100R16-291010200-3CA865</v>
          </cell>
        </row>
        <row r="1936">
          <cell r="A1936" t="str">
            <v>200R52-291010200-7FM000</v>
          </cell>
        </row>
        <row r="1937">
          <cell r="A1937" t="str">
            <v>200R54-291010200-7VM212</v>
          </cell>
        </row>
        <row r="1938">
          <cell r="A1938" t="str">
            <v>200R55-291010200-7AM840</v>
          </cell>
        </row>
        <row r="1939">
          <cell r="A1939" t="str">
            <v>200R55-291010200-7HM865</v>
          </cell>
        </row>
        <row r="1940">
          <cell r="A1940" t="str">
            <v>200R55-291010200-7SM875</v>
          </cell>
        </row>
        <row r="1941">
          <cell r="A1941" t="str">
            <v>200R55-291010200-7TA000</v>
          </cell>
        </row>
        <row r="1942">
          <cell r="A1942" t="str">
            <v>200R54-291010300-7VM212</v>
          </cell>
        </row>
        <row r="1943">
          <cell r="A1943" t="str">
            <v>200R55-291010300-7TA000</v>
          </cell>
        </row>
        <row r="1944">
          <cell r="A1944" t="str">
            <v>200R58-291010300-7DM222</v>
          </cell>
        </row>
        <row r="1945">
          <cell r="A1945" t="str">
            <v>200R55-291010300-7SM875</v>
          </cell>
        </row>
        <row r="1946">
          <cell r="A1946" t="str">
            <v>100R16-291020100-3CA865</v>
          </cell>
        </row>
        <row r="1947">
          <cell r="A1947" t="str">
            <v>200R50-291020100-7CF000</v>
          </cell>
        </row>
        <row r="1948">
          <cell r="A1948" t="str">
            <v>200R52-291020100-7FM000</v>
          </cell>
        </row>
        <row r="1949">
          <cell r="A1949" t="str">
            <v>200R54-291020100-7VM212</v>
          </cell>
        </row>
        <row r="1950">
          <cell r="A1950" t="str">
            <v>200R55-291020100-7TA000</v>
          </cell>
        </row>
        <row r="1951">
          <cell r="A1951" t="str">
            <v>200R56-291020100-7BM870</v>
          </cell>
        </row>
        <row r="1952">
          <cell r="A1952" t="str">
            <v>200R58-291020100-7DM222</v>
          </cell>
        </row>
        <row r="1953">
          <cell r="A1953" t="str">
            <v>100R16-291020200-3CA865</v>
          </cell>
        </row>
        <row r="1954">
          <cell r="A1954" t="str">
            <v>200R50-291020200-7CF000</v>
          </cell>
        </row>
        <row r="1955">
          <cell r="A1955" t="str">
            <v>200R52-291020200-7FM000</v>
          </cell>
        </row>
        <row r="1956">
          <cell r="A1956" t="str">
            <v>200R54-291020200-7VM212</v>
          </cell>
        </row>
        <row r="1957">
          <cell r="A1957" t="str">
            <v>200R55-291020200-7TA000</v>
          </cell>
        </row>
        <row r="1958">
          <cell r="A1958" t="str">
            <v>200R56-291020200-7BM870</v>
          </cell>
        </row>
        <row r="1959">
          <cell r="A1959" t="str">
            <v>200R58-291020200-7DM222</v>
          </cell>
        </row>
        <row r="1960">
          <cell r="A1960" t="str">
            <v>200R54-291020300-7VM212</v>
          </cell>
        </row>
        <row r="1961">
          <cell r="A1961" t="str">
            <v>100R16-292110010-3CA865</v>
          </cell>
        </row>
        <row r="1962">
          <cell r="A1962" t="str">
            <v>100R16-292110030-3CA865</v>
          </cell>
        </row>
        <row r="1963">
          <cell r="A1963" t="str">
            <v>100R16-292130000-1EME12</v>
          </cell>
        </row>
        <row r="1964">
          <cell r="A1964" t="str">
            <v>100R16-292130000-1EME47</v>
          </cell>
        </row>
        <row r="1965">
          <cell r="A1965" t="str">
            <v>100R16-292130000-1KMK05</v>
          </cell>
        </row>
        <row r="1966">
          <cell r="A1966" t="str">
            <v>100R16-292130000-1RMR35</v>
          </cell>
        </row>
        <row r="1967">
          <cell r="A1967" t="str">
            <v>100R16-292130000-2NM031</v>
          </cell>
        </row>
        <row r="1968">
          <cell r="A1968" t="str">
            <v>100R16-292130000-2PM196</v>
          </cell>
        </row>
        <row r="1969">
          <cell r="A1969" t="str">
            <v>100R16-292130000-3CA865</v>
          </cell>
        </row>
        <row r="1970">
          <cell r="A1970" t="str">
            <v>100R16-292130000-3CC724</v>
          </cell>
        </row>
        <row r="1971">
          <cell r="A1971" t="str">
            <v>100R16-292130000-3CK9EK</v>
          </cell>
        </row>
        <row r="1972">
          <cell r="A1972" t="str">
            <v>100R16-292130000-3CT610</v>
          </cell>
        </row>
        <row r="1973">
          <cell r="A1973" t="str">
            <v>100R16-292130000-3CT940</v>
          </cell>
        </row>
        <row r="1974">
          <cell r="A1974" t="str">
            <v>100R16-292130000-3SK716</v>
          </cell>
        </row>
        <row r="1975">
          <cell r="A1975" t="str">
            <v>200R50-292130000-7CF000</v>
          </cell>
        </row>
        <row r="1976">
          <cell r="A1976" t="str">
            <v>200R52-292130000-7FM000</v>
          </cell>
        </row>
        <row r="1977">
          <cell r="A1977" t="str">
            <v>100RGE-292130000-1GAG00</v>
          </cell>
        </row>
        <row r="1978">
          <cell r="A1978" t="str">
            <v>100RGE-292130000-1GAG15</v>
          </cell>
        </row>
        <row r="1979">
          <cell r="A1979" t="str">
            <v>200R54-292130000-7VM212</v>
          </cell>
        </row>
        <row r="1980">
          <cell r="A1980" t="str">
            <v>200R55-292130000-7TA000</v>
          </cell>
        </row>
        <row r="1981">
          <cell r="A1981" t="str">
            <v>200R56-292130000-7BM870</v>
          </cell>
        </row>
        <row r="1982">
          <cell r="A1982" t="str">
            <v>100R16-292130010-1KMK05</v>
          </cell>
        </row>
        <row r="1983">
          <cell r="A1983" t="str">
            <v>100R16-292130010-2MM500</v>
          </cell>
        </row>
        <row r="1984">
          <cell r="A1984" t="str">
            <v>100R16-292130010-2NM030</v>
          </cell>
        </row>
        <row r="1985">
          <cell r="A1985" t="str">
            <v>100R16-292130010-3CE3E2</v>
          </cell>
        </row>
        <row r="1986">
          <cell r="A1986" t="str">
            <v>100R16-292130010-3CT610</v>
          </cell>
        </row>
        <row r="1987">
          <cell r="A1987" t="str">
            <v>100R16-292130010-3CA865</v>
          </cell>
        </row>
        <row r="1988">
          <cell r="A1988" t="str">
            <v>100R16-292130010-3CE9EB</v>
          </cell>
        </row>
        <row r="1989">
          <cell r="A1989" t="str">
            <v>100R16-292130010-3CK717</v>
          </cell>
        </row>
        <row r="1990">
          <cell r="A1990" t="str">
            <v>100R16-292130010-3CK737</v>
          </cell>
        </row>
        <row r="1991">
          <cell r="A1991" t="str">
            <v>100R16-292130010-3CK9AK</v>
          </cell>
        </row>
        <row r="1992">
          <cell r="A1992" t="str">
            <v>100R16-292130010-3CT9BJ</v>
          </cell>
        </row>
        <row r="1993">
          <cell r="A1993" t="str">
            <v>100R16-292130010-3CT9EF</v>
          </cell>
        </row>
        <row r="1994">
          <cell r="A1994" t="str">
            <v>100RGE-292130010-1GAG15</v>
          </cell>
        </row>
        <row r="1995">
          <cell r="A1995" t="str">
            <v>100RGE-292130010-1GMG81</v>
          </cell>
        </row>
        <row r="1996">
          <cell r="A1996" t="str">
            <v>200R55-292130010-7AM840</v>
          </cell>
        </row>
        <row r="1997">
          <cell r="A1997" t="str">
            <v>200R55-292130010-7HM865</v>
          </cell>
        </row>
        <row r="1998">
          <cell r="A1998" t="str">
            <v>100R16-292130020-3CA865</v>
          </cell>
        </row>
        <row r="1999">
          <cell r="A1999" t="str">
            <v>200R50-292130020-7CF000</v>
          </cell>
        </row>
        <row r="2000">
          <cell r="A2000" t="str">
            <v>200R52-292130020-7FM000</v>
          </cell>
        </row>
        <row r="2001">
          <cell r="A2001" t="str">
            <v>200R55-292130020-7TA000</v>
          </cell>
        </row>
        <row r="2002">
          <cell r="A2002" t="str">
            <v>200R56-292130020-7BM870</v>
          </cell>
        </row>
        <row r="2003">
          <cell r="A2003" t="str">
            <v>100R16-292130030-3CA865</v>
          </cell>
        </row>
        <row r="2004">
          <cell r="A2004" t="str">
            <v>200R52-292130030-7FM000</v>
          </cell>
        </row>
        <row r="2005">
          <cell r="A2005" t="str">
            <v>100RGE-292130030-1GAG15</v>
          </cell>
        </row>
        <row r="2006">
          <cell r="A2006" t="str">
            <v>200R54-292130030-7VM212</v>
          </cell>
        </row>
        <row r="2007">
          <cell r="A2007" t="str">
            <v>200R55-292130030-7TA000</v>
          </cell>
        </row>
        <row r="2008">
          <cell r="A2008" t="str">
            <v>200R56-292130030-7BM870</v>
          </cell>
        </row>
        <row r="2009">
          <cell r="A2009" t="str">
            <v>100R16-292130040-1ET9MB</v>
          </cell>
        </row>
        <row r="2010">
          <cell r="A2010" t="str">
            <v>100R16-292130040-1KMK05</v>
          </cell>
        </row>
        <row r="2011">
          <cell r="A2011" t="str">
            <v>100R16-292130040-2MM500</v>
          </cell>
        </row>
        <row r="2012">
          <cell r="A2012" t="str">
            <v>100R16-292130040-2MM9FA</v>
          </cell>
        </row>
        <row r="2013">
          <cell r="A2013" t="str">
            <v>100R16-292130040-2NM030</v>
          </cell>
        </row>
        <row r="2014">
          <cell r="A2014" t="str">
            <v>100R16-292130040-2PM196</v>
          </cell>
        </row>
        <row r="2015">
          <cell r="A2015" t="str">
            <v>100R16-292130040-3CE3E2</v>
          </cell>
        </row>
        <row r="2016">
          <cell r="A2016" t="str">
            <v>100R16-292130040-3CM858</v>
          </cell>
        </row>
        <row r="2017">
          <cell r="A2017" t="str">
            <v>200R50-292130040-7CH855</v>
          </cell>
        </row>
        <row r="2018">
          <cell r="A2018" t="str">
            <v>200R52-292130040-7FM885</v>
          </cell>
        </row>
        <row r="2019">
          <cell r="A2019" t="str">
            <v>100R16-292130040-1EME47</v>
          </cell>
        </row>
        <row r="2020">
          <cell r="A2020" t="str">
            <v>100R16-292130040-1KT957</v>
          </cell>
        </row>
        <row r="2021">
          <cell r="A2021" t="str">
            <v>100R16-292130040-1RMR32</v>
          </cell>
        </row>
        <row r="2022">
          <cell r="A2022" t="str">
            <v>100R16-292130040-3CA865</v>
          </cell>
        </row>
        <row r="2023">
          <cell r="A2023" t="str">
            <v>100R16-292130040-3CE9EB</v>
          </cell>
        </row>
        <row r="2024">
          <cell r="A2024" t="str">
            <v>100R16-292130040-3CK9AJ</v>
          </cell>
        </row>
        <row r="2025">
          <cell r="A2025" t="str">
            <v>100R16-292130040-3CT9EF</v>
          </cell>
        </row>
        <row r="2026">
          <cell r="A2026" t="str">
            <v>100R16-292130040-3CV9KB</v>
          </cell>
        </row>
        <row r="2027">
          <cell r="A2027" t="str">
            <v>200R55-292130040-7AM840</v>
          </cell>
        </row>
        <row r="2028">
          <cell r="A2028" t="str">
            <v>200R55-292130040-7HM865</v>
          </cell>
        </row>
        <row r="2029">
          <cell r="A2029" t="str">
            <v>200R55-292130040-7SM875</v>
          </cell>
        </row>
        <row r="2030">
          <cell r="A2030" t="str">
            <v>200R56-292130040-7BM870</v>
          </cell>
        </row>
        <row r="2031">
          <cell r="A2031" t="str">
            <v>100RGE-292130040-1GVG14</v>
          </cell>
        </row>
        <row r="2032">
          <cell r="A2032" t="str">
            <v>100R16-292130050-1ET9MB</v>
          </cell>
        </row>
        <row r="2033">
          <cell r="A2033" t="str">
            <v>100R16-292130050-2AM010</v>
          </cell>
        </row>
        <row r="2034">
          <cell r="A2034" t="str">
            <v>100R16-292130050-2MM500</v>
          </cell>
        </row>
        <row r="2035">
          <cell r="A2035" t="str">
            <v>100R16-292130050-2NM030</v>
          </cell>
        </row>
        <row r="2036">
          <cell r="A2036" t="str">
            <v>100R16-292130050-3CA865</v>
          </cell>
        </row>
        <row r="2037">
          <cell r="A2037" t="str">
            <v>100R16-292130050-3CE3E2</v>
          </cell>
        </row>
        <row r="2038">
          <cell r="A2038" t="str">
            <v>100R16-292130050-3CE9EB</v>
          </cell>
        </row>
        <row r="2039">
          <cell r="A2039" t="str">
            <v>100R16-292130050-3CE9EE</v>
          </cell>
        </row>
        <row r="2040">
          <cell r="A2040" t="str">
            <v>100R16-292130050-3CK717</v>
          </cell>
        </row>
        <row r="2041">
          <cell r="A2041" t="str">
            <v>100R16-292130050-3CK9AK</v>
          </cell>
        </row>
        <row r="2042">
          <cell r="A2042" t="str">
            <v>100R16-292130050-3CM858</v>
          </cell>
        </row>
        <row r="2043">
          <cell r="A2043" t="str">
            <v>100R16-292130050-3CT9CE</v>
          </cell>
        </row>
        <row r="2044">
          <cell r="A2044" t="str">
            <v>200R50-292130050-7CH855</v>
          </cell>
        </row>
        <row r="2045">
          <cell r="A2045" t="str">
            <v>200R52-292130050-7FM885</v>
          </cell>
        </row>
        <row r="2046">
          <cell r="A2046" t="str">
            <v>100R16-292130050-3CK737</v>
          </cell>
        </row>
        <row r="2047">
          <cell r="A2047" t="str">
            <v>100R16-292130050-1KT957</v>
          </cell>
        </row>
        <row r="2048">
          <cell r="A2048" t="str">
            <v>100R16-292130050-3CA857</v>
          </cell>
        </row>
        <row r="2049">
          <cell r="A2049" t="str">
            <v>100R16-292130050-3CE9ET</v>
          </cell>
        </row>
        <row r="2050">
          <cell r="A2050" t="str">
            <v>100R16-292130050-3CK9AJ</v>
          </cell>
        </row>
        <row r="2051">
          <cell r="A2051" t="str">
            <v>100R16-292130050-3CT9EF</v>
          </cell>
        </row>
        <row r="2052">
          <cell r="A2052" t="str">
            <v>100R16-292130050-3CV9KB</v>
          </cell>
        </row>
        <row r="2053">
          <cell r="A2053" t="str">
            <v>100RGE-292130050-1GMG65</v>
          </cell>
        </row>
        <row r="2054">
          <cell r="A2054" t="str">
            <v>100RGE-292130050-1GVG14</v>
          </cell>
        </row>
        <row r="2055">
          <cell r="A2055" t="str">
            <v>200R55-292130050-7AM840</v>
          </cell>
        </row>
        <row r="2056">
          <cell r="A2056" t="str">
            <v>200R55-292130050-7HM865</v>
          </cell>
        </row>
        <row r="2057">
          <cell r="A2057" t="str">
            <v>200R55-292130050-7SM875</v>
          </cell>
        </row>
        <row r="2058">
          <cell r="A2058" t="str">
            <v>200R56-292130050-7BM870</v>
          </cell>
        </row>
        <row r="2059">
          <cell r="A2059" t="str">
            <v>100RGE-292130050-1GAG15</v>
          </cell>
        </row>
        <row r="2060">
          <cell r="A2060" t="str">
            <v>100R16-292130060-1EME47</v>
          </cell>
        </row>
        <row r="2061">
          <cell r="A2061" t="str">
            <v>100R16-292130060-1KMK05</v>
          </cell>
        </row>
        <row r="2062">
          <cell r="A2062" t="str">
            <v>100R16-292130060-1RMR32</v>
          </cell>
        </row>
        <row r="2063">
          <cell r="A2063" t="str">
            <v>100R16-292130060-1RMR35</v>
          </cell>
        </row>
        <row r="2064">
          <cell r="A2064" t="str">
            <v>100R16-292130060-2AM010</v>
          </cell>
        </row>
        <row r="2065">
          <cell r="A2065" t="str">
            <v>100R16-292130060-2MM500</v>
          </cell>
        </row>
        <row r="2066">
          <cell r="A2066" t="str">
            <v>100R16-292130060-2MM9FA</v>
          </cell>
        </row>
        <row r="2067">
          <cell r="A2067" t="str">
            <v>100R16-292130060-2NM030</v>
          </cell>
        </row>
        <row r="2068">
          <cell r="A2068" t="str">
            <v>100R16-292130060-2PM196</v>
          </cell>
        </row>
        <row r="2069">
          <cell r="A2069" t="str">
            <v>100R16-292130060-3CA857</v>
          </cell>
        </row>
        <row r="2070">
          <cell r="A2070" t="str">
            <v>100R16-292130060-3CA865</v>
          </cell>
        </row>
        <row r="2071">
          <cell r="A2071" t="str">
            <v>100R16-292130060-3CE3E2</v>
          </cell>
        </row>
        <row r="2072">
          <cell r="A2072" t="str">
            <v>100R16-292130060-3CE9EB</v>
          </cell>
        </row>
        <row r="2073">
          <cell r="A2073" t="str">
            <v>100R16-292130060-3CE9EE</v>
          </cell>
        </row>
        <row r="2074">
          <cell r="A2074" t="str">
            <v>100R16-292130060-3CK717</v>
          </cell>
        </row>
        <row r="2075">
          <cell r="A2075" t="str">
            <v>100R16-292130060-3CK737</v>
          </cell>
        </row>
        <row r="2076">
          <cell r="A2076" t="str">
            <v>100R16-292130060-3CK9AJ</v>
          </cell>
        </row>
        <row r="2077">
          <cell r="A2077" t="str">
            <v>100R16-292130060-3CK9AK</v>
          </cell>
        </row>
        <row r="2078">
          <cell r="A2078" t="str">
            <v>100R16-292130060-3CM9CB</v>
          </cell>
        </row>
        <row r="2079">
          <cell r="A2079" t="str">
            <v>100R16-292130060-3CT9BJ</v>
          </cell>
        </row>
        <row r="2080">
          <cell r="A2080" t="str">
            <v>100R16-292130060-3CT9EF</v>
          </cell>
        </row>
        <row r="2081">
          <cell r="A2081" t="str">
            <v>100R16-292130060-3CT9LA</v>
          </cell>
        </row>
        <row r="2082">
          <cell r="A2082" t="str">
            <v>100R16-292130060-3CW358</v>
          </cell>
        </row>
        <row r="2083">
          <cell r="A2083" t="str">
            <v>200R52-292130060-7FM885</v>
          </cell>
        </row>
        <row r="2084">
          <cell r="A2084" t="str">
            <v>100R16-292130060-1KT957</v>
          </cell>
        </row>
        <row r="2085">
          <cell r="A2085" t="str">
            <v>100R16-292130060-3CE9ET</v>
          </cell>
        </row>
        <row r="2086">
          <cell r="A2086" t="str">
            <v>100R16-292130060-3CT9CE</v>
          </cell>
        </row>
        <row r="2087">
          <cell r="A2087" t="str">
            <v>100R16-292130060-3CV9KB</v>
          </cell>
        </row>
        <row r="2088">
          <cell r="A2088" t="str">
            <v>100RGE-292130060-1GAG00</v>
          </cell>
        </row>
        <row r="2089">
          <cell r="A2089" t="str">
            <v>100RGE-292130060-1GAG15</v>
          </cell>
        </row>
        <row r="2090">
          <cell r="A2090" t="str">
            <v>100RGE-292130060-1GMG65</v>
          </cell>
        </row>
        <row r="2091">
          <cell r="A2091" t="str">
            <v>100RGE-292130060-1GMG81</v>
          </cell>
        </row>
        <row r="2092">
          <cell r="A2092" t="str">
            <v>100RGE-292130060-1GMGG2</v>
          </cell>
        </row>
        <row r="2093">
          <cell r="A2093" t="str">
            <v>100RGE-292130060-1GMGJ1</v>
          </cell>
        </row>
        <row r="2094">
          <cell r="A2094" t="str">
            <v>100RGE-292130060-1GMGJ2</v>
          </cell>
        </row>
        <row r="2095">
          <cell r="A2095" t="str">
            <v>100RGE-292130060-1GMGK2</v>
          </cell>
        </row>
        <row r="2096">
          <cell r="A2096" t="str">
            <v>100RGE-292130060-1GVG14</v>
          </cell>
        </row>
        <row r="2097">
          <cell r="A2097" t="str">
            <v>200R55-292130060-7HM865</v>
          </cell>
        </row>
        <row r="2098">
          <cell r="A2098" t="str">
            <v>100R16-292140010-1ET9MB</v>
          </cell>
        </row>
        <row r="2099">
          <cell r="A2099" t="str">
            <v>100R16-292140010-1RMR32</v>
          </cell>
        </row>
        <row r="2100">
          <cell r="A2100" t="str">
            <v>100R16-292140010-1RVR84</v>
          </cell>
        </row>
        <row r="2101">
          <cell r="A2101" t="str">
            <v>100R16-292140010-2NM030</v>
          </cell>
        </row>
        <row r="2102">
          <cell r="A2102" t="str">
            <v>100R16-292140010-2PM9FB</v>
          </cell>
        </row>
        <row r="2103">
          <cell r="A2103" t="str">
            <v>100R16-292140010-3CA865</v>
          </cell>
        </row>
        <row r="2104">
          <cell r="A2104" t="str">
            <v>100R16-292140010-3CE3E2</v>
          </cell>
        </row>
        <row r="2105">
          <cell r="A2105" t="str">
            <v>100R16-292140010-3CE9ET</v>
          </cell>
        </row>
        <row r="2106">
          <cell r="A2106" t="str">
            <v>100R16-292140010-3CK717</v>
          </cell>
        </row>
        <row r="2107">
          <cell r="A2107" t="str">
            <v>100R16-292140010-3CK735</v>
          </cell>
        </row>
        <row r="2108">
          <cell r="A2108" t="str">
            <v>100R16-292140010-3CK737</v>
          </cell>
        </row>
        <row r="2109">
          <cell r="A2109" t="str">
            <v>100R16-292140010-2AM010</v>
          </cell>
        </row>
        <row r="2110">
          <cell r="A2110" t="str">
            <v>100R16-292140010-3CE9EA</v>
          </cell>
        </row>
        <row r="2111">
          <cell r="A2111" t="str">
            <v>100R16-292140010-3CE9EB</v>
          </cell>
        </row>
        <row r="2112">
          <cell r="A2112" t="str">
            <v>100R16-292140010-3CE9EE</v>
          </cell>
        </row>
        <row r="2113">
          <cell r="A2113" t="str">
            <v>100R16-292140010-3CE9EG</v>
          </cell>
        </row>
        <row r="2114">
          <cell r="A2114" t="str">
            <v>100R16-292140010-3CK9AJ</v>
          </cell>
        </row>
        <row r="2115">
          <cell r="A2115" t="str">
            <v>100R16-292140010-3CK9AL</v>
          </cell>
        </row>
        <row r="2116">
          <cell r="A2116" t="str">
            <v>100R16-292140010-3CV840</v>
          </cell>
        </row>
        <row r="2117">
          <cell r="A2117" t="str">
            <v>100R16-292140010-3CW358</v>
          </cell>
        </row>
        <row r="2118">
          <cell r="A2118" t="str">
            <v>200R55-292140010-7AM840</v>
          </cell>
        </row>
        <row r="2119">
          <cell r="A2119" t="str">
            <v>200R58-292140010-7DM222</v>
          </cell>
        </row>
        <row r="2120">
          <cell r="A2120" t="str">
            <v>100RGE-292140010-1GKGN1</v>
          </cell>
        </row>
        <row r="2121">
          <cell r="A2121" t="str">
            <v>100R16-292140020-3CA865</v>
          </cell>
        </row>
        <row r="2122">
          <cell r="A2122" t="str">
            <v>100R16-292140020-3CK737</v>
          </cell>
        </row>
        <row r="2123">
          <cell r="A2123" t="str">
            <v>100R16-292140030-1RMR32</v>
          </cell>
        </row>
        <row r="2124">
          <cell r="A2124" t="str">
            <v>100R16-292140030-2MM500</v>
          </cell>
        </row>
        <row r="2125">
          <cell r="A2125" t="str">
            <v>100R16-292140030-2NM030</v>
          </cell>
        </row>
        <row r="2126">
          <cell r="A2126" t="str">
            <v>100R16-292140030-2PM196</v>
          </cell>
        </row>
        <row r="2127">
          <cell r="A2127" t="str">
            <v>100R16-292140030-3CA865</v>
          </cell>
        </row>
        <row r="2128">
          <cell r="A2128" t="str">
            <v>100R16-292140030-3CE3E2</v>
          </cell>
        </row>
        <row r="2129">
          <cell r="A2129" t="str">
            <v>100R16-292140030-3CE9EB</v>
          </cell>
        </row>
        <row r="2130">
          <cell r="A2130" t="str">
            <v>100R16-292140030-3CE9EE</v>
          </cell>
        </row>
        <row r="2131">
          <cell r="A2131" t="str">
            <v>100R16-292140030-3CE9ET</v>
          </cell>
        </row>
        <row r="2132">
          <cell r="A2132" t="str">
            <v>100R16-292140030-3CK737</v>
          </cell>
        </row>
        <row r="2133">
          <cell r="A2133" t="str">
            <v>100R16-292140030-3CM858</v>
          </cell>
        </row>
        <row r="2134">
          <cell r="A2134" t="str">
            <v>200R52-292140030-7FM885</v>
          </cell>
        </row>
        <row r="2135">
          <cell r="A2135" t="str">
            <v>100R16-292140030-1EME47</v>
          </cell>
        </row>
        <row r="2136">
          <cell r="A2136" t="str">
            <v>100R16-292140030-2MM9FA</v>
          </cell>
        </row>
        <row r="2137">
          <cell r="A2137" t="str">
            <v>200R54-292140030-7VM212</v>
          </cell>
        </row>
        <row r="2138">
          <cell r="A2138" t="str">
            <v>200R55-292140030-7AM840</v>
          </cell>
        </row>
        <row r="2139">
          <cell r="A2139" t="str">
            <v>200R55-292140030-7HM865</v>
          </cell>
        </row>
        <row r="2140">
          <cell r="A2140" t="str">
            <v>200R55-292140030-7SM875</v>
          </cell>
        </row>
        <row r="2141">
          <cell r="A2141" t="str">
            <v>200R56-292140030-7BM870</v>
          </cell>
        </row>
        <row r="2142">
          <cell r="A2142" t="str">
            <v>200R58-292140030-7DM222</v>
          </cell>
        </row>
        <row r="2143">
          <cell r="A2143" t="str">
            <v>100R16-292140040-1ET9MB</v>
          </cell>
        </row>
        <row r="2144">
          <cell r="A2144" t="str">
            <v>100R16-292140040-2AM010</v>
          </cell>
        </row>
        <row r="2145">
          <cell r="A2145" t="str">
            <v>100R16-292140040-2MM500</v>
          </cell>
        </row>
        <row r="2146">
          <cell r="A2146" t="str">
            <v>100R16-292140040-2NM030</v>
          </cell>
        </row>
        <row r="2147">
          <cell r="A2147" t="str">
            <v>100R16-292140040-3CA865</v>
          </cell>
        </row>
        <row r="2148">
          <cell r="A2148" t="str">
            <v>100R16-292140040-3CC758</v>
          </cell>
        </row>
        <row r="2149">
          <cell r="A2149" t="str">
            <v>100R16-292140040-3CE9EA</v>
          </cell>
        </row>
        <row r="2150">
          <cell r="A2150" t="str">
            <v>100R16-292140040-3CE9EB</v>
          </cell>
        </row>
        <row r="2151">
          <cell r="A2151" t="str">
            <v>100R16-292140040-3CE9ED</v>
          </cell>
        </row>
        <row r="2152">
          <cell r="A2152" t="str">
            <v>100R16-292140040-3CE9EE</v>
          </cell>
        </row>
        <row r="2153">
          <cell r="A2153" t="str">
            <v>100R16-292140040-3CE9EG</v>
          </cell>
        </row>
        <row r="2154">
          <cell r="A2154" t="str">
            <v>100R16-292140040-3CE9ET</v>
          </cell>
        </row>
        <row r="2155">
          <cell r="A2155" t="str">
            <v>100R16-292140040-3CK717</v>
          </cell>
        </row>
        <row r="2156">
          <cell r="A2156" t="str">
            <v>100R16-292140040-3CK737</v>
          </cell>
        </row>
        <row r="2157">
          <cell r="A2157" t="str">
            <v>100R16-292140040-3CK9AJ</v>
          </cell>
        </row>
        <row r="2158">
          <cell r="A2158" t="str">
            <v>100R16-292140040-3CK9AL</v>
          </cell>
        </row>
        <row r="2159">
          <cell r="A2159" t="str">
            <v>100R16-292140040-3CM858</v>
          </cell>
        </row>
        <row r="2160">
          <cell r="A2160" t="str">
            <v>100R16-292140040-3CT610</v>
          </cell>
        </row>
        <row r="2161">
          <cell r="A2161" t="str">
            <v>100R16-292140040-3CV840</v>
          </cell>
        </row>
        <row r="2162">
          <cell r="A2162" t="str">
            <v>100R16-292140040-3CV9KB</v>
          </cell>
        </row>
        <row r="2163">
          <cell r="A2163" t="str">
            <v>100R16-292140040-3CW358</v>
          </cell>
        </row>
        <row r="2164">
          <cell r="A2164" t="str">
            <v>200R52-292140040-7FM885</v>
          </cell>
        </row>
        <row r="2165">
          <cell r="A2165" t="str">
            <v>100R16-292140040-3CA853</v>
          </cell>
        </row>
        <row r="2166">
          <cell r="A2166" t="str">
            <v>100RGE-292140040-1GKGN1</v>
          </cell>
        </row>
        <row r="2167">
          <cell r="A2167" t="str">
            <v>200R55-292140040-7AM840</v>
          </cell>
        </row>
        <row r="2168">
          <cell r="A2168" t="str">
            <v>200R55-292140040-7HM865</v>
          </cell>
        </row>
        <row r="2169">
          <cell r="A2169" t="str">
            <v>200R55-292140040-7SM875</v>
          </cell>
        </row>
        <row r="2170">
          <cell r="A2170" t="str">
            <v>200R56-292140040-7BM870</v>
          </cell>
        </row>
        <row r="2171">
          <cell r="A2171" t="str">
            <v>100R16-292210010-3CA865</v>
          </cell>
        </row>
        <row r="2172">
          <cell r="A2172" t="str">
            <v>100R16-292210020-3CA865</v>
          </cell>
        </row>
        <row r="2173">
          <cell r="A2173" t="str">
            <v>100R16-292230000-3CA865</v>
          </cell>
        </row>
        <row r="2174">
          <cell r="A2174" t="str">
            <v>200R50-292230000-7CF000</v>
          </cell>
        </row>
        <row r="2175">
          <cell r="A2175" t="str">
            <v>200R52-292230000-7FM000</v>
          </cell>
        </row>
        <row r="2176">
          <cell r="A2176" t="str">
            <v>100RGE-292230000-1GAG15</v>
          </cell>
        </row>
        <row r="2177">
          <cell r="A2177" t="str">
            <v>200R54-292230000-7VM212</v>
          </cell>
        </row>
        <row r="2178">
          <cell r="A2178" t="str">
            <v>200R55-292230000-7TA000</v>
          </cell>
        </row>
        <row r="2179">
          <cell r="A2179" t="str">
            <v>200R56-292230000-7BM870</v>
          </cell>
        </row>
        <row r="2180">
          <cell r="A2180" t="str">
            <v>100R16-292230010-2NM031</v>
          </cell>
        </row>
        <row r="2181">
          <cell r="A2181" t="str">
            <v>100R16-292230010-3CA865</v>
          </cell>
        </row>
        <row r="2182">
          <cell r="A2182" t="str">
            <v>100R16-292230010-3CV9KB</v>
          </cell>
        </row>
        <row r="2183">
          <cell r="A2183" t="str">
            <v>200R50-292230010-7CF000</v>
          </cell>
        </row>
        <row r="2184">
          <cell r="A2184" t="str">
            <v>200R52-292230010-7FM000</v>
          </cell>
        </row>
        <row r="2185">
          <cell r="A2185" t="str">
            <v>100RGE-292230010-1GAG00</v>
          </cell>
        </row>
        <row r="2186">
          <cell r="A2186" t="str">
            <v>100RGE-292230010-1GAG15</v>
          </cell>
        </row>
        <row r="2187">
          <cell r="A2187" t="str">
            <v>200R54-292230010-7VM212</v>
          </cell>
        </row>
        <row r="2188">
          <cell r="A2188" t="str">
            <v>200R55-292230010-7TA000</v>
          </cell>
        </row>
        <row r="2189">
          <cell r="A2189" t="str">
            <v>200R56-292230010-7BM870</v>
          </cell>
        </row>
        <row r="2190">
          <cell r="A2190" t="str">
            <v>100R16-292230020-3CA865</v>
          </cell>
        </row>
        <row r="2191">
          <cell r="A2191" t="str">
            <v>200R35-292310070-7LM350</v>
          </cell>
        </row>
        <row r="2192">
          <cell r="A2192" t="str">
            <v>200R81-292310070-6MM570</v>
          </cell>
        </row>
        <row r="2193">
          <cell r="A2193" t="str">
            <v>100RGE-292310075-1GAG00</v>
          </cell>
        </row>
        <row r="2194">
          <cell r="A2194" t="str">
            <v>100RYP-292330080-2YKYFI</v>
          </cell>
        </row>
        <row r="2195">
          <cell r="A2195" t="str">
            <v>100R16-292410000-3CA865</v>
          </cell>
        </row>
        <row r="2196">
          <cell r="A2196" t="str">
            <v>200R81-292410000-6MM570</v>
          </cell>
        </row>
        <row r="2197">
          <cell r="A2197" t="str">
            <v>100RGE-292410010-1GAG00</v>
          </cell>
        </row>
        <row r="2198">
          <cell r="A2198" t="str">
            <v>100RYP-292430000-2YKYFI</v>
          </cell>
        </row>
        <row r="2199">
          <cell r="A2199" t="str">
            <v>300RIE-292430000-9MYRIE</v>
          </cell>
        </row>
        <row r="2200">
          <cell r="A2200" t="str">
            <v>100R16-293010000-2PM040</v>
          </cell>
        </row>
        <row r="2201">
          <cell r="A2201" t="str">
            <v>100R16-293010000-3CA865</v>
          </cell>
        </row>
        <row r="2202">
          <cell r="A2202" t="str">
            <v>200R50-293010000-7CF000</v>
          </cell>
        </row>
        <row r="2203">
          <cell r="A2203" t="str">
            <v>200R52-293010000-7FM000</v>
          </cell>
        </row>
        <row r="2204">
          <cell r="A2204" t="str">
            <v>200R9W-293010000-7WA913</v>
          </cell>
        </row>
        <row r="2205">
          <cell r="A2205" t="str">
            <v>400R60-293010000-8EX570</v>
          </cell>
        </row>
        <row r="2206">
          <cell r="A2206" t="str">
            <v>100R16-293010000-3CT9EE</v>
          </cell>
        </row>
        <row r="2207">
          <cell r="A2207" t="str">
            <v>100RGE-293010000-1GAG15</v>
          </cell>
        </row>
        <row r="2208">
          <cell r="A2208" t="str">
            <v>200R54-293010000-7VM212</v>
          </cell>
        </row>
        <row r="2209">
          <cell r="A2209" t="str">
            <v>200R55-293010000-7SM875</v>
          </cell>
        </row>
        <row r="2210">
          <cell r="A2210" t="str">
            <v>200R55-293010000-7TA000</v>
          </cell>
        </row>
        <row r="2211">
          <cell r="A2211" t="str">
            <v>200R56-293010000-7BM870</v>
          </cell>
        </row>
        <row r="2212">
          <cell r="A2212" t="str">
            <v>200R58-293010000-7DM222</v>
          </cell>
        </row>
        <row r="2213">
          <cell r="A2213" t="str">
            <v>200R81-293010000-6MM570</v>
          </cell>
        </row>
        <row r="2214">
          <cell r="A2214" t="str">
            <v>200RCS-293010000-5BA570</v>
          </cell>
        </row>
        <row r="2215">
          <cell r="A2215" t="str">
            <v>200R55-293010000-7TA315</v>
          </cell>
        </row>
        <row r="2216">
          <cell r="A2216" t="str">
            <v>100RGE-293030460-1GAG00</v>
          </cell>
        </row>
        <row r="2217">
          <cell r="A2217" t="str">
            <v>100RGE-293030460-1GAG15</v>
          </cell>
        </row>
        <row r="2218">
          <cell r="A2218" t="str">
            <v>100R16-293040000-3CA865</v>
          </cell>
        </row>
        <row r="2219">
          <cell r="A2219" t="str">
            <v>100R16-293040000-3CM858</v>
          </cell>
        </row>
        <row r="2220">
          <cell r="A2220" t="str">
            <v>200R50-293040000-7CF000</v>
          </cell>
        </row>
        <row r="2221">
          <cell r="A2221" t="str">
            <v>200R50-293040000-7CM820</v>
          </cell>
        </row>
        <row r="2222">
          <cell r="A2222" t="str">
            <v>200R52-293040000-7FM000</v>
          </cell>
        </row>
        <row r="2223">
          <cell r="A2223" t="str">
            <v>100R16-293040000-3CA853</v>
          </cell>
        </row>
        <row r="2224">
          <cell r="A2224" t="str">
            <v>100RGE-293040000-1GAG15</v>
          </cell>
        </row>
        <row r="2225">
          <cell r="A2225" t="str">
            <v>200R54-293040000-7VM212</v>
          </cell>
        </row>
        <row r="2226">
          <cell r="A2226" t="str">
            <v>200R55-293040000-7TA000</v>
          </cell>
        </row>
        <row r="2227">
          <cell r="A2227" t="str">
            <v>200R56-293040000-7BM870</v>
          </cell>
        </row>
        <row r="2228">
          <cell r="A2228" t="str">
            <v>200R58-293040000-7DM222</v>
          </cell>
        </row>
        <row r="2229">
          <cell r="A2229" t="str">
            <v>200R55-293040000-7TA315</v>
          </cell>
        </row>
        <row r="2230">
          <cell r="A2230" t="str">
            <v>200R81-293070000-6MM570</v>
          </cell>
        </row>
        <row r="2231">
          <cell r="A2231" t="str">
            <v>100R16-295010000-3CA865</v>
          </cell>
        </row>
        <row r="2232">
          <cell r="A2232" t="str">
            <v>100R16-295010000-3CM858</v>
          </cell>
        </row>
        <row r="2233">
          <cell r="A2233" t="str">
            <v>200R50-295010000-7CF000</v>
          </cell>
        </row>
        <row r="2234">
          <cell r="A2234" t="str">
            <v>200R50-295010000-7CM820</v>
          </cell>
        </row>
        <row r="2235">
          <cell r="A2235" t="str">
            <v>200R52-295010000-7FM000</v>
          </cell>
        </row>
        <row r="2236">
          <cell r="A2236" t="str">
            <v>200R9W-295010000-7WA913</v>
          </cell>
        </row>
        <row r="2237">
          <cell r="A2237" t="str">
            <v>400R60-295010000-8EX570</v>
          </cell>
        </row>
        <row r="2238">
          <cell r="A2238" t="str">
            <v>100R16-295010000-3CA853</v>
          </cell>
        </row>
        <row r="2239">
          <cell r="A2239" t="str">
            <v>100R16-295010000-3CT9EE</v>
          </cell>
        </row>
        <row r="2240">
          <cell r="A2240" t="str">
            <v>100RGE-295010000-1GAG00</v>
          </cell>
        </row>
        <row r="2241">
          <cell r="A2241" t="str">
            <v>100RGE-295010000-1GAG15</v>
          </cell>
        </row>
        <row r="2242">
          <cell r="A2242" t="str">
            <v>200R54-295010000-7VM212</v>
          </cell>
        </row>
        <row r="2243">
          <cell r="A2243" t="str">
            <v>200R55-295010000-7TA000</v>
          </cell>
        </row>
        <row r="2244">
          <cell r="A2244" t="str">
            <v>200R56-295010000-7BM870</v>
          </cell>
        </row>
        <row r="2245">
          <cell r="A2245" t="str">
            <v>200R58-295010000-7DM222</v>
          </cell>
        </row>
        <row r="2246">
          <cell r="A2246" t="str">
            <v>200R81-295010000-6MM570</v>
          </cell>
        </row>
        <row r="2247">
          <cell r="A2247" t="str">
            <v>200RCS-295010000-5BA570</v>
          </cell>
        </row>
        <row r="2248">
          <cell r="A2248" t="str">
            <v>200R55-295010000-7TA315</v>
          </cell>
        </row>
        <row r="2249">
          <cell r="A2249" t="str">
            <v>100RGE-295070000-1GAG00</v>
          </cell>
        </row>
        <row r="2250">
          <cell r="A2250" t="str">
            <v>100RGE-295070000-1GAG15</v>
          </cell>
        </row>
        <row r="2251">
          <cell r="A2251" t="str">
            <v>200R81-295070000-6MM570</v>
          </cell>
        </row>
        <row r="2252">
          <cell r="A2252" t="str">
            <v>200R35-301010010-7LM350</v>
          </cell>
        </row>
        <row r="2253">
          <cell r="A2253" t="str">
            <v>200R50-301010010-7CF825</v>
          </cell>
        </row>
        <row r="2254">
          <cell r="A2254" t="str">
            <v>200R52-301010010-7FM885</v>
          </cell>
        </row>
        <row r="2255">
          <cell r="A2255" t="str">
            <v>200R53-301010010-7JA300</v>
          </cell>
        </row>
        <row r="2256">
          <cell r="A2256" t="str">
            <v>200RTE-301010010-6ETRTE</v>
          </cell>
        </row>
        <row r="2257">
          <cell r="A2257" t="str">
            <v>200RTV-301010010-6DARTV</v>
          </cell>
        </row>
        <row r="2258">
          <cell r="A2258" t="str">
            <v>300RIE-301010010-9MYRIE</v>
          </cell>
        </row>
        <row r="2259">
          <cell r="A2259" t="str">
            <v>200R58-301010010-7DM222</v>
          </cell>
        </row>
        <row r="2260">
          <cell r="A2260" t="str">
            <v>200R81-301010010-6MM570</v>
          </cell>
        </row>
        <row r="2261">
          <cell r="A2261" t="str">
            <v>200R55-301010010-7TA315</v>
          </cell>
        </row>
        <row r="2262">
          <cell r="A2262" t="str">
            <v>200R35-301010015-7LM350</v>
          </cell>
        </row>
        <row r="2263">
          <cell r="A2263" t="str">
            <v>200R52-301010015-7FM885</v>
          </cell>
        </row>
        <row r="2264">
          <cell r="A2264" t="str">
            <v>200R50-301010015-7CF825</v>
          </cell>
        </row>
        <row r="2265">
          <cell r="A2265" t="str">
            <v>200R58-301010015-7DM222</v>
          </cell>
        </row>
        <row r="2266">
          <cell r="A2266" t="str">
            <v>200R55-301010015-7TA315</v>
          </cell>
        </row>
        <row r="2267">
          <cell r="A2267" t="str">
            <v>200R55-301010017-7TA315</v>
          </cell>
        </row>
        <row r="2268">
          <cell r="A2268" t="str">
            <v>200R35-301030000-7LM350</v>
          </cell>
        </row>
        <row r="2269">
          <cell r="A2269" t="str">
            <v>200R50-301030000-7CF825</v>
          </cell>
        </row>
        <row r="2270">
          <cell r="A2270" t="str">
            <v>200R52-301030000-7FM885</v>
          </cell>
        </row>
        <row r="2271">
          <cell r="A2271" t="str">
            <v>200R53-301030000-7JA300</v>
          </cell>
        </row>
        <row r="2272">
          <cell r="A2272" t="str">
            <v>200R55-301030000-7TA315</v>
          </cell>
        </row>
        <row r="2273">
          <cell r="A2273" t="str">
            <v>200R58-301030000-7DM222</v>
          </cell>
        </row>
        <row r="2274">
          <cell r="A2274" t="str">
            <v>200R81-301030000-6MM570</v>
          </cell>
        </row>
        <row r="2275">
          <cell r="A2275" t="str">
            <v>200R50-303010010-7CF825</v>
          </cell>
        </row>
        <row r="2276">
          <cell r="A2276" t="str">
            <v>200R52-303010010-7FM885</v>
          </cell>
        </row>
        <row r="2277">
          <cell r="A2277" t="str">
            <v>200R5H-303010010-7KA5H5</v>
          </cell>
        </row>
        <row r="2278">
          <cell r="A2278" t="str">
            <v>200R54-303010010-7VM212</v>
          </cell>
        </row>
        <row r="2279">
          <cell r="A2279" t="str">
            <v>200R55-303010010-7TA315</v>
          </cell>
        </row>
        <row r="2280">
          <cell r="A2280" t="str">
            <v>200R56-303010010-7BM870</v>
          </cell>
        </row>
        <row r="2281">
          <cell r="A2281" t="str">
            <v>200R58-303010010-7DM222</v>
          </cell>
        </row>
        <row r="2282">
          <cell r="A2282" t="str">
            <v>200R50-303010015-7CF825</v>
          </cell>
        </row>
        <row r="2283">
          <cell r="A2283" t="str">
            <v>200R54-303010015-7VM212</v>
          </cell>
        </row>
        <row r="2284">
          <cell r="A2284" t="str">
            <v>200R55-303010015-7TA315</v>
          </cell>
        </row>
        <row r="2285">
          <cell r="A2285" t="str">
            <v>200R56-303010015-7BM870</v>
          </cell>
        </row>
        <row r="2286">
          <cell r="A2286" t="str">
            <v>200R58-303010015-7DM222</v>
          </cell>
        </row>
        <row r="2287">
          <cell r="A2287" t="str">
            <v>200R50-303010017-7CF000</v>
          </cell>
        </row>
        <row r="2288">
          <cell r="A2288" t="str">
            <v>200R50-303020010-7CF825</v>
          </cell>
        </row>
        <row r="2289">
          <cell r="A2289" t="str">
            <v>200R52-303020010-7FM885</v>
          </cell>
        </row>
        <row r="2290">
          <cell r="A2290" t="str">
            <v>200R54-303020010-7VM212</v>
          </cell>
        </row>
        <row r="2291">
          <cell r="A2291" t="str">
            <v>200R55-303020010-7TA315</v>
          </cell>
        </row>
        <row r="2292">
          <cell r="A2292" t="str">
            <v>200R56-303020010-7BM870</v>
          </cell>
        </row>
        <row r="2293">
          <cell r="A2293" t="str">
            <v>200R58-303020010-7DM222</v>
          </cell>
        </row>
        <row r="2294">
          <cell r="A2294" t="str">
            <v>200RCS-305010000-5BA570</v>
          </cell>
        </row>
        <row r="2295">
          <cell r="A2295" t="str">
            <v>200RCS-305020000-5BA570</v>
          </cell>
        </row>
        <row r="2296">
          <cell r="A2296" t="str">
            <v>100R16-311010010-1KMK20</v>
          </cell>
        </row>
        <row r="2297">
          <cell r="A2297" t="str">
            <v>100R16-311010010-3CA865</v>
          </cell>
        </row>
        <row r="2298">
          <cell r="A2298" t="str">
            <v>200R50-311010010-7CF000</v>
          </cell>
        </row>
        <row r="2299">
          <cell r="A2299" t="str">
            <v>200R52-311010010-7FM000</v>
          </cell>
        </row>
        <row r="2300">
          <cell r="A2300" t="str">
            <v>200R52-311010010-7FM885</v>
          </cell>
        </row>
        <row r="2301">
          <cell r="A2301" t="str">
            <v>100RGE-311010010-1GAG15</v>
          </cell>
        </row>
        <row r="2302">
          <cell r="A2302" t="str">
            <v>200R54-311010010-7VM212</v>
          </cell>
        </row>
        <row r="2303">
          <cell r="A2303" t="str">
            <v>200R55-311010010-7TA000</v>
          </cell>
        </row>
        <row r="2304">
          <cell r="A2304" t="str">
            <v>200R56-311010010-7BM870</v>
          </cell>
        </row>
        <row r="2305">
          <cell r="A2305" t="str">
            <v>200R58-311010010-7DM222</v>
          </cell>
        </row>
        <row r="2306">
          <cell r="A2306" t="str">
            <v>400R60-311010020-8EX570</v>
          </cell>
        </row>
        <row r="2307">
          <cell r="A2307" t="str">
            <v>200R81-311010020-6MM570</v>
          </cell>
        </row>
        <row r="2308">
          <cell r="A2308" t="str">
            <v>200RBI-311010020-5PARBI</v>
          </cell>
        </row>
        <row r="2309">
          <cell r="A2309" t="str">
            <v>200RCS-311010020-5BA570</v>
          </cell>
        </row>
        <row r="2310">
          <cell r="A2310" t="str">
            <v>100R16-311010030-3CA865</v>
          </cell>
        </row>
        <row r="2311">
          <cell r="A2311" t="str">
            <v>100R16-311010050-2MM500</v>
          </cell>
        </row>
        <row r="2312">
          <cell r="A2312" t="str">
            <v>100R16-311010050-2PM040</v>
          </cell>
        </row>
        <row r="2313">
          <cell r="A2313" t="str">
            <v>100R16-311010050-2PM105</v>
          </cell>
        </row>
        <row r="2314">
          <cell r="A2314" t="str">
            <v>100R16-311010050-3CA865</v>
          </cell>
        </row>
        <row r="2315">
          <cell r="A2315" t="str">
            <v>200R50-311010050-7CF825</v>
          </cell>
        </row>
        <row r="2316">
          <cell r="A2316" t="str">
            <v>200R52-311010050-7FM885</v>
          </cell>
        </row>
        <row r="2317">
          <cell r="A2317" t="str">
            <v>100RGE-311010050-1GAG00</v>
          </cell>
        </row>
        <row r="2318">
          <cell r="A2318" t="str">
            <v>200R54-311010050-7VM212</v>
          </cell>
        </row>
        <row r="2319">
          <cell r="A2319" t="str">
            <v>200R55-311010050-7AM840</v>
          </cell>
        </row>
        <row r="2320">
          <cell r="A2320" t="str">
            <v>200R55-311010050-7HM865</v>
          </cell>
        </row>
        <row r="2321">
          <cell r="A2321" t="str">
            <v>200R55-311010050-7SM875</v>
          </cell>
        </row>
        <row r="2322">
          <cell r="A2322" t="str">
            <v>200R56-311010050-7BM870</v>
          </cell>
        </row>
        <row r="2323">
          <cell r="A2323" t="str">
            <v>200R58-311010050-7DM222</v>
          </cell>
        </row>
        <row r="2324">
          <cell r="A2324" t="str">
            <v>200RCS-311010050-5BA570</v>
          </cell>
        </row>
        <row r="2325">
          <cell r="A2325" t="str">
            <v>100R16-311010095-3CA865</v>
          </cell>
        </row>
        <row r="2326">
          <cell r="A2326" t="str">
            <v>100R16-311010100-1RMR05</v>
          </cell>
        </row>
        <row r="2327">
          <cell r="A2327" t="str">
            <v>100R16-311010100-1RMR01</v>
          </cell>
        </row>
        <row r="2328">
          <cell r="A2328" t="str">
            <v>200RCS-311010100-5BA570</v>
          </cell>
        </row>
        <row r="2329">
          <cell r="A2329" t="str">
            <v>200R81-311010100-6MM570</v>
          </cell>
        </row>
        <row r="2330">
          <cell r="A2330" t="str">
            <v>300R25-313000900-9CYR25</v>
          </cell>
        </row>
        <row r="2331">
          <cell r="A2331" t="str">
            <v>300RGC-313000900-9PYRGC</v>
          </cell>
        </row>
        <row r="2332">
          <cell r="A2332" t="str">
            <v>100R16-313710010-3CA865</v>
          </cell>
        </row>
        <row r="2333">
          <cell r="A2333" t="str">
            <v>200R50-313710010-7CF000</v>
          </cell>
        </row>
        <row r="2334">
          <cell r="A2334" t="str">
            <v>200R52-313710010-7FM000</v>
          </cell>
        </row>
        <row r="2335">
          <cell r="A2335" t="str">
            <v>200R54-313710010-7VM212</v>
          </cell>
        </row>
        <row r="2336">
          <cell r="A2336" t="str">
            <v>200R55-313710010-7TA000</v>
          </cell>
        </row>
        <row r="2337">
          <cell r="A2337" t="str">
            <v>200R56-313710010-7BM870</v>
          </cell>
        </row>
        <row r="2338">
          <cell r="A2338" t="str">
            <v>200R81-313710010-6MM570</v>
          </cell>
        </row>
        <row r="2339">
          <cell r="A2339" t="str">
            <v>200RH0-313710020-7UA5H0</v>
          </cell>
        </row>
        <row r="2340">
          <cell r="A2340" t="str">
            <v>200RH4-313710020-7RM5H4</v>
          </cell>
        </row>
        <row r="2341">
          <cell r="A2341" t="str">
            <v>200RH6-313710020-7NM5H6</v>
          </cell>
        </row>
        <row r="2342">
          <cell r="A2342" t="str">
            <v>200R53-313710020-7JA300</v>
          </cell>
        </row>
        <row r="2343">
          <cell r="A2343" t="str">
            <v>200R53-313710021-7JA300</v>
          </cell>
        </row>
        <row r="2344">
          <cell r="A2344" t="str">
            <v>300R21-313710021-9CYR21</v>
          </cell>
        </row>
        <row r="2345">
          <cell r="A2345" t="str">
            <v>200RTE-313710022-6ETRTE</v>
          </cell>
        </row>
        <row r="2346">
          <cell r="A2346" t="str">
            <v>200RTV-313710022-6DARTV</v>
          </cell>
        </row>
        <row r="2347">
          <cell r="A2347" t="str">
            <v>200R53-313732000-7JA300</v>
          </cell>
        </row>
        <row r="2348">
          <cell r="A2348" t="str">
            <v>200RTE-313732000-6ETRTE</v>
          </cell>
        </row>
        <row r="2349">
          <cell r="A2349" t="str">
            <v>200RTV-313732000-6DARTV</v>
          </cell>
        </row>
        <row r="2350">
          <cell r="A2350" t="str">
            <v>200RCS-313734000-5BA570</v>
          </cell>
        </row>
        <row r="2351">
          <cell r="A2351" t="str">
            <v>200RCS-318710020-5BA570</v>
          </cell>
        </row>
        <row r="2352">
          <cell r="A2352" t="str">
            <v>200R81-331010000-6MM570</v>
          </cell>
        </row>
        <row r="2353">
          <cell r="A2353" t="str">
            <v>200R5H-331020000-7KA5H5</v>
          </cell>
        </row>
        <row r="2354">
          <cell r="A2354" t="str">
            <v>200R58-331020000-7DM222</v>
          </cell>
        </row>
        <row r="2355">
          <cell r="A2355" t="str">
            <v>200R81-331020000-6MM570</v>
          </cell>
        </row>
        <row r="2356">
          <cell r="A2356" t="str">
            <v>200R54-331020000-7VM212</v>
          </cell>
        </row>
        <row r="2357">
          <cell r="A2357" t="str">
            <v>200R55-331020000-7TA315</v>
          </cell>
        </row>
        <row r="2358">
          <cell r="A2358" t="str">
            <v>200R50-331110315-7CF000</v>
          </cell>
        </row>
        <row r="2359">
          <cell r="A2359" t="str">
            <v>200R50-331110315-7CF825</v>
          </cell>
        </row>
        <row r="2360">
          <cell r="A2360" t="str">
            <v>200R50-331110316-7CF825</v>
          </cell>
        </row>
        <row r="2361">
          <cell r="A2361" t="str">
            <v>200R52-331110316-7FM885</v>
          </cell>
        </row>
        <row r="2362">
          <cell r="A2362" t="str">
            <v>200R5H-331110316-7KA5H5</v>
          </cell>
        </row>
        <row r="2363">
          <cell r="A2363" t="str">
            <v>200R56-331110316-7BM870</v>
          </cell>
        </row>
        <row r="2364">
          <cell r="A2364" t="str">
            <v>200R58-331110316-7DA335</v>
          </cell>
        </row>
        <row r="2365">
          <cell r="A2365" t="str">
            <v>200R58-331110316-7DM222</v>
          </cell>
        </row>
        <row r="2366">
          <cell r="A2366" t="str">
            <v>200R54-331110316-7VM212</v>
          </cell>
        </row>
        <row r="2367">
          <cell r="A2367" t="str">
            <v>200R55-331110316-7TA315</v>
          </cell>
        </row>
        <row r="2368">
          <cell r="A2368" t="str">
            <v>200R5H-331120030-7KA5H5</v>
          </cell>
        </row>
        <row r="2369">
          <cell r="A2369" t="str">
            <v>300R5A-331120030-9CYR5A</v>
          </cell>
        </row>
        <row r="2370">
          <cell r="A2370" t="str">
            <v>200R54-331120030-7VM212</v>
          </cell>
        </row>
        <row r="2371">
          <cell r="A2371" t="str">
            <v>200R56-331120030-7BM870</v>
          </cell>
        </row>
        <row r="2372">
          <cell r="A2372" t="str">
            <v>200R58-331120030-7DM222</v>
          </cell>
        </row>
        <row r="2373">
          <cell r="A2373" t="str">
            <v>100R16-331120040-3CA865</v>
          </cell>
        </row>
        <row r="2374">
          <cell r="A2374" t="str">
            <v>100R16-331120040-3CM858</v>
          </cell>
        </row>
        <row r="2375">
          <cell r="A2375" t="str">
            <v>200R52-331120050-7FM000</v>
          </cell>
        </row>
        <row r="2376">
          <cell r="A2376" t="str">
            <v>300R5A-331120050-9CYR5A</v>
          </cell>
        </row>
        <row r="2377">
          <cell r="A2377" t="str">
            <v>200R56-331120050-7BM870</v>
          </cell>
        </row>
        <row r="2378">
          <cell r="A2378" t="str">
            <v>200R55-331120050-7HM865</v>
          </cell>
        </row>
        <row r="2379">
          <cell r="A2379" t="str">
            <v>300R5A-331120060-9CYR5A</v>
          </cell>
        </row>
        <row r="2380">
          <cell r="A2380" t="str">
            <v>200R50-331120060-7CF825</v>
          </cell>
        </row>
        <row r="2381">
          <cell r="A2381" t="str">
            <v>300R25-331120060-9CYR25</v>
          </cell>
        </row>
        <row r="2382">
          <cell r="A2382" t="str">
            <v>200R58-331120060-7DM222</v>
          </cell>
        </row>
        <row r="2383">
          <cell r="A2383" t="str">
            <v>300R5A-331120070-9CYR5A</v>
          </cell>
        </row>
        <row r="2384">
          <cell r="A2384" t="str">
            <v>300R25-331120070-9CYR25</v>
          </cell>
        </row>
        <row r="2385">
          <cell r="A2385" t="str">
            <v>200R50-331120070-7CF825</v>
          </cell>
        </row>
        <row r="2386">
          <cell r="A2386" t="str">
            <v>200R55-331120070-7SM875</v>
          </cell>
        </row>
        <row r="2387">
          <cell r="A2387" t="str">
            <v>200R54-331120070-7VM212</v>
          </cell>
        </row>
        <row r="2388">
          <cell r="A2388" t="str">
            <v>200R52-331120080-7FM885</v>
          </cell>
        </row>
        <row r="2389">
          <cell r="A2389" t="str">
            <v>300R25-331120080-9CYR25</v>
          </cell>
        </row>
        <row r="2390">
          <cell r="A2390" t="str">
            <v>200R55-331120080-7SM875</v>
          </cell>
        </row>
        <row r="2391">
          <cell r="A2391" t="str">
            <v>200R55-331120080-7HM865</v>
          </cell>
        </row>
        <row r="2392">
          <cell r="A2392" t="str">
            <v>200R58-331120080-7DM222</v>
          </cell>
        </row>
        <row r="2393">
          <cell r="A2393" t="str">
            <v>100R16-331120090-3CA865</v>
          </cell>
        </row>
        <row r="2394">
          <cell r="A2394" t="str">
            <v>300R5A-331120090-9CYR5A</v>
          </cell>
        </row>
        <row r="2395">
          <cell r="A2395" t="str">
            <v>200R52-331120090-7FM000</v>
          </cell>
        </row>
        <row r="2396">
          <cell r="A2396" t="str">
            <v>200R55-331120090-7AM840</v>
          </cell>
        </row>
        <row r="2397">
          <cell r="A2397" t="str">
            <v>200R55-331120090-7HM865</v>
          </cell>
        </row>
        <row r="2398">
          <cell r="A2398" t="str">
            <v>200R55-331120090-7SM875</v>
          </cell>
        </row>
        <row r="2399">
          <cell r="A2399" t="str">
            <v>200R58-331120090-7DM222</v>
          </cell>
        </row>
        <row r="2400">
          <cell r="A2400" t="str">
            <v>300R5A-331120100-9CYR5A</v>
          </cell>
        </row>
        <row r="2401">
          <cell r="A2401" t="str">
            <v>200R50-331120100-7CF000</v>
          </cell>
        </row>
        <row r="2402">
          <cell r="A2402" t="str">
            <v>200R50-331120100-7CF825</v>
          </cell>
        </row>
        <row r="2403">
          <cell r="A2403" t="str">
            <v>200R52-331120100-7FM000</v>
          </cell>
        </row>
        <row r="2404">
          <cell r="A2404" t="str">
            <v>200R54-331120100-7VM212</v>
          </cell>
        </row>
        <row r="2405">
          <cell r="A2405" t="str">
            <v>200R55-331120100-7AM840</v>
          </cell>
        </row>
        <row r="2406">
          <cell r="A2406" t="str">
            <v>200R55-331120100-7HM865</v>
          </cell>
        </row>
        <row r="2407">
          <cell r="A2407" t="str">
            <v>200R55-331120100-7SM875</v>
          </cell>
        </row>
        <row r="2408">
          <cell r="A2408" t="str">
            <v>200R56-331120100-7BM870</v>
          </cell>
        </row>
        <row r="2409">
          <cell r="A2409" t="str">
            <v>200R50-331120103-7CF825</v>
          </cell>
        </row>
        <row r="2410">
          <cell r="A2410" t="str">
            <v>200R50-331120103-7CM82A</v>
          </cell>
        </row>
        <row r="2411">
          <cell r="A2411" t="str">
            <v>200R56-331120103-7BM870</v>
          </cell>
        </row>
        <row r="2412">
          <cell r="A2412" t="str">
            <v>300R5A-331120113-9CYR5A</v>
          </cell>
        </row>
        <row r="2413">
          <cell r="A2413" t="str">
            <v>200R52-331120113-7FM000</v>
          </cell>
        </row>
        <row r="2414">
          <cell r="A2414" t="str">
            <v>200R50-331120113-7CF825</v>
          </cell>
        </row>
        <row r="2415">
          <cell r="A2415" t="str">
            <v>200R54-331120113-7VM212</v>
          </cell>
        </row>
        <row r="2416">
          <cell r="A2416" t="str">
            <v>200R55-331120113-7AM840</v>
          </cell>
        </row>
        <row r="2417">
          <cell r="A2417" t="str">
            <v>200R55-331120113-7HM865</v>
          </cell>
        </row>
        <row r="2418">
          <cell r="A2418" t="str">
            <v>200R55-331120113-7SM875</v>
          </cell>
        </row>
        <row r="2419">
          <cell r="A2419" t="str">
            <v>200R56-331120113-7BM870</v>
          </cell>
        </row>
        <row r="2420">
          <cell r="A2420" t="str">
            <v>200R58-331120113-7DM222</v>
          </cell>
        </row>
        <row r="2421">
          <cell r="A2421" t="str">
            <v>200R5H-331120119-7KA5H5</v>
          </cell>
        </row>
        <row r="2422">
          <cell r="A2422" t="str">
            <v>200RH0-331120119-7UA5H0</v>
          </cell>
        </row>
        <row r="2423">
          <cell r="A2423" t="str">
            <v>200RH4-331120119-7RM5H4</v>
          </cell>
        </row>
        <row r="2424">
          <cell r="A2424" t="str">
            <v>200RH6-331120119-7NM5H6</v>
          </cell>
        </row>
        <row r="2425">
          <cell r="A2425" t="str">
            <v>200R50-331120120-7CF825</v>
          </cell>
        </row>
        <row r="2426">
          <cell r="A2426" t="str">
            <v>200R35-331120120-7LM350</v>
          </cell>
        </row>
        <row r="2427">
          <cell r="A2427" t="str">
            <v>200R50-331120120-7CF000</v>
          </cell>
        </row>
        <row r="2428">
          <cell r="A2428" t="str">
            <v>100R16-331120121-3CA865</v>
          </cell>
        </row>
        <row r="2429">
          <cell r="A2429" t="str">
            <v>200R50-331120121-7CF000</v>
          </cell>
        </row>
        <row r="2430">
          <cell r="A2430" t="str">
            <v>200R50-331120121-7CF825</v>
          </cell>
        </row>
        <row r="2431">
          <cell r="A2431" t="str">
            <v>200R55-331120121-7AM840</v>
          </cell>
        </row>
        <row r="2432">
          <cell r="A2432" t="str">
            <v>200R52-331120123-7FM885</v>
          </cell>
        </row>
        <row r="2433">
          <cell r="A2433" t="str">
            <v>400R60-331120123-8EX570</v>
          </cell>
        </row>
        <row r="2434">
          <cell r="A2434" t="str">
            <v>200R52-331120123-7FA301</v>
          </cell>
        </row>
        <row r="2435">
          <cell r="A2435" t="str">
            <v>200R50-331120123-7CF825</v>
          </cell>
        </row>
        <row r="2436">
          <cell r="A2436" t="str">
            <v>200R54-331120123-7VM212</v>
          </cell>
        </row>
        <row r="2437">
          <cell r="A2437" t="str">
            <v>200R55-331120123-7AM840</v>
          </cell>
        </row>
        <row r="2438">
          <cell r="A2438" t="str">
            <v>200R55-331120123-7HM865</v>
          </cell>
        </row>
        <row r="2439">
          <cell r="A2439" t="str">
            <v>200R55-331120123-7SM875</v>
          </cell>
        </row>
        <row r="2440">
          <cell r="A2440" t="str">
            <v>200R56-331120123-7BM870</v>
          </cell>
        </row>
        <row r="2441">
          <cell r="A2441" t="str">
            <v>200R81-331120123-6MM570</v>
          </cell>
        </row>
        <row r="2442">
          <cell r="A2442" t="str">
            <v>200R58-331120123-7DM222</v>
          </cell>
        </row>
        <row r="2443">
          <cell r="A2443" t="str">
            <v>200RCS-331120126-5BA570</v>
          </cell>
        </row>
        <row r="2444">
          <cell r="A2444" t="str">
            <v>200R54-331120130-7VM212</v>
          </cell>
        </row>
        <row r="2445">
          <cell r="A2445" t="str">
            <v>200R58-331120130-7DM222</v>
          </cell>
        </row>
        <row r="2446">
          <cell r="A2446" t="str">
            <v>200R54-331120166-7VM212</v>
          </cell>
        </row>
        <row r="2447">
          <cell r="A2447" t="str">
            <v>400R60-331120169-8EX570</v>
          </cell>
        </row>
        <row r="2448">
          <cell r="A2448" t="str">
            <v>200R52-331120172-7FM885</v>
          </cell>
        </row>
        <row r="2449">
          <cell r="A2449" t="str">
            <v>200R5H-331120172-7KA5H5</v>
          </cell>
        </row>
        <row r="2450">
          <cell r="A2450" t="str">
            <v>300R5A-331120172-9CYR5A</v>
          </cell>
        </row>
        <row r="2451">
          <cell r="A2451" t="str">
            <v>200R52-331120172-7FM000</v>
          </cell>
        </row>
        <row r="2452">
          <cell r="A2452" t="str">
            <v>200R54-331120172-7VM212</v>
          </cell>
        </row>
        <row r="2453">
          <cell r="A2453" t="str">
            <v>200R55-331120172-7AM840</v>
          </cell>
        </row>
        <row r="2454">
          <cell r="A2454" t="str">
            <v>200R55-331120172-7HM865</v>
          </cell>
        </row>
        <row r="2455">
          <cell r="A2455" t="str">
            <v>200R55-331120172-7SM875</v>
          </cell>
        </row>
        <row r="2456">
          <cell r="A2456" t="str">
            <v>200R56-331120172-7BM870</v>
          </cell>
        </row>
        <row r="2457">
          <cell r="A2457" t="str">
            <v>200R58-331120172-7DM222</v>
          </cell>
        </row>
        <row r="2458">
          <cell r="A2458" t="str">
            <v>200R55-331120172-7TA000</v>
          </cell>
        </row>
        <row r="2459">
          <cell r="A2459" t="str">
            <v>200R54-331120187-7VM212</v>
          </cell>
        </row>
        <row r="2460">
          <cell r="A2460" t="str">
            <v>200R54-331120189-7VM212</v>
          </cell>
        </row>
        <row r="2461">
          <cell r="A2461" t="str">
            <v>300RIE-331120208-9MYRIE</v>
          </cell>
        </row>
        <row r="2462">
          <cell r="A2462" t="str">
            <v>200RBI-331120208-5PARBI</v>
          </cell>
        </row>
        <row r="2463">
          <cell r="A2463" t="str">
            <v>200R5H-331120301-7KA5H5</v>
          </cell>
        </row>
        <row r="2464">
          <cell r="A2464" t="str">
            <v>200R56-331120400-7BM870</v>
          </cell>
        </row>
        <row r="2465">
          <cell r="A2465" t="str">
            <v>200R52-331120419-7FM885</v>
          </cell>
        </row>
        <row r="2466">
          <cell r="A2466" t="str">
            <v>200R54-331120419-7VM212</v>
          </cell>
        </row>
        <row r="2467">
          <cell r="A2467" t="str">
            <v>200R55-331120419-7AM840</v>
          </cell>
        </row>
        <row r="2468">
          <cell r="A2468" t="str">
            <v>200R55-331120419-7HM865</v>
          </cell>
        </row>
        <row r="2469">
          <cell r="A2469" t="str">
            <v>200R55-331120419-7SM875</v>
          </cell>
        </row>
        <row r="2470">
          <cell r="A2470" t="str">
            <v>200R56-331120419-7BM870</v>
          </cell>
        </row>
        <row r="2471">
          <cell r="A2471" t="str">
            <v>300RIE-331120425-9MYRIE</v>
          </cell>
        </row>
        <row r="2472">
          <cell r="A2472" t="str">
            <v>200R52-331120508-7FM885</v>
          </cell>
        </row>
        <row r="2473">
          <cell r="A2473" t="str">
            <v>300R25-331120508-9CYR25</v>
          </cell>
        </row>
        <row r="2474">
          <cell r="A2474" t="str">
            <v>200R55-331120508-7SM875</v>
          </cell>
        </row>
        <row r="2475">
          <cell r="A2475" t="str">
            <v>200R55-331120508-7HM865</v>
          </cell>
        </row>
        <row r="2476">
          <cell r="A2476" t="str">
            <v>200R58-331120511-7DM222</v>
          </cell>
        </row>
        <row r="2477">
          <cell r="A2477" t="str">
            <v>200R50-331130000-7CF825</v>
          </cell>
        </row>
        <row r="2478">
          <cell r="A2478" t="str">
            <v>200R52-331130000-7FM885</v>
          </cell>
        </row>
        <row r="2479">
          <cell r="A2479" t="str">
            <v>200R5H-331130000-7KA5H5</v>
          </cell>
        </row>
        <row r="2480">
          <cell r="A2480" t="str">
            <v>200R9W-331130000-7WA913</v>
          </cell>
        </row>
        <row r="2481">
          <cell r="A2481" t="str">
            <v>200R54-331130000-7VM212</v>
          </cell>
        </row>
        <row r="2482">
          <cell r="A2482" t="str">
            <v>200R55-331130000-7TA315</v>
          </cell>
        </row>
        <row r="2483">
          <cell r="A2483" t="str">
            <v>200R56-331130000-7BM870</v>
          </cell>
        </row>
        <row r="2484">
          <cell r="A2484" t="str">
            <v>200R58-331130000-7DM222</v>
          </cell>
        </row>
        <row r="2485">
          <cell r="A2485" t="str">
            <v>200RBI-331130000-5PARBI</v>
          </cell>
        </row>
        <row r="2486">
          <cell r="A2486" t="str">
            <v>200R50-333000000-7CF000</v>
          </cell>
        </row>
        <row r="2487">
          <cell r="A2487" t="str">
            <v>200R52-333000000-7FM000</v>
          </cell>
        </row>
        <row r="2488">
          <cell r="A2488" t="str">
            <v>400R60-333000000-8EX570</v>
          </cell>
        </row>
        <row r="2489">
          <cell r="A2489" t="str">
            <v>100RGE-333000000-1GAG00</v>
          </cell>
        </row>
        <row r="2490">
          <cell r="A2490" t="str">
            <v>200R54-333000000-7VM212</v>
          </cell>
        </row>
        <row r="2491">
          <cell r="A2491" t="str">
            <v>200R55-333000000-7TA000</v>
          </cell>
        </row>
        <row r="2492">
          <cell r="A2492" t="str">
            <v>200R56-333000000-7BM870</v>
          </cell>
        </row>
        <row r="2493">
          <cell r="A2493" t="str">
            <v>200R58-333000000-7DM222</v>
          </cell>
        </row>
        <row r="2494">
          <cell r="A2494" t="str">
            <v>300R21-333000010-9CYR21</v>
          </cell>
        </row>
        <row r="2495">
          <cell r="A2495" t="str">
            <v>100R16-333000010-3CA865</v>
          </cell>
        </row>
        <row r="2496">
          <cell r="A2496" t="str">
            <v>100R16-333000020-3CA865</v>
          </cell>
        </row>
        <row r="2497">
          <cell r="A2497" t="str">
            <v>200R50-333000020-7CF825</v>
          </cell>
        </row>
        <row r="2498">
          <cell r="A2498" t="str">
            <v>200R50-333000020-7CM805</v>
          </cell>
        </row>
        <row r="2499">
          <cell r="A2499" t="str">
            <v>200R50-333000020-7CM835</v>
          </cell>
        </row>
        <row r="2500">
          <cell r="A2500" t="str">
            <v>200R50-333000020-7CW896</v>
          </cell>
        </row>
        <row r="2501">
          <cell r="A2501" t="str">
            <v>200R52-333000020-7FM885</v>
          </cell>
        </row>
        <row r="2502">
          <cell r="A2502" t="str">
            <v>200R54-333000020-7VM212</v>
          </cell>
        </row>
        <row r="2503">
          <cell r="A2503" t="str">
            <v>200R55-333000020-7AM840</v>
          </cell>
        </row>
        <row r="2504">
          <cell r="A2504" t="str">
            <v>200R55-333000020-7HM865</v>
          </cell>
        </row>
        <row r="2505">
          <cell r="A2505" t="str">
            <v>200R55-333000020-7SM875</v>
          </cell>
        </row>
        <row r="2506">
          <cell r="A2506" t="str">
            <v>200R55-333000020-7TA315</v>
          </cell>
        </row>
        <row r="2507">
          <cell r="A2507" t="str">
            <v>200R56-333000020-7BM870</v>
          </cell>
        </row>
        <row r="2508">
          <cell r="A2508" t="str">
            <v>200R58-333000020-7DM222</v>
          </cell>
        </row>
        <row r="2509">
          <cell r="A2509" t="str">
            <v>100R16-333000030-3CA865</v>
          </cell>
        </row>
        <row r="2510">
          <cell r="A2510" t="str">
            <v>200R50-333000030-7CF825</v>
          </cell>
        </row>
        <row r="2511">
          <cell r="A2511" t="str">
            <v>200R52-333000030-7FM885</v>
          </cell>
        </row>
        <row r="2512">
          <cell r="A2512" t="str">
            <v>200R54-333000030-7VM212</v>
          </cell>
        </row>
        <row r="2513">
          <cell r="A2513" t="str">
            <v>200R55-333000030-7TA315</v>
          </cell>
        </row>
        <row r="2514">
          <cell r="A2514" t="str">
            <v>200R56-333000030-7BM870</v>
          </cell>
        </row>
        <row r="2515">
          <cell r="A2515" t="str">
            <v>200R58-333000030-7DM222</v>
          </cell>
        </row>
        <row r="2516">
          <cell r="A2516" t="str">
            <v>200RCS-341000000-5BA570</v>
          </cell>
        </row>
        <row r="2517">
          <cell r="A2517" t="str">
            <v>200RCS-341000035-5BA570</v>
          </cell>
        </row>
        <row r="2518">
          <cell r="A2518" t="str">
            <v>200R54-341000035-7VM212</v>
          </cell>
        </row>
        <row r="2519">
          <cell r="A2519" t="str">
            <v>200R55-341000035-7TA315</v>
          </cell>
        </row>
        <row r="2520">
          <cell r="A2520" t="str">
            <v>200RCS-341000100-5BA570</v>
          </cell>
        </row>
        <row r="2521">
          <cell r="A2521" t="str">
            <v>200R5H-341000140-7KA5H5</v>
          </cell>
        </row>
        <row r="2522">
          <cell r="A2522" t="str">
            <v>200R50-341000140-7CF825</v>
          </cell>
        </row>
        <row r="2523">
          <cell r="A2523" t="str">
            <v>200R52-341000140-7FM885</v>
          </cell>
        </row>
        <row r="2524">
          <cell r="A2524" t="str">
            <v>200R55-341000140-7TA315</v>
          </cell>
        </row>
        <row r="2525">
          <cell r="A2525" t="str">
            <v>200R54-341000140-7VM212</v>
          </cell>
        </row>
        <row r="2526">
          <cell r="A2526" t="str">
            <v>200R55-341000140-7AM840</v>
          </cell>
        </row>
        <row r="2527">
          <cell r="A2527" t="str">
            <v>200R56-341000140-7BM870</v>
          </cell>
        </row>
        <row r="2528">
          <cell r="A2528" t="str">
            <v>200R58-341000140-7DM222</v>
          </cell>
        </row>
        <row r="2529">
          <cell r="A2529" t="str">
            <v>200R50-341100000-7CF825</v>
          </cell>
        </row>
        <row r="2530">
          <cell r="A2530" t="str">
            <v>200R52-341100000-7FM885</v>
          </cell>
        </row>
        <row r="2531">
          <cell r="A2531" t="str">
            <v>200R5H-341100000-7KA5H5</v>
          </cell>
        </row>
        <row r="2532">
          <cell r="A2532" t="str">
            <v>200R52-341100000-7FM000</v>
          </cell>
        </row>
        <row r="2533">
          <cell r="A2533" t="str">
            <v>200R54-341100000-7VM212</v>
          </cell>
        </row>
        <row r="2534">
          <cell r="A2534" t="str">
            <v>200R55-341100000-7HM865</v>
          </cell>
        </row>
        <row r="2535">
          <cell r="A2535" t="str">
            <v>200R55-341100000-7TA315</v>
          </cell>
        </row>
        <row r="2536">
          <cell r="A2536" t="str">
            <v>200R56-341100000-7BM870</v>
          </cell>
        </row>
        <row r="2537">
          <cell r="A2537" t="str">
            <v>200R58-341100000-7DM222</v>
          </cell>
        </row>
        <row r="2538">
          <cell r="A2538" t="str">
            <v>200R50-341110000-7CF825</v>
          </cell>
        </row>
        <row r="2539">
          <cell r="A2539" t="str">
            <v>200RCS-341110000-5BA570</v>
          </cell>
        </row>
        <row r="2540">
          <cell r="A2540" t="str">
            <v>200R50-341110010-7CF825</v>
          </cell>
        </row>
        <row r="2541">
          <cell r="A2541" t="str">
            <v>200R56-341110010-7BM870</v>
          </cell>
        </row>
        <row r="2542">
          <cell r="A2542" t="str">
            <v>200R50-341110020-7CH855</v>
          </cell>
        </row>
        <row r="2543">
          <cell r="A2543" t="str">
            <v>200R55-341110020-7AM840</v>
          </cell>
        </row>
        <row r="2544">
          <cell r="A2544" t="str">
            <v>200R55-341110020-7HM865</v>
          </cell>
        </row>
        <row r="2545">
          <cell r="A2545" t="str">
            <v>200R55-341110020-7SM875</v>
          </cell>
        </row>
        <row r="2546">
          <cell r="A2546" t="str">
            <v>200RCS-341110020-5BA570</v>
          </cell>
        </row>
        <row r="2547">
          <cell r="A2547" t="str">
            <v>200R50-341110031-7CF825</v>
          </cell>
        </row>
        <row r="2548">
          <cell r="A2548" t="str">
            <v>200R52-341110031-7FM885</v>
          </cell>
        </row>
        <row r="2549">
          <cell r="A2549" t="str">
            <v>200R5H-341110031-7KA5H5</v>
          </cell>
        </row>
        <row r="2550">
          <cell r="A2550" t="str">
            <v>200R54-341110031-7VM212</v>
          </cell>
        </row>
        <row r="2551">
          <cell r="A2551" t="str">
            <v>200R55-341110031-7HM865</v>
          </cell>
        </row>
        <row r="2552">
          <cell r="A2552" t="str">
            <v>200R55-341110031-7TA315</v>
          </cell>
        </row>
        <row r="2553">
          <cell r="A2553" t="str">
            <v>200R56-341110031-7BM870</v>
          </cell>
        </row>
        <row r="2554">
          <cell r="A2554" t="str">
            <v>200R58-341110031-7DM222</v>
          </cell>
        </row>
        <row r="2555">
          <cell r="A2555" t="str">
            <v>200R50-341110032-7CF825</v>
          </cell>
        </row>
        <row r="2556">
          <cell r="A2556" t="str">
            <v>200R52-341110032-7FM885</v>
          </cell>
        </row>
        <row r="2557">
          <cell r="A2557" t="str">
            <v>200R55-341110032-7TA315</v>
          </cell>
        </row>
        <row r="2558">
          <cell r="A2558" t="str">
            <v>200R56-341110032-7BM870</v>
          </cell>
        </row>
        <row r="2559">
          <cell r="A2559" t="str">
            <v>200R50-341110035-7CH855</v>
          </cell>
        </row>
        <row r="2560">
          <cell r="A2560" t="str">
            <v>200R55-341110035-7AM840</v>
          </cell>
        </row>
        <row r="2561">
          <cell r="A2561" t="str">
            <v>200R55-341110035-7HM865</v>
          </cell>
        </row>
        <row r="2562">
          <cell r="A2562" t="str">
            <v>200R55-341110035-7SM875</v>
          </cell>
        </row>
        <row r="2563">
          <cell r="A2563" t="str">
            <v>200R52-341150000-7FM885</v>
          </cell>
        </row>
        <row r="2564">
          <cell r="A2564" t="str">
            <v>200R50-341160000-7CF825</v>
          </cell>
        </row>
        <row r="2565">
          <cell r="A2565" t="str">
            <v>200R50-341160000-7CH855</v>
          </cell>
        </row>
        <row r="2566">
          <cell r="A2566" t="str">
            <v>200R52-341160000-7FM885</v>
          </cell>
        </row>
        <row r="2567">
          <cell r="A2567" t="str">
            <v>200R5H-341160000-7KA5H5</v>
          </cell>
        </row>
        <row r="2568">
          <cell r="A2568" t="str">
            <v>200R52-341160000-7FM000</v>
          </cell>
        </row>
        <row r="2569">
          <cell r="A2569" t="str">
            <v>200R54-341160000-7VM212</v>
          </cell>
        </row>
        <row r="2570">
          <cell r="A2570" t="str">
            <v>200R55-341160000-7AM840</v>
          </cell>
        </row>
        <row r="2571">
          <cell r="A2571" t="str">
            <v>200R55-341160000-7HM865</v>
          </cell>
        </row>
        <row r="2572">
          <cell r="A2572" t="str">
            <v>200R55-341160000-7TA315</v>
          </cell>
        </row>
        <row r="2573">
          <cell r="A2573" t="str">
            <v>200R56-341160000-7BM870</v>
          </cell>
        </row>
        <row r="2574">
          <cell r="A2574" t="str">
            <v>200R58-341160000-7DM222</v>
          </cell>
        </row>
        <row r="2575">
          <cell r="A2575" t="str">
            <v>200R5H-341170000-7KA5H5</v>
          </cell>
        </row>
        <row r="2576">
          <cell r="A2576" t="str">
            <v>200R50-341170000-7CF825</v>
          </cell>
        </row>
        <row r="2577">
          <cell r="A2577" t="str">
            <v>200R52-341170000-7FM885</v>
          </cell>
        </row>
        <row r="2578">
          <cell r="A2578" t="str">
            <v>200R55-341170000-7AM840</v>
          </cell>
        </row>
        <row r="2579">
          <cell r="A2579" t="str">
            <v>200R55-341170000-7HM865</v>
          </cell>
        </row>
        <row r="2580">
          <cell r="A2580" t="str">
            <v>200R55-341170000-7SM875</v>
          </cell>
        </row>
        <row r="2581">
          <cell r="A2581" t="str">
            <v>200R55-341170000-7TA315</v>
          </cell>
        </row>
        <row r="2582">
          <cell r="A2582" t="str">
            <v>200R54-341170000-7VM212</v>
          </cell>
        </row>
        <row r="2583">
          <cell r="A2583" t="str">
            <v>200R56-341170000-7BM870</v>
          </cell>
        </row>
        <row r="2584">
          <cell r="A2584" t="str">
            <v>200R58-341170000-7DM222</v>
          </cell>
        </row>
        <row r="2585">
          <cell r="A2585" t="str">
            <v>200R50-341170010-7CF825</v>
          </cell>
        </row>
        <row r="2586">
          <cell r="A2586" t="str">
            <v>200R54-341170010-7VM212</v>
          </cell>
        </row>
        <row r="2587">
          <cell r="A2587" t="str">
            <v>200R55-341170010-7HM865</v>
          </cell>
        </row>
        <row r="2588">
          <cell r="A2588" t="str">
            <v>200R55-341170010-7SM875</v>
          </cell>
        </row>
        <row r="2589">
          <cell r="A2589" t="str">
            <v>200R55-341170010-7TA315</v>
          </cell>
        </row>
        <row r="2590">
          <cell r="A2590" t="str">
            <v>200R56-341170010-7BM870</v>
          </cell>
        </row>
        <row r="2591">
          <cell r="A2591" t="str">
            <v>200R58-341170010-7DM222</v>
          </cell>
        </row>
        <row r="2592">
          <cell r="A2592" t="str">
            <v>200R50-341170020-7CF825</v>
          </cell>
        </row>
        <row r="2593">
          <cell r="A2593" t="str">
            <v>200R50-341170020-7CH855</v>
          </cell>
        </row>
        <row r="2594">
          <cell r="A2594" t="str">
            <v>200R52-341170020-7FM885</v>
          </cell>
        </row>
        <row r="2595">
          <cell r="A2595" t="str">
            <v>200R5H-341170020-7KA5H5</v>
          </cell>
        </row>
        <row r="2596">
          <cell r="A2596" t="str">
            <v>200R54-341170020-7VM212</v>
          </cell>
        </row>
        <row r="2597">
          <cell r="A2597" t="str">
            <v>200R55-341170020-7HM865</v>
          </cell>
        </row>
        <row r="2598">
          <cell r="A2598" t="str">
            <v>200R55-341170020-7TA315</v>
          </cell>
        </row>
        <row r="2599">
          <cell r="A2599" t="str">
            <v>200R56-341170020-7BM870</v>
          </cell>
        </row>
        <row r="2600">
          <cell r="A2600" t="str">
            <v>200R58-341170020-7DM222</v>
          </cell>
        </row>
        <row r="2601">
          <cell r="A2601" t="str">
            <v>200R50-341190000-7CF825</v>
          </cell>
        </row>
        <row r="2602">
          <cell r="A2602" t="str">
            <v>200R52-341190000-7FM000</v>
          </cell>
        </row>
        <row r="2603">
          <cell r="A2603" t="str">
            <v>200R52-341190000-7FM885</v>
          </cell>
        </row>
        <row r="2604">
          <cell r="A2604" t="str">
            <v>200R5H-341190000-7KA5H5</v>
          </cell>
        </row>
        <row r="2605">
          <cell r="A2605" t="str">
            <v>200R54-341190000-7VM212</v>
          </cell>
        </row>
        <row r="2606">
          <cell r="A2606" t="str">
            <v>200R55-341190000-7AM840</v>
          </cell>
        </row>
        <row r="2607">
          <cell r="A2607" t="str">
            <v>200R55-341190000-7HM865</v>
          </cell>
        </row>
        <row r="2608">
          <cell r="A2608" t="str">
            <v>200R55-341190000-7TA315</v>
          </cell>
        </row>
        <row r="2609">
          <cell r="A2609" t="str">
            <v>200R56-341190000-7BM870</v>
          </cell>
        </row>
        <row r="2610">
          <cell r="A2610" t="str">
            <v>200R58-341190000-7DM222</v>
          </cell>
        </row>
        <row r="2611">
          <cell r="A2611" t="str">
            <v>200R50-341210000-7CF825</v>
          </cell>
        </row>
        <row r="2612">
          <cell r="A2612" t="str">
            <v>200R52-341210000-7FM000</v>
          </cell>
        </row>
        <row r="2613">
          <cell r="A2613" t="str">
            <v>200R52-341210000-7FM885</v>
          </cell>
        </row>
        <row r="2614">
          <cell r="A2614" t="str">
            <v>200R5H-341210000-7KA5H5</v>
          </cell>
        </row>
        <row r="2615">
          <cell r="A2615" t="str">
            <v>200R54-341210000-7VM212</v>
          </cell>
        </row>
        <row r="2616">
          <cell r="A2616" t="str">
            <v>200R55-341210000-7HM865</v>
          </cell>
        </row>
        <row r="2617">
          <cell r="A2617" t="str">
            <v>200R55-341210000-7TA315</v>
          </cell>
        </row>
        <row r="2618">
          <cell r="A2618" t="str">
            <v>200R56-341210000-7BM870</v>
          </cell>
        </row>
        <row r="2619">
          <cell r="A2619" t="str">
            <v>200R58-341210000-7DM222</v>
          </cell>
        </row>
        <row r="2620">
          <cell r="A2620" t="str">
            <v>200R55-341230000-7TA315</v>
          </cell>
        </row>
        <row r="2621">
          <cell r="A2621" t="str">
            <v>200R54-341230000-7VM212</v>
          </cell>
        </row>
        <row r="2622">
          <cell r="A2622" t="str">
            <v>200R50-341300000-7CF825</v>
          </cell>
        </row>
        <row r="2623">
          <cell r="A2623" t="str">
            <v>200R52-341300000-7FM000</v>
          </cell>
        </row>
        <row r="2624">
          <cell r="A2624" t="str">
            <v>200R52-341300000-7FM885</v>
          </cell>
        </row>
        <row r="2625">
          <cell r="A2625" t="str">
            <v>200R54-341300000-7VM212</v>
          </cell>
        </row>
        <row r="2626">
          <cell r="A2626" t="str">
            <v>200R55-341300000-7TA315</v>
          </cell>
        </row>
        <row r="2627">
          <cell r="A2627" t="str">
            <v>200R56-341300000-7BM870</v>
          </cell>
        </row>
        <row r="2628">
          <cell r="A2628" t="str">
            <v>200R58-341300000-7DM222</v>
          </cell>
        </row>
        <row r="2629">
          <cell r="A2629" t="str">
            <v>200R50-341440000-7CF825</v>
          </cell>
        </row>
        <row r="2630">
          <cell r="A2630" t="str">
            <v>200R52-341440000-7FM885</v>
          </cell>
        </row>
        <row r="2631">
          <cell r="A2631" t="str">
            <v>200R54-341440000-7VM212</v>
          </cell>
        </row>
        <row r="2632">
          <cell r="A2632" t="str">
            <v>200R55-341440000-7TA315</v>
          </cell>
        </row>
        <row r="2633">
          <cell r="A2633" t="str">
            <v>200R56-341440000-7BM870</v>
          </cell>
        </row>
        <row r="2634">
          <cell r="A2634" t="str">
            <v>200R58-341440000-7DM222</v>
          </cell>
        </row>
        <row r="2635">
          <cell r="A2635" t="str">
            <v>100RGE-345000000-1GAG15</v>
          </cell>
        </row>
        <row r="2636">
          <cell r="A2636" t="str">
            <v>200R50-345010000-7CF825</v>
          </cell>
        </row>
        <row r="2637">
          <cell r="A2637" t="str">
            <v>200R5H-345010000-7KA5H5</v>
          </cell>
        </row>
        <row r="2638">
          <cell r="A2638" t="str">
            <v>100RGE-345010000-1GAG15</v>
          </cell>
        </row>
        <row r="2639">
          <cell r="A2639" t="str">
            <v>200R81-345010000-6MM570</v>
          </cell>
        </row>
        <row r="2640">
          <cell r="A2640" t="str">
            <v>200RCS-345010000-5BA570</v>
          </cell>
        </row>
        <row r="2641">
          <cell r="A2641" t="str">
            <v>100RGE-345020000-1GAG00</v>
          </cell>
        </row>
        <row r="2642">
          <cell r="A2642" t="str">
            <v>200R81-345020000-6MM570</v>
          </cell>
        </row>
        <row r="2643">
          <cell r="A2643" t="str">
            <v>200RCS-345030010-5BA570</v>
          </cell>
        </row>
        <row r="2644">
          <cell r="A2644" t="str">
            <v>200R9W-345030040-7WA913</v>
          </cell>
        </row>
        <row r="2645">
          <cell r="A2645" t="str">
            <v>200R50-345030040-7CF825</v>
          </cell>
        </row>
        <row r="2646">
          <cell r="A2646" t="str">
            <v>200R52-345030040-7FM885</v>
          </cell>
        </row>
        <row r="2647">
          <cell r="A2647" t="str">
            <v>200R5H-345030040-7KA5H5</v>
          </cell>
        </row>
        <row r="2648">
          <cell r="A2648" t="str">
            <v>200R55-345030040-7TA315</v>
          </cell>
        </row>
        <row r="2649">
          <cell r="A2649" t="str">
            <v>200R81-345030040-6MM570</v>
          </cell>
        </row>
        <row r="2650">
          <cell r="A2650" t="str">
            <v>200R54-345030040-7VM212</v>
          </cell>
        </row>
        <row r="2651">
          <cell r="A2651" t="str">
            <v>200R56-345030040-7BM870</v>
          </cell>
        </row>
        <row r="2652">
          <cell r="A2652" t="str">
            <v>200R58-345030040-7DM222</v>
          </cell>
        </row>
        <row r="2653">
          <cell r="A2653" t="str">
            <v>200RCS-345030040-5BA570</v>
          </cell>
        </row>
        <row r="2654">
          <cell r="A2654" t="str">
            <v>200R50-345030041-7CF825</v>
          </cell>
        </row>
        <row r="2655">
          <cell r="A2655" t="str">
            <v>200R52-345030041-7FM885</v>
          </cell>
        </row>
        <row r="2656">
          <cell r="A2656" t="str">
            <v>200R5H-345030041-7KA5H5</v>
          </cell>
        </row>
        <row r="2657">
          <cell r="A2657" t="str">
            <v>200R55-345030041-7AM840</v>
          </cell>
        </row>
        <row r="2658">
          <cell r="A2658" t="str">
            <v>200R55-345030041-7HM865</v>
          </cell>
        </row>
        <row r="2659">
          <cell r="A2659" t="str">
            <v>200R55-345030041-7SM875</v>
          </cell>
        </row>
        <row r="2660">
          <cell r="A2660" t="str">
            <v>200R55-345030041-7TA315</v>
          </cell>
        </row>
        <row r="2661">
          <cell r="A2661" t="str">
            <v>200R54-345030041-7VM212</v>
          </cell>
        </row>
        <row r="2662">
          <cell r="A2662" t="str">
            <v>200R56-345030041-7BM870</v>
          </cell>
        </row>
        <row r="2663">
          <cell r="A2663" t="str">
            <v>200R58-345030041-7DM222</v>
          </cell>
        </row>
        <row r="2664">
          <cell r="A2664" t="str">
            <v>200RCS-345030041-5BA570</v>
          </cell>
        </row>
        <row r="2665">
          <cell r="A2665" t="str">
            <v>200R50-345030050-7CF825</v>
          </cell>
        </row>
        <row r="2666">
          <cell r="A2666" t="str">
            <v>200R5H-345030050-7KA5H5</v>
          </cell>
        </row>
        <row r="2667">
          <cell r="A2667" t="str">
            <v>200R52-345030050-7FM885</v>
          </cell>
        </row>
        <row r="2668">
          <cell r="A2668" t="str">
            <v>200R54-345030050-7VM212</v>
          </cell>
        </row>
        <row r="2669">
          <cell r="A2669" t="str">
            <v>200R55-345030050-7TA315</v>
          </cell>
        </row>
        <row r="2670">
          <cell r="A2670" t="str">
            <v>200R56-345030050-7BM870</v>
          </cell>
        </row>
        <row r="2671">
          <cell r="A2671" t="str">
            <v>200R58-345030050-7DM222</v>
          </cell>
        </row>
        <row r="2672">
          <cell r="A2672" t="str">
            <v>100R16-371100000-3CA865</v>
          </cell>
        </row>
        <row r="2673">
          <cell r="A2673" t="str">
            <v>100RGE-371100000-1GAG00</v>
          </cell>
        </row>
        <row r="2674">
          <cell r="A2674" t="str">
            <v>100RGE-371100000-1GAG15</v>
          </cell>
        </row>
        <row r="2675">
          <cell r="A2675" t="str">
            <v>100R16-371100020-3CA865</v>
          </cell>
        </row>
        <row r="2676">
          <cell r="A2676" t="str">
            <v>100R16-371200000-2PM199</v>
          </cell>
        </row>
        <row r="2677">
          <cell r="A2677" t="str">
            <v>100R16-371200000-3CA865</v>
          </cell>
        </row>
        <row r="2678">
          <cell r="A2678" t="str">
            <v>100R16-371300000-3CA865</v>
          </cell>
        </row>
        <row r="2679">
          <cell r="A2679" t="str">
            <v>100R16-371300040-3CA865</v>
          </cell>
        </row>
        <row r="2680">
          <cell r="A2680" t="str">
            <v>100R16-371300060-3CA865</v>
          </cell>
        </row>
        <row r="2681">
          <cell r="A2681" t="str">
            <v>100RGE-371400000-1GAG00</v>
          </cell>
        </row>
        <row r="2682">
          <cell r="A2682" t="str">
            <v>200R81-371500000-6MM570</v>
          </cell>
        </row>
        <row r="2683">
          <cell r="A2683" t="str">
            <v>200R81-373000000-6MM570</v>
          </cell>
        </row>
        <row r="2684">
          <cell r="A2684" t="str">
            <v>200R50-375000000-7CF825</v>
          </cell>
        </row>
        <row r="2685">
          <cell r="A2685" t="str">
            <v>200R52-375000000-7FM885</v>
          </cell>
        </row>
        <row r="2686">
          <cell r="A2686" t="str">
            <v>200R5H-375000000-7KA5H5</v>
          </cell>
        </row>
        <row r="2687">
          <cell r="A2687" t="str">
            <v>100R16-375000000-3CA865</v>
          </cell>
        </row>
        <row r="2688">
          <cell r="A2688" t="str">
            <v>100RGE-375000000-1GAG15</v>
          </cell>
        </row>
        <row r="2689">
          <cell r="A2689" t="str">
            <v>200R54-375000000-7VM212</v>
          </cell>
        </row>
        <row r="2690">
          <cell r="A2690" t="str">
            <v>200R55-375000000-7AM840</v>
          </cell>
        </row>
        <row r="2691">
          <cell r="A2691" t="str">
            <v>200R55-375000000-7HM865</v>
          </cell>
        </row>
        <row r="2692">
          <cell r="A2692" t="str">
            <v>200R55-375000000-7SM875</v>
          </cell>
        </row>
        <row r="2693">
          <cell r="A2693" t="str">
            <v>200R55-375000000-7TA315</v>
          </cell>
        </row>
        <row r="2694">
          <cell r="A2694" t="str">
            <v>200R56-375000000-7BM870</v>
          </cell>
        </row>
        <row r="2695">
          <cell r="A2695" t="str">
            <v>200R58-375000000-7DM222</v>
          </cell>
        </row>
        <row r="2696">
          <cell r="A2696" t="str">
            <v>200R81-375000000-6MM570</v>
          </cell>
        </row>
        <row r="2697">
          <cell r="A2697" t="str">
            <v>200RCS-375000000-5BA570</v>
          </cell>
        </row>
        <row r="2698">
          <cell r="A2698" t="str">
            <v>200R50-379000000-7CH855</v>
          </cell>
        </row>
        <row r="2699">
          <cell r="A2699" t="str">
            <v>100RGE-379000000-1GAG15</v>
          </cell>
        </row>
        <row r="2700">
          <cell r="A2700" t="str">
            <v>200R55-379000000-7HM865</v>
          </cell>
        </row>
        <row r="2701">
          <cell r="A2701" t="str">
            <v>200R81-379000000-6MM570</v>
          </cell>
        </row>
        <row r="2702">
          <cell r="A2702" t="str">
            <v>200RCS-379000000-5BA570</v>
          </cell>
        </row>
        <row r="2703">
          <cell r="A2703" t="str">
            <v>200R52-379000010-7FM885</v>
          </cell>
        </row>
        <row r="2704">
          <cell r="A2704" t="str">
            <v>200R54-379000010-7VM212</v>
          </cell>
        </row>
        <row r="2705">
          <cell r="A2705" t="str">
            <v>200R55-379000010-7SM875</v>
          </cell>
        </row>
        <row r="2706">
          <cell r="A2706" t="str">
            <v>200R56-379000010-7BM870</v>
          </cell>
        </row>
        <row r="2707">
          <cell r="A2707" t="str">
            <v>200R50-379000020-7CF825</v>
          </cell>
        </row>
        <row r="2708">
          <cell r="A2708" t="str">
            <v>200R50-379000020-7CH855</v>
          </cell>
        </row>
        <row r="2709">
          <cell r="A2709" t="str">
            <v>200R52-379000020-7FM885</v>
          </cell>
        </row>
        <row r="2710">
          <cell r="A2710" t="str">
            <v>200R5H-379000020-7KA5H5</v>
          </cell>
        </row>
        <row r="2711">
          <cell r="A2711" t="str">
            <v>100RGE-379000020-1GAG15</v>
          </cell>
        </row>
        <row r="2712">
          <cell r="A2712" t="str">
            <v>200R54-379000020-7VM212</v>
          </cell>
        </row>
        <row r="2713">
          <cell r="A2713" t="str">
            <v>200R55-379000020-7AM840</v>
          </cell>
        </row>
        <row r="2714">
          <cell r="A2714" t="str">
            <v>200R55-379000020-7HM865</v>
          </cell>
        </row>
        <row r="2715">
          <cell r="A2715" t="str">
            <v>200R55-379000020-7TA315</v>
          </cell>
        </row>
        <row r="2716">
          <cell r="A2716" t="str">
            <v>200R56-379000020-7BM870</v>
          </cell>
        </row>
        <row r="2717">
          <cell r="A2717" t="str">
            <v>200R58-379000020-7DM222</v>
          </cell>
        </row>
        <row r="2718">
          <cell r="A2718" t="str">
            <v>200R81-379000020-6MM570</v>
          </cell>
        </row>
        <row r="2719">
          <cell r="A2719" t="str">
            <v>200R50-379000030-7CF825</v>
          </cell>
        </row>
        <row r="2720">
          <cell r="A2720" t="str">
            <v>200R50-379000030-7CH855</v>
          </cell>
        </row>
        <row r="2721">
          <cell r="A2721" t="str">
            <v>200R52-379000030-7FM885</v>
          </cell>
        </row>
        <row r="2722">
          <cell r="A2722" t="str">
            <v>200R5H-379000030-7KA5H5</v>
          </cell>
        </row>
        <row r="2723">
          <cell r="A2723" t="str">
            <v>100RGE-379000030-1GAG15</v>
          </cell>
        </row>
        <row r="2724">
          <cell r="A2724" t="str">
            <v>200R54-379000030-7VM212</v>
          </cell>
        </row>
        <row r="2725">
          <cell r="A2725" t="str">
            <v>200R55-379000030-7HM865</v>
          </cell>
        </row>
        <row r="2726">
          <cell r="A2726" t="str">
            <v>200R55-379000030-7TA315</v>
          </cell>
        </row>
        <row r="2727">
          <cell r="A2727" t="str">
            <v>200R56-379000030-7BM870</v>
          </cell>
        </row>
        <row r="2728">
          <cell r="A2728" t="str">
            <v>200R58-379000030-7DM222</v>
          </cell>
        </row>
        <row r="2729">
          <cell r="A2729" t="str">
            <v>200R81-379000030-6MM570</v>
          </cell>
        </row>
        <row r="2730">
          <cell r="A2730" t="str">
            <v>200R50-379000040-7CF825</v>
          </cell>
        </row>
        <row r="2731">
          <cell r="A2731" t="str">
            <v>200R52-379000040-7FM885</v>
          </cell>
        </row>
        <row r="2732">
          <cell r="A2732" t="str">
            <v>200R5H-379000040-7KA5H5</v>
          </cell>
        </row>
        <row r="2733">
          <cell r="A2733" t="str">
            <v>200R9W-379000040-7WA913</v>
          </cell>
        </row>
        <row r="2734">
          <cell r="A2734" t="str">
            <v>200R54-379000040-7VM212</v>
          </cell>
        </row>
        <row r="2735">
          <cell r="A2735" t="str">
            <v>200R55-379000040-7HM865</v>
          </cell>
        </row>
        <row r="2736">
          <cell r="A2736" t="str">
            <v>200R55-379000040-7TA315</v>
          </cell>
        </row>
        <row r="2737">
          <cell r="A2737" t="str">
            <v>200R58-379000040-7DM222</v>
          </cell>
        </row>
        <row r="2738">
          <cell r="A2738" t="str">
            <v>200RCS-381100010-5BA570</v>
          </cell>
        </row>
        <row r="2739">
          <cell r="A2739" t="str">
            <v>200RBI-381100020-5PARBI</v>
          </cell>
        </row>
        <row r="2740">
          <cell r="A2740" t="str">
            <v>200R50-381100200-7CF825</v>
          </cell>
        </row>
        <row r="2741">
          <cell r="A2741" t="str">
            <v>200R52-381100200-7FM885</v>
          </cell>
        </row>
        <row r="2742">
          <cell r="A2742" t="str">
            <v>200R54-381100200-7VM212</v>
          </cell>
        </row>
        <row r="2743">
          <cell r="A2743" t="str">
            <v>200R55-381100200-7TA315</v>
          </cell>
        </row>
        <row r="2744">
          <cell r="A2744" t="str">
            <v>200R56-381100200-7BM870</v>
          </cell>
        </row>
        <row r="2745">
          <cell r="A2745" t="str">
            <v>200R58-381100200-7DM222</v>
          </cell>
        </row>
        <row r="2746">
          <cell r="A2746" t="str">
            <v>100R16-381100470-2AM010</v>
          </cell>
        </row>
        <row r="2747">
          <cell r="A2747" t="str">
            <v>200R50-381100470-7CF825</v>
          </cell>
        </row>
        <row r="2748">
          <cell r="A2748" t="str">
            <v>200R52-381100470-7FM885</v>
          </cell>
        </row>
        <row r="2749">
          <cell r="A2749" t="str">
            <v>100RGE-381100470-1GAG15</v>
          </cell>
        </row>
        <row r="2750">
          <cell r="A2750" t="str">
            <v>100RGE-381100470-1GMG21</v>
          </cell>
        </row>
        <row r="2751">
          <cell r="A2751" t="str">
            <v>200R81-381100470-6MM570</v>
          </cell>
        </row>
        <row r="2752">
          <cell r="A2752" t="str">
            <v>200R54-381100470-7VM212</v>
          </cell>
        </row>
        <row r="2753">
          <cell r="A2753" t="str">
            <v>200R55-381100470-7TA315</v>
          </cell>
        </row>
        <row r="2754">
          <cell r="A2754" t="str">
            <v>200R56-381100470-7BM870</v>
          </cell>
        </row>
        <row r="2755">
          <cell r="A2755" t="str">
            <v>200R58-381100470-7DM222</v>
          </cell>
        </row>
        <row r="2756">
          <cell r="A2756" t="str">
            <v>100RGE-381200010-1GAG15</v>
          </cell>
        </row>
        <row r="2757">
          <cell r="A2757" t="str">
            <v>100RGE-381300000-1GAG00</v>
          </cell>
        </row>
        <row r="2758">
          <cell r="A2758" t="str">
            <v>200R50-383120000-7CF825</v>
          </cell>
        </row>
        <row r="2759">
          <cell r="A2759" t="str">
            <v>200R52-383120000-7FM000</v>
          </cell>
        </row>
        <row r="2760">
          <cell r="A2760" t="str">
            <v>200R52-383120000-7FM885</v>
          </cell>
        </row>
        <row r="2761">
          <cell r="A2761" t="str">
            <v>200R5H-383120000-7KA5H5</v>
          </cell>
        </row>
        <row r="2762">
          <cell r="A2762" t="str">
            <v>100RGE-383120000-1GAG15</v>
          </cell>
        </row>
        <row r="2763">
          <cell r="A2763" t="str">
            <v>200R54-383120000-7VM212</v>
          </cell>
        </row>
        <row r="2764">
          <cell r="A2764" t="str">
            <v>200R55-383120000-7TA315</v>
          </cell>
        </row>
        <row r="2765">
          <cell r="A2765" t="str">
            <v>200R56-383120000-7BM870</v>
          </cell>
        </row>
        <row r="2766">
          <cell r="A2766" t="str">
            <v>200R58-383120000-7DM222</v>
          </cell>
        </row>
        <row r="2767">
          <cell r="A2767" t="str">
            <v>200R81-383120000-6MM570</v>
          </cell>
        </row>
        <row r="2768">
          <cell r="A2768" t="str">
            <v>200R50-383120010-7CF825</v>
          </cell>
        </row>
        <row r="2769">
          <cell r="A2769" t="str">
            <v>200R52-383120010-7FM885</v>
          </cell>
        </row>
        <row r="2770">
          <cell r="A2770" t="str">
            <v>200R5H-383120010-7KA5H5</v>
          </cell>
        </row>
        <row r="2771">
          <cell r="A2771" t="str">
            <v>200R54-383120010-7VM212</v>
          </cell>
        </row>
        <row r="2772">
          <cell r="A2772" t="str">
            <v>200R55-383120010-7TA315</v>
          </cell>
        </row>
        <row r="2773">
          <cell r="A2773" t="str">
            <v>200R56-383120010-7BM870</v>
          </cell>
        </row>
        <row r="2774">
          <cell r="A2774" t="str">
            <v>200R58-383120010-7DM222</v>
          </cell>
        </row>
        <row r="2775">
          <cell r="A2775" t="str">
            <v>200R55-383120010-7HM865</v>
          </cell>
        </row>
        <row r="2776">
          <cell r="A2776" t="str">
            <v>200R81-383140000-6MM570</v>
          </cell>
        </row>
        <row r="2777">
          <cell r="A2777" t="str">
            <v>100RGE-383140000-1GAG15</v>
          </cell>
        </row>
        <row r="2778">
          <cell r="A2778" t="str">
            <v>100RGE-383150000-1GAG15</v>
          </cell>
        </row>
        <row r="2779">
          <cell r="A2779" t="str">
            <v>200R81-383150000-6MM570</v>
          </cell>
        </row>
        <row r="2780">
          <cell r="A2780" t="str">
            <v>200R50-383160030-7CF825</v>
          </cell>
        </row>
        <row r="2781">
          <cell r="A2781" t="str">
            <v>200R52-383160030-7FM885</v>
          </cell>
        </row>
        <row r="2782">
          <cell r="A2782" t="str">
            <v>200R5H-383160030-7KA5H5</v>
          </cell>
        </row>
        <row r="2783">
          <cell r="A2783" t="str">
            <v>200R54-383160030-7VM212</v>
          </cell>
        </row>
        <row r="2784">
          <cell r="A2784" t="str">
            <v>200R55-383160030-7TA315</v>
          </cell>
        </row>
        <row r="2785">
          <cell r="A2785" t="str">
            <v>200R56-383160030-7BM870</v>
          </cell>
        </row>
        <row r="2786">
          <cell r="A2786" t="str">
            <v>200R58-383160030-7DM222</v>
          </cell>
        </row>
        <row r="2787">
          <cell r="A2787" t="str">
            <v>100RGE-383160030-1GAG15</v>
          </cell>
        </row>
        <row r="2788">
          <cell r="A2788" t="str">
            <v>100RGE-383160040-1GAG00</v>
          </cell>
        </row>
        <row r="2789">
          <cell r="A2789" t="str">
            <v>200R50-383170000-7CF825</v>
          </cell>
        </row>
        <row r="2790">
          <cell r="A2790" t="str">
            <v>200R50-383320000-7CF825</v>
          </cell>
        </row>
        <row r="2791">
          <cell r="A2791" t="str">
            <v>200R50-383320010-7CF825</v>
          </cell>
        </row>
        <row r="2792">
          <cell r="A2792" t="str">
            <v>100RGE-388000020-1GAG15</v>
          </cell>
        </row>
        <row r="2793">
          <cell r="A2793" t="str">
            <v>200R81-388000020-6MM570</v>
          </cell>
        </row>
        <row r="2794">
          <cell r="A2794" t="str">
            <v>200RCS-388000020-5BA570</v>
          </cell>
        </row>
        <row r="2795">
          <cell r="A2795" t="str">
            <v>100R16-391000010-1RMR05</v>
          </cell>
        </row>
        <row r="2796">
          <cell r="A2796" t="str">
            <v>100R16-391000030-3CA865</v>
          </cell>
        </row>
        <row r="2797">
          <cell r="A2797" t="str">
            <v>100R16-391000030-3CM858</v>
          </cell>
        </row>
        <row r="2798">
          <cell r="A2798" t="str">
            <v>100R16-391000030-3CT9LA</v>
          </cell>
        </row>
        <row r="2799">
          <cell r="A2799" t="str">
            <v>100R16-391000030-3CW320</v>
          </cell>
        </row>
        <row r="2800">
          <cell r="A2800" t="str">
            <v>200R50-391000030-7CF825</v>
          </cell>
        </row>
        <row r="2801">
          <cell r="A2801" t="str">
            <v>200R50-391000030-7CM82A</v>
          </cell>
        </row>
        <row r="2802">
          <cell r="A2802" t="str">
            <v>200R52-391000030-7FM885</v>
          </cell>
        </row>
        <row r="2803">
          <cell r="A2803" t="str">
            <v>400R60-391000030-8EX570</v>
          </cell>
        </row>
        <row r="2804">
          <cell r="A2804" t="str">
            <v>200R50-391000030-7CF000</v>
          </cell>
        </row>
        <row r="2805">
          <cell r="A2805" t="str">
            <v>100R16-391000030-3CA853</v>
          </cell>
        </row>
        <row r="2806">
          <cell r="A2806" t="str">
            <v>200R50-391000030-7CM820</v>
          </cell>
        </row>
        <row r="2807">
          <cell r="A2807" t="str">
            <v>200R52-391000030-7FM000</v>
          </cell>
        </row>
        <row r="2808">
          <cell r="A2808" t="str">
            <v>100R16-391000030-3CT9EF</v>
          </cell>
        </row>
        <row r="2809">
          <cell r="A2809" t="str">
            <v>100R16-391000030-3ST9BK</v>
          </cell>
        </row>
        <row r="2810">
          <cell r="A2810" t="str">
            <v>100RGE-391000030-1GAG15</v>
          </cell>
        </row>
        <row r="2811">
          <cell r="A2811" t="str">
            <v>200R54-391000030-7VM212</v>
          </cell>
        </row>
        <row r="2812">
          <cell r="A2812" t="str">
            <v>200R55-391000030-7AM840</v>
          </cell>
        </row>
        <row r="2813">
          <cell r="A2813" t="str">
            <v>200R55-391000030-7HM865</v>
          </cell>
        </row>
        <row r="2814">
          <cell r="A2814" t="str">
            <v>200R55-391000030-7SM875</v>
          </cell>
        </row>
        <row r="2815">
          <cell r="A2815" t="str">
            <v>200R56-391000030-7BM870</v>
          </cell>
        </row>
        <row r="2816">
          <cell r="A2816" t="str">
            <v>200R58-391000030-7DM222</v>
          </cell>
        </row>
        <row r="2817">
          <cell r="A2817" t="str">
            <v>200R81-391000030-6MM570</v>
          </cell>
        </row>
        <row r="2818">
          <cell r="A2818" t="str">
            <v>200R55-391000030-7TA000</v>
          </cell>
        </row>
        <row r="2819">
          <cell r="A2819" t="str">
            <v>200R55-391000030-7TA315</v>
          </cell>
        </row>
        <row r="2820">
          <cell r="A2820" t="str">
            <v>200RCS-391000030-5BA570</v>
          </cell>
        </row>
        <row r="2821">
          <cell r="A2821" t="str">
            <v>200R55-391000030-7SM9FF</v>
          </cell>
        </row>
        <row r="2822">
          <cell r="A2822" t="str">
            <v>200RBI-391000030-5PARBI</v>
          </cell>
        </row>
        <row r="2823">
          <cell r="A2823" t="str">
            <v>200R52-391000075-7FM885</v>
          </cell>
        </row>
        <row r="2824">
          <cell r="A2824" t="str">
            <v>200R50-391000075-7CF825</v>
          </cell>
        </row>
        <row r="2825">
          <cell r="A2825" t="str">
            <v>200R54-391000075-7VM212</v>
          </cell>
        </row>
        <row r="2826">
          <cell r="A2826" t="str">
            <v>200R55-391000075-7TA315</v>
          </cell>
        </row>
        <row r="2827">
          <cell r="A2827" t="str">
            <v>200R56-391000075-7BM870</v>
          </cell>
        </row>
        <row r="2828">
          <cell r="A2828" t="str">
            <v>200R58-391000075-7DM222</v>
          </cell>
        </row>
        <row r="2829">
          <cell r="A2829" t="str">
            <v>100R16-391000095-3CA865</v>
          </cell>
        </row>
        <row r="2830">
          <cell r="A2830" t="str">
            <v>100RGE-391000095-1GAG15</v>
          </cell>
        </row>
        <row r="2831">
          <cell r="A2831" t="str">
            <v>200R81-391100000-6MM570</v>
          </cell>
        </row>
        <row r="2832">
          <cell r="A2832" t="str">
            <v>100RGE-391131000-1GAG00</v>
          </cell>
        </row>
        <row r="2833">
          <cell r="A2833" t="str">
            <v>100RGE-391140000-1GAG00</v>
          </cell>
        </row>
        <row r="2834">
          <cell r="A2834" t="str">
            <v>200R81-391140000-6MM570</v>
          </cell>
        </row>
        <row r="2835">
          <cell r="A2835" t="str">
            <v>100R16-391160000-3CA865</v>
          </cell>
        </row>
        <row r="2836">
          <cell r="A2836" t="str">
            <v>100RGE-391170000-1GAG00</v>
          </cell>
        </row>
        <row r="2837">
          <cell r="A2837" t="str">
            <v>100R16-391180000-1EME00</v>
          </cell>
        </row>
        <row r="2838">
          <cell r="A2838" t="str">
            <v>100RGE-391180000-1GAG00</v>
          </cell>
        </row>
        <row r="2839">
          <cell r="A2839" t="str">
            <v>200RCS-391180000-5BA570</v>
          </cell>
        </row>
        <row r="2840">
          <cell r="A2840" t="str">
            <v>200R50-391190000-7CF825</v>
          </cell>
        </row>
        <row r="2841">
          <cell r="A2841" t="str">
            <v>100RGE-391210000-1GAG00</v>
          </cell>
        </row>
        <row r="2842">
          <cell r="A2842" t="str">
            <v>200R81-391210000-6MM570</v>
          </cell>
        </row>
        <row r="2843">
          <cell r="A2843" t="str">
            <v>200R50-391210001-7CF000</v>
          </cell>
        </row>
        <row r="2844">
          <cell r="A2844" t="str">
            <v>200R50-391210001-7CF825</v>
          </cell>
        </row>
        <row r="2845">
          <cell r="A2845" t="str">
            <v>100RGE-391210002-1GAG15</v>
          </cell>
        </row>
        <row r="2846">
          <cell r="A2846" t="str">
            <v>100RYP-401210000-2YKYFI</v>
          </cell>
        </row>
        <row r="2847">
          <cell r="A2847" t="str">
            <v>100RYP-401220000-2YKYFI</v>
          </cell>
        </row>
        <row r="2848">
          <cell r="A2848" t="str">
            <v>200R50-411900010-7CF825</v>
          </cell>
        </row>
        <row r="2849">
          <cell r="A2849" t="str">
            <v>200R52-411900010-7FM885</v>
          </cell>
        </row>
        <row r="2850">
          <cell r="A2850" t="str">
            <v>200R5H-411900010-7KA5H5</v>
          </cell>
        </row>
        <row r="2851">
          <cell r="A2851" t="str">
            <v>200R54-411900010-7VM212</v>
          </cell>
        </row>
        <row r="2852">
          <cell r="A2852" t="str">
            <v>200R55-411900010-7AM840</v>
          </cell>
        </row>
        <row r="2853">
          <cell r="A2853" t="str">
            <v>200R55-411900010-7HM865</v>
          </cell>
        </row>
        <row r="2854">
          <cell r="A2854" t="str">
            <v>200R55-411900010-7SM875</v>
          </cell>
        </row>
        <row r="2855">
          <cell r="A2855" t="str">
            <v>200R56-411900010-7BM870</v>
          </cell>
        </row>
        <row r="2856">
          <cell r="A2856" t="str">
            <v>200R58-411900010-7DM222</v>
          </cell>
        </row>
        <row r="2857">
          <cell r="A2857" t="str">
            <v>200R55-411900010-7TA315</v>
          </cell>
        </row>
        <row r="2858">
          <cell r="A2858" t="str">
            <v>100RGE-414300000-1GAG00</v>
          </cell>
        </row>
        <row r="2859">
          <cell r="A2859" t="str">
            <v>200R50-419000030-7CF825</v>
          </cell>
        </row>
        <row r="2860">
          <cell r="A2860" t="str">
            <v>200R52-419000030-7FM885</v>
          </cell>
        </row>
        <row r="2861">
          <cell r="A2861" t="str">
            <v>200R54-419000030-7VM212</v>
          </cell>
        </row>
        <row r="2862">
          <cell r="A2862" t="str">
            <v>100R16-419000040-3CA865</v>
          </cell>
        </row>
        <row r="2863">
          <cell r="A2863" t="str">
            <v>100R16-421000000-3CA865</v>
          </cell>
        </row>
        <row r="2864">
          <cell r="A2864" t="str">
            <v>200R81-421000000-6MM570</v>
          </cell>
        </row>
        <row r="2865">
          <cell r="A2865" t="str">
            <v>100R16-421000001-1EME00</v>
          </cell>
        </row>
        <row r="2866">
          <cell r="A2866" t="str">
            <v>100R16-421000001-1KMK05</v>
          </cell>
        </row>
        <row r="2867">
          <cell r="A2867" t="str">
            <v>100R16-421000001-1RMR05</v>
          </cell>
        </row>
        <row r="2868">
          <cell r="A2868" t="str">
            <v>100R16-421000001-2MM500</v>
          </cell>
        </row>
        <row r="2869">
          <cell r="A2869" t="str">
            <v>100R16-421000001-2NC033</v>
          </cell>
        </row>
        <row r="2870">
          <cell r="A2870" t="str">
            <v>100R16-421000001-2PM105</v>
          </cell>
        </row>
        <row r="2871">
          <cell r="A2871" t="str">
            <v>100R16-421000001-3CA865</v>
          </cell>
        </row>
        <row r="2872">
          <cell r="A2872" t="str">
            <v>100R16-421000001-3CC831</v>
          </cell>
        </row>
        <row r="2873">
          <cell r="A2873" t="str">
            <v>100R16-421000001-3CC832</v>
          </cell>
        </row>
        <row r="2874">
          <cell r="A2874" t="str">
            <v>100R16-421000001-3CC833</v>
          </cell>
        </row>
        <row r="2875">
          <cell r="A2875" t="str">
            <v>100R16-421000001-3CC834</v>
          </cell>
        </row>
        <row r="2876">
          <cell r="A2876" t="str">
            <v>100R16-421000001-3CC835</v>
          </cell>
        </row>
        <row r="2877">
          <cell r="A2877" t="str">
            <v>100R16-421000001-3CM1BR</v>
          </cell>
        </row>
        <row r="2878">
          <cell r="A2878" t="str">
            <v>100R16-421000001-3CM1SG</v>
          </cell>
        </row>
        <row r="2879">
          <cell r="A2879" t="str">
            <v>100R16-421000001-3CM827</v>
          </cell>
        </row>
        <row r="2880">
          <cell r="A2880" t="str">
            <v>100R16-421000001-3CM829</v>
          </cell>
        </row>
        <row r="2881">
          <cell r="A2881" t="str">
            <v>100R16-421000001-3CMECH</v>
          </cell>
        </row>
        <row r="2882">
          <cell r="A2882" t="str">
            <v>100R16-421000001-3CMEXT</v>
          </cell>
        </row>
        <row r="2883">
          <cell r="A2883" t="str">
            <v>100R16-421000001-3SK716</v>
          </cell>
        </row>
        <row r="2884">
          <cell r="A2884" t="str">
            <v>100R16-421000002-1KMK05</v>
          </cell>
        </row>
        <row r="2885">
          <cell r="A2885" t="str">
            <v>100RGE-421000004-1GMG0A</v>
          </cell>
        </row>
        <row r="2886">
          <cell r="A2886" t="str">
            <v>100RGE-421000005-1GMG0B</v>
          </cell>
        </row>
        <row r="2887">
          <cell r="A2887" t="str">
            <v>100RGE-421000006-1GMG0E</v>
          </cell>
        </row>
        <row r="2888">
          <cell r="A2888" t="str">
            <v>100RGE-421000007-1GMG0G</v>
          </cell>
        </row>
        <row r="2889">
          <cell r="A2889" t="str">
            <v>100RGE-421000008-1GMG0P</v>
          </cell>
        </row>
        <row r="2890">
          <cell r="A2890" t="str">
            <v>100R16-421000011-3CA865</v>
          </cell>
        </row>
        <row r="2891">
          <cell r="A2891" t="str">
            <v>100R16-421000012-3CA865</v>
          </cell>
        </row>
        <row r="2892">
          <cell r="A2892" t="str">
            <v>100R16-421000013-3CA865</v>
          </cell>
        </row>
        <row r="2893">
          <cell r="A2893" t="str">
            <v>100R16-421000014-3CA865</v>
          </cell>
        </row>
        <row r="2894">
          <cell r="A2894" t="str">
            <v>100R16-421000015-3CA865</v>
          </cell>
        </row>
        <row r="2895">
          <cell r="A2895" t="str">
            <v>100R16-421000016-3CA865</v>
          </cell>
        </row>
        <row r="2896">
          <cell r="A2896" t="str">
            <v>100R16-421000017-3CA865</v>
          </cell>
        </row>
        <row r="2897">
          <cell r="A2897" t="str">
            <v>100R16-421000018-3CA865</v>
          </cell>
        </row>
        <row r="2898">
          <cell r="A2898" t="str">
            <v>100R16-421000018-3CC831</v>
          </cell>
        </row>
        <row r="2899">
          <cell r="A2899" t="str">
            <v>100R16-421000019-3CA865</v>
          </cell>
        </row>
        <row r="2900">
          <cell r="A2900" t="str">
            <v>100R16-421000020-3CA865</v>
          </cell>
        </row>
        <row r="2901">
          <cell r="A2901" t="str">
            <v>100R16-421000021-3CA865</v>
          </cell>
        </row>
        <row r="2902">
          <cell r="A2902" t="str">
            <v>100R16-421000021-3CC831</v>
          </cell>
        </row>
        <row r="2903">
          <cell r="A2903" t="str">
            <v>100R16-421000022-3CA865</v>
          </cell>
        </row>
        <row r="2904">
          <cell r="A2904" t="str">
            <v>100R16-421000023-3CA865</v>
          </cell>
        </row>
        <row r="2905">
          <cell r="A2905" t="str">
            <v>100R16-421000024-3CA865</v>
          </cell>
        </row>
        <row r="2906">
          <cell r="A2906" t="str">
            <v>100R16-421000025-3CA865</v>
          </cell>
        </row>
        <row r="2907">
          <cell r="A2907" t="str">
            <v>100R16-421000026-3CA865</v>
          </cell>
        </row>
        <row r="2908">
          <cell r="A2908" t="str">
            <v>100R16-421000027-3CA400</v>
          </cell>
        </row>
        <row r="2909">
          <cell r="A2909" t="str">
            <v>100R16-421000028-1EME00</v>
          </cell>
        </row>
        <row r="2910">
          <cell r="A2910" t="str">
            <v>100R16-421000029-1EME00</v>
          </cell>
        </row>
        <row r="2911">
          <cell r="A2911" t="str">
            <v>100R16-421000030-1EME00</v>
          </cell>
        </row>
        <row r="2912">
          <cell r="A2912" t="str">
            <v>100R16-421000032-1EME00</v>
          </cell>
        </row>
        <row r="2913">
          <cell r="A2913" t="str">
            <v>100R16-421000033-1EME00</v>
          </cell>
        </row>
        <row r="2914">
          <cell r="A2914" t="str">
            <v>100R16-421000034-1EME00</v>
          </cell>
        </row>
        <row r="2915">
          <cell r="A2915" t="str">
            <v>100R16-421000035-1EME00</v>
          </cell>
        </row>
        <row r="2916">
          <cell r="A2916" t="str">
            <v>100R16-421000036-1EME00</v>
          </cell>
        </row>
        <row r="2917">
          <cell r="A2917" t="str">
            <v>100R16-421000037-1EME02</v>
          </cell>
        </row>
        <row r="2918">
          <cell r="A2918" t="str">
            <v>100R16-421000037-1EME00</v>
          </cell>
        </row>
        <row r="2919">
          <cell r="A2919" t="str">
            <v>100R16-421000038-1RMR01</v>
          </cell>
        </row>
        <row r="2920">
          <cell r="A2920" t="str">
            <v>100R16-421000039-3CM1BR</v>
          </cell>
        </row>
        <row r="2921">
          <cell r="A2921" t="str">
            <v>100R16-421000040-2MM500</v>
          </cell>
        </row>
        <row r="2922">
          <cell r="A2922" t="str">
            <v>100R16-421000041-2MM500</v>
          </cell>
        </row>
        <row r="2923">
          <cell r="A2923" t="str">
            <v>100R16-421000042-2MM500</v>
          </cell>
        </row>
        <row r="2924">
          <cell r="A2924" t="str">
            <v>100R16-421000043-2NM030</v>
          </cell>
        </row>
        <row r="2925">
          <cell r="A2925" t="str">
            <v>100R16-421000043-3CM1NG</v>
          </cell>
        </row>
        <row r="2926">
          <cell r="A2926" t="str">
            <v>100R16-421000044-3CM1BR</v>
          </cell>
        </row>
        <row r="2927">
          <cell r="A2927" t="str">
            <v>100R16-421000045-3CM1BR</v>
          </cell>
        </row>
        <row r="2928">
          <cell r="A2928" t="str">
            <v>100R16-421000046-3CM1BR</v>
          </cell>
        </row>
        <row r="2929">
          <cell r="A2929" t="str">
            <v>100R16-421000047-2PM083</v>
          </cell>
        </row>
        <row r="2930">
          <cell r="A2930" t="str">
            <v>100R16-421000047-2PM105</v>
          </cell>
        </row>
        <row r="2931">
          <cell r="A2931" t="str">
            <v>100R16-421000047-2PM080</v>
          </cell>
        </row>
        <row r="2932">
          <cell r="A2932" t="str">
            <v>100R16-421000047-2PM186</v>
          </cell>
        </row>
        <row r="2933">
          <cell r="A2933" t="str">
            <v>100R16-421000047-2PM196</v>
          </cell>
        </row>
        <row r="2934">
          <cell r="A2934" t="str">
            <v>100R16-421000048-2PM083</v>
          </cell>
        </row>
        <row r="2935">
          <cell r="A2935" t="str">
            <v>100R16-421000048-2PM105</v>
          </cell>
        </row>
        <row r="2936">
          <cell r="A2936" t="str">
            <v>100R16-421000048-2PM080</v>
          </cell>
        </row>
        <row r="2937">
          <cell r="A2937" t="str">
            <v>100R16-421000048-2PM196</v>
          </cell>
        </row>
        <row r="2938">
          <cell r="A2938" t="str">
            <v>100R16-421000049-2PM083</v>
          </cell>
        </row>
        <row r="2939">
          <cell r="A2939" t="str">
            <v>100R16-421000049-2PM105</v>
          </cell>
        </row>
        <row r="2940">
          <cell r="A2940" t="str">
            <v>100R16-421000049-2PM080</v>
          </cell>
        </row>
        <row r="2941">
          <cell r="A2941" t="str">
            <v>100R16-421000049-2PM081</v>
          </cell>
        </row>
        <row r="2942">
          <cell r="A2942" t="str">
            <v>100R16-421000049-2PM171</v>
          </cell>
        </row>
        <row r="2943">
          <cell r="A2943" t="str">
            <v>100R16-421000049-2PM196</v>
          </cell>
        </row>
        <row r="2944">
          <cell r="A2944" t="str">
            <v>100R16-421000050-2PM083</v>
          </cell>
        </row>
        <row r="2945">
          <cell r="A2945" t="str">
            <v>100R16-421000050-2PM105</v>
          </cell>
        </row>
        <row r="2946">
          <cell r="A2946" t="str">
            <v>100R16-421000050-2PM080</v>
          </cell>
        </row>
        <row r="2947">
          <cell r="A2947" t="str">
            <v>100R16-421000050-2PM196</v>
          </cell>
        </row>
        <row r="2948">
          <cell r="A2948" t="str">
            <v>100R16-421000051-2PM105</v>
          </cell>
        </row>
        <row r="2949">
          <cell r="A2949" t="str">
            <v>100R16-421000051-2PM171</v>
          </cell>
        </row>
        <row r="2950">
          <cell r="A2950" t="str">
            <v>100R16-421000052-2PM083</v>
          </cell>
        </row>
        <row r="2951">
          <cell r="A2951" t="str">
            <v>100R16-421000052-2PM105</v>
          </cell>
        </row>
        <row r="2952">
          <cell r="A2952" t="str">
            <v>100R16-421000053-3CM1SG</v>
          </cell>
        </row>
        <row r="2953">
          <cell r="A2953" t="str">
            <v>100R16-421000054-3CM1SG</v>
          </cell>
        </row>
        <row r="2954">
          <cell r="A2954" t="str">
            <v>100R16-421000055-3CM1SG</v>
          </cell>
        </row>
        <row r="2955">
          <cell r="A2955" t="str">
            <v>100R16-421000056-3CM1SG</v>
          </cell>
        </row>
        <row r="2956">
          <cell r="A2956" t="str">
            <v>100R16-421000057-3CM1SG</v>
          </cell>
        </row>
        <row r="2957">
          <cell r="A2957" t="str">
            <v>100R16-421000058-3CA400</v>
          </cell>
        </row>
        <row r="2958">
          <cell r="A2958" t="str">
            <v>100R16-421000059-2PM105</v>
          </cell>
        </row>
        <row r="2959">
          <cell r="A2959" t="str">
            <v>100R16-421000060-2PM105</v>
          </cell>
        </row>
        <row r="2960">
          <cell r="A2960" t="str">
            <v>100R16-421000061-2PM105</v>
          </cell>
        </row>
        <row r="2961">
          <cell r="A2961" t="str">
            <v>100R16-421000062-3CM1SG</v>
          </cell>
        </row>
        <row r="2962">
          <cell r="A2962" t="str">
            <v>100R16-421000064-3CA400</v>
          </cell>
        </row>
        <row r="2963">
          <cell r="A2963" t="str">
            <v>100R16-421000065-3CM1NG</v>
          </cell>
        </row>
        <row r="2964">
          <cell r="A2964" t="str">
            <v>100R16-421000066-3CM1BR</v>
          </cell>
        </row>
        <row r="2965">
          <cell r="A2965" t="str">
            <v>100R16-421000068-2PM105</v>
          </cell>
        </row>
        <row r="2966">
          <cell r="A2966" t="str">
            <v>100R16-421000069-1EME00</v>
          </cell>
        </row>
        <row r="2967">
          <cell r="A2967" t="str">
            <v>100R16-421000070-1RMR01</v>
          </cell>
        </row>
        <row r="2968">
          <cell r="A2968" t="str">
            <v>100R16-421000071-3CA865</v>
          </cell>
        </row>
        <row r="2969">
          <cell r="A2969" t="str">
            <v>100R16-421000078-1KMK05</v>
          </cell>
        </row>
        <row r="2970">
          <cell r="A2970" t="str">
            <v>100RGE-421000078-1GAG15</v>
          </cell>
        </row>
        <row r="2971">
          <cell r="A2971" t="str">
            <v>100R16-421000080-3CA865</v>
          </cell>
        </row>
        <row r="2972">
          <cell r="A2972" t="str">
            <v>100R16-421000082-3CA865</v>
          </cell>
        </row>
        <row r="2973">
          <cell r="A2973" t="str">
            <v>100R16-421000100-1KMK05</v>
          </cell>
        </row>
        <row r="2974">
          <cell r="A2974" t="str">
            <v>100R16-421000100-1RMR01</v>
          </cell>
        </row>
        <row r="2975">
          <cell r="A2975" t="str">
            <v>100R16-421000100-1RMR05</v>
          </cell>
        </row>
        <row r="2976">
          <cell r="A2976" t="str">
            <v>100R16-421000100-2NC033</v>
          </cell>
        </row>
        <row r="2977">
          <cell r="A2977" t="str">
            <v>100R16-421000100-2NM030</v>
          </cell>
        </row>
        <row r="2978">
          <cell r="A2978" t="str">
            <v>100R16-421000100-2PM080</v>
          </cell>
        </row>
        <row r="2979">
          <cell r="A2979" t="str">
            <v>100R16-421000100-2PM081</v>
          </cell>
        </row>
        <row r="2980">
          <cell r="A2980" t="str">
            <v>100R16-421000100-2PM083</v>
          </cell>
        </row>
        <row r="2981">
          <cell r="A2981" t="str">
            <v>100R16-421000100-2PM105</v>
          </cell>
        </row>
        <row r="2982">
          <cell r="A2982" t="str">
            <v>100R16-421000100-2PM171</v>
          </cell>
        </row>
        <row r="2983">
          <cell r="A2983" t="str">
            <v>100R16-421000100-2PM186</v>
          </cell>
        </row>
        <row r="2984">
          <cell r="A2984" t="str">
            <v>100R16-421000100-2PM196</v>
          </cell>
        </row>
        <row r="2985">
          <cell r="A2985" t="str">
            <v>100R16-421000100-2PM199</v>
          </cell>
        </row>
        <row r="2986">
          <cell r="A2986" t="str">
            <v>100R16-421000100-3CA400</v>
          </cell>
        </row>
        <row r="2987">
          <cell r="A2987" t="str">
            <v>100R16-421000100-3CA865</v>
          </cell>
        </row>
        <row r="2988">
          <cell r="A2988" t="str">
            <v>100R16-421000100-3CC831</v>
          </cell>
        </row>
        <row r="2989">
          <cell r="A2989" t="str">
            <v>100R16-421000100-3CC832</v>
          </cell>
        </row>
        <row r="2990">
          <cell r="A2990" t="str">
            <v>100R16-421000100-3CC833</v>
          </cell>
        </row>
        <row r="2991">
          <cell r="A2991" t="str">
            <v>100R16-421000100-3CC834</v>
          </cell>
        </row>
        <row r="2992">
          <cell r="A2992" t="str">
            <v>100R16-421000100-3CC835</v>
          </cell>
        </row>
        <row r="2993">
          <cell r="A2993" t="str">
            <v>100R16-421000100-3CM1BR</v>
          </cell>
        </row>
        <row r="2994">
          <cell r="A2994" t="str">
            <v>100R16-421000100-3CM1NG</v>
          </cell>
        </row>
        <row r="2995">
          <cell r="A2995" t="str">
            <v>100R16-421000100-3CM1SG</v>
          </cell>
        </row>
        <row r="2996">
          <cell r="A2996" t="str">
            <v>100R16-421000100-3CMECH</v>
          </cell>
        </row>
        <row r="2997">
          <cell r="A2997" t="str">
            <v>100R16-421000100-3CMEXT</v>
          </cell>
        </row>
        <row r="2998">
          <cell r="A2998" t="str">
            <v>100R16-421000100-3CMVBR</v>
          </cell>
        </row>
        <row r="2999">
          <cell r="A2999" t="str">
            <v>100R16-421000100-3SK716</v>
          </cell>
        </row>
        <row r="3000">
          <cell r="A3000" t="str">
            <v>100R16-421000100-7EM6EM</v>
          </cell>
        </row>
        <row r="3001">
          <cell r="A3001" t="str">
            <v>100R16-421000103-3CA865</v>
          </cell>
        </row>
        <row r="3002">
          <cell r="A3002" t="str">
            <v>100R16-421000107-3CA865</v>
          </cell>
        </row>
        <row r="3003">
          <cell r="A3003" t="str">
            <v>100R16-421000108-3CA865</v>
          </cell>
        </row>
        <row r="3004">
          <cell r="A3004" t="str">
            <v>100R16-421000112-3CA865</v>
          </cell>
        </row>
        <row r="3005">
          <cell r="A3005" t="str">
            <v>100R16-421000113-3CA865</v>
          </cell>
        </row>
        <row r="3006">
          <cell r="A3006" t="str">
            <v>100R16-421000116-3CA865</v>
          </cell>
        </row>
        <row r="3007">
          <cell r="A3007" t="str">
            <v>100R16-421000117-3CM1SG</v>
          </cell>
        </row>
        <row r="3008">
          <cell r="A3008" t="str">
            <v>100R16-421000118-3CA865</v>
          </cell>
        </row>
        <row r="3009">
          <cell r="A3009" t="str">
            <v>100R16-421000120-7EM6EM</v>
          </cell>
        </row>
        <row r="3010">
          <cell r="A3010" t="str">
            <v>100R16-421000121-2PM105</v>
          </cell>
        </row>
        <row r="3011">
          <cell r="A3011" t="str">
            <v>100RGE-421000123-1GAG15</v>
          </cell>
        </row>
        <row r="3012">
          <cell r="A3012" t="str">
            <v>100R16-421000125-3CA865</v>
          </cell>
        </row>
        <row r="3013">
          <cell r="A3013" t="str">
            <v>100R16-421000129-3CM827</v>
          </cell>
        </row>
        <row r="3014">
          <cell r="A3014" t="str">
            <v>100R16-421000131-3CM829</v>
          </cell>
        </row>
        <row r="3015">
          <cell r="A3015" t="str">
            <v>300R25-431010050-9CYR25</v>
          </cell>
        </row>
        <row r="3016">
          <cell r="A3016" t="str">
            <v>300R25-431010070-9CYR25</v>
          </cell>
        </row>
        <row r="3017">
          <cell r="A3017" t="str">
            <v>300R25-431010080-9CYR25</v>
          </cell>
        </row>
        <row r="3018">
          <cell r="A3018" t="str">
            <v>300RIE-441000000-9MYRIE</v>
          </cell>
        </row>
        <row r="3019">
          <cell r="A3019" t="str">
            <v>200RBI-441000000-5PARBI</v>
          </cell>
        </row>
        <row r="3020">
          <cell r="A3020" t="str">
            <v>200R35-451000000-7LM350</v>
          </cell>
        </row>
        <row r="3021">
          <cell r="A3021" t="str">
            <v>200R50-451000000-7CF825</v>
          </cell>
        </row>
        <row r="3022">
          <cell r="A3022" t="str">
            <v>200RH4-451000000-7RM5H4</v>
          </cell>
        </row>
        <row r="3023">
          <cell r="A3023" t="str">
            <v>200RH6-451000000-7NM5H6</v>
          </cell>
        </row>
        <row r="3024">
          <cell r="A3024" t="str">
            <v>300RGC-451000000-9PYRGC</v>
          </cell>
        </row>
        <row r="3025">
          <cell r="A3025" t="str">
            <v>300RIE-451000000-9MYRIE</v>
          </cell>
        </row>
        <row r="3026">
          <cell r="A3026" t="str">
            <v>200R55-451000000-7TA315</v>
          </cell>
        </row>
        <row r="3027">
          <cell r="A3027" t="str">
            <v>200R58-451000000-7DM222</v>
          </cell>
        </row>
        <row r="3028">
          <cell r="A3028" t="str">
            <v>200RBI-451000000-5PARBI</v>
          </cell>
        </row>
        <row r="3029">
          <cell r="A3029" t="str">
            <v>300R25-451000003-9CYR25</v>
          </cell>
        </row>
        <row r="3030">
          <cell r="A3030" t="str">
            <v>200R81-451000003-6MM570</v>
          </cell>
        </row>
        <row r="3031">
          <cell r="A3031" t="str">
            <v>200R50-451000005-7CF825</v>
          </cell>
        </row>
        <row r="3032">
          <cell r="A3032" t="str">
            <v>200RH0-451000020-7UA5H0</v>
          </cell>
        </row>
        <row r="3033">
          <cell r="A3033" t="str">
            <v>300RIE-451000050-9MYRIE</v>
          </cell>
        </row>
        <row r="3034">
          <cell r="A3034" t="str">
            <v>200R35-461000000-7LM350</v>
          </cell>
        </row>
        <row r="3035">
          <cell r="A3035" t="str">
            <v>200R50-461000000-7CF000</v>
          </cell>
        </row>
        <row r="3036">
          <cell r="A3036" t="str">
            <v>200R50-461000000-7CF825</v>
          </cell>
        </row>
        <row r="3037">
          <cell r="A3037" t="str">
            <v>200R52-461000000-7FM000</v>
          </cell>
        </row>
        <row r="3038">
          <cell r="A3038" t="str">
            <v>300R5A-461000000-9CYR5A</v>
          </cell>
        </row>
        <row r="3039">
          <cell r="A3039" t="str">
            <v>300RGC-461000000-9PYRGC</v>
          </cell>
        </row>
        <row r="3040">
          <cell r="A3040" t="str">
            <v>200R54-461000000-7VM212</v>
          </cell>
        </row>
        <row r="3041">
          <cell r="A3041" t="str">
            <v>200R55-461000000-7TA315</v>
          </cell>
        </row>
        <row r="3042">
          <cell r="A3042" t="str">
            <v>200R56-461000000-7BM870</v>
          </cell>
        </row>
        <row r="3043">
          <cell r="A3043" t="str">
            <v>200R58-461000000-7DM222</v>
          </cell>
        </row>
        <row r="3044">
          <cell r="A3044" t="str">
            <v>200R81-461000000-6MM570</v>
          </cell>
        </row>
        <row r="3045">
          <cell r="A3045" t="str">
            <v>300R25-461000003-9CYR25</v>
          </cell>
        </row>
        <row r="3046">
          <cell r="A3046" t="str">
            <v>200R50-461002010-7CF000</v>
          </cell>
        </row>
        <row r="3047">
          <cell r="A3047" t="str">
            <v>200R5H-461002010-7KA5H5</v>
          </cell>
        </row>
        <row r="3048">
          <cell r="A3048" t="str">
            <v>200R54-461002010-7VM212</v>
          </cell>
        </row>
        <row r="3049">
          <cell r="A3049" t="str">
            <v>200R55-461002010-7TA000</v>
          </cell>
        </row>
        <row r="3050">
          <cell r="A3050" t="str">
            <v>200R56-461002010-7BM870</v>
          </cell>
        </row>
        <row r="3051">
          <cell r="A3051" t="str">
            <v>400R60-462000000-8EX570</v>
          </cell>
        </row>
        <row r="3052">
          <cell r="A3052" t="str">
            <v>200R53-463200000-7JA300</v>
          </cell>
        </row>
        <row r="3053">
          <cell r="A3053" t="str">
            <v>100R16-464010000-2PM19C</v>
          </cell>
        </row>
        <row r="3054">
          <cell r="A3054" t="str">
            <v>100RYP-464010000-2YKYFI</v>
          </cell>
        </row>
        <row r="3055">
          <cell r="A3055" t="str">
            <v>100RYP-464010000-2YKYFZ</v>
          </cell>
        </row>
        <row r="3056">
          <cell r="A3056" t="str">
            <v>100R16-464020000-2PM19C</v>
          </cell>
        </row>
        <row r="3057">
          <cell r="A3057" t="str">
            <v>100R16-464030000-2PM19C</v>
          </cell>
        </row>
        <row r="3058">
          <cell r="A3058" t="str">
            <v>100R16-471000010-3CA865</v>
          </cell>
        </row>
        <row r="3059">
          <cell r="A3059" t="str">
            <v>100RYP-471000010-2YKYFI</v>
          </cell>
        </row>
        <row r="3060">
          <cell r="A3060" t="str">
            <v>100RGE-471000010-1GAG01</v>
          </cell>
        </row>
        <row r="3061">
          <cell r="A3061" t="str">
            <v>100R16-471000020-3CA865</v>
          </cell>
        </row>
        <row r="3062">
          <cell r="A3062" t="str">
            <v>100RYP-471000020-2YKYFI</v>
          </cell>
        </row>
        <row r="3063">
          <cell r="A3063" t="str">
            <v>100RGE-471000020-1GAG01</v>
          </cell>
        </row>
        <row r="3064">
          <cell r="A3064" t="str">
            <v>100R16-471000030-3CA865</v>
          </cell>
        </row>
        <row r="3065">
          <cell r="A3065" t="str">
            <v>100RGE-471000030-1GAG00</v>
          </cell>
        </row>
        <row r="3066">
          <cell r="A3066" t="str">
            <v>100RGE-471000060-1GAG00</v>
          </cell>
        </row>
        <row r="3067">
          <cell r="A3067" t="str">
            <v>100RGE-471110000-1GAG00</v>
          </cell>
        </row>
        <row r="3068">
          <cell r="A3068" t="str">
            <v>100R16-471140000-3CA865</v>
          </cell>
        </row>
        <row r="3069">
          <cell r="A3069" t="str">
            <v>100R16-471140000-3CK718</v>
          </cell>
        </row>
        <row r="3070">
          <cell r="A3070" t="str">
            <v>100RYP-471140000-2YKYFI</v>
          </cell>
        </row>
        <row r="3071">
          <cell r="A3071" t="str">
            <v>300R25-471140000-9CYR25</v>
          </cell>
        </row>
        <row r="3072">
          <cell r="A3072" t="str">
            <v>100RGE-471140000-1GAG00</v>
          </cell>
        </row>
        <row r="3073">
          <cell r="A3073" t="str">
            <v>100RGE-471140000-1GAG01</v>
          </cell>
        </row>
        <row r="3074">
          <cell r="A3074" t="str">
            <v>100RGE-471140000-1GAG15</v>
          </cell>
        </row>
        <row r="3075">
          <cell r="A3075" t="str">
            <v>100RGE-471140000-1GMG0A</v>
          </cell>
        </row>
        <row r="3076">
          <cell r="A3076" t="str">
            <v>100RGE-471140000-1GMG0Y</v>
          </cell>
        </row>
        <row r="3077">
          <cell r="A3077" t="str">
            <v>100RGE-471140000-1GMG0Z</v>
          </cell>
        </row>
        <row r="3078">
          <cell r="A3078" t="str">
            <v>100RGE-471140000-1GMG65</v>
          </cell>
        </row>
        <row r="3079">
          <cell r="A3079" t="str">
            <v>100RGE-471140000-1GMG70</v>
          </cell>
        </row>
        <row r="3080">
          <cell r="A3080" t="str">
            <v>100RGE-471140000-1GMG75</v>
          </cell>
        </row>
        <row r="3081">
          <cell r="A3081" t="str">
            <v>100RGE-471140000-1GVG14</v>
          </cell>
        </row>
        <row r="3082">
          <cell r="A3082" t="str">
            <v>200R55-471140000-7SM875</v>
          </cell>
        </row>
        <row r="3083">
          <cell r="A3083" t="str">
            <v>200R55-471140000-7TA001</v>
          </cell>
        </row>
        <row r="3084">
          <cell r="A3084" t="str">
            <v>200R55-471140000-7TA315</v>
          </cell>
        </row>
        <row r="3085">
          <cell r="A3085" t="str">
            <v>200R81-471140000-6MM570</v>
          </cell>
        </row>
        <row r="3086">
          <cell r="A3086" t="str">
            <v>100R16-471140010-3CA865</v>
          </cell>
        </row>
        <row r="3087">
          <cell r="A3087" t="str">
            <v>100RYP-471140010-2YKYFI</v>
          </cell>
        </row>
        <row r="3088">
          <cell r="A3088" t="str">
            <v>200R50-471140010-7CF825</v>
          </cell>
        </row>
        <row r="3089">
          <cell r="A3089" t="str">
            <v>200R52-471140010-7FM885</v>
          </cell>
        </row>
        <row r="3090">
          <cell r="A3090" t="str">
            <v>300RIE-471140010-9MYRIE</v>
          </cell>
        </row>
        <row r="3091">
          <cell r="A3091" t="str">
            <v>300R25-471140010-9CYR25</v>
          </cell>
        </row>
        <row r="3092">
          <cell r="A3092" t="str">
            <v>100RGE-471140010-1GAG15</v>
          </cell>
        </row>
        <row r="3093">
          <cell r="A3093" t="str">
            <v>100RGE-471140010-1GMG0Z</v>
          </cell>
        </row>
        <row r="3094">
          <cell r="A3094" t="str">
            <v>100RGE-471140010-1GMG70</v>
          </cell>
        </row>
        <row r="3095">
          <cell r="A3095" t="str">
            <v>200R54-471140010-7VM212</v>
          </cell>
        </row>
        <row r="3096">
          <cell r="A3096" t="str">
            <v>200R55-471140010-7TA315</v>
          </cell>
        </row>
        <row r="3097">
          <cell r="A3097" t="str">
            <v>200R56-471140010-7BM870</v>
          </cell>
        </row>
        <row r="3098">
          <cell r="A3098" t="str">
            <v>200R55-471140010-7AM840</v>
          </cell>
        </row>
        <row r="3099">
          <cell r="A3099" t="str">
            <v>200R55-471140010-7SM875</v>
          </cell>
        </row>
        <row r="3100">
          <cell r="A3100" t="str">
            <v>200R55-471140010-7TA000</v>
          </cell>
        </row>
        <row r="3101">
          <cell r="A3101" t="str">
            <v>200R58-471140010-7DM222</v>
          </cell>
        </row>
        <row r="3102">
          <cell r="A3102" t="str">
            <v>200R81-471140010-6MM570</v>
          </cell>
        </row>
        <row r="3103">
          <cell r="A3103" t="str">
            <v>100RGE-471140010-1GAG00</v>
          </cell>
        </row>
        <row r="3104">
          <cell r="A3104" t="str">
            <v>100RGE-471140010-1GVG14</v>
          </cell>
        </row>
        <row r="3105">
          <cell r="A3105" t="str">
            <v>200R55-471140010-7TA001</v>
          </cell>
        </row>
        <row r="3106">
          <cell r="A3106" t="str">
            <v>100R16-471140031-3CA865</v>
          </cell>
        </row>
        <row r="3107">
          <cell r="A3107" t="str">
            <v>100R16-471140031-3CK718</v>
          </cell>
        </row>
        <row r="3108">
          <cell r="A3108" t="str">
            <v>100RGE-471140031-1GAG15</v>
          </cell>
        </row>
        <row r="3109">
          <cell r="A3109" t="str">
            <v>200R54-471140031-7VM212</v>
          </cell>
        </row>
        <row r="3110">
          <cell r="A3110" t="str">
            <v>100RGE-471140031-1GMG0A</v>
          </cell>
        </row>
        <row r="3111">
          <cell r="A3111" t="str">
            <v>100R16-471140032-3CA865</v>
          </cell>
        </row>
        <row r="3112">
          <cell r="A3112" t="str">
            <v>100RGE-471140032-1GAG15</v>
          </cell>
        </row>
        <row r="3113">
          <cell r="A3113" t="str">
            <v>100R16-471140034-3CA865</v>
          </cell>
        </row>
        <row r="3114">
          <cell r="A3114" t="str">
            <v>100RGE-471140034-1GAG15</v>
          </cell>
        </row>
        <row r="3115">
          <cell r="A3115" t="str">
            <v>100RGE-471140035-1GAG15</v>
          </cell>
        </row>
        <row r="3116">
          <cell r="A3116" t="str">
            <v>100R16-471140037-3CA865</v>
          </cell>
        </row>
        <row r="3117">
          <cell r="A3117" t="str">
            <v>100RGE-471140037-1GAG00</v>
          </cell>
        </row>
        <row r="3118">
          <cell r="A3118" t="str">
            <v>100R16-471140038-3CA865</v>
          </cell>
        </row>
        <row r="3119">
          <cell r="A3119" t="str">
            <v>100R16-471140500-3CA865</v>
          </cell>
        </row>
        <row r="3120">
          <cell r="A3120" t="str">
            <v>100RGE-471210000-1GAG00</v>
          </cell>
        </row>
        <row r="3121">
          <cell r="A3121" t="str">
            <v>100RYP-471230000-2YKYFI</v>
          </cell>
        </row>
        <row r="3122">
          <cell r="A3122" t="str">
            <v>100RGE-471230000-1GAG00</v>
          </cell>
        </row>
        <row r="3123">
          <cell r="A3123" t="str">
            <v>100R16-471240000-3CA865</v>
          </cell>
        </row>
        <row r="3124">
          <cell r="A3124" t="str">
            <v>100RYP-471240000-2YKYFI</v>
          </cell>
        </row>
        <row r="3125">
          <cell r="A3125" t="str">
            <v>100RGE-471240000-1GAG00</v>
          </cell>
        </row>
        <row r="3126">
          <cell r="A3126" t="str">
            <v>100RGE-471250000-1GAG00</v>
          </cell>
        </row>
        <row r="3127">
          <cell r="A3127" t="str">
            <v>200R35-472030010-7LM350</v>
          </cell>
        </row>
        <row r="3128">
          <cell r="A3128" t="str">
            <v>200R50-472030010-7CF000</v>
          </cell>
        </row>
        <row r="3129">
          <cell r="A3129" t="str">
            <v>200R50-472030010-7CF825</v>
          </cell>
        </row>
        <row r="3130">
          <cell r="A3130" t="str">
            <v>200R52-472030010-7FM000</v>
          </cell>
        </row>
        <row r="3131">
          <cell r="A3131" t="str">
            <v>200R52-472030010-7FM885</v>
          </cell>
        </row>
        <row r="3132">
          <cell r="A3132" t="str">
            <v>200R53-472030010-7JA300</v>
          </cell>
        </row>
        <row r="3133">
          <cell r="A3133" t="str">
            <v>200R9W-472030010-7WA913</v>
          </cell>
        </row>
        <row r="3134">
          <cell r="A3134" t="str">
            <v>200RH0-472030010-7UA5H0</v>
          </cell>
        </row>
        <row r="3135">
          <cell r="A3135" t="str">
            <v>200RH4-472030010-7RM5H4</v>
          </cell>
        </row>
        <row r="3136">
          <cell r="A3136" t="str">
            <v>200RH6-472030010-7NM5H6</v>
          </cell>
        </row>
        <row r="3137">
          <cell r="A3137" t="str">
            <v>300RGC-472030010-9PYRGC</v>
          </cell>
        </row>
        <row r="3138">
          <cell r="A3138" t="str">
            <v>200R54-472030010-7VM212</v>
          </cell>
        </row>
        <row r="3139">
          <cell r="A3139" t="str">
            <v>200R55-472030010-7TA000</v>
          </cell>
        </row>
        <row r="3140">
          <cell r="A3140" t="str">
            <v>200R55-472030010-7TA315</v>
          </cell>
        </row>
        <row r="3141">
          <cell r="A3141" t="str">
            <v>200R56-472030010-7BM870</v>
          </cell>
        </row>
        <row r="3142">
          <cell r="A3142" t="str">
            <v>200R58-472030010-7DM222</v>
          </cell>
        </row>
        <row r="3143">
          <cell r="A3143" t="str">
            <v>200R50-472030020-7CF000</v>
          </cell>
        </row>
        <row r="3144">
          <cell r="A3144" t="str">
            <v>200R50-472030020-7CF825</v>
          </cell>
        </row>
        <row r="3145">
          <cell r="A3145" t="str">
            <v>300R5A-472030020-9CYR5A</v>
          </cell>
        </row>
        <row r="3146">
          <cell r="A3146" t="str">
            <v>300RIE-472030020-9MYRIE</v>
          </cell>
        </row>
        <row r="3147">
          <cell r="A3147" t="str">
            <v>300R25-472030044-9CYR25</v>
          </cell>
        </row>
        <row r="3148">
          <cell r="A3148" t="str">
            <v>300R25-472030046-9CYR25</v>
          </cell>
        </row>
        <row r="3149">
          <cell r="A3149" t="str">
            <v>300R25-472030050-9CYR25</v>
          </cell>
        </row>
        <row r="3150">
          <cell r="A3150" t="str">
            <v>200R35-472030057-7LM350</v>
          </cell>
        </row>
        <row r="3151">
          <cell r="A3151" t="str">
            <v>200R50-472030065-7CF825</v>
          </cell>
        </row>
        <row r="3152">
          <cell r="A3152" t="str">
            <v>400R60-472030400-8EX570</v>
          </cell>
        </row>
        <row r="3153">
          <cell r="A3153" t="str">
            <v>300R25-472030900-9CYR25</v>
          </cell>
        </row>
        <row r="3154">
          <cell r="A3154" t="str">
            <v>300RGC-472030900-9PYRGC</v>
          </cell>
        </row>
        <row r="3155">
          <cell r="A3155" t="str">
            <v>200R35-481000000-7LM350</v>
          </cell>
        </row>
        <row r="3156">
          <cell r="A3156" t="str">
            <v>200R50-481000000-7CF000</v>
          </cell>
        </row>
        <row r="3157">
          <cell r="A3157" t="str">
            <v>200R50-481000000-7CF825</v>
          </cell>
        </row>
        <row r="3158">
          <cell r="A3158" t="str">
            <v>200R52-481000000-7FM885</v>
          </cell>
        </row>
        <row r="3159">
          <cell r="A3159" t="str">
            <v>200R53-481000000-7JA300</v>
          </cell>
        </row>
        <row r="3160">
          <cell r="A3160" t="str">
            <v>200R5H-481000000-7KA5H5</v>
          </cell>
        </row>
        <row r="3161">
          <cell r="A3161" t="str">
            <v>200R9W-481000000-7WA913</v>
          </cell>
        </row>
        <row r="3162">
          <cell r="A3162" t="str">
            <v>200RTE-481000000-6ETRTE</v>
          </cell>
        </row>
        <row r="3163">
          <cell r="A3163" t="str">
            <v>200RTV-481000000-6DARTV</v>
          </cell>
        </row>
        <row r="3164">
          <cell r="A3164" t="str">
            <v>300R21-481000000-9CYR21</v>
          </cell>
        </row>
        <row r="3165">
          <cell r="A3165" t="str">
            <v>300R25-481000000-9CYR25</v>
          </cell>
        </row>
        <row r="3166">
          <cell r="A3166" t="str">
            <v>300R5A-481000000-9CYR5A</v>
          </cell>
        </row>
        <row r="3167">
          <cell r="A3167" t="str">
            <v>300RGC-481000000-9PYRGC</v>
          </cell>
        </row>
        <row r="3168">
          <cell r="A3168" t="str">
            <v>300RIE-481000000-9MYRIE</v>
          </cell>
        </row>
        <row r="3169">
          <cell r="A3169" t="str">
            <v>200R54-481000000-7VM212</v>
          </cell>
        </row>
        <row r="3170">
          <cell r="A3170" t="str">
            <v>200R55-481000000-7TA315</v>
          </cell>
        </row>
        <row r="3171">
          <cell r="A3171" t="str">
            <v>200R56-481000000-7BM870</v>
          </cell>
        </row>
        <row r="3172">
          <cell r="A3172" t="str">
            <v>200R58-481000000-7DM222</v>
          </cell>
        </row>
        <row r="3173">
          <cell r="A3173" t="str">
            <v>200R81-481000000-6MM570</v>
          </cell>
        </row>
        <row r="3174">
          <cell r="A3174" t="str">
            <v>200RBI-481000000-5PARBI</v>
          </cell>
        </row>
        <row r="3175">
          <cell r="A3175" t="str">
            <v>200RCS-481000000-5BA570</v>
          </cell>
        </row>
        <row r="3176">
          <cell r="A3176" t="str">
            <v>200R53-488000000-7JA300</v>
          </cell>
        </row>
        <row r="3177">
          <cell r="A3177" t="str">
            <v>300R21-488000000-9CYR21</v>
          </cell>
        </row>
        <row r="3178">
          <cell r="A3178" t="str">
            <v>200R50-488000000-7CF000</v>
          </cell>
        </row>
        <row r="3179">
          <cell r="A3179" t="str">
            <v>300R25-488000000-9CYR25</v>
          </cell>
        </row>
        <row r="3180">
          <cell r="A3180" t="str">
            <v>211JJH-010000000-1102000</v>
          </cell>
        </row>
        <row r="3181">
          <cell r="A3181" t="str">
            <v>211JJH-010000000-1102995</v>
          </cell>
        </row>
        <row r="3182">
          <cell r="A3182" t="str">
            <v>211JJH-010000000-1106300</v>
          </cell>
        </row>
        <row r="3183">
          <cell r="A3183" t="str">
            <v>211JJH-010000000-1200700</v>
          </cell>
        </row>
        <row r="3184">
          <cell r="A3184" t="str">
            <v>211JJH-030010085-1202100</v>
          </cell>
        </row>
        <row r="3185">
          <cell r="A3185" t="str">
            <v>211JJH-030120208-1202200</v>
          </cell>
        </row>
        <row r="3186">
          <cell r="A3186" t="str">
            <v>211JJH-062000020-1431000</v>
          </cell>
        </row>
        <row r="3187">
          <cell r="A3187" t="str">
            <v>211JJH-030120208-1204000</v>
          </cell>
        </row>
        <row r="3188">
          <cell r="A3188" t="str">
            <v>211JJH-052000020-1430000</v>
          </cell>
        </row>
        <row r="3189">
          <cell r="A3189" t="str">
            <v>211JJH-062000010-1403000</v>
          </cell>
        </row>
        <row r="3190">
          <cell r="A3190" t="str">
            <v>211JJH-451000000-3101000</v>
          </cell>
        </row>
        <row r="3191">
          <cell r="A3191" t="str">
            <v>211JJH-481000000-3105000</v>
          </cell>
        </row>
        <row r="3192">
          <cell r="A3192" t="str">
            <v>211JJH-311010020-2202100</v>
          </cell>
        </row>
        <row r="3193">
          <cell r="A3193" t="str">
            <v>211JJH-311010020-2202200</v>
          </cell>
        </row>
        <row r="3194">
          <cell r="A3194" t="str">
            <v>211JJH-311010020-2302000</v>
          </cell>
        </row>
        <row r="3195">
          <cell r="A3195" t="str">
            <v>211JJH-391000030-2421000</v>
          </cell>
        </row>
        <row r="3196">
          <cell r="A3196" t="str">
            <v>211JJH-381100020-2510000</v>
          </cell>
        </row>
        <row r="3197">
          <cell r="A3197" t="str">
            <v>211JJH-501010000-4101000</v>
          </cell>
        </row>
        <row r="3198">
          <cell r="A3198" t="str">
            <v>211JJH-501010000-4103000</v>
          </cell>
        </row>
        <row r="3199">
          <cell r="A3199" t="str">
            <v>211JJH-501310000-4105000</v>
          </cell>
        </row>
        <row r="3200">
          <cell r="A3200" t="str">
            <v>211JJH-501010000-4203000</v>
          </cell>
        </row>
        <row r="3201">
          <cell r="A3201" t="str">
            <v>211JJH-501010010-4201000</v>
          </cell>
        </row>
        <row r="3202">
          <cell r="A3202" t="str">
            <v>211JJH-901070000-4404000</v>
          </cell>
        </row>
        <row r="3203">
          <cell r="A3203" t="str">
            <v>211JJH-931020000-4501000</v>
          </cell>
        </row>
        <row r="3204">
          <cell r="A3204" t="str">
            <v>211JJH-513000320-5106000</v>
          </cell>
        </row>
        <row r="3205">
          <cell r="A3205" t="str">
            <v>211JJH-512010000-5112000</v>
          </cell>
        </row>
        <row r="3206">
          <cell r="A3206" t="str">
            <v>211JJH-513000320-5120000</v>
          </cell>
        </row>
        <row r="3207">
          <cell r="A3207" t="str">
            <v>211JJH-513000320-5120100</v>
          </cell>
        </row>
        <row r="3208">
          <cell r="A3208" t="str">
            <v>211JJH-513000320-5121000</v>
          </cell>
        </row>
        <row r="3209">
          <cell r="A3209" t="str">
            <v>211JJH-513000320-5105000</v>
          </cell>
        </row>
        <row r="3210">
          <cell r="A3210" t="str">
            <v>211JJH-512010040-5119000</v>
          </cell>
        </row>
        <row r="3211">
          <cell r="A3211" t="str">
            <v>211JJH-501310000-5124000</v>
          </cell>
        </row>
        <row r="3212">
          <cell r="A3212" t="str">
            <v>211JJH-513000320-5125000</v>
          </cell>
        </row>
        <row r="3213">
          <cell r="A3213" t="str">
            <v>211JJH-754600000-6115002</v>
          </cell>
        </row>
        <row r="3214">
          <cell r="A3214" t="str">
            <v>211JJH-651400210-6118903</v>
          </cell>
        </row>
        <row r="3215">
          <cell r="A3215" t="str">
            <v>211JJH-980010020-6122001</v>
          </cell>
        </row>
        <row r="3216">
          <cell r="A3216" t="str">
            <v>211JJH-512010152-6318007</v>
          </cell>
        </row>
        <row r="3217">
          <cell r="A3217" t="str">
            <v>211JJH-681100000-6318008</v>
          </cell>
        </row>
        <row r="3218">
          <cell r="A3218" t="str">
            <v>211JJH-681100000-6322900</v>
          </cell>
        </row>
        <row r="3219">
          <cell r="A3219" t="str">
            <v>211JJH-674200000-6123007</v>
          </cell>
        </row>
        <row r="3220">
          <cell r="A3220" t="str">
            <v>211JJH-681100000-6503000</v>
          </cell>
        </row>
        <row r="3221">
          <cell r="A3221" t="str">
            <v>204JJH-010000010-1101000</v>
          </cell>
        </row>
        <row r="3222">
          <cell r="A3222" t="str">
            <v>204JJH-010000000-1102000</v>
          </cell>
        </row>
        <row r="3223">
          <cell r="A3223" t="str">
            <v>204JJH-010000010-1102070</v>
          </cell>
        </row>
        <row r="3224">
          <cell r="A3224" t="str">
            <v>204JJH-010000000-1102995</v>
          </cell>
        </row>
        <row r="3225">
          <cell r="A3225" t="str">
            <v>204JJH-010000050-1102996</v>
          </cell>
        </row>
        <row r="3226">
          <cell r="A3226" t="str">
            <v>204JJH-010000010-1102999</v>
          </cell>
        </row>
        <row r="3227">
          <cell r="A3227" t="str">
            <v>204JJH-014000000-1103000</v>
          </cell>
        </row>
        <row r="3228">
          <cell r="A3228" t="str">
            <v>204JJH-014000000-1104000</v>
          </cell>
        </row>
        <row r="3229">
          <cell r="A3229" t="str">
            <v>204JJH-014000000-1104950</v>
          </cell>
        </row>
        <row r="3230">
          <cell r="A3230" t="str">
            <v>204JJH-010000050-1105171</v>
          </cell>
        </row>
        <row r="3231">
          <cell r="A3231" t="str">
            <v>204JJH-010000010-1105172</v>
          </cell>
        </row>
        <row r="3232">
          <cell r="A3232" t="str">
            <v>204JJH-010000050-1108170</v>
          </cell>
        </row>
        <row r="3233">
          <cell r="A3233" t="str">
            <v>204JJH-010000010-1102080</v>
          </cell>
        </row>
        <row r="3234">
          <cell r="A3234" t="str">
            <v>204JJH-020110000-1200800</v>
          </cell>
        </row>
        <row r="3235">
          <cell r="A3235" t="str">
            <v>204JJH-030010000-1201000</v>
          </cell>
        </row>
        <row r="3236">
          <cell r="A3236" t="str">
            <v>204JJH-030010000-1202000</v>
          </cell>
        </row>
        <row r="3237">
          <cell r="A3237" t="str">
            <v>204JJH-030010000-1202950</v>
          </cell>
        </row>
        <row r="3238">
          <cell r="A3238" t="str">
            <v>204JJH-037010000-1205300</v>
          </cell>
        </row>
        <row r="3239">
          <cell r="A3239" t="str">
            <v>204JJH-120020030-1211000</v>
          </cell>
        </row>
        <row r="3240">
          <cell r="A3240" t="str">
            <v>204JJH-120020000-1213000</v>
          </cell>
        </row>
        <row r="3241">
          <cell r="A3241" t="str">
            <v>204JJH-120020030-1215000</v>
          </cell>
        </row>
        <row r="3242">
          <cell r="A3242" t="str">
            <v>204JJH-120020000-1218000</v>
          </cell>
        </row>
        <row r="3243">
          <cell r="A3243" t="str">
            <v>204JJH-040180000-1219000</v>
          </cell>
        </row>
        <row r="3244">
          <cell r="A3244" t="str">
            <v>204JJH-040180000-1220000</v>
          </cell>
        </row>
        <row r="3245">
          <cell r="A3245" t="str">
            <v>204JJH-040180000-1220010</v>
          </cell>
        </row>
        <row r="3246">
          <cell r="A3246" t="str">
            <v>204JJH-040180000-1220100</v>
          </cell>
        </row>
        <row r="3247">
          <cell r="A3247" t="str">
            <v>204JJH-120020000-1221000</v>
          </cell>
        </row>
        <row r="3248">
          <cell r="A3248" t="str">
            <v>204JJH-120020030-1222000</v>
          </cell>
        </row>
        <row r="3249">
          <cell r="A3249" t="str">
            <v>204JJH-052000012-1401000</v>
          </cell>
        </row>
        <row r="3250">
          <cell r="A3250" t="str">
            <v>204JJH-052000012-1402000</v>
          </cell>
        </row>
        <row r="3251">
          <cell r="A3251" t="str">
            <v>204JJH-062000010-1403000</v>
          </cell>
        </row>
        <row r="3252">
          <cell r="A3252" t="str">
            <v>204JJH-093020020-1404000</v>
          </cell>
        </row>
        <row r="3253">
          <cell r="A3253" t="str">
            <v>204JJH-052000185-1405000</v>
          </cell>
        </row>
        <row r="3254">
          <cell r="A3254" t="str">
            <v>204JJH-040130010-1406000</v>
          </cell>
        </row>
        <row r="3255">
          <cell r="A3255" t="str">
            <v>204JJH-040130000-1406100</v>
          </cell>
        </row>
        <row r="3256">
          <cell r="A3256" t="str">
            <v>204JJH-040130010-1406950</v>
          </cell>
        </row>
        <row r="3257">
          <cell r="A3257" t="str">
            <v>204JJH-062000020-1431000</v>
          </cell>
        </row>
        <row r="3258">
          <cell r="A3258" t="str">
            <v>204JJH-054000020-1448000</v>
          </cell>
        </row>
        <row r="3259">
          <cell r="A3259" t="str">
            <v>204JJH-B-10-1450000</v>
          </cell>
        </row>
        <row r="3260">
          <cell r="A3260" t="str">
            <v>204JJH-120010000-1502000</v>
          </cell>
        </row>
        <row r="3261">
          <cell r="A3261" t="str">
            <v>204JJH-040130010-1508000</v>
          </cell>
        </row>
        <row r="3262">
          <cell r="A3262" t="str">
            <v>204JJH-040130010-1509001</v>
          </cell>
        </row>
        <row r="3263">
          <cell r="A3263" t="str">
            <v>204JJH-200000200-1601002</v>
          </cell>
        </row>
        <row r="3264">
          <cell r="A3264" t="str">
            <v>204JJH-200000200-1601003</v>
          </cell>
        </row>
        <row r="3265">
          <cell r="A3265" t="str">
            <v>204JJH-200000200-1601004</v>
          </cell>
        </row>
        <row r="3266">
          <cell r="A3266" t="str">
            <v>204JJH-200000200-1601005</v>
          </cell>
        </row>
        <row r="3267">
          <cell r="A3267" t="str">
            <v>204JJH-200000200-1601010</v>
          </cell>
        </row>
        <row r="3268">
          <cell r="A3268" t="str">
            <v>204JJH-200000200-1601011</v>
          </cell>
        </row>
        <row r="3269">
          <cell r="A3269" t="str">
            <v>204JJH-291010012-1601012</v>
          </cell>
        </row>
        <row r="3270">
          <cell r="A3270" t="str">
            <v>204JJH-200000470-1601013</v>
          </cell>
        </row>
        <row r="3271">
          <cell r="A3271" t="str">
            <v>204JJH-289000100-1601014</v>
          </cell>
        </row>
        <row r="3272">
          <cell r="A3272" t="str">
            <v>204JJH-200000200-1601015</v>
          </cell>
        </row>
        <row r="3273">
          <cell r="A3273" t="str">
            <v>204JJH-B-10-1602002</v>
          </cell>
        </row>
        <row r="3274">
          <cell r="A3274" t="str">
            <v>204JJH-B-10-1602003</v>
          </cell>
        </row>
        <row r="3275">
          <cell r="A3275" t="str">
            <v>204JJH-B-10-1602004</v>
          </cell>
        </row>
        <row r="3276">
          <cell r="A3276" t="str">
            <v>204JJH-B-10-1602005</v>
          </cell>
        </row>
        <row r="3277">
          <cell r="A3277" t="str">
            <v>204JJH-B-10-1602010</v>
          </cell>
        </row>
        <row r="3278">
          <cell r="A3278" t="str">
            <v>204JJH-B-10-1602011</v>
          </cell>
        </row>
        <row r="3279">
          <cell r="A3279" t="str">
            <v>204JJH-B-10-1602012</v>
          </cell>
        </row>
        <row r="3280">
          <cell r="A3280" t="str">
            <v>204JJH-B-10-1602014</v>
          </cell>
        </row>
        <row r="3281">
          <cell r="A3281" t="str">
            <v>204JJH-293010000-1603002</v>
          </cell>
        </row>
        <row r="3282">
          <cell r="A3282" t="str">
            <v>204JJH-293010000-1603003</v>
          </cell>
        </row>
        <row r="3283">
          <cell r="A3283" t="str">
            <v>204JJH-293010000-1603004</v>
          </cell>
        </row>
        <row r="3284">
          <cell r="A3284" t="str">
            <v>204JJH-293010000-1603005</v>
          </cell>
        </row>
        <row r="3285">
          <cell r="A3285" t="str">
            <v>204JJH-293010000-1603010</v>
          </cell>
        </row>
        <row r="3286">
          <cell r="A3286" t="str">
            <v>204JJH-293010000-1603011</v>
          </cell>
        </row>
        <row r="3287">
          <cell r="A3287" t="str">
            <v>204JJH-293010000-1603012</v>
          </cell>
        </row>
        <row r="3288">
          <cell r="A3288" t="str">
            <v>204JJH-293010000-1603016</v>
          </cell>
        </row>
        <row r="3289">
          <cell r="A3289" t="str">
            <v>204JJH-B-10-1604002</v>
          </cell>
        </row>
        <row r="3290">
          <cell r="A3290" t="str">
            <v>204JJH-B-10-1604003</v>
          </cell>
        </row>
        <row r="3291">
          <cell r="A3291" t="str">
            <v>204JJH-B-10-1604004</v>
          </cell>
        </row>
        <row r="3292">
          <cell r="A3292" t="str">
            <v>204JJH-B-10-1604005</v>
          </cell>
        </row>
        <row r="3293">
          <cell r="A3293" t="str">
            <v>204JJH-B-10-1604010</v>
          </cell>
        </row>
        <row r="3294">
          <cell r="A3294" t="str">
            <v>204JJH-B-10-1604011</v>
          </cell>
        </row>
        <row r="3295">
          <cell r="A3295" t="str">
            <v>204JJH-B-10-1604012</v>
          </cell>
        </row>
        <row r="3296">
          <cell r="A3296" t="str">
            <v>204JJH-292130020-1855100</v>
          </cell>
        </row>
        <row r="3297">
          <cell r="A3297" t="str">
            <v>204JJH-B-10-1856100</v>
          </cell>
        </row>
        <row r="3298">
          <cell r="A3298" t="str">
            <v>204JJH-292230000-1857100</v>
          </cell>
        </row>
        <row r="3299">
          <cell r="A3299" t="str">
            <v>204JJH-B-10-1858100</v>
          </cell>
        </row>
        <row r="3300">
          <cell r="A3300" t="str">
            <v>204JJH-451000000-3101000</v>
          </cell>
        </row>
        <row r="3301">
          <cell r="A3301" t="str">
            <v>204JJH-461000000-3102000</v>
          </cell>
        </row>
        <row r="3302">
          <cell r="A3302" t="str">
            <v>204JJH-471140000-3104000</v>
          </cell>
        </row>
        <row r="3303">
          <cell r="A3303" t="str">
            <v>204JJH-481000000-3105000</v>
          </cell>
        </row>
        <row r="3304">
          <cell r="A3304" t="str">
            <v>204JJH-471000010-3106000</v>
          </cell>
        </row>
        <row r="3305">
          <cell r="A3305" t="str">
            <v>204JJH-B-10-3201000</v>
          </cell>
        </row>
        <row r="3306">
          <cell r="A3306" t="str">
            <v>204JJH-B-10-3202000</v>
          </cell>
        </row>
        <row r="3307">
          <cell r="A3307" t="str">
            <v>204JJH-B-10-3204000</v>
          </cell>
        </row>
        <row r="3308">
          <cell r="A3308" t="str">
            <v>204JJH-B-10-3205000</v>
          </cell>
        </row>
        <row r="3309">
          <cell r="A3309" t="str">
            <v>204JJH-B-10-3206000</v>
          </cell>
        </row>
        <row r="3310">
          <cell r="A3310" t="str">
            <v>204JJH-B-10-3207000</v>
          </cell>
        </row>
        <row r="3311">
          <cell r="A3311" t="str">
            <v>204JJH-052000020-1430000</v>
          </cell>
        </row>
        <row r="3312">
          <cell r="A3312" t="str">
            <v>204JJH-052000020-1432000</v>
          </cell>
        </row>
        <row r="3313">
          <cell r="A3313" t="str">
            <v>204JJH-311010040-2201000</v>
          </cell>
        </row>
        <row r="3314">
          <cell r="A3314" t="str">
            <v>204JJH-311010040-2202000</v>
          </cell>
        </row>
        <row r="3315">
          <cell r="A3315" t="str">
            <v>204JJH-311010040-2300950</v>
          </cell>
        </row>
        <row r="3316">
          <cell r="A3316" t="str">
            <v>204JJH-311010020-2301000</v>
          </cell>
        </row>
        <row r="3317">
          <cell r="A3317" t="str">
            <v>204JJH-311010020-2302000</v>
          </cell>
        </row>
        <row r="3318">
          <cell r="A3318" t="str">
            <v>204JJH-311010020-2400950</v>
          </cell>
        </row>
        <row r="3319">
          <cell r="A3319" t="str">
            <v>204JJH-311010020-2400999</v>
          </cell>
        </row>
        <row r="3320">
          <cell r="A3320" t="str">
            <v>204JJH-341000110-2401000</v>
          </cell>
        </row>
        <row r="3321">
          <cell r="A3321" t="str">
            <v>204JJH-341000110-2402000</v>
          </cell>
        </row>
        <row r="3322">
          <cell r="A3322" t="str">
            <v>204JJH-341000110-2402950</v>
          </cell>
        </row>
        <row r="3323">
          <cell r="A3323" t="str">
            <v>204JJH-030010085-2403000</v>
          </cell>
        </row>
        <row r="3324">
          <cell r="A3324" t="str">
            <v>204JJH-391000030-2420000</v>
          </cell>
        </row>
        <row r="3325">
          <cell r="A3325" t="str">
            <v>204JJH-421000001-2420100</v>
          </cell>
        </row>
        <row r="3326">
          <cell r="A3326" t="str">
            <v>204JJH-391000030-2421000</v>
          </cell>
        </row>
        <row r="3327">
          <cell r="A3327" t="str">
            <v>204JJH-391000030-2421970</v>
          </cell>
        </row>
        <row r="3328">
          <cell r="A3328" t="str">
            <v>204JJH-305010000-2501000</v>
          </cell>
        </row>
        <row r="3329">
          <cell r="A3329" t="str">
            <v>204JJH-381100010-2503000</v>
          </cell>
        </row>
        <row r="3330">
          <cell r="A3330" t="str">
            <v>204JJH-381100010-2504000</v>
          </cell>
        </row>
        <row r="3331">
          <cell r="A3331" t="str">
            <v>204JJH-381100010-2504001</v>
          </cell>
        </row>
        <row r="3332">
          <cell r="A3332" t="str">
            <v>204JJH-381100200-2510100</v>
          </cell>
        </row>
        <row r="3333">
          <cell r="A3333" t="str">
            <v>204JJH-381100200-2510200</v>
          </cell>
        </row>
        <row r="3334">
          <cell r="A3334" t="str">
            <v>204JJH-381100220-2511000</v>
          </cell>
        </row>
        <row r="3335">
          <cell r="A3335" t="str">
            <v>204JJH-381100220-2511050</v>
          </cell>
        </row>
        <row r="3336">
          <cell r="A3336" t="str">
            <v>204JJH-381100220-2511200</v>
          </cell>
        </row>
        <row r="3337">
          <cell r="A3337" t="str">
            <v>204JJH-381100220-2511205</v>
          </cell>
        </row>
        <row r="3338">
          <cell r="A3338" t="str">
            <v>204JJH-381100220-2511210</v>
          </cell>
        </row>
        <row r="3339">
          <cell r="A3339" t="str">
            <v>204JJH-381100220-2511230</v>
          </cell>
        </row>
        <row r="3340">
          <cell r="A3340" t="str">
            <v>204JJH-120020030-2715000</v>
          </cell>
        </row>
        <row r="3341">
          <cell r="A3341" t="str">
            <v>204JJH-317000000-2805000</v>
          </cell>
        </row>
        <row r="3342">
          <cell r="A3342" t="str">
            <v>204JJH-501010000-4103000</v>
          </cell>
        </row>
        <row r="3343">
          <cell r="A3343" t="str">
            <v>204JJH-B-10-4153000</v>
          </cell>
        </row>
        <row r="3344">
          <cell r="A3344" t="str">
            <v>204JJH-501010000-4301000</v>
          </cell>
        </row>
        <row r="3345">
          <cell r="A3345" t="str">
            <v>204JJH-501010000-4302000</v>
          </cell>
        </row>
        <row r="3346">
          <cell r="A3346" t="str">
            <v>204JJH-B-10-4351000</v>
          </cell>
        </row>
        <row r="3347">
          <cell r="A3347" t="str">
            <v>204JJH-B-10-4352000</v>
          </cell>
        </row>
        <row r="3348">
          <cell r="A3348" t="str">
            <v>204JJH-672200050-4401000</v>
          </cell>
        </row>
        <row r="3349">
          <cell r="A3349" t="str">
            <v>204JJH-901070000-4404000</v>
          </cell>
        </row>
        <row r="3350">
          <cell r="A3350" t="str">
            <v>204JJH-901070000-4404100</v>
          </cell>
        </row>
        <row r="3351">
          <cell r="A3351" t="str">
            <v>204JJH-672200050-4451000</v>
          </cell>
        </row>
        <row r="3352">
          <cell r="A3352" t="str">
            <v>204JJH-901070000-4454100</v>
          </cell>
        </row>
        <row r="3353">
          <cell r="A3353" t="str">
            <v>204JJH-B-10-4463000</v>
          </cell>
        </row>
        <row r="3354">
          <cell r="A3354" t="str">
            <v>204JJH-931020000-4501000</v>
          </cell>
        </row>
        <row r="3355">
          <cell r="A3355" t="str">
            <v>204JJH-931060000-4501100</v>
          </cell>
        </row>
        <row r="3356">
          <cell r="A3356" t="str">
            <v>204JJH-667000040-4502000</v>
          </cell>
        </row>
        <row r="3357">
          <cell r="A3357" t="str">
            <v>204JJH-B-10-4511000</v>
          </cell>
        </row>
        <row r="3358">
          <cell r="A3358" t="str">
            <v>204JJH-B-10-4512000</v>
          </cell>
        </row>
        <row r="3359">
          <cell r="A3359" t="str">
            <v>204JJH-B-10-4513000</v>
          </cell>
        </row>
        <row r="3360">
          <cell r="A3360" t="str">
            <v>204JJH-B-10-4513100</v>
          </cell>
        </row>
        <row r="3361">
          <cell r="A3361" t="str">
            <v>204JJH-512000011-5103001</v>
          </cell>
        </row>
        <row r="3362">
          <cell r="A3362" t="str">
            <v>204JJH-512000011-5103100</v>
          </cell>
        </row>
        <row r="3363">
          <cell r="A3363" t="str">
            <v>204JJH-512000011-5103200</v>
          </cell>
        </row>
        <row r="3364">
          <cell r="A3364" t="str">
            <v>204JJH-512000011-5103300</v>
          </cell>
        </row>
        <row r="3365">
          <cell r="A3365" t="str">
            <v>204JJH-513000320-5104000</v>
          </cell>
        </row>
        <row r="3366">
          <cell r="A3366" t="str">
            <v>204JJH-513000320-5105000</v>
          </cell>
        </row>
        <row r="3367">
          <cell r="A3367" t="str">
            <v>204JJH-513000320-5106000</v>
          </cell>
        </row>
        <row r="3368">
          <cell r="A3368" t="str">
            <v>204JJH-512010000-5112000</v>
          </cell>
        </row>
        <row r="3369">
          <cell r="A3369" t="str">
            <v>204JJH-513000310-5114000</v>
          </cell>
        </row>
        <row r="3370">
          <cell r="A3370" t="str">
            <v>204JJH-513000310-5114100</v>
          </cell>
        </row>
        <row r="3371">
          <cell r="A3371" t="str">
            <v>204JJH-672200050-5116000</v>
          </cell>
        </row>
        <row r="3372">
          <cell r="A3372" t="str">
            <v>204JJH-672400010-5117000</v>
          </cell>
        </row>
        <row r="3373">
          <cell r="A3373" t="str">
            <v>204JJH-672400010-5118000</v>
          </cell>
        </row>
        <row r="3374">
          <cell r="A3374" t="str">
            <v>204JJH-672400010-5118300</v>
          </cell>
        </row>
        <row r="3375">
          <cell r="A3375" t="str">
            <v>204JJH-512010040-5119000</v>
          </cell>
        </row>
        <row r="3376">
          <cell r="A3376" t="str">
            <v>204JJH-512010040-5119100</v>
          </cell>
        </row>
        <row r="3377">
          <cell r="A3377" t="str">
            <v>204JJH-513000320-5120000</v>
          </cell>
        </row>
        <row r="3378">
          <cell r="A3378" t="str">
            <v>204JJH-513000320-5120100</v>
          </cell>
        </row>
        <row r="3379">
          <cell r="A3379" t="str">
            <v>204JJH-513000330-5120300</v>
          </cell>
        </row>
        <row r="3380">
          <cell r="A3380" t="str">
            <v>204JJH-501310000-5124000</v>
          </cell>
        </row>
        <row r="3381">
          <cell r="A3381" t="str">
            <v>204JJH-513000320-5127000</v>
          </cell>
        </row>
        <row r="3382">
          <cell r="A3382" t="str">
            <v>204JJH-513000320-5130000</v>
          </cell>
        </row>
        <row r="3383">
          <cell r="A3383" t="str">
            <v>204JJH-B-10-5181000</v>
          </cell>
        </row>
        <row r="3384">
          <cell r="A3384" t="str">
            <v>204JJH-513000320-5203300</v>
          </cell>
        </row>
        <row r="3385">
          <cell r="A3385" t="str">
            <v>204JJH-513000320-5203301</v>
          </cell>
        </row>
        <row r="3386">
          <cell r="A3386" t="str">
            <v>204JJH-513000320-5204000</v>
          </cell>
        </row>
        <row r="3387">
          <cell r="A3387" t="str">
            <v>204JJH-634000120-6101107</v>
          </cell>
        </row>
        <row r="3388">
          <cell r="A3388" t="str">
            <v>204JJH-724000830-6101110</v>
          </cell>
        </row>
        <row r="3389">
          <cell r="A3389" t="str">
            <v>204JJH-610000600-6103000</v>
          </cell>
        </row>
        <row r="3390">
          <cell r="A3390" t="str">
            <v>204JJH-610000600-6103001</v>
          </cell>
        </row>
        <row r="3391">
          <cell r="A3391" t="str">
            <v>204JJH-646000030-6104000</v>
          </cell>
        </row>
        <row r="3392">
          <cell r="A3392" t="str">
            <v>204JJH-646000030-6104001</v>
          </cell>
        </row>
        <row r="3393">
          <cell r="A3393" t="str">
            <v>204JJH-646000030-6104002</v>
          </cell>
        </row>
        <row r="3394">
          <cell r="A3394" t="str">
            <v>204JJH-646000030-6104003</v>
          </cell>
        </row>
        <row r="3395">
          <cell r="A3395" t="str">
            <v>204JJH-750600080-6106000</v>
          </cell>
        </row>
        <row r="3396">
          <cell r="A3396" t="str">
            <v>204JJH-750600050-6106001</v>
          </cell>
        </row>
        <row r="3397">
          <cell r="A3397" t="str">
            <v>204JJH-750600070-6106002</v>
          </cell>
        </row>
        <row r="3398">
          <cell r="A3398" t="str">
            <v>204JJH-750400140-6107000</v>
          </cell>
        </row>
        <row r="3399">
          <cell r="A3399" t="str">
            <v>204JJH-750400140-6107001</v>
          </cell>
        </row>
        <row r="3400">
          <cell r="A3400" t="str">
            <v>204JJH-750400140-6107002</v>
          </cell>
        </row>
        <row r="3401">
          <cell r="A3401" t="str">
            <v>204JJH-750400170-6107003</v>
          </cell>
        </row>
        <row r="3402">
          <cell r="A3402" t="str">
            <v>204JJH-750400140-6107006</v>
          </cell>
        </row>
        <row r="3403">
          <cell r="A3403" t="str">
            <v>204JJH-750400140-6107004</v>
          </cell>
        </row>
        <row r="3404">
          <cell r="A3404" t="str">
            <v>204JJH-750400140-6107007</v>
          </cell>
        </row>
        <row r="3405">
          <cell r="A3405" t="str">
            <v>204JJH-750400140-6107008</v>
          </cell>
        </row>
        <row r="3406">
          <cell r="A3406" t="str">
            <v>204JJH-750400140-6107010</v>
          </cell>
        </row>
        <row r="3407">
          <cell r="A3407" t="str">
            <v>204JJH-750400140-6107011</v>
          </cell>
        </row>
        <row r="3408">
          <cell r="A3408" t="str">
            <v>204JJH-750400140-6107017</v>
          </cell>
        </row>
        <row r="3409">
          <cell r="A3409" t="str">
            <v>204JJH-750400140-6107020</v>
          </cell>
        </row>
        <row r="3410">
          <cell r="A3410" t="str">
            <v>204JJH-512010150-6107501</v>
          </cell>
        </row>
        <row r="3411">
          <cell r="A3411" t="str">
            <v>204JJH-512000011-6107900</v>
          </cell>
        </row>
        <row r="3412">
          <cell r="A3412" t="str">
            <v>204JJH-512000011-6107901</v>
          </cell>
        </row>
        <row r="3413">
          <cell r="A3413" t="str">
            <v>204JJH-650200000-6108000</v>
          </cell>
        </row>
        <row r="3414">
          <cell r="A3414" t="str">
            <v>204JJH-650200000-6108001</v>
          </cell>
        </row>
        <row r="3415">
          <cell r="A3415" t="str">
            <v>204JJH-650200000-6108002</v>
          </cell>
        </row>
        <row r="3416">
          <cell r="A3416" t="str">
            <v>204JJH-666800195-6109000</v>
          </cell>
        </row>
        <row r="3417">
          <cell r="A3417" t="str">
            <v>204JJH-666800195-6109001</v>
          </cell>
        </row>
        <row r="3418">
          <cell r="A3418" t="str">
            <v>204JJH-651600010-6109902</v>
          </cell>
        </row>
        <row r="3419">
          <cell r="A3419" t="str">
            <v>204JJH-766800430-6109903</v>
          </cell>
        </row>
        <row r="3420">
          <cell r="A3420" t="str">
            <v>204JJH-666800170-6109906</v>
          </cell>
        </row>
        <row r="3421">
          <cell r="A3421" t="str">
            <v>204JJH-645000000-6109908</v>
          </cell>
        </row>
        <row r="3422">
          <cell r="A3422" t="str">
            <v>204JJH-650600030-6110000</v>
          </cell>
        </row>
        <row r="3423">
          <cell r="A3423" t="str">
            <v>204JJH-650600020-6110001</v>
          </cell>
        </row>
        <row r="3424">
          <cell r="A3424" t="str">
            <v>204JJH-650800000-6110002</v>
          </cell>
        </row>
        <row r="3425">
          <cell r="A3425" t="str">
            <v>204JJH-650800000-6110003</v>
          </cell>
        </row>
        <row r="3426">
          <cell r="A3426" t="str">
            <v>204JJH-650400100-6111000</v>
          </cell>
        </row>
        <row r="3427">
          <cell r="A3427" t="str">
            <v>204JJH-662200080-6111001</v>
          </cell>
        </row>
        <row r="3428">
          <cell r="A3428" t="str">
            <v>204JJH-656400030-6111002</v>
          </cell>
        </row>
        <row r="3429">
          <cell r="A3429" t="str">
            <v>204JJH-651200010-6111003</v>
          </cell>
        </row>
        <row r="3430">
          <cell r="A3430" t="str">
            <v>204JJH-662200070-6112000</v>
          </cell>
        </row>
        <row r="3431">
          <cell r="A3431" t="str">
            <v>204JJH-666400000-6112001</v>
          </cell>
        </row>
        <row r="3432">
          <cell r="A3432" t="str">
            <v>204JJH-766800150-6112501</v>
          </cell>
        </row>
        <row r="3433">
          <cell r="A3433" t="str">
            <v>204JJH-766800430-6112502</v>
          </cell>
        </row>
        <row r="3434">
          <cell r="A3434" t="str">
            <v>204JJH-656400000-6113000</v>
          </cell>
        </row>
        <row r="3435">
          <cell r="A3435" t="str">
            <v>204JJH-648000000-6114000</v>
          </cell>
        </row>
        <row r="3436">
          <cell r="A3436" t="str">
            <v>204JJH-666800420-6115000</v>
          </cell>
        </row>
        <row r="3437">
          <cell r="A3437" t="str">
            <v>204JJH-754600030-6115001</v>
          </cell>
        </row>
        <row r="3438">
          <cell r="A3438" t="str">
            <v>204JJH-754600000-6115002</v>
          </cell>
        </row>
        <row r="3439">
          <cell r="A3439" t="str">
            <v>204JJH-758600080-6116000</v>
          </cell>
        </row>
        <row r="3440">
          <cell r="A3440" t="str">
            <v>204JJH-758600150-6116001</v>
          </cell>
        </row>
        <row r="3441">
          <cell r="A3441" t="str">
            <v>204JJH-758600150-6116002</v>
          </cell>
        </row>
        <row r="3442">
          <cell r="A3442" t="str">
            <v>204JJH-758600150-6116003</v>
          </cell>
        </row>
        <row r="3443">
          <cell r="A3443" t="str">
            <v>204JJH-758600150-6116004</v>
          </cell>
        </row>
        <row r="3444">
          <cell r="A3444" t="str">
            <v>204JJH-758600150-6116007</v>
          </cell>
        </row>
        <row r="3445">
          <cell r="A3445" t="str">
            <v>204JJH-758600150-6116008</v>
          </cell>
        </row>
        <row r="3446">
          <cell r="A3446" t="str">
            <v>204JJH-758600150-6116009</v>
          </cell>
        </row>
        <row r="3447">
          <cell r="A3447" t="str">
            <v>204JJH-758600150-6116010</v>
          </cell>
        </row>
        <row r="3448">
          <cell r="A3448" t="str">
            <v>204JJH-758600150-6116011</v>
          </cell>
        </row>
        <row r="3449">
          <cell r="A3449" t="str">
            <v>204JJH-758600150-6116012</v>
          </cell>
        </row>
        <row r="3450">
          <cell r="A3450" t="str">
            <v>204JJH-651400060-6117000</v>
          </cell>
        </row>
        <row r="3451">
          <cell r="A3451" t="str">
            <v>204JJH-651400170-6117001</v>
          </cell>
        </row>
        <row r="3452">
          <cell r="A3452" t="str">
            <v>204JJH-651400110-6117002</v>
          </cell>
        </row>
        <row r="3453">
          <cell r="A3453" t="str">
            <v>204JJH-651400210-6118000</v>
          </cell>
        </row>
        <row r="3454">
          <cell r="A3454" t="str">
            <v>204JJH-651400210-6118001</v>
          </cell>
        </row>
        <row r="3455">
          <cell r="A3455" t="str">
            <v>204JJH-651000000-6118002</v>
          </cell>
        </row>
        <row r="3456">
          <cell r="A3456" t="str">
            <v>204JJH-651400210-6118004</v>
          </cell>
        </row>
        <row r="3457">
          <cell r="A3457" t="str">
            <v>204JJH-651400210-6118903</v>
          </cell>
        </row>
        <row r="3458">
          <cell r="A3458" t="str">
            <v>204JJH-513000070-6118904</v>
          </cell>
        </row>
        <row r="3459">
          <cell r="A3459" t="str">
            <v>204JJH-666600000-6119000</v>
          </cell>
        </row>
        <row r="3460">
          <cell r="A3460" t="str">
            <v>204JJH-766800430-6120000</v>
          </cell>
        </row>
        <row r="3461">
          <cell r="A3461" t="str">
            <v>204JJH-656400020-6120004</v>
          </cell>
        </row>
        <row r="3462">
          <cell r="A3462" t="str">
            <v>204JJH-758600150-6120007</v>
          </cell>
        </row>
        <row r="3463">
          <cell r="A3463" t="str">
            <v>204JJH-750600080-6120009</v>
          </cell>
        </row>
        <row r="3464">
          <cell r="A3464" t="str">
            <v>204JJH-766800430-6120010</v>
          </cell>
        </row>
        <row r="3465">
          <cell r="A3465" t="str">
            <v>204JJH-766800430-6121000</v>
          </cell>
        </row>
        <row r="3466">
          <cell r="A3466" t="str">
            <v>204JJH-766800430-6121001</v>
          </cell>
        </row>
        <row r="3467">
          <cell r="A3467" t="str">
            <v>204JJH-766800430-6122000</v>
          </cell>
        </row>
        <row r="3468">
          <cell r="A3468" t="str">
            <v>204JJH-980010020-6122001</v>
          </cell>
        </row>
        <row r="3469">
          <cell r="A3469" t="str">
            <v>204JJH-980010020-6122002</v>
          </cell>
        </row>
        <row r="3470">
          <cell r="A3470" t="str">
            <v>204JJH-654200000-6123000</v>
          </cell>
        </row>
        <row r="3471">
          <cell r="A3471" t="str">
            <v>204JJH-766800430-6123001</v>
          </cell>
        </row>
        <row r="3472">
          <cell r="A3472" t="str">
            <v>204JJH-766800430-6123002</v>
          </cell>
        </row>
        <row r="3473">
          <cell r="A3473" t="str">
            <v>204JJH-766800430-6123003</v>
          </cell>
        </row>
        <row r="3474">
          <cell r="A3474" t="str">
            <v>204JJH-674200000-6123007</v>
          </cell>
        </row>
        <row r="3475">
          <cell r="A3475" t="str">
            <v>204JJH-674200000-6124000</v>
          </cell>
        </row>
        <row r="3476">
          <cell r="A3476" t="str">
            <v>204JJH-758200000-6125000</v>
          </cell>
        </row>
        <row r="3477">
          <cell r="A3477" t="str">
            <v>204JJH-752400010-6125001</v>
          </cell>
        </row>
        <row r="3478">
          <cell r="A3478" t="str">
            <v>204JJH-754600010-6125080</v>
          </cell>
        </row>
        <row r="3479">
          <cell r="A3479" t="str">
            <v>204JJH-754600010-6125090</v>
          </cell>
        </row>
        <row r="3480">
          <cell r="A3480" t="str">
            <v>204JJH-754600010-6125095</v>
          </cell>
        </row>
        <row r="3481">
          <cell r="A3481" t="str">
            <v>204JJH-B-10-6149999</v>
          </cell>
        </row>
        <row r="3482">
          <cell r="A3482" t="str">
            <v>204JJH-641000000-6205002</v>
          </cell>
        </row>
        <row r="3483">
          <cell r="A3483" t="str">
            <v>204JJH-641000000-6205003</v>
          </cell>
        </row>
        <row r="3484">
          <cell r="A3484" t="str">
            <v>204JJH-641000000-6205005</v>
          </cell>
        </row>
        <row r="3485">
          <cell r="A3485" t="str">
            <v>204JJH-641000000-6205010</v>
          </cell>
        </row>
        <row r="3486">
          <cell r="A3486" t="str">
            <v>204JJH-641000000-6205011</v>
          </cell>
        </row>
        <row r="3487">
          <cell r="A3487" t="str">
            <v>204JJH-641000000-6205012</v>
          </cell>
        </row>
        <row r="3488">
          <cell r="A3488" t="str">
            <v>204JJH-B-10-6205102</v>
          </cell>
        </row>
        <row r="3489">
          <cell r="A3489" t="str">
            <v>204JJH-B-10-6205113</v>
          </cell>
        </row>
        <row r="3490">
          <cell r="A3490" t="str">
            <v>204JJH-651200010-6300000</v>
          </cell>
        </row>
        <row r="3491">
          <cell r="A3491" t="str">
            <v>204JJH-651200010-6300001</v>
          </cell>
        </row>
        <row r="3492">
          <cell r="A3492" t="str">
            <v>204JJH-651200010-6300002</v>
          </cell>
        </row>
        <row r="3493">
          <cell r="A3493" t="str">
            <v>204JJH-651200010-6300005</v>
          </cell>
        </row>
        <row r="3494">
          <cell r="A3494" t="str">
            <v>204JJH-651200010-6300006</v>
          </cell>
        </row>
        <row r="3495">
          <cell r="A3495" t="str">
            <v>204JJH-651200010-6300009</v>
          </cell>
        </row>
        <row r="3496">
          <cell r="A3496" t="str">
            <v>204JJH-651200010-6300010</v>
          </cell>
        </row>
        <row r="3497">
          <cell r="A3497" t="str">
            <v>204JJH-651200010-6300013</v>
          </cell>
        </row>
        <row r="3498">
          <cell r="A3498" t="str">
            <v>204JJH-651200010-6300018</v>
          </cell>
        </row>
        <row r="3499">
          <cell r="A3499" t="str">
            <v>204JJH-651200010-6301101</v>
          </cell>
        </row>
        <row r="3500">
          <cell r="A3500" t="str">
            <v>204JJH-651200010-6301102</v>
          </cell>
        </row>
        <row r="3501">
          <cell r="A3501" t="str">
            <v>204JJH-651200010-6301103</v>
          </cell>
        </row>
        <row r="3502">
          <cell r="A3502" t="str">
            <v>204JJH-651200010-6301106</v>
          </cell>
        </row>
        <row r="3503">
          <cell r="A3503" t="str">
            <v>204JJH-651200010-6301107</v>
          </cell>
        </row>
        <row r="3504">
          <cell r="A3504" t="str">
            <v>204JJH-651200010-6301108</v>
          </cell>
        </row>
        <row r="3505">
          <cell r="A3505" t="str">
            <v>204JJH-651200010-6301109</v>
          </cell>
        </row>
        <row r="3506">
          <cell r="A3506" t="str">
            <v>204JJH-727000000-6303000</v>
          </cell>
        </row>
        <row r="3507">
          <cell r="A3507" t="str">
            <v>204JJH-646000030-6304000</v>
          </cell>
        </row>
        <row r="3508">
          <cell r="A3508" t="str">
            <v>204JJH-651200010-6318000</v>
          </cell>
        </row>
        <row r="3509">
          <cell r="A3509" t="str">
            <v>204JJH-651200010-6318005</v>
          </cell>
        </row>
        <row r="3510">
          <cell r="A3510" t="str">
            <v>204JJH-666600000-6319000</v>
          </cell>
        </row>
        <row r="3511">
          <cell r="A3511" t="str">
            <v>204JJH-970030001-6501100</v>
          </cell>
        </row>
        <row r="3512">
          <cell r="A3512" t="str">
            <v>204JJH-681100000-6503000</v>
          </cell>
        </row>
        <row r="3513">
          <cell r="A3513" t="str">
            <v>204JJH-970030001-6503100</v>
          </cell>
        </row>
        <row r="3514">
          <cell r="A3514" t="str">
            <v>204JJH-667000010-6504100</v>
          </cell>
        </row>
        <row r="3515">
          <cell r="A3515" t="str">
            <v>204JJH-B-10-6511000</v>
          </cell>
        </row>
        <row r="3516">
          <cell r="A3516" t="str">
            <v>204JJH-B-10-6514000</v>
          </cell>
        </row>
        <row r="3517">
          <cell r="A3517" t="str">
            <v>204JJH-970030001-6520000</v>
          </cell>
        </row>
        <row r="3518">
          <cell r="A3518" t="str">
            <v>204JJH-984010000-6601000</v>
          </cell>
        </row>
        <row r="3519">
          <cell r="A3519" t="str">
            <v>204JJH-984010001-6602000</v>
          </cell>
        </row>
        <row r="3520">
          <cell r="A3520" t="str">
            <v>204JJH-984010001-6602100</v>
          </cell>
        </row>
        <row r="3521">
          <cell r="A3521" t="str">
            <v>204JJH-984010000-6604000</v>
          </cell>
        </row>
        <row r="3522">
          <cell r="A3522" t="str">
            <v>204JJH-B-10-6612100</v>
          </cell>
        </row>
        <row r="3523">
          <cell r="A3523" t="str">
            <v>204JJH-B-10-6614000</v>
          </cell>
        </row>
        <row r="3524">
          <cell r="A3524" t="str">
            <v>203JJH-010000010-1101000</v>
          </cell>
        </row>
        <row r="3525">
          <cell r="A3525" t="str">
            <v>203JJH-010000000-1102000</v>
          </cell>
        </row>
        <row r="3526">
          <cell r="A3526" t="str">
            <v>203JJH-010000010-1102080</v>
          </cell>
        </row>
        <row r="3527">
          <cell r="A3527" t="str">
            <v>203JJH-010000000-1102995</v>
          </cell>
        </row>
        <row r="3528">
          <cell r="A3528" t="str">
            <v>203JJH-010000050-1102996</v>
          </cell>
        </row>
        <row r="3529">
          <cell r="A3529" t="str">
            <v>203JJH-010000010-1102999</v>
          </cell>
        </row>
        <row r="3530">
          <cell r="A3530" t="str">
            <v>203JJH-010000010-1105161</v>
          </cell>
        </row>
        <row r="3531">
          <cell r="A3531" t="str">
            <v>203JJH-010000050-1106166</v>
          </cell>
        </row>
        <row r="3532">
          <cell r="A3532" t="str">
            <v>203JJH-010000000-1200700</v>
          </cell>
        </row>
        <row r="3533">
          <cell r="A3533" t="str">
            <v>203JJH-020110000-1200800</v>
          </cell>
        </row>
        <row r="3534">
          <cell r="A3534" t="str">
            <v>203JJH-030010000-1201000</v>
          </cell>
        </row>
        <row r="3535">
          <cell r="A3535" t="str">
            <v>203JJH-030010000-1202950</v>
          </cell>
        </row>
        <row r="3536">
          <cell r="A3536" t="str">
            <v>203JJH-037010000-1205100</v>
          </cell>
        </row>
        <row r="3537">
          <cell r="A3537" t="str">
            <v>203JJH-120020030-1211000</v>
          </cell>
        </row>
        <row r="3538">
          <cell r="A3538" t="str">
            <v>203JJH-040180000-1219000</v>
          </cell>
        </row>
        <row r="3539">
          <cell r="A3539" t="str">
            <v>203JJH-040180000-1220000</v>
          </cell>
        </row>
        <row r="3540">
          <cell r="A3540" t="str">
            <v>203JJH-120020030-1222000</v>
          </cell>
        </row>
        <row r="3541">
          <cell r="A3541" t="str">
            <v>203JJH-30120208-1399999</v>
          </cell>
        </row>
        <row r="3542">
          <cell r="A3542" t="str">
            <v>203JJH-120010000-1502000</v>
          </cell>
        </row>
        <row r="3543">
          <cell r="A3543" t="str">
            <v>203JJH-040040080-1503000</v>
          </cell>
        </row>
        <row r="3544">
          <cell r="A3544" t="str">
            <v>203JJH-451000000-3101000</v>
          </cell>
        </row>
        <row r="3545">
          <cell r="A3545" t="str">
            <v>203JJH-461000000-3102000</v>
          </cell>
        </row>
        <row r="3546">
          <cell r="A3546" t="str">
            <v>203JJH-B-10-3201000</v>
          </cell>
        </row>
        <row r="3547">
          <cell r="A3547" t="str">
            <v>203JJH-B-10-3202000</v>
          </cell>
        </row>
        <row r="3548">
          <cell r="A3548" t="str">
            <v>203JJH-471140000-3104000</v>
          </cell>
        </row>
        <row r="3549">
          <cell r="A3549" t="str">
            <v>203JJH-B-10-3204000</v>
          </cell>
        </row>
        <row r="3550">
          <cell r="A3550" t="str">
            <v>203JJH-481000000-3105000</v>
          </cell>
        </row>
        <row r="3551">
          <cell r="A3551" t="str">
            <v>203JJH-B-10-3205000</v>
          </cell>
        </row>
        <row r="3552">
          <cell r="A3552" t="str">
            <v>203JJH-471000010-3106000</v>
          </cell>
        </row>
        <row r="3553">
          <cell r="A3553" t="str">
            <v>203JJH-B-10-3206000</v>
          </cell>
        </row>
        <row r="3554">
          <cell r="A3554" t="str">
            <v>203JJH-311010040-2201000</v>
          </cell>
        </row>
        <row r="3555">
          <cell r="A3555" t="str">
            <v>203JJH-311010020-2301000</v>
          </cell>
        </row>
        <row r="3556">
          <cell r="A3556" t="str">
            <v>203JJH-341000110-2401000</v>
          </cell>
        </row>
        <row r="3557">
          <cell r="A3557" t="str">
            <v>203JJH-030010085-2403000</v>
          </cell>
        </row>
        <row r="3558">
          <cell r="A3558" t="str">
            <v>203JJH-030010085-2405000</v>
          </cell>
        </row>
        <row r="3559">
          <cell r="A3559" t="str">
            <v>203JJH-030010085-2406000</v>
          </cell>
        </row>
        <row r="3560">
          <cell r="A3560" t="str">
            <v>203JJH-391000030-2420000</v>
          </cell>
        </row>
        <row r="3561">
          <cell r="A3561" t="str">
            <v>203JJH-305010000-2501000</v>
          </cell>
        </row>
        <row r="3562">
          <cell r="A3562" t="str">
            <v>203JJH-305010000-2502001</v>
          </cell>
        </row>
        <row r="3563">
          <cell r="A3563" t="str">
            <v>203JJH-381100220-2511000</v>
          </cell>
        </row>
        <row r="3564">
          <cell r="A3564" t="str">
            <v>203JJH-381100020-2510000</v>
          </cell>
        </row>
        <row r="3565">
          <cell r="A3565" t="str">
            <v>203JJH-120020030-2715000</v>
          </cell>
        </row>
        <row r="3566">
          <cell r="A3566" t="str">
            <v>203JJH-501010000-4101000</v>
          </cell>
        </row>
        <row r="3567">
          <cell r="A3567" t="str">
            <v>203JJH-B-10-4151000</v>
          </cell>
        </row>
        <row r="3568">
          <cell r="A3568" t="str">
            <v>203JJH-501010010-4201000</v>
          </cell>
        </row>
        <row r="3569">
          <cell r="A3569" t="str">
            <v>203JJH-501010010-4201100</v>
          </cell>
        </row>
        <row r="3570">
          <cell r="A3570" t="str">
            <v>203JJH-501010000-4102000</v>
          </cell>
        </row>
        <row r="3571">
          <cell r="A3571" t="str">
            <v>203JJH-B-10-4152000</v>
          </cell>
        </row>
        <row r="3572">
          <cell r="A3572" t="str">
            <v>203JJH-501010010-4202000</v>
          </cell>
        </row>
        <row r="3573">
          <cell r="A3573" t="str">
            <v>203JJH-501010010-4205100</v>
          </cell>
        </row>
        <row r="3574">
          <cell r="A3574" t="str">
            <v>203JJH-B-10-4252000</v>
          </cell>
        </row>
        <row r="3575">
          <cell r="A3575" t="str">
            <v>203JJH-501010000-4301000</v>
          </cell>
        </row>
        <row r="3576">
          <cell r="A3576" t="str">
            <v>203JJH-901070000-4404000</v>
          </cell>
        </row>
        <row r="3577">
          <cell r="A3577" t="str">
            <v>203JJH-512010000-5112000</v>
          </cell>
        </row>
        <row r="3578">
          <cell r="A3578" t="str">
            <v>203JJH-501310000-5124000</v>
          </cell>
        </row>
        <row r="3579">
          <cell r="A3579" t="str">
            <v>203JJH-513000320-5125000</v>
          </cell>
        </row>
        <row r="3580">
          <cell r="A3580" t="str">
            <v>203JJH-B-10-5181000</v>
          </cell>
        </row>
        <row r="3581">
          <cell r="A3581" t="str">
            <v>203JJH-513000320-5120100</v>
          </cell>
        </row>
        <row r="3582">
          <cell r="A3582" t="str">
            <v>203JJH-513000330-5120300</v>
          </cell>
        </row>
        <row r="3583">
          <cell r="A3583" t="str">
            <v>203JJH-610000600-6103001</v>
          </cell>
        </row>
        <row r="3584">
          <cell r="A3584" t="str">
            <v>203JJH-650400100-6111000</v>
          </cell>
        </row>
        <row r="3585">
          <cell r="A3585" t="str">
            <v>203JJH-666400000-6112001</v>
          </cell>
        </row>
        <row r="3586">
          <cell r="A3586" t="str">
            <v>203JJH-980010020-6122003</v>
          </cell>
        </row>
        <row r="3587">
          <cell r="A3587" t="str">
            <v>203JJH-648000000-6114000</v>
          </cell>
        </row>
        <row r="3588">
          <cell r="A3588" t="str">
            <v>203JJH-651400210-6118001</v>
          </cell>
        </row>
        <row r="3589">
          <cell r="A3589" t="str">
            <v>203JJH-651000000-6118002</v>
          </cell>
        </row>
        <row r="3590">
          <cell r="A3590" t="str">
            <v>203JJH-766800430-6120010</v>
          </cell>
        </row>
        <row r="3591">
          <cell r="A3591" t="str">
            <v>203JJH-766800430-6122000</v>
          </cell>
        </row>
        <row r="3592">
          <cell r="A3592" t="str">
            <v>203JJH-766800430-6122903</v>
          </cell>
        </row>
        <row r="3593">
          <cell r="A3593" t="str">
            <v>203JJH-B-10-6149999</v>
          </cell>
        </row>
        <row r="3594">
          <cell r="A3594" t="str">
            <v>203JJH-727000000-6303000</v>
          </cell>
        </row>
        <row r="3595">
          <cell r="A3595" t="str">
            <v>203JJH-512010152-6318007</v>
          </cell>
        </row>
        <row r="3596">
          <cell r="A3596" t="str">
            <v>203JJH-681100000-6318008</v>
          </cell>
        </row>
        <row r="3597">
          <cell r="A3597" t="str">
            <v>203JJH-681100000-6322900</v>
          </cell>
        </row>
        <row r="3598">
          <cell r="A3598" t="str">
            <v>203JJH-931020000-4501000</v>
          </cell>
        </row>
        <row r="3599">
          <cell r="A3599" t="str">
            <v>203JJH-931060000-4501100</v>
          </cell>
        </row>
        <row r="3600">
          <cell r="A3600" t="str">
            <v>203JJH-B-10-4511000</v>
          </cell>
        </row>
        <row r="3601">
          <cell r="A3601" t="str">
            <v>203JJH-931020000-4550000</v>
          </cell>
        </row>
        <row r="3602">
          <cell r="A3602" t="str">
            <v>203JJH-667000040-4502000</v>
          </cell>
        </row>
        <row r="3603">
          <cell r="A3603" t="str">
            <v>203JJH-B-10-4512000</v>
          </cell>
        </row>
        <row r="3604">
          <cell r="A3604" t="str">
            <v>203JJH-681100000-6503000</v>
          </cell>
        </row>
        <row r="3605">
          <cell r="A3605" t="str">
            <v>203JJH-667000010-6504100</v>
          </cell>
        </row>
        <row r="3606">
          <cell r="A3606" t="str">
            <v>203JJH-B-10-6514000</v>
          </cell>
        </row>
        <row r="3607">
          <cell r="A3607" t="str">
            <v>203JJH-B-10-6515000</v>
          </cell>
        </row>
        <row r="3608">
          <cell r="A3608" t="str">
            <v>203JJHB-106515100</v>
          </cell>
        </row>
        <row r="3609">
          <cell r="A3609" t="str">
            <v>203JJH9840100006601000</v>
          </cell>
        </row>
        <row r="3610">
          <cell r="A3610" t="str">
            <v>203JJHB-106611000</v>
          </cell>
        </row>
        <row r="3611">
          <cell r="A3611" t="str">
            <v>203JJH9840100006604000</v>
          </cell>
        </row>
        <row r="3612">
          <cell r="A3612" t="str">
            <v>203JJHB-106614000</v>
          </cell>
        </row>
      </sheetData>
      <sheetData sheetId="9" refreshError="1"/>
      <sheetData sheetId="10" refreshError="1">
        <row r="1">
          <cell r="A1" t="str">
            <v>Star Account</v>
          </cell>
          <cell r="B1" t="str">
            <v>Star Description</v>
          </cell>
          <cell r="E1" t="str">
            <v>Oracle</v>
          </cell>
          <cell r="F1" t="str">
            <v>S&amp;A</v>
          </cell>
          <cell r="K1" t="str">
            <v>200R54</v>
          </cell>
          <cell r="L1" t="str">
            <v>Vega Alta</v>
          </cell>
          <cell r="N1" t="str">
            <v>100R16</v>
          </cell>
          <cell r="O1" t="str">
            <v>ED&amp;C PARENT-COMPONENTS OPERATION</v>
          </cell>
          <cell r="R1" t="str">
            <v>1AMA05</v>
          </cell>
          <cell r="S1" t="str">
            <v>PLV EQ-MFG-ADMIN-COMP</v>
          </cell>
        </row>
        <row r="2">
          <cell r="A2">
            <v>100001</v>
          </cell>
          <cell r="B2" t="str">
            <v>CASH</v>
          </cell>
          <cell r="E2" t="str">
            <v>010000000</v>
          </cell>
          <cell r="F2" t="str">
            <v>Cash &amp; Mark.Securities</v>
          </cell>
          <cell r="K2" t="str">
            <v>200R58</v>
          </cell>
          <cell r="L2" t="str">
            <v>Vega Alta</v>
          </cell>
          <cell r="N2" t="str">
            <v>100RGE</v>
          </cell>
          <cell r="O2" t="str">
            <v>PEB - TRANSMISSION SYSTEMS - PARENT</v>
          </cell>
          <cell r="R2" t="str">
            <v>1EFE80</v>
          </cell>
          <cell r="S2" t="str">
            <v>BLM-FNCE-COMP</v>
          </cell>
        </row>
        <row r="3">
          <cell r="A3">
            <v>100001</v>
          </cell>
          <cell r="B3" t="str">
            <v>CASH</v>
          </cell>
          <cell r="E3" t="str">
            <v>010000010</v>
          </cell>
          <cell r="F3" t="str">
            <v>Cash &amp; Mark.Securities</v>
          </cell>
          <cell r="K3" t="str">
            <v>200R55</v>
          </cell>
          <cell r="L3" t="str">
            <v>San German</v>
          </cell>
          <cell r="N3" t="str">
            <v>100RYP</v>
          </cell>
          <cell r="O3" t="str">
            <v>PEO -PARENT PROLEC GE INVESTMENT</v>
          </cell>
          <cell r="R3" t="str">
            <v>1EM9FK</v>
          </cell>
          <cell r="S3" t="str">
            <v>BLM-MFG-COST OUT-COMP</v>
          </cell>
        </row>
        <row r="4">
          <cell r="A4">
            <v>100001</v>
          </cell>
          <cell r="B4" t="str">
            <v>CASH</v>
          </cell>
          <cell r="E4" t="str">
            <v>010000050</v>
          </cell>
          <cell r="F4" t="str">
            <v>Cash &amp; Mark.Securities</v>
          </cell>
          <cell r="K4" t="str">
            <v>200R56</v>
          </cell>
          <cell r="L4" t="str">
            <v>Vega Baja</v>
          </cell>
          <cell r="N4" t="str">
            <v>200R35</v>
          </cell>
          <cell r="O4" t="str">
            <v>TRANSMISSIONS - PUERTO RICO</v>
          </cell>
          <cell r="R4" t="str">
            <v>1EME00</v>
          </cell>
          <cell r="S4" t="str">
            <v>BLM-MFG-OH IN SALES-COMP</v>
          </cell>
        </row>
        <row r="5">
          <cell r="A5">
            <v>100001</v>
          </cell>
          <cell r="B5" t="str">
            <v>CASH</v>
          </cell>
          <cell r="E5" t="str">
            <v>010000100</v>
          </cell>
          <cell r="F5" t="str">
            <v>Cash &amp; Mark.Securities</v>
          </cell>
          <cell r="K5" t="str">
            <v>200R81</v>
          </cell>
          <cell r="L5" t="str">
            <v>Midwest</v>
          </cell>
          <cell r="N5" t="str">
            <v>200R50</v>
          </cell>
          <cell r="O5" t="str">
            <v>CARIBE GE PRODUCTS INC</v>
          </cell>
          <cell r="R5" t="str">
            <v>1EME01</v>
          </cell>
          <cell r="S5" t="str">
            <v>BLM-MFG-SHIHLIN-COMP</v>
          </cell>
        </row>
        <row r="6">
          <cell r="A6">
            <v>100001</v>
          </cell>
          <cell r="B6" t="str">
            <v>CASH</v>
          </cell>
          <cell r="E6" t="str">
            <v>010000110</v>
          </cell>
          <cell r="F6" t="str">
            <v>Cash &amp; Mark.Securities</v>
          </cell>
          <cell r="K6" t="str">
            <v>100RGE</v>
          </cell>
          <cell r="L6" t="str">
            <v>Ft Edward</v>
          </cell>
          <cell r="N6" t="str">
            <v>200R52</v>
          </cell>
          <cell r="O6" t="str">
            <v>GE RESIDENTIAL PRODUCTS - PALMER</v>
          </cell>
          <cell r="R6" t="str">
            <v>1EME02</v>
          </cell>
          <cell r="S6" t="str">
            <v>BLM-MFG-MENICS-COMP</v>
          </cell>
        </row>
        <row r="7">
          <cell r="A7">
            <v>100001</v>
          </cell>
          <cell r="B7" t="str">
            <v>CASH</v>
          </cell>
          <cell r="E7" t="str">
            <v>010000900</v>
          </cell>
          <cell r="F7" t="str">
            <v>Cash &amp; Mark.Securities</v>
          </cell>
          <cell r="K7" t="str">
            <v>200RCS</v>
          </cell>
          <cell r="L7" t="str">
            <v>Saltillo</v>
          </cell>
          <cell r="N7" t="str">
            <v>200R53</v>
          </cell>
          <cell r="O7" t="str">
            <v>CARIBE GE PRODUCTS INC - TREASURY</v>
          </cell>
          <cell r="R7" t="str">
            <v>1EME03</v>
          </cell>
          <cell r="S7" t="str">
            <v>BLM-MFG-NOVITAS-COMP</v>
          </cell>
        </row>
        <row r="8">
          <cell r="A8">
            <v>100001</v>
          </cell>
          <cell r="B8" t="str">
            <v>CASH</v>
          </cell>
          <cell r="E8" t="str">
            <v>011000010</v>
          </cell>
          <cell r="F8" t="str">
            <v>Cash &amp; Mark.Securities</v>
          </cell>
          <cell r="K8" t="str">
            <v>200RBI</v>
          </cell>
          <cell r="L8" t="str">
            <v>IUSA</v>
          </cell>
          <cell r="N8" t="str">
            <v>200R54</v>
          </cell>
          <cell r="O8" t="str">
            <v>CONTROLS-MANUFACTURING</v>
          </cell>
          <cell r="R8" t="str">
            <v>1EME10</v>
          </cell>
          <cell r="S8" t="str">
            <v>BLM-MFG-ISO 9000-COMP</v>
          </cell>
        </row>
        <row r="9">
          <cell r="A9">
            <v>100001</v>
          </cell>
          <cell r="B9" t="str">
            <v>CASH</v>
          </cell>
          <cell r="E9" t="str">
            <v>011000011</v>
          </cell>
          <cell r="F9" t="str">
            <v>Cash &amp; Mark.Securities</v>
          </cell>
          <cell r="N9" t="str">
            <v>200R55</v>
          </cell>
          <cell r="O9" t="str">
            <v>CARIBE GE INTERNATIONAL METERS(FORMER DISTRIBUTION COMPONENTS INC)</v>
          </cell>
          <cell r="R9" t="str">
            <v>1EME12</v>
          </cell>
          <cell r="S9" t="str">
            <v>BLM-MFG-GEN ADMIN-OTH-COMP</v>
          </cell>
        </row>
        <row r="10">
          <cell r="A10">
            <v>100001</v>
          </cell>
          <cell r="B10" t="str">
            <v>CASH</v>
          </cell>
          <cell r="E10" t="str">
            <v>011000018</v>
          </cell>
          <cell r="F10" t="str">
            <v>Cash &amp; Mark.Securities</v>
          </cell>
          <cell r="N10" t="str">
            <v>200R56</v>
          </cell>
          <cell r="O10" t="str">
            <v>POWER BREAKERS-MNUFACTURING</v>
          </cell>
          <cell r="R10" t="str">
            <v>1EME14</v>
          </cell>
          <cell r="S10" t="str">
            <v>BLM-MFG-QLTY CNTRL-COMP</v>
          </cell>
        </row>
        <row r="11">
          <cell r="A11">
            <v>100001</v>
          </cell>
          <cell r="B11" t="str">
            <v>CASH</v>
          </cell>
          <cell r="E11" t="str">
            <v>012000000</v>
          </cell>
          <cell r="F11" t="str">
            <v>Cash &amp; Mark.Securities</v>
          </cell>
          <cell r="N11" t="str">
            <v>200R58</v>
          </cell>
          <cell r="O11" t="str">
            <v>CARIBE GE FABRICATION INC</v>
          </cell>
          <cell r="R11" t="str">
            <v>1EME16</v>
          </cell>
          <cell r="S11" t="str">
            <v>BLM-MFG-FACILITIES-COMP</v>
          </cell>
        </row>
        <row r="12">
          <cell r="A12">
            <v>100071</v>
          </cell>
          <cell r="B12" t="str">
            <v>TRSY-CASH &amp; MARKETABLE SECURITIES</v>
          </cell>
          <cell r="E12" t="str">
            <v>013000000</v>
          </cell>
          <cell r="F12" t="str">
            <v>Cash &amp; Mark.Securities</v>
          </cell>
          <cell r="N12" t="str">
            <v>200R5H</v>
          </cell>
          <cell r="O12" t="str">
            <v>CARIBE GE INTERNATIONAL SYNDICATE ADMINISTRATION</v>
          </cell>
          <cell r="R12" t="str">
            <v>1EME17</v>
          </cell>
          <cell r="S12" t="str">
            <v>BLM-MFG-FACILITIES BASE-COMP</v>
          </cell>
        </row>
        <row r="13">
          <cell r="A13">
            <v>301101</v>
          </cell>
          <cell r="B13" t="str">
            <v>CUSTOMERS' ACCTS &amp; NOTES-CURRENT</v>
          </cell>
          <cell r="E13" t="str">
            <v>014000000</v>
          </cell>
          <cell r="F13" t="str">
            <v>Cash &amp; Mark.Securities</v>
          </cell>
          <cell r="N13" t="str">
            <v>200R81</v>
          </cell>
          <cell r="O13" t="str">
            <v>MIDWEST ELECTRIC</v>
          </cell>
          <cell r="R13" t="str">
            <v>1EME20</v>
          </cell>
          <cell r="S13" t="str">
            <v>BLM-MFG-MATLS - BASE-COMP</v>
          </cell>
        </row>
        <row r="14">
          <cell r="A14">
            <v>301101</v>
          </cell>
          <cell r="B14" t="str">
            <v>CUSTOMERS' ACCTS &amp; NOTES-CURRENT</v>
          </cell>
          <cell r="E14" t="str">
            <v>016000000</v>
          </cell>
          <cell r="F14" t="str">
            <v>Cash &amp; Mark.Securities</v>
          </cell>
          <cell r="N14" t="str">
            <v>200R9W</v>
          </cell>
          <cell r="O14" t="str">
            <v>TOTAL LIGHTING CONTROL -PUERTO RICO</v>
          </cell>
          <cell r="R14" t="str">
            <v>1EME47</v>
          </cell>
          <cell r="S14" t="str">
            <v>BLM-MFG-MFG ENGINEERING-COMP</v>
          </cell>
        </row>
        <row r="15">
          <cell r="A15">
            <v>301101</v>
          </cell>
          <cell r="B15" t="str">
            <v>CUSTOMERS' ACCTS &amp; NOTES-CURRENT</v>
          </cell>
          <cell r="E15" t="str">
            <v>016000001</v>
          </cell>
          <cell r="F15" t="str">
            <v>Cash &amp; Mark.Securities</v>
          </cell>
          <cell r="N15" t="str">
            <v>200RBI</v>
          </cell>
          <cell r="O15" t="str">
            <v>METER - GE IUSA  SALESCO</v>
          </cell>
          <cell r="R15" t="str">
            <v>1ET9MB</v>
          </cell>
          <cell r="S15" t="str">
            <v>BLM-TECH-PROG-LIGHTX-COMP</v>
          </cell>
        </row>
        <row r="16">
          <cell r="A16">
            <v>301101</v>
          </cell>
          <cell r="B16" t="str">
            <v>CUSTOMERS' ACCTS &amp; NOTES-CURRENT</v>
          </cell>
          <cell r="E16" t="str">
            <v>020110000</v>
          </cell>
          <cell r="F16" t="str">
            <v>Cash &amp; Mark.Securities</v>
          </cell>
          <cell r="N16" t="str">
            <v>200RCS</v>
          </cell>
          <cell r="O16" t="str">
            <v>SALTILLO-MEXICAN LEDGER</v>
          </cell>
          <cell r="R16" t="str">
            <v>1GAG00</v>
          </cell>
          <cell r="S16" t="str">
            <v>TD&amp;IS-ADMIN-PARENT-PEB</v>
          </cell>
        </row>
        <row r="17">
          <cell r="A17">
            <v>301101</v>
          </cell>
          <cell r="B17" t="str">
            <v>CUSTOMERS' ACCTS &amp; NOTES-CURRENT</v>
          </cell>
          <cell r="E17" t="str">
            <v>170020000</v>
          </cell>
          <cell r="F17" t="str">
            <v>Cash &amp; Mark.Securities</v>
          </cell>
          <cell r="N17" t="str">
            <v>200RH0</v>
          </cell>
          <cell r="O17" t="str">
            <v>CARIBE GE INTL METERS CORP. - BANKING</v>
          </cell>
          <cell r="R17" t="str">
            <v>1GAG01</v>
          </cell>
          <cell r="S17" t="str">
            <v>CAPACITOR OPS-PEB</v>
          </cell>
        </row>
        <row r="18">
          <cell r="A18">
            <v>301101</v>
          </cell>
          <cell r="B18" t="str">
            <v>CUSTOMERS' ACCTS &amp; NOTES-CURRENT</v>
          </cell>
          <cell r="E18" t="str">
            <v>030010000</v>
          </cell>
          <cell r="F18" t="str">
            <v>Customer Receivables</v>
          </cell>
          <cell r="N18" t="str">
            <v>200RH4</v>
          </cell>
          <cell r="O18" t="str">
            <v>CARIBE GE INTL CONTROLS CORP. - BANKING</v>
          </cell>
          <cell r="R18" t="str">
            <v>1GAG15</v>
          </cell>
          <cell r="S18" t="str">
            <v>FT ED-ADMIN-DEPT ADMIN-PEB</v>
          </cell>
        </row>
        <row r="19">
          <cell r="A19">
            <v>301101</v>
          </cell>
          <cell r="B19" t="str">
            <v>CUSTOMERS' ACCTS &amp; NOTES-CURRENT</v>
          </cell>
          <cell r="E19" t="str">
            <v>030010005</v>
          </cell>
          <cell r="F19" t="str">
            <v>Customer Receivables</v>
          </cell>
          <cell r="N19" t="str">
            <v>200RH6</v>
          </cell>
          <cell r="O19" t="str">
            <v>CARIBE GE INTL POWER BREAKERS CORP-BANKING</v>
          </cell>
          <cell r="R19" t="str">
            <v>1GKGN1</v>
          </cell>
          <cell r="S19" t="str">
            <v>FT ED-MKT-IND &amp; UTILITY SALES-PEB</v>
          </cell>
        </row>
        <row r="20">
          <cell r="A20">
            <v>301101</v>
          </cell>
          <cell r="B20" t="str">
            <v>CUSTOMERS' ACCTS &amp; NOTES-CURRENT</v>
          </cell>
          <cell r="E20" t="str">
            <v>030010040</v>
          </cell>
          <cell r="F20" t="str">
            <v>Customer Receivables</v>
          </cell>
          <cell r="N20" t="str">
            <v>200RTE</v>
          </cell>
          <cell r="O20" t="str">
            <v>PEB - CAPACITOR TECHNOLOGY MANAGEMENT,INC</v>
          </cell>
          <cell r="R20" t="str">
            <v>1GMG0A</v>
          </cell>
          <cell r="S20" t="str">
            <v>FT ED-MFG-CAPACITOR-PEB</v>
          </cell>
        </row>
        <row r="21">
          <cell r="A21">
            <v>301101</v>
          </cell>
          <cell r="B21" t="str">
            <v>CUSTOMERS' ACCTS &amp; NOTES-CURRENT</v>
          </cell>
          <cell r="E21" t="str">
            <v>030010050</v>
          </cell>
          <cell r="F21" t="str">
            <v>Customer Receivables</v>
          </cell>
          <cell r="N21" t="str">
            <v>200RTV</v>
          </cell>
          <cell r="O21" t="str">
            <v>PROLEC TECHNOLOGY MANAGEMENT, INC.</v>
          </cell>
          <cell r="R21" t="str">
            <v>1GMG0B</v>
          </cell>
          <cell r="S21" t="str">
            <v>FT ED-MFG-ELECTRONIC-PEB</v>
          </cell>
        </row>
        <row r="22">
          <cell r="A22">
            <v>301101</v>
          </cell>
          <cell r="B22" t="str">
            <v>CUSTOMERS' ACCTS &amp; NOTES-CURRENT</v>
          </cell>
          <cell r="E22" t="str">
            <v>030010060</v>
          </cell>
          <cell r="F22" t="str">
            <v>Customer Receivables</v>
          </cell>
          <cell r="N22" t="str">
            <v>300R21</v>
          </cell>
          <cell r="O22" t="str">
            <v>GE CAPITAL INVESTMENT CONSOLIDATION</v>
          </cell>
          <cell r="R22" t="str">
            <v>1GMG0E</v>
          </cell>
          <cell r="S22" t="str">
            <v>FT ED-MFG-FILM-PEB</v>
          </cell>
        </row>
        <row r="23">
          <cell r="A23">
            <v>301101</v>
          </cell>
          <cell r="B23" t="str">
            <v>CUSTOMERS' ACCTS &amp; NOTES-CURRENT</v>
          </cell>
          <cell r="E23" t="str">
            <v>030010080</v>
          </cell>
          <cell r="F23" t="str">
            <v>Customer Receivables</v>
          </cell>
          <cell r="N23" t="str">
            <v>300R25</v>
          </cell>
          <cell r="O23" t="str">
            <v>COMP OPS INTERCO W/I POLE</v>
          </cell>
          <cell r="R23" t="str">
            <v>1GMG0G</v>
          </cell>
          <cell r="S23" t="str">
            <v>FT ED-MFG-FOIL-PEB</v>
          </cell>
        </row>
        <row r="24">
          <cell r="A24">
            <v>301101</v>
          </cell>
          <cell r="B24" t="str">
            <v>CUSTOMERS' ACCTS &amp; NOTES-CURRENT</v>
          </cell>
          <cell r="E24" t="str">
            <v>030010083</v>
          </cell>
          <cell r="F24" t="str">
            <v>Customer Receivables</v>
          </cell>
          <cell r="N24" t="str">
            <v>300R5A</v>
          </cell>
          <cell r="O24" t="str">
            <v>ED&amp;C CARIBE GE CONSOLIDATION</v>
          </cell>
          <cell r="R24" t="str">
            <v>1GMG0P</v>
          </cell>
          <cell r="S24" t="str">
            <v>ARRESTER-MFG-PEB</v>
          </cell>
        </row>
        <row r="25">
          <cell r="A25">
            <v>303101</v>
          </cell>
          <cell r="B25" t="str">
            <v>DUE FROM GE PAR &amp; CONS AFFIL WITHIN OWN BUS</v>
          </cell>
          <cell r="E25" t="str">
            <v>030010084</v>
          </cell>
          <cell r="F25" t="str">
            <v>Customer Receivables</v>
          </cell>
          <cell r="N25" t="str">
            <v>300RGC</v>
          </cell>
          <cell r="O25" t="str">
            <v>PEB -TRANSMISSION - CONSOLIDATION LEDGER</v>
          </cell>
          <cell r="R25" t="str">
            <v>1GMG0W</v>
          </cell>
          <cell r="S25" t="str">
            <v>PROJECTS-MFG-SMES-PEB</v>
          </cell>
        </row>
        <row r="26">
          <cell r="A26">
            <v>303101</v>
          </cell>
          <cell r="B26" t="str">
            <v>DUE FROM GE PAR &amp; CONS AFFIL WITHIN OWN BUS</v>
          </cell>
          <cell r="E26" t="str">
            <v>030010085</v>
          </cell>
          <cell r="F26" t="str">
            <v>Customer Receivables</v>
          </cell>
          <cell r="N26" t="str">
            <v>300RIE</v>
          </cell>
          <cell r="O26" t="str">
            <v>METER - GE IUSA  ELIMINATION</v>
          </cell>
          <cell r="R26" t="str">
            <v>1GMG0X</v>
          </cell>
          <cell r="S26" t="str">
            <v>FT ED-MFG-OPEN-PEB</v>
          </cell>
        </row>
        <row r="27">
          <cell r="A27">
            <v>303101</v>
          </cell>
          <cell r="B27" t="str">
            <v>DUE FROM GE PAR &amp; CONS AFFIL WITHIN OWN BUS</v>
          </cell>
          <cell r="E27" t="str">
            <v>031010000</v>
          </cell>
          <cell r="F27" t="str">
            <v>Customer Receivables</v>
          </cell>
          <cell r="N27" t="str">
            <v>400R60</v>
          </cell>
          <cell r="O27" t="str">
            <v>ED &amp; C CANADA</v>
          </cell>
          <cell r="R27" t="str">
            <v>1GMG0Y</v>
          </cell>
          <cell r="S27" t="str">
            <v>PROJECTS-MFG-REACTIVE COMP-PEB</v>
          </cell>
        </row>
        <row r="28">
          <cell r="A28">
            <v>303101</v>
          </cell>
          <cell r="B28" t="str">
            <v>DUE FROM GE PAR &amp; CONS AFFIL WITHIN OWN BUS</v>
          </cell>
          <cell r="E28" t="str">
            <v>031010020</v>
          </cell>
          <cell r="F28" t="str">
            <v>Customer Receivables</v>
          </cell>
          <cell r="R28" t="str">
            <v>1GMG0Z</v>
          </cell>
          <cell r="S28" t="str">
            <v>PROJECTS-MFG-SUBSTATION-PEB</v>
          </cell>
        </row>
        <row r="29">
          <cell r="A29">
            <v>303101</v>
          </cell>
          <cell r="B29" t="str">
            <v>DUE FROM GE PAR &amp; CONS AFFIL WITHIN OWN BUS</v>
          </cell>
          <cell r="E29" t="str">
            <v>170120010</v>
          </cell>
          <cell r="F29" t="str">
            <v>Customer Receivables</v>
          </cell>
          <cell r="R29" t="str">
            <v>1GMG11</v>
          </cell>
          <cell r="S29" t="str">
            <v>FT ED-MFG-ARRESTER PARENT SUPPORT-PEB</v>
          </cell>
        </row>
        <row r="30">
          <cell r="A30">
            <v>303101</v>
          </cell>
          <cell r="B30" t="str">
            <v>DUE FROM GE PAR &amp; CONS AFFIL WITHIN OWN BUS</v>
          </cell>
          <cell r="E30" t="str">
            <v>030110010</v>
          </cell>
          <cell r="F30" t="str">
            <v>Due From</v>
          </cell>
          <cell r="R30" t="str">
            <v>1GMG21</v>
          </cell>
          <cell r="S30" t="str">
            <v>FT ED-MFG-ARRESTER POWER OPS-PEB</v>
          </cell>
        </row>
        <row r="31">
          <cell r="A31">
            <v>303101</v>
          </cell>
          <cell r="B31" t="str">
            <v>DUE FROM GE PAR &amp; CONS AFFIL WITHIN OWN BUS</v>
          </cell>
          <cell r="E31" t="str">
            <v>030110201</v>
          </cell>
          <cell r="F31" t="str">
            <v>Due From</v>
          </cell>
          <cell r="R31" t="str">
            <v>1GMG65</v>
          </cell>
          <cell r="S31" t="str">
            <v>FT ED-MFG-PROJ-PEB</v>
          </cell>
        </row>
        <row r="32">
          <cell r="A32">
            <v>303101</v>
          </cell>
          <cell r="B32" t="str">
            <v>DUE FROM GE PAR &amp; CONS AFFIL WITHIN OWN BUS</v>
          </cell>
          <cell r="E32" t="str">
            <v>030110202</v>
          </cell>
          <cell r="F32" t="str">
            <v>Due From</v>
          </cell>
          <cell r="R32" t="str">
            <v>1GMG70</v>
          </cell>
          <cell r="S32" t="str">
            <v>FT ED-MFG-JACKSON PROJ-PEB</v>
          </cell>
        </row>
        <row r="33">
          <cell r="A33">
            <v>303101</v>
          </cell>
          <cell r="B33" t="str">
            <v>DUE FROM GE PAR &amp; CONS AFFIL WITHIN OWN BUS</v>
          </cell>
          <cell r="E33" t="str">
            <v>030110209</v>
          </cell>
          <cell r="F33" t="str">
            <v>Due From</v>
          </cell>
          <cell r="R33" t="str">
            <v>1GMG75</v>
          </cell>
          <cell r="S33" t="str">
            <v>FT ED-MFG-ALL OTH PSEC PROJ-PEB</v>
          </cell>
        </row>
        <row r="34">
          <cell r="A34">
            <v>303101</v>
          </cell>
          <cell r="B34" t="str">
            <v>DUE FROM GE PAR &amp; CONS AFFIL WITHIN OWN BUS</v>
          </cell>
          <cell r="E34" t="str">
            <v>030110211</v>
          </cell>
          <cell r="F34" t="str">
            <v>Due From</v>
          </cell>
          <cell r="R34" t="str">
            <v>1GMG81</v>
          </cell>
          <cell r="S34" t="str">
            <v>FT ED-MFG-ENVIRONMENT &amp; LAB SYS-PEB</v>
          </cell>
        </row>
        <row r="35">
          <cell r="A35">
            <v>303101</v>
          </cell>
          <cell r="B35" t="str">
            <v>DUE FROM GE PAR &amp; CONS AFFIL WITHIN OWN BUS</v>
          </cell>
          <cell r="E35" t="str">
            <v>030110212</v>
          </cell>
          <cell r="F35" t="str">
            <v>Due From</v>
          </cell>
          <cell r="R35" t="str">
            <v>1GMG82</v>
          </cell>
          <cell r="S35" t="str">
            <v>FT ED-MFG-FE WASTE WATER TREATMT-PEB</v>
          </cell>
        </row>
        <row r="36">
          <cell r="A36">
            <v>303101</v>
          </cell>
          <cell r="B36" t="str">
            <v>DUE FROM GE PAR &amp; CONS AFFIL WITHIN OWN BUS</v>
          </cell>
          <cell r="E36" t="str">
            <v>030110213</v>
          </cell>
          <cell r="F36" t="str">
            <v>Due From</v>
          </cell>
          <cell r="R36" t="str">
            <v>1GMGG2</v>
          </cell>
          <cell r="S36" t="str">
            <v>FT ED-MFG-FILM OPS-PEB</v>
          </cell>
        </row>
        <row r="37">
          <cell r="A37">
            <v>303101</v>
          </cell>
          <cell r="B37" t="str">
            <v>DUE FROM GE PAR &amp; CONS AFFIL WITHIN OWN BUS</v>
          </cell>
          <cell r="E37" t="str">
            <v>030110214</v>
          </cell>
          <cell r="F37" t="str">
            <v>Due From</v>
          </cell>
          <cell r="R37" t="str">
            <v>1GMGH2</v>
          </cell>
          <cell r="S37" t="str">
            <v>FT ED-MFG-FOIL OPS-PEB</v>
          </cell>
        </row>
        <row r="38">
          <cell r="A38">
            <v>303101</v>
          </cell>
          <cell r="B38" t="str">
            <v>DUE FROM GE PAR &amp; CONS AFFIL WITHIN OWN BUS</v>
          </cell>
          <cell r="E38" t="str">
            <v>030110215</v>
          </cell>
          <cell r="F38" t="str">
            <v>Due From</v>
          </cell>
          <cell r="R38" t="str">
            <v>1GMGJ1</v>
          </cell>
          <cell r="S38" t="str">
            <v>FT ED-MFG-CAPACITOR ENGINEERING-PEB</v>
          </cell>
        </row>
        <row r="39">
          <cell r="A39">
            <v>303101</v>
          </cell>
          <cell r="B39" t="str">
            <v>DUE FROM GE PAR &amp; CONS AFFIL WITHIN OWN BUS</v>
          </cell>
          <cell r="E39" t="str">
            <v>030110216</v>
          </cell>
          <cell r="F39" t="str">
            <v>Due From</v>
          </cell>
          <cell r="R39" t="str">
            <v>1GMGJ2</v>
          </cell>
          <cell r="S39" t="str">
            <v>FT ED-MFG-ARRESTER ENGINEERING-PEB</v>
          </cell>
        </row>
        <row r="40">
          <cell r="A40">
            <v>303101</v>
          </cell>
          <cell r="B40" t="str">
            <v>DUE FROM GE PAR &amp; CONS AFFIL WITHIN OWN BUS</v>
          </cell>
          <cell r="E40" t="str">
            <v>030110219</v>
          </cell>
          <cell r="F40" t="str">
            <v>Due From</v>
          </cell>
          <cell r="R40" t="str">
            <v>1GMGJ6</v>
          </cell>
          <cell r="S40" t="str">
            <v>FT ED-MFG-PWR &amp; ARREST GEN MGT-PEB</v>
          </cell>
        </row>
        <row r="41">
          <cell r="A41">
            <v>303101</v>
          </cell>
          <cell r="B41" t="str">
            <v>DUE FROM GE PAR &amp; CONS AFFIL WITHIN OWN BUS</v>
          </cell>
          <cell r="E41" t="str">
            <v>030110221</v>
          </cell>
          <cell r="F41" t="str">
            <v>Due From</v>
          </cell>
          <cell r="R41" t="str">
            <v>1GMGK2</v>
          </cell>
          <cell r="S41" t="str">
            <v>FT ED-MFG-PCO SHOP OPS-GEN-PEB</v>
          </cell>
        </row>
        <row r="42">
          <cell r="A42">
            <v>303101</v>
          </cell>
          <cell r="B42" t="str">
            <v>DUE FROM GE PAR &amp; CONS AFFIL WITHIN OWN BUS</v>
          </cell>
          <cell r="E42" t="str">
            <v>030110222</v>
          </cell>
          <cell r="F42" t="str">
            <v>Due From</v>
          </cell>
          <cell r="R42" t="str">
            <v>1GMGK5</v>
          </cell>
          <cell r="S42" t="str">
            <v>FT ED-MFG-PCO FAB-PEB</v>
          </cell>
        </row>
        <row r="43">
          <cell r="A43">
            <v>303101</v>
          </cell>
          <cell r="B43" t="str">
            <v>DUE FROM GE PAR &amp; CONS AFFIL WITHIN OWN BUS</v>
          </cell>
          <cell r="E43" t="str">
            <v>030110224</v>
          </cell>
          <cell r="F43" t="str">
            <v>Due From</v>
          </cell>
          <cell r="R43" t="str">
            <v>1GMGKA</v>
          </cell>
          <cell r="S43" t="str">
            <v>FT ED-MFG-PCO SHIPPING-PEB</v>
          </cell>
        </row>
        <row r="44">
          <cell r="A44">
            <v>303101</v>
          </cell>
          <cell r="B44" t="str">
            <v>DUE FROM GE PAR &amp; CONS AFFIL WITHIN OWN BUS</v>
          </cell>
          <cell r="E44" t="str">
            <v>030110226</v>
          </cell>
          <cell r="F44" t="str">
            <v>Due From</v>
          </cell>
          <cell r="R44" t="str">
            <v>1GMGM2</v>
          </cell>
          <cell r="S44" t="str">
            <v>FT ED-MFG-FE MAINT-PEB</v>
          </cell>
        </row>
        <row r="45">
          <cell r="A45">
            <v>303101</v>
          </cell>
          <cell r="B45" t="str">
            <v>DUE FROM GE PAR &amp; CONS AFFIL WITHIN OWN BUS</v>
          </cell>
          <cell r="E45" t="str">
            <v>030110227</v>
          </cell>
          <cell r="F45" t="str">
            <v>Due From</v>
          </cell>
          <cell r="R45" t="str">
            <v>1GMGM3</v>
          </cell>
          <cell r="S45" t="str">
            <v>FT ED-MFG-FE FACILITIES-PEB</v>
          </cell>
        </row>
        <row r="46">
          <cell r="A46">
            <v>303101</v>
          </cell>
          <cell r="B46" t="str">
            <v>DUE FROM GE PAR &amp; CONS AFFIL WITHIN OWN BUS</v>
          </cell>
          <cell r="E46" t="str">
            <v>030110228</v>
          </cell>
          <cell r="F46" t="str">
            <v>Due From</v>
          </cell>
          <cell r="R46" t="str">
            <v>1GMGQ5</v>
          </cell>
          <cell r="S46" t="str">
            <v>FT ED-MFG-FE COMP CASE &amp; COVER-PEB</v>
          </cell>
        </row>
        <row r="47">
          <cell r="A47">
            <v>303101</v>
          </cell>
          <cell r="B47" t="str">
            <v>DUE FROM GE PAR &amp; CONS AFFIL WITHIN OWN BUS</v>
          </cell>
          <cell r="E47" t="str">
            <v>030110229</v>
          </cell>
          <cell r="F47" t="str">
            <v>Due From</v>
          </cell>
          <cell r="R47" t="str">
            <v>1GVG14</v>
          </cell>
          <cell r="S47" t="str">
            <v>FT ED-IM-INFO SYS-PEB</v>
          </cell>
        </row>
        <row r="48">
          <cell r="A48">
            <v>303101</v>
          </cell>
          <cell r="B48" t="str">
            <v>DUE FROM GE PAR &amp; CONS AFFIL WITHIN OWN BUS</v>
          </cell>
          <cell r="E48" t="str">
            <v>030110230</v>
          </cell>
          <cell r="F48" t="str">
            <v>Due From</v>
          </cell>
          <cell r="R48" t="str">
            <v>1KM915</v>
          </cell>
          <cell r="S48" t="str">
            <v>SALISBURY-MFG-II PROGS-COMP</v>
          </cell>
        </row>
        <row r="49">
          <cell r="A49">
            <v>303101</v>
          </cell>
          <cell r="B49" t="str">
            <v>DUE FROM GE PAR &amp; CONS AFFIL WITHIN OWN BUS</v>
          </cell>
          <cell r="E49" t="str">
            <v>030120010</v>
          </cell>
          <cell r="F49" t="str">
            <v>Due From</v>
          </cell>
          <cell r="R49" t="str">
            <v>1KMK05</v>
          </cell>
          <cell r="S49" t="str">
            <v>SALISBURY-MFG-II MFG ADMIN-COMP</v>
          </cell>
        </row>
        <row r="50">
          <cell r="A50">
            <v>303101</v>
          </cell>
          <cell r="B50" t="str">
            <v>DUE FROM GE PAR &amp; CONS AFFIL WITHIN OWN BUS</v>
          </cell>
          <cell r="E50" t="str">
            <v>030120030</v>
          </cell>
          <cell r="F50" t="str">
            <v>Due From</v>
          </cell>
          <cell r="R50" t="str">
            <v>1KMK10</v>
          </cell>
          <cell r="S50" t="str">
            <v>SALISBURY-MFG-II SHOP OPS-COMP</v>
          </cell>
        </row>
        <row r="51">
          <cell r="A51">
            <v>303101</v>
          </cell>
          <cell r="B51" t="str">
            <v>DUE FROM GE PAR &amp; CONS AFFIL WITHIN OWN BUS</v>
          </cell>
          <cell r="E51" t="str">
            <v>030120040</v>
          </cell>
          <cell r="F51" t="str">
            <v>Due From</v>
          </cell>
          <cell r="R51" t="str">
            <v>1KMK20</v>
          </cell>
          <cell r="S51" t="str">
            <v>SALISBURY-MFG-II MFG ENG-COMP</v>
          </cell>
        </row>
        <row r="52">
          <cell r="A52">
            <v>303101</v>
          </cell>
          <cell r="B52" t="str">
            <v>DUE FROM GE PAR &amp; CONS AFFIL WITHIN OWN BUS</v>
          </cell>
          <cell r="E52" t="str">
            <v>030120050</v>
          </cell>
          <cell r="F52" t="str">
            <v>Due From</v>
          </cell>
          <cell r="R52" t="str">
            <v>1KMK30</v>
          </cell>
          <cell r="S52" t="str">
            <v>SALISBURY-MFG-II MATLS-COMP</v>
          </cell>
        </row>
        <row r="53">
          <cell r="A53">
            <v>303101</v>
          </cell>
          <cell r="B53" t="str">
            <v>DUE FROM GE PAR &amp; CONS AFFIL WITHIN OWN BUS</v>
          </cell>
          <cell r="E53" t="str">
            <v>030120060</v>
          </cell>
          <cell r="F53" t="str">
            <v>Due From</v>
          </cell>
          <cell r="R53" t="str">
            <v>1KT957</v>
          </cell>
          <cell r="S53" t="str">
            <v>TECH-PROG-COMP. COMPACT PANEL BRANCH REDESIGN-COMP</v>
          </cell>
        </row>
        <row r="54">
          <cell r="A54">
            <v>303101</v>
          </cell>
          <cell r="B54" t="str">
            <v>DUE FROM GE PAR &amp; CONS AFFIL WITHIN OWN BUS</v>
          </cell>
          <cell r="E54" t="str">
            <v>030120070</v>
          </cell>
          <cell r="F54" t="str">
            <v>Due From</v>
          </cell>
          <cell r="R54" t="str">
            <v>1KTK66</v>
          </cell>
          <cell r="S54" t="str">
            <v>SALISBURY-TECH-II TECHNOLOGY-COMP</v>
          </cell>
        </row>
        <row r="55">
          <cell r="A55">
            <v>303101</v>
          </cell>
          <cell r="B55" t="str">
            <v>DUE FROM GE PAR &amp; CONS AFFIL WITHIN OWN BUS</v>
          </cell>
          <cell r="E55" t="str">
            <v>030120080</v>
          </cell>
          <cell r="F55" t="str">
            <v>Due From</v>
          </cell>
          <cell r="R55" t="str">
            <v>1RM943</v>
          </cell>
          <cell r="S55" t="str">
            <v>FTW-MFG-RTP/EHS-COMP</v>
          </cell>
        </row>
        <row r="56">
          <cell r="A56">
            <v>303101</v>
          </cell>
          <cell r="B56" t="str">
            <v>DUE FROM GE PAR &amp; CONS AFFIL WITHIN OWN BUS</v>
          </cell>
          <cell r="E56" t="str">
            <v>030120090</v>
          </cell>
          <cell r="F56" t="str">
            <v>Due From</v>
          </cell>
          <cell r="R56" t="str">
            <v>1RM944</v>
          </cell>
          <cell r="S56" t="str">
            <v>FTW-MFG-SIX SIGMA-COMP</v>
          </cell>
        </row>
        <row r="57">
          <cell r="A57">
            <v>303101</v>
          </cell>
          <cell r="B57" t="str">
            <v>DUE FROM GE PAR &amp; CONS AFFIL WITHIN OWN BUS</v>
          </cell>
          <cell r="E57" t="str">
            <v>030120100</v>
          </cell>
          <cell r="F57" t="str">
            <v>Due From</v>
          </cell>
          <cell r="R57" t="str">
            <v>1RM948</v>
          </cell>
          <cell r="S57" t="str">
            <v>FTW-MFG-LG PWR REDESIGN-COMP</v>
          </cell>
        </row>
        <row r="58">
          <cell r="A58">
            <v>303101</v>
          </cell>
          <cell r="B58" t="str">
            <v>DUE FROM GE PAR &amp; CONS AFFIL WITHIN OWN BUS</v>
          </cell>
          <cell r="E58" t="str">
            <v>030120102</v>
          </cell>
          <cell r="F58" t="str">
            <v>Due From</v>
          </cell>
          <cell r="R58" t="str">
            <v>1RMR01</v>
          </cell>
          <cell r="S58" t="str">
            <v>FTW-MFG-STO -COMP</v>
          </cell>
        </row>
        <row r="59">
          <cell r="A59">
            <v>303101</v>
          </cell>
          <cell r="B59" t="str">
            <v>DUE FROM GE PAR &amp; CONS AFFIL WITHIN OWN BUS</v>
          </cell>
          <cell r="E59" t="str">
            <v>030120103</v>
          </cell>
          <cell r="F59" t="str">
            <v>Due From</v>
          </cell>
          <cell r="R59" t="str">
            <v>1RMR02</v>
          </cell>
          <cell r="S59" t="str">
            <v>NOG-MFG-STO -COMP</v>
          </cell>
        </row>
        <row r="60">
          <cell r="A60">
            <v>303101</v>
          </cell>
          <cell r="B60" t="str">
            <v>DUE FROM GE PAR &amp; CONS AFFIL WITHIN OWN BUS</v>
          </cell>
          <cell r="E60" t="str">
            <v>030120107</v>
          </cell>
          <cell r="F60" t="str">
            <v>Due From</v>
          </cell>
          <cell r="R60" t="str">
            <v>1RMR05</v>
          </cell>
          <cell r="S60" t="str">
            <v>FTW-MFG-SBO ADMIN-COMP</v>
          </cell>
        </row>
        <row r="61">
          <cell r="A61">
            <v>303101</v>
          </cell>
          <cell r="B61" t="str">
            <v>DUE FROM GE PAR &amp; CONS AFFIL WITHIN OWN BUS</v>
          </cell>
          <cell r="E61" t="str">
            <v>030120113</v>
          </cell>
          <cell r="F61" t="str">
            <v>Due From</v>
          </cell>
          <cell r="R61" t="str">
            <v>1RMR09</v>
          </cell>
          <cell r="S61" t="str">
            <v>FTW-MFG-MFG ADMIN-COMP</v>
          </cell>
        </row>
        <row r="62">
          <cell r="A62">
            <v>303101</v>
          </cell>
          <cell r="B62" t="str">
            <v>DUE FROM GE PAR &amp; CONS AFFIL WITHIN OWN BUS</v>
          </cell>
          <cell r="E62" t="str">
            <v>030120114</v>
          </cell>
          <cell r="F62" t="str">
            <v>Due From</v>
          </cell>
          <cell r="R62" t="str">
            <v>1RMR10</v>
          </cell>
          <cell r="S62" t="str">
            <v>FTW-MFG-SBO LAM &amp; FAB PARTS-COMP</v>
          </cell>
        </row>
        <row r="63">
          <cell r="A63">
            <v>303201</v>
          </cell>
          <cell r="B63" t="str">
            <v>DUE FROM GE PAR &amp; CONS AFFIL OUTSIDE OWN BUS</v>
          </cell>
          <cell r="E63" t="str">
            <v>030120115</v>
          </cell>
          <cell r="F63" t="str">
            <v>Due From</v>
          </cell>
          <cell r="R63" t="str">
            <v>1RMR11</v>
          </cell>
          <cell r="S63" t="str">
            <v>FTW-MFG-SBO MCH TOOL-TRN B26-1-COMP</v>
          </cell>
        </row>
        <row r="64">
          <cell r="A64">
            <v>303201</v>
          </cell>
          <cell r="B64" t="str">
            <v>DUE FROM GE PAR &amp; CONS AFFIL OUTSIDE OWN BUS</v>
          </cell>
          <cell r="E64" t="str">
            <v>030120116</v>
          </cell>
          <cell r="F64" t="str">
            <v>Due From</v>
          </cell>
          <cell r="R64" t="str">
            <v>1RMR15</v>
          </cell>
          <cell r="S64" t="str">
            <v>FTW-MFG-SBO MED &amp; LG TRANS-COMP</v>
          </cell>
        </row>
        <row r="65">
          <cell r="A65">
            <v>303201</v>
          </cell>
          <cell r="B65" t="str">
            <v>DUE FROM GE PAR &amp; CONS AFFIL OUTSIDE OWN BUS</v>
          </cell>
          <cell r="E65" t="str">
            <v>030120117</v>
          </cell>
          <cell r="F65" t="str">
            <v>Due From</v>
          </cell>
          <cell r="R65" t="str">
            <v>1RMR16</v>
          </cell>
          <cell r="S65" t="str">
            <v>FTW-MFG-SBO VOLT-PAC/AMPLISTAT-COMP</v>
          </cell>
        </row>
        <row r="66">
          <cell r="A66">
            <v>303201</v>
          </cell>
          <cell r="B66" t="str">
            <v>DUE FROM GE PAR &amp; CONS AFFIL OUTSIDE OWN BUS</v>
          </cell>
          <cell r="E66" t="str">
            <v>030120119</v>
          </cell>
          <cell r="F66" t="str">
            <v>Due From</v>
          </cell>
          <cell r="R66" t="str">
            <v>1RMR17</v>
          </cell>
          <cell r="S66" t="str">
            <v>FTW-MFG-SDO ASSMB ASTK B27-COMP</v>
          </cell>
        </row>
        <row r="67">
          <cell r="A67">
            <v>303201</v>
          </cell>
          <cell r="B67" t="str">
            <v>DUE FROM GE PAR &amp; CONS AFFIL OUTSIDE OWN BUS</v>
          </cell>
          <cell r="E67" t="str">
            <v>030120120</v>
          </cell>
          <cell r="F67" t="str">
            <v>Due From</v>
          </cell>
          <cell r="R67" t="str">
            <v>1RMR18</v>
          </cell>
          <cell r="S67" t="str">
            <v>FTW-MFG-SBO COIL WND/FIN B26-5-COMP</v>
          </cell>
        </row>
        <row r="68">
          <cell r="A68">
            <v>303201</v>
          </cell>
          <cell r="B68" t="str">
            <v>DUE FROM GE PAR &amp; CONS AFFIL OUTSIDE OWN BUS</v>
          </cell>
          <cell r="E68" t="str">
            <v>030120121</v>
          </cell>
          <cell r="F68" t="str">
            <v>Due From</v>
          </cell>
          <cell r="R68" t="str">
            <v>1RMR32</v>
          </cell>
          <cell r="S68" t="str">
            <v>FTW-MFG-SDO MFG ENG-COMP</v>
          </cell>
        </row>
        <row r="69">
          <cell r="A69">
            <v>303201</v>
          </cell>
          <cell r="B69" t="str">
            <v>DUE FROM GE PAR &amp; CONS AFFIL OUTSIDE OWN BUS</v>
          </cell>
          <cell r="E69" t="str">
            <v>030120123</v>
          </cell>
          <cell r="F69" t="str">
            <v>Due From</v>
          </cell>
          <cell r="R69" t="str">
            <v>1RMR33</v>
          </cell>
          <cell r="S69" t="str">
            <v>FTW-MFG-SDO QLTY CTRL-COMP</v>
          </cell>
        </row>
        <row r="70">
          <cell r="A70">
            <v>303201</v>
          </cell>
          <cell r="B70" t="str">
            <v>DUE FROM GE PAR &amp; CONS AFFIL OUTSIDE OWN BUS</v>
          </cell>
          <cell r="E70" t="str">
            <v>030120125</v>
          </cell>
          <cell r="F70" t="str">
            <v>Due From</v>
          </cell>
          <cell r="R70" t="str">
            <v>1RMR34</v>
          </cell>
          <cell r="S70" t="str">
            <v>FTW-MFG-SDO FACILITIES-COMP</v>
          </cell>
        </row>
        <row r="71">
          <cell r="A71">
            <v>303201</v>
          </cell>
          <cell r="B71" t="str">
            <v>DUE FROM GE PAR &amp; CONS AFFIL OUTSIDE OWN BUS</v>
          </cell>
          <cell r="E71" t="str">
            <v>030120126</v>
          </cell>
          <cell r="F71" t="str">
            <v>Due From</v>
          </cell>
          <cell r="R71" t="str">
            <v>1RMR35</v>
          </cell>
          <cell r="S71" t="str">
            <v>FTW-MFG-SDO INVENTORY CTRL-COMP</v>
          </cell>
        </row>
        <row r="72">
          <cell r="A72">
            <v>371001</v>
          </cell>
          <cell r="B72" t="str">
            <v>RESERVE FOR CUSTOMERS' ACCTS AND NOTES-CURRENT</v>
          </cell>
          <cell r="E72" t="str">
            <v>030120127</v>
          </cell>
          <cell r="F72" t="str">
            <v>Due From</v>
          </cell>
          <cell r="R72" t="str">
            <v>1RMR38</v>
          </cell>
          <cell r="S72" t="str">
            <v>FTW-MFG-SHIPPING OPS-COMP</v>
          </cell>
        </row>
        <row r="73">
          <cell r="A73">
            <v>403001</v>
          </cell>
          <cell r="B73" t="str">
            <v>OTHER RECEIVABLES - ASSOC CO.</v>
          </cell>
          <cell r="E73" t="str">
            <v>030120129</v>
          </cell>
          <cell r="F73" t="str">
            <v>Due From</v>
          </cell>
          <cell r="R73" t="str">
            <v>1RMR39</v>
          </cell>
          <cell r="S73" t="str">
            <v>FTW-MFG-EHS/ENVIRONMENTAL-COMP</v>
          </cell>
        </row>
        <row r="74">
          <cell r="A74">
            <v>403001</v>
          </cell>
          <cell r="B74" t="str">
            <v>OTHER RECEIVABLES - ASSOC CO.</v>
          </cell>
          <cell r="E74" t="str">
            <v>030120130</v>
          </cell>
          <cell r="F74" t="str">
            <v>Due From</v>
          </cell>
          <cell r="R74" t="str">
            <v>1RMR40</v>
          </cell>
          <cell r="S74" t="str">
            <v>FTW-MFG-STO ENGINEERING ADMIN-COMP</v>
          </cell>
        </row>
        <row r="75">
          <cell r="A75">
            <v>403001</v>
          </cell>
          <cell r="B75" t="str">
            <v>OTHER RECEIVABLES - ASSOC CO.</v>
          </cell>
          <cell r="E75" t="str">
            <v>030120166</v>
          </cell>
          <cell r="F75" t="str">
            <v>Due From</v>
          </cell>
          <cell r="R75" t="str">
            <v>1RMR45</v>
          </cell>
          <cell r="S75" t="str">
            <v>FTW-MFG-SBO ENG LAB-COMP</v>
          </cell>
        </row>
        <row r="76">
          <cell r="A76">
            <v>403001</v>
          </cell>
          <cell r="B76" t="str">
            <v>OTHER RECEIVABLES - ASSOC CO.</v>
          </cell>
          <cell r="E76" t="str">
            <v>030120169</v>
          </cell>
          <cell r="F76" t="str">
            <v>Due From</v>
          </cell>
          <cell r="R76" t="str">
            <v>1RMR46</v>
          </cell>
          <cell r="S76" t="str">
            <v>FTW-MFG-CP ENG/PROD SVC-COMP</v>
          </cell>
        </row>
        <row r="77">
          <cell r="A77">
            <v>403001</v>
          </cell>
          <cell r="B77" t="str">
            <v>OTHER RECEIVABLES - ASSOC CO.</v>
          </cell>
          <cell r="E77" t="str">
            <v>030120172</v>
          </cell>
          <cell r="F77" t="str">
            <v>Due From</v>
          </cell>
          <cell r="R77" t="str">
            <v>1RMR47</v>
          </cell>
          <cell r="S77" t="str">
            <v>FTW-MFG-GRAPHICS SYS-COMP</v>
          </cell>
        </row>
        <row r="78">
          <cell r="A78">
            <v>403001</v>
          </cell>
          <cell r="B78" t="str">
            <v>OTHER RECEIVABLES - ASSOC CO.</v>
          </cell>
          <cell r="E78" t="str">
            <v>030120173</v>
          </cell>
          <cell r="F78" t="str">
            <v>Due From</v>
          </cell>
          <cell r="R78" t="str">
            <v>1RMR50</v>
          </cell>
          <cell r="S78" t="str">
            <v>FTW-MFG-LAMINATION PROCESSING-COMP</v>
          </cell>
        </row>
        <row r="79">
          <cell r="A79">
            <v>405001</v>
          </cell>
          <cell r="B79" t="str">
            <v>SUNDRY RECEIVABLES-CURRENT</v>
          </cell>
          <cell r="E79" t="str">
            <v>030120176</v>
          </cell>
          <cell r="F79" t="str">
            <v>Due From</v>
          </cell>
          <cell r="R79" t="str">
            <v>1RMR61</v>
          </cell>
          <cell r="S79" t="str">
            <v>FTW-MFG-15,30 &amp; 45 KVA LRG PWR ASSMB-COMP</v>
          </cell>
        </row>
        <row r="80">
          <cell r="A80">
            <v>405001</v>
          </cell>
          <cell r="B80" t="str">
            <v>SUNDRY RECEIVABLES-CURRENT</v>
          </cell>
          <cell r="E80" t="str">
            <v>030120187</v>
          </cell>
          <cell r="F80" t="str">
            <v>Due From</v>
          </cell>
          <cell r="R80" t="str">
            <v>1RMR62</v>
          </cell>
          <cell r="S80" t="str">
            <v>FTW-MFG-QMS &amp; SM PWR MAIN/TEANER ASSEMB-COMP</v>
          </cell>
        </row>
        <row r="81">
          <cell r="A81">
            <v>405001</v>
          </cell>
          <cell r="B81" t="str">
            <v>SUNDRY RECEIVABLES-CURRENT</v>
          </cell>
          <cell r="E81" t="str">
            <v>030120189</v>
          </cell>
          <cell r="F81" t="str">
            <v>Due From</v>
          </cell>
          <cell r="R81" t="str">
            <v>1RMR67</v>
          </cell>
          <cell r="S81" t="str">
            <v>FTW-MFG-NOGALES MFG-COMP</v>
          </cell>
        </row>
        <row r="82">
          <cell r="A82">
            <v>405001</v>
          </cell>
          <cell r="B82" t="str">
            <v>SUNDRY RECEIVABLES-CURRENT</v>
          </cell>
          <cell r="E82" t="str">
            <v>030120208</v>
          </cell>
          <cell r="F82" t="str">
            <v>Due From</v>
          </cell>
          <cell r="R82" t="str">
            <v>1RVR84</v>
          </cell>
          <cell r="S82" t="str">
            <v>FTW-IM-TRANSFORMERS-COMP</v>
          </cell>
        </row>
        <row r="83">
          <cell r="A83">
            <v>405001</v>
          </cell>
          <cell r="B83" t="str">
            <v>SUNDRY RECEIVABLES-CURRENT</v>
          </cell>
          <cell r="E83" t="str">
            <v>030120211</v>
          </cell>
          <cell r="F83" t="str">
            <v>Due From</v>
          </cell>
          <cell r="R83" t="str">
            <v>2AM010</v>
          </cell>
          <cell r="S83" t="str">
            <v>AUB-MFG-OVERHEAD-COMP</v>
          </cell>
        </row>
        <row r="84">
          <cell r="A84">
            <v>405001</v>
          </cell>
          <cell r="B84" t="str">
            <v>SUNDRY RECEIVABLES-CURRENT</v>
          </cell>
          <cell r="E84" t="str">
            <v>030120212</v>
          </cell>
          <cell r="F84" t="str">
            <v>Due From</v>
          </cell>
          <cell r="R84" t="str">
            <v>2AM013</v>
          </cell>
          <cell r="S84" t="str">
            <v>AUB-MFG-TOOL ROOM--COMP</v>
          </cell>
        </row>
        <row r="85">
          <cell r="A85">
            <v>405001</v>
          </cell>
          <cell r="B85" t="str">
            <v>SUNDRY RECEIVABLES-CURRENT</v>
          </cell>
          <cell r="E85" t="str">
            <v>030120220</v>
          </cell>
          <cell r="F85" t="str">
            <v>Due From</v>
          </cell>
          <cell r="R85" t="str">
            <v>2AM014</v>
          </cell>
          <cell r="S85" t="str">
            <v>AUB-MFG-MAINT-COMP</v>
          </cell>
        </row>
        <row r="86">
          <cell r="A86">
            <v>405001</v>
          </cell>
          <cell r="B86" t="str">
            <v>SUNDRY RECEIVABLES-CURRENT</v>
          </cell>
          <cell r="E86" t="str">
            <v>030120222</v>
          </cell>
          <cell r="F86" t="str">
            <v>Due From</v>
          </cell>
          <cell r="R86" t="str">
            <v>2AM015</v>
          </cell>
          <cell r="S86" t="str">
            <v>AUB-MFG-PLATING-COMP</v>
          </cell>
        </row>
        <row r="87">
          <cell r="A87">
            <v>405001</v>
          </cell>
          <cell r="B87" t="str">
            <v>SUNDRY RECEIVABLES-CURRENT</v>
          </cell>
          <cell r="E87" t="str">
            <v>030120302</v>
          </cell>
          <cell r="F87" t="str">
            <v>Due From</v>
          </cell>
          <cell r="R87" t="str">
            <v>2AM017</v>
          </cell>
          <cell r="S87" t="str">
            <v>AUB-MFG-FAB-COMP</v>
          </cell>
        </row>
        <row r="88">
          <cell r="A88">
            <v>405001</v>
          </cell>
          <cell r="B88" t="str">
            <v>SUNDRY RECEIVABLES-CURRENT</v>
          </cell>
          <cell r="E88" t="str">
            <v>030120425</v>
          </cell>
          <cell r="F88" t="str">
            <v>Due From</v>
          </cell>
          <cell r="R88" t="str">
            <v>2AM019</v>
          </cell>
          <cell r="S88" t="str">
            <v>AUB-MFG-MILL NC BRAZE-COMP</v>
          </cell>
        </row>
        <row r="89">
          <cell r="A89">
            <v>405001</v>
          </cell>
          <cell r="B89" t="str">
            <v>SUNDRY RECEIVABLES-CURRENT</v>
          </cell>
          <cell r="E89" t="str">
            <v>030120438</v>
          </cell>
          <cell r="F89" t="str">
            <v>Due From</v>
          </cell>
          <cell r="R89" t="str">
            <v>2AM9FC</v>
          </cell>
          <cell r="S89" t="str">
            <v>AUB-MFG-COST OUT-COMP</v>
          </cell>
        </row>
        <row r="90">
          <cell r="A90">
            <v>405001</v>
          </cell>
          <cell r="B90" t="str">
            <v>SUNDRY RECEIVABLES-CURRENT</v>
          </cell>
          <cell r="E90" t="str">
            <v>030120440</v>
          </cell>
          <cell r="F90" t="str">
            <v>Due From</v>
          </cell>
          <cell r="R90" t="str">
            <v>2MM500</v>
          </cell>
          <cell r="S90" t="str">
            <v>MORR-MFG-GEN/QUAL CTRL 1ST-COMP</v>
          </cell>
        </row>
        <row r="91">
          <cell r="A91">
            <v>405001</v>
          </cell>
          <cell r="B91" t="str">
            <v>SUNDRY RECEIVABLES-CURRENT</v>
          </cell>
          <cell r="E91" t="str">
            <v>030120452</v>
          </cell>
          <cell r="F91" t="str">
            <v>Due From</v>
          </cell>
          <cell r="R91" t="str">
            <v>2MM570</v>
          </cell>
          <cell r="S91" t="str">
            <v>MORR-MFG-MAINT-1ST-COMP</v>
          </cell>
        </row>
        <row r="92">
          <cell r="A92">
            <v>405001</v>
          </cell>
          <cell r="B92" t="str">
            <v>SUNDRY RECEIVABLES-CURRENT</v>
          </cell>
          <cell r="E92" t="str">
            <v>030120458</v>
          </cell>
          <cell r="F92" t="str">
            <v>Due From</v>
          </cell>
          <cell r="R92" t="str">
            <v>2MM580</v>
          </cell>
          <cell r="S92" t="str">
            <v>MORR-MFG-TOOL ROOM-1ST-COMP</v>
          </cell>
        </row>
        <row r="93">
          <cell r="A93">
            <v>405001</v>
          </cell>
          <cell r="B93" t="str">
            <v>SUNDRY RECEIVABLES-CURRENT</v>
          </cell>
          <cell r="E93" t="str">
            <v>030120462</v>
          </cell>
          <cell r="F93" t="str">
            <v>Due From</v>
          </cell>
          <cell r="R93" t="str">
            <v>2MM9FA</v>
          </cell>
          <cell r="S93" t="str">
            <v>MORR-MFG-COST OUT-COMP</v>
          </cell>
        </row>
        <row r="94">
          <cell r="A94">
            <v>405001</v>
          </cell>
          <cell r="B94" t="str">
            <v>SUNDRY RECEIVABLES-CURRENT</v>
          </cell>
          <cell r="E94" t="str">
            <v>030120463</v>
          </cell>
          <cell r="F94" t="str">
            <v>Due From</v>
          </cell>
          <cell r="R94" t="str">
            <v>2NC033</v>
          </cell>
          <cell r="S94" t="str">
            <v>NOG-CS-COMPLAINTS-COMP</v>
          </cell>
        </row>
        <row r="95">
          <cell r="A95">
            <v>405001</v>
          </cell>
          <cell r="B95" t="str">
            <v>SUNDRY RECEIVABLES-CURRENT</v>
          </cell>
          <cell r="E95" t="str">
            <v>030120470</v>
          </cell>
          <cell r="F95" t="str">
            <v>Due From</v>
          </cell>
          <cell r="R95" t="str">
            <v>2NM030</v>
          </cell>
          <cell r="S95" t="str">
            <v>NOG-MFG-COMP</v>
          </cell>
        </row>
        <row r="96">
          <cell r="A96">
            <v>405001</v>
          </cell>
          <cell r="B96" t="str">
            <v>SUNDRY RECEIVABLES-CURRENT</v>
          </cell>
          <cell r="E96" t="str">
            <v>030120472</v>
          </cell>
          <cell r="F96" t="str">
            <v>Due From</v>
          </cell>
          <cell r="R96" t="str">
            <v>2NM031</v>
          </cell>
          <cell r="S96" t="str">
            <v>NOG-MFG-NOGALES-FT WAYNE-COMP</v>
          </cell>
        </row>
        <row r="97">
          <cell r="A97">
            <v>405001</v>
          </cell>
          <cell r="B97" t="str">
            <v>SUNDRY RECEIVABLES-CURRENT</v>
          </cell>
          <cell r="E97" t="str">
            <v>030120473</v>
          </cell>
          <cell r="F97" t="str">
            <v>Due From</v>
          </cell>
          <cell r="R97" t="str">
            <v>2NM032</v>
          </cell>
          <cell r="S97" t="str">
            <v>NOG-MFG-NOGALES-SMWRTHH-COMP</v>
          </cell>
        </row>
        <row r="98">
          <cell r="A98">
            <v>405001</v>
          </cell>
          <cell r="B98" t="str">
            <v>SUNDRY RECEIVABLES-CURRENT</v>
          </cell>
          <cell r="E98" t="str">
            <v>030120477</v>
          </cell>
          <cell r="F98" t="str">
            <v>Due From</v>
          </cell>
          <cell r="R98" t="str">
            <v>2NM9FE</v>
          </cell>
          <cell r="S98" t="str">
            <v>NOG-MFG-COST OUT-COMP</v>
          </cell>
        </row>
        <row r="99">
          <cell r="A99">
            <v>405001</v>
          </cell>
          <cell r="B99" t="str">
            <v>SUNDRY RECEIVABLES-CURRENT</v>
          </cell>
          <cell r="E99" t="str">
            <v>030120478</v>
          </cell>
          <cell r="F99" t="str">
            <v>Due From</v>
          </cell>
          <cell r="R99" t="str">
            <v>2PM040</v>
          </cell>
          <cell r="S99" t="str">
            <v>PLV CMP-MFG-COMP PLY PROD ADMIN-COMP</v>
          </cell>
        </row>
        <row r="100">
          <cell r="A100">
            <v>405001</v>
          </cell>
          <cell r="B100" t="str">
            <v>SUNDRY RECEIVABLES-CURRENT</v>
          </cell>
          <cell r="E100" t="str">
            <v>030120484</v>
          </cell>
          <cell r="F100" t="str">
            <v>Due From</v>
          </cell>
          <cell r="R100" t="str">
            <v>2PM043</v>
          </cell>
          <cell r="S100" t="str">
            <v>PLV CMP-MFG-HDQ EXP-MAINT-COMP</v>
          </cell>
        </row>
        <row r="101">
          <cell r="A101">
            <v>409001</v>
          </cell>
          <cell r="B101" t="str">
            <v>PURCHASE OF EXCHANGE</v>
          </cell>
          <cell r="E101" t="str">
            <v>030120506</v>
          </cell>
          <cell r="F101" t="str">
            <v>Due From</v>
          </cell>
          <cell r="R101" t="str">
            <v>2PM044</v>
          </cell>
          <cell r="S101" t="str">
            <v>PLV CMP-MFG-SHIPPING-COMP</v>
          </cell>
        </row>
        <row r="102">
          <cell r="A102">
            <v>410001</v>
          </cell>
          <cell r="B102" t="str">
            <v>ALLOW FOR SUNDRY RECEIVABLES-CURRENT</v>
          </cell>
          <cell r="E102" t="str">
            <v>030120507</v>
          </cell>
          <cell r="F102" t="str">
            <v>Due From</v>
          </cell>
          <cell r="R102" t="str">
            <v>2PM046</v>
          </cell>
          <cell r="S102" t="str">
            <v>PLV CMP-MFG-ENG ADMIN-COMP</v>
          </cell>
        </row>
        <row r="103">
          <cell r="A103">
            <v>440001</v>
          </cell>
          <cell r="B103" t="str">
            <v>SUNDRY RECEIVABLES-NOT CURRENT</v>
          </cell>
          <cell r="E103" t="str">
            <v>030120508</v>
          </cell>
          <cell r="F103" t="str">
            <v>Due From</v>
          </cell>
          <cell r="R103" t="str">
            <v>2PM048</v>
          </cell>
          <cell r="S103" t="str">
            <v>PLV CMP-MFG-ENVIRON &amp; SAFETY-COMP</v>
          </cell>
        </row>
        <row r="104">
          <cell r="A104">
            <v>440001</v>
          </cell>
          <cell r="B104" t="str">
            <v>SUNDRY RECEIVABLES-NOT CURRENT</v>
          </cell>
          <cell r="E104" t="str">
            <v>030120510</v>
          </cell>
          <cell r="F104" t="str">
            <v>Due From</v>
          </cell>
          <cell r="R104" t="str">
            <v>2PM052</v>
          </cell>
          <cell r="S104" t="str">
            <v>PLV CMP-MFG-TOOL REPAIR &amp; MAINT-COMP</v>
          </cell>
        </row>
        <row r="105">
          <cell r="A105">
            <v>500001</v>
          </cell>
          <cell r="B105" t="str">
            <v>INVENTORIES RAW AND IN PROCESS</v>
          </cell>
          <cell r="E105" t="str">
            <v>030120511</v>
          </cell>
          <cell r="F105" t="str">
            <v>Due From</v>
          </cell>
          <cell r="R105" t="str">
            <v>2PM061</v>
          </cell>
          <cell r="S105" t="str">
            <v>PLV CMP-MFG-MAINT 1ST-COMP</v>
          </cell>
        </row>
        <row r="106">
          <cell r="A106">
            <v>500001</v>
          </cell>
          <cell r="B106" t="str">
            <v>INVENTORIES RAW AND IN PROCESS</v>
          </cell>
          <cell r="E106" t="str">
            <v>030120512</v>
          </cell>
          <cell r="F106" t="str">
            <v>Due From</v>
          </cell>
          <cell r="R106" t="str">
            <v>2PM070</v>
          </cell>
          <cell r="S106" t="str">
            <v>PLV CMP-MFG-PROD-MATLS ADMIN-COMP</v>
          </cell>
        </row>
        <row r="107">
          <cell r="A107">
            <v>500001</v>
          </cell>
          <cell r="B107" t="str">
            <v>INVENTORIES RAW AND IN PROCESS</v>
          </cell>
          <cell r="E107" t="str">
            <v>030120568</v>
          </cell>
          <cell r="F107" t="str">
            <v>Due From</v>
          </cell>
          <cell r="R107" t="str">
            <v>2PM071</v>
          </cell>
          <cell r="S107" t="str">
            <v>PLV CMP-MFG-MASTER SUPPORT-COMP</v>
          </cell>
        </row>
        <row r="108">
          <cell r="A108">
            <v>500001</v>
          </cell>
          <cell r="B108" t="str">
            <v>INVENTORIES RAW AND IN PROCESS</v>
          </cell>
          <cell r="E108" t="str">
            <v>030120680</v>
          </cell>
          <cell r="F108" t="str">
            <v>Due From</v>
          </cell>
          <cell r="R108" t="str">
            <v>2PM073</v>
          </cell>
          <cell r="S108" t="str">
            <v>PLV CMP-MFG-N PLT ASSMB SUPPORT-COMP</v>
          </cell>
        </row>
        <row r="109">
          <cell r="A109">
            <v>500001</v>
          </cell>
          <cell r="B109" t="str">
            <v>INVENTORIES RAW AND IN PROCESS</v>
          </cell>
          <cell r="E109" t="str">
            <v>030120689</v>
          </cell>
          <cell r="F109" t="str">
            <v>Due From</v>
          </cell>
          <cell r="R109" t="str">
            <v>2PM074</v>
          </cell>
          <cell r="S109" t="str">
            <v>PLV CMP-MFG-A4 SUPPORT-COMP</v>
          </cell>
        </row>
        <row r="110">
          <cell r="A110">
            <v>500001</v>
          </cell>
          <cell r="B110" t="str">
            <v>INVENTORIES RAW AND IN PROCESS</v>
          </cell>
          <cell r="E110" t="str">
            <v>040001000</v>
          </cell>
          <cell r="F110" t="str">
            <v>Due From</v>
          </cell>
          <cell r="R110" t="str">
            <v>2PM080</v>
          </cell>
          <cell r="S110" t="str">
            <v>PLV CMP-MFG-ADMIN-COMP</v>
          </cell>
        </row>
        <row r="111">
          <cell r="A111">
            <v>500001</v>
          </cell>
          <cell r="B111" t="str">
            <v>INVENTORIES RAW AND IN PROCESS</v>
          </cell>
          <cell r="E111" t="str">
            <v>040520010</v>
          </cell>
          <cell r="F111" t="str">
            <v>Due From</v>
          </cell>
          <cell r="R111" t="str">
            <v>2PM081</v>
          </cell>
          <cell r="S111" t="str">
            <v>PLV CMP-MFG-QC ENCLOSED PROD-COMP</v>
          </cell>
        </row>
        <row r="112">
          <cell r="A112">
            <v>500001</v>
          </cell>
          <cell r="B112" t="str">
            <v>INVENTORIES RAW AND IN PROCESS</v>
          </cell>
          <cell r="E112" t="str">
            <v>052000010</v>
          </cell>
          <cell r="F112" t="str">
            <v>Inventory @ FIFO</v>
          </cell>
          <cell r="R112" t="str">
            <v>2PM083</v>
          </cell>
          <cell r="S112" t="str">
            <v>PLV CMP-MFG-QC CIR BRKRS-COMP</v>
          </cell>
        </row>
        <row r="113">
          <cell r="A113">
            <v>500001</v>
          </cell>
          <cell r="B113" t="str">
            <v>INVENTORIES RAW AND IN PROCESS</v>
          </cell>
          <cell r="E113" t="str">
            <v>052000012</v>
          </cell>
          <cell r="F113" t="str">
            <v>Inventory @ FIFO</v>
          </cell>
          <cell r="R113" t="str">
            <v>2PM105</v>
          </cell>
          <cell r="S113" t="str">
            <v>PLV CMP-MFG-SHOP OPS-COMP</v>
          </cell>
        </row>
        <row r="114">
          <cell r="A114">
            <v>500001</v>
          </cell>
          <cell r="B114" t="str">
            <v>INVENTORIES RAW AND IN PROCESS</v>
          </cell>
          <cell r="E114" t="str">
            <v>052000020</v>
          </cell>
          <cell r="F114" t="str">
            <v>Inventory @ FIFO</v>
          </cell>
          <cell r="R114" t="str">
            <v>2PM110</v>
          </cell>
          <cell r="S114" t="str">
            <v>PLV CMP-MFG-ENCLOSED PROD ADMIN-COMP</v>
          </cell>
        </row>
        <row r="115">
          <cell r="A115">
            <v>500001</v>
          </cell>
          <cell r="B115" t="str">
            <v>INVENTORIES RAW AND IN PROCESS</v>
          </cell>
          <cell r="E115" t="str">
            <v>052000030</v>
          </cell>
          <cell r="F115" t="str">
            <v>Inventory @ FIFO</v>
          </cell>
          <cell r="R115" t="str">
            <v>2PM111</v>
          </cell>
          <cell r="S115" t="str">
            <v>PLV CMP-MFG-FAB-1ST-COMP</v>
          </cell>
        </row>
        <row r="116">
          <cell r="A116">
            <v>500001</v>
          </cell>
          <cell r="B116" t="str">
            <v>INVENTORIES RAW AND IN PROCESS</v>
          </cell>
          <cell r="E116" t="str">
            <v>052000031</v>
          </cell>
          <cell r="F116" t="str">
            <v>Inventory @ FIFO</v>
          </cell>
          <cell r="R116" t="str">
            <v>2PM171</v>
          </cell>
          <cell r="S116" t="str">
            <v>PLV CMP-MFG-LOW VOL ENCL PROD ASMBLY-COMP</v>
          </cell>
        </row>
        <row r="117">
          <cell r="A117">
            <v>500001</v>
          </cell>
          <cell r="B117" t="str">
            <v>INVENTORIES RAW AND IN PROCESS</v>
          </cell>
          <cell r="E117" t="str">
            <v>052000033</v>
          </cell>
          <cell r="F117" t="str">
            <v>Inventory @ FIFO</v>
          </cell>
          <cell r="R117" t="str">
            <v>2PM172</v>
          </cell>
          <cell r="S117" t="str">
            <v>PLV CMP-MFG-MED VOL ENCL PROD ASMBLY-COMP</v>
          </cell>
        </row>
        <row r="118">
          <cell r="A118">
            <v>500001</v>
          </cell>
          <cell r="B118" t="str">
            <v>INVENTORIES RAW AND IN PROCESS</v>
          </cell>
          <cell r="E118" t="str">
            <v>052000040</v>
          </cell>
          <cell r="F118" t="str">
            <v>Inventory @ FIFO</v>
          </cell>
          <cell r="R118" t="str">
            <v>2PM173</v>
          </cell>
          <cell r="S118" t="str">
            <v>PLV CMP-MFG-2ND ENCL PROD ASMBLY-COMP</v>
          </cell>
        </row>
        <row r="119">
          <cell r="A119">
            <v>500001</v>
          </cell>
          <cell r="B119" t="str">
            <v>INVENTORIES RAW AND IN PROCESS</v>
          </cell>
          <cell r="E119" t="str">
            <v>052000045</v>
          </cell>
          <cell r="F119" t="str">
            <v>Inventory @ FIFO</v>
          </cell>
          <cell r="R119" t="str">
            <v>2PM177</v>
          </cell>
          <cell r="S119" t="str">
            <v>PLV CMP-MFG-PRINT SHOP-COMP</v>
          </cell>
        </row>
        <row r="120">
          <cell r="A120">
            <v>500001</v>
          </cell>
          <cell r="B120" t="str">
            <v>INVENTORIES RAW AND IN PROCESS</v>
          </cell>
          <cell r="E120" t="str">
            <v>052000050</v>
          </cell>
          <cell r="F120" t="str">
            <v>Inventory @ FIFO</v>
          </cell>
          <cell r="R120" t="str">
            <v>2PM186</v>
          </cell>
          <cell r="S120" t="str">
            <v>PLV CMP-MFG-PWR BRK I-COMP</v>
          </cell>
        </row>
        <row r="121">
          <cell r="A121">
            <v>500001</v>
          </cell>
          <cell r="B121" t="str">
            <v>INVENTORIES RAW AND IN PROCESS</v>
          </cell>
          <cell r="E121" t="str">
            <v>052000060</v>
          </cell>
          <cell r="F121" t="str">
            <v>Inventory @ FIFO</v>
          </cell>
          <cell r="R121" t="str">
            <v>2PM196</v>
          </cell>
          <cell r="S121" t="str">
            <v>PLV CMP-MFG-PWR BRK II-COMP</v>
          </cell>
        </row>
        <row r="122">
          <cell r="A122">
            <v>500001</v>
          </cell>
          <cell r="B122" t="str">
            <v>INVENTORIES RAW AND IN PROCESS</v>
          </cell>
          <cell r="E122" t="str">
            <v>052000065</v>
          </cell>
          <cell r="F122" t="str">
            <v>Inventory @ FIFO</v>
          </cell>
          <cell r="R122" t="str">
            <v>2PM199</v>
          </cell>
          <cell r="S122" t="str">
            <v>PLV CMP-MFG-COMPONENT COST-COMP</v>
          </cell>
        </row>
        <row r="123">
          <cell r="A123">
            <v>500001</v>
          </cell>
          <cell r="B123" t="str">
            <v>INVENTORIES RAW AND IN PROCESS</v>
          </cell>
          <cell r="E123" t="str">
            <v>052000070</v>
          </cell>
          <cell r="F123" t="str">
            <v>Inventory @ FIFO</v>
          </cell>
          <cell r="R123" t="str">
            <v>2PM19C</v>
          </cell>
          <cell r="S123" t="str">
            <v>ADMIN -ED&amp;C ADMIN -R10  OTHER-COMP</v>
          </cell>
        </row>
        <row r="124">
          <cell r="A124">
            <v>500001</v>
          </cell>
          <cell r="B124" t="str">
            <v>INVENTORIES RAW AND IN PROCESS</v>
          </cell>
          <cell r="E124" t="str">
            <v>052000120</v>
          </cell>
          <cell r="F124" t="str">
            <v>Inventory @ FIFO</v>
          </cell>
          <cell r="R124" t="str">
            <v>2PM9FB</v>
          </cell>
          <cell r="S124" t="str">
            <v>PLV CMP-MFG-COST OUT-COMP</v>
          </cell>
        </row>
        <row r="125">
          <cell r="A125">
            <v>500001</v>
          </cell>
          <cell r="B125" t="str">
            <v>INVENTORIES RAW AND IN PROCESS</v>
          </cell>
          <cell r="E125" t="str">
            <v>052000130</v>
          </cell>
          <cell r="F125" t="str">
            <v>Inventory @ FIFO</v>
          </cell>
          <cell r="R125" t="str">
            <v>2YKYFI</v>
          </cell>
          <cell r="S125" t="str">
            <v>PROLEC-MKT-PROLEC JV-PEB</v>
          </cell>
        </row>
        <row r="126">
          <cell r="A126">
            <v>500001</v>
          </cell>
          <cell r="B126" t="str">
            <v>INVENTORIES RAW AND IN PROCESS</v>
          </cell>
          <cell r="E126" t="str">
            <v>052000140</v>
          </cell>
          <cell r="F126" t="str">
            <v>Inventory @ FIFO</v>
          </cell>
          <cell r="R126" t="str">
            <v>2YKYFZ</v>
          </cell>
          <cell r="S126" t="str">
            <v>PROLEC-MKT-GE PROLEC JV-PEB</v>
          </cell>
        </row>
        <row r="127">
          <cell r="A127">
            <v>500001</v>
          </cell>
          <cell r="B127" t="str">
            <v>INVENTORIES RAW AND IN PROCESS</v>
          </cell>
          <cell r="E127" t="str">
            <v>052000150</v>
          </cell>
          <cell r="F127" t="str">
            <v>Inventory @ FIFO</v>
          </cell>
          <cell r="R127" t="str">
            <v>3CA00B</v>
          </cell>
          <cell r="S127" t="str">
            <v>ADMIN -AMERICAS ADMIN-COMP</v>
          </cell>
        </row>
        <row r="128">
          <cell r="A128">
            <v>500001</v>
          </cell>
          <cell r="B128" t="str">
            <v>INVENTORIES RAW AND IN PROCESS</v>
          </cell>
          <cell r="E128" t="str">
            <v>052000160</v>
          </cell>
          <cell r="F128" t="str">
            <v>Inventory @ FIFO</v>
          </cell>
          <cell r="R128" t="str">
            <v>3CA400</v>
          </cell>
          <cell r="S128" t="str">
            <v>MKTG -OTHER VENDOR-COMP</v>
          </cell>
        </row>
        <row r="129">
          <cell r="A129">
            <v>500001</v>
          </cell>
          <cell r="B129" t="str">
            <v>INVENTORIES RAW AND IN PROCESS</v>
          </cell>
          <cell r="E129" t="str">
            <v>052000168</v>
          </cell>
          <cell r="F129" t="str">
            <v>Inventory @ FIFO</v>
          </cell>
          <cell r="R129" t="str">
            <v>3CA853</v>
          </cell>
          <cell r="S129" t="str">
            <v>COMP HDQ-ADMIN-ENCLOSURE PLANT, MEXICO-COMP</v>
          </cell>
        </row>
        <row r="130">
          <cell r="A130">
            <v>500001</v>
          </cell>
          <cell r="B130" t="str">
            <v>INVENTORIES RAW AND IN PROCESS</v>
          </cell>
          <cell r="E130" t="str">
            <v>052000170</v>
          </cell>
          <cell r="F130" t="str">
            <v>Inventory @ FIFO</v>
          </cell>
          <cell r="R130" t="str">
            <v>3CA857</v>
          </cell>
          <cell r="S130" t="str">
            <v>COMP HDQ-ADMIN-TLC-COMP</v>
          </cell>
        </row>
        <row r="131">
          <cell r="A131">
            <v>500001</v>
          </cell>
          <cell r="B131" t="str">
            <v>INVENTORIES RAW AND IN PROCESS</v>
          </cell>
          <cell r="E131" t="str">
            <v>052000185</v>
          </cell>
          <cell r="F131" t="str">
            <v>Inventory @ FIFO</v>
          </cell>
          <cell r="R131" t="str">
            <v>3CA865</v>
          </cell>
          <cell r="S131" t="str">
            <v>COMP HDQ-ADMIN-COMP OPS ADMIN-COMP</v>
          </cell>
        </row>
        <row r="132">
          <cell r="A132">
            <v>500001</v>
          </cell>
          <cell r="B132" t="str">
            <v>INVENTORIES RAW AND IN PROCESS</v>
          </cell>
          <cell r="E132" t="str">
            <v>052000200</v>
          </cell>
          <cell r="F132" t="str">
            <v>Inventory @ FIFO</v>
          </cell>
          <cell r="R132" t="str">
            <v>3CC724</v>
          </cell>
          <cell r="S132" t="str">
            <v>COMP HDQ-CS-OTR ADMIN-COMP</v>
          </cell>
        </row>
        <row r="133">
          <cell r="A133">
            <v>500001</v>
          </cell>
          <cell r="B133" t="str">
            <v>INVENTORIES RAW AND IN PROCESS</v>
          </cell>
          <cell r="E133" t="str">
            <v>052000210</v>
          </cell>
          <cell r="F133" t="str">
            <v>Inventory @ FIFO</v>
          </cell>
          <cell r="R133" t="str">
            <v>3CC725</v>
          </cell>
          <cell r="S133" t="str">
            <v>COMP HDQ-CS-CUSTOMER SATISFACTION PPS-COMP</v>
          </cell>
        </row>
        <row r="134">
          <cell r="A134">
            <v>500001</v>
          </cell>
          <cell r="B134" t="str">
            <v>INVENTORIES RAW AND IN PROCESS</v>
          </cell>
          <cell r="E134" t="str">
            <v>052000220</v>
          </cell>
          <cell r="F134" t="str">
            <v>Inventory @ FIFO</v>
          </cell>
          <cell r="R134" t="str">
            <v>3CC758</v>
          </cell>
          <cell r="S134" t="str">
            <v>COMP HDQ-CS-CHARLOTTE SVC CTR-COMP</v>
          </cell>
        </row>
        <row r="135">
          <cell r="A135">
            <v>500001</v>
          </cell>
          <cell r="B135" t="str">
            <v>INVENTORIES RAW AND IN PROCESS</v>
          </cell>
          <cell r="E135" t="str">
            <v>052000241</v>
          </cell>
          <cell r="F135" t="str">
            <v>Inventory @ FIFO</v>
          </cell>
          <cell r="R135" t="str">
            <v>3CC831</v>
          </cell>
          <cell r="S135" t="str">
            <v>COMP HDQ-CS-D E ADMIN-ARECIBO COMPLAINTS-COMP</v>
          </cell>
        </row>
        <row r="136">
          <cell r="A136">
            <v>500001</v>
          </cell>
          <cell r="B136" t="str">
            <v>INVENTORIES RAW AND IN PROCESS</v>
          </cell>
          <cell r="E136" t="str">
            <v>052000250</v>
          </cell>
          <cell r="F136" t="str">
            <v>Inventory @ FIFO</v>
          </cell>
          <cell r="R136" t="str">
            <v>3CC832</v>
          </cell>
          <cell r="S136" t="str">
            <v>COMP HDQ-CS-D E ADMIN-HUMACAO COMPLAINTS-COMP</v>
          </cell>
        </row>
        <row r="137">
          <cell r="A137">
            <v>500001</v>
          </cell>
          <cell r="B137" t="str">
            <v>INVENTORIES RAW AND IN PROCESS</v>
          </cell>
          <cell r="E137" t="str">
            <v>052000270</v>
          </cell>
          <cell r="F137" t="str">
            <v>Inventory @ FIFO</v>
          </cell>
          <cell r="R137" t="str">
            <v>3CC833</v>
          </cell>
          <cell r="S137" t="str">
            <v>COMP HDQ-CS-D E ADMIN-SAN GERMAN COMPLAINTS-COMP</v>
          </cell>
        </row>
        <row r="138">
          <cell r="A138">
            <v>500001</v>
          </cell>
          <cell r="B138" t="str">
            <v>INVENTORIES RAW AND IN PROCESS</v>
          </cell>
          <cell r="E138" t="str">
            <v>052000280</v>
          </cell>
          <cell r="F138" t="str">
            <v>Inventory @ FIFO</v>
          </cell>
          <cell r="R138" t="str">
            <v>3CC834</v>
          </cell>
          <cell r="S138" t="str">
            <v>COMP HDQ-CS-D E ADMIN-VEGA ALTA COMPLAINTS-COMP</v>
          </cell>
        </row>
        <row r="139">
          <cell r="A139">
            <v>500001</v>
          </cell>
          <cell r="B139" t="str">
            <v>INVENTORIES RAW AND IN PROCESS</v>
          </cell>
          <cell r="E139" t="str">
            <v>054000010</v>
          </cell>
          <cell r="F139" t="str">
            <v>Inventory @ FIFO</v>
          </cell>
          <cell r="R139" t="str">
            <v>3CC835</v>
          </cell>
          <cell r="S139" t="str">
            <v>COMP HDQ-CS-D E ADMIN-PALMER COMPLAINTS-COMP</v>
          </cell>
        </row>
        <row r="140">
          <cell r="A140">
            <v>500001</v>
          </cell>
          <cell r="B140" t="str">
            <v>INVENTORIES RAW AND IN PROCESS</v>
          </cell>
          <cell r="E140" t="str">
            <v>054000020</v>
          </cell>
          <cell r="F140" t="str">
            <v>Inventory @ FIFO</v>
          </cell>
          <cell r="R140" t="str">
            <v>3CE3E2</v>
          </cell>
          <cell r="S140" t="str">
            <v>COMP HDQ-E-COMM-COMP</v>
          </cell>
        </row>
        <row r="141">
          <cell r="A141">
            <v>500001</v>
          </cell>
          <cell r="B141" t="str">
            <v>INVENTORIES RAW AND IN PROCESS</v>
          </cell>
          <cell r="E141" t="str">
            <v>054000030</v>
          </cell>
          <cell r="F141" t="str">
            <v>Inventory @ FIFO</v>
          </cell>
          <cell r="R141" t="str">
            <v>3CE9EA</v>
          </cell>
          <cell r="S141" t="str">
            <v>COMP HDQ-E-COMM-PROG-DIST SM PROJ WIZARD-COMP</v>
          </cell>
        </row>
        <row r="142">
          <cell r="A142">
            <v>500001</v>
          </cell>
          <cell r="B142" t="str">
            <v>INVENTORIES RAW AND IN PROCESS</v>
          </cell>
          <cell r="E142" t="str">
            <v>054000110</v>
          </cell>
          <cell r="F142" t="str">
            <v>Inventory @ FIFO</v>
          </cell>
          <cell r="R142" t="str">
            <v>3CE9EB</v>
          </cell>
          <cell r="S142" t="str">
            <v>COMP HDQ-E-COMM-PROG-PIDB-COMP</v>
          </cell>
        </row>
        <row r="143">
          <cell r="A143">
            <v>500001</v>
          </cell>
          <cell r="B143" t="str">
            <v>INVENTORIES RAW AND IN PROCESS</v>
          </cell>
          <cell r="E143" t="str">
            <v>054000115</v>
          </cell>
          <cell r="F143" t="str">
            <v>Inventory @ FIFO</v>
          </cell>
          <cell r="R143" t="str">
            <v>3CE9ED</v>
          </cell>
          <cell r="S143" t="str">
            <v>COMP HDQ-E-COMM-PROG-CUST WEB CTR-COMP</v>
          </cell>
        </row>
        <row r="144">
          <cell r="A144">
            <v>500001</v>
          </cell>
          <cell r="B144" t="str">
            <v>INVENTORIES RAW AND IN PROCESS</v>
          </cell>
          <cell r="E144" t="str">
            <v>054000120</v>
          </cell>
          <cell r="F144" t="str">
            <v>Inventory @ FIFO</v>
          </cell>
          <cell r="R144" t="str">
            <v>3CE9EE</v>
          </cell>
          <cell r="S144" t="str">
            <v>COMP HDQ-E-COMM-PROG-CONTRACTOR EXTRANET-COMP</v>
          </cell>
        </row>
        <row r="145">
          <cell r="A145">
            <v>500001</v>
          </cell>
          <cell r="B145" t="str">
            <v>INVENTORIES RAW AND IN PROCESS</v>
          </cell>
          <cell r="E145" t="str">
            <v>054000140</v>
          </cell>
          <cell r="F145" t="str">
            <v>Inventory @ FIFO</v>
          </cell>
          <cell r="R145" t="str">
            <v>3CE9EG</v>
          </cell>
          <cell r="S145" t="str">
            <v>COMP HDQ-E-COMM-PROG-OEM EXTRANET-COMP</v>
          </cell>
        </row>
        <row r="146">
          <cell r="A146">
            <v>500001</v>
          </cell>
          <cell r="B146" t="str">
            <v>INVENTORIES RAW AND IN PROCESS</v>
          </cell>
          <cell r="E146" t="str">
            <v>054000160</v>
          </cell>
          <cell r="F146" t="str">
            <v>Inventory @ FIFO</v>
          </cell>
          <cell r="R146" t="str">
            <v>3CE9ET</v>
          </cell>
          <cell r="S146" t="str">
            <v>E-COMM-PROG-SMART PRICING-COMP</v>
          </cell>
        </row>
        <row r="147">
          <cell r="A147">
            <v>500001</v>
          </cell>
          <cell r="B147" t="str">
            <v>INVENTORIES RAW AND IN PROCESS</v>
          </cell>
          <cell r="E147" t="str">
            <v>054000180</v>
          </cell>
          <cell r="F147" t="str">
            <v>Inventory @ FIFO</v>
          </cell>
          <cell r="R147" t="str">
            <v>3CF884</v>
          </cell>
          <cell r="S147" t="str">
            <v>COMP HDQ-FNCE-HDQ-COMP</v>
          </cell>
        </row>
        <row r="148">
          <cell r="A148">
            <v>500001</v>
          </cell>
          <cell r="B148" t="str">
            <v>INVENTORIES RAW AND IN PROCESS</v>
          </cell>
          <cell r="E148" t="str">
            <v>054000200</v>
          </cell>
          <cell r="F148" t="str">
            <v>Inventory @ FIFO</v>
          </cell>
          <cell r="R148" t="str">
            <v>3CF885</v>
          </cell>
          <cell r="S148" t="str">
            <v>COMP HDQ-FNCE-HDQ MFG FINANCE-COMP</v>
          </cell>
        </row>
        <row r="149">
          <cell r="A149">
            <v>500001</v>
          </cell>
          <cell r="B149" t="str">
            <v>INVENTORIES RAW AND IN PROCESS</v>
          </cell>
          <cell r="E149" t="str">
            <v>054000210</v>
          </cell>
          <cell r="F149" t="str">
            <v>Inventory @ FIFO</v>
          </cell>
          <cell r="R149" t="str">
            <v>3CK711</v>
          </cell>
          <cell r="S149" t="str">
            <v>COMP HDQ-MKT-PROGS &amp; PROMOS-COMP</v>
          </cell>
        </row>
        <row r="150">
          <cell r="A150">
            <v>500001</v>
          </cell>
          <cell r="B150" t="str">
            <v>INVENTORIES RAW AND IN PROCESS</v>
          </cell>
          <cell r="E150" t="str">
            <v>054000220</v>
          </cell>
          <cell r="F150" t="str">
            <v>Inventory @ FIFO</v>
          </cell>
          <cell r="R150" t="str">
            <v>3CK717</v>
          </cell>
          <cell r="S150" t="str">
            <v>COMP HDQ-MKT-C&amp;I HQ-COMP</v>
          </cell>
        </row>
        <row r="151">
          <cell r="A151">
            <v>500001</v>
          </cell>
          <cell r="B151" t="str">
            <v>INVENTORIES RAW AND IN PROCESS</v>
          </cell>
          <cell r="E151" t="str">
            <v>054000240</v>
          </cell>
          <cell r="F151" t="str">
            <v>Inventory @ FIFO</v>
          </cell>
          <cell r="R151" t="str">
            <v>3CK718</v>
          </cell>
          <cell r="S151" t="str">
            <v>COMP HDQ-MKT-RESI HQ-COMP</v>
          </cell>
        </row>
        <row r="152">
          <cell r="A152">
            <v>500001</v>
          </cell>
          <cell r="B152" t="str">
            <v>INVENTORIES RAW AND IN PROCESS</v>
          </cell>
          <cell r="E152" t="str">
            <v>054000241</v>
          </cell>
          <cell r="F152" t="str">
            <v>Inventory @ FIFO</v>
          </cell>
          <cell r="R152" t="str">
            <v>3CK734</v>
          </cell>
          <cell r="S152" t="str">
            <v>COMP HDQ-MKT-COMPONENTS ADMIN-COMP</v>
          </cell>
        </row>
        <row r="153">
          <cell r="A153">
            <v>500001</v>
          </cell>
          <cell r="B153" t="str">
            <v>INVENTORIES RAW AND IN PROCESS</v>
          </cell>
          <cell r="E153" t="str">
            <v>054000250</v>
          </cell>
          <cell r="F153" t="str">
            <v>Inventory @ FIFO</v>
          </cell>
          <cell r="R153" t="str">
            <v>3CK735</v>
          </cell>
          <cell r="S153" t="str">
            <v>COMP HDQ-MKT-PRODUCT MGT-COMP</v>
          </cell>
        </row>
        <row r="154">
          <cell r="A154">
            <v>500001</v>
          </cell>
          <cell r="B154" t="str">
            <v>INVENTORIES RAW AND IN PROCESS</v>
          </cell>
          <cell r="E154" t="str">
            <v>056000010</v>
          </cell>
          <cell r="F154" t="str">
            <v>Inventory @ FIFO</v>
          </cell>
          <cell r="R154" t="str">
            <v>3CK736</v>
          </cell>
          <cell r="S154" t="str">
            <v>COMP HDQ-MKT-COMPONENTS MKTG-COMP</v>
          </cell>
        </row>
        <row r="155">
          <cell r="A155">
            <v>500001</v>
          </cell>
          <cell r="B155" t="str">
            <v>INVENTORIES RAW AND IN PROCESS</v>
          </cell>
          <cell r="E155" t="str">
            <v>056000021</v>
          </cell>
          <cell r="F155" t="str">
            <v>Inventory @ FIFO</v>
          </cell>
          <cell r="R155" t="str">
            <v>3CK737</v>
          </cell>
          <cell r="S155" t="str">
            <v>COMP HDQ-MKT-PRICING-COMP</v>
          </cell>
        </row>
        <row r="156">
          <cell r="A156">
            <v>500001</v>
          </cell>
          <cell r="B156" t="str">
            <v>INVENTORIES RAW AND IN PROCESS</v>
          </cell>
          <cell r="E156" t="str">
            <v>056000023</v>
          </cell>
          <cell r="F156" t="str">
            <v>Inventory @ FIFO</v>
          </cell>
          <cell r="R156" t="str">
            <v>3CK9AJ</v>
          </cell>
          <cell r="S156" t="str">
            <v>COMP HDQ-MKT-SONEPAR-COMP-PROG-COMP</v>
          </cell>
        </row>
        <row r="157">
          <cell r="A157">
            <v>500001</v>
          </cell>
          <cell r="B157" t="str">
            <v>INVENTORIES RAW AND IN PROCESS</v>
          </cell>
          <cell r="E157" t="str">
            <v>056000025</v>
          </cell>
          <cell r="F157" t="str">
            <v>Inventory @ FIFO</v>
          </cell>
          <cell r="R157" t="str">
            <v>3CK9AK</v>
          </cell>
          <cell r="S157" t="str">
            <v>COMP HDQ-MKT-AUTOMATED PRICING-PROG-COMP</v>
          </cell>
        </row>
        <row r="158">
          <cell r="A158">
            <v>500001</v>
          </cell>
          <cell r="B158" t="str">
            <v>INVENTORIES RAW AND IN PROCESS</v>
          </cell>
          <cell r="E158" t="str">
            <v>056000027</v>
          </cell>
          <cell r="F158" t="str">
            <v>Inventory @ FIFO</v>
          </cell>
          <cell r="R158" t="str">
            <v>3CK9AL</v>
          </cell>
          <cell r="S158" t="str">
            <v>COMP HDQ-MKT-PANELBUILDER PROG-COMP</v>
          </cell>
        </row>
        <row r="159">
          <cell r="A159">
            <v>500001</v>
          </cell>
          <cell r="B159" t="str">
            <v>INVENTORIES RAW AND IN PROCESS</v>
          </cell>
          <cell r="E159" t="str">
            <v>056000029</v>
          </cell>
          <cell r="F159" t="str">
            <v>Inventory @ FIFO</v>
          </cell>
          <cell r="R159" t="str">
            <v>3CK9AM</v>
          </cell>
          <cell r="S159" t="str">
            <v>COMP HDQ-MKT-OEM CONVERSION PROG-COMP</v>
          </cell>
        </row>
        <row r="160">
          <cell r="A160">
            <v>600001</v>
          </cell>
          <cell r="B160" t="str">
            <v>FINISHED PRODUCT</v>
          </cell>
          <cell r="E160" t="str">
            <v>056000140</v>
          </cell>
          <cell r="F160" t="str">
            <v>Inventory @ FIFO</v>
          </cell>
          <cell r="R160" t="str">
            <v>3CK9AP</v>
          </cell>
          <cell r="S160" t="str">
            <v>COMP HDQ-MKT-RESI TRACKING PROG-COMP</v>
          </cell>
        </row>
        <row r="161">
          <cell r="A161">
            <v>600001</v>
          </cell>
          <cell r="B161" t="str">
            <v>FINISHED PRODUCT</v>
          </cell>
          <cell r="E161" t="str">
            <v>056000200</v>
          </cell>
          <cell r="F161" t="str">
            <v>Inventory @ FIFO</v>
          </cell>
          <cell r="R161" t="str">
            <v>3CK9EK</v>
          </cell>
          <cell r="S161" t="str">
            <v>COMP HDQ-MKT-RGA,SIF,&amp;CONCESSIONS PROCESS-COMP</v>
          </cell>
        </row>
        <row r="162">
          <cell r="A162">
            <v>600001</v>
          </cell>
          <cell r="B162" t="str">
            <v>FINISHED PRODUCT</v>
          </cell>
          <cell r="E162" t="str">
            <v>056000210</v>
          </cell>
          <cell r="F162" t="str">
            <v>Inventory @ FIFO</v>
          </cell>
          <cell r="R162" t="str">
            <v>3CM005</v>
          </cell>
          <cell r="S162" t="str">
            <v>COMP HDQ-MFG-COMP MFG ADMIN-COMP</v>
          </cell>
        </row>
        <row r="163">
          <cell r="A163">
            <v>600001</v>
          </cell>
          <cell r="B163" t="str">
            <v>FINISHED PRODUCT</v>
          </cell>
          <cell r="E163" t="str">
            <v>056000220</v>
          </cell>
          <cell r="F163" t="str">
            <v>Inventory @ FIFO</v>
          </cell>
          <cell r="R163" t="str">
            <v>3CM006</v>
          </cell>
          <cell r="S163" t="str">
            <v>COMP HDQ-MFG-THOMAS ADMIN-COMP</v>
          </cell>
        </row>
        <row r="164">
          <cell r="A164">
            <v>600001</v>
          </cell>
          <cell r="B164" t="str">
            <v>FINISHED PRODUCT</v>
          </cell>
          <cell r="E164" t="str">
            <v>056000241</v>
          </cell>
          <cell r="F164" t="str">
            <v>Inventory @ FIFO</v>
          </cell>
          <cell r="R164" t="str">
            <v>3CM17A</v>
          </cell>
          <cell r="S164" t="str">
            <v>PRODUCTOS -NOGALES -R10 -COMP</v>
          </cell>
        </row>
        <row r="165">
          <cell r="A165">
            <v>600001</v>
          </cell>
          <cell r="B165" t="str">
            <v>FINISHED PRODUCT</v>
          </cell>
          <cell r="E165" t="str">
            <v>056000999</v>
          </cell>
          <cell r="F165" t="str">
            <v>Inventory @ FIFO</v>
          </cell>
          <cell r="R165" t="str">
            <v>3CM195</v>
          </cell>
          <cell r="S165" t="str">
            <v>COMP HDG-MFG-MASCOT ASSEMBLY-COMP</v>
          </cell>
        </row>
        <row r="166">
          <cell r="A166">
            <v>600001</v>
          </cell>
          <cell r="B166" t="str">
            <v>FINISHED PRODUCT</v>
          </cell>
          <cell r="E166" t="str">
            <v>062000001</v>
          </cell>
          <cell r="F166" t="str">
            <v>Inventory @ FIFO</v>
          </cell>
          <cell r="R166" t="str">
            <v>3CM1BR</v>
          </cell>
          <cell r="S166" t="str">
            <v>COMP HDQ-MFG-BRAZIL RESALE-COMP</v>
          </cell>
        </row>
        <row r="167">
          <cell r="A167">
            <v>600001</v>
          </cell>
          <cell r="B167" t="str">
            <v>FINISHED PRODUCT</v>
          </cell>
          <cell r="E167" t="str">
            <v>062000010</v>
          </cell>
          <cell r="F167" t="str">
            <v>Inventory @ FIFO</v>
          </cell>
          <cell r="R167" t="str">
            <v>3CM1MW</v>
          </cell>
          <cell r="S167" t="str">
            <v>COMP HDQ-MFG-MIDWEST RESALE-COMP</v>
          </cell>
        </row>
        <row r="168">
          <cell r="A168">
            <v>600001</v>
          </cell>
          <cell r="B168" t="str">
            <v>FINISHED PRODUCT</v>
          </cell>
          <cell r="E168" t="str">
            <v>062000020</v>
          </cell>
          <cell r="F168" t="str">
            <v>Inventory @ FIFO</v>
          </cell>
          <cell r="R168" t="str">
            <v>3CM1NG</v>
          </cell>
          <cell r="S168" t="str">
            <v>COMP HDQ-MFG-NOGALES RESALE-COMP</v>
          </cell>
        </row>
        <row r="169">
          <cell r="A169">
            <v>600001</v>
          </cell>
          <cell r="B169" t="str">
            <v>FINISHED PRODUCT</v>
          </cell>
          <cell r="E169" t="str">
            <v>062000030</v>
          </cell>
          <cell r="F169" t="str">
            <v>Inventory @ FIFO</v>
          </cell>
          <cell r="R169" t="str">
            <v>3CM1SG</v>
          </cell>
          <cell r="S169" t="str">
            <v>COMP HDQ-MFG-SINGAPORE RESALE-COMP</v>
          </cell>
        </row>
        <row r="170">
          <cell r="A170">
            <v>600001</v>
          </cell>
          <cell r="B170" t="str">
            <v>FINISHED PRODUCT</v>
          </cell>
          <cell r="E170" t="str">
            <v>062000040</v>
          </cell>
          <cell r="F170" t="str">
            <v>Inventory @ FIFO</v>
          </cell>
          <cell r="R170" t="str">
            <v>3CM827</v>
          </cell>
          <cell r="S170" t="str">
            <v>SATILLO-SERV ENTRANCE GE BRAND-COMP</v>
          </cell>
        </row>
        <row r="171">
          <cell r="A171">
            <v>600001</v>
          </cell>
          <cell r="B171" t="str">
            <v>FINISHED PRODUCT</v>
          </cell>
          <cell r="E171" t="str">
            <v>062000050</v>
          </cell>
          <cell r="F171" t="str">
            <v>Inventory @ FIFO</v>
          </cell>
          <cell r="R171" t="str">
            <v>3CM829</v>
          </cell>
          <cell r="S171" t="str">
            <v>SATILLO-PLAINVILLE TRANSFER PRODUCTS-COMP</v>
          </cell>
        </row>
        <row r="172">
          <cell r="A172">
            <v>600001</v>
          </cell>
          <cell r="B172" t="str">
            <v>FINISHED PRODUCT</v>
          </cell>
          <cell r="E172" t="str">
            <v>062000060</v>
          </cell>
          <cell r="F172" t="str">
            <v>Inventory @ FIFO</v>
          </cell>
          <cell r="R172" t="str">
            <v>3CM836</v>
          </cell>
          <cell r="S172" t="str">
            <v>SATILLO-ADS SWITCH-COMP</v>
          </cell>
        </row>
        <row r="173">
          <cell r="A173">
            <v>600001</v>
          </cell>
          <cell r="B173" t="str">
            <v>FINISHED PRODUCT</v>
          </cell>
          <cell r="E173" t="str">
            <v>062000070</v>
          </cell>
          <cell r="F173" t="str">
            <v>Inventory @ FIFO</v>
          </cell>
          <cell r="R173" t="str">
            <v>3CM850</v>
          </cell>
          <cell r="S173" t="str">
            <v>SALTILLO-GE BRAND MW PROD-COMP S/S</v>
          </cell>
        </row>
        <row r="174">
          <cell r="A174">
            <v>600001</v>
          </cell>
          <cell r="B174" t="str">
            <v>FINISHED PRODUCT</v>
          </cell>
          <cell r="E174" t="str">
            <v>062000100</v>
          </cell>
          <cell r="F174" t="str">
            <v>Inventory @ FIFO</v>
          </cell>
          <cell r="R174" t="str">
            <v>3CM858</v>
          </cell>
          <cell r="S174" t="str">
            <v>SALTILLO-MFG- PLANT OPERATIONS-COMP</v>
          </cell>
        </row>
        <row r="175">
          <cell r="A175">
            <v>600001</v>
          </cell>
          <cell r="B175" t="str">
            <v>FINISHED PRODUCT</v>
          </cell>
          <cell r="E175" t="str">
            <v>062000110</v>
          </cell>
          <cell r="F175" t="str">
            <v>Inventory @ FIFO</v>
          </cell>
          <cell r="R175" t="str">
            <v>3CM859</v>
          </cell>
          <cell r="S175" t="str">
            <v>SALTILLO-MFG- MSLC-COMP</v>
          </cell>
        </row>
        <row r="176">
          <cell r="A176">
            <v>600001</v>
          </cell>
          <cell r="B176" t="str">
            <v>FINISHED PRODUCT</v>
          </cell>
          <cell r="E176" t="str">
            <v>062000116</v>
          </cell>
          <cell r="F176" t="str">
            <v>Inventory @ FIFO</v>
          </cell>
          <cell r="R176" t="str">
            <v>3CM901</v>
          </cell>
          <cell r="S176" t="str">
            <v>COMP HDQ-MFG-ENVIRONMENTAL REMEDIATION-COMP</v>
          </cell>
        </row>
        <row r="177">
          <cell r="A177">
            <v>600001</v>
          </cell>
          <cell r="B177" t="str">
            <v>FINISHED PRODUCT</v>
          </cell>
          <cell r="E177" t="str">
            <v>062000130</v>
          </cell>
          <cell r="F177" t="str">
            <v>Inventory @ FIFO</v>
          </cell>
          <cell r="R177" t="str">
            <v>3CM9CB</v>
          </cell>
          <cell r="S177" t="str">
            <v>COMP HDQ-MFG-MFG SYS UPGRADE-COMP</v>
          </cell>
        </row>
        <row r="178">
          <cell r="A178">
            <v>600001</v>
          </cell>
          <cell r="B178" t="str">
            <v>FINISHED PRODUCT</v>
          </cell>
          <cell r="E178" t="str">
            <v>062000160</v>
          </cell>
          <cell r="F178" t="str">
            <v>Inventory @ FIFO</v>
          </cell>
          <cell r="R178" t="str">
            <v>3CMARE</v>
          </cell>
          <cell r="S178" t="str">
            <v>COMP-HDQ-MFG-ARECIBO-COMP</v>
          </cell>
        </row>
        <row r="179">
          <cell r="A179">
            <v>600001</v>
          </cell>
          <cell r="B179" t="str">
            <v>FINISHED PRODUCT</v>
          </cell>
          <cell r="E179" t="str">
            <v>062000202</v>
          </cell>
          <cell r="F179" t="str">
            <v>Inventory @ FIFO</v>
          </cell>
          <cell r="R179" t="str">
            <v>3CMCOG</v>
          </cell>
          <cell r="S179" t="str">
            <v>COMP-HDQ-MFG-COGEMEC-COMP</v>
          </cell>
        </row>
        <row r="180">
          <cell r="A180">
            <v>600001</v>
          </cell>
          <cell r="B180" t="str">
            <v>FINISHED PRODUCT</v>
          </cell>
          <cell r="E180" t="str">
            <v>064000001</v>
          </cell>
          <cell r="F180" t="str">
            <v>Inventory @ FIFO</v>
          </cell>
          <cell r="R180" t="str">
            <v>3CMECH</v>
          </cell>
          <cell r="S180" t="str">
            <v>COMP-HDQ-MFG-EATON CUTTLER HAMMER-COMP</v>
          </cell>
        </row>
        <row r="181">
          <cell r="A181">
            <v>600001</v>
          </cell>
          <cell r="B181" t="str">
            <v>FINISHED PRODUCT</v>
          </cell>
          <cell r="E181" t="str">
            <v>064000010</v>
          </cell>
          <cell r="F181" t="str">
            <v>Inventory @ FIFO</v>
          </cell>
          <cell r="R181" t="str">
            <v>3CMEXT</v>
          </cell>
          <cell r="S181" t="str">
            <v>COMP-HDQ-MFG-EXTERNAL-COMP</v>
          </cell>
        </row>
        <row r="182">
          <cell r="A182">
            <v>600001</v>
          </cell>
          <cell r="B182" t="str">
            <v>FINISHED PRODUCT</v>
          </cell>
          <cell r="E182" t="str">
            <v>064000020</v>
          </cell>
          <cell r="F182" t="str">
            <v>Inventory @ FIFO</v>
          </cell>
          <cell r="R182" t="str">
            <v>3CMGLD</v>
          </cell>
          <cell r="S182" t="str">
            <v>COMP-HDQ-MFG-GOULD-COMP</v>
          </cell>
        </row>
        <row r="183">
          <cell r="A183">
            <v>600001</v>
          </cell>
          <cell r="B183" t="str">
            <v>FINISHED PRODUCT</v>
          </cell>
          <cell r="E183" t="str">
            <v>064000030</v>
          </cell>
          <cell r="F183" t="str">
            <v>Inventory @ FIFO</v>
          </cell>
          <cell r="R183" t="str">
            <v>3CMHUM</v>
          </cell>
          <cell r="S183" t="str">
            <v>COMP-HDQ-MFG-HUMACAO-COMP</v>
          </cell>
        </row>
        <row r="184">
          <cell r="A184">
            <v>600001</v>
          </cell>
          <cell r="B184" t="str">
            <v>FINISHED PRODUCT</v>
          </cell>
          <cell r="E184" t="str">
            <v>064000050</v>
          </cell>
          <cell r="F184" t="str">
            <v>Inventory @ FIFO</v>
          </cell>
          <cell r="R184" t="str">
            <v>3CMPIL</v>
          </cell>
          <cell r="S184" t="str">
            <v>COMP-HDQ-MFG-PILOT RESALE-COMP</v>
          </cell>
        </row>
        <row r="185">
          <cell r="A185">
            <v>700001</v>
          </cell>
          <cell r="B185" t="str">
            <v>CONSIGNED STOCKS</v>
          </cell>
          <cell r="E185" t="str">
            <v>064000060</v>
          </cell>
          <cell r="F185" t="str">
            <v>Inventory @ FIFO</v>
          </cell>
          <cell r="R185" t="str">
            <v>3CMPLM</v>
          </cell>
          <cell r="S185" t="str">
            <v>COMP-HDQ-MFG-PALMER RESALE-COMP</v>
          </cell>
        </row>
        <row r="186">
          <cell r="A186">
            <v>700001</v>
          </cell>
          <cell r="B186" t="str">
            <v>CONSIGNED STOCKS</v>
          </cell>
          <cell r="E186" t="str">
            <v>064000070</v>
          </cell>
          <cell r="F186" t="str">
            <v>Inventory @ FIFO</v>
          </cell>
          <cell r="R186" t="str">
            <v>3CMSGR</v>
          </cell>
          <cell r="S186" t="str">
            <v>COMP-HDQ-MFG-SAN GERMAN RESALE-COMP</v>
          </cell>
        </row>
        <row r="187">
          <cell r="A187">
            <v>700001</v>
          </cell>
          <cell r="B187" t="str">
            <v>CONSIGNED STOCKS</v>
          </cell>
          <cell r="E187" t="str">
            <v>064000160</v>
          </cell>
          <cell r="F187" t="str">
            <v>Inventory @ FIFO</v>
          </cell>
          <cell r="R187" t="str">
            <v>3CMUNE</v>
          </cell>
          <cell r="S187" t="str">
            <v>COMP-HDQ-MFG-UNELEC-COMP</v>
          </cell>
        </row>
        <row r="188">
          <cell r="A188">
            <v>700001</v>
          </cell>
          <cell r="B188" t="str">
            <v>CONSIGNED STOCKS</v>
          </cell>
          <cell r="E188" t="str">
            <v>066000001</v>
          </cell>
          <cell r="F188" t="str">
            <v>Inventory @ FIFO</v>
          </cell>
          <cell r="R188" t="str">
            <v>3CMV02</v>
          </cell>
          <cell r="S188" t="str">
            <v>COMP HDQ-MFG-EQ PLANT-COMP</v>
          </cell>
        </row>
        <row r="189">
          <cell r="A189">
            <v>800001</v>
          </cell>
          <cell r="B189" t="str">
            <v>UNBILLED SHIPMENTS</v>
          </cell>
          <cell r="E189" t="str">
            <v>066000010</v>
          </cell>
          <cell r="F189" t="str">
            <v>Inventory @ FIFO</v>
          </cell>
          <cell r="R189" t="str">
            <v>3CMVAR</v>
          </cell>
          <cell r="S189" t="str">
            <v>COMP-HDQ-MFG-VEGA ALTA RESALE-COMP</v>
          </cell>
        </row>
        <row r="190">
          <cell r="A190">
            <v>800001</v>
          </cell>
          <cell r="B190" t="str">
            <v>UNBILLED SHIPMENTS</v>
          </cell>
          <cell r="E190" t="str">
            <v>066000020</v>
          </cell>
          <cell r="F190" t="str">
            <v>Inventory @ FIFO</v>
          </cell>
          <cell r="R190" t="str">
            <v>3CMVBR</v>
          </cell>
          <cell r="S190" t="str">
            <v>COMP-HDQ-MFG-VEGA BAJA RESALE-COMP</v>
          </cell>
        </row>
        <row r="191">
          <cell r="A191">
            <v>800001</v>
          </cell>
          <cell r="B191" t="str">
            <v>UNBILLED SHIPMENTS</v>
          </cell>
          <cell r="E191" t="str">
            <v>066000030</v>
          </cell>
          <cell r="F191" t="str">
            <v>Inventory @ FIFO</v>
          </cell>
          <cell r="R191" t="str">
            <v>3CMVYN</v>
          </cell>
          <cell r="S191" t="str">
            <v>COMP-HDQ-MFG-VYNKIER-COMP</v>
          </cell>
        </row>
        <row r="192">
          <cell r="A192">
            <v>950003</v>
          </cell>
          <cell r="B192" t="str">
            <v>OTHERS WITHIN OWN ECHELON ABOVE GROUP</v>
          </cell>
          <cell r="E192" t="str">
            <v>066000050</v>
          </cell>
          <cell r="F192" t="str">
            <v>Inventory @ FIFO</v>
          </cell>
          <cell r="R192" t="str">
            <v>3CMWST</v>
          </cell>
          <cell r="S192" t="str">
            <v>COMP-HDQ-MFG-WESTINGHOUSE-COMP</v>
          </cell>
        </row>
        <row r="193">
          <cell r="A193">
            <v>950004</v>
          </cell>
          <cell r="B193" t="str">
            <v>OTHER GE PARENT CO.COMPONENTS</v>
          </cell>
          <cell r="E193" t="str">
            <v>066000060</v>
          </cell>
          <cell r="F193" t="str">
            <v>Inventory @ FIFO</v>
          </cell>
          <cell r="R193" t="str">
            <v>3CT610</v>
          </cell>
          <cell r="S193" t="str">
            <v>COMP HDQ-TECH-DIST COMPONENTS-COMP</v>
          </cell>
        </row>
        <row r="194">
          <cell r="A194">
            <v>970001</v>
          </cell>
          <cell r="B194" t="str">
            <v>REVALUATION TO LIFO</v>
          </cell>
          <cell r="E194" t="str">
            <v>066000070</v>
          </cell>
          <cell r="F194" t="str">
            <v>Inventory @ FIFO</v>
          </cell>
          <cell r="R194" t="str">
            <v>3CT912</v>
          </cell>
          <cell r="S194" t="str">
            <v>COMP HDQ-TECH-PROG-KR MAIN MOUNTING-COMP</v>
          </cell>
        </row>
        <row r="195">
          <cell r="A195">
            <v>980001</v>
          </cell>
          <cell r="B195" t="str">
            <v>REVAL TO LIFO - ADJ. TO FIN. RPT. BASIS</v>
          </cell>
          <cell r="E195" t="str">
            <v>066000160</v>
          </cell>
          <cell r="F195" t="str">
            <v>Inventory @ FIFO</v>
          </cell>
          <cell r="R195" t="str">
            <v>3CT914</v>
          </cell>
          <cell r="S195" t="str">
            <v>COMP HDQ-TECH-PROG-30MA GFCI -COMP</v>
          </cell>
        </row>
        <row r="196">
          <cell r="A196">
            <v>1010001</v>
          </cell>
          <cell r="B196" t="str">
            <v>PROGRESS COLLECTIONS</v>
          </cell>
          <cell r="E196" t="str">
            <v>072000000</v>
          </cell>
          <cell r="F196" t="str">
            <v>Inventory @ FIFO</v>
          </cell>
          <cell r="R196" t="str">
            <v>3CT915</v>
          </cell>
          <cell r="S196" t="str">
            <v>COMP HDQ-TECH-PROG-ON UL RELIABILITY-COMP</v>
          </cell>
        </row>
        <row r="197">
          <cell r="A197">
            <v>1010001</v>
          </cell>
          <cell r="B197" t="str">
            <v>PROGRESS COLLECTIONS</v>
          </cell>
          <cell r="E197" t="str">
            <v>072000100</v>
          </cell>
          <cell r="F197" t="str">
            <v>Inventory @ FIFO</v>
          </cell>
          <cell r="R197" t="str">
            <v>3CT940</v>
          </cell>
          <cell r="S197" t="str">
            <v>COMP HDQ-TECH-MFG TECHNOLOGY-COMP</v>
          </cell>
        </row>
        <row r="198">
          <cell r="A198">
            <v>1201001</v>
          </cell>
          <cell r="B198" t="str">
            <v>INSURANCE PAID IN ADVANCE</v>
          </cell>
          <cell r="E198" t="str">
            <v>074000000</v>
          </cell>
          <cell r="F198" t="str">
            <v>Inventory @ FIFO</v>
          </cell>
          <cell r="R198" t="str">
            <v>3CT9BJ</v>
          </cell>
          <cell r="S198" t="str">
            <v>COMP HDQ-TECH-QMI INDUST PROG-COMP</v>
          </cell>
        </row>
        <row r="199">
          <cell r="A199">
            <v>1201001</v>
          </cell>
          <cell r="B199" t="str">
            <v>INSURANCE PAID IN ADVANCE</v>
          </cell>
          <cell r="E199" t="str">
            <v>076000000</v>
          </cell>
          <cell r="F199" t="str">
            <v>Inventory @ FIFO</v>
          </cell>
          <cell r="R199" t="str">
            <v>3CT9BM</v>
          </cell>
          <cell r="S199" t="str">
            <v>TECH-PROG-TEY-ROCB-COMP S/S</v>
          </cell>
        </row>
        <row r="200">
          <cell r="A200">
            <v>1201501</v>
          </cell>
          <cell r="B200" t="str">
            <v>PREPAID EXP., EASEMENTS &amp; RIGHTS OF WAY</v>
          </cell>
          <cell r="E200" t="str">
            <v>082000000</v>
          </cell>
          <cell r="F200" t="str">
            <v>Inventory @ FIFO</v>
          </cell>
          <cell r="R200" t="str">
            <v>3CT9CD</v>
          </cell>
          <cell r="S200" t="str">
            <v>COMP HDQ-TECH-PROG-ASTAT INTEGRAL BYPASS-COMP</v>
          </cell>
        </row>
        <row r="201">
          <cell r="A201">
            <v>1201501</v>
          </cell>
          <cell r="B201" t="str">
            <v>PREPAID EXP., EASEMENTS &amp; RIGHTS OF WAY</v>
          </cell>
          <cell r="E201" t="str">
            <v>084000000</v>
          </cell>
          <cell r="F201" t="str">
            <v>Inventory @ FIFO</v>
          </cell>
          <cell r="R201" t="str">
            <v>3CT9CE</v>
          </cell>
          <cell r="S201" t="str">
            <v>COMP HDQ-TECH-DP CONTRACTOR-COMP</v>
          </cell>
        </row>
        <row r="202">
          <cell r="A202">
            <v>1202001</v>
          </cell>
          <cell r="B202" t="str">
            <v>TAXES PAID IN ADVANCE</v>
          </cell>
          <cell r="E202" t="str">
            <v>086000000</v>
          </cell>
          <cell r="F202" t="str">
            <v>Inventory @ FIFO</v>
          </cell>
          <cell r="R202" t="str">
            <v>3CT9EC</v>
          </cell>
          <cell r="S202" t="str">
            <v>COMP HDQ-TECH-METER SOCKET LOAD CTR-COMP</v>
          </cell>
        </row>
        <row r="203">
          <cell r="A203">
            <v>1202001</v>
          </cell>
          <cell r="B203" t="str">
            <v>TAXES PAID IN ADVANCE</v>
          </cell>
          <cell r="E203" t="str">
            <v>091010010</v>
          </cell>
          <cell r="F203" t="str">
            <v>Inventory @ FIFO</v>
          </cell>
          <cell r="R203" t="str">
            <v>3CT9EE</v>
          </cell>
          <cell r="S203" t="str">
            <v>COMP HDQ-TECH-D-FRAME BKR-COMP</v>
          </cell>
        </row>
        <row r="204">
          <cell r="A204">
            <v>1202001</v>
          </cell>
          <cell r="B204" t="str">
            <v>TAXES PAID IN ADVANCE</v>
          </cell>
          <cell r="E204" t="str">
            <v>091010011</v>
          </cell>
          <cell r="F204" t="str">
            <v>Inventory @ FIFO</v>
          </cell>
          <cell r="R204" t="str">
            <v>3CT9EF</v>
          </cell>
          <cell r="S204" t="str">
            <v>COMP HDQ-TECH-C-H ARC FAULT-COMP</v>
          </cell>
        </row>
        <row r="205">
          <cell r="A205">
            <v>1202001</v>
          </cell>
          <cell r="B205" t="str">
            <v>TAXES PAID IN ADVANCE</v>
          </cell>
          <cell r="E205" t="str">
            <v>091010012</v>
          </cell>
          <cell r="F205" t="str">
            <v>Inventory @ FIFO</v>
          </cell>
          <cell r="R205" t="str">
            <v>3CT9EH</v>
          </cell>
          <cell r="S205" t="str">
            <v>COMP HDQ-TECH-PROG-2,4,6,8 CIRCUIT LOAD CTR-COMP</v>
          </cell>
        </row>
        <row r="206">
          <cell r="A206">
            <v>1203001</v>
          </cell>
          <cell r="B206" t="str">
            <v>OTHER DEF CHGS                   120.3,.4,.6,.8,.17,.1</v>
          </cell>
          <cell r="E206" t="str">
            <v>091010020</v>
          </cell>
          <cell r="F206" t="str">
            <v>Inventory @ FIFO</v>
          </cell>
          <cell r="R206" t="str">
            <v>3CT9EK</v>
          </cell>
          <cell r="S206" t="str">
            <v>COMP HDQ-TECH-PROG-104P FINGER SAFE TERM-COMP</v>
          </cell>
        </row>
        <row r="207">
          <cell r="A207">
            <v>1203001</v>
          </cell>
          <cell r="B207" t="str">
            <v>OTHER DEF CHGS                   120.3,.4,.6,.8,.17,.1</v>
          </cell>
          <cell r="E207" t="str">
            <v>091010021</v>
          </cell>
          <cell r="F207" t="str">
            <v>Inventory @ FIFO</v>
          </cell>
          <cell r="R207" t="str">
            <v>3CT9EQ</v>
          </cell>
          <cell r="S207" t="str">
            <v>COMP HDQ-TECH-PROG-COMP QUALITY-COMP</v>
          </cell>
        </row>
        <row r="208">
          <cell r="A208">
            <v>1203001</v>
          </cell>
          <cell r="B208" t="str">
            <v>OTHER DEF CHGS                   120.3,.4,.6,.8,.17,.1</v>
          </cell>
          <cell r="E208" t="str">
            <v>091010022</v>
          </cell>
          <cell r="F208" t="str">
            <v>Inventory @ FIFO</v>
          </cell>
          <cell r="R208" t="str">
            <v>3CT9LA</v>
          </cell>
          <cell r="S208" t="str">
            <v>COMP HDQ-TECH-LAUNCELOT ADMIN-COMP</v>
          </cell>
        </row>
        <row r="209">
          <cell r="A209">
            <v>1203001</v>
          </cell>
          <cell r="B209" t="str">
            <v>OTHER DEF CHGS                   120.3,.4,.6,.8,.17,.1</v>
          </cell>
          <cell r="E209" t="str">
            <v>092010010</v>
          </cell>
          <cell r="F209" t="str">
            <v>Inventory @ FIFO</v>
          </cell>
          <cell r="R209" t="str">
            <v>3CT9LB</v>
          </cell>
          <cell r="S209" t="str">
            <v>COMP HDQ-TECH-LAUNCELOT E FRAME USA-COMP</v>
          </cell>
        </row>
        <row r="210">
          <cell r="A210">
            <v>1203001</v>
          </cell>
          <cell r="B210" t="str">
            <v>OTHER DEF CHGS                   120.3,.4,.6,.8,.17,.1</v>
          </cell>
          <cell r="E210" t="str">
            <v>092010020</v>
          </cell>
          <cell r="F210" t="str">
            <v>Inventory @ FIFO</v>
          </cell>
          <cell r="R210" t="str">
            <v>3CV840</v>
          </cell>
          <cell r="S210" t="str">
            <v>COMP HDQ-IM-INFO SYS ADMIN-COMP</v>
          </cell>
        </row>
        <row r="211">
          <cell r="A211">
            <v>1203001</v>
          </cell>
          <cell r="B211" t="str">
            <v>OTHER DEF CHGS                   120.3,.4,.6,.8,.17,.1</v>
          </cell>
          <cell r="E211" t="str">
            <v>093020010</v>
          </cell>
          <cell r="F211" t="str">
            <v>Inventory @ FIFO</v>
          </cell>
          <cell r="R211" t="str">
            <v>3CV9KB</v>
          </cell>
          <cell r="S211" t="str">
            <v>COMP HDQ-IM-PRICING SYS REDESIGN-COMP</v>
          </cell>
        </row>
        <row r="212">
          <cell r="A212">
            <v>1203001</v>
          </cell>
          <cell r="B212" t="str">
            <v>OTHER DEF CHGS                   120.3,.4,.6,.8,.17,.1</v>
          </cell>
          <cell r="E212" t="str">
            <v>093020020</v>
          </cell>
          <cell r="F212" t="str">
            <v>Inventory @ FIFO</v>
          </cell>
          <cell r="R212" t="str">
            <v>3CW320</v>
          </cell>
          <cell r="S212" t="str">
            <v>COMP HDQ-WHSE-TRAFFIC &amp; ADMIN-COMP</v>
          </cell>
        </row>
        <row r="213">
          <cell r="A213">
            <v>1203001</v>
          </cell>
          <cell r="B213" t="str">
            <v>OTHER DEF CHGS                   120.3,.4,.6,.8,.17,.1</v>
          </cell>
          <cell r="E213" t="str">
            <v>095000020</v>
          </cell>
          <cell r="F213" t="str">
            <v>Inventory @ FIFO</v>
          </cell>
          <cell r="R213" t="str">
            <v>3CW358</v>
          </cell>
          <cell r="S213" t="str">
            <v>COMP HDQ-WHSE-MASTER DIST CTR-COMP</v>
          </cell>
        </row>
        <row r="214">
          <cell r="A214">
            <v>1205001</v>
          </cell>
          <cell r="B214" t="str">
            <v>UNDISTRIBUTED EXPENDITURES</v>
          </cell>
          <cell r="E214" t="str">
            <v>170220010</v>
          </cell>
          <cell r="F214" t="str">
            <v>Inventory @ FIFO</v>
          </cell>
          <cell r="R214" t="str">
            <v>3SK716</v>
          </cell>
          <cell r="S214" t="str">
            <v>S/S HDQ-MKT-PWR MGT-S/S</v>
          </cell>
        </row>
        <row r="215">
          <cell r="A215">
            <v>1205001</v>
          </cell>
          <cell r="B215" t="str">
            <v>UNDISTRIBUTED EXPENDITURES</v>
          </cell>
          <cell r="E215" t="str">
            <v>431010040</v>
          </cell>
          <cell r="F215" t="str">
            <v>Inventory @ FIFO</v>
          </cell>
          <cell r="R215" t="str">
            <v>3SM999</v>
          </cell>
          <cell r="S215" t="str">
            <v>S/S HDQ-MFG-COST OUT-MFG ADMIN-S/S</v>
          </cell>
        </row>
        <row r="216">
          <cell r="A216">
            <v>1205001</v>
          </cell>
          <cell r="B216" t="str">
            <v>UNDISTRIBUTED EXPENDITURES</v>
          </cell>
          <cell r="E216" t="str">
            <v>431010050</v>
          </cell>
          <cell r="F216" t="str">
            <v>Inventory @ FIFO</v>
          </cell>
          <cell r="R216" t="str">
            <v>3ST9BK</v>
          </cell>
          <cell r="S216" t="str">
            <v>MKTG-LIGHTING CONTACTOR PROGRAM-COMP</v>
          </cell>
        </row>
        <row r="217">
          <cell r="A217">
            <v>1205001</v>
          </cell>
          <cell r="B217" t="str">
            <v>UNDISTRIBUTED EXPENDITURES</v>
          </cell>
          <cell r="E217" t="str">
            <v>431010070</v>
          </cell>
          <cell r="F217" t="str">
            <v>Inventory @ FIFO</v>
          </cell>
          <cell r="R217" t="str">
            <v>5BA570</v>
          </cell>
          <cell r="S217" t="str">
            <v>SALTILLO-ADMIN-COMP</v>
          </cell>
        </row>
        <row r="218">
          <cell r="A218">
            <v>1205001</v>
          </cell>
          <cell r="B218" t="str">
            <v>UNDISTRIBUTED EXPENDITURES</v>
          </cell>
          <cell r="E218" t="str">
            <v>431010080</v>
          </cell>
          <cell r="F218" t="str">
            <v>Inventory @ FIFO</v>
          </cell>
          <cell r="R218" t="str">
            <v>5PARBI</v>
          </cell>
          <cell r="S218" t="str">
            <v>IUSA-ADMIN-IUSA-GE SALES CO-METER</v>
          </cell>
        </row>
        <row r="219">
          <cell r="A219">
            <v>1205001</v>
          </cell>
          <cell r="B219" t="str">
            <v>UNDISTRIBUTED EXPENDITURES</v>
          </cell>
          <cell r="E219" t="str">
            <v>431010090</v>
          </cell>
          <cell r="F219" t="str">
            <v>Inventory @ FIFO</v>
          </cell>
          <cell r="R219" t="str">
            <v>6DARTV</v>
          </cell>
          <cell r="S219" t="str">
            <v>PROLEC-TECH MGT-PEB</v>
          </cell>
        </row>
        <row r="220">
          <cell r="A220">
            <v>1205001</v>
          </cell>
          <cell r="B220" t="str">
            <v>UNDISTRIBUTED EXPENDITURES</v>
          </cell>
          <cell r="E220" t="str">
            <v>097000000</v>
          </cell>
          <cell r="F220" t="str">
            <v>LIFO Revaluation</v>
          </cell>
          <cell r="R220" t="str">
            <v>6ETRTE</v>
          </cell>
          <cell r="S220" t="str">
            <v>CAPACITOR-MFG-TECH MGT COSTS-PEB</v>
          </cell>
        </row>
        <row r="221">
          <cell r="A221">
            <v>1205001</v>
          </cell>
          <cell r="B221" t="str">
            <v>UNDISTRIBUTED EXPENDITURES</v>
          </cell>
          <cell r="E221" t="str">
            <v>098000000</v>
          </cell>
          <cell r="F221" t="str">
            <v>LIFO Revaluation</v>
          </cell>
          <cell r="R221" t="str">
            <v>6MM530</v>
          </cell>
          <cell r="S221" t="str">
            <v>MIDWEST-MFG-COMP</v>
          </cell>
        </row>
        <row r="222">
          <cell r="A222">
            <v>1205001</v>
          </cell>
          <cell r="B222" t="str">
            <v>UNDISTRIBUTED EXPENDITURES</v>
          </cell>
          <cell r="E222" t="str">
            <v>200000000</v>
          </cell>
          <cell r="F222" t="str">
            <v>Net PP&amp;E</v>
          </cell>
          <cell r="R222" t="str">
            <v>6MM570</v>
          </cell>
          <cell r="S222" t="str">
            <v>MIDWEST-MFG-ADMIN-COMP</v>
          </cell>
        </row>
        <row r="223">
          <cell r="A223">
            <v>1205001</v>
          </cell>
          <cell r="B223" t="str">
            <v>UNDISTRIBUTED EXPENDITURES</v>
          </cell>
          <cell r="E223" t="str">
            <v>200000002</v>
          </cell>
          <cell r="F223" t="str">
            <v>Net PP&amp;E</v>
          </cell>
          <cell r="R223" t="str">
            <v>7AM840</v>
          </cell>
          <cell r="S223" t="str">
            <v>ARECIBO-MFG-ARECIBO DIST COMP-COMP</v>
          </cell>
        </row>
        <row r="224">
          <cell r="A224">
            <v>1205001</v>
          </cell>
          <cell r="B224" t="str">
            <v>UNDISTRIBUTED EXPENDITURES</v>
          </cell>
          <cell r="E224" t="str">
            <v>200000100</v>
          </cell>
          <cell r="F224" t="str">
            <v>Net PP&amp;E</v>
          </cell>
          <cell r="R224" t="str">
            <v>7AM845</v>
          </cell>
          <cell r="S224" t="str">
            <v>ARECIBO-FABRICATION MFG-COMP</v>
          </cell>
        </row>
        <row r="225">
          <cell r="A225">
            <v>1205001</v>
          </cell>
          <cell r="B225" t="str">
            <v>UNDISTRIBUTED EXPENDITURES</v>
          </cell>
          <cell r="E225" t="str">
            <v>200000150</v>
          </cell>
          <cell r="F225" t="str">
            <v>Net PP&amp;E</v>
          </cell>
          <cell r="R225" t="str">
            <v>7AM846</v>
          </cell>
          <cell r="S225" t="str">
            <v>ARECIBO-MFG- FABRICATION COST-COMP</v>
          </cell>
        </row>
        <row r="226">
          <cell r="A226">
            <v>1205001</v>
          </cell>
          <cell r="B226" t="str">
            <v>UNDISTRIBUTED EXPENDITURES</v>
          </cell>
          <cell r="E226" t="str">
            <v>200000200</v>
          </cell>
          <cell r="F226" t="str">
            <v>Net PP&amp;E</v>
          </cell>
          <cell r="R226" t="str">
            <v>7BM870</v>
          </cell>
          <cell r="S226" t="str">
            <v>VEGA BAJA-MFG-PEB</v>
          </cell>
        </row>
        <row r="227">
          <cell r="A227">
            <v>1205001</v>
          </cell>
          <cell r="B227" t="str">
            <v>UNDISTRIBUTED EXPENDITURES</v>
          </cell>
          <cell r="E227" t="str">
            <v>200000300</v>
          </cell>
          <cell r="F227" t="str">
            <v>Net PP&amp;E</v>
          </cell>
          <cell r="R227" t="str">
            <v>7CF000</v>
          </cell>
          <cell r="S227" t="str">
            <v>CGE PRODUCTS OPS -R50 -COMP</v>
          </cell>
        </row>
        <row r="228">
          <cell r="A228">
            <v>1205001</v>
          </cell>
          <cell r="B228" t="str">
            <v>UNDISTRIBUTED EXPENDITURES</v>
          </cell>
          <cell r="E228" t="str">
            <v>200000400</v>
          </cell>
          <cell r="F228" t="str">
            <v>Net PP&amp;E</v>
          </cell>
          <cell r="R228" t="str">
            <v>7CF825</v>
          </cell>
          <cell r="S228" t="str">
            <v>CARIBE-FNCE-P.R. ACCTG CTR-COMP</v>
          </cell>
        </row>
        <row r="229">
          <cell r="A229">
            <v>1205001</v>
          </cell>
          <cell r="B229" t="str">
            <v>UNDISTRIBUTED EXPENDITURES</v>
          </cell>
          <cell r="E229" t="str">
            <v>200000470</v>
          </cell>
          <cell r="F229" t="str">
            <v>Net PP&amp;E</v>
          </cell>
          <cell r="R229" t="str">
            <v>7CF850</v>
          </cell>
          <cell r="S229" t="str">
            <v>CARIBE-FNCE-P.R. OPS ANALYSIS-COMP</v>
          </cell>
        </row>
        <row r="230">
          <cell r="A230">
            <v>1205001</v>
          </cell>
          <cell r="B230" t="str">
            <v>UNDISTRIBUTED EXPENDITURES</v>
          </cell>
          <cell r="E230" t="str">
            <v>289000052</v>
          </cell>
          <cell r="F230" t="str">
            <v>Net PP&amp;E</v>
          </cell>
          <cell r="R230" t="str">
            <v>7CH855</v>
          </cell>
          <cell r="S230" t="str">
            <v>CARIBE-HR-ED&amp;C-COMP</v>
          </cell>
        </row>
        <row r="231">
          <cell r="A231">
            <v>1205001</v>
          </cell>
          <cell r="B231" t="str">
            <v>UNDISTRIBUTED EXPENDITURES</v>
          </cell>
          <cell r="E231" t="str">
            <v>289000100</v>
          </cell>
          <cell r="F231" t="str">
            <v>Net PP&amp;E</v>
          </cell>
          <cell r="R231" t="str">
            <v>7CL890</v>
          </cell>
          <cell r="S231" t="str">
            <v>CARIBE-LEGAL-ED&amp;C-COMP</v>
          </cell>
        </row>
        <row r="232">
          <cell r="A232">
            <v>1205001</v>
          </cell>
          <cell r="B232" t="str">
            <v>UNDISTRIBUTED EXPENDITURES</v>
          </cell>
          <cell r="E232" t="str">
            <v>289000110</v>
          </cell>
          <cell r="F232" t="str">
            <v>Net PP&amp;E</v>
          </cell>
          <cell r="R232" t="str">
            <v>7CM805</v>
          </cell>
          <cell r="S232" t="str">
            <v>CARIBE-MFG-INTER ISLAND TRANS-COMP</v>
          </cell>
        </row>
        <row r="233">
          <cell r="A233">
            <v>1205001</v>
          </cell>
          <cell r="B233" t="str">
            <v>UNDISTRIBUTED EXPENDITURES</v>
          </cell>
          <cell r="E233" t="str">
            <v>289000200</v>
          </cell>
          <cell r="F233" t="str">
            <v>Net PP&amp;E</v>
          </cell>
          <cell r="R233" t="str">
            <v>7CM810</v>
          </cell>
          <cell r="S233" t="str">
            <v>CARIBE-MFG-ED&amp;C-PURCH-COMP</v>
          </cell>
        </row>
        <row r="234">
          <cell r="A234">
            <v>1205001</v>
          </cell>
          <cell r="B234" t="str">
            <v>UNDISTRIBUTED EXPENDITURES</v>
          </cell>
          <cell r="E234" t="str">
            <v>289000270</v>
          </cell>
          <cell r="F234" t="str">
            <v>Net PP&amp;E</v>
          </cell>
          <cell r="R234" t="str">
            <v>7CM820</v>
          </cell>
          <cell r="S234" t="str">
            <v>CARIBE-MFG-ED&amp;C-MFG ADMIN-COMP</v>
          </cell>
        </row>
        <row r="235">
          <cell r="A235">
            <v>1205001</v>
          </cell>
          <cell r="B235" t="str">
            <v>UNDISTRIBUTED EXPENDITURES</v>
          </cell>
          <cell r="E235" t="str">
            <v>289000300</v>
          </cell>
          <cell r="F235" t="str">
            <v>Net PP&amp;E</v>
          </cell>
          <cell r="R235" t="str">
            <v>7CM82A</v>
          </cell>
          <cell r="S235" t="str">
            <v>CGE PRODUCTS OPS -R50 -COMP</v>
          </cell>
        </row>
        <row r="236">
          <cell r="A236">
            <v>1205001</v>
          </cell>
          <cell r="B236" t="str">
            <v>UNDISTRIBUTED EXPENDITURES</v>
          </cell>
          <cell r="E236" t="str">
            <v>289000351</v>
          </cell>
          <cell r="F236" t="str">
            <v>Net PP&amp;E</v>
          </cell>
          <cell r="R236" t="str">
            <v>7CM835</v>
          </cell>
          <cell r="S236" t="str">
            <v>CARIBE-MFG-ED&amp;C ADM VAR COSTS-COMP</v>
          </cell>
        </row>
        <row r="237">
          <cell r="A237">
            <v>1205001</v>
          </cell>
          <cell r="B237" t="str">
            <v>UNDISTRIBUTED EXPENDITURES</v>
          </cell>
          <cell r="E237" t="str">
            <v>289000352</v>
          </cell>
          <cell r="F237" t="str">
            <v>Net PP&amp;E</v>
          </cell>
          <cell r="R237" t="str">
            <v>7CM891</v>
          </cell>
          <cell r="S237" t="str">
            <v>CARIBE-MFG-ED&amp;C EHS TKS-COMP</v>
          </cell>
        </row>
        <row r="238">
          <cell r="A238">
            <v>1205001</v>
          </cell>
          <cell r="B238" t="str">
            <v>UNDISTRIBUTED EXPENDITURES</v>
          </cell>
          <cell r="E238" t="str">
            <v>291010011</v>
          </cell>
          <cell r="F238" t="str">
            <v>Net PP&amp;E</v>
          </cell>
          <cell r="R238" t="str">
            <v>7CM897</v>
          </cell>
          <cell r="S238" t="str">
            <v>CARIBE-MFG-EHS REMEDIATION-COMP</v>
          </cell>
        </row>
        <row r="239">
          <cell r="A239">
            <v>1205001</v>
          </cell>
          <cell r="B239" t="str">
            <v>UNDISTRIBUTED EXPENDITURES</v>
          </cell>
          <cell r="E239" t="str">
            <v>291010012</v>
          </cell>
          <cell r="F239" t="str">
            <v>Net PP&amp;E</v>
          </cell>
          <cell r="R239" t="str">
            <v>7CQ420</v>
          </cell>
          <cell r="S239" t="str">
            <v>CGE PRODUCTS OPS -R50 -COMP</v>
          </cell>
        </row>
        <row r="240">
          <cell r="A240">
            <v>1205001</v>
          </cell>
          <cell r="B240" t="str">
            <v>UNDISTRIBUTED EXPENDITURES</v>
          </cell>
          <cell r="E240" t="str">
            <v>291010013</v>
          </cell>
          <cell r="F240" t="str">
            <v>Net PP&amp;E</v>
          </cell>
          <cell r="R240" t="str">
            <v>7CQ920</v>
          </cell>
          <cell r="S240" t="str">
            <v>CARIBE-QLTY-MFG HDQ-COMP</v>
          </cell>
        </row>
        <row r="241">
          <cell r="A241">
            <v>1205001</v>
          </cell>
          <cell r="B241" t="str">
            <v>UNDISTRIBUTED EXPENDITURES</v>
          </cell>
          <cell r="E241" t="str">
            <v>291010014</v>
          </cell>
          <cell r="F241" t="str">
            <v>Net PP&amp;E</v>
          </cell>
          <cell r="R241" t="str">
            <v>7CW896</v>
          </cell>
          <cell r="S241" t="str">
            <v>CARIBE-WHSE-ED&amp;C P.R. MASCOT WHSE-COMP</v>
          </cell>
        </row>
        <row r="242">
          <cell r="A242">
            <v>1205001</v>
          </cell>
          <cell r="B242" t="str">
            <v>UNDISTRIBUTED EXPENDITURES</v>
          </cell>
          <cell r="E242" t="str">
            <v>291010100</v>
          </cell>
          <cell r="F242" t="str">
            <v>Net PP&amp;E</v>
          </cell>
          <cell r="R242" t="str">
            <v>7DA335</v>
          </cell>
          <cell r="S242" t="str">
            <v>VEGA ALTA PILOT-ADMIN-ALLOC FR HQ'S-COMP</v>
          </cell>
        </row>
        <row r="243">
          <cell r="A243">
            <v>1205001</v>
          </cell>
          <cell r="B243" t="str">
            <v>UNDISTRIBUTED EXPENDITURES</v>
          </cell>
          <cell r="E243" t="str">
            <v>291010200</v>
          </cell>
          <cell r="F243" t="str">
            <v>Net PP&amp;E</v>
          </cell>
          <cell r="R243" t="str">
            <v>7DM222</v>
          </cell>
          <cell r="S243" t="str">
            <v>VEGA ALTA PILOT-MFG-COMP</v>
          </cell>
        </row>
        <row r="244">
          <cell r="A244">
            <v>1205001</v>
          </cell>
          <cell r="B244" t="str">
            <v>UNDISTRIBUTED EXPENDITURES</v>
          </cell>
          <cell r="E244" t="str">
            <v>291010300</v>
          </cell>
          <cell r="F244" t="str">
            <v>Net PP&amp;E</v>
          </cell>
          <cell r="R244" t="str">
            <v>7DM9FY</v>
          </cell>
          <cell r="S244" t="str">
            <v>VEGA ALTA PILOT-MFG-COST OUT-COMP</v>
          </cell>
        </row>
        <row r="245">
          <cell r="A245">
            <v>1205001</v>
          </cell>
          <cell r="B245" t="str">
            <v>UNDISTRIBUTED EXPENDITURES</v>
          </cell>
          <cell r="E245" t="str">
            <v>291020100</v>
          </cell>
          <cell r="F245" t="str">
            <v>Net PP&amp;E</v>
          </cell>
          <cell r="R245" t="str">
            <v>7EM6EM</v>
          </cell>
          <cell r="S245" t="str">
            <v>ANASCO-MFG-ELEC OVERLOAD RELAY PROD ADVIS-COMP</v>
          </cell>
        </row>
        <row r="246">
          <cell r="A246">
            <v>1205001</v>
          </cell>
          <cell r="B246" t="str">
            <v>UNDISTRIBUTED EXPENDITURES</v>
          </cell>
          <cell r="E246" t="str">
            <v>291020200</v>
          </cell>
          <cell r="F246" t="str">
            <v>Net PP&amp;E</v>
          </cell>
          <cell r="R246" t="str">
            <v>7FA301</v>
          </cell>
          <cell r="S246" t="str">
            <v>PALMER-ADMIN-HDQ ALLOC-S/S</v>
          </cell>
        </row>
        <row r="247">
          <cell r="A247">
            <v>1205001</v>
          </cell>
          <cell r="B247" t="str">
            <v>UNDISTRIBUTED EXPENDITURES</v>
          </cell>
          <cell r="E247" t="str">
            <v>291020300</v>
          </cell>
          <cell r="F247" t="str">
            <v>Net PP&amp;E</v>
          </cell>
          <cell r="R247" t="str">
            <v>7FF825</v>
          </cell>
          <cell r="S247" t="str">
            <v>PALMER-FNCE-P.R.-S/S</v>
          </cell>
        </row>
        <row r="248">
          <cell r="A248">
            <v>1205001</v>
          </cell>
          <cell r="B248" t="str">
            <v>UNDISTRIBUTED EXPENDITURES</v>
          </cell>
          <cell r="E248" t="str">
            <v>292110110</v>
          </cell>
          <cell r="F248" t="str">
            <v>Net PP&amp;E</v>
          </cell>
          <cell r="R248" t="str">
            <v>7FF850</v>
          </cell>
          <cell r="S248" t="str">
            <v>PALMER-FNCE-P.R.-S/S</v>
          </cell>
        </row>
        <row r="249">
          <cell r="A249">
            <v>1205001</v>
          </cell>
          <cell r="B249" t="str">
            <v>UNDISTRIBUTED EXPENDITURES</v>
          </cell>
          <cell r="E249" t="str">
            <v>292210110</v>
          </cell>
          <cell r="F249" t="str">
            <v>Net PP&amp;E</v>
          </cell>
          <cell r="R249" t="str">
            <v>7FM000</v>
          </cell>
          <cell r="S249" t="str">
            <v>MFG ADMIN VARIABLE -R52 -S/S</v>
          </cell>
        </row>
        <row r="250">
          <cell r="A250">
            <v>1205001</v>
          </cell>
          <cell r="B250" t="str">
            <v>UNDISTRIBUTED EXPENDITURES</v>
          </cell>
          <cell r="E250" t="str">
            <v>292210120</v>
          </cell>
          <cell r="F250" t="str">
            <v>Net PP&amp;E</v>
          </cell>
          <cell r="R250" t="str">
            <v>7FM876</v>
          </cell>
          <cell r="S250" t="str">
            <v>PALMER-MFG-ED&amp;C-DOMINICAN REPUBLIC-S/S</v>
          </cell>
        </row>
        <row r="251">
          <cell r="A251">
            <v>1205001</v>
          </cell>
          <cell r="B251" t="str">
            <v>UNDISTRIBUTED EXPENDITURES</v>
          </cell>
          <cell r="E251" t="str">
            <v>293010000</v>
          </cell>
          <cell r="F251" t="str">
            <v>Net PP&amp;E</v>
          </cell>
          <cell r="R251" t="str">
            <v>7FM885</v>
          </cell>
          <cell r="S251" t="str">
            <v>PALMER-MFG-PALMER OPS-S/S</v>
          </cell>
        </row>
        <row r="252">
          <cell r="A252">
            <v>1205001</v>
          </cell>
          <cell r="B252" t="str">
            <v>UNDISTRIBUTED EXPENDITURES</v>
          </cell>
          <cell r="E252" t="str">
            <v>293030440</v>
          </cell>
          <cell r="F252" t="str">
            <v>Net PP&amp;E</v>
          </cell>
          <cell r="R252" t="str">
            <v>7HM865</v>
          </cell>
          <cell r="S252" t="str">
            <v>HUM-MFG-COMP</v>
          </cell>
        </row>
        <row r="253">
          <cell r="A253">
            <v>1205001</v>
          </cell>
          <cell r="B253" t="str">
            <v>UNDISTRIBUTED EXPENDITURES</v>
          </cell>
          <cell r="E253" t="str">
            <v>293030460</v>
          </cell>
          <cell r="F253" t="str">
            <v>Net PP&amp;E</v>
          </cell>
          <cell r="R253" t="str">
            <v>7HM866</v>
          </cell>
          <cell r="S253" t="str">
            <v>HUM-MFG-MFG-CONTACTS-COMP</v>
          </cell>
        </row>
        <row r="254">
          <cell r="A254">
            <v>1205001</v>
          </cell>
          <cell r="B254" t="str">
            <v>UNDISTRIBUTED EXPENDITURES</v>
          </cell>
          <cell r="E254" t="str">
            <v>293040000</v>
          </cell>
          <cell r="F254" t="str">
            <v>Net PP&amp;E</v>
          </cell>
          <cell r="R254" t="str">
            <v>7HM867</v>
          </cell>
          <cell r="S254" t="str">
            <v>HUM-MFG-MFG-MOLDING-COMP</v>
          </cell>
        </row>
        <row r="255">
          <cell r="A255">
            <v>1205001</v>
          </cell>
          <cell r="B255" t="str">
            <v>UNDISTRIBUTED EXPENDITURES</v>
          </cell>
          <cell r="E255" t="str">
            <v>293070000</v>
          </cell>
          <cell r="F255" t="str">
            <v>Net PP&amp;E</v>
          </cell>
          <cell r="R255" t="str">
            <v>7JA300</v>
          </cell>
          <cell r="S255" t="str">
            <v>DEFAULT-ADMIN-AFFL CARIBE GE PROD INC TREAS-COMP</v>
          </cell>
        </row>
        <row r="256">
          <cell r="A256">
            <v>1205001</v>
          </cell>
          <cell r="B256" t="str">
            <v>UNDISTRIBUTED EXPENDITURES</v>
          </cell>
          <cell r="E256" t="str">
            <v>295010000</v>
          </cell>
          <cell r="F256" t="str">
            <v>Net PP&amp;E</v>
          </cell>
          <cell r="R256" t="str">
            <v>7KA5H5</v>
          </cell>
          <cell r="S256" t="str">
            <v>CARIBE GE INTL SYNDICATE-ADMIN-COMP</v>
          </cell>
        </row>
        <row r="257">
          <cell r="A257">
            <v>1205001</v>
          </cell>
          <cell r="B257" t="str">
            <v>UNDISTRIBUTED EXPENDITURES</v>
          </cell>
          <cell r="E257" t="str">
            <v>295070000</v>
          </cell>
          <cell r="F257" t="str">
            <v>Net PP&amp;E</v>
          </cell>
          <cell r="R257" t="str">
            <v>7LM350</v>
          </cell>
          <cell r="S257" t="str">
            <v>VIEQUES-MFG-PEB</v>
          </cell>
        </row>
        <row r="258">
          <cell r="A258">
            <v>1205001</v>
          </cell>
          <cell r="B258" t="str">
            <v>UNDISTRIBUTED EXPENDITURES</v>
          </cell>
          <cell r="E258" t="str">
            <v>292130000</v>
          </cell>
          <cell r="F258" t="str">
            <v>Capitalized Software</v>
          </cell>
          <cell r="R258" t="str">
            <v>7NM5H6</v>
          </cell>
          <cell r="S258" t="str">
            <v>CARIBE PWR BRK CORP-MFG-ADMIN-PEB</v>
          </cell>
        </row>
        <row r="259">
          <cell r="A259">
            <v>1205001</v>
          </cell>
          <cell r="B259" t="str">
            <v>UNDISTRIBUTED EXPENDITURES</v>
          </cell>
          <cell r="E259" t="str">
            <v>292130010</v>
          </cell>
          <cell r="F259" t="str">
            <v>Capitalized Software</v>
          </cell>
          <cell r="R259" t="str">
            <v>7RM5H4</v>
          </cell>
          <cell r="S259" t="str">
            <v>CARIBE CTRLS CORP-MFG-ADMIN-COMP</v>
          </cell>
        </row>
        <row r="260">
          <cell r="A260">
            <v>1205001</v>
          </cell>
          <cell r="B260" t="str">
            <v>UNDISTRIBUTED EXPENDITURES</v>
          </cell>
          <cell r="E260" t="str">
            <v>292130020</v>
          </cell>
          <cell r="F260" t="str">
            <v>Capitalized Software</v>
          </cell>
          <cell r="R260" t="str">
            <v>7SM875</v>
          </cell>
          <cell r="S260" t="str">
            <v>SAN GERMAN-MFG-COMP</v>
          </cell>
        </row>
        <row r="261">
          <cell r="A261">
            <v>1205001</v>
          </cell>
          <cell r="B261" t="str">
            <v>UNDISTRIBUTED EXPENDITURES</v>
          </cell>
          <cell r="E261" t="str">
            <v>292130030</v>
          </cell>
          <cell r="F261" t="str">
            <v>Capitalized Software</v>
          </cell>
          <cell r="R261" t="str">
            <v>7SM9FF</v>
          </cell>
          <cell r="S261" t="str">
            <v>SAN GERMAN-MFG-COST OUT-COMP</v>
          </cell>
        </row>
        <row r="262">
          <cell r="A262">
            <v>1205001</v>
          </cell>
          <cell r="B262" t="str">
            <v>UNDISTRIBUTED EXPENDITURES</v>
          </cell>
          <cell r="E262" t="str">
            <v>292130040</v>
          </cell>
          <cell r="F262" t="str">
            <v>Capitalized Software</v>
          </cell>
          <cell r="R262" t="str">
            <v>7TA000</v>
          </cell>
          <cell r="S262" t="str">
            <v>SAN GERMAN -R55 -COMP</v>
          </cell>
        </row>
        <row r="263">
          <cell r="A263">
            <v>1205001</v>
          </cell>
          <cell r="B263" t="str">
            <v>UNDISTRIBUTED EXPENDITURES</v>
          </cell>
          <cell r="E263" t="str">
            <v>292130050</v>
          </cell>
          <cell r="F263" t="str">
            <v>Capitalized Software</v>
          </cell>
          <cell r="R263" t="str">
            <v>7TA001</v>
          </cell>
          <cell r="S263" t="str">
            <v>HUMACAO-COMP</v>
          </cell>
        </row>
        <row r="264">
          <cell r="A264">
            <v>1205001</v>
          </cell>
          <cell r="B264" t="str">
            <v>UNDISTRIBUTED EXPENDITURES</v>
          </cell>
          <cell r="E264" t="str">
            <v>292130060</v>
          </cell>
          <cell r="F264" t="str">
            <v>Capitalized Software</v>
          </cell>
          <cell r="R264" t="str">
            <v>7TA002</v>
          </cell>
          <cell r="S264" t="str">
            <v>ARECIBO DIST COMP-COMP</v>
          </cell>
        </row>
        <row r="265">
          <cell r="A265">
            <v>1205001</v>
          </cell>
          <cell r="B265" t="str">
            <v>UNDISTRIBUTED EXPENDITURES</v>
          </cell>
          <cell r="E265" t="str">
            <v>292140000</v>
          </cell>
          <cell r="F265" t="str">
            <v>Capitalized Software</v>
          </cell>
          <cell r="R265" t="str">
            <v>7TA315</v>
          </cell>
          <cell r="S265" t="str">
            <v>ADMIN-ALLOC FR HQ'S-COMP</v>
          </cell>
        </row>
        <row r="266">
          <cell r="A266">
            <v>1205001</v>
          </cell>
          <cell r="B266" t="str">
            <v>UNDISTRIBUTED EXPENDITURES</v>
          </cell>
          <cell r="E266" t="str">
            <v>292140010</v>
          </cell>
          <cell r="F266" t="str">
            <v>Capitalized Software</v>
          </cell>
          <cell r="R266" t="str">
            <v>7UA5H0</v>
          </cell>
          <cell r="S266" t="str">
            <v>PR-ADMIN-BANKING-METER</v>
          </cell>
        </row>
        <row r="267">
          <cell r="A267">
            <v>1205001</v>
          </cell>
          <cell r="B267" t="str">
            <v>UNDISTRIBUTED EXPENDITURES</v>
          </cell>
          <cell r="E267" t="str">
            <v>292140020</v>
          </cell>
          <cell r="F267" t="str">
            <v>Capitalized Software</v>
          </cell>
          <cell r="R267" t="str">
            <v>7VM212</v>
          </cell>
          <cell r="S267" t="str">
            <v>VEGA ALTA CTRLS-MFG-VEGA ALTA-COMP</v>
          </cell>
        </row>
        <row r="268">
          <cell r="A268">
            <v>1205001</v>
          </cell>
          <cell r="B268" t="str">
            <v>UNDISTRIBUTED EXPENDITURES</v>
          </cell>
          <cell r="E268" t="str">
            <v>292140030</v>
          </cell>
          <cell r="F268" t="str">
            <v>Capitalized Software</v>
          </cell>
          <cell r="R268" t="str">
            <v>7VM232</v>
          </cell>
          <cell r="S268" t="str">
            <v>VEGA ALTA CTRLS-MFG-ED&amp;C-MANATI GPC-COMP</v>
          </cell>
        </row>
        <row r="269">
          <cell r="A269">
            <v>1205001</v>
          </cell>
          <cell r="B269" t="str">
            <v>UNDISTRIBUTED EXPENDITURES</v>
          </cell>
          <cell r="E269" t="str">
            <v>292140040</v>
          </cell>
          <cell r="F269" t="str">
            <v>Capitalized Software</v>
          </cell>
          <cell r="R269" t="str">
            <v>7VM9FL</v>
          </cell>
          <cell r="S269" t="str">
            <v>VEGA ALTA CTRLS-MFG-COST OUT-VEGA ALTA-COMP</v>
          </cell>
        </row>
        <row r="270">
          <cell r="A270">
            <v>1205001</v>
          </cell>
          <cell r="B270" t="str">
            <v>UNDISTRIBUTED EXPENDITURES</v>
          </cell>
          <cell r="E270" t="str">
            <v>292230000</v>
          </cell>
          <cell r="F270" t="str">
            <v>Capitalized Software</v>
          </cell>
          <cell r="R270" t="str">
            <v>7WA913</v>
          </cell>
          <cell r="S270" t="str">
            <v>GE IND SYS-TLC PR-COMP</v>
          </cell>
        </row>
        <row r="271">
          <cell r="A271">
            <v>1205001</v>
          </cell>
          <cell r="B271" t="str">
            <v>UNDISTRIBUTED EXPENDITURES</v>
          </cell>
          <cell r="E271" t="str">
            <v>292230010</v>
          </cell>
          <cell r="F271" t="str">
            <v>Capitalized Software</v>
          </cell>
          <cell r="R271" t="str">
            <v>8EX570</v>
          </cell>
          <cell r="S271" t="str">
            <v>EDC CANADA-AFFL-CC 570-S/S</v>
          </cell>
        </row>
        <row r="272">
          <cell r="A272">
            <v>1205001</v>
          </cell>
          <cell r="B272" t="str">
            <v>UNDISTRIBUTED EXPENDITURES</v>
          </cell>
          <cell r="E272" t="str">
            <v>292230020</v>
          </cell>
          <cell r="F272" t="str">
            <v>Capitalized Software</v>
          </cell>
          <cell r="R272" t="str">
            <v>9CYR21</v>
          </cell>
          <cell r="S272" t="str">
            <v>CONSOL-GE CAPITAL INVESTMENT-COMP</v>
          </cell>
        </row>
        <row r="273">
          <cell r="A273">
            <v>1205001</v>
          </cell>
          <cell r="B273" t="str">
            <v>UNDISTRIBUTED EXPENDITURES</v>
          </cell>
          <cell r="E273" t="str">
            <v>037010000</v>
          </cell>
          <cell r="F273" t="str">
            <v>Sundry Receivables</v>
          </cell>
          <cell r="R273" t="str">
            <v>9CYR25</v>
          </cell>
          <cell r="S273" t="str">
            <v>CONSOL-COMP OPS INTERCO W/IN POLE-COMP</v>
          </cell>
        </row>
        <row r="274">
          <cell r="A274">
            <v>1205001</v>
          </cell>
          <cell r="B274" t="str">
            <v>UNDISTRIBUTED EXPENDITURES</v>
          </cell>
          <cell r="E274" t="str">
            <v>040000025</v>
          </cell>
          <cell r="F274" t="str">
            <v>Sundry Receivables</v>
          </cell>
          <cell r="R274" t="str">
            <v>9CYR5A</v>
          </cell>
          <cell r="S274" t="str">
            <v>CONSOL-ED&amp;C CARIBE GE-COMP</v>
          </cell>
        </row>
        <row r="275">
          <cell r="A275">
            <v>1205001</v>
          </cell>
          <cell r="B275" t="str">
            <v>UNDISTRIBUTED EXPENDITURES</v>
          </cell>
          <cell r="E275" t="str">
            <v>040000030</v>
          </cell>
          <cell r="F275" t="str">
            <v>Sundry Receivables</v>
          </cell>
          <cell r="R275" t="str">
            <v>9MYRIE</v>
          </cell>
          <cell r="S275" t="str">
            <v>ELIM-IUSA GE-METER</v>
          </cell>
        </row>
        <row r="276">
          <cell r="A276">
            <v>1205001</v>
          </cell>
          <cell r="B276" t="str">
            <v>UNDISTRIBUTED EXPENDITURES</v>
          </cell>
          <cell r="E276" t="str">
            <v>040000040</v>
          </cell>
          <cell r="F276" t="str">
            <v>Sundry Receivables</v>
          </cell>
          <cell r="R276" t="str">
            <v>9PYRGC</v>
          </cell>
          <cell r="S276" t="str">
            <v>CONSOL-TRANSMISSION-PEB</v>
          </cell>
        </row>
        <row r="277">
          <cell r="A277">
            <v>1205001</v>
          </cell>
          <cell r="B277" t="str">
            <v>UNDISTRIBUTED EXPENDITURES</v>
          </cell>
          <cell r="E277" t="str">
            <v>040000045</v>
          </cell>
          <cell r="F277" t="str">
            <v>Sundry Receivables</v>
          </cell>
        </row>
        <row r="278">
          <cell r="A278">
            <v>1205001</v>
          </cell>
          <cell r="B278" t="str">
            <v>UNDISTRIBUTED EXPENDITURES</v>
          </cell>
          <cell r="E278" t="str">
            <v>040000050</v>
          </cell>
          <cell r="F278" t="str">
            <v>Sundry Receivables</v>
          </cell>
        </row>
        <row r="279">
          <cell r="A279">
            <v>1205001</v>
          </cell>
          <cell r="B279" t="str">
            <v>UNDISTRIBUTED EXPENDITURES</v>
          </cell>
          <cell r="E279" t="str">
            <v>040020001</v>
          </cell>
          <cell r="F279" t="str">
            <v>Sundry Receivables</v>
          </cell>
        </row>
        <row r="280">
          <cell r="A280">
            <v>1205001</v>
          </cell>
          <cell r="B280" t="str">
            <v>UNDISTRIBUTED EXPENDITURES</v>
          </cell>
          <cell r="E280" t="str">
            <v>040020002</v>
          </cell>
          <cell r="F280" t="str">
            <v>Sundry Receivables</v>
          </cell>
        </row>
        <row r="281">
          <cell r="A281">
            <v>1205001</v>
          </cell>
          <cell r="B281" t="str">
            <v>UNDISTRIBUTED EXPENDITURES</v>
          </cell>
          <cell r="E281" t="str">
            <v>040030020</v>
          </cell>
          <cell r="F281" t="str">
            <v>Sundry Receivables</v>
          </cell>
        </row>
        <row r="282">
          <cell r="A282">
            <v>1205001</v>
          </cell>
          <cell r="B282" t="str">
            <v>UNDISTRIBUTED EXPENDITURES</v>
          </cell>
          <cell r="E282" t="str">
            <v>040030031</v>
          </cell>
          <cell r="F282" t="str">
            <v>Sundry Receivables</v>
          </cell>
        </row>
        <row r="283">
          <cell r="A283">
            <v>1205001</v>
          </cell>
          <cell r="B283" t="str">
            <v>UNDISTRIBUTED EXPENDITURES</v>
          </cell>
          <cell r="E283" t="str">
            <v>040030032</v>
          </cell>
          <cell r="F283" t="str">
            <v>Sundry Receivables</v>
          </cell>
        </row>
        <row r="284">
          <cell r="A284">
            <v>1205001</v>
          </cell>
          <cell r="B284" t="str">
            <v>UNDISTRIBUTED EXPENDITURES</v>
          </cell>
          <cell r="E284" t="str">
            <v>040030051</v>
          </cell>
          <cell r="F284" t="str">
            <v>Sundry Receivables</v>
          </cell>
        </row>
        <row r="285">
          <cell r="A285">
            <v>1205001</v>
          </cell>
          <cell r="B285" t="str">
            <v>UNDISTRIBUTED EXPENDITURES</v>
          </cell>
          <cell r="E285" t="str">
            <v>040030052</v>
          </cell>
          <cell r="F285" t="str">
            <v>Sundry Receivables</v>
          </cell>
        </row>
        <row r="286">
          <cell r="A286">
            <v>1205001</v>
          </cell>
          <cell r="B286" t="str">
            <v>UNDISTRIBUTED EXPENDITURES</v>
          </cell>
          <cell r="E286" t="str">
            <v>040090000</v>
          </cell>
          <cell r="F286" t="str">
            <v>Sundry Receivables</v>
          </cell>
        </row>
        <row r="287">
          <cell r="A287">
            <v>1205001</v>
          </cell>
          <cell r="B287" t="str">
            <v>UNDISTRIBUTED EXPENDITURES</v>
          </cell>
          <cell r="E287" t="str">
            <v>040090001</v>
          </cell>
          <cell r="F287" t="str">
            <v>Sundry Receivables</v>
          </cell>
        </row>
        <row r="288">
          <cell r="A288">
            <v>1205001</v>
          </cell>
          <cell r="B288" t="str">
            <v>UNDISTRIBUTED EXPENDITURES</v>
          </cell>
          <cell r="E288" t="str">
            <v>040110000</v>
          </cell>
          <cell r="F288" t="str">
            <v>Sundry Receivables</v>
          </cell>
        </row>
        <row r="289">
          <cell r="A289">
            <v>1205001</v>
          </cell>
          <cell r="B289" t="str">
            <v>UNDISTRIBUTED EXPENDITURES</v>
          </cell>
          <cell r="E289" t="str">
            <v>040110010</v>
          </cell>
          <cell r="F289" t="str">
            <v>Sundry Receivables</v>
          </cell>
        </row>
        <row r="290">
          <cell r="A290">
            <v>1205001</v>
          </cell>
          <cell r="B290" t="str">
            <v>UNDISTRIBUTED EXPENDITURES</v>
          </cell>
          <cell r="E290" t="str">
            <v>040110020</v>
          </cell>
          <cell r="F290" t="str">
            <v>Sundry Receivables</v>
          </cell>
        </row>
        <row r="291">
          <cell r="A291">
            <v>1205001</v>
          </cell>
          <cell r="B291" t="str">
            <v>UNDISTRIBUTED EXPENDITURES</v>
          </cell>
          <cell r="E291" t="str">
            <v>040120000</v>
          </cell>
          <cell r="F291" t="str">
            <v>Sundry Receivables</v>
          </cell>
        </row>
        <row r="292">
          <cell r="A292">
            <v>1205001</v>
          </cell>
          <cell r="B292" t="str">
            <v>UNDISTRIBUTED EXPENDITURES</v>
          </cell>
          <cell r="E292" t="str">
            <v>040130000</v>
          </cell>
          <cell r="F292" t="str">
            <v>Sundry Receivables</v>
          </cell>
        </row>
        <row r="293">
          <cell r="A293">
            <v>1205001</v>
          </cell>
          <cell r="B293" t="str">
            <v>UNDISTRIBUTED EXPENDITURES</v>
          </cell>
          <cell r="E293" t="str">
            <v>040130010</v>
          </cell>
          <cell r="F293" t="str">
            <v>Sundry Receivables</v>
          </cell>
        </row>
        <row r="294">
          <cell r="A294">
            <v>1205001</v>
          </cell>
          <cell r="B294" t="str">
            <v>UNDISTRIBUTED EXPENDITURES</v>
          </cell>
          <cell r="E294" t="str">
            <v>040140000</v>
          </cell>
          <cell r="F294" t="str">
            <v>Sundry Receivables</v>
          </cell>
        </row>
        <row r="295">
          <cell r="A295">
            <v>1205001</v>
          </cell>
          <cell r="B295" t="str">
            <v>UNDISTRIBUTED EXPENDITURES</v>
          </cell>
          <cell r="E295" t="str">
            <v>040160010</v>
          </cell>
          <cell r="F295" t="str">
            <v>Sundry Receivables</v>
          </cell>
        </row>
        <row r="296">
          <cell r="A296">
            <v>1206001</v>
          </cell>
          <cell r="B296" t="str">
            <v>DEF CHGS-BUSINESS COMBINATION EXPENSES</v>
          </cell>
          <cell r="E296" t="str">
            <v>040160030</v>
          </cell>
          <cell r="F296" t="str">
            <v>Sundry Receivables</v>
          </cell>
        </row>
        <row r="297">
          <cell r="A297">
            <v>1209002</v>
          </cell>
          <cell r="B297" t="str">
            <v>OTHERS WITHIN OWN GROUP</v>
          </cell>
          <cell r="E297" t="str">
            <v>040160040</v>
          </cell>
          <cell r="F297" t="str">
            <v>Sundry Receivables</v>
          </cell>
        </row>
        <row r="298">
          <cell r="A298">
            <v>1209002</v>
          </cell>
          <cell r="B298" t="str">
            <v>OTHERS WITHIN OWN GROUP</v>
          </cell>
          <cell r="E298" t="str">
            <v>040180000</v>
          </cell>
          <cell r="F298" t="str">
            <v>Sundry Receivables</v>
          </cell>
        </row>
        <row r="299">
          <cell r="A299">
            <v>1209003</v>
          </cell>
          <cell r="B299" t="str">
            <v>OTHERS WITHIN OWN ECHELON ABOVE GROUP</v>
          </cell>
          <cell r="E299" t="str">
            <v>040190010</v>
          </cell>
          <cell r="F299" t="str">
            <v>Sundry Receivables</v>
          </cell>
        </row>
        <row r="300">
          <cell r="A300">
            <v>1209004</v>
          </cell>
          <cell r="B300" t="str">
            <v>OTHER GE PARENT CO.COMPONENTS</v>
          </cell>
          <cell r="E300" t="str">
            <v>040230000</v>
          </cell>
          <cell r="F300" t="str">
            <v>Sundry Receivables</v>
          </cell>
        </row>
        <row r="301">
          <cell r="A301">
            <v>1209004</v>
          </cell>
          <cell r="B301" t="str">
            <v>OTHER GE PARENT CO.COMPONENTS</v>
          </cell>
          <cell r="E301" t="str">
            <v>040300000</v>
          </cell>
          <cell r="F301" t="str">
            <v>Sundry Receivables</v>
          </cell>
        </row>
        <row r="302">
          <cell r="A302">
            <v>1209004</v>
          </cell>
          <cell r="B302" t="str">
            <v>OTHER GE PARENT CO.COMPONENTS</v>
          </cell>
          <cell r="E302" t="str">
            <v>040400010</v>
          </cell>
          <cell r="F302" t="str">
            <v>Sundry Receivables</v>
          </cell>
        </row>
        <row r="303">
          <cell r="A303">
            <v>1270001</v>
          </cell>
          <cell r="B303" t="str">
            <v>INTERNAL USE SOFTWARE-CAPITALIZED SOFTWARE COSTS-FC-BAL 1/1</v>
          </cell>
          <cell r="E303" t="str">
            <v>040400020</v>
          </cell>
          <cell r="F303" t="str">
            <v>Sundry Receivables</v>
          </cell>
        </row>
        <row r="304">
          <cell r="A304">
            <v>1270001</v>
          </cell>
          <cell r="B304" t="str">
            <v>INTERNAL USE SOFTWARE-CAPITALIZED SOFTWARE COSTS-FC-BAL 1/1</v>
          </cell>
          <cell r="E304" t="str">
            <v>040400030</v>
          </cell>
          <cell r="F304" t="str">
            <v>Sundry Receivables</v>
          </cell>
        </row>
        <row r="305">
          <cell r="A305">
            <v>1270001</v>
          </cell>
          <cell r="B305" t="str">
            <v>INTERNAL USE SOFTWARE-CAPITALIZED SOFTWARE COSTS-FC-BAL 1/1</v>
          </cell>
          <cell r="E305" t="str">
            <v>040400050</v>
          </cell>
          <cell r="F305" t="str">
            <v>Sundry Receivables</v>
          </cell>
        </row>
        <row r="306">
          <cell r="A306">
            <v>1270001</v>
          </cell>
          <cell r="B306" t="str">
            <v>INTERNAL USE SOFTWARE-CAPITALIZED SOFTWARE COSTS-FC-BAL 1/1</v>
          </cell>
          <cell r="E306" t="str">
            <v>041000000</v>
          </cell>
          <cell r="F306" t="str">
            <v>Sundry Receivables</v>
          </cell>
        </row>
        <row r="307">
          <cell r="A307">
            <v>1270003</v>
          </cell>
          <cell r="B307" t="str">
            <v>INTERNAL USE SOFTWARE-CAPITALIZED SOFTWARE COSTS-GROSS EXPEND-CY-OTHER</v>
          </cell>
          <cell r="E307" t="str">
            <v>044000020</v>
          </cell>
          <cell r="F307" t="str">
            <v>Sundry Receivables</v>
          </cell>
        </row>
        <row r="308">
          <cell r="A308">
            <v>1270003</v>
          </cell>
          <cell r="B308" t="str">
            <v>INTERNAL USE SOFTWARE-CAPITALIZED SOFTWARE COSTS-GROSS EXPEND-CY-OTHER</v>
          </cell>
          <cell r="E308" t="str">
            <v>044000040</v>
          </cell>
          <cell r="F308" t="str">
            <v>Sundry Receivables</v>
          </cell>
        </row>
        <row r="309">
          <cell r="A309">
            <v>1270003</v>
          </cell>
          <cell r="B309" t="str">
            <v>INTERNAL USE SOFTWARE-CAPITALIZED SOFTWARE COSTS-GROSS EXPEND-CY-OTHER</v>
          </cell>
          <cell r="E309" t="str">
            <v>044000050</v>
          </cell>
          <cell r="F309" t="str">
            <v>Sundry Receivables</v>
          </cell>
        </row>
        <row r="310">
          <cell r="A310">
            <v>1270003</v>
          </cell>
          <cell r="B310" t="str">
            <v>INTERNAL USE SOFTWARE-CAPITALIZED SOFTWARE COSTS-GROSS EXPEND-CY-OTHER</v>
          </cell>
          <cell r="E310" t="str">
            <v>044000060</v>
          </cell>
          <cell r="F310" t="str">
            <v>Sundry Receivables</v>
          </cell>
        </row>
        <row r="311">
          <cell r="A311">
            <v>1270003</v>
          </cell>
          <cell r="B311" t="str">
            <v>INTERNAL USE SOFTWARE-CAPITALIZED SOFTWARE COSTS-GROSS EXPEND-CY-OTHER</v>
          </cell>
          <cell r="E311" t="str">
            <v>045000000</v>
          </cell>
          <cell r="F311" t="str">
            <v>Sundry Receivables</v>
          </cell>
        </row>
        <row r="312">
          <cell r="A312">
            <v>1270004</v>
          </cell>
          <cell r="B312" t="str">
            <v>INTERNAL USE SOFTWARE-CAPITALIZED SOFTWARE COSTS-WRITE OFFS, ETC.</v>
          </cell>
          <cell r="E312" t="str">
            <v>120050900</v>
          </cell>
          <cell r="F312" t="str">
            <v>Deferred Charges</v>
          </cell>
        </row>
        <row r="313">
          <cell r="A313">
            <v>1270004</v>
          </cell>
          <cell r="B313" t="str">
            <v>INTERNAL USE SOFTWARE-CAPITALIZED SOFTWARE COSTS-WRITE OFFS, ETC.</v>
          </cell>
          <cell r="E313" t="str">
            <v>120090020</v>
          </cell>
          <cell r="F313" t="str">
            <v>Deferred Charges</v>
          </cell>
        </row>
        <row r="314">
          <cell r="A314">
            <v>1270004</v>
          </cell>
          <cell r="B314" t="str">
            <v>INTERNAL USE SOFTWARE-CAPITALIZED SOFTWARE COSTS-WRITE OFFS, ETC.</v>
          </cell>
          <cell r="E314" t="str">
            <v>120090030</v>
          </cell>
          <cell r="F314" t="str">
            <v>Deferred Charges</v>
          </cell>
        </row>
        <row r="315">
          <cell r="A315">
            <v>1280001</v>
          </cell>
          <cell r="B315" t="str">
            <v>CAP. SOFTWARE COSTS-RESERVE FOR AMORT-CY</v>
          </cell>
          <cell r="E315" t="str">
            <v>120120010</v>
          </cell>
          <cell r="F315" t="str">
            <v>Deferred Charges</v>
          </cell>
        </row>
        <row r="316">
          <cell r="A316">
            <v>1280001</v>
          </cell>
          <cell r="B316" t="str">
            <v>CAP. SOFTWARE COSTS-RESERVE FOR AMORT-CY</v>
          </cell>
          <cell r="E316" t="str">
            <v>120120020</v>
          </cell>
          <cell r="F316" t="str">
            <v>Deferred Charges</v>
          </cell>
        </row>
        <row r="317">
          <cell r="A317">
            <v>1280002</v>
          </cell>
          <cell r="B317" t="str">
            <v>CAP. SOFTWARE COSTS-RESERVE FOR AMORT-PY</v>
          </cell>
          <cell r="E317" t="str">
            <v>120120040</v>
          </cell>
          <cell r="F317" t="str">
            <v>Deferred Charges</v>
          </cell>
        </row>
        <row r="318">
          <cell r="A318">
            <v>1290001</v>
          </cell>
          <cell r="B318" t="str">
            <v>RESERVE FOR DEFERRED CHARGES</v>
          </cell>
          <cell r="E318" t="str">
            <v>120120050</v>
          </cell>
          <cell r="F318" t="str">
            <v>Deferred Charges</v>
          </cell>
        </row>
        <row r="319">
          <cell r="A319">
            <v>1300001</v>
          </cell>
          <cell r="B319" t="str">
            <v>LOANS TO EMPLOYEES</v>
          </cell>
          <cell r="E319" t="str">
            <v>160010000</v>
          </cell>
          <cell r="F319" t="str">
            <v>Investments</v>
          </cell>
        </row>
        <row r="320">
          <cell r="A320">
            <v>1300001</v>
          </cell>
          <cell r="B320" t="str">
            <v>LOANS TO EMPLOYEES</v>
          </cell>
          <cell r="E320" t="str">
            <v>160010010</v>
          </cell>
          <cell r="F320" t="str">
            <v>Investments</v>
          </cell>
        </row>
        <row r="321">
          <cell r="A321">
            <v>1300001</v>
          </cell>
          <cell r="B321" t="str">
            <v>LOANS TO EMPLOYEES</v>
          </cell>
          <cell r="E321" t="str">
            <v>160010014</v>
          </cell>
          <cell r="F321" t="str">
            <v>Investments</v>
          </cell>
        </row>
        <row r="322">
          <cell r="A322">
            <v>1300001</v>
          </cell>
          <cell r="B322" t="str">
            <v>LOANS TO EMPLOYEES</v>
          </cell>
          <cell r="E322" t="str">
            <v>160010021</v>
          </cell>
          <cell r="F322" t="str">
            <v>Investments</v>
          </cell>
        </row>
        <row r="323">
          <cell r="A323">
            <v>1310001</v>
          </cell>
          <cell r="B323" t="str">
            <v>OTHER ASSETS</v>
          </cell>
          <cell r="E323" t="str">
            <v>160010022</v>
          </cell>
          <cell r="F323" t="str">
            <v>Investments</v>
          </cell>
        </row>
        <row r="324">
          <cell r="A324">
            <v>1310071</v>
          </cell>
          <cell r="B324" t="str">
            <v>TRSY-OTHER ASSETS</v>
          </cell>
          <cell r="E324" t="str">
            <v>160010023</v>
          </cell>
          <cell r="F324" t="str">
            <v>Investments</v>
          </cell>
        </row>
        <row r="325">
          <cell r="A325">
            <v>1601001</v>
          </cell>
          <cell r="B325" t="str">
            <v>SHARE OF EQUITY AT ACQUISITION</v>
          </cell>
          <cell r="E325" t="str">
            <v>160010024</v>
          </cell>
          <cell r="F325" t="str">
            <v>Investments</v>
          </cell>
        </row>
        <row r="326">
          <cell r="A326">
            <v>1601001</v>
          </cell>
          <cell r="B326" t="str">
            <v>SHARE OF EQUITY AT ACQUISITION</v>
          </cell>
          <cell r="E326" t="str">
            <v>160010040</v>
          </cell>
          <cell r="F326" t="str">
            <v>Investments</v>
          </cell>
        </row>
        <row r="327">
          <cell r="A327">
            <v>1601001</v>
          </cell>
          <cell r="B327" t="str">
            <v>SHARE OF EQUITY AT ACQUISITION</v>
          </cell>
          <cell r="E327" t="str">
            <v>160010060</v>
          </cell>
          <cell r="F327" t="str">
            <v>Investments</v>
          </cell>
        </row>
        <row r="328">
          <cell r="A328">
            <v>1601001</v>
          </cell>
          <cell r="B328" t="str">
            <v>SHARE OF EQUITY AT ACQUISITION</v>
          </cell>
          <cell r="E328" t="str">
            <v>160010070</v>
          </cell>
          <cell r="F328" t="str">
            <v>Investments</v>
          </cell>
        </row>
        <row r="329">
          <cell r="A329">
            <v>1601001</v>
          </cell>
          <cell r="B329" t="str">
            <v>SHARE OF EQUITY AT ACQUISITION</v>
          </cell>
          <cell r="E329" t="str">
            <v>160010080</v>
          </cell>
          <cell r="F329" t="str">
            <v>Investments</v>
          </cell>
        </row>
        <row r="330">
          <cell r="A330">
            <v>1601001</v>
          </cell>
          <cell r="B330" t="str">
            <v>SHARE OF EQUITY AT ACQUISITION</v>
          </cell>
          <cell r="E330" t="str">
            <v>160010090</v>
          </cell>
          <cell r="F330" t="str">
            <v>Investments</v>
          </cell>
        </row>
        <row r="331">
          <cell r="A331">
            <v>1601001</v>
          </cell>
          <cell r="B331" t="str">
            <v>SHARE OF EQUITY AT ACQUISITION</v>
          </cell>
          <cell r="E331" t="str">
            <v>160010100</v>
          </cell>
          <cell r="F331" t="str">
            <v>Investments</v>
          </cell>
        </row>
        <row r="332">
          <cell r="A332">
            <v>1601001</v>
          </cell>
          <cell r="B332" t="str">
            <v>SHARE OF EQUITY AT ACQUISITION</v>
          </cell>
          <cell r="E332" t="str">
            <v>160020020</v>
          </cell>
          <cell r="F332" t="str">
            <v>Investments</v>
          </cell>
        </row>
        <row r="333">
          <cell r="A333">
            <v>1621001</v>
          </cell>
          <cell r="B333" t="str">
            <v>SHARE OF EQUITY AT ACQUISITION</v>
          </cell>
          <cell r="E333" t="str">
            <v>160030010</v>
          </cell>
          <cell r="F333" t="str">
            <v>Investments</v>
          </cell>
        </row>
        <row r="334">
          <cell r="A334">
            <v>1621001</v>
          </cell>
          <cell r="B334" t="str">
            <v>SHARE OF EQUITY AT ACQUISITION</v>
          </cell>
          <cell r="E334" t="str">
            <v>162010000</v>
          </cell>
          <cell r="F334" t="str">
            <v>Investments</v>
          </cell>
        </row>
        <row r="335">
          <cell r="A335">
            <v>1621001</v>
          </cell>
          <cell r="B335" t="str">
            <v>SHARE OF EQUITY AT ACQUISITION</v>
          </cell>
          <cell r="E335" t="str">
            <v>162010010</v>
          </cell>
          <cell r="F335" t="str">
            <v>Investments</v>
          </cell>
        </row>
        <row r="336">
          <cell r="A336">
            <v>1621001</v>
          </cell>
          <cell r="B336" t="str">
            <v>SHARE OF EQUITY AT ACQUISITION</v>
          </cell>
          <cell r="E336" t="str">
            <v>162010013</v>
          </cell>
          <cell r="F336" t="str">
            <v>Investments</v>
          </cell>
        </row>
        <row r="337">
          <cell r="A337">
            <v>1624001</v>
          </cell>
          <cell r="B337" t="str">
            <v>LOANS AND ADVANCES</v>
          </cell>
          <cell r="E337" t="str">
            <v>162010014</v>
          </cell>
          <cell r="F337" t="str">
            <v>Investments</v>
          </cell>
        </row>
        <row r="338">
          <cell r="A338">
            <v>1625001</v>
          </cell>
          <cell r="B338" t="str">
            <v>CHANGE IN SOE SINCE ACQUISITION</v>
          </cell>
          <cell r="E338" t="str">
            <v>162010060</v>
          </cell>
          <cell r="F338" t="str">
            <v>Investments</v>
          </cell>
        </row>
        <row r="339">
          <cell r="A339">
            <v>1625001</v>
          </cell>
          <cell r="B339" t="str">
            <v>CHANGE IN SOE SINCE ACQUISITION</v>
          </cell>
          <cell r="E339" t="str">
            <v>162040000</v>
          </cell>
          <cell r="F339" t="str">
            <v>Investments</v>
          </cell>
        </row>
        <row r="340">
          <cell r="A340">
            <v>1625001</v>
          </cell>
          <cell r="B340" t="str">
            <v>CHANGE IN SOE SINCE ACQUISITION</v>
          </cell>
          <cell r="E340" t="str">
            <v>162050000</v>
          </cell>
          <cell r="F340" t="str">
            <v>Investments</v>
          </cell>
        </row>
        <row r="341">
          <cell r="A341">
            <v>1625001</v>
          </cell>
          <cell r="B341" t="str">
            <v>CHANGE IN SOE SINCE ACQUISITION</v>
          </cell>
          <cell r="E341" t="str">
            <v>162050010</v>
          </cell>
          <cell r="F341" t="str">
            <v>Investments</v>
          </cell>
        </row>
        <row r="342">
          <cell r="A342">
            <v>1625001</v>
          </cell>
          <cell r="B342" t="str">
            <v>CHANGE IN SOE SINCE ACQUISITION</v>
          </cell>
          <cell r="E342" t="str">
            <v>162050011</v>
          </cell>
          <cell r="F342" t="str">
            <v>Investments</v>
          </cell>
        </row>
        <row r="343">
          <cell r="A343">
            <v>1625001</v>
          </cell>
          <cell r="B343" t="str">
            <v>CHANGE IN SOE SINCE ACQUISITION</v>
          </cell>
          <cell r="E343" t="str">
            <v>162050020</v>
          </cell>
          <cell r="F343" t="str">
            <v>Investments</v>
          </cell>
        </row>
        <row r="344">
          <cell r="A344">
            <v>1625001</v>
          </cell>
          <cell r="B344" t="str">
            <v>CHANGE IN SOE SINCE ACQUISITION</v>
          </cell>
          <cell r="E344" t="str">
            <v>162050050</v>
          </cell>
          <cell r="F344" t="str">
            <v>Investments</v>
          </cell>
        </row>
        <row r="345">
          <cell r="A345">
            <v>1650001</v>
          </cell>
          <cell r="B345" t="str">
            <v>OTHER MISCELLANEOUS SECURITIES</v>
          </cell>
          <cell r="E345" t="str">
            <v>162050060</v>
          </cell>
          <cell r="F345" t="str">
            <v>Investments</v>
          </cell>
        </row>
        <row r="346">
          <cell r="A346">
            <v>1700201</v>
          </cell>
          <cell r="B346" t="str">
            <v>ASSESSED INVESTMENT-CASH OUTSIDE OWN BUS</v>
          </cell>
          <cell r="E346" t="str">
            <v>162050071</v>
          </cell>
          <cell r="F346" t="str">
            <v>Investments</v>
          </cell>
        </row>
        <row r="347">
          <cell r="A347">
            <v>1702201</v>
          </cell>
          <cell r="B347" t="str">
            <v>ASS'D INVESTMENT-INVENTORIES OUTSIDE OWN BUSINESS</v>
          </cell>
          <cell r="E347" t="str">
            <v>162050080</v>
          </cell>
          <cell r="F347" t="str">
            <v>Investments</v>
          </cell>
        </row>
        <row r="348">
          <cell r="A348">
            <v>1703101</v>
          </cell>
          <cell r="B348" t="str">
            <v>ASS'D INVEST-OTHER WITHIN OWN BUSINESS</v>
          </cell>
          <cell r="E348" t="str">
            <v>292310070</v>
          </cell>
          <cell r="F348" t="str">
            <v>Investments</v>
          </cell>
        </row>
        <row r="349">
          <cell r="A349">
            <v>1703201</v>
          </cell>
          <cell r="B349" t="str">
            <v>ASS'D INVEST-OTHER OUTSIDE OWN BUSINESS</v>
          </cell>
          <cell r="E349" t="str">
            <v>292310075</v>
          </cell>
          <cell r="F349" t="str">
            <v>Investments</v>
          </cell>
        </row>
        <row r="350">
          <cell r="A350">
            <v>1703201</v>
          </cell>
          <cell r="B350" t="str">
            <v>ASS'D INVEST-OTHER OUTSIDE OWN BUSINESS</v>
          </cell>
          <cell r="E350" t="str">
            <v>292330080</v>
          </cell>
          <cell r="F350" t="str">
            <v>Investments</v>
          </cell>
        </row>
        <row r="351">
          <cell r="A351">
            <v>1703201</v>
          </cell>
          <cell r="B351" t="str">
            <v>ASS'D INVEST-OTHER OUTSIDE OWN BUSINESS</v>
          </cell>
          <cell r="E351" t="str">
            <v>292410000</v>
          </cell>
          <cell r="F351" t="str">
            <v>Investments</v>
          </cell>
        </row>
        <row r="352">
          <cell r="A352">
            <v>1709401</v>
          </cell>
          <cell r="B352" t="str">
            <v>ACCOUNTS PAYABLE-COMP OTH THAN W/IN OWN BUSINESS</v>
          </cell>
          <cell r="E352" t="str">
            <v>292410010</v>
          </cell>
          <cell r="F352" t="str">
            <v>Investments</v>
          </cell>
        </row>
        <row r="353">
          <cell r="A353">
            <v>1811401</v>
          </cell>
          <cell r="B353" t="str">
            <v>DEF.US FED. INC. TAXES-OTHER</v>
          </cell>
          <cell r="E353" t="str">
            <v>292430000</v>
          </cell>
          <cell r="F353" t="str">
            <v>Investments</v>
          </cell>
        </row>
        <row r="354">
          <cell r="A354">
            <v>1814001</v>
          </cell>
          <cell r="B354" t="str">
            <v>DEF.US FED.INC.TAXES-INTERCO PROFITS IN ASSETS</v>
          </cell>
          <cell r="E354" t="str">
            <v>170310000</v>
          </cell>
          <cell r="F354" t="str">
            <v>Assessed Investments</v>
          </cell>
        </row>
        <row r="355">
          <cell r="A355">
            <v>1820001</v>
          </cell>
          <cell r="B355" t="str">
            <v>DEFERRED PUERTO RICAN INCOME TAXES</v>
          </cell>
          <cell r="E355" t="str">
            <v>170320000</v>
          </cell>
          <cell r="F355" t="str">
            <v>Assessed Investments</v>
          </cell>
        </row>
        <row r="356">
          <cell r="A356">
            <v>1830001</v>
          </cell>
          <cell r="B356" t="str">
            <v>DEFERRED FOREIGN INCOME TAXES</v>
          </cell>
          <cell r="E356" t="str">
            <v>170910020</v>
          </cell>
          <cell r="F356" t="str">
            <v>Assessed Investments</v>
          </cell>
        </row>
        <row r="357">
          <cell r="A357">
            <v>2000001</v>
          </cell>
          <cell r="B357" t="str">
            <v>BALANCE AT JANUARY 1</v>
          </cell>
          <cell r="E357" t="str">
            <v>170920020</v>
          </cell>
          <cell r="F357" t="str">
            <v>Assessed Investments</v>
          </cell>
        </row>
        <row r="358">
          <cell r="A358">
            <v>2000001</v>
          </cell>
          <cell r="B358" t="str">
            <v>BALANCE AT JANUARY 1</v>
          </cell>
          <cell r="E358" t="str">
            <v>170920030</v>
          </cell>
          <cell r="F358" t="str">
            <v>Assessed Investments</v>
          </cell>
        </row>
        <row r="359">
          <cell r="A359">
            <v>2000001</v>
          </cell>
          <cell r="B359" t="str">
            <v>BALANCE AT JANUARY 1</v>
          </cell>
          <cell r="E359" t="str">
            <v>170920060</v>
          </cell>
          <cell r="F359" t="str">
            <v>Assessed Investments</v>
          </cell>
        </row>
        <row r="360">
          <cell r="A360">
            <v>2000001</v>
          </cell>
          <cell r="B360" t="str">
            <v>BALANCE AT JANUARY 1</v>
          </cell>
          <cell r="E360" t="str">
            <v>170920070</v>
          </cell>
          <cell r="F360" t="str">
            <v>Assessed Investments</v>
          </cell>
        </row>
        <row r="361">
          <cell r="A361">
            <v>2000002</v>
          </cell>
          <cell r="B361" t="str">
            <v>GROSS EXPEND. CURR. YR.-ACQ OF NEW BUSINESS</v>
          </cell>
          <cell r="E361" t="str">
            <v>170920080</v>
          </cell>
          <cell r="F361" t="str">
            <v>Assessed Investments</v>
          </cell>
        </row>
        <row r="362">
          <cell r="A362">
            <v>2000003</v>
          </cell>
          <cell r="B362" t="str">
            <v>GROSS EXPEND. CURR. YR.-OTHER</v>
          </cell>
          <cell r="E362" t="str">
            <v>292110010</v>
          </cell>
          <cell r="F362" t="str">
            <v>Licenses, GW &amp; Intang</v>
          </cell>
        </row>
        <row r="363">
          <cell r="A363">
            <v>2000003</v>
          </cell>
          <cell r="B363" t="str">
            <v>GROSS EXPEND. CURR. YR.-OTHER</v>
          </cell>
          <cell r="E363" t="str">
            <v>292110020</v>
          </cell>
          <cell r="F363" t="str">
            <v>Licenses, GW &amp; Intang</v>
          </cell>
        </row>
        <row r="364">
          <cell r="A364">
            <v>2000003</v>
          </cell>
          <cell r="B364" t="str">
            <v>GROSS EXPEND. CURR. YR.-OTHER</v>
          </cell>
          <cell r="E364" t="str">
            <v>292110030</v>
          </cell>
          <cell r="F364" t="str">
            <v>Licenses, GW &amp; Intang</v>
          </cell>
        </row>
        <row r="365">
          <cell r="A365">
            <v>2000003</v>
          </cell>
          <cell r="B365" t="str">
            <v>GROSS EXPEND. CURR. YR.-OTHER</v>
          </cell>
          <cell r="E365" t="str">
            <v>292110125</v>
          </cell>
          <cell r="F365" t="str">
            <v>Licenses, GW &amp; Intang</v>
          </cell>
        </row>
        <row r="366">
          <cell r="A366">
            <v>2000003</v>
          </cell>
          <cell r="B366" t="str">
            <v>GROSS EXPEND. CURR. YR.-OTHER</v>
          </cell>
          <cell r="E366" t="str">
            <v>292120010</v>
          </cell>
          <cell r="F366" t="str">
            <v>Licenses, GW &amp; Intang</v>
          </cell>
        </row>
        <row r="367">
          <cell r="A367">
            <v>2000003</v>
          </cell>
          <cell r="B367" t="str">
            <v>GROSS EXPEND. CURR. YR.-OTHER</v>
          </cell>
          <cell r="E367" t="str">
            <v>292210010</v>
          </cell>
          <cell r="F367" t="str">
            <v>Licenses, GW &amp; Intang</v>
          </cell>
        </row>
        <row r="368">
          <cell r="A368">
            <v>2000003</v>
          </cell>
          <cell r="B368" t="str">
            <v>GROSS EXPEND. CURR. YR.-OTHER</v>
          </cell>
          <cell r="E368" t="str">
            <v>292210020</v>
          </cell>
          <cell r="F368" t="str">
            <v>Licenses, GW &amp; Intang</v>
          </cell>
        </row>
        <row r="369">
          <cell r="A369">
            <v>2000004</v>
          </cell>
          <cell r="B369" t="str">
            <v>WRITE OFFS, ETC</v>
          </cell>
          <cell r="E369" t="str">
            <v>292210125</v>
          </cell>
          <cell r="F369" t="str">
            <v>Licenses, GW &amp; Intang</v>
          </cell>
        </row>
        <row r="370">
          <cell r="A370">
            <v>2000004</v>
          </cell>
          <cell r="B370" t="str">
            <v>WRITE OFFS, ETC</v>
          </cell>
          <cell r="E370" t="str">
            <v>030140010</v>
          </cell>
          <cell r="F370" t="str">
            <v>Other Assets</v>
          </cell>
        </row>
        <row r="371">
          <cell r="A371">
            <v>2000004</v>
          </cell>
          <cell r="B371" t="str">
            <v>WRITE OFFS, ETC</v>
          </cell>
          <cell r="E371" t="str">
            <v>030140011</v>
          </cell>
          <cell r="F371" t="str">
            <v>Other Assets</v>
          </cell>
        </row>
        <row r="372">
          <cell r="A372">
            <v>2911001</v>
          </cell>
          <cell r="B372" t="str">
            <v>LEASEHOLD COSTS-1ST COST-AT JANUARY 1</v>
          </cell>
          <cell r="E372" t="str">
            <v>030140012</v>
          </cell>
          <cell r="F372" t="str">
            <v>Other Assets</v>
          </cell>
        </row>
        <row r="373">
          <cell r="A373">
            <v>2911001</v>
          </cell>
          <cell r="B373" t="str">
            <v>LEASEHOLD COSTS-1ST COST-AT JANUARY 1</v>
          </cell>
          <cell r="E373" t="str">
            <v>040040080</v>
          </cell>
          <cell r="F373" t="str">
            <v>Other Assets</v>
          </cell>
        </row>
        <row r="374">
          <cell r="A374">
            <v>2911001</v>
          </cell>
          <cell r="B374" t="str">
            <v>LEASEHOLD COSTS-1ST COST-AT JANUARY 1</v>
          </cell>
          <cell r="E374" t="str">
            <v>095000030</v>
          </cell>
          <cell r="F374" t="str">
            <v>Other Assets</v>
          </cell>
        </row>
        <row r="375">
          <cell r="A375">
            <v>2911001</v>
          </cell>
          <cell r="B375" t="str">
            <v>LEASEHOLD COSTS-1ST COST-AT JANUARY 1</v>
          </cell>
          <cell r="E375" t="str">
            <v>120004001</v>
          </cell>
          <cell r="F375" t="str">
            <v>Other Assets</v>
          </cell>
        </row>
        <row r="376">
          <cell r="A376">
            <v>2911001</v>
          </cell>
          <cell r="B376" t="str">
            <v>LEASEHOLD COSTS-1ST COST-AT JANUARY 1</v>
          </cell>
          <cell r="E376" t="str">
            <v>120004002</v>
          </cell>
          <cell r="F376" t="str">
            <v>Other Assets</v>
          </cell>
        </row>
        <row r="377">
          <cell r="A377">
            <v>2911002</v>
          </cell>
          <cell r="B377" t="str">
            <v>CURRENT YR ADDITIONS</v>
          </cell>
          <cell r="E377" t="str">
            <v>120004003</v>
          </cell>
          <cell r="F377" t="str">
            <v>Other Assets</v>
          </cell>
        </row>
        <row r="378">
          <cell r="A378">
            <v>2911003</v>
          </cell>
          <cell r="B378" t="str">
            <v>NET TRANSFERS/RETIREMENTS</v>
          </cell>
          <cell r="E378" t="str">
            <v>120004005</v>
          </cell>
          <cell r="F378" t="str">
            <v>Other Assets</v>
          </cell>
        </row>
        <row r="379">
          <cell r="A379">
            <v>2912001</v>
          </cell>
          <cell r="B379" t="str">
            <v>AMORTIZATION-CUR YR CHG TO OPER.</v>
          </cell>
          <cell r="E379" t="str">
            <v>120004007</v>
          </cell>
          <cell r="F379" t="str">
            <v>Other Assets</v>
          </cell>
        </row>
        <row r="380">
          <cell r="A380">
            <v>2912001</v>
          </cell>
          <cell r="B380" t="str">
            <v>AMORTIZATION-CUR YR CHG TO OPER.</v>
          </cell>
          <cell r="E380" t="str">
            <v>120004008</v>
          </cell>
          <cell r="F380" t="str">
            <v>Other Assets</v>
          </cell>
        </row>
        <row r="381">
          <cell r="A381">
            <v>2912002</v>
          </cell>
          <cell r="B381" t="str">
            <v>NET TRANSFERS/RETIREMENTS</v>
          </cell>
          <cell r="E381" t="str">
            <v>120004009</v>
          </cell>
          <cell r="F381" t="str">
            <v>Other Assets</v>
          </cell>
        </row>
        <row r="382">
          <cell r="A382">
            <v>2921101</v>
          </cell>
          <cell r="B382" t="str">
            <v>FIRST COST-END OF PERIOD</v>
          </cell>
          <cell r="E382" t="str">
            <v>120010000</v>
          </cell>
          <cell r="F382" t="str">
            <v>Other Assets</v>
          </cell>
        </row>
        <row r="383">
          <cell r="A383">
            <v>2921101</v>
          </cell>
          <cell r="B383" t="str">
            <v>FIRST COST-END OF PERIOD</v>
          </cell>
          <cell r="E383" t="str">
            <v>120010010</v>
          </cell>
          <cell r="F383" t="str">
            <v>Other Assets</v>
          </cell>
        </row>
        <row r="384">
          <cell r="A384">
            <v>2921101</v>
          </cell>
          <cell r="B384" t="str">
            <v>FIRST COST-END OF PERIOD</v>
          </cell>
          <cell r="E384" t="str">
            <v>120020000</v>
          </cell>
          <cell r="F384" t="str">
            <v>Other Assets</v>
          </cell>
        </row>
        <row r="385">
          <cell r="A385">
            <v>2922101</v>
          </cell>
          <cell r="B385" t="str">
            <v>AMORTIZATION-BALANCE END OF PERIOD</v>
          </cell>
          <cell r="E385" t="str">
            <v>120020010</v>
          </cell>
          <cell r="F385" t="str">
            <v>Other Assets</v>
          </cell>
        </row>
        <row r="386">
          <cell r="A386">
            <v>2922101</v>
          </cell>
          <cell r="B386" t="str">
            <v>AMORTIZATION-BALANCE END OF PERIOD</v>
          </cell>
          <cell r="E386" t="str">
            <v>120020020</v>
          </cell>
          <cell r="F386" t="str">
            <v>Other Assets</v>
          </cell>
        </row>
        <row r="387">
          <cell r="A387">
            <v>2922101</v>
          </cell>
          <cell r="B387" t="str">
            <v>AMORTIZATION-BALANCE END OF PERIOD</v>
          </cell>
          <cell r="E387" t="str">
            <v>120020030</v>
          </cell>
          <cell r="F387" t="str">
            <v>Other Assets</v>
          </cell>
        </row>
        <row r="388">
          <cell r="A388">
            <v>2922101</v>
          </cell>
          <cell r="B388" t="str">
            <v>AMORTIZATION-BALANCE END OF PERIOD</v>
          </cell>
          <cell r="E388" t="str">
            <v>120030000</v>
          </cell>
          <cell r="F388" t="str">
            <v>Other Assets</v>
          </cell>
        </row>
        <row r="389">
          <cell r="A389">
            <v>2923101</v>
          </cell>
          <cell r="B389" t="str">
            <v>DIF BETWEEN COST &amp; SOE AT ACQUISITION</v>
          </cell>
          <cell r="E389" t="str">
            <v>120040000</v>
          </cell>
          <cell r="F389" t="str">
            <v>Other Assets</v>
          </cell>
        </row>
        <row r="390">
          <cell r="A390">
            <v>2923101</v>
          </cell>
          <cell r="B390" t="str">
            <v>DIF BETWEEN COST &amp; SOE AT ACQUISITION</v>
          </cell>
          <cell r="E390" t="str">
            <v>120040020</v>
          </cell>
          <cell r="F390" t="str">
            <v>Other Assets</v>
          </cell>
        </row>
        <row r="391">
          <cell r="A391">
            <v>2923301</v>
          </cell>
          <cell r="B391" t="str">
            <v>DIF BETWEEN COST &amp; SOE AT ACQUISITION</v>
          </cell>
          <cell r="E391" t="str">
            <v>120040030</v>
          </cell>
          <cell r="F391" t="str">
            <v>Other Assets</v>
          </cell>
        </row>
        <row r="392">
          <cell r="A392">
            <v>2924101</v>
          </cell>
          <cell r="B392" t="str">
            <v>ALLOWANCE FOR AMORTIZATION</v>
          </cell>
          <cell r="E392" t="str">
            <v>120040040</v>
          </cell>
          <cell r="F392" t="str">
            <v>Other Assets</v>
          </cell>
        </row>
        <row r="393">
          <cell r="A393">
            <v>2924101</v>
          </cell>
          <cell r="B393" t="str">
            <v>ALLOWANCE FOR AMORTIZATION</v>
          </cell>
          <cell r="E393" t="str">
            <v>120040060</v>
          </cell>
          <cell r="F393" t="str">
            <v>Other Assets</v>
          </cell>
        </row>
        <row r="394">
          <cell r="A394">
            <v>2924301</v>
          </cell>
          <cell r="B394" t="str">
            <v>ALLOWANCE FOR AMORTIZATION</v>
          </cell>
          <cell r="E394" t="str">
            <v>120040070</v>
          </cell>
          <cell r="F394" t="str">
            <v>Other Assets</v>
          </cell>
        </row>
        <row r="395">
          <cell r="A395">
            <v>2931001</v>
          </cell>
          <cell r="B395" t="str">
            <v>RESERVE FOR DEPRECIATION-CY</v>
          </cell>
          <cell r="E395" t="str">
            <v>120050000</v>
          </cell>
          <cell r="F395" t="str">
            <v>Other Assets</v>
          </cell>
        </row>
        <row r="396">
          <cell r="A396">
            <v>2931001</v>
          </cell>
          <cell r="B396" t="str">
            <v>RESERVE FOR DEPRECIATION-CY</v>
          </cell>
          <cell r="E396" t="str">
            <v>120050010</v>
          </cell>
          <cell r="F396" t="str">
            <v>Other Assets</v>
          </cell>
        </row>
        <row r="397">
          <cell r="A397">
            <v>2931001</v>
          </cell>
          <cell r="B397" t="str">
            <v>RESERVE FOR DEPRECIATION-CY</v>
          </cell>
          <cell r="E397" t="str">
            <v>120050012</v>
          </cell>
          <cell r="F397" t="str">
            <v>Other Assets</v>
          </cell>
        </row>
        <row r="398">
          <cell r="A398">
            <v>2931001</v>
          </cell>
          <cell r="B398" t="str">
            <v>RESERVE FOR DEPRECIATION-CY</v>
          </cell>
          <cell r="E398" t="str">
            <v>120050013</v>
          </cell>
          <cell r="F398" t="str">
            <v>Other Assets</v>
          </cell>
        </row>
        <row r="399">
          <cell r="A399">
            <v>2950001</v>
          </cell>
          <cell r="B399" t="str">
            <v>PRIOR YEARS</v>
          </cell>
          <cell r="E399" t="str">
            <v>120050019</v>
          </cell>
          <cell r="F399" t="str">
            <v>Other Assets</v>
          </cell>
        </row>
        <row r="400">
          <cell r="A400">
            <v>2950001</v>
          </cell>
          <cell r="B400" t="str">
            <v>PRIOR YEARS</v>
          </cell>
          <cell r="E400" t="str">
            <v>120050023</v>
          </cell>
          <cell r="F400" t="str">
            <v>Other Assets</v>
          </cell>
        </row>
        <row r="401">
          <cell r="A401">
            <v>2950001</v>
          </cell>
          <cell r="B401" t="str">
            <v>PRIOR YEARS</v>
          </cell>
          <cell r="E401" t="str">
            <v>120050024</v>
          </cell>
          <cell r="F401" t="str">
            <v>Other Assets</v>
          </cell>
        </row>
        <row r="402">
          <cell r="A402">
            <v>2950001</v>
          </cell>
          <cell r="B402" t="str">
            <v>PRIOR YEARS</v>
          </cell>
          <cell r="E402" t="str">
            <v>120050028</v>
          </cell>
          <cell r="F402" t="str">
            <v>Other Assets</v>
          </cell>
        </row>
        <row r="403">
          <cell r="A403">
            <v>2950001</v>
          </cell>
          <cell r="B403" t="str">
            <v>PRIOR YEARS</v>
          </cell>
          <cell r="E403" t="str">
            <v>120050030</v>
          </cell>
          <cell r="F403" t="str">
            <v>Other Assets</v>
          </cell>
        </row>
        <row r="404">
          <cell r="A404">
            <v>3010001</v>
          </cell>
          <cell r="B404" t="str">
            <v>US FEDERAL INCOME TAXES PAYABLE</v>
          </cell>
          <cell r="E404" t="str">
            <v>120050031</v>
          </cell>
          <cell r="F404" t="str">
            <v>Other Assets</v>
          </cell>
        </row>
        <row r="405">
          <cell r="A405">
            <v>3010001</v>
          </cell>
          <cell r="B405" t="str">
            <v>US FEDERAL INCOME TAXES PAYABLE</v>
          </cell>
          <cell r="E405" t="str">
            <v>120050033</v>
          </cell>
          <cell r="F405" t="str">
            <v>Other Assets</v>
          </cell>
        </row>
        <row r="406">
          <cell r="A406">
            <v>3010001</v>
          </cell>
          <cell r="B406" t="str">
            <v>US FEDERAL INCOME TAXES PAYABLE</v>
          </cell>
          <cell r="E406" t="str">
            <v>120050036</v>
          </cell>
          <cell r="F406" t="str">
            <v>Other Assets</v>
          </cell>
        </row>
        <row r="407">
          <cell r="A407">
            <v>3031001</v>
          </cell>
          <cell r="B407" t="str">
            <v>PUERTO RICAN &amp; FOREIGN INC TAXES-PAYABLE CURR YR</v>
          </cell>
          <cell r="E407" t="str">
            <v>120050050</v>
          </cell>
          <cell r="F407" t="str">
            <v>Other Assets</v>
          </cell>
        </row>
        <row r="408">
          <cell r="A408">
            <v>3031001</v>
          </cell>
          <cell r="B408" t="str">
            <v>PUERTO RICAN &amp; FOREIGN INC TAXES-PAYABLE CURR YR</v>
          </cell>
          <cell r="E408" t="str">
            <v>120050075</v>
          </cell>
          <cell r="F408" t="str">
            <v>Other Assets</v>
          </cell>
        </row>
        <row r="409">
          <cell r="A409">
            <v>3031001</v>
          </cell>
          <cell r="B409" t="str">
            <v>PUERTO RICAN &amp; FOREIGN INC TAXES-PAYABLE CURR YR</v>
          </cell>
          <cell r="E409" t="str">
            <v>120050085</v>
          </cell>
          <cell r="F409" t="str">
            <v>Other Assets</v>
          </cell>
        </row>
        <row r="410">
          <cell r="A410">
            <v>3032001</v>
          </cell>
          <cell r="B410" t="str">
            <v>PUERTO RICAN &amp; FOREIGN INC TAXES-PAYABLE-PRIOR YRS</v>
          </cell>
          <cell r="E410" t="str">
            <v>120050100</v>
          </cell>
          <cell r="F410" t="str">
            <v>Other Assets</v>
          </cell>
        </row>
        <row r="411">
          <cell r="A411">
            <v>3032001</v>
          </cell>
          <cell r="B411" t="str">
            <v>PUERTO RICAN &amp; FOREIGN INC TAXES-PAYABLE-PRIOR YRS</v>
          </cell>
          <cell r="E411" t="str">
            <v>120050110</v>
          </cell>
          <cell r="F411" t="str">
            <v>Other Assets</v>
          </cell>
        </row>
        <row r="412">
          <cell r="A412">
            <v>3032001</v>
          </cell>
          <cell r="B412" t="str">
            <v>PUERTO RICAN &amp; FOREIGN INC TAXES-PAYABLE-PRIOR YRS</v>
          </cell>
          <cell r="E412" t="str">
            <v>120050120</v>
          </cell>
          <cell r="F412" t="str">
            <v>Other Assets</v>
          </cell>
        </row>
        <row r="413">
          <cell r="A413">
            <v>3111001</v>
          </cell>
          <cell r="B413" t="str">
            <v>TRADE ACCOUNTS PAYABLE</v>
          </cell>
          <cell r="E413" t="str">
            <v>120050160</v>
          </cell>
          <cell r="F413" t="str">
            <v>Other Assets</v>
          </cell>
        </row>
        <row r="414">
          <cell r="A414">
            <v>3111001</v>
          </cell>
          <cell r="B414" t="str">
            <v>TRADE ACCOUNTS PAYABLE</v>
          </cell>
          <cell r="E414" t="str">
            <v>120050165</v>
          </cell>
          <cell r="F414" t="str">
            <v>Other Assets</v>
          </cell>
        </row>
        <row r="415">
          <cell r="A415">
            <v>3111001</v>
          </cell>
          <cell r="B415" t="str">
            <v>TRADE ACCOUNTS PAYABLE</v>
          </cell>
          <cell r="E415" t="str">
            <v>120050175</v>
          </cell>
          <cell r="F415" t="str">
            <v>Other Assets</v>
          </cell>
        </row>
        <row r="416">
          <cell r="A416">
            <v>3111001</v>
          </cell>
          <cell r="B416" t="str">
            <v>TRADE ACCOUNTS PAYABLE</v>
          </cell>
          <cell r="E416" t="str">
            <v>120050270</v>
          </cell>
          <cell r="F416" t="str">
            <v>Other Assets</v>
          </cell>
        </row>
        <row r="417">
          <cell r="A417">
            <v>3111001</v>
          </cell>
          <cell r="B417" t="str">
            <v>TRADE ACCOUNTS PAYABLE</v>
          </cell>
          <cell r="E417" t="str">
            <v>120050640</v>
          </cell>
          <cell r="F417" t="str">
            <v>Other Assets</v>
          </cell>
        </row>
        <row r="418">
          <cell r="A418">
            <v>3111001</v>
          </cell>
          <cell r="B418" t="str">
            <v>TRADE ACCOUNTS PAYABLE</v>
          </cell>
          <cell r="E418" t="str">
            <v>120050753</v>
          </cell>
          <cell r="F418" t="str">
            <v>Other Assets</v>
          </cell>
        </row>
        <row r="419">
          <cell r="A419">
            <v>3112001</v>
          </cell>
          <cell r="B419" t="str">
            <v>TRADE NOTES PAYABLE</v>
          </cell>
          <cell r="E419" t="str">
            <v>120050763</v>
          </cell>
          <cell r="F419" t="str">
            <v>Other Assets</v>
          </cell>
        </row>
        <row r="420">
          <cell r="A420">
            <v>3130071</v>
          </cell>
          <cell r="B420" t="str">
            <v>INTERNAL BORROWINGS</v>
          </cell>
          <cell r="E420" t="str">
            <v>120050880</v>
          </cell>
          <cell r="F420" t="str">
            <v>Other Assets</v>
          </cell>
        </row>
        <row r="421">
          <cell r="A421">
            <v>3131001</v>
          </cell>
          <cell r="B421" t="str">
            <v>SHORT TERM BORROWINGS</v>
          </cell>
          <cell r="E421" t="str">
            <v>120050910</v>
          </cell>
          <cell r="F421" t="str">
            <v>Other Assets</v>
          </cell>
        </row>
        <row r="422">
          <cell r="A422">
            <v>3137101</v>
          </cell>
          <cell r="B422" t="str">
            <v>INTERCO BORROWINGS-CONSOL COMP-WITHIN OWN BUSINESS</v>
          </cell>
          <cell r="E422" t="str">
            <v>120050926</v>
          </cell>
          <cell r="F422" t="str">
            <v>Other Assets</v>
          </cell>
        </row>
        <row r="423">
          <cell r="A423">
            <v>3137101</v>
          </cell>
          <cell r="B423" t="str">
            <v>INTERCO BORROWINGS-CONSOL COMP-WITHIN OWN BUSINESS</v>
          </cell>
          <cell r="E423" t="str">
            <v>120050935</v>
          </cell>
          <cell r="F423" t="str">
            <v>Other Assets</v>
          </cell>
        </row>
        <row r="424">
          <cell r="A424">
            <v>3137201</v>
          </cell>
          <cell r="B424" t="str">
            <v>INTERCO BORROWINGS-CONSOL COMP OUTSIDE OWN BUS</v>
          </cell>
          <cell r="E424" t="str">
            <v>120050940</v>
          </cell>
          <cell r="F424" t="str">
            <v>Other Assets</v>
          </cell>
        </row>
        <row r="425">
          <cell r="A425">
            <v>3137201</v>
          </cell>
          <cell r="B425" t="str">
            <v>INTERCO BORROWINGS-CONSOL COMP OUTSIDE OWN BUS</v>
          </cell>
          <cell r="E425" t="str">
            <v>120050945</v>
          </cell>
          <cell r="F425" t="str">
            <v>Other Assets</v>
          </cell>
        </row>
        <row r="426">
          <cell r="A426">
            <v>3137201</v>
          </cell>
          <cell r="B426" t="str">
            <v>INTERCO BORROWINGS-CONSOL COMP OUTSIDE OWN BUS</v>
          </cell>
          <cell r="E426" t="str">
            <v>120050960</v>
          </cell>
          <cell r="F426" t="str">
            <v>Other Assets</v>
          </cell>
        </row>
        <row r="427">
          <cell r="A427">
            <v>3137201</v>
          </cell>
          <cell r="B427" t="str">
            <v>INTERCO BORROWINGS-CONSOL COMP OUTSIDE OWN BUS</v>
          </cell>
          <cell r="E427" t="str">
            <v>120050970</v>
          </cell>
          <cell r="F427" t="str">
            <v>Other Assets</v>
          </cell>
        </row>
        <row r="428">
          <cell r="A428">
            <v>3172001</v>
          </cell>
          <cell r="B428" t="str">
            <v>LONG-TERM BORROWINGS-CURRENT</v>
          </cell>
          <cell r="E428" t="str">
            <v>120055010</v>
          </cell>
          <cell r="F428" t="str">
            <v>Other Assets</v>
          </cell>
        </row>
        <row r="429">
          <cell r="A429">
            <v>3182001</v>
          </cell>
          <cell r="B429" t="str">
            <v>LONG-TERM BORROWINGS NON-CURRENT</v>
          </cell>
          <cell r="E429" t="str">
            <v>120055011</v>
          </cell>
          <cell r="F429" t="str">
            <v>Other Assets</v>
          </cell>
        </row>
        <row r="430">
          <cell r="A430">
            <v>3182001</v>
          </cell>
          <cell r="B430" t="str">
            <v>LONG-TERM BORROWINGS NON-CURRENT</v>
          </cell>
          <cell r="E430" t="str">
            <v>120055013</v>
          </cell>
          <cell r="F430" t="str">
            <v>Other Assets</v>
          </cell>
        </row>
        <row r="431">
          <cell r="A431">
            <v>3311001</v>
          </cell>
          <cell r="B431" t="str">
            <v>TRADE PAYBLES-DUE TO CONS COMP WITHIN OWN BUS</v>
          </cell>
          <cell r="E431" t="str">
            <v>120055014</v>
          </cell>
          <cell r="F431" t="str">
            <v>Other Assets</v>
          </cell>
        </row>
        <row r="432">
          <cell r="A432">
            <v>3311001</v>
          </cell>
          <cell r="B432" t="str">
            <v>TRADE PAYBLES-DUE TO CONS COMP WITHIN OWN BUS</v>
          </cell>
          <cell r="E432" t="str">
            <v>120055017</v>
          </cell>
          <cell r="F432" t="str">
            <v>Other Assets</v>
          </cell>
        </row>
        <row r="433">
          <cell r="A433">
            <v>3311001</v>
          </cell>
          <cell r="B433" t="str">
            <v>TRADE PAYBLES-DUE TO CONS COMP WITHIN OWN BUS</v>
          </cell>
          <cell r="E433" t="str">
            <v>120055019</v>
          </cell>
          <cell r="F433" t="str">
            <v>Other Assets</v>
          </cell>
        </row>
        <row r="434">
          <cell r="A434">
            <v>3311001</v>
          </cell>
          <cell r="B434" t="str">
            <v>TRADE PAYBLES-DUE TO CONS COMP WITHIN OWN BUS</v>
          </cell>
          <cell r="E434" t="str">
            <v>120056010</v>
          </cell>
          <cell r="F434" t="str">
            <v>Other Assets</v>
          </cell>
        </row>
        <row r="435">
          <cell r="A435">
            <v>3311001</v>
          </cell>
          <cell r="B435" t="str">
            <v>TRADE PAYBLES-DUE TO CONS COMP WITHIN OWN BUS</v>
          </cell>
          <cell r="E435" t="str">
            <v>120056012</v>
          </cell>
          <cell r="F435" t="str">
            <v>Other Assets</v>
          </cell>
        </row>
        <row r="436">
          <cell r="A436">
            <v>3311001</v>
          </cell>
          <cell r="B436" t="str">
            <v>TRADE PAYBLES-DUE TO CONS COMP WITHIN OWN BUS</v>
          </cell>
          <cell r="E436" t="str">
            <v>120056013</v>
          </cell>
          <cell r="F436" t="str">
            <v>Other Assets</v>
          </cell>
        </row>
        <row r="437">
          <cell r="A437">
            <v>3311001</v>
          </cell>
          <cell r="B437" t="str">
            <v>TRADE PAYBLES-DUE TO CONS COMP WITHIN OWN BUS</v>
          </cell>
          <cell r="E437" t="str">
            <v>120056014</v>
          </cell>
          <cell r="F437" t="str">
            <v>Other Assets</v>
          </cell>
        </row>
        <row r="438">
          <cell r="A438">
            <v>3311001</v>
          </cell>
          <cell r="B438" t="str">
            <v>TRADE PAYBLES-DUE TO CONS COMP WITHIN OWN BUS</v>
          </cell>
          <cell r="E438" t="str">
            <v>120056015</v>
          </cell>
          <cell r="F438" t="str">
            <v>Other Assets</v>
          </cell>
        </row>
        <row r="439">
          <cell r="A439">
            <v>3311001</v>
          </cell>
          <cell r="B439" t="str">
            <v>TRADE PAYBLES-DUE TO CONS COMP WITHIN OWN BUS</v>
          </cell>
          <cell r="E439" t="str">
            <v>120056017</v>
          </cell>
          <cell r="F439" t="str">
            <v>Other Assets</v>
          </cell>
        </row>
        <row r="440">
          <cell r="A440">
            <v>3311001</v>
          </cell>
          <cell r="B440" t="str">
            <v>TRADE PAYBLES-DUE TO CONS COMP WITHIN OWN BUS</v>
          </cell>
          <cell r="E440" t="str">
            <v>120057010</v>
          </cell>
          <cell r="F440" t="str">
            <v>Other Assets</v>
          </cell>
        </row>
        <row r="441">
          <cell r="A441">
            <v>3311001</v>
          </cell>
          <cell r="B441" t="str">
            <v>TRADE PAYBLES-DUE TO CONS COMP WITHIN OWN BUS</v>
          </cell>
          <cell r="E441" t="str">
            <v>120060010</v>
          </cell>
          <cell r="F441" t="str">
            <v>Other Assets</v>
          </cell>
        </row>
        <row r="442">
          <cell r="A442">
            <v>3311001</v>
          </cell>
          <cell r="B442" t="str">
            <v>TRADE PAYBLES-DUE TO CONS COMP WITHIN OWN BUS</v>
          </cell>
          <cell r="E442" t="str">
            <v>120080000</v>
          </cell>
          <cell r="F442" t="str">
            <v>Other Assets</v>
          </cell>
        </row>
        <row r="443">
          <cell r="A443">
            <v>3311001</v>
          </cell>
          <cell r="B443" t="str">
            <v>TRADE PAYBLES-DUE TO CONS COMP WITHIN OWN BUS</v>
          </cell>
          <cell r="E443" t="str">
            <v>120150000</v>
          </cell>
          <cell r="F443" t="str">
            <v>Other Assets</v>
          </cell>
        </row>
        <row r="444">
          <cell r="A444">
            <v>3311001</v>
          </cell>
          <cell r="B444" t="str">
            <v>TRADE PAYBLES-DUE TO CONS COMP WITHIN OWN BUS</v>
          </cell>
          <cell r="E444" t="str">
            <v>120200010</v>
          </cell>
          <cell r="F444" t="str">
            <v>Other Assets</v>
          </cell>
        </row>
        <row r="445">
          <cell r="A445">
            <v>3311001</v>
          </cell>
          <cell r="B445" t="str">
            <v>TRADE PAYBLES-DUE TO CONS COMP WITHIN OWN BUS</v>
          </cell>
          <cell r="E445" t="str">
            <v>120200020</v>
          </cell>
          <cell r="F445" t="str">
            <v>Other Assets</v>
          </cell>
        </row>
        <row r="446">
          <cell r="A446">
            <v>3311001</v>
          </cell>
          <cell r="B446" t="str">
            <v>TRADE PAYBLES-DUE TO CONS COMP WITHIN OWN BUS</v>
          </cell>
          <cell r="E446" t="str">
            <v>120200030</v>
          </cell>
          <cell r="F446" t="str">
            <v>Other Assets</v>
          </cell>
        </row>
        <row r="447">
          <cell r="A447">
            <v>3311001</v>
          </cell>
          <cell r="B447" t="str">
            <v>TRADE PAYBLES-DUE TO CONS COMP WITHIN OWN BUS</v>
          </cell>
          <cell r="E447" t="str">
            <v>120200040</v>
          </cell>
          <cell r="F447" t="str">
            <v>Other Assets</v>
          </cell>
        </row>
        <row r="448">
          <cell r="A448">
            <v>3311001</v>
          </cell>
          <cell r="B448" t="str">
            <v>TRADE PAYBLES-DUE TO CONS COMP WITHIN OWN BUS</v>
          </cell>
          <cell r="E448" t="str">
            <v>120250010</v>
          </cell>
          <cell r="F448" t="str">
            <v>Other Assets</v>
          </cell>
        </row>
        <row r="449">
          <cell r="A449">
            <v>3311001</v>
          </cell>
          <cell r="B449" t="str">
            <v>TRADE PAYBLES-DUE TO CONS COMP WITHIN OWN BUS</v>
          </cell>
          <cell r="E449" t="str">
            <v>120320000</v>
          </cell>
          <cell r="F449" t="str">
            <v>Other Assets</v>
          </cell>
        </row>
        <row r="450">
          <cell r="A450">
            <v>3311001</v>
          </cell>
          <cell r="B450" t="str">
            <v>TRADE PAYBLES-DUE TO CONS COMP WITHIN OWN BUS</v>
          </cell>
          <cell r="E450" t="str">
            <v>120781000</v>
          </cell>
          <cell r="F450" t="str">
            <v>Other Assets</v>
          </cell>
        </row>
        <row r="451">
          <cell r="A451">
            <v>3311001</v>
          </cell>
          <cell r="B451" t="str">
            <v>TRADE PAYBLES-DUE TO CONS COMP WITHIN OWN BUS</v>
          </cell>
          <cell r="E451" t="str">
            <v>125000000</v>
          </cell>
          <cell r="F451" t="str">
            <v>Other Assets</v>
          </cell>
        </row>
        <row r="452">
          <cell r="A452">
            <v>3311001</v>
          </cell>
          <cell r="B452" t="str">
            <v>TRADE PAYBLES-DUE TO CONS COMP WITHIN OWN BUS</v>
          </cell>
          <cell r="E452" t="str">
            <v>126000000</v>
          </cell>
          <cell r="F452" t="str">
            <v>Other Assets</v>
          </cell>
        </row>
        <row r="453">
          <cell r="A453">
            <v>3311001</v>
          </cell>
          <cell r="B453" t="str">
            <v>TRADE PAYBLES-DUE TO CONS COMP WITHIN OWN BUS</v>
          </cell>
          <cell r="E453" t="str">
            <v>129999903</v>
          </cell>
          <cell r="F453" t="str">
            <v>Other Assets</v>
          </cell>
        </row>
        <row r="454">
          <cell r="A454">
            <v>3311001</v>
          </cell>
          <cell r="B454" t="str">
            <v>TRADE PAYBLES-DUE TO CONS COMP WITHIN OWN BUS</v>
          </cell>
          <cell r="E454" t="str">
            <v>129999905</v>
          </cell>
          <cell r="F454" t="str">
            <v>Other Assets</v>
          </cell>
        </row>
        <row r="455">
          <cell r="A455">
            <v>3311001</v>
          </cell>
          <cell r="B455" t="str">
            <v>TRADE PAYBLES-DUE TO CONS COMP WITHIN OWN BUS</v>
          </cell>
          <cell r="E455" t="str">
            <v>129999907</v>
          </cell>
          <cell r="F455" t="str">
            <v>Other Assets</v>
          </cell>
        </row>
        <row r="456">
          <cell r="A456">
            <v>3311001</v>
          </cell>
          <cell r="B456" t="str">
            <v>TRADE PAYBLES-DUE TO CONS COMP WITHIN OWN BUS</v>
          </cell>
          <cell r="E456" t="str">
            <v>129999910</v>
          </cell>
          <cell r="F456" t="str">
            <v>Other Assets</v>
          </cell>
        </row>
        <row r="457">
          <cell r="A457">
            <v>3311001</v>
          </cell>
          <cell r="B457" t="str">
            <v>TRADE PAYBLES-DUE TO CONS COMP WITHIN OWN BUS</v>
          </cell>
          <cell r="E457" t="str">
            <v>129999915</v>
          </cell>
          <cell r="F457" t="str">
            <v>Other Assets</v>
          </cell>
        </row>
        <row r="458">
          <cell r="A458">
            <v>3311001</v>
          </cell>
          <cell r="B458" t="str">
            <v>TRADE PAYBLES-DUE TO CONS COMP WITHIN OWN BUS</v>
          </cell>
          <cell r="E458" t="str">
            <v>129999920</v>
          </cell>
          <cell r="F458" t="str">
            <v>Other Assets</v>
          </cell>
        </row>
        <row r="459">
          <cell r="A459">
            <v>3311001</v>
          </cell>
          <cell r="B459" t="str">
            <v>TRADE PAYBLES-DUE TO CONS COMP WITHIN OWN BUS</v>
          </cell>
          <cell r="E459" t="str">
            <v>129999925</v>
          </cell>
          <cell r="F459" t="str">
            <v>Other Assets</v>
          </cell>
        </row>
        <row r="460">
          <cell r="A460">
            <v>3311001</v>
          </cell>
          <cell r="B460" t="str">
            <v>TRADE PAYBLES-DUE TO CONS COMP WITHIN OWN BUS</v>
          </cell>
          <cell r="E460" t="str">
            <v>129999930</v>
          </cell>
          <cell r="F460" t="str">
            <v>Other Assets</v>
          </cell>
        </row>
        <row r="461">
          <cell r="A461">
            <v>3311001</v>
          </cell>
          <cell r="B461" t="str">
            <v>TRADE PAYBLES-DUE TO CONS COMP WITHIN OWN BUS</v>
          </cell>
          <cell r="E461" t="str">
            <v>129999955</v>
          </cell>
          <cell r="F461" t="str">
            <v>Other Assets</v>
          </cell>
        </row>
        <row r="462">
          <cell r="A462">
            <v>3311001</v>
          </cell>
          <cell r="B462" t="str">
            <v>TRADE PAYBLES-DUE TO CONS COMP WITHIN OWN BUS</v>
          </cell>
          <cell r="E462" t="str">
            <v>129999960</v>
          </cell>
          <cell r="F462" t="str">
            <v>Other Assets</v>
          </cell>
        </row>
        <row r="463">
          <cell r="A463">
            <v>3311001</v>
          </cell>
          <cell r="B463" t="str">
            <v>TRADE PAYBLES-DUE TO CONS COMP WITHIN OWN BUS</v>
          </cell>
          <cell r="E463" t="str">
            <v>129999965</v>
          </cell>
          <cell r="F463" t="str">
            <v>Other Assets</v>
          </cell>
        </row>
        <row r="464">
          <cell r="A464">
            <v>3311001</v>
          </cell>
          <cell r="B464" t="str">
            <v>TRADE PAYBLES-DUE TO CONS COMP WITHIN OWN BUS</v>
          </cell>
          <cell r="E464" t="str">
            <v>129999980</v>
          </cell>
          <cell r="F464" t="str">
            <v>Other Assets</v>
          </cell>
        </row>
        <row r="465">
          <cell r="A465">
            <v>3311001</v>
          </cell>
          <cell r="B465" t="str">
            <v>TRADE PAYBLES-DUE TO CONS COMP WITHIN OWN BUS</v>
          </cell>
          <cell r="E465" t="str">
            <v>129999985</v>
          </cell>
          <cell r="F465" t="str">
            <v>Other Assets</v>
          </cell>
        </row>
        <row r="466">
          <cell r="A466">
            <v>3311001</v>
          </cell>
          <cell r="B466" t="str">
            <v>TRADE PAYBLES-DUE TO CONS COMP WITHIN OWN BUS</v>
          </cell>
          <cell r="E466" t="str">
            <v>129999990</v>
          </cell>
          <cell r="F466" t="str">
            <v>Other Assets</v>
          </cell>
        </row>
        <row r="467">
          <cell r="A467">
            <v>3311001</v>
          </cell>
          <cell r="B467" t="str">
            <v>TRADE PAYBLES-DUE TO CONS COMP WITHIN OWN BUS</v>
          </cell>
          <cell r="E467" t="str">
            <v>129999999</v>
          </cell>
          <cell r="F467" t="str">
            <v>Other Assets</v>
          </cell>
        </row>
        <row r="468">
          <cell r="A468">
            <v>3311001</v>
          </cell>
          <cell r="B468" t="str">
            <v>TRADE PAYBLES-DUE TO CONS COMP WITHIN OWN BUS</v>
          </cell>
          <cell r="E468" t="str">
            <v>130000000</v>
          </cell>
          <cell r="F468" t="str">
            <v>Other Assets</v>
          </cell>
        </row>
        <row r="469">
          <cell r="A469">
            <v>3311001</v>
          </cell>
          <cell r="B469" t="str">
            <v>TRADE PAYBLES-DUE TO CONS COMP WITHIN OWN BUS</v>
          </cell>
          <cell r="E469" t="str">
            <v>130000010</v>
          </cell>
          <cell r="F469" t="str">
            <v>Other Assets</v>
          </cell>
        </row>
        <row r="470">
          <cell r="A470">
            <v>3312001</v>
          </cell>
          <cell r="B470" t="str">
            <v>DUE TO CONS COMP OUTSIDE OWN BUS</v>
          </cell>
          <cell r="E470" t="str">
            <v>130030000</v>
          </cell>
          <cell r="F470" t="str">
            <v>Other Assets</v>
          </cell>
        </row>
        <row r="471">
          <cell r="A471">
            <v>3312001</v>
          </cell>
          <cell r="B471" t="str">
            <v>DUE TO CONS COMP OUTSIDE OWN BUS</v>
          </cell>
          <cell r="E471" t="str">
            <v>140000000</v>
          </cell>
          <cell r="F471" t="str">
            <v>Other Assets</v>
          </cell>
        </row>
        <row r="472">
          <cell r="A472">
            <v>3312001</v>
          </cell>
          <cell r="B472" t="str">
            <v>DUE TO CONS COMP OUTSIDE OWN BUS</v>
          </cell>
          <cell r="E472" t="str">
            <v>140000010</v>
          </cell>
          <cell r="F472" t="str">
            <v>Other Assets</v>
          </cell>
        </row>
        <row r="473">
          <cell r="A473">
            <v>3330001</v>
          </cell>
          <cell r="B473" t="str">
            <v>DUE TO GECS &amp; ITS AFFILIATES</v>
          </cell>
          <cell r="E473" t="str">
            <v>140000020</v>
          </cell>
          <cell r="F473" t="str">
            <v>Other Assets</v>
          </cell>
        </row>
        <row r="474">
          <cell r="A474">
            <v>3330002</v>
          </cell>
          <cell r="B474" t="str">
            <v>TRADE PAYABLES - GECS CORPORATE</v>
          </cell>
          <cell r="E474" t="str">
            <v>163000000</v>
          </cell>
          <cell r="F474" t="str">
            <v>Other Assets</v>
          </cell>
        </row>
        <row r="475">
          <cell r="A475">
            <v>3411001</v>
          </cell>
          <cell r="B475" t="str">
            <v>PENSION PLAN COLLECTIONS</v>
          </cell>
          <cell r="E475" t="str">
            <v>165000000</v>
          </cell>
          <cell r="F475" t="str">
            <v>Other Assets</v>
          </cell>
        </row>
        <row r="476">
          <cell r="A476">
            <v>3411101</v>
          </cell>
          <cell r="B476" t="str">
            <v>TAXES WITHHELD FROM EMPLOYEE EARNINGS</v>
          </cell>
          <cell r="E476" t="str">
            <v>165000010</v>
          </cell>
          <cell r="F476" t="str">
            <v>Other Assets</v>
          </cell>
        </row>
        <row r="477">
          <cell r="A477">
            <v>3411101</v>
          </cell>
          <cell r="B477" t="str">
            <v>TAXES WITHHELD FROM EMPLOYEE EARNINGS</v>
          </cell>
          <cell r="E477" t="str">
            <v>165000020</v>
          </cell>
          <cell r="F477" t="str">
            <v>Other Assets</v>
          </cell>
        </row>
        <row r="478">
          <cell r="A478">
            <v>3411101</v>
          </cell>
          <cell r="B478" t="str">
            <v>TAXES WITHHELD FROM EMPLOYEE EARNINGS</v>
          </cell>
          <cell r="E478" t="str">
            <v>165000040</v>
          </cell>
          <cell r="F478" t="str">
            <v>Other Assets</v>
          </cell>
        </row>
        <row r="479">
          <cell r="A479">
            <v>3411101</v>
          </cell>
          <cell r="B479" t="str">
            <v>TAXES WITHHELD FROM EMPLOYEE EARNINGS</v>
          </cell>
          <cell r="E479" t="str">
            <v>165020020</v>
          </cell>
          <cell r="F479" t="str">
            <v>Other Assets</v>
          </cell>
        </row>
        <row r="480">
          <cell r="A480">
            <v>3411101</v>
          </cell>
          <cell r="B480" t="str">
            <v>TAXES WITHHELD FROM EMPLOYEE EARNINGS</v>
          </cell>
          <cell r="E480" t="str">
            <v>165020030</v>
          </cell>
          <cell r="F480" t="str">
            <v>Other Assets</v>
          </cell>
        </row>
        <row r="481">
          <cell r="A481">
            <v>3411201</v>
          </cell>
          <cell r="B481" t="str">
            <v>COLLECTIONS UNDER EMP PLANS EXCL PENSION</v>
          </cell>
          <cell r="E481" t="str">
            <v>169010000</v>
          </cell>
          <cell r="F481" t="str">
            <v>Other Assets</v>
          </cell>
        </row>
        <row r="482">
          <cell r="A482">
            <v>3411201</v>
          </cell>
          <cell r="B482" t="str">
            <v>COLLECTIONS UNDER EMP PLANS EXCL PENSION</v>
          </cell>
          <cell r="E482" t="str">
            <v>169020000</v>
          </cell>
          <cell r="F482" t="str">
            <v>Other Assets</v>
          </cell>
        </row>
        <row r="483">
          <cell r="A483">
            <v>3411201</v>
          </cell>
          <cell r="B483" t="str">
            <v>COLLECTIONS UNDER EMP PLANS EXCL PENSION</v>
          </cell>
          <cell r="E483" t="str">
            <v>181140000</v>
          </cell>
          <cell r="F483" t="str">
            <v>Other Assets</v>
          </cell>
        </row>
        <row r="484">
          <cell r="A484">
            <v>3411201</v>
          </cell>
          <cell r="B484" t="str">
            <v>COLLECTIONS UNDER EMP PLANS EXCL PENSION</v>
          </cell>
          <cell r="E484" t="str">
            <v>182140000</v>
          </cell>
          <cell r="F484" t="str">
            <v>Other Assets</v>
          </cell>
        </row>
        <row r="485">
          <cell r="A485">
            <v>3411201</v>
          </cell>
          <cell r="B485" t="str">
            <v>COLLECTIONS UNDER EMP PLANS EXCL PENSION</v>
          </cell>
          <cell r="E485" t="str">
            <v>183140000</v>
          </cell>
          <cell r="F485" t="str">
            <v>Other Assets</v>
          </cell>
        </row>
        <row r="486">
          <cell r="A486">
            <v>3411201</v>
          </cell>
          <cell r="B486" t="str">
            <v>COLLECTIONS UNDER EMP PLANS EXCL PENSION</v>
          </cell>
          <cell r="E486" t="str">
            <v>200000200</v>
          </cell>
          <cell r="F486" t="str">
            <v>Other Assets</v>
          </cell>
        </row>
        <row r="487">
          <cell r="A487">
            <v>3411201</v>
          </cell>
          <cell r="B487" t="str">
            <v>COLLECTIONS UNDER EMP PLANS EXCL PENSION</v>
          </cell>
          <cell r="E487" t="str">
            <v>200000400</v>
          </cell>
          <cell r="F487" t="str">
            <v>Other Assets</v>
          </cell>
        </row>
        <row r="488">
          <cell r="A488">
            <v>3412701</v>
          </cell>
          <cell r="B488" t="str">
            <v>UNCLAIMED ITEMS AND ALL OTHER  341.27,.30-.33,.36,.37,.4</v>
          </cell>
          <cell r="E488" t="str">
            <v>289000100</v>
          </cell>
          <cell r="F488" t="str">
            <v>Other Assets</v>
          </cell>
        </row>
        <row r="489">
          <cell r="A489">
            <v>3412701</v>
          </cell>
          <cell r="B489" t="str">
            <v>UNCLAIMED ITEMS AND ALL OTHER  341.27,.30-.33,.36,.37,.4</v>
          </cell>
          <cell r="E489" t="str">
            <v>289000200</v>
          </cell>
          <cell r="F489" t="str">
            <v>Other Assets</v>
          </cell>
        </row>
        <row r="490">
          <cell r="A490">
            <v>3412701</v>
          </cell>
          <cell r="B490" t="str">
            <v>UNCLAIMED ITEMS AND ALL OTHER  341.27,.30-.33,.36,.37,.4</v>
          </cell>
          <cell r="E490" t="str">
            <v>289000250</v>
          </cell>
          <cell r="F490" t="str">
            <v>Other Assets</v>
          </cell>
        </row>
        <row r="491">
          <cell r="A491">
            <v>3412701</v>
          </cell>
          <cell r="B491" t="str">
            <v>UNCLAIMED ITEMS AND ALL OTHER  341.27,.30-.33,.36,.37,.4</v>
          </cell>
          <cell r="E491" t="str">
            <v>289000270</v>
          </cell>
          <cell r="F491" t="str">
            <v>Other Assets</v>
          </cell>
        </row>
        <row r="492">
          <cell r="A492">
            <v>3412701</v>
          </cell>
          <cell r="B492" t="str">
            <v>UNCLAIMED ITEMS AND ALL OTHER  341.27,.30-.33,.36,.37,.4</v>
          </cell>
          <cell r="E492" t="str">
            <v>289000310</v>
          </cell>
          <cell r="F492" t="str">
            <v>Other Assets</v>
          </cell>
        </row>
        <row r="493">
          <cell r="A493">
            <v>3412701</v>
          </cell>
          <cell r="B493" t="str">
            <v>UNCLAIMED ITEMS AND ALL OTHER  341.27,.30-.33,.36,.37,.4</v>
          </cell>
          <cell r="E493" t="str">
            <v>289000351</v>
          </cell>
          <cell r="F493" t="str">
            <v>Other Assets</v>
          </cell>
        </row>
        <row r="494">
          <cell r="A494">
            <v>3412701</v>
          </cell>
          <cell r="B494" t="str">
            <v>UNCLAIMED ITEMS AND ALL OTHER  341.27,.30-.33,.36,.37,.4</v>
          </cell>
          <cell r="E494" t="str">
            <v>289000352</v>
          </cell>
          <cell r="F494" t="str">
            <v>Other Assets</v>
          </cell>
        </row>
        <row r="495">
          <cell r="A495">
            <v>3412701</v>
          </cell>
          <cell r="B495" t="str">
            <v>UNCLAIMED ITEMS AND ALL OTHER  341.27,.30-.33,.36,.37,.4</v>
          </cell>
          <cell r="E495" t="str">
            <v>289000491</v>
          </cell>
          <cell r="F495" t="str">
            <v>Other Assets</v>
          </cell>
        </row>
        <row r="496">
          <cell r="A496">
            <v>3412701</v>
          </cell>
          <cell r="B496" t="str">
            <v>UNCLAIMED ITEMS AND ALL OTHER  341.27,.30-.33,.36,.37,.4</v>
          </cell>
          <cell r="E496" t="str">
            <v>289000615</v>
          </cell>
          <cell r="F496" t="str">
            <v>Other Assets</v>
          </cell>
        </row>
        <row r="497">
          <cell r="A497">
            <v>3451001</v>
          </cell>
          <cell r="B497" t="str">
            <v>VACATIONS ACCRUED</v>
          </cell>
          <cell r="E497" t="str">
            <v>289000670</v>
          </cell>
          <cell r="F497" t="str">
            <v>Other Assets</v>
          </cell>
        </row>
        <row r="498">
          <cell r="A498">
            <v>3451001</v>
          </cell>
          <cell r="B498" t="str">
            <v>VACATIONS ACCRUED</v>
          </cell>
          <cell r="E498" t="str">
            <v>289000833</v>
          </cell>
          <cell r="F498" t="str">
            <v>Other Assets</v>
          </cell>
        </row>
        <row r="499">
          <cell r="A499">
            <v>3451001</v>
          </cell>
          <cell r="B499" t="str">
            <v>VACATIONS ACCRUED</v>
          </cell>
          <cell r="E499" t="str">
            <v>289000890</v>
          </cell>
          <cell r="F499" t="str">
            <v>Other Assets</v>
          </cell>
        </row>
        <row r="500">
          <cell r="A500">
            <v>3451001</v>
          </cell>
          <cell r="B500" t="str">
            <v>VACATIONS ACCRUED</v>
          </cell>
          <cell r="E500" t="str">
            <v>291010300</v>
          </cell>
          <cell r="F500" t="str">
            <v>Other Assets</v>
          </cell>
        </row>
        <row r="501">
          <cell r="A501">
            <v>3451001</v>
          </cell>
          <cell r="B501" t="str">
            <v>VACATIONS ACCRUED</v>
          </cell>
          <cell r="E501" t="str">
            <v>292310070</v>
          </cell>
          <cell r="F501" t="str">
            <v>Other Assets</v>
          </cell>
        </row>
        <row r="502">
          <cell r="A502">
            <v>3451001</v>
          </cell>
          <cell r="B502" t="str">
            <v>VACATIONS ACCRUED</v>
          </cell>
          <cell r="E502" t="str">
            <v>292410000</v>
          </cell>
          <cell r="F502" t="str">
            <v>Other Assets</v>
          </cell>
        </row>
        <row r="503">
          <cell r="A503">
            <v>3452001</v>
          </cell>
          <cell r="B503" t="str">
            <v>VACATIONS ACCRUED - NON-TAX DEDUCTIBLE</v>
          </cell>
          <cell r="E503" t="str">
            <v>170940000</v>
          </cell>
          <cell r="F503" t="str">
            <v>Trade Payables</v>
          </cell>
        </row>
        <row r="504">
          <cell r="A504">
            <v>3630001</v>
          </cell>
          <cell r="B504" t="str">
            <v>ACCRUAL FOR SPECIFIC PRODUCTS COMPLAINTS</v>
          </cell>
          <cell r="E504" t="str">
            <v>311010010</v>
          </cell>
          <cell r="F504" t="str">
            <v>Trade Payables</v>
          </cell>
        </row>
        <row r="505">
          <cell r="A505">
            <v>3710001</v>
          </cell>
          <cell r="B505" t="str">
            <v>ACCRUED DISCOUNTS AND ALLOWANCES TO CUSTOMERS</v>
          </cell>
          <cell r="E505" t="str">
            <v>311010020</v>
          </cell>
          <cell r="F505" t="str">
            <v>Trade Payables</v>
          </cell>
        </row>
        <row r="506">
          <cell r="A506">
            <v>3710001</v>
          </cell>
          <cell r="B506" t="str">
            <v>ACCRUED DISCOUNTS AND ALLOWANCES TO CUSTOMERS</v>
          </cell>
          <cell r="E506" t="str">
            <v>311010030</v>
          </cell>
          <cell r="F506" t="str">
            <v>Trade Payables</v>
          </cell>
        </row>
        <row r="507">
          <cell r="A507">
            <v>3730001</v>
          </cell>
          <cell r="B507" t="str">
            <v>INCENTIVE COMPENSATION ACCRUED</v>
          </cell>
          <cell r="E507" t="str">
            <v>311010040</v>
          </cell>
          <cell r="F507" t="str">
            <v>Trade Payables</v>
          </cell>
        </row>
        <row r="508">
          <cell r="A508">
            <v>3750001</v>
          </cell>
          <cell r="B508" t="str">
            <v>PAYROLLS ACCRUED</v>
          </cell>
          <cell r="E508" t="str">
            <v>311010050</v>
          </cell>
          <cell r="F508" t="str">
            <v>Trade Payables</v>
          </cell>
        </row>
        <row r="509">
          <cell r="A509">
            <v>3750001</v>
          </cell>
          <cell r="B509" t="str">
            <v>PAYROLLS ACCRUED</v>
          </cell>
          <cell r="E509" t="str">
            <v>311010095</v>
          </cell>
          <cell r="F509" t="str">
            <v>Trade Payables</v>
          </cell>
        </row>
        <row r="510">
          <cell r="A510">
            <v>3790001</v>
          </cell>
          <cell r="B510" t="str">
            <v>SOCIAL SECURITY TAXES ACCRUED</v>
          </cell>
          <cell r="E510" t="str">
            <v>311010100</v>
          </cell>
          <cell r="F510" t="str">
            <v>Trade Payables</v>
          </cell>
        </row>
        <row r="511">
          <cell r="A511">
            <v>3790001</v>
          </cell>
          <cell r="B511" t="str">
            <v>SOCIAL SECURITY TAXES ACCRUED</v>
          </cell>
          <cell r="E511" t="str">
            <v>333000000</v>
          </cell>
          <cell r="F511" t="str">
            <v>Trade Payables</v>
          </cell>
        </row>
        <row r="512">
          <cell r="A512">
            <v>3790001</v>
          </cell>
          <cell r="B512" t="str">
            <v>SOCIAL SECURITY TAXES ACCRUED</v>
          </cell>
          <cell r="E512" t="str">
            <v>101000000</v>
          </cell>
          <cell r="F512" t="str">
            <v>Progress Collection</v>
          </cell>
        </row>
        <row r="513">
          <cell r="A513">
            <v>3790001</v>
          </cell>
          <cell r="B513" t="str">
            <v>SOCIAL SECURITY TAXES ACCRUED</v>
          </cell>
          <cell r="E513" t="str">
            <v>331010000</v>
          </cell>
          <cell r="F513" t="str">
            <v>Due To</v>
          </cell>
        </row>
        <row r="514">
          <cell r="A514">
            <v>3790001</v>
          </cell>
          <cell r="B514" t="str">
            <v>SOCIAL SECURITY TAXES ACCRUED</v>
          </cell>
          <cell r="E514" t="str">
            <v>331020000</v>
          </cell>
          <cell r="F514" t="str">
            <v>Due To</v>
          </cell>
        </row>
        <row r="515">
          <cell r="A515">
            <v>3812001</v>
          </cell>
          <cell r="B515" t="str">
            <v>OTHER TAXES ACCRUED</v>
          </cell>
          <cell r="E515" t="str">
            <v>331110315</v>
          </cell>
          <cell r="F515" t="str">
            <v>Due To</v>
          </cell>
        </row>
        <row r="516">
          <cell r="A516">
            <v>3812001</v>
          </cell>
          <cell r="B516" t="str">
            <v>OTHER TAXES ACCRUED</v>
          </cell>
          <cell r="E516" t="str">
            <v>331110316</v>
          </cell>
          <cell r="F516" t="str">
            <v>Due To</v>
          </cell>
        </row>
        <row r="517">
          <cell r="A517">
            <v>3812001</v>
          </cell>
          <cell r="B517" t="str">
            <v>OTHER TAXES ACCRUED</v>
          </cell>
          <cell r="E517" t="str">
            <v>331110317</v>
          </cell>
          <cell r="F517" t="str">
            <v>Due To</v>
          </cell>
        </row>
        <row r="518">
          <cell r="A518">
            <v>3812001</v>
          </cell>
          <cell r="B518" t="str">
            <v>OTHER TAXES ACCRUED</v>
          </cell>
          <cell r="E518" t="str">
            <v>331120030</v>
          </cell>
          <cell r="F518" t="str">
            <v>Due To</v>
          </cell>
        </row>
        <row r="519">
          <cell r="A519">
            <v>3812001</v>
          </cell>
          <cell r="B519" t="str">
            <v>OTHER TAXES ACCRUED</v>
          </cell>
          <cell r="E519" t="str">
            <v>331120040</v>
          </cell>
          <cell r="F519" t="str">
            <v>Due To</v>
          </cell>
        </row>
        <row r="520">
          <cell r="A520">
            <v>3812001</v>
          </cell>
          <cell r="B520" t="str">
            <v>OTHER TAXES ACCRUED</v>
          </cell>
          <cell r="E520" t="str">
            <v>331120050</v>
          </cell>
          <cell r="F520" t="str">
            <v>Due To</v>
          </cell>
        </row>
        <row r="521">
          <cell r="A521">
            <v>3812001</v>
          </cell>
          <cell r="B521" t="str">
            <v>OTHER TAXES ACCRUED</v>
          </cell>
          <cell r="E521" t="str">
            <v>331120060</v>
          </cell>
          <cell r="F521" t="str">
            <v>Due To</v>
          </cell>
        </row>
        <row r="522">
          <cell r="A522">
            <v>3812001</v>
          </cell>
          <cell r="B522" t="str">
            <v>OTHER TAXES ACCRUED</v>
          </cell>
          <cell r="E522" t="str">
            <v>331120070</v>
          </cell>
          <cell r="F522" t="str">
            <v>Due To</v>
          </cell>
        </row>
        <row r="523">
          <cell r="A523">
            <v>3812001</v>
          </cell>
          <cell r="B523" t="str">
            <v>OTHER TAXES ACCRUED</v>
          </cell>
          <cell r="E523" t="str">
            <v>331120080</v>
          </cell>
          <cell r="F523" t="str">
            <v>Due To</v>
          </cell>
        </row>
        <row r="524">
          <cell r="A524">
            <v>3831201</v>
          </cell>
          <cell r="B524" t="str">
            <v>GENERAL ELECTRIC INSURANCE PLAN ACCRUALS</v>
          </cell>
          <cell r="E524" t="str">
            <v>331120090</v>
          </cell>
          <cell r="F524" t="str">
            <v>Due To</v>
          </cell>
        </row>
        <row r="525">
          <cell r="A525">
            <v>3831201</v>
          </cell>
          <cell r="B525" t="str">
            <v>GENERAL ELECTRIC INSURANCE PLAN ACCRUALS</v>
          </cell>
          <cell r="E525" t="str">
            <v>331120100</v>
          </cell>
          <cell r="F525" t="str">
            <v>Due To</v>
          </cell>
        </row>
        <row r="526">
          <cell r="A526">
            <v>3831201</v>
          </cell>
          <cell r="B526" t="str">
            <v>GENERAL ELECTRIC INSURANCE PLAN ACCRUALS</v>
          </cell>
          <cell r="E526" t="str">
            <v>331120102</v>
          </cell>
          <cell r="F526" t="str">
            <v>Due To</v>
          </cell>
        </row>
        <row r="527">
          <cell r="A527">
            <v>3831201</v>
          </cell>
          <cell r="B527" t="str">
            <v>GENERAL ELECTRIC INSURANCE PLAN ACCRUALS</v>
          </cell>
          <cell r="E527" t="str">
            <v>331120103</v>
          </cell>
          <cell r="F527" t="str">
            <v>Due To</v>
          </cell>
        </row>
        <row r="528">
          <cell r="A528">
            <v>3831201</v>
          </cell>
          <cell r="B528" t="str">
            <v>GENERAL ELECTRIC INSURANCE PLAN ACCRUALS</v>
          </cell>
          <cell r="E528" t="str">
            <v>331120107</v>
          </cell>
          <cell r="F528" t="str">
            <v>Due To</v>
          </cell>
        </row>
        <row r="529">
          <cell r="A529">
            <v>3831601</v>
          </cell>
          <cell r="B529" t="str">
            <v>PENSIONERS' PRODUCT DISCOUNTS &amp; OTHER INS COSTS</v>
          </cell>
          <cell r="E529" t="str">
            <v>331120109</v>
          </cell>
          <cell r="F529" t="str">
            <v>Due To</v>
          </cell>
        </row>
        <row r="530">
          <cell r="A530">
            <v>3833201</v>
          </cell>
          <cell r="B530" t="str">
            <v>PENSION COSTS ACCRUED-OTHER THAN GE-CURRENT</v>
          </cell>
          <cell r="E530" t="str">
            <v>331120113</v>
          </cell>
          <cell r="F530" t="str">
            <v>Due To</v>
          </cell>
        </row>
        <row r="531">
          <cell r="A531">
            <v>3880001</v>
          </cell>
          <cell r="B531" t="str">
            <v>SAVINGS AND SECURITY COSTS ACCRUED</v>
          </cell>
          <cell r="E531" t="str">
            <v>331120118</v>
          </cell>
          <cell r="F531" t="str">
            <v>Due To</v>
          </cell>
        </row>
        <row r="532">
          <cell r="A532">
            <v>3911001</v>
          </cell>
          <cell r="B532" t="str">
            <v>ALL OTHER LIABILITIES</v>
          </cell>
          <cell r="E532" t="str">
            <v>331120119</v>
          </cell>
          <cell r="F532" t="str">
            <v>Due To</v>
          </cell>
        </row>
        <row r="533">
          <cell r="A533">
            <v>3911001</v>
          </cell>
          <cell r="B533" t="str">
            <v>ALL OTHER LIABILITIES</v>
          </cell>
          <cell r="E533" t="str">
            <v>331120120</v>
          </cell>
          <cell r="F533" t="str">
            <v>Due To</v>
          </cell>
        </row>
        <row r="534">
          <cell r="A534">
            <v>3911001</v>
          </cell>
          <cell r="B534" t="str">
            <v>ALL OTHER LIABILITIES</v>
          </cell>
          <cell r="E534" t="str">
            <v>331120121</v>
          </cell>
          <cell r="F534" t="str">
            <v>Due To</v>
          </cell>
        </row>
        <row r="535">
          <cell r="A535">
            <v>3911001</v>
          </cell>
          <cell r="B535" t="str">
            <v>ALL OTHER LIABILITIES</v>
          </cell>
          <cell r="E535" t="str">
            <v>331120123</v>
          </cell>
          <cell r="F535" t="str">
            <v>Due To</v>
          </cell>
        </row>
        <row r="536">
          <cell r="A536">
            <v>3911001</v>
          </cell>
          <cell r="B536" t="str">
            <v>ALL OTHER LIABILITIES</v>
          </cell>
          <cell r="E536" t="str">
            <v>331120126</v>
          </cell>
          <cell r="F536" t="str">
            <v>Due To</v>
          </cell>
        </row>
        <row r="537">
          <cell r="A537">
            <v>3911001</v>
          </cell>
          <cell r="B537" t="str">
            <v>ALL OTHER LIABILITIES</v>
          </cell>
          <cell r="E537" t="str">
            <v>331120127</v>
          </cell>
          <cell r="F537" t="str">
            <v>Due To</v>
          </cell>
        </row>
        <row r="538">
          <cell r="A538">
            <v>3911001</v>
          </cell>
          <cell r="B538" t="str">
            <v>ALL OTHER LIABILITIES</v>
          </cell>
          <cell r="E538" t="str">
            <v>331120129</v>
          </cell>
          <cell r="F538" t="str">
            <v>Due To</v>
          </cell>
        </row>
        <row r="539">
          <cell r="A539">
            <v>3911001</v>
          </cell>
          <cell r="B539" t="str">
            <v>ALL OTHER LIABILITIES</v>
          </cell>
          <cell r="E539" t="str">
            <v>331120130</v>
          </cell>
          <cell r="F539" t="str">
            <v>Due To</v>
          </cell>
        </row>
        <row r="540">
          <cell r="A540">
            <v>3911001</v>
          </cell>
          <cell r="B540" t="str">
            <v>ALL OTHER LIABILITIES</v>
          </cell>
          <cell r="E540" t="str">
            <v>331120155</v>
          </cell>
          <cell r="F540" t="str">
            <v>Due To</v>
          </cell>
        </row>
        <row r="541">
          <cell r="A541">
            <v>3911001</v>
          </cell>
          <cell r="B541" t="str">
            <v>ALL OTHER LIABILITIES</v>
          </cell>
          <cell r="E541" t="str">
            <v>331120166</v>
          </cell>
          <cell r="F541" t="str">
            <v>Due To</v>
          </cell>
        </row>
        <row r="542">
          <cell r="A542">
            <v>3911001</v>
          </cell>
          <cell r="B542" t="str">
            <v>ALL OTHER LIABILITIES</v>
          </cell>
          <cell r="E542" t="str">
            <v>331120169</v>
          </cell>
          <cell r="F542" t="str">
            <v>Due To</v>
          </cell>
        </row>
        <row r="543">
          <cell r="A543">
            <v>3911001</v>
          </cell>
          <cell r="B543" t="str">
            <v>ALL OTHER LIABILITIES</v>
          </cell>
          <cell r="E543" t="str">
            <v>331120172</v>
          </cell>
          <cell r="F543" t="str">
            <v>Due To</v>
          </cell>
        </row>
        <row r="544">
          <cell r="A544">
            <v>3911001</v>
          </cell>
          <cell r="B544" t="str">
            <v>ALL OTHER LIABILITIES</v>
          </cell>
          <cell r="E544" t="str">
            <v>331120173</v>
          </cell>
          <cell r="F544" t="str">
            <v>Due To</v>
          </cell>
        </row>
        <row r="545">
          <cell r="A545">
            <v>3911001</v>
          </cell>
          <cell r="B545" t="str">
            <v>ALL OTHER LIABILITIES</v>
          </cell>
          <cell r="E545" t="str">
            <v>331120185</v>
          </cell>
          <cell r="F545" t="str">
            <v>Due To</v>
          </cell>
        </row>
        <row r="546">
          <cell r="A546">
            <v>3911001</v>
          </cell>
          <cell r="B546" t="str">
            <v>ALL OTHER LIABILITIES</v>
          </cell>
          <cell r="E546" t="str">
            <v>331120187</v>
          </cell>
          <cell r="F546" t="str">
            <v>Due To</v>
          </cell>
        </row>
        <row r="547">
          <cell r="A547">
            <v>3911001</v>
          </cell>
          <cell r="B547" t="str">
            <v>ALL OTHER LIABILITIES</v>
          </cell>
          <cell r="E547" t="str">
            <v>331120189</v>
          </cell>
          <cell r="F547" t="str">
            <v>Due To</v>
          </cell>
        </row>
        <row r="548">
          <cell r="A548">
            <v>3911001</v>
          </cell>
          <cell r="B548" t="str">
            <v>ALL OTHER LIABILITIES</v>
          </cell>
          <cell r="E548" t="str">
            <v>331120207</v>
          </cell>
          <cell r="F548" t="str">
            <v>Due To</v>
          </cell>
        </row>
        <row r="549">
          <cell r="A549">
            <v>3911001</v>
          </cell>
          <cell r="B549" t="str">
            <v>ALL OTHER LIABILITIES</v>
          </cell>
          <cell r="E549" t="str">
            <v>331120208</v>
          </cell>
          <cell r="F549" t="str">
            <v>Due To</v>
          </cell>
        </row>
        <row r="550">
          <cell r="A550">
            <v>3911001</v>
          </cell>
          <cell r="B550" t="str">
            <v>ALL OTHER LIABILITIES</v>
          </cell>
          <cell r="E550" t="str">
            <v>331120220</v>
          </cell>
          <cell r="F550" t="str">
            <v>Due To</v>
          </cell>
        </row>
        <row r="551">
          <cell r="A551">
            <v>3911001</v>
          </cell>
          <cell r="B551" t="str">
            <v>ALL OTHER LIABILITIES</v>
          </cell>
          <cell r="E551" t="str">
            <v>331120301</v>
          </cell>
          <cell r="F551" t="str">
            <v>Due To</v>
          </cell>
        </row>
        <row r="552">
          <cell r="A552">
            <v>3911001</v>
          </cell>
          <cell r="B552" t="str">
            <v>ALL OTHER LIABILITIES</v>
          </cell>
          <cell r="E552" t="str">
            <v>331120302</v>
          </cell>
          <cell r="F552" t="str">
            <v>Due To</v>
          </cell>
        </row>
        <row r="553">
          <cell r="A553">
            <v>3913001</v>
          </cell>
          <cell r="B553" t="str">
            <v>ESTIMATED COSTS ACCRUED</v>
          </cell>
          <cell r="E553" t="str">
            <v>331120400</v>
          </cell>
          <cell r="F553" t="str">
            <v>Due To</v>
          </cell>
        </row>
        <row r="554">
          <cell r="A554">
            <v>3920001</v>
          </cell>
          <cell r="B554" t="str">
            <v>OTHER LIABILITIES-NOT CURRENT</v>
          </cell>
          <cell r="E554" t="str">
            <v>331120416</v>
          </cell>
          <cell r="F554" t="str">
            <v>Due To</v>
          </cell>
        </row>
        <row r="555">
          <cell r="A555">
            <v>4012001</v>
          </cell>
          <cell r="B555" t="str">
            <v>MISCELLANEOUS DEFERRED INCOME                 (401.2,.31</v>
          </cell>
          <cell r="E555" t="str">
            <v>331120419</v>
          </cell>
          <cell r="F555" t="str">
            <v>Due To</v>
          </cell>
        </row>
        <row r="556">
          <cell r="A556">
            <v>4012001</v>
          </cell>
          <cell r="B556" t="str">
            <v>MISCELLANEOUS DEFERRED INCOME                 (401.2,.31</v>
          </cell>
          <cell r="E556" t="str">
            <v>331120425</v>
          </cell>
          <cell r="F556" t="str">
            <v>Due To</v>
          </cell>
        </row>
        <row r="557">
          <cell r="A557">
            <v>4012001</v>
          </cell>
          <cell r="B557" t="str">
            <v>MISCELLANEOUS DEFERRED INCOME                 (401.2,.31</v>
          </cell>
          <cell r="E557" t="str">
            <v>331120429</v>
          </cell>
          <cell r="F557" t="str">
            <v>Due To</v>
          </cell>
        </row>
        <row r="558">
          <cell r="A558">
            <v>4012001</v>
          </cell>
          <cell r="B558" t="str">
            <v>MISCELLANEOUS DEFERRED INCOME                 (401.2,.31</v>
          </cell>
          <cell r="E558" t="str">
            <v>331120438</v>
          </cell>
          <cell r="F558" t="str">
            <v>Due To</v>
          </cell>
        </row>
        <row r="559">
          <cell r="A559">
            <v>4110001</v>
          </cell>
          <cell r="B559" t="str">
            <v>RESERVE FOR EMPLOYEE COMPENSATION &amp; BENEFIT</v>
          </cell>
          <cell r="E559" t="str">
            <v>331120458</v>
          </cell>
          <cell r="F559" t="str">
            <v>Due To</v>
          </cell>
        </row>
        <row r="560">
          <cell r="A560">
            <v>4110001</v>
          </cell>
          <cell r="B560" t="str">
            <v>RESERVE FOR EMPLOYEE COMPENSATION &amp; BENEFIT</v>
          </cell>
          <cell r="E560" t="str">
            <v>331120462</v>
          </cell>
          <cell r="F560" t="str">
            <v>Due To</v>
          </cell>
        </row>
        <row r="561">
          <cell r="A561">
            <v>4116001</v>
          </cell>
          <cell r="B561" t="str">
            <v>RESERVE FOR LAYOFF &amp; PLANT CLOSING EMPL BEN</v>
          </cell>
          <cell r="E561" t="str">
            <v>331120470</v>
          </cell>
          <cell r="F561" t="str">
            <v>Due To</v>
          </cell>
        </row>
        <row r="562">
          <cell r="A562">
            <v>4120001</v>
          </cell>
          <cell r="B562" t="str">
            <v>RESERVE FOR ROYALTY PAYMENTS AND PATENT LITIGATION</v>
          </cell>
          <cell r="E562" t="str">
            <v>331120475</v>
          </cell>
          <cell r="F562" t="str">
            <v>Due To</v>
          </cell>
        </row>
        <row r="563">
          <cell r="A563">
            <v>4140001</v>
          </cell>
          <cell r="B563" t="str">
            <v>RESERVE FOR INTEREST ON TAX DEFICENCIES</v>
          </cell>
          <cell r="E563" t="str">
            <v>331120477</v>
          </cell>
          <cell r="F563" t="str">
            <v>Due To</v>
          </cell>
        </row>
        <row r="564">
          <cell r="A564">
            <v>4190001</v>
          </cell>
          <cell r="B564" t="str">
            <v>RESERVE FOR SUNDRY LOSSES</v>
          </cell>
          <cell r="E564" t="str">
            <v>331120478</v>
          </cell>
          <cell r="F564" t="str">
            <v>Due To</v>
          </cell>
        </row>
        <row r="565">
          <cell r="A565">
            <v>4190001</v>
          </cell>
          <cell r="B565" t="str">
            <v>RESERVE FOR SUNDRY LOSSES</v>
          </cell>
          <cell r="E565" t="str">
            <v>331120484</v>
          </cell>
          <cell r="F565" t="str">
            <v>Due To</v>
          </cell>
        </row>
        <row r="566">
          <cell r="A566">
            <v>4190002</v>
          </cell>
          <cell r="B566" t="str">
            <v>ENVIRONMENTAL RESERVE</v>
          </cell>
          <cell r="E566" t="str">
            <v>331120507</v>
          </cell>
          <cell r="F566" t="str">
            <v>Due To</v>
          </cell>
        </row>
        <row r="567">
          <cell r="A567">
            <v>4210001</v>
          </cell>
          <cell r="B567" t="str">
            <v>RESERVE FOR GEN'L REPL UNDER GUARANTEE-CURRENT</v>
          </cell>
          <cell r="E567" t="str">
            <v>331120508</v>
          </cell>
          <cell r="F567" t="str">
            <v>Due To</v>
          </cell>
        </row>
        <row r="568">
          <cell r="A568">
            <v>4210001</v>
          </cell>
          <cell r="B568" t="str">
            <v>RESERVE FOR GEN'L REPL UNDER GUARANTEE-CURRENT</v>
          </cell>
          <cell r="E568" t="str">
            <v>331120510</v>
          </cell>
          <cell r="F568" t="str">
            <v>Due To</v>
          </cell>
        </row>
        <row r="569">
          <cell r="A569">
            <v>4210001</v>
          </cell>
          <cell r="B569" t="str">
            <v>RESERVE FOR GEN'L REPL UNDER GUARANTEE-CURRENT</v>
          </cell>
          <cell r="E569" t="str">
            <v>331120511</v>
          </cell>
          <cell r="F569" t="str">
            <v>Due To</v>
          </cell>
        </row>
        <row r="570">
          <cell r="A570">
            <v>4210001</v>
          </cell>
          <cell r="B570" t="str">
            <v>RESERVE FOR GEN'L REPL UNDER GUARANTEE-CURRENT</v>
          </cell>
          <cell r="E570" t="str">
            <v>331120512</v>
          </cell>
          <cell r="F570" t="str">
            <v>Due To</v>
          </cell>
        </row>
        <row r="571">
          <cell r="A571">
            <v>4210001</v>
          </cell>
          <cell r="B571" t="str">
            <v>RESERVE FOR GEN'L REPL UNDER GUARANTEE-CURRENT</v>
          </cell>
          <cell r="E571" t="str">
            <v>331120568</v>
          </cell>
          <cell r="F571" t="str">
            <v>Due To</v>
          </cell>
        </row>
        <row r="572">
          <cell r="A572">
            <v>4210001</v>
          </cell>
          <cell r="B572" t="str">
            <v>RESERVE FOR GEN'L REPL UNDER GUARANTEE-CURRENT</v>
          </cell>
          <cell r="E572" t="str">
            <v>331120689</v>
          </cell>
          <cell r="F572" t="str">
            <v>Due To</v>
          </cell>
        </row>
        <row r="573">
          <cell r="A573">
            <v>4210001</v>
          </cell>
          <cell r="B573" t="str">
            <v>RESERVE FOR GEN'L REPL UNDER GUARANTEE-CURRENT</v>
          </cell>
          <cell r="E573" t="str">
            <v>331130000</v>
          </cell>
          <cell r="F573" t="str">
            <v>Due To</v>
          </cell>
        </row>
        <row r="574">
          <cell r="A574">
            <v>4210001</v>
          </cell>
          <cell r="B574" t="str">
            <v>RESERVE FOR GEN'L REPL UNDER GUARANTEE-CURRENT</v>
          </cell>
          <cell r="E574" t="str">
            <v>333000010</v>
          </cell>
          <cell r="F574" t="str">
            <v>Due To</v>
          </cell>
        </row>
        <row r="575">
          <cell r="A575">
            <v>4210001</v>
          </cell>
          <cell r="B575" t="str">
            <v>RESERVE FOR GEN'L REPL UNDER GUARANTEE-CURRENT</v>
          </cell>
          <cell r="E575" t="str">
            <v>333000020</v>
          </cell>
          <cell r="F575" t="str">
            <v>Due To</v>
          </cell>
        </row>
        <row r="576">
          <cell r="A576">
            <v>4210001</v>
          </cell>
          <cell r="B576" t="str">
            <v>RESERVE FOR GEN'L REPL UNDER GUARANTEE-CURRENT</v>
          </cell>
          <cell r="E576" t="str">
            <v>333000030</v>
          </cell>
          <cell r="F576" t="str">
            <v>Due To</v>
          </cell>
        </row>
        <row r="577">
          <cell r="A577">
            <v>4210001</v>
          </cell>
          <cell r="B577" t="str">
            <v>RESERVE FOR GEN'L REPL UNDER GUARANTEE-CURRENT</v>
          </cell>
          <cell r="E577" t="str">
            <v>301010010</v>
          </cell>
          <cell r="F577" t="str">
            <v>Taxes Accrued</v>
          </cell>
        </row>
        <row r="578">
          <cell r="A578">
            <v>4210001</v>
          </cell>
          <cell r="B578" t="str">
            <v>RESERVE FOR GEN'L REPL UNDER GUARANTEE-CURRENT</v>
          </cell>
          <cell r="E578" t="str">
            <v>301010015</v>
          </cell>
          <cell r="F578" t="str">
            <v>Taxes Accrued</v>
          </cell>
        </row>
        <row r="579">
          <cell r="A579">
            <v>4210001</v>
          </cell>
          <cell r="B579" t="str">
            <v>RESERVE FOR GEN'L REPL UNDER GUARANTEE-CURRENT</v>
          </cell>
          <cell r="E579" t="str">
            <v>301010017</v>
          </cell>
          <cell r="F579" t="str">
            <v>Taxes Accrued</v>
          </cell>
        </row>
        <row r="580">
          <cell r="A580">
            <v>4210001</v>
          </cell>
          <cell r="B580" t="str">
            <v>RESERVE FOR GEN'L REPL UNDER GUARANTEE-CURRENT</v>
          </cell>
          <cell r="E580" t="str">
            <v>301030000</v>
          </cell>
          <cell r="F580" t="str">
            <v>Taxes Accrued</v>
          </cell>
        </row>
        <row r="581">
          <cell r="A581">
            <v>4210001</v>
          </cell>
          <cell r="B581" t="str">
            <v>RESERVE FOR GEN'L REPL UNDER GUARANTEE-CURRENT</v>
          </cell>
          <cell r="E581" t="str">
            <v>303010010</v>
          </cell>
          <cell r="F581" t="str">
            <v>Taxes Accrued</v>
          </cell>
        </row>
        <row r="582">
          <cell r="A582">
            <v>4210001</v>
          </cell>
          <cell r="B582" t="str">
            <v>RESERVE FOR GEN'L REPL UNDER GUARANTEE-CURRENT</v>
          </cell>
          <cell r="E582" t="str">
            <v>303010015</v>
          </cell>
          <cell r="F582" t="str">
            <v>Taxes Accrued</v>
          </cell>
        </row>
        <row r="583">
          <cell r="A583">
            <v>4210001</v>
          </cell>
          <cell r="B583" t="str">
            <v>RESERVE FOR GEN'L REPL UNDER GUARANTEE-CURRENT</v>
          </cell>
          <cell r="E583" t="str">
            <v>303010017</v>
          </cell>
          <cell r="F583" t="str">
            <v>Taxes Accrued</v>
          </cell>
        </row>
        <row r="584">
          <cell r="A584">
            <v>4210001</v>
          </cell>
          <cell r="B584" t="str">
            <v>RESERVE FOR GEN'L REPL UNDER GUARANTEE-CURRENT</v>
          </cell>
          <cell r="E584" t="str">
            <v>303020010</v>
          </cell>
          <cell r="F584" t="str">
            <v>Taxes Accrued</v>
          </cell>
        </row>
        <row r="585">
          <cell r="A585">
            <v>4210001</v>
          </cell>
          <cell r="B585" t="str">
            <v>RESERVE FOR GEN'L REPL UNDER GUARANTEE-CURRENT</v>
          </cell>
          <cell r="E585" t="str">
            <v>305010000</v>
          </cell>
          <cell r="F585" t="str">
            <v>Taxes Accrued</v>
          </cell>
        </row>
        <row r="586">
          <cell r="A586">
            <v>4210001</v>
          </cell>
          <cell r="B586" t="str">
            <v>RESERVE FOR GEN'L REPL UNDER GUARANTEE-CURRENT</v>
          </cell>
          <cell r="E586" t="str">
            <v>305020000</v>
          </cell>
          <cell r="F586" t="str">
            <v>Taxes Accrued</v>
          </cell>
        </row>
        <row r="587">
          <cell r="A587">
            <v>4210001</v>
          </cell>
          <cell r="B587" t="str">
            <v>RESERVE FOR GEN'L REPL UNDER GUARANTEE-CURRENT</v>
          </cell>
          <cell r="E587" t="str">
            <v>379000000</v>
          </cell>
          <cell r="F587" t="str">
            <v>Taxes Accrued</v>
          </cell>
        </row>
        <row r="588">
          <cell r="A588">
            <v>4210001</v>
          </cell>
          <cell r="B588" t="str">
            <v>RESERVE FOR GEN'L REPL UNDER GUARANTEE-CURRENT</v>
          </cell>
          <cell r="E588" t="str">
            <v>379000010</v>
          </cell>
          <cell r="F588" t="str">
            <v>Taxes Accrued</v>
          </cell>
        </row>
        <row r="589">
          <cell r="A589">
            <v>4210001</v>
          </cell>
          <cell r="B589" t="str">
            <v>RESERVE FOR GEN'L REPL UNDER GUARANTEE-CURRENT</v>
          </cell>
          <cell r="E589" t="str">
            <v>379000020</v>
          </cell>
          <cell r="F589" t="str">
            <v>Taxes Accrued</v>
          </cell>
        </row>
        <row r="590">
          <cell r="A590">
            <v>4210001</v>
          </cell>
          <cell r="B590" t="str">
            <v>RESERVE FOR GEN'L REPL UNDER GUARANTEE-CURRENT</v>
          </cell>
          <cell r="E590" t="str">
            <v>379000030</v>
          </cell>
          <cell r="F590" t="str">
            <v>Taxes Accrued</v>
          </cell>
        </row>
        <row r="591">
          <cell r="A591">
            <v>4210001</v>
          </cell>
          <cell r="B591" t="str">
            <v>RESERVE FOR GEN'L REPL UNDER GUARANTEE-CURRENT</v>
          </cell>
          <cell r="E591" t="str">
            <v>379000040</v>
          </cell>
          <cell r="F591" t="str">
            <v>Taxes Accrued</v>
          </cell>
        </row>
        <row r="592">
          <cell r="A592">
            <v>4210001</v>
          </cell>
          <cell r="B592" t="str">
            <v>RESERVE FOR GEN'L REPL UNDER GUARANTEE-CURRENT</v>
          </cell>
          <cell r="E592" t="str">
            <v>379000050</v>
          </cell>
          <cell r="F592" t="str">
            <v>Taxes Accrued</v>
          </cell>
        </row>
        <row r="593">
          <cell r="A593">
            <v>4210001</v>
          </cell>
          <cell r="B593" t="str">
            <v>RESERVE FOR GEN'L REPL UNDER GUARANTEE-CURRENT</v>
          </cell>
          <cell r="E593" t="str">
            <v>381100010</v>
          </cell>
          <cell r="F593" t="str">
            <v>Taxes Accrued</v>
          </cell>
        </row>
        <row r="594">
          <cell r="A594">
            <v>4210001</v>
          </cell>
          <cell r="B594" t="str">
            <v>RESERVE FOR GEN'L REPL UNDER GUARANTEE-CURRENT</v>
          </cell>
          <cell r="E594" t="str">
            <v>381100020</v>
          </cell>
          <cell r="F594" t="str">
            <v>Taxes Accrued</v>
          </cell>
        </row>
        <row r="595">
          <cell r="A595">
            <v>4210001</v>
          </cell>
          <cell r="B595" t="str">
            <v>RESERVE FOR GEN'L REPL UNDER GUARANTEE-CURRENT</v>
          </cell>
          <cell r="E595" t="str">
            <v>381100200</v>
          </cell>
          <cell r="F595" t="str">
            <v>Taxes Accrued</v>
          </cell>
        </row>
        <row r="596">
          <cell r="A596">
            <v>4210001</v>
          </cell>
          <cell r="B596" t="str">
            <v>RESERVE FOR GEN'L REPL UNDER GUARANTEE-CURRENT</v>
          </cell>
          <cell r="E596" t="str">
            <v>381100220</v>
          </cell>
          <cell r="F596" t="str">
            <v>Taxes Accrued</v>
          </cell>
        </row>
        <row r="597">
          <cell r="A597">
            <v>4210001</v>
          </cell>
          <cell r="B597" t="str">
            <v>RESERVE FOR GEN'L REPL UNDER GUARANTEE-CURRENT</v>
          </cell>
          <cell r="E597" t="str">
            <v>381100250</v>
          </cell>
          <cell r="F597" t="str">
            <v>Taxes Accrued</v>
          </cell>
        </row>
        <row r="598">
          <cell r="A598">
            <v>4210001</v>
          </cell>
          <cell r="B598" t="str">
            <v>RESERVE FOR GEN'L REPL UNDER GUARANTEE-CURRENT</v>
          </cell>
          <cell r="E598" t="str">
            <v>381100300</v>
          </cell>
          <cell r="F598" t="str">
            <v>Taxes Accrued</v>
          </cell>
        </row>
        <row r="599">
          <cell r="A599">
            <v>4210001</v>
          </cell>
          <cell r="B599" t="str">
            <v>RESERVE FOR GEN'L REPL UNDER GUARANTEE-CURRENT</v>
          </cell>
          <cell r="E599" t="str">
            <v>381100470</v>
          </cell>
          <cell r="F599" t="str">
            <v>Taxes Accrued</v>
          </cell>
        </row>
        <row r="600">
          <cell r="A600">
            <v>4210001</v>
          </cell>
          <cell r="B600" t="str">
            <v>RESERVE FOR GEN'L REPL UNDER GUARANTEE-CURRENT</v>
          </cell>
          <cell r="E600" t="str">
            <v>381200010</v>
          </cell>
          <cell r="F600" t="str">
            <v>Taxes Accrued</v>
          </cell>
        </row>
        <row r="601">
          <cell r="A601">
            <v>4210001</v>
          </cell>
          <cell r="B601" t="str">
            <v>RESERVE FOR GEN'L REPL UNDER GUARANTEE-CURRENT</v>
          </cell>
          <cell r="E601" t="str">
            <v>381200020</v>
          </cell>
          <cell r="F601" t="str">
            <v>Taxes Accrued</v>
          </cell>
        </row>
        <row r="602">
          <cell r="A602">
            <v>4210001</v>
          </cell>
          <cell r="B602" t="str">
            <v>RESERVE FOR GEN'L REPL UNDER GUARANTEE-CURRENT</v>
          </cell>
          <cell r="E602" t="str">
            <v>381300000</v>
          </cell>
          <cell r="F602" t="str">
            <v>Taxes Accrued</v>
          </cell>
        </row>
        <row r="603">
          <cell r="A603">
            <v>4210001</v>
          </cell>
          <cell r="B603" t="str">
            <v>RESERVE FOR GEN'L REPL UNDER GUARANTEE-CURRENT</v>
          </cell>
          <cell r="E603" t="str">
            <v>341000000</v>
          </cell>
          <cell r="F603" t="str">
            <v>Payroll Related Liabilities</v>
          </cell>
        </row>
        <row r="604">
          <cell r="A604">
            <v>4210001</v>
          </cell>
          <cell r="B604" t="str">
            <v>RESERVE FOR GEN'L REPL UNDER GUARANTEE-CURRENT</v>
          </cell>
          <cell r="E604" t="str">
            <v>341000100</v>
          </cell>
          <cell r="F604" t="str">
            <v>Payroll Related Liabilities</v>
          </cell>
        </row>
        <row r="605">
          <cell r="A605">
            <v>4210001</v>
          </cell>
          <cell r="B605" t="str">
            <v>RESERVE FOR GEN'L REPL UNDER GUARANTEE-CURRENT</v>
          </cell>
          <cell r="E605" t="str">
            <v>341000130</v>
          </cell>
          <cell r="F605" t="str">
            <v>Payroll Related Liabilities</v>
          </cell>
        </row>
        <row r="606">
          <cell r="A606">
            <v>4210001</v>
          </cell>
          <cell r="B606" t="str">
            <v>RESERVE FOR GEN'L REPL UNDER GUARANTEE-CURRENT</v>
          </cell>
          <cell r="E606" t="str">
            <v>341100000</v>
          </cell>
          <cell r="F606" t="str">
            <v>Payroll Related Liabilities</v>
          </cell>
        </row>
        <row r="607">
          <cell r="A607">
            <v>4210001</v>
          </cell>
          <cell r="B607" t="str">
            <v>RESERVE FOR GEN'L REPL UNDER GUARANTEE-CURRENT</v>
          </cell>
          <cell r="E607" t="str">
            <v>341110000</v>
          </cell>
          <cell r="F607" t="str">
            <v>Payroll Related Liabilities</v>
          </cell>
        </row>
        <row r="608">
          <cell r="A608">
            <v>4210001</v>
          </cell>
          <cell r="B608" t="str">
            <v>RESERVE FOR GEN'L REPL UNDER GUARANTEE-CURRENT</v>
          </cell>
          <cell r="E608" t="str">
            <v>341110010</v>
          </cell>
          <cell r="F608" t="str">
            <v>Payroll Related Liabilities</v>
          </cell>
        </row>
        <row r="609">
          <cell r="A609">
            <v>4210001</v>
          </cell>
          <cell r="B609" t="str">
            <v>RESERVE FOR GEN'L REPL UNDER GUARANTEE-CURRENT</v>
          </cell>
          <cell r="E609" t="str">
            <v>341110020</v>
          </cell>
          <cell r="F609" t="str">
            <v>Payroll Related Liabilities</v>
          </cell>
        </row>
        <row r="610">
          <cell r="A610">
            <v>4210001</v>
          </cell>
          <cell r="B610" t="str">
            <v>RESERVE FOR GEN'L REPL UNDER GUARANTEE-CURRENT</v>
          </cell>
          <cell r="E610" t="str">
            <v>341110035</v>
          </cell>
          <cell r="F610" t="str">
            <v>Payroll Related Liabilities</v>
          </cell>
        </row>
        <row r="611">
          <cell r="A611">
            <v>4311002</v>
          </cell>
          <cell r="B611" t="str">
            <v>WITHIN OWN DIVISION</v>
          </cell>
          <cell r="E611" t="str">
            <v>341150000</v>
          </cell>
          <cell r="F611" t="str">
            <v>Payroll Related Liabilities</v>
          </cell>
        </row>
        <row r="612">
          <cell r="A612">
            <v>4311002</v>
          </cell>
          <cell r="B612" t="str">
            <v>WITHIN OWN DIVISION</v>
          </cell>
          <cell r="E612" t="str">
            <v>341160000</v>
          </cell>
          <cell r="F612" t="str">
            <v>Payroll Related Liabilities</v>
          </cell>
        </row>
        <row r="613">
          <cell r="A613">
            <v>4410001</v>
          </cell>
          <cell r="B613" t="str">
            <v>INT. OF OTHER SHARE OWNERS IN EQUITY OF AFFIL</v>
          </cell>
          <cell r="E613" t="str">
            <v>341170000</v>
          </cell>
          <cell r="F613" t="str">
            <v>Payroll Related Liabilities</v>
          </cell>
        </row>
        <row r="614">
          <cell r="A614">
            <v>4510001</v>
          </cell>
          <cell r="B614" t="str">
            <v>CAPITAL STOCK</v>
          </cell>
          <cell r="E614" t="str">
            <v>341190000</v>
          </cell>
          <cell r="F614" t="str">
            <v>Payroll Related Liabilities</v>
          </cell>
        </row>
        <row r="615">
          <cell r="A615">
            <v>4510001</v>
          </cell>
          <cell r="B615" t="str">
            <v>CAPITAL STOCK</v>
          </cell>
          <cell r="E615" t="str">
            <v>341210000</v>
          </cell>
          <cell r="F615" t="str">
            <v>Payroll Related Liabilities</v>
          </cell>
        </row>
        <row r="616">
          <cell r="A616">
            <v>4510001</v>
          </cell>
          <cell r="B616" t="str">
            <v>CAPITAL STOCK</v>
          </cell>
          <cell r="E616" t="str">
            <v>341230000</v>
          </cell>
          <cell r="F616" t="str">
            <v>Payroll Related Liabilities</v>
          </cell>
        </row>
        <row r="617">
          <cell r="A617">
            <v>4610001</v>
          </cell>
          <cell r="B617" t="str">
            <v>CAPITAL SURPLUS</v>
          </cell>
          <cell r="E617" t="str">
            <v>341270000</v>
          </cell>
          <cell r="F617" t="str">
            <v>Payroll Related Liabilities</v>
          </cell>
        </row>
        <row r="618">
          <cell r="A618">
            <v>4610001</v>
          </cell>
          <cell r="B618" t="str">
            <v>CAPITAL SURPLUS</v>
          </cell>
          <cell r="E618" t="str">
            <v>345000000</v>
          </cell>
          <cell r="F618" t="str">
            <v>Payroll Related Liabilities</v>
          </cell>
        </row>
        <row r="619">
          <cell r="A619">
            <v>4610001</v>
          </cell>
          <cell r="B619" t="str">
            <v>CAPITAL SURPLUS</v>
          </cell>
          <cell r="E619" t="str">
            <v>345010000</v>
          </cell>
          <cell r="F619" t="str">
            <v>Payroll Related Liabilities</v>
          </cell>
        </row>
        <row r="620">
          <cell r="A620">
            <v>4610002</v>
          </cell>
          <cell r="B620" t="str">
            <v>EQUITY-(GE FOREIGN INDUST. CO.</v>
          </cell>
          <cell r="E620" t="str">
            <v>345020000</v>
          </cell>
          <cell r="F620" t="str">
            <v>Payroll Related Liabilities</v>
          </cell>
        </row>
        <row r="621">
          <cell r="A621">
            <v>4620001</v>
          </cell>
          <cell r="B621" t="str">
            <v>FORGEIN CURRENCY TRANSLATION ADJ</v>
          </cell>
          <cell r="E621" t="str">
            <v>345030010</v>
          </cell>
          <cell r="F621" t="str">
            <v>Payroll Related Liabilities</v>
          </cell>
        </row>
        <row r="622">
          <cell r="A622">
            <v>4640101</v>
          </cell>
          <cell r="B622" t="str">
            <v>OPENING BALANCE-TRANSITION ADJUSTMENT (PRE-TAX)</v>
          </cell>
          <cell r="E622" t="str">
            <v>345030040</v>
          </cell>
          <cell r="F622" t="str">
            <v>Payroll Related Liabilities</v>
          </cell>
        </row>
        <row r="623">
          <cell r="A623">
            <v>4711001</v>
          </cell>
          <cell r="B623" t="str">
            <v>IMPUTED DEBT-GAP SUBACCOUNT 471.1</v>
          </cell>
          <cell r="E623" t="str">
            <v>345030041</v>
          </cell>
          <cell r="F623" t="str">
            <v>Payroll Related Liabilities</v>
          </cell>
        </row>
        <row r="624">
          <cell r="A624">
            <v>4711001</v>
          </cell>
          <cell r="B624" t="str">
            <v>IMPUTED DEBT-GAP SUBACCOUNT 471.1</v>
          </cell>
          <cell r="E624" t="str">
            <v>345030050</v>
          </cell>
          <cell r="F624" t="str">
            <v>Payroll Related Liabilities</v>
          </cell>
        </row>
        <row r="625">
          <cell r="A625">
            <v>4711001</v>
          </cell>
          <cell r="B625" t="str">
            <v>IMPUTED DEBT-GAP SUBACCOUNT 471.1</v>
          </cell>
          <cell r="E625" t="str">
            <v>373000000</v>
          </cell>
          <cell r="F625" t="str">
            <v>Payroll Related Liabilities</v>
          </cell>
        </row>
        <row r="626">
          <cell r="A626">
            <v>4711001</v>
          </cell>
          <cell r="B626" t="str">
            <v>IMPUTED DEBT-GAP SUBACCOUNT 471.1</v>
          </cell>
          <cell r="E626" t="str">
            <v>375000000</v>
          </cell>
          <cell r="F626" t="str">
            <v>Payroll Related Liabilities</v>
          </cell>
        </row>
        <row r="627">
          <cell r="A627">
            <v>4711001</v>
          </cell>
          <cell r="B627" t="str">
            <v>IMPUTED DEBT-GAP SUBACCOUNT 471.1</v>
          </cell>
          <cell r="E627" t="str">
            <v>375000010</v>
          </cell>
          <cell r="F627" t="str">
            <v>Payroll Related Liabilities</v>
          </cell>
        </row>
        <row r="628">
          <cell r="A628">
            <v>4711001</v>
          </cell>
          <cell r="B628" t="str">
            <v>IMPUTED DEBT-GAP SUBACCOUNT 471.1</v>
          </cell>
          <cell r="E628" t="str">
            <v>383120000</v>
          </cell>
          <cell r="F628" t="str">
            <v>Payroll Related Liabilities</v>
          </cell>
        </row>
        <row r="629">
          <cell r="A629">
            <v>4711001</v>
          </cell>
          <cell r="B629" t="str">
            <v>IMPUTED DEBT-GAP SUBACCOUNT 471.1</v>
          </cell>
          <cell r="E629" t="str">
            <v>383120010</v>
          </cell>
          <cell r="F629" t="str">
            <v>Payroll Related Liabilities</v>
          </cell>
        </row>
        <row r="630">
          <cell r="A630">
            <v>4711001</v>
          </cell>
          <cell r="B630" t="str">
            <v>IMPUTED DEBT-GAP SUBACCOUNT 471.1</v>
          </cell>
          <cell r="E630" t="str">
            <v>383140000</v>
          </cell>
          <cell r="F630" t="str">
            <v>Payroll Related Liabilities</v>
          </cell>
        </row>
        <row r="631">
          <cell r="A631">
            <v>4711001</v>
          </cell>
          <cell r="B631" t="str">
            <v>IMPUTED DEBT-GAP SUBACCOUNT 471.1</v>
          </cell>
          <cell r="E631" t="str">
            <v>383150000</v>
          </cell>
          <cell r="F631" t="str">
            <v>Payroll Related Liabilities</v>
          </cell>
        </row>
        <row r="632">
          <cell r="A632">
            <v>4711001</v>
          </cell>
          <cell r="B632" t="str">
            <v>IMPUTED DEBT-GAP SUBACCOUNT 471.1</v>
          </cell>
          <cell r="E632" t="str">
            <v>383160030</v>
          </cell>
          <cell r="F632" t="str">
            <v>Payroll Related Liabilities</v>
          </cell>
        </row>
        <row r="633">
          <cell r="A633">
            <v>4712101</v>
          </cell>
          <cell r="B633" t="str">
            <v>ALL OTHER EXCLUDING NET INCOME</v>
          </cell>
          <cell r="E633" t="str">
            <v>383160040</v>
          </cell>
          <cell r="F633" t="str">
            <v>Payroll Related Liabilities</v>
          </cell>
        </row>
        <row r="634">
          <cell r="A634">
            <v>4712101</v>
          </cell>
          <cell r="B634" t="str">
            <v>ALL OTHER EXCLUDING NET INCOME</v>
          </cell>
          <cell r="E634" t="str">
            <v>383170000</v>
          </cell>
          <cell r="F634" t="str">
            <v>Payroll Related Liabilities</v>
          </cell>
        </row>
        <row r="635">
          <cell r="A635">
            <v>4712101</v>
          </cell>
          <cell r="B635" t="str">
            <v>ALL OTHER EXCLUDING NET INCOME</v>
          </cell>
          <cell r="E635" t="str">
            <v>383320000</v>
          </cell>
          <cell r="F635" t="str">
            <v>Payroll Related Liabilities</v>
          </cell>
        </row>
        <row r="636">
          <cell r="A636">
            <v>4712301</v>
          </cell>
          <cell r="B636" t="str">
            <v>DIVIDENDS-CURRENT YEAR</v>
          </cell>
          <cell r="E636" t="str">
            <v>383320010</v>
          </cell>
          <cell r="F636" t="str">
            <v>Payroll Related Liabilities</v>
          </cell>
        </row>
        <row r="637">
          <cell r="A637">
            <v>4720001</v>
          </cell>
          <cell r="B637" t="str">
            <v>AFFILIATE CURRENT ACCOUNT OUTSIDE OWN BUSINESS</v>
          </cell>
          <cell r="E637" t="str">
            <v>388000020</v>
          </cell>
          <cell r="F637" t="str">
            <v>Payroll Related Liabilities</v>
          </cell>
        </row>
        <row r="638">
          <cell r="A638">
            <v>4720001</v>
          </cell>
          <cell r="B638" t="str">
            <v>AFFILIATE CURRENT ACCOUNT OUTSIDE OWN BUSINESS</v>
          </cell>
          <cell r="E638" t="str">
            <v>411110010</v>
          </cell>
          <cell r="F638" t="str">
            <v>Payroll Related Liabilities</v>
          </cell>
        </row>
        <row r="639">
          <cell r="A639">
            <v>4720001</v>
          </cell>
          <cell r="B639" t="str">
            <v>AFFILIATE CURRENT ACCOUNT OUTSIDE OWN BUSINESS</v>
          </cell>
          <cell r="E639" t="str">
            <v>411900000</v>
          </cell>
          <cell r="F639" t="str">
            <v>Other Reserve</v>
          </cell>
        </row>
        <row r="640">
          <cell r="A640">
            <v>4720002</v>
          </cell>
          <cell r="B640" t="str">
            <v>AFFILIATE CURRENT ACCOUNT WITHIN OWN BUSINESS</v>
          </cell>
          <cell r="E640" t="str">
            <v>411900010</v>
          </cell>
          <cell r="F640" t="str">
            <v>Other Reserve</v>
          </cell>
        </row>
        <row r="641">
          <cell r="A641">
            <v>4720002</v>
          </cell>
          <cell r="B641" t="str">
            <v>AFFILIATE CURRENT ACCOUNT WITHIN OWN BUSINESS</v>
          </cell>
          <cell r="E641" t="str">
            <v>421000000</v>
          </cell>
          <cell r="F641" t="str">
            <v>Other Reserve</v>
          </cell>
        </row>
        <row r="642">
          <cell r="A642">
            <v>4720002</v>
          </cell>
          <cell r="B642" t="str">
            <v>AFFILIATE CURRENT ACCOUNT WITHIN OWN BUSINESS</v>
          </cell>
          <cell r="E642" t="str">
            <v>040400090</v>
          </cell>
          <cell r="F642" t="str">
            <v>Borrowings &amp; Cash Pool</v>
          </cell>
        </row>
        <row r="643">
          <cell r="A643">
            <v>4720002</v>
          </cell>
          <cell r="B643" t="str">
            <v>AFFILIATE CURRENT ACCOUNT WITHIN OWN BUSINESS</v>
          </cell>
          <cell r="E643" t="str">
            <v>313000000</v>
          </cell>
          <cell r="F643" t="str">
            <v>Borrowings &amp; Cash Pool</v>
          </cell>
        </row>
        <row r="644">
          <cell r="A644">
            <v>4720002</v>
          </cell>
          <cell r="B644" t="str">
            <v>AFFILIATE CURRENT ACCOUNT WITHIN OWN BUSINESS</v>
          </cell>
          <cell r="E644" t="str">
            <v>313000900</v>
          </cell>
          <cell r="F644" t="str">
            <v>Borrowings &amp; Cash Pool</v>
          </cell>
        </row>
        <row r="645">
          <cell r="A645">
            <v>4720002</v>
          </cell>
          <cell r="B645" t="str">
            <v>AFFILIATE CURRENT ACCOUNT WITHIN OWN BUSINESS</v>
          </cell>
          <cell r="E645" t="str">
            <v>313710010</v>
          </cell>
          <cell r="F645" t="str">
            <v>Borrowings &amp; Cash Pool</v>
          </cell>
        </row>
        <row r="646">
          <cell r="A646">
            <v>4720002</v>
          </cell>
          <cell r="B646" t="str">
            <v>AFFILIATE CURRENT ACCOUNT WITHIN OWN BUSINESS</v>
          </cell>
          <cell r="E646" t="str">
            <v>313710020</v>
          </cell>
          <cell r="F646" t="str">
            <v>Borrowings &amp; Cash Pool</v>
          </cell>
        </row>
        <row r="647">
          <cell r="A647">
            <v>4720004</v>
          </cell>
          <cell r="B647" t="str">
            <v>AFFILIATE CURRENT ACCOUNT - CANADA</v>
          </cell>
          <cell r="E647" t="str">
            <v>313710021</v>
          </cell>
          <cell r="F647" t="str">
            <v>Borrowings &amp; Cash Pool</v>
          </cell>
        </row>
        <row r="648">
          <cell r="A648">
            <v>4720071</v>
          </cell>
          <cell r="B648" t="str">
            <v>TRSY-AFFILLIATE CURRENT ACCOUTN</v>
          </cell>
          <cell r="E648" t="str">
            <v>313710022</v>
          </cell>
          <cell r="F648" t="str">
            <v>Borrowings &amp; Cash Pool</v>
          </cell>
        </row>
        <row r="649">
          <cell r="A649">
            <v>4810001</v>
          </cell>
          <cell r="B649" t="str">
            <v>RETAINED EARNINGS AT JANUARY 1</v>
          </cell>
          <cell r="E649" t="str">
            <v>313731200</v>
          </cell>
          <cell r="F649" t="str">
            <v>Borrowings &amp; Cash Pool</v>
          </cell>
        </row>
        <row r="650">
          <cell r="A650">
            <v>5011001</v>
          </cell>
          <cell r="B650" t="str">
            <v>EXTERNAL CUSTOMERS</v>
          </cell>
          <cell r="E650" t="str">
            <v>313732000</v>
          </cell>
          <cell r="F650" t="str">
            <v>Borrowings &amp; Cash Pool</v>
          </cell>
        </row>
        <row r="651">
          <cell r="A651">
            <v>5011001</v>
          </cell>
          <cell r="B651" t="str">
            <v>EXTERNAL CUSTOMERS</v>
          </cell>
          <cell r="E651" t="str">
            <v>313734000</v>
          </cell>
          <cell r="F651" t="str">
            <v>Borrowings &amp; Cash Pool</v>
          </cell>
        </row>
        <row r="652">
          <cell r="A652">
            <v>5011001</v>
          </cell>
          <cell r="B652" t="str">
            <v>EXTERNAL CUSTOMERS</v>
          </cell>
          <cell r="E652" t="str">
            <v>317000000</v>
          </cell>
          <cell r="F652" t="str">
            <v>Borrowings &amp; Cash Pool</v>
          </cell>
        </row>
        <row r="653">
          <cell r="A653">
            <v>5011001</v>
          </cell>
          <cell r="B653" t="str">
            <v>EXTERNAL CUSTOMERS</v>
          </cell>
          <cell r="E653" t="str">
            <v>318040010</v>
          </cell>
          <cell r="F653" t="str">
            <v>Borrowings &amp; Cash Pool</v>
          </cell>
        </row>
        <row r="654">
          <cell r="A654">
            <v>5011001</v>
          </cell>
          <cell r="B654" t="str">
            <v>EXTERNAL CUSTOMERS</v>
          </cell>
          <cell r="E654" t="str">
            <v>318710020</v>
          </cell>
          <cell r="F654" t="str">
            <v>Borrowings &amp; Cash Pool</v>
          </cell>
        </row>
        <row r="655">
          <cell r="A655">
            <v>5011001</v>
          </cell>
          <cell r="B655" t="str">
            <v>EXTERNAL CUSTOMERS</v>
          </cell>
          <cell r="E655" t="str">
            <v>421000001</v>
          </cell>
          <cell r="F655" t="str">
            <v>Reserve for GRUG</v>
          </cell>
        </row>
        <row r="656">
          <cell r="A656">
            <v>5011001</v>
          </cell>
          <cell r="B656" t="str">
            <v>EXTERNAL CUSTOMERS</v>
          </cell>
          <cell r="E656" t="str">
            <v>421000002</v>
          </cell>
          <cell r="F656" t="str">
            <v>Reserve for GRUG</v>
          </cell>
        </row>
        <row r="657">
          <cell r="A657">
            <v>5011001</v>
          </cell>
          <cell r="B657" t="str">
            <v>EXTERNAL CUSTOMERS</v>
          </cell>
          <cell r="E657" t="str">
            <v>421000004</v>
          </cell>
          <cell r="F657" t="str">
            <v>Reserve for GRUG</v>
          </cell>
        </row>
        <row r="658">
          <cell r="A658">
            <v>5011001</v>
          </cell>
          <cell r="B658" t="str">
            <v>EXTERNAL CUSTOMERS</v>
          </cell>
          <cell r="E658" t="str">
            <v>421000005</v>
          </cell>
          <cell r="F658" t="str">
            <v>Reserve for GRUG</v>
          </cell>
        </row>
        <row r="659">
          <cell r="A659">
            <v>5011001</v>
          </cell>
          <cell r="B659" t="str">
            <v>EXTERNAL CUSTOMERS</v>
          </cell>
          <cell r="E659" t="str">
            <v>421000006</v>
          </cell>
          <cell r="F659" t="str">
            <v>Reserve for GRUG</v>
          </cell>
        </row>
        <row r="660">
          <cell r="A660">
            <v>5011001</v>
          </cell>
          <cell r="B660" t="str">
            <v>EXTERNAL CUSTOMERS</v>
          </cell>
          <cell r="E660" t="str">
            <v>421000007</v>
          </cell>
          <cell r="F660" t="str">
            <v>Reserve for GRUG</v>
          </cell>
        </row>
        <row r="661">
          <cell r="A661">
            <v>5011001</v>
          </cell>
          <cell r="B661" t="str">
            <v>EXTERNAL CUSTOMERS</v>
          </cell>
          <cell r="E661" t="str">
            <v>421000008</v>
          </cell>
          <cell r="F661" t="str">
            <v>Reserve for GRUG</v>
          </cell>
        </row>
        <row r="662">
          <cell r="A662">
            <v>5011001</v>
          </cell>
          <cell r="B662" t="str">
            <v>EXTERNAL CUSTOMERS</v>
          </cell>
          <cell r="E662" t="str">
            <v>421000011</v>
          </cell>
          <cell r="F662" t="str">
            <v>Reserve for GRUG</v>
          </cell>
        </row>
        <row r="663">
          <cell r="A663">
            <v>5011001</v>
          </cell>
          <cell r="B663" t="str">
            <v>EXTERNAL CUSTOMERS</v>
          </cell>
          <cell r="E663" t="str">
            <v>421000012</v>
          </cell>
          <cell r="F663" t="str">
            <v>Reserve for GRUG</v>
          </cell>
        </row>
        <row r="664">
          <cell r="A664">
            <v>5011001</v>
          </cell>
          <cell r="B664" t="str">
            <v>EXTERNAL CUSTOMERS</v>
          </cell>
          <cell r="E664" t="str">
            <v>421000013</v>
          </cell>
          <cell r="F664" t="str">
            <v>Reserve for GRUG</v>
          </cell>
        </row>
        <row r="665">
          <cell r="A665">
            <v>5011001</v>
          </cell>
          <cell r="B665" t="str">
            <v>EXTERNAL CUSTOMERS</v>
          </cell>
          <cell r="E665" t="str">
            <v>421000014</v>
          </cell>
          <cell r="F665" t="str">
            <v>Reserve for GRUG</v>
          </cell>
        </row>
        <row r="666">
          <cell r="A666">
            <v>5011001</v>
          </cell>
          <cell r="B666" t="str">
            <v>EXTERNAL CUSTOMERS</v>
          </cell>
          <cell r="E666" t="str">
            <v>421000015</v>
          </cell>
          <cell r="F666" t="str">
            <v>Reserve for GRUG</v>
          </cell>
        </row>
        <row r="667">
          <cell r="A667">
            <v>5011001</v>
          </cell>
          <cell r="B667" t="str">
            <v>EXTERNAL CUSTOMERS</v>
          </cell>
          <cell r="E667" t="str">
            <v>421000016</v>
          </cell>
          <cell r="F667" t="str">
            <v>Reserve for GRUG</v>
          </cell>
        </row>
        <row r="668">
          <cell r="A668">
            <v>5011001</v>
          </cell>
          <cell r="B668" t="str">
            <v>EXTERNAL CUSTOMERS</v>
          </cell>
          <cell r="E668" t="str">
            <v>421000017</v>
          </cell>
          <cell r="F668" t="str">
            <v>Reserve for GRUG</v>
          </cell>
        </row>
        <row r="669">
          <cell r="A669">
            <v>5012201</v>
          </cell>
          <cell r="B669" t="str">
            <v>WITHIN OWN DIVISION</v>
          </cell>
          <cell r="E669" t="str">
            <v>421000018</v>
          </cell>
          <cell r="F669" t="str">
            <v>Reserve for GRUG</v>
          </cell>
        </row>
        <row r="670">
          <cell r="A670">
            <v>5012201</v>
          </cell>
          <cell r="B670" t="str">
            <v>WITHIN OWN DIVISION</v>
          </cell>
          <cell r="E670" t="str">
            <v>421000019</v>
          </cell>
          <cell r="F670" t="str">
            <v>Reserve for GRUG</v>
          </cell>
        </row>
        <row r="671">
          <cell r="A671">
            <v>5012201</v>
          </cell>
          <cell r="B671" t="str">
            <v>WITHIN OWN DIVISION</v>
          </cell>
          <cell r="E671" t="str">
            <v>421000020</v>
          </cell>
          <cell r="F671" t="str">
            <v>Reserve for GRUG</v>
          </cell>
        </row>
        <row r="672">
          <cell r="A672">
            <v>5012501</v>
          </cell>
          <cell r="B672" t="str">
            <v>OTHER GE PARENT CO COMPONENTS</v>
          </cell>
          <cell r="E672" t="str">
            <v>421000021</v>
          </cell>
          <cell r="F672" t="str">
            <v>Reserve for GRUG</v>
          </cell>
        </row>
        <row r="673">
          <cell r="A673">
            <v>5012501</v>
          </cell>
          <cell r="B673" t="str">
            <v>OTHER GE PARENT CO COMPONENTS</v>
          </cell>
          <cell r="E673" t="str">
            <v>421000022</v>
          </cell>
          <cell r="F673" t="str">
            <v>Reserve for GRUG</v>
          </cell>
        </row>
        <row r="674">
          <cell r="A674">
            <v>5012501</v>
          </cell>
          <cell r="B674" t="str">
            <v>OTHER GE PARENT CO COMPONENTS</v>
          </cell>
          <cell r="E674" t="str">
            <v>421000023</v>
          </cell>
          <cell r="F674" t="str">
            <v>Reserve for GRUG</v>
          </cell>
        </row>
        <row r="675">
          <cell r="A675">
            <v>5012501</v>
          </cell>
          <cell r="B675" t="str">
            <v>OTHER GE PARENT CO COMPONENTS</v>
          </cell>
          <cell r="E675" t="str">
            <v>421000024</v>
          </cell>
          <cell r="F675" t="str">
            <v>Reserve for GRUG</v>
          </cell>
        </row>
        <row r="676">
          <cell r="A676">
            <v>5012501</v>
          </cell>
          <cell r="B676" t="str">
            <v>OTHER GE PARENT CO COMPONENTS</v>
          </cell>
          <cell r="E676" t="str">
            <v>421000025</v>
          </cell>
          <cell r="F676" t="str">
            <v>Reserve for GRUG</v>
          </cell>
        </row>
        <row r="677">
          <cell r="A677">
            <v>5012501</v>
          </cell>
          <cell r="B677" t="str">
            <v>OTHER GE PARENT CO COMPONENTS</v>
          </cell>
          <cell r="E677" t="str">
            <v>421000026</v>
          </cell>
          <cell r="F677" t="str">
            <v>Reserve for GRUG</v>
          </cell>
        </row>
        <row r="678">
          <cell r="A678">
            <v>5012501</v>
          </cell>
          <cell r="B678" t="str">
            <v>OTHER GE PARENT CO COMPONENTS</v>
          </cell>
          <cell r="E678" t="str">
            <v>421000027</v>
          </cell>
          <cell r="F678" t="str">
            <v>Reserve for GRUG</v>
          </cell>
        </row>
        <row r="679">
          <cell r="A679">
            <v>5012501</v>
          </cell>
          <cell r="B679" t="str">
            <v>OTHER GE PARENT CO COMPONENTS</v>
          </cell>
          <cell r="E679" t="str">
            <v>421000028</v>
          </cell>
          <cell r="F679" t="str">
            <v>Reserve for GRUG</v>
          </cell>
        </row>
        <row r="680">
          <cell r="A680">
            <v>5012501</v>
          </cell>
          <cell r="B680" t="str">
            <v>OTHER GE PARENT CO COMPONENTS</v>
          </cell>
          <cell r="E680" t="str">
            <v>421000029</v>
          </cell>
          <cell r="F680" t="str">
            <v>Reserve for GRUG</v>
          </cell>
        </row>
        <row r="681">
          <cell r="A681">
            <v>5012501</v>
          </cell>
          <cell r="B681" t="str">
            <v>OTHER GE PARENT CO COMPONENTS</v>
          </cell>
          <cell r="E681" t="str">
            <v>421000030</v>
          </cell>
          <cell r="F681" t="str">
            <v>Reserve for GRUG</v>
          </cell>
        </row>
        <row r="682">
          <cell r="A682">
            <v>5012501</v>
          </cell>
          <cell r="B682" t="str">
            <v>OTHER GE PARENT CO COMPONENTS</v>
          </cell>
          <cell r="E682" t="str">
            <v>421000032</v>
          </cell>
          <cell r="F682" t="str">
            <v>Reserve for GRUG</v>
          </cell>
        </row>
        <row r="683">
          <cell r="A683">
            <v>5012501</v>
          </cell>
          <cell r="B683" t="str">
            <v>OTHER GE PARENT CO COMPONENTS</v>
          </cell>
          <cell r="E683" t="str">
            <v>421000033</v>
          </cell>
          <cell r="F683" t="str">
            <v>Reserve for GRUG</v>
          </cell>
        </row>
        <row r="684">
          <cell r="A684">
            <v>5013101</v>
          </cell>
          <cell r="B684" t="str">
            <v>WITHIN OWN DEPARTMENT</v>
          </cell>
          <cell r="E684" t="str">
            <v>421000034</v>
          </cell>
          <cell r="F684" t="str">
            <v>Reserve for GRUG</v>
          </cell>
        </row>
        <row r="685">
          <cell r="A685">
            <v>5013101</v>
          </cell>
          <cell r="B685" t="str">
            <v>WITHIN OWN DEPARTMENT</v>
          </cell>
          <cell r="E685" t="str">
            <v>421000035</v>
          </cell>
          <cell r="F685" t="str">
            <v>Reserve for GRUG</v>
          </cell>
        </row>
        <row r="686">
          <cell r="A686">
            <v>5013201</v>
          </cell>
          <cell r="B686" t="str">
            <v>NET SALES BILLED-INTERCO-OWN DIVISION</v>
          </cell>
          <cell r="E686" t="str">
            <v>421000036</v>
          </cell>
          <cell r="F686" t="str">
            <v>Reserve for GRUG</v>
          </cell>
        </row>
        <row r="687">
          <cell r="A687">
            <v>5013201</v>
          </cell>
          <cell r="B687" t="str">
            <v>NET SALES BILLED-INTERCO-OWN DIVISION</v>
          </cell>
          <cell r="E687" t="str">
            <v>421000037</v>
          </cell>
          <cell r="F687" t="str">
            <v>Reserve for GRUG</v>
          </cell>
        </row>
        <row r="688">
          <cell r="A688">
            <v>5013201</v>
          </cell>
          <cell r="B688" t="str">
            <v>NET SALES BILLED-INTERCO-OWN DIVISION</v>
          </cell>
          <cell r="E688" t="str">
            <v>421000038</v>
          </cell>
          <cell r="F688" t="str">
            <v>Reserve for GRUG</v>
          </cell>
        </row>
        <row r="689">
          <cell r="A689">
            <v>5013201</v>
          </cell>
          <cell r="B689" t="str">
            <v>NET SALES BILLED-INTERCO-OWN DIVISION</v>
          </cell>
          <cell r="E689" t="str">
            <v>421000039</v>
          </cell>
          <cell r="F689" t="str">
            <v>Reserve for GRUG</v>
          </cell>
        </row>
        <row r="690">
          <cell r="A690">
            <v>5013201</v>
          </cell>
          <cell r="B690" t="str">
            <v>NET SALES BILLED-INTERCO-OWN DIVISION</v>
          </cell>
          <cell r="E690" t="str">
            <v>421000040</v>
          </cell>
          <cell r="F690" t="str">
            <v>Reserve for GRUG</v>
          </cell>
        </row>
        <row r="691">
          <cell r="A691">
            <v>5013201</v>
          </cell>
          <cell r="B691" t="str">
            <v>NET SALES BILLED-INTERCO-OWN DIVISION</v>
          </cell>
          <cell r="E691" t="str">
            <v>421000041</v>
          </cell>
          <cell r="F691" t="str">
            <v>Reserve for GRUG</v>
          </cell>
        </row>
        <row r="692">
          <cell r="A692">
            <v>5013501</v>
          </cell>
          <cell r="B692" t="str">
            <v>OTHER CONSOLIDATED COMPONENTS</v>
          </cell>
          <cell r="E692" t="str">
            <v>421000042</v>
          </cell>
          <cell r="F692" t="str">
            <v>Reserve for GRUG</v>
          </cell>
        </row>
        <row r="693">
          <cell r="A693">
            <v>5100001</v>
          </cell>
          <cell r="B693" t="str">
            <v>ALL OTHER COSTS AND EXPENSES</v>
          </cell>
          <cell r="E693" t="str">
            <v>421000043</v>
          </cell>
          <cell r="F693" t="str">
            <v>Reserve for GRUG</v>
          </cell>
        </row>
        <row r="694">
          <cell r="A694">
            <v>5100001</v>
          </cell>
          <cell r="B694" t="str">
            <v>ALL OTHER COSTS AND EXPENSES</v>
          </cell>
          <cell r="E694" t="str">
            <v>421000044</v>
          </cell>
          <cell r="F694" t="str">
            <v>Reserve for GRUG</v>
          </cell>
        </row>
        <row r="695">
          <cell r="A695">
            <v>5100001</v>
          </cell>
          <cell r="B695" t="str">
            <v>ALL OTHER COSTS AND EXPENSES</v>
          </cell>
          <cell r="E695" t="str">
            <v>421000045</v>
          </cell>
          <cell r="F695" t="str">
            <v>Reserve for GRUG</v>
          </cell>
        </row>
        <row r="696">
          <cell r="A696">
            <v>5100001</v>
          </cell>
          <cell r="B696" t="str">
            <v>ALL OTHER COSTS AND EXPENSES</v>
          </cell>
          <cell r="E696" t="str">
            <v>421000046</v>
          </cell>
          <cell r="F696" t="str">
            <v>Reserve for GRUG</v>
          </cell>
        </row>
        <row r="697">
          <cell r="A697">
            <v>5100001</v>
          </cell>
          <cell r="B697" t="str">
            <v>ALL OTHER COSTS AND EXPENSES</v>
          </cell>
          <cell r="E697" t="str">
            <v>421000047</v>
          </cell>
          <cell r="F697" t="str">
            <v>Reserve for GRUG</v>
          </cell>
        </row>
        <row r="698">
          <cell r="A698">
            <v>5100001</v>
          </cell>
          <cell r="B698" t="str">
            <v>ALL OTHER COSTS AND EXPENSES</v>
          </cell>
          <cell r="E698" t="str">
            <v>421000048</v>
          </cell>
          <cell r="F698" t="str">
            <v>Reserve for GRUG</v>
          </cell>
        </row>
        <row r="699">
          <cell r="A699">
            <v>5100001</v>
          </cell>
          <cell r="B699" t="str">
            <v>ALL OTHER COSTS AND EXPENSES</v>
          </cell>
          <cell r="E699" t="str">
            <v>421000049</v>
          </cell>
          <cell r="F699" t="str">
            <v>Reserve for GRUG</v>
          </cell>
        </row>
        <row r="700">
          <cell r="A700">
            <v>5100001</v>
          </cell>
          <cell r="B700" t="str">
            <v>ALL OTHER COSTS AND EXPENSES</v>
          </cell>
          <cell r="E700" t="str">
            <v>421000050</v>
          </cell>
          <cell r="F700" t="str">
            <v>Reserve for GRUG</v>
          </cell>
        </row>
        <row r="701">
          <cell r="A701">
            <v>5100001</v>
          </cell>
          <cell r="B701" t="str">
            <v>ALL OTHER COSTS AND EXPENSES</v>
          </cell>
          <cell r="E701" t="str">
            <v>421000051</v>
          </cell>
          <cell r="F701" t="str">
            <v>Reserve for GRUG</v>
          </cell>
        </row>
        <row r="702">
          <cell r="A702">
            <v>5100001</v>
          </cell>
          <cell r="B702" t="str">
            <v>ALL OTHER COSTS AND EXPENSES</v>
          </cell>
          <cell r="E702" t="str">
            <v>421000052</v>
          </cell>
          <cell r="F702" t="str">
            <v>Reserve for GRUG</v>
          </cell>
        </row>
        <row r="703">
          <cell r="A703">
            <v>5100001</v>
          </cell>
          <cell r="B703" t="str">
            <v>ALL OTHER COSTS AND EXPENSES</v>
          </cell>
          <cell r="E703" t="str">
            <v>421000053</v>
          </cell>
          <cell r="F703" t="str">
            <v>Reserve for GRUG</v>
          </cell>
        </row>
        <row r="704">
          <cell r="A704">
            <v>5100001</v>
          </cell>
          <cell r="B704" t="str">
            <v>ALL OTHER COSTS AND EXPENSES</v>
          </cell>
          <cell r="E704" t="str">
            <v>421000054</v>
          </cell>
          <cell r="F704" t="str">
            <v>Reserve for GRUG</v>
          </cell>
        </row>
        <row r="705">
          <cell r="A705">
            <v>5100001</v>
          </cell>
          <cell r="B705" t="str">
            <v>ALL OTHER COSTS AND EXPENSES</v>
          </cell>
          <cell r="E705" t="str">
            <v>421000055</v>
          </cell>
          <cell r="F705" t="str">
            <v>Reserve for GRUG</v>
          </cell>
        </row>
        <row r="706">
          <cell r="A706">
            <v>5100001</v>
          </cell>
          <cell r="B706" t="str">
            <v>ALL OTHER COSTS AND EXPENSES</v>
          </cell>
          <cell r="E706" t="str">
            <v>421000056</v>
          </cell>
          <cell r="F706" t="str">
            <v>Reserve for GRUG</v>
          </cell>
        </row>
        <row r="707">
          <cell r="A707">
            <v>5100001</v>
          </cell>
          <cell r="B707" t="str">
            <v>ALL OTHER COSTS AND EXPENSES</v>
          </cell>
          <cell r="E707" t="str">
            <v>421000057</v>
          </cell>
          <cell r="F707" t="str">
            <v>Reserve for GRUG</v>
          </cell>
        </row>
        <row r="708">
          <cell r="A708">
            <v>5100001</v>
          </cell>
          <cell r="B708" t="str">
            <v>ALL OTHER COSTS AND EXPENSES</v>
          </cell>
          <cell r="E708" t="str">
            <v>421000058</v>
          </cell>
          <cell r="F708" t="str">
            <v>Reserve for GRUG</v>
          </cell>
        </row>
        <row r="709">
          <cell r="A709">
            <v>5100001</v>
          </cell>
          <cell r="B709" t="str">
            <v>ALL OTHER COSTS AND EXPENSES</v>
          </cell>
          <cell r="E709" t="str">
            <v>421000059</v>
          </cell>
          <cell r="F709" t="str">
            <v>Reserve for GRUG</v>
          </cell>
        </row>
        <row r="710">
          <cell r="A710">
            <v>5100001</v>
          </cell>
          <cell r="B710" t="str">
            <v>ALL OTHER COSTS AND EXPENSES</v>
          </cell>
          <cell r="E710" t="str">
            <v>421000060</v>
          </cell>
          <cell r="F710" t="str">
            <v>Reserve for GRUG</v>
          </cell>
        </row>
        <row r="711">
          <cell r="A711">
            <v>5100001</v>
          </cell>
          <cell r="B711" t="str">
            <v>ALL OTHER COSTS AND EXPENSES</v>
          </cell>
          <cell r="E711" t="str">
            <v>421000061</v>
          </cell>
          <cell r="F711" t="str">
            <v>Reserve for GRUG</v>
          </cell>
        </row>
        <row r="712">
          <cell r="A712">
            <v>5100001</v>
          </cell>
          <cell r="B712" t="str">
            <v>ALL OTHER COSTS AND EXPENSES</v>
          </cell>
          <cell r="E712" t="str">
            <v>421000062</v>
          </cell>
          <cell r="F712" t="str">
            <v>Reserve for GRUG</v>
          </cell>
        </row>
        <row r="713">
          <cell r="A713">
            <v>5100001</v>
          </cell>
          <cell r="B713" t="str">
            <v>ALL OTHER COSTS AND EXPENSES</v>
          </cell>
          <cell r="E713" t="str">
            <v>421000064</v>
          </cell>
          <cell r="F713" t="str">
            <v>Reserve for GRUG</v>
          </cell>
        </row>
        <row r="714">
          <cell r="A714">
            <v>5100001</v>
          </cell>
          <cell r="B714" t="str">
            <v>ALL OTHER COSTS AND EXPENSES</v>
          </cell>
          <cell r="E714" t="str">
            <v>421000065</v>
          </cell>
          <cell r="F714" t="str">
            <v>Reserve for GRUG</v>
          </cell>
        </row>
        <row r="715">
          <cell r="A715">
            <v>5100001</v>
          </cell>
          <cell r="B715" t="str">
            <v>ALL OTHER COSTS AND EXPENSES</v>
          </cell>
          <cell r="E715" t="str">
            <v>421000066</v>
          </cell>
          <cell r="F715" t="str">
            <v>Reserve for GRUG</v>
          </cell>
        </row>
        <row r="716">
          <cell r="A716">
            <v>5100001</v>
          </cell>
          <cell r="B716" t="str">
            <v>ALL OTHER COSTS AND EXPENSES</v>
          </cell>
          <cell r="E716" t="str">
            <v>421000068</v>
          </cell>
          <cell r="F716" t="str">
            <v>Reserve for GRUG</v>
          </cell>
        </row>
        <row r="717">
          <cell r="A717">
            <v>5100001</v>
          </cell>
          <cell r="B717" t="str">
            <v>ALL OTHER COSTS AND EXPENSES</v>
          </cell>
          <cell r="E717" t="str">
            <v>421000069</v>
          </cell>
          <cell r="F717" t="str">
            <v>Reserve for GRUG</v>
          </cell>
        </row>
        <row r="718">
          <cell r="A718">
            <v>5100001</v>
          </cell>
          <cell r="B718" t="str">
            <v>ALL OTHER COSTS AND EXPENSES</v>
          </cell>
          <cell r="E718" t="str">
            <v>421000070</v>
          </cell>
          <cell r="F718" t="str">
            <v>Reserve for GRUG</v>
          </cell>
        </row>
        <row r="719">
          <cell r="A719">
            <v>5100001</v>
          </cell>
          <cell r="B719" t="str">
            <v>ALL OTHER COSTS AND EXPENSES</v>
          </cell>
          <cell r="E719" t="str">
            <v>421000071</v>
          </cell>
          <cell r="F719" t="str">
            <v>Reserve for GRUG</v>
          </cell>
        </row>
        <row r="720">
          <cell r="A720">
            <v>5100001</v>
          </cell>
          <cell r="B720" t="str">
            <v>ALL OTHER COSTS AND EXPENSES</v>
          </cell>
          <cell r="E720" t="str">
            <v>421000072</v>
          </cell>
          <cell r="F720" t="str">
            <v>Reserve for GRUG</v>
          </cell>
        </row>
        <row r="721">
          <cell r="A721">
            <v>5100001</v>
          </cell>
          <cell r="B721" t="str">
            <v>ALL OTHER COSTS AND EXPENSES</v>
          </cell>
          <cell r="E721" t="str">
            <v>421000073</v>
          </cell>
          <cell r="F721" t="str">
            <v>Reserve for GRUG</v>
          </cell>
        </row>
        <row r="722">
          <cell r="A722">
            <v>5100001</v>
          </cell>
          <cell r="B722" t="str">
            <v>ALL OTHER COSTS AND EXPENSES</v>
          </cell>
          <cell r="E722" t="str">
            <v>421000074</v>
          </cell>
          <cell r="F722" t="str">
            <v>Reserve for GRUG</v>
          </cell>
        </row>
        <row r="723">
          <cell r="A723">
            <v>5100001</v>
          </cell>
          <cell r="B723" t="str">
            <v>ALL OTHER COSTS AND EXPENSES</v>
          </cell>
          <cell r="E723" t="str">
            <v>421000075</v>
          </cell>
          <cell r="F723" t="str">
            <v>Reserve for GRUG</v>
          </cell>
        </row>
        <row r="724">
          <cell r="A724">
            <v>5100001</v>
          </cell>
          <cell r="B724" t="str">
            <v>ALL OTHER COSTS AND EXPENSES</v>
          </cell>
          <cell r="E724" t="str">
            <v>421000076</v>
          </cell>
          <cell r="F724" t="str">
            <v>Reserve for GRUG</v>
          </cell>
        </row>
        <row r="725">
          <cell r="A725">
            <v>5100001</v>
          </cell>
          <cell r="B725" t="str">
            <v>ALL OTHER COSTS AND EXPENSES</v>
          </cell>
          <cell r="E725" t="str">
            <v>421000077</v>
          </cell>
          <cell r="F725" t="str">
            <v>Reserve for GRUG</v>
          </cell>
        </row>
        <row r="726">
          <cell r="A726">
            <v>5100001</v>
          </cell>
          <cell r="B726" t="str">
            <v>ALL OTHER COSTS AND EXPENSES</v>
          </cell>
          <cell r="E726" t="str">
            <v>421000078</v>
          </cell>
          <cell r="F726" t="str">
            <v>Reserve for GRUG</v>
          </cell>
        </row>
        <row r="727">
          <cell r="A727">
            <v>5100001</v>
          </cell>
          <cell r="B727" t="str">
            <v>ALL OTHER COSTS AND EXPENSES</v>
          </cell>
          <cell r="E727" t="str">
            <v>421000079</v>
          </cell>
          <cell r="F727" t="str">
            <v>Reserve for GRUG</v>
          </cell>
        </row>
        <row r="728">
          <cell r="A728">
            <v>5100001</v>
          </cell>
          <cell r="B728" t="str">
            <v>ALL OTHER COSTS AND EXPENSES</v>
          </cell>
          <cell r="E728" t="str">
            <v>421000080</v>
          </cell>
          <cell r="F728" t="str">
            <v>Reserve for GRUG</v>
          </cell>
        </row>
        <row r="729">
          <cell r="A729">
            <v>5100001</v>
          </cell>
          <cell r="B729" t="str">
            <v>ALL OTHER COSTS AND EXPENSES</v>
          </cell>
          <cell r="E729" t="str">
            <v>421000082</v>
          </cell>
          <cell r="F729" t="str">
            <v>Reserve for GRUG</v>
          </cell>
        </row>
        <row r="730">
          <cell r="A730">
            <v>5100001</v>
          </cell>
          <cell r="B730" t="str">
            <v>ALL OTHER COSTS AND EXPENSES</v>
          </cell>
          <cell r="E730" t="str">
            <v>421000100</v>
          </cell>
          <cell r="F730" t="str">
            <v>Reserve for GRUG</v>
          </cell>
        </row>
        <row r="731">
          <cell r="A731">
            <v>5100001</v>
          </cell>
          <cell r="B731" t="str">
            <v>ALL OTHER COSTS AND EXPENSES</v>
          </cell>
          <cell r="E731" t="str">
            <v>421000101</v>
          </cell>
          <cell r="F731" t="str">
            <v>Reserve for GRUG</v>
          </cell>
        </row>
        <row r="732">
          <cell r="A732">
            <v>5100001</v>
          </cell>
          <cell r="B732" t="str">
            <v>ALL OTHER COSTS AND EXPENSES</v>
          </cell>
          <cell r="E732" t="str">
            <v>421000102</v>
          </cell>
          <cell r="F732" t="str">
            <v>Reserve for GRUG</v>
          </cell>
        </row>
        <row r="733">
          <cell r="A733">
            <v>5100001</v>
          </cell>
          <cell r="B733" t="str">
            <v>ALL OTHER COSTS AND EXPENSES</v>
          </cell>
          <cell r="E733" t="str">
            <v>421000103</v>
          </cell>
          <cell r="F733" t="str">
            <v>Reserve for GRUG</v>
          </cell>
        </row>
        <row r="734">
          <cell r="A734">
            <v>5100001</v>
          </cell>
          <cell r="B734" t="str">
            <v>ALL OTHER COSTS AND EXPENSES</v>
          </cell>
          <cell r="E734" t="str">
            <v>421000104</v>
          </cell>
          <cell r="F734" t="str">
            <v>Reserve for GRUG</v>
          </cell>
        </row>
        <row r="735">
          <cell r="A735">
            <v>5100001</v>
          </cell>
          <cell r="B735" t="str">
            <v>ALL OTHER COSTS AND EXPENSES</v>
          </cell>
          <cell r="E735" t="str">
            <v>421000105</v>
          </cell>
          <cell r="F735" t="str">
            <v>Reserve for GRUG</v>
          </cell>
        </row>
        <row r="736">
          <cell r="A736">
            <v>5100001</v>
          </cell>
          <cell r="B736" t="str">
            <v>ALL OTHER COSTS AND EXPENSES</v>
          </cell>
          <cell r="E736" t="str">
            <v>421000106</v>
          </cell>
          <cell r="F736" t="str">
            <v>Reserve for GRUG</v>
          </cell>
        </row>
        <row r="737">
          <cell r="A737">
            <v>5100001</v>
          </cell>
          <cell r="B737" t="str">
            <v>ALL OTHER COSTS AND EXPENSES</v>
          </cell>
          <cell r="E737" t="str">
            <v>421000107</v>
          </cell>
          <cell r="F737" t="str">
            <v>Reserve for GRUG</v>
          </cell>
        </row>
        <row r="738">
          <cell r="A738">
            <v>5100001</v>
          </cell>
          <cell r="B738" t="str">
            <v>ALL OTHER COSTS AND EXPENSES</v>
          </cell>
          <cell r="E738" t="str">
            <v>421000108</v>
          </cell>
          <cell r="F738" t="str">
            <v>Reserve for GRUG</v>
          </cell>
        </row>
        <row r="739">
          <cell r="A739">
            <v>5100001</v>
          </cell>
          <cell r="B739" t="str">
            <v>ALL OTHER COSTS AND EXPENSES</v>
          </cell>
          <cell r="E739" t="str">
            <v>421000109</v>
          </cell>
          <cell r="F739" t="str">
            <v>Reserve for GRUG</v>
          </cell>
        </row>
        <row r="740">
          <cell r="A740">
            <v>5100001</v>
          </cell>
          <cell r="B740" t="str">
            <v>ALL OTHER COSTS AND EXPENSES</v>
          </cell>
          <cell r="E740" t="str">
            <v>421000110</v>
          </cell>
          <cell r="F740" t="str">
            <v>Reserve for GRUG</v>
          </cell>
        </row>
        <row r="741">
          <cell r="A741">
            <v>5100001</v>
          </cell>
          <cell r="B741" t="str">
            <v>ALL OTHER COSTS AND EXPENSES</v>
          </cell>
          <cell r="E741" t="str">
            <v>421000111</v>
          </cell>
          <cell r="F741" t="str">
            <v>Reserve for GRUG</v>
          </cell>
        </row>
        <row r="742">
          <cell r="A742">
            <v>5100001</v>
          </cell>
          <cell r="B742" t="str">
            <v>ALL OTHER COSTS AND EXPENSES</v>
          </cell>
          <cell r="E742" t="str">
            <v>421000112</v>
          </cell>
          <cell r="F742" t="str">
            <v>Reserve for GRUG</v>
          </cell>
        </row>
        <row r="743">
          <cell r="A743">
            <v>5100001</v>
          </cell>
          <cell r="B743" t="str">
            <v>ALL OTHER COSTS AND EXPENSES</v>
          </cell>
          <cell r="E743" t="str">
            <v>421000113</v>
          </cell>
          <cell r="F743" t="str">
            <v>Reserve for GRUG</v>
          </cell>
        </row>
        <row r="744">
          <cell r="A744">
            <v>5100001</v>
          </cell>
          <cell r="B744" t="str">
            <v>ALL OTHER COSTS AND EXPENSES</v>
          </cell>
          <cell r="E744" t="str">
            <v>421000114</v>
          </cell>
          <cell r="F744" t="str">
            <v>Reserve for GRUG</v>
          </cell>
        </row>
        <row r="745">
          <cell r="A745">
            <v>5100001</v>
          </cell>
          <cell r="B745" t="str">
            <v>ALL OTHER COSTS AND EXPENSES</v>
          </cell>
          <cell r="E745" t="str">
            <v>421000115</v>
          </cell>
          <cell r="F745" t="str">
            <v>Reserve for GRUG</v>
          </cell>
        </row>
        <row r="746">
          <cell r="A746">
            <v>5100001</v>
          </cell>
          <cell r="B746" t="str">
            <v>ALL OTHER COSTS AND EXPENSES</v>
          </cell>
          <cell r="E746" t="str">
            <v>421000116</v>
          </cell>
          <cell r="F746" t="str">
            <v>Reserve for GRUG</v>
          </cell>
        </row>
        <row r="747">
          <cell r="A747">
            <v>5100001</v>
          </cell>
          <cell r="B747" t="str">
            <v>ALL OTHER COSTS AND EXPENSES</v>
          </cell>
          <cell r="E747" t="str">
            <v>421000117</v>
          </cell>
          <cell r="F747" t="str">
            <v>Reserve for GRUG</v>
          </cell>
        </row>
        <row r="748">
          <cell r="A748">
            <v>5100001</v>
          </cell>
          <cell r="B748" t="str">
            <v>ALL OTHER COSTS AND EXPENSES</v>
          </cell>
          <cell r="E748" t="str">
            <v>421000118</v>
          </cell>
          <cell r="F748" t="str">
            <v>Reserve for GRUG</v>
          </cell>
        </row>
        <row r="749">
          <cell r="A749">
            <v>5100001</v>
          </cell>
          <cell r="B749" t="str">
            <v>ALL OTHER COSTS AND EXPENSES</v>
          </cell>
          <cell r="E749" t="str">
            <v>421000119</v>
          </cell>
          <cell r="F749" t="str">
            <v>Reserve for GRUG</v>
          </cell>
        </row>
        <row r="750">
          <cell r="A750">
            <v>5100001</v>
          </cell>
          <cell r="B750" t="str">
            <v>ALL OTHER COSTS AND EXPENSES</v>
          </cell>
          <cell r="E750" t="str">
            <v>421000120</v>
          </cell>
          <cell r="F750" t="str">
            <v>Reserve for GRUG</v>
          </cell>
        </row>
        <row r="751">
          <cell r="A751">
            <v>5100001</v>
          </cell>
          <cell r="B751" t="str">
            <v>ALL OTHER COSTS AND EXPENSES</v>
          </cell>
          <cell r="E751" t="str">
            <v>421000121</v>
          </cell>
          <cell r="F751" t="str">
            <v>Reserve for GRUG</v>
          </cell>
        </row>
        <row r="752">
          <cell r="A752">
            <v>5100001</v>
          </cell>
          <cell r="B752" t="str">
            <v>ALL OTHER COSTS AND EXPENSES</v>
          </cell>
          <cell r="E752" t="str">
            <v>421000123</v>
          </cell>
          <cell r="F752" t="str">
            <v>Reserve for GRUG</v>
          </cell>
        </row>
        <row r="753">
          <cell r="A753">
            <v>5100001</v>
          </cell>
          <cell r="B753" t="str">
            <v>ALL OTHER COSTS AND EXPENSES</v>
          </cell>
          <cell r="E753" t="str">
            <v>421000124</v>
          </cell>
          <cell r="F753" t="str">
            <v>Reserve for GRUG</v>
          </cell>
        </row>
        <row r="754">
          <cell r="A754">
            <v>5100001</v>
          </cell>
          <cell r="B754" t="str">
            <v>ALL OTHER COSTS AND EXPENSES</v>
          </cell>
          <cell r="E754" t="str">
            <v>421000125</v>
          </cell>
          <cell r="F754" t="str">
            <v>Reserve for GRUG</v>
          </cell>
        </row>
        <row r="755">
          <cell r="A755">
            <v>5100001</v>
          </cell>
          <cell r="B755" t="str">
            <v>ALL OTHER COSTS AND EXPENSES</v>
          </cell>
          <cell r="E755" t="str">
            <v>421000129</v>
          </cell>
          <cell r="F755" t="str">
            <v>Reserve for GRUG</v>
          </cell>
        </row>
        <row r="756">
          <cell r="A756">
            <v>5100001</v>
          </cell>
          <cell r="B756" t="str">
            <v>ALL OTHER COSTS AND EXPENSES</v>
          </cell>
          <cell r="E756" t="str">
            <v>421000131</v>
          </cell>
          <cell r="F756" t="str">
            <v>Reserve for GRUG</v>
          </cell>
        </row>
        <row r="757">
          <cell r="A757">
            <v>5100001</v>
          </cell>
          <cell r="B757" t="str">
            <v>ALL OTHER COSTS AND EXPENSES</v>
          </cell>
          <cell r="E757" t="str">
            <v>411600000</v>
          </cell>
          <cell r="F757" t="str">
            <v>Sundry Reserve</v>
          </cell>
        </row>
        <row r="758">
          <cell r="A758">
            <v>5100001</v>
          </cell>
          <cell r="B758" t="str">
            <v>ALL OTHER COSTS AND EXPENSES</v>
          </cell>
          <cell r="E758" t="str">
            <v>412000000</v>
          </cell>
          <cell r="F758" t="str">
            <v>Sundry Reserve</v>
          </cell>
        </row>
        <row r="759">
          <cell r="A759">
            <v>5100001</v>
          </cell>
          <cell r="B759" t="str">
            <v>ALL OTHER COSTS AND EXPENSES</v>
          </cell>
          <cell r="E759" t="str">
            <v>414300000</v>
          </cell>
          <cell r="F759" t="str">
            <v>Sundry Reserve</v>
          </cell>
        </row>
        <row r="760">
          <cell r="A760">
            <v>5100001</v>
          </cell>
          <cell r="B760" t="str">
            <v>ALL OTHER COSTS AND EXPENSES</v>
          </cell>
          <cell r="E760" t="str">
            <v>419000000</v>
          </cell>
          <cell r="F760" t="str">
            <v>Sundry Reserve</v>
          </cell>
        </row>
        <row r="761">
          <cell r="A761">
            <v>5100001</v>
          </cell>
          <cell r="B761" t="str">
            <v>ALL OTHER COSTS AND EXPENSES</v>
          </cell>
          <cell r="E761" t="str">
            <v>419000030</v>
          </cell>
          <cell r="F761" t="str">
            <v>Sundry Reserve</v>
          </cell>
        </row>
        <row r="762">
          <cell r="A762">
            <v>5100001</v>
          </cell>
          <cell r="B762" t="str">
            <v>ALL OTHER COSTS AND EXPENSES</v>
          </cell>
          <cell r="E762" t="str">
            <v>419000040</v>
          </cell>
          <cell r="F762" t="str">
            <v>Sundry Reserve</v>
          </cell>
        </row>
        <row r="763">
          <cell r="A763">
            <v>5100001</v>
          </cell>
          <cell r="B763" t="str">
            <v>ALL OTHER COSTS AND EXPENSES</v>
          </cell>
          <cell r="E763" t="str">
            <v>311020020</v>
          </cell>
          <cell r="F763" t="str">
            <v>Other Liabilities</v>
          </cell>
        </row>
        <row r="764">
          <cell r="A764">
            <v>5100001</v>
          </cell>
          <cell r="B764" t="str">
            <v>ALL OTHER COSTS AND EXPENSES</v>
          </cell>
          <cell r="E764" t="str">
            <v>341000035</v>
          </cell>
          <cell r="F764" t="str">
            <v>Other Liabilities</v>
          </cell>
        </row>
        <row r="765">
          <cell r="A765">
            <v>5100001</v>
          </cell>
          <cell r="B765" t="str">
            <v>ALL OTHER COSTS AND EXPENSES</v>
          </cell>
          <cell r="E765" t="str">
            <v>341000110</v>
          </cell>
          <cell r="F765" t="str">
            <v>Other Liabilities</v>
          </cell>
        </row>
        <row r="766">
          <cell r="A766">
            <v>5100001</v>
          </cell>
          <cell r="B766" t="str">
            <v>ALL OTHER COSTS AND EXPENSES</v>
          </cell>
          <cell r="E766" t="str">
            <v>341000140</v>
          </cell>
          <cell r="F766" t="str">
            <v>Other Liabilities</v>
          </cell>
        </row>
        <row r="767">
          <cell r="A767">
            <v>5100001</v>
          </cell>
          <cell r="B767" t="str">
            <v>ALL OTHER COSTS AND EXPENSES</v>
          </cell>
          <cell r="E767" t="str">
            <v>341110030</v>
          </cell>
          <cell r="F767" t="str">
            <v>Other Liabilities</v>
          </cell>
        </row>
        <row r="768">
          <cell r="A768">
            <v>5100001</v>
          </cell>
          <cell r="B768" t="str">
            <v>ALL OTHER COSTS AND EXPENSES</v>
          </cell>
          <cell r="E768" t="str">
            <v>341110031</v>
          </cell>
          <cell r="F768" t="str">
            <v>Other Liabilities</v>
          </cell>
        </row>
        <row r="769">
          <cell r="A769">
            <v>5100001</v>
          </cell>
          <cell r="B769" t="str">
            <v>ALL OTHER COSTS AND EXPENSES</v>
          </cell>
          <cell r="E769" t="str">
            <v>341110032</v>
          </cell>
          <cell r="F769" t="str">
            <v>Other Liabilities</v>
          </cell>
        </row>
        <row r="770">
          <cell r="A770">
            <v>5100001</v>
          </cell>
          <cell r="B770" t="str">
            <v>ALL OTHER COSTS AND EXPENSES</v>
          </cell>
          <cell r="E770" t="str">
            <v>341170010</v>
          </cell>
          <cell r="F770" t="str">
            <v>Other Liabilities</v>
          </cell>
        </row>
        <row r="771">
          <cell r="A771">
            <v>5100001</v>
          </cell>
          <cell r="B771" t="str">
            <v>ALL OTHER COSTS AND EXPENSES</v>
          </cell>
          <cell r="E771" t="str">
            <v>341170020</v>
          </cell>
          <cell r="F771" t="str">
            <v>Other Liabilities</v>
          </cell>
        </row>
        <row r="772">
          <cell r="A772">
            <v>5100001</v>
          </cell>
          <cell r="B772" t="str">
            <v>ALL OTHER COSTS AND EXPENSES</v>
          </cell>
          <cell r="E772" t="str">
            <v>341300000</v>
          </cell>
          <cell r="F772" t="str">
            <v>Other Liabilities</v>
          </cell>
        </row>
        <row r="773">
          <cell r="A773">
            <v>5100001</v>
          </cell>
          <cell r="B773" t="str">
            <v>ALL OTHER COSTS AND EXPENSES</v>
          </cell>
          <cell r="E773" t="str">
            <v>341320000</v>
          </cell>
          <cell r="F773" t="str">
            <v>Other Liabilities</v>
          </cell>
        </row>
        <row r="774">
          <cell r="A774">
            <v>5100001</v>
          </cell>
          <cell r="B774" t="str">
            <v>ALL OTHER COSTS AND EXPENSES</v>
          </cell>
          <cell r="E774" t="str">
            <v>341440000</v>
          </cell>
          <cell r="F774" t="str">
            <v>Other Liabilities</v>
          </cell>
        </row>
        <row r="775">
          <cell r="A775">
            <v>5100001</v>
          </cell>
          <cell r="B775" t="str">
            <v>ALL OTHER COSTS AND EXPENSES</v>
          </cell>
          <cell r="E775" t="str">
            <v>363000000</v>
          </cell>
          <cell r="F775" t="str">
            <v>Other Liabilities</v>
          </cell>
        </row>
        <row r="776">
          <cell r="A776">
            <v>5100001</v>
          </cell>
          <cell r="B776" t="str">
            <v>ALL OTHER COSTS AND EXPENSES</v>
          </cell>
          <cell r="E776" t="str">
            <v>371100000</v>
          </cell>
          <cell r="F776" t="str">
            <v>Other Liabilities</v>
          </cell>
        </row>
        <row r="777">
          <cell r="A777">
            <v>5100001</v>
          </cell>
          <cell r="B777" t="str">
            <v>ALL OTHER COSTS AND EXPENSES</v>
          </cell>
          <cell r="E777" t="str">
            <v>371100020</v>
          </cell>
          <cell r="F777" t="str">
            <v>Other Liabilities</v>
          </cell>
        </row>
        <row r="778">
          <cell r="A778">
            <v>5100001</v>
          </cell>
          <cell r="B778" t="str">
            <v>ALL OTHER COSTS AND EXPENSES</v>
          </cell>
          <cell r="E778" t="str">
            <v>371200000</v>
          </cell>
          <cell r="F778" t="str">
            <v>Other Liabilities</v>
          </cell>
        </row>
        <row r="779">
          <cell r="A779">
            <v>5100001</v>
          </cell>
          <cell r="B779" t="str">
            <v>ALL OTHER COSTS AND EXPENSES</v>
          </cell>
          <cell r="E779" t="str">
            <v>371300000</v>
          </cell>
          <cell r="F779" t="str">
            <v>Other Liabilities</v>
          </cell>
        </row>
        <row r="780">
          <cell r="A780">
            <v>5100001</v>
          </cell>
          <cell r="B780" t="str">
            <v>ALL OTHER COSTS AND EXPENSES</v>
          </cell>
          <cell r="E780" t="str">
            <v>371300040</v>
          </cell>
          <cell r="F780" t="str">
            <v>Other Liabilities</v>
          </cell>
        </row>
        <row r="781">
          <cell r="A781">
            <v>5100001</v>
          </cell>
          <cell r="B781" t="str">
            <v>ALL OTHER COSTS AND EXPENSES</v>
          </cell>
          <cell r="E781" t="str">
            <v>371300060</v>
          </cell>
          <cell r="F781" t="str">
            <v>Other Liabilities</v>
          </cell>
        </row>
        <row r="782">
          <cell r="A782">
            <v>5100001</v>
          </cell>
          <cell r="B782" t="str">
            <v>ALL OTHER COSTS AND EXPENSES</v>
          </cell>
          <cell r="E782" t="str">
            <v>371400000</v>
          </cell>
          <cell r="F782" t="str">
            <v>Other Liabilities</v>
          </cell>
        </row>
        <row r="783">
          <cell r="A783">
            <v>5100001</v>
          </cell>
          <cell r="B783" t="str">
            <v>ALL OTHER COSTS AND EXPENSES</v>
          </cell>
          <cell r="E783" t="str">
            <v>371500000</v>
          </cell>
          <cell r="F783" t="str">
            <v>Other Liabilities</v>
          </cell>
        </row>
        <row r="784">
          <cell r="A784">
            <v>5100001</v>
          </cell>
          <cell r="B784" t="str">
            <v>ALL OTHER COSTS AND EXPENSES</v>
          </cell>
          <cell r="E784" t="str">
            <v>391000010</v>
          </cell>
          <cell r="F784" t="str">
            <v>Other Liabilities</v>
          </cell>
        </row>
        <row r="785">
          <cell r="A785">
            <v>5100001</v>
          </cell>
          <cell r="B785" t="str">
            <v>ALL OTHER COSTS AND EXPENSES</v>
          </cell>
          <cell r="E785" t="str">
            <v>391000020</v>
          </cell>
          <cell r="F785" t="str">
            <v>Other Liabilities</v>
          </cell>
        </row>
        <row r="786">
          <cell r="A786">
            <v>5100001</v>
          </cell>
          <cell r="B786" t="str">
            <v>ALL OTHER COSTS AND EXPENSES</v>
          </cell>
          <cell r="E786" t="str">
            <v>391000030</v>
          </cell>
          <cell r="F786" t="str">
            <v>Other Liabilities</v>
          </cell>
        </row>
        <row r="787">
          <cell r="A787">
            <v>5100001</v>
          </cell>
          <cell r="B787" t="str">
            <v>ALL OTHER COSTS AND EXPENSES</v>
          </cell>
          <cell r="E787" t="str">
            <v>391000040</v>
          </cell>
          <cell r="F787" t="str">
            <v>Other Liabilities</v>
          </cell>
        </row>
        <row r="788">
          <cell r="A788">
            <v>5100001</v>
          </cell>
          <cell r="B788" t="str">
            <v>ALL OTHER COSTS AND EXPENSES</v>
          </cell>
          <cell r="E788" t="str">
            <v>391000060</v>
          </cell>
          <cell r="F788" t="str">
            <v>Other Liabilities</v>
          </cell>
        </row>
        <row r="789">
          <cell r="A789">
            <v>5100001</v>
          </cell>
          <cell r="B789" t="str">
            <v>ALL OTHER COSTS AND EXPENSES</v>
          </cell>
          <cell r="E789" t="str">
            <v>391000065</v>
          </cell>
          <cell r="F789" t="str">
            <v>Other Liabilities</v>
          </cell>
        </row>
        <row r="790">
          <cell r="A790">
            <v>5100001</v>
          </cell>
          <cell r="B790" t="str">
            <v>ALL OTHER COSTS AND EXPENSES</v>
          </cell>
          <cell r="E790" t="str">
            <v>391000075</v>
          </cell>
          <cell r="F790" t="str">
            <v>Other Liabilities</v>
          </cell>
        </row>
        <row r="791">
          <cell r="A791">
            <v>5100001</v>
          </cell>
          <cell r="B791" t="str">
            <v>ALL OTHER COSTS AND EXPENSES</v>
          </cell>
          <cell r="E791" t="str">
            <v>391000080</v>
          </cell>
          <cell r="F791" t="str">
            <v>Other Liabilities</v>
          </cell>
        </row>
        <row r="792">
          <cell r="A792">
            <v>5100001</v>
          </cell>
          <cell r="B792" t="str">
            <v>ALL OTHER COSTS AND EXPENSES</v>
          </cell>
          <cell r="E792" t="str">
            <v>391000095</v>
          </cell>
          <cell r="F792" t="str">
            <v>Other Liabilities</v>
          </cell>
        </row>
        <row r="793">
          <cell r="A793">
            <v>5100001</v>
          </cell>
          <cell r="B793" t="str">
            <v>ALL OTHER COSTS AND EXPENSES</v>
          </cell>
          <cell r="E793" t="str">
            <v>391030000</v>
          </cell>
          <cell r="F793" t="str">
            <v>Other Liabilities</v>
          </cell>
        </row>
        <row r="794">
          <cell r="A794">
            <v>5100001</v>
          </cell>
          <cell r="B794" t="str">
            <v>ALL OTHER COSTS AND EXPENSES</v>
          </cell>
          <cell r="E794" t="str">
            <v>391100000</v>
          </cell>
          <cell r="F794" t="str">
            <v>Other Liabilities</v>
          </cell>
        </row>
        <row r="795">
          <cell r="A795">
            <v>5100001</v>
          </cell>
          <cell r="B795" t="str">
            <v>ALL OTHER COSTS AND EXPENSES</v>
          </cell>
          <cell r="E795" t="str">
            <v>391110000</v>
          </cell>
          <cell r="F795" t="str">
            <v>Other Liabilities</v>
          </cell>
        </row>
        <row r="796">
          <cell r="A796">
            <v>5100001</v>
          </cell>
          <cell r="B796" t="str">
            <v>ALL OTHER COSTS AND EXPENSES</v>
          </cell>
          <cell r="E796" t="str">
            <v>391120000</v>
          </cell>
          <cell r="F796" t="str">
            <v>Other Liabilities</v>
          </cell>
        </row>
        <row r="797">
          <cell r="A797">
            <v>5100001</v>
          </cell>
          <cell r="B797" t="str">
            <v>ALL OTHER COSTS AND EXPENSES</v>
          </cell>
          <cell r="E797" t="str">
            <v>391130000</v>
          </cell>
          <cell r="F797" t="str">
            <v>Other Liabilities</v>
          </cell>
        </row>
        <row r="798">
          <cell r="A798">
            <v>5100001</v>
          </cell>
          <cell r="B798" t="str">
            <v>ALL OTHER COSTS AND EXPENSES</v>
          </cell>
          <cell r="E798" t="str">
            <v>391131000</v>
          </cell>
          <cell r="F798" t="str">
            <v>Other Liabilities</v>
          </cell>
        </row>
        <row r="799">
          <cell r="A799">
            <v>5100001</v>
          </cell>
          <cell r="B799" t="str">
            <v>ALL OTHER COSTS AND EXPENSES</v>
          </cell>
          <cell r="E799" t="str">
            <v>391140000</v>
          </cell>
          <cell r="F799" t="str">
            <v>Other Liabilities</v>
          </cell>
        </row>
        <row r="800">
          <cell r="A800">
            <v>5100001</v>
          </cell>
          <cell r="B800" t="str">
            <v>ALL OTHER COSTS AND EXPENSES</v>
          </cell>
          <cell r="E800" t="str">
            <v>391160000</v>
          </cell>
          <cell r="F800" t="str">
            <v>Other Liabilities</v>
          </cell>
        </row>
        <row r="801">
          <cell r="A801">
            <v>5100001</v>
          </cell>
          <cell r="B801" t="str">
            <v>ALL OTHER COSTS AND EXPENSES</v>
          </cell>
          <cell r="E801" t="str">
            <v>391170000</v>
          </cell>
          <cell r="F801" t="str">
            <v>Other Liabilities</v>
          </cell>
        </row>
        <row r="802">
          <cell r="A802">
            <v>5100001</v>
          </cell>
          <cell r="B802" t="str">
            <v>ALL OTHER COSTS AND EXPENSES</v>
          </cell>
          <cell r="E802" t="str">
            <v>391180000</v>
          </cell>
          <cell r="F802" t="str">
            <v>Other Liabilities</v>
          </cell>
        </row>
        <row r="803">
          <cell r="A803">
            <v>5100001</v>
          </cell>
          <cell r="B803" t="str">
            <v>ALL OTHER COSTS AND EXPENSES</v>
          </cell>
          <cell r="E803" t="str">
            <v>391190000</v>
          </cell>
          <cell r="F803" t="str">
            <v>Other Liabilities</v>
          </cell>
        </row>
        <row r="804">
          <cell r="A804">
            <v>5100001</v>
          </cell>
          <cell r="B804" t="str">
            <v>ALL OTHER COSTS AND EXPENSES</v>
          </cell>
          <cell r="E804" t="str">
            <v>391210000</v>
          </cell>
          <cell r="F804" t="str">
            <v>Other Liabilities</v>
          </cell>
        </row>
        <row r="805">
          <cell r="A805">
            <v>5100001</v>
          </cell>
          <cell r="B805" t="str">
            <v>ALL OTHER COSTS AND EXPENSES</v>
          </cell>
          <cell r="E805" t="str">
            <v>391210001</v>
          </cell>
          <cell r="F805" t="str">
            <v>Other Liabilities</v>
          </cell>
        </row>
        <row r="806">
          <cell r="A806">
            <v>5100001</v>
          </cell>
          <cell r="B806" t="str">
            <v>ALL OTHER COSTS AND EXPENSES</v>
          </cell>
          <cell r="E806" t="str">
            <v>391210002</v>
          </cell>
          <cell r="F806" t="str">
            <v>Other Liabilities</v>
          </cell>
        </row>
        <row r="807">
          <cell r="A807">
            <v>5100001</v>
          </cell>
          <cell r="B807" t="str">
            <v>ALL OTHER COSTS AND EXPENSES</v>
          </cell>
          <cell r="E807" t="str">
            <v>391310080</v>
          </cell>
          <cell r="F807" t="str">
            <v>Other Liabilities</v>
          </cell>
        </row>
        <row r="808">
          <cell r="A808">
            <v>5100001</v>
          </cell>
          <cell r="B808" t="str">
            <v>ALL OTHER COSTS AND EXPENSES</v>
          </cell>
          <cell r="E808" t="str">
            <v>391360000</v>
          </cell>
          <cell r="F808" t="str">
            <v>Other Liabilities</v>
          </cell>
        </row>
        <row r="809">
          <cell r="A809">
            <v>5100001</v>
          </cell>
          <cell r="B809" t="str">
            <v>ALL OTHER COSTS AND EXPENSES</v>
          </cell>
          <cell r="E809" t="str">
            <v>391400020</v>
          </cell>
          <cell r="F809" t="str">
            <v>Other Liabilities</v>
          </cell>
        </row>
        <row r="810">
          <cell r="A810">
            <v>5100001</v>
          </cell>
          <cell r="B810" t="str">
            <v>ALL OTHER COSTS AND EXPENSES</v>
          </cell>
          <cell r="E810" t="str">
            <v>392000000</v>
          </cell>
          <cell r="F810" t="str">
            <v>Other Liabilities</v>
          </cell>
        </row>
        <row r="811">
          <cell r="A811">
            <v>5100001</v>
          </cell>
          <cell r="B811" t="str">
            <v>ALL OTHER COSTS AND EXPENSES</v>
          </cell>
          <cell r="E811" t="str">
            <v>392000010</v>
          </cell>
          <cell r="F811" t="str">
            <v>Other Liabilities</v>
          </cell>
        </row>
        <row r="812">
          <cell r="A812">
            <v>5100001</v>
          </cell>
          <cell r="B812" t="str">
            <v>ALL OTHER COSTS AND EXPENSES</v>
          </cell>
          <cell r="E812" t="str">
            <v>401210000</v>
          </cell>
          <cell r="F812" t="str">
            <v>Other Liabilities</v>
          </cell>
        </row>
        <row r="813">
          <cell r="A813">
            <v>5100001</v>
          </cell>
          <cell r="B813" t="str">
            <v>ALL OTHER COSTS AND EXPENSES</v>
          </cell>
          <cell r="E813" t="str">
            <v>401220000</v>
          </cell>
          <cell r="F813" t="str">
            <v>Other Liabilities</v>
          </cell>
        </row>
        <row r="814">
          <cell r="A814">
            <v>5100001</v>
          </cell>
          <cell r="B814" t="str">
            <v>ALL OTHER COSTS AND EXPENSES</v>
          </cell>
          <cell r="E814" t="str">
            <v>401310010</v>
          </cell>
          <cell r="F814" t="str">
            <v>Other Liabilities</v>
          </cell>
        </row>
        <row r="815">
          <cell r="A815">
            <v>5100001</v>
          </cell>
          <cell r="B815" t="str">
            <v>ALL OTHER COSTS AND EXPENSES</v>
          </cell>
          <cell r="E815" t="str">
            <v>401320000</v>
          </cell>
          <cell r="F815" t="str">
            <v>Other Liabilities</v>
          </cell>
        </row>
        <row r="816">
          <cell r="A816">
            <v>5100001</v>
          </cell>
          <cell r="B816" t="str">
            <v>ALL OTHER COSTS AND EXPENSES</v>
          </cell>
          <cell r="E816" t="str">
            <v>441000000</v>
          </cell>
          <cell r="F816" t="str">
            <v>Total Equity</v>
          </cell>
        </row>
        <row r="817">
          <cell r="A817">
            <v>5100001</v>
          </cell>
          <cell r="B817" t="str">
            <v>ALL OTHER COSTS AND EXPENSES</v>
          </cell>
          <cell r="E817" t="str">
            <v>451000000</v>
          </cell>
          <cell r="F817" t="str">
            <v>Total Equity</v>
          </cell>
        </row>
        <row r="818">
          <cell r="A818">
            <v>5100001</v>
          </cell>
          <cell r="B818" t="str">
            <v>ALL OTHER COSTS AND EXPENSES</v>
          </cell>
          <cell r="E818" t="str">
            <v>451000003</v>
          </cell>
          <cell r="F818" t="str">
            <v>Total Equity</v>
          </cell>
        </row>
        <row r="819">
          <cell r="A819">
            <v>5100001</v>
          </cell>
          <cell r="B819" t="str">
            <v>ALL OTHER COSTS AND EXPENSES</v>
          </cell>
          <cell r="E819" t="str">
            <v>451000005</v>
          </cell>
          <cell r="F819" t="str">
            <v>Total Equity</v>
          </cell>
        </row>
        <row r="820">
          <cell r="A820">
            <v>5100001</v>
          </cell>
          <cell r="B820" t="str">
            <v>ALL OTHER COSTS AND EXPENSES</v>
          </cell>
          <cell r="E820" t="str">
            <v>451000020</v>
          </cell>
          <cell r="F820" t="str">
            <v>Total Equity</v>
          </cell>
        </row>
        <row r="821">
          <cell r="A821">
            <v>5100001</v>
          </cell>
          <cell r="B821" t="str">
            <v>ALL OTHER COSTS AND EXPENSES</v>
          </cell>
          <cell r="E821" t="str">
            <v>451000030</v>
          </cell>
          <cell r="F821" t="str">
            <v>Total Equity</v>
          </cell>
        </row>
        <row r="822">
          <cell r="A822">
            <v>5100001</v>
          </cell>
          <cell r="B822" t="str">
            <v>ALL OTHER COSTS AND EXPENSES</v>
          </cell>
          <cell r="E822" t="str">
            <v>451000040</v>
          </cell>
          <cell r="F822" t="str">
            <v>Total Equity</v>
          </cell>
        </row>
        <row r="823">
          <cell r="A823">
            <v>5100001</v>
          </cell>
          <cell r="B823" t="str">
            <v>ALL OTHER COSTS AND EXPENSES</v>
          </cell>
          <cell r="E823" t="str">
            <v>451000050</v>
          </cell>
          <cell r="F823" t="str">
            <v>Total Equity</v>
          </cell>
        </row>
        <row r="824">
          <cell r="A824">
            <v>5100001</v>
          </cell>
          <cell r="B824" t="str">
            <v>ALL OTHER COSTS AND EXPENSES</v>
          </cell>
          <cell r="E824" t="str">
            <v>461000000</v>
          </cell>
          <cell r="F824" t="str">
            <v>Total Equity</v>
          </cell>
        </row>
        <row r="825">
          <cell r="A825">
            <v>5100001</v>
          </cell>
          <cell r="B825" t="str">
            <v>ALL OTHER COSTS AND EXPENSES</v>
          </cell>
          <cell r="E825" t="str">
            <v>461000003</v>
          </cell>
          <cell r="F825" t="str">
            <v>Total Equity</v>
          </cell>
        </row>
        <row r="826">
          <cell r="A826">
            <v>5100001</v>
          </cell>
          <cell r="B826" t="str">
            <v>ALL OTHER COSTS AND EXPENSES</v>
          </cell>
          <cell r="E826" t="str">
            <v>461000007</v>
          </cell>
          <cell r="F826" t="str">
            <v>Total Equity</v>
          </cell>
        </row>
        <row r="827">
          <cell r="A827">
            <v>5100001</v>
          </cell>
          <cell r="B827" t="str">
            <v>ALL OTHER COSTS AND EXPENSES</v>
          </cell>
          <cell r="E827" t="str">
            <v>461002010</v>
          </cell>
          <cell r="F827" t="str">
            <v>Total Equity</v>
          </cell>
        </row>
        <row r="828">
          <cell r="A828">
            <v>5100001</v>
          </cell>
          <cell r="B828" t="str">
            <v>ALL OTHER COSTS AND EXPENSES</v>
          </cell>
          <cell r="E828" t="str">
            <v>462000000</v>
          </cell>
          <cell r="F828" t="str">
            <v>Total Equity</v>
          </cell>
        </row>
        <row r="829">
          <cell r="A829">
            <v>5100001</v>
          </cell>
          <cell r="B829" t="str">
            <v>ALL OTHER COSTS AND EXPENSES</v>
          </cell>
          <cell r="E829" t="str">
            <v>463200000</v>
          </cell>
          <cell r="F829" t="str">
            <v>Total Equity</v>
          </cell>
        </row>
        <row r="830">
          <cell r="A830">
            <v>5100001</v>
          </cell>
          <cell r="B830" t="str">
            <v>ALL OTHER COSTS AND EXPENSES</v>
          </cell>
          <cell r="E830" t="str">
            <v>464010000</v>
          </cell>
          <cell r="F830" t="str">
            <v>Total Equity</v>
          </cell>
        </row>
        <row r="831">
          <cell r="A831">
            <v>5100001</v>
          </cell>
          <cell r="B831" t="str">
            <v>ALL OTHER COSTS AND EXPENSES</v>
          </cell>
          <cell r="E831" t="str">
            <v>464020000</v>
          </cell>
          <cell r="F831" t="str">
            <v>Total Equity</v>
          </cell>
        </row>
        <row r="832">
          <cell r="A832">
            <v>5100001</v>
          </cell>
          <cell r="B832" t="str">
            <v>ALL OTHER COSTS AND EXPENSES</v>
          </cell>
          <cell r="E832" t="str">
            <v>464030000</v>
          </cell>
          <cell r="F832" t="str">
            <v>Total Equity</v>
          </cell>
        </row>
        <row r="833">
          <cell r="A833">
            <v>5100001</v>
          </cell>
          <cell r="B833" t="str">
            <v>ALL OTHER COSTS AND EXPENSES</v>
          </cell>
          <cell r="E833" t="str">
            <v>471000010</v>
          </cell>
          <cell r="F833" t="str">
            <v>Total Equity</v>
          </cell>
        </row>
        <row r="834">
          <cell r="A834">
            <v>5100001</v>
          </cell>
          <cell r="B834" t="str">
            <v>ALL OTHER COSTS AND EXPENSES</v>
          </cell>
          <cell r="E834" t="str">
            <v>471000020</v>
          </cell>
          <cell r="F834" t="str">
            <v>Total Equity</v>
          </cell>
        </row>
        <row r="835">
          <cell r="A835">
            <v>5100001</v>
          </cell>
          <cell r="B835" t="str">
            <v>ALL OTHER COSTS AND EXPENSES</v>
          </cell>
          <cell r="E835" t="str">
            <v>471000030</v>
          </cell>
          <cell r="F835" t="str">
            <v>Total Equity</v>
          </cell>
        </row>
        <row r="836">
          <cell r="A836">
            <v>5100001</v>
          </cell>
          <cell r="B836" t="str">
            <v>ALL OTHER COSTS AND EXPENSES</v>
          </cell>
          <cell r="E836" t="str">
            <v>471000040</v>
          </cell>
          <cell r="F836" t="str">
            <v>Total Equity</v>
          </cell>
        </row>
        <row r="837">
          <cell r="A837">
            <v>5100001</v>
          </cell>
          <cell r="B837" t="str">
            <v>ALL OTHER COSTS AND EXPENSES</v>
          </cell>
          <cell r="E837" t="str">
            <v>471000060</v>
          </cell>
          <cell r="F837" t="str">
            <v>Total Equity</v>
          </cell>
        </row>
        <row r="838">
          <cell r="A838">
            <v>5100001</v>
          </cell>
          <cell r="B838" t="str">
            <v>ALL OTHER COSTS AND EXPENSES</v>
          </cell>
          <cell r="E838" t="str">
            <v>471110000</v>
          </cell>
          <cell r="F838" t="str">
            <v>Total Equity</v>
          </cell>
        </row>
        <row r="839">
          <cell r="A839">
            <v>5100001</v>
          </cell>
          <cell r="B839" t="str">
            <v>ALL OTHER COSTS AND EXPENSES</v>
          </cell>
          <cell r="E839" t="str">
            <v>471140000</v>
          </cell>
          <cell r="F839" t="str">
            <v>Total Equity</v>
          </cell>
        </row>
        <row r="840">
          <cell r="A840">
            <v>5100001</v>
          </cell>
          <cell r="B840" t="str">
            <v>ALL OTHER COSTS AND EXPENSES</v>
          </cell>
          <cell r="E840" t="str">
            <v>471140010</v>
          </cell>
          <cell r="F840" t="str">
            <v>Total Equity</v>
          </cell>
        </row>
        <row r="841">
          <cell r="A841">
            <v>5100001</v>
          </cell>
          <cell r="B841" t="str">
            <v>ALL OTHER COSTS AND EXPENSES</v>
          </cell>
          <cell r="E841" t="str">
            <v>471140030</v>
          </cell>
          <cell r="F841" t="str">
            <v>Total Equity</v>
          </cell>
        </row>
        <row r="842">
          <cell r="A842">
            <v>5100001</v>
          </cell>
          <cell r="B842" t="str">
            <v>ALL OTHER COSTS AND EXPENSES</v>
          </cell>
          <cell r="E842" t="str">
            <v>471140031</v>
          </cell>
          <cell r="F842" t="str">
            <v>Total Equity</v>
          </cell>
        </row>
        <row r="843">
          <cell r="A843">
            <v>5100001</v>
          </cell>
          <cell r="B843" t="str">
            <v>ALL OTHER COSTS AND EXPENSES</v>
          </cell>
          <cell r="E843" t="str">
            <v>471140032</v>
          </cell>
          <cell r="F843" t="str">
            <v>Total Equity</v>
          </cell>
        </row>
        <row r="844">
          <cell r="A844">
            <v>5100001</v>
          </cell>
          <cell r="B844" t="str">
            <v>ALL OTHER COSTS AND EXPENSES</v>
          </cell>
          <cell r="E844" t="str">
            <v>471140034</v>
          </cell>
          <cell r="F844" t="str">
            <v>Total Equity</v>
          </cell>
        </row>
        <row r="845">
          <cell r="A845">
            <v>5100001</v>
          </cell>
          <cell r="B845" t="str">
            <v>ALL OTHER COSTS AND EXPENSES</v>
          </cell>
          <cell r="E845" t="str">
            <v>471140035</v>
          </cell>
          <cell r="F845" t="str">
            <v>Total Equity</v>
          </cell>
        </row>
        <row r="846">
          <cell r="A846">
            <v>5100001</v>
          </cell>
          <cell r="B846" t="str">
            <v>ALL OTHER COSTS AND EXPENSES</v>
          </cell>
          <cell r="E846" t="str">
            <v>471140036</v>
          </cell>
          <cell r="F846" t="str">
            <v>Total Equity</v>
          </cell>
        </row>
        <row r="847">
          <cell r="A847">
            <v>5100001</v>
          </cell>
          <cell r="B847" t="str">
            <v>ALL OTHER COSTS AND EXPENSES</v>
          </cell>
          <cell r="E847" t="str">
            <v>471140037</v>
          </cell>
          <cell r="F847" t="str">
            <v>Total Equity</v>
          </cell>
        </row>
        <row r="848">
          <cell r="A848">
            <v>5100001</v>
          </cell>
          <cell r="B848" t="str">
            <v>ALL OTHER COSTS AND EXPENSES</v>
          </cell>
          <cell r="E848" t="str">
            <v>471140038</v>
          </cell>
          <cell r="F848" t="str">
            <v>Total Equity</v>
          </cell>
        </row>
        <row r="849">
          <cell r="A849">
            <v>5100001</v>
          </cell>
          <cell r="B849" t="str">
            <v>ALL OTHER COSTS AND EXPENSES</v>
          </cell>
          <cell r="E849" t="str">
            <v>471140500</v>
          </cell>
          <cell r="F849" t="str">
            <v>Total Equity</v>
          </cell>
        </row>
        <row r="850">
          <cell r="A850">
            <v>5100001</v>
          </cell>
          <cell r="B850" t="str">
            <v>ALL OTHER COSTS AND EXPENSES</v>
          </cell>
          <cell r="E850" t="str">
            <v>471140800</v>
          </cell>
          <cell r="F850" t="str">
            <v>Total Equity</v>
          </cell>
        </row>
        <row r="851">
          <cell r="A851">
            <v>5100001</v>
          </cell>
          <cell r="B851" t="str">
            <v>ALL OTHER COSTS AND EXPENSES</v>
          </cell>
          <cell r="E851" t="str">
            <v>471210000</v>
          </cell>
          <cell r="F851" t="str">
            <v>Total Equity</v>
          </cell>
        </row>
        <row r="852">
          <cell r="A852">
            <v>5100001</v>
          </cell>
          <cell r="B852" t="str">
            <v>ALL OTHER COSTS AND EXPENSES</v>
          </cell>
          <cell r="E852" t="str">
            <v>471230000</v>
          </cell>
          <cell r="F852" t="str">
            <v>Total Equity</v>
          </cell>
        </row>
        <row r="853">
          <cell r="A853">
            <v>5100001</v>
          </cell>
          <cell r="B853" t="str">
            <v>ALL OTHER COSTS AND EXPENSES</v>
          </cell>
          <cell r="E853" t="str">
            <v>471240000</v>
          </cell>
          <cell r="F853" t="str">
            <v>Total Equity</v>
          </cell>
        </row>
        <row r="854">
          <cell r="A854">
            <v>5100001</v>
          </cell>
          <cell r="B854" t="str">
            <v>ALL OTHER COSTS AND EXPENSES</v>
          </cell>
          <cell r="E854" t="str">
            <v>471250000</v>
          </cell>
          <cell r="F854" t="str">
            <v>Total Equity</v>
          </cell>
        </row>
        <row r="855">
          <cell r="A855">
            <v>5100001</v>
          </cell>
          <cell r="B855" t="str">
            <v>ALL OTHER COSTS AND EXPENSES</v>
          </cell>
          <cell r="E855" t="str">
            <v>472030010</v>
          </cell>
          <cell r="F855" t="str">
            <v>Total Equity</v>
          </cell>
        </row>
        <row r="856">
          <cell r="A856">
            <v>5100001</v>
          </cell>
          <cell r="B856" t="str">
            <v>ALL OTHER COSTS AND EXPENSES</v>
          </cell>
          <cell r="E856" t="str">
            <v>472030020</v>
          </cell>
          <cell r="F856" t="str">
            <v>Total Equity</v>
          </cell>
        </row>
        <row r="857">
          <cell r="A857">
            <v>5100001</v>
          </cell>
          <cell r="B857" t="str">
            <v>ALL OTHER COSTS AND EXPENSES</v>
          </cell>
          <cell r="E857" t="str">
            <v>472030021</v>
          </cell>
          <cell r="F857" t="str">
            <v>Total Equity</v>
          </cell>
        </row>
        <row r="858">
          <cell r="A858">
            <v>5100001</v>
          </cell>
          <cell r="B858" t="str">
            <v>ALL OTHER COSTS AND EXPENSES</v>
          </cell>
          <cell r="E858" t="str">
            <v>472030044</v>
          </cell>
          <cell r="F858" t="str">
            <v>Total Equity</v>
          </cell>
        </row>
        <row r="859">
          <cell r="A859">
            <v>5100001</v>
          </cell>
          <cell r="B859" t="str">
            <v>ALL OTHER COSTS AND EXPENSES</v>
          </cell>
          <cell r="E859" t="str">
            <v>472030046</v>
          </cell>
          <cell r="F859" t="str">
            <v>Total Equity</v>
          </cell>
        </row>
        <row r="860">
          <cell r="A860">
            <v>5100001</v>
          </cell>
          <cell r="B860" t="str">
            <v>ALL OTHER COSTS AND EXPENSES</v>
          </cell>
          <cell r="E860" t="str">
            <v>472030047</v>
          </cell>
          <cell r="F860" t="str">
            <v>Total Equity</v>
          </cell>
        </row>
        <row r="861">
          <cell r="A861">
            <v>5100001</v>
          </cell>
          <cell r="B861" t="str">
            <v>ALL OTHER COSTS AND EXPENSES</v>
          </cell>
          <cell r="E861" t="str">
            <v>472030050</v>
          </cell>
          <cell r="F861" t="str">
            <v>Total Equity</v>
          </cell>
        </row>
        <row r="862">
          <cell r="A862">
            <v>5100001</v>
          </cell>
          <cell r="B862" t="str">
            <v>ALL OTHER COSTS AND EXPENSES</v>
          </cell>
          <cell r="E862" t="str">
            <v>472030057</v>
          </cell>
          <cell r="F862" t="str">
            <v>Total Equity</v>
          </cell>
        </row>
        <row r="863">
          <cell r="A863">
            <v>5100001</v>
          </cell>
          <cell r="B863" t="str">
            <v>ALL OTHER COSTS AND EXPENSES</v>
          </cell>
          <cell r="E863" t="str">
            <v>472030065</v>
          </cell>
          <cell r="F863" t="str">
            <v>Total Equity</v>
          </cell>
        </row>
        <row r="864">
          <cell r="A864">
            <v>5100001</v>
          </cell>
          <cell r="B864" t="str">
            <v>ALL OTHER COSTS AND EXPENSES</v>
          </cell>
          <cell r="E864" t="str">
            <v>472030300</v>
          </cell>
          <cell r="F864" t="str">
            <v>Total Equity</v>
          </cell>
        </row>
        <row r="865">
          <cell r="A865">
            <v>5100001</v>
          </cell>
          <cell r="B865" t="str">
            <v>ALL OTHER COSTS AND EXPENSES</v>
          </cell>
          <cell r="E865" t="str">
            <v>472030400</v>
          </cell>
          <cell r="F865" t="str">
            <v>Total Equity</v>
          </cell>
        </row>
        <row r="866">
          <cell r="A866">
            <v>5100001</v>
          </cell>
          <cell r="B866" t="str">
            <v>ALL OTHER COSTS AND EXPENSES</v>
          </cell>
          <cell r="E866" t="str">
            <v>472030900</v>
          </cell>
          <cell r="F866" t="str">
            <v>Total Equity</v>
          </cell>
        </row>
        <row r="867">
          <cell r="A867">
            <v>5100001</v>
          </cell>
          <cell r="B867" t="str">
            <v>ALL OTHER COSTS AND EXPENSES</v>
          </cell>
          <cell r="E867" t="str">
            <v>481000000</v>
          </cell>
          <cell r="F867" t="str">
            <v>Total Equity</v>
          </cell>
        </row>
        <row r="868">
          <cell r="A868">
            <v>5100001</v>
          </cell>
          <cell r="B868" t="str">
            <v>ALL OTHER COSTS AND EXPENSES</v>
          </cell>
          <cell r="E868" t="str">
            <v>488000000</v>
          </cell>
          <cell r="F868" t="str">
            <v>Total Equity</v>
          </cell>
        </row>
        <row r="869">
          <cell r="A869">
            <v>5100001</v>
          </cell>
          <cell r="B869" t="str">
            <v>ALL OTHER COSTS AND EXPENSES</v>
          </cell>
          <cell r="E869" t="str">
            <v>501010000</v>
          </cell>
          <cell r="F869" t="str">
            <v>Total Equity</v>
          </cell>
        </row>
        <row r="870">
          <cell r="A870">
            <v>5100001</v>
          </cell>
          <cell r="B870" t="str">
            <v>ALL OTHER COSTS AND EXPENSES</v>
          </cell>
          <cell r="E870" t="str">
            <v>501010010</v>
          </cell>
          <cell r="F870" t="str">
            <v>Total Equity</v>
          </cell>
        </row>
        <row r="871">
          <cell r="A871">
            <v>5100001</v>
          </cell>
          <cell r="B871" t="str">
            <v>ALL OTHER COSTS AND EXPENSES</v>
          </cell>
          <cell r="E871" t="str">
            <v>501010011</v>
          </cell>
          <cell r="F871" t="str">
            <v>Total Equity</v>
          </cell>
        </row>
        <row r="872">
          <cell r="A872">
            <v>5100001</v>
          </cell>
          <cell r="B872" t="str">
            <v>ALL OTHER COSTS AND EXPENSES</v>
          </cell>
          <cell r="E872" t="str">
            <v>501010012</v>
          </cell>
          <cell r="F872" t="str">
            <v>Total Equity</v>
          </cell>
        </row>
        <row r="873">
          <cell r="A873">
            <v>5100001</v>
          </cell>
          <cell r="B873" t="str">
            <v>ALL OTHER COSTS AND EXPENSES</v>
          </cell>
          <cell r="E873" t="str">
            <v>501010013</v>
          </cell>
          <cell r="F873" t="str">
            <v>Total Equity</v>
          </cell>
        </row>
        <row r="874">
          <cell r="A874">
            <v>5100001</v>
          </cell>
          <cell r="B874" t="str">
            <v>ALL OTHER COSTS AND EXPENSES</v>
          </cell>
          <cell r="E874" t="str">
            <v>501010014</v>
          </cell>
          <cell r="F874" t="str">
            <v>Total Equity</v>
          </cell>
        </row>
        <row r="875">
          <cell r="A875">
            <v>5100001</v>
          </cell>
          <cell r="B875" t="str">
            <v>ALL OTHER COSTS AND EXPENSES</v>
          </cell>
          <cell r="E875" t="str">
            <v>501010015</v>
          </cell>
          <cell r="F875" t="str">
            <v>Total Equity</v>
          </cell>
        </row>
        <row r="876">
          <cell r="A876">
            <v>5100001</v>
          </cell>
          <cell r="B876" t="str">
            <v>ALL OTHER COSTS AND EXPENSES</v>
          </cell>
          <cell r="E876" t="str">
            <v>501010016</v>
          </cell>
          <cell r="F876" t="str">
            <v>Total Equity</v>
          </cell>
        </row>
        <row r="877">
          <cell r="A877">
            <v>5100001</v>
          </cell>
          <cell r="B877" t="str">
            <v>ALL OTHER COSTS AND EXPENSES</v>
          </cell>
          <cell r="E877" t="str">
            <v>501010017</v>
          </cell>
          <cell r="F877" t="str">
            <v>Total Equity</v>
          </cell>
        </row>
        <row r="878">
          <cell r="A878">
            <v>5100001</v>
          </cell>
          <cell r="B878" t="str">
            <v>ALL OTHER COSTS AND EXPENSES</v>
          </cell>
          <cell r="E878" t="str">
            <v>501010018</v>
          </cell>
          <cell r="F878" t="str">
            <v>Total Equity</v>
          </cell>
        </row>
        <row r="879">
          <cell r="A879">
            <v>5100001</v>
          </cell>
          <cell r="B879" t="str">
            <v>ALL OTHER COSTS AND EXPENSES</v>
          </cell>
          <cell r="E879" t="str">
            <v>501010020</v>
          </cell>
          <cell r="F879" t="str">
            <v>Total Equity</v>
          </cell>
        </row>
        <row r="880">
          <cell r="A880">
            <v>5100001</v>
          </cell>
          <cell r="B880" t="str">
            <v>ALL OTHER COSTS AND EXPENSES</v>
          </cell>
          <cell r="E880" t="str">
            <v>501010021</v>
          </cell>
          <cell r="F880" t="str">
            <v>Total Equity</v>
          </cell>
        </row>
        <row r="881">
          <cell r="A881">
            <v>5100001</v>
          </cell>
          <cell r="B881" t="str">
            <v>ALL OTHER COSTS AND EXPENSES</v>
          </cell>
          <cell r="E881" t="str">
            <v>501010022</v>
          </cell>
          <cell r="F881" t="str">
            <v>Total Equity</v>
          </cell>
        </row>
        <row r="882">
          <cell r="A882">
            <v>5100001</v>
          </cell>
          <cell r="B882" t="str">
            <v>ALL OTHER COSTS AND EXPENSES</v>
          </cell>
          <cell r="E882" t="str">
            <v>501010023</v>
          </cell>
          <cell r="F882" t="str">
            <v>Total Equity</v>
          </cell>
        </row>
        <row r="883">
          <cell r="A883">
            <v>5100001</v>
          </cell>
          <cell r="B883" t="str">
            <v>ALL OTHER COSTS AND EXPENSES</v>
          </cell>
          <cell r="E883" t="str">
            <v>501010024</v>
          </cell>
          <cell r="F883" t="str">
            <v>Total Equity</v>
          </cell>
        </row>
        <row r="884">
          <cell r="A884">
            <v>5100001</v>
          </cell>
          <cell r="B884" t="str">
            <v>ALL OTHER COSTS AND EXPENSES</v>
          </cell>
          <cell r="E884" t="str">
            <v>501010030</v>
          </cell>
          <cell r="F884" t="str">
            <v>Total Equity</v>
          </cell>
        </row>
        <row r="885">
          <cell r="A885">
            <v>5100001</v>
          </cell>
          <cell r="B885" t="str">
            <v>ALL OTHER COSTS AND EXPENSES</v>
          </cell>
          <cell r="E885" t="str">
            <v>501220000</v>
          </cell>
          <cell r="F885" t="str">
            <v>Total Equity</v>
          </cell>
        </row>
        <row r="886">
          <cell r="A886">
            <v>5100001</v>
          </cell>
          <cell r="B886" t="str">
            <v>ALL OTHER COSTS AND EXPENSES</v>
          </cell>
          <cell r="E886" t="str">
            <v>501220010</v>
          </cell>
          <cell r="F886" t="str">
            <v>Total Equity</v>
          </cell>
        </row>
        <row r="887">
          <cell r="A887">
            <v>5100001</v>
          </cell>
          <cell r="B887" t="str">
            <v>ALL OTHER COSTS AND EXPENSES</v>
          </cell>
          <cell r="E887" t="str">
            <v>501221000</v>
          </cell>
          <cell r="F887" t="str">
            <v>Total Equity</v>
          </cell>
        </row>
        <row r="888">
          <cell r="A888">
            <v>5100001</v>
          </cell>
          <cell r="B888" t="str">
            <v>ALL OTHER COSTS AND EXPENSES</v>
          </cell>
          <cell r="E888" t="str">
            <v>501230000</v>
          </cell>
          <cell r="F888" t="str">
            <v>Total Equity</v>
          </cell>
        </row>
        <row r="889">
          <cell r="A889">
            <v>5100001</v>
          </cell>
          <cell r="B889" t="str">
            <v>ALL OTHER COSTS AND EXPENSES</v>
          </cell>
          <cell r="E889" t="str">
            <v>501230700</v>
          </cell>
          <cell r="F889" t="str">
            <v>Total Equity</v>
          </cell>
        </row>
        <row r="890">
          <cell r="A890">
            <v>5100001</v>
          </cell>
          <cell r="B890" t="str">
            <v>ALL OTHER COSTS AND EXPENSES</v>
          </cell>
          <cell r="E890" t="str">
            <v>501240700</v>
          </cell>
          <cell r="F890" t="str">
            <v>Total Equity</v>
          </cell>
        </row>
        <row r="891">
          <cell r="A891">
            <v>5100001</v>
          </cell>
          <cell r="B891" t="str">
            <v>ALL OTHER COSTS AND EXPENSES</v>
          </cell>
          <cell r="E891" t="str">
            <v>501250020</v>
          </cell>
          <cell r="F891" t="str">
            <v>Total Equity</v>
          </cell>
        </row>
        <row r="892">
          <cell r="A892">
            <v>5100001</v>
          </cell>
          <cell r="B892" t="str">
            <v>ALL OTHER COSTS AND EXPENSES</v>
          </cell>
          <cell r="E892" t="str">
            <v>501250050</v>
          </cell>
          <cell r="F892" t="str">
            <v>Total Equity</v>
          </cell>
        </row>
        <row r="893">
          <cell r="A893">
            <v>5100001</v>
          </cell>
          <cell r="B893" t="str">
            <v>ALL OTHER COSTS AND EXPENSES</v>
          </cell>
          <cell r="E893" t="str">
            <v>501250201</v>
          </cell>
          <cell r="F893" t="str">
            <v>Total Equity</v>
          </cell>
        </row>
        <row r="894">
          <cell r="A894">
            <v>5100001</v>
          </cell>
          <cell r="B894" t="str">
            <v>ALL OTHER COSTS AND EXPENSES</v>
          </cell>
          <cell r="E894" t="str">
            <v>501250202</v>
          </cell>
          <cell r="F894" t="str">
            <v>Total Equity</v>
          </cell>
        </row>
        <row r="895">
          <cell r="A895">
            <v>5100001</v>
          </cell>
          <cell r="B895" t="str">
            <v>ALL OTHER COSTS AND EXPENSES</v>
          </cell>
          <cell r="E895" t="str">
            <v>501250203</v>
          </cell>
          <cell r="F895" t="str">
            <v>Total Equity</v>
          </cell>
        </row>
        <row r="896">
          <cell r="A896">
            <v>5100001</v>
          </cell>
          <cell r="B896" t="str">
            <v>ALL OTHER COSTS AND EXPENSES</v>
          </cell>
          <cell r="E896" t="str">
            <v>501250205</v>
          </cell>
          <cell r="F896" t="str">
            <v>Total Equity</v>
          </cell>
        </row>
        <row r="897">
          <cell r="A897">
            <v>5100001</v>
          </cell>
          <cell r="B897" t="str">
            <v>ALL OTHER COSTS AND EXPENSES</v>
          </cell>
          <cell r="E897" t="str">
            <v>501250206</v>
          </cell>
          <cell r="F897" t="str">
            <v>Total Equity</v>
          </cell>
        </row>
        <row r="898">
          <cell r="A898">
            <v>5100001</v>
          </cell>
          <cell r="B898" t="str">
            <v>ALL OTHER COSTS AND EXPENSES</v>
          </cell>
          <cell r="E898" t="str">
            <v>501250207</v>
          </cell>
          <cell r="F898" t="str">
            <v>Total Equity</v>
          </cell>
        </row>
        <row r="899">
          <cell r="A899">
            <v>5100001</v>
          </cell>
          <cell r="B899" t="str">
            <v>ALL OTHER COSTS AND EXPENSES</v>
          </cell>
          <cell r="E899" t="str">
            <v>501250208</v>
          </cell>
          <cell r="F899" t="str">
            <v>Total Equity</v>
          </cell>
        </row>
        <row r="900">
          <cell r="A900">
            <v>5100001</v>
          </cell>
          <cell r="B900" t="str">
            <v>ALL OTHER COSTS AND EXPENSES</v>
          </cell>
          <cell r="E900" t="str">
            <v>501250209</v>
          </cell>
          <cell r="F900" t="str">
            <v>Total Equity</v>
          </cell>
        </row>
        <row r="901">
          <cell r="A901">
            <v>5100001</v>
          </cell>
          <cell r="B901" t="str">
            <v>ALL OTHER COSTS AND EXPENSES</v>
          </cell>
          <cell r="E901" t="str">
            <v>501250210</v>
          </cell>
          <cell r="F901" t="str">
            <v>Total Equity</v>
          </cell>
        </row>
        <row r="902">
          <cell r="A902">
            <v>5100001</v>
          </cell>
          <cell r="B902" t="str">
            <v>ALL OTHER COSTS AND EXPENSES</v>
          </cell>
          <cell r="E902" t="str">
            <v>501250211</v>
          </cell>
          <cell r="F902" t="str">
            <v>Total Equity</v>
          </cell>
        </row>
        <row r="903">
          <cell r="A903">
            <v>5100001</v>
          </cell>
          <cell r="B903" t="str">
            <v>ALL OTHER COSTS AND EXPENSES</v>
          </cell>
          <cell r="E903" t="str">
            <v>501310000</v>
          </cell>
          <cell r="F903" t="str">
            <v>Total Equity</v>
          </cell>
        </row>
        <row r="904">
          <cell r="A904">
            <v>5100001</v>
          </cell>
          <cell r="B904" t="str">
            <v>ALL OTHER COSTS AND EXPENSES</v>
          </cell>
          <cell r="E904" t="str">
            <v>501310010</v>
          </cell>
          <cell r="F904" t="str">
            <v>Total Equity</v>
          </cell>
        </row>
        <row r="905">
          <cell r="A905">
            <v>5100001</v>
          </cell>
          <cell r="B905" t="str">
            <v>ALL OTHER COSTS AND EXPENSES</v>
          </cell>
          <cell r="E905" t="str">
            <v>501311010</v>
          </cell>
          <cell r="F905" t="str">
            <v>Total Equity</v>
          </cell>
        </row>
        <row r="906">
          <cell r="A906">
            <v>5100001</v>
          </cell>
          <cell r="B906" t="str">
            <v>ALL OTHER COSTS AND EXPENSES</v>
          </cell>
          <cell r="E906" t="str">
            <v>501320000</v>
          </cell>
          <cell r="F906" t="str">
            <v>Total Equity</v>
          </cell>
        </row>
        <row r="907">
          <cell r="A907">
            <v>5100001</v>
          </cell>
          <cell r="B907" t="str">
            <v>ALL OTHER COSTS AND EXPENSES</v>
          </cell>
          <cell r="E907" t="str">
            <v>501320001</v>
          </cell>
          <cell r="F907" t="str">
            <v>Total Equity</v>
          </cell>
        </row>
        <row r="908">
          <cell r="A908">
            <v>5100001</v>
          </cell>
          <cell r="B908" t="str">
            <v>ALL OTHER COSTS AND EXPENSES</v>
          </cell>
          <cell r="E908" t="str">
            <v>501320002</v>
          </cell>
          <cell r="F908" t="str">
            <v>Total Equity</v>
          </cell>
        </row>
        <row r="909">
          <cell r="A909">
            <v>5100001</v>
          </cell>
          <cell r="B909" t="str">
            <v>ALL OTHER COSTS AND EXPENSES</v>
          </cell>
          <cell r="E909" t="str">
            <v>501320003</v>
          </cell>
          <cell r="F909" t="str">
            <v>Total Equity</v>
          </cell>
        </row>
        <row r="910">
          <cell r="A910">
            <v>5100001</v>
          </cell>
          <cell r="B910" t="str">
            <v>ALL OTHER COSTS AND EXPENSES</v>
          </cell>
          <cell r="E910" t="str">
            <v>501320004</v>
          </cell>
          <cell r="F910" t="str">
            <v>Total Equity</v>
          </cell>
        </row>
        <row r="911">
          <cell r="A911">
            <v>5100001</v>
          </cell>
          <cell r="B911" t="str">
            <v>ALL OTHER COSTS AND EXPENSES</v>
          </cell>
          <cell r="E911" t="str">
            <v>501320005</v>
          </cell>
          <cell r="F911" t="str">
            <v>Total Equity</v>
          </cell>
        </row>
        <row r="912">
          <cell r="A912">
            <v>5100001</v>
          </cell>
          <cell r="B912" t="str">
            <v>ALL OTHER COSTS AND EXPENSES</v>
          </cell>
          <cell r="E912" t="str">
            <v>501320090</v>
          </cell>
          <cell r="F912" t="str">
            <v>Total Equity</v>
          </cell>
        </row>
        <row r="913">
          <cell r="A913">
            <v>5100001</v>
          </cell>
          <cell r="B913" t="str">
            <v>ALL OTHER COSTS AND EXPENSES</v>
          </cell>
          <cell r="E913" t="str">
            <v>501320210</v>
          </cell>
          <cell r="F913" t="str">
            <v>Total Equity</v>
          </cell>
        </row>
        <row r="914">
          <cell r="A914">
            <v>5100001</v>
          </cell>
          <cell r="B914" t="str">
            <v>ALL OTHER COSTS AND EXPENSES</v>
          </cell>
          <cell r="E914" t="str">
            <v>501330080</v>
          </cell>
          <cell r="F914" t="str">
            <v>Total Equity</v>
          </cell>
        </row>
        <row r="915">
          <cell r="A915">
            <v>5100001</v>
          </cell>
          <cell r="B915" t="str">
            <v>ALL OTHER COSTS AND EXPENSES</v>
          </cell>
          <cell r="E915" t="str">
            <v>501330095</v>
          </cell>
          <cell r="F915" t="str">
            <v>Total Equity</v>
          </cell>
        </row>
        <row r="916">
          <cell r="A916">
            <v>5100001</v>
          </cell>
          <cell r="B916" t="str">
            <v>ALL OTHER COSTS AND EXPENSES</v>
          </cell>
          <cell r="E916" t="str">
            <v>501350040</v>
          </cell>
          <cell r="F916" t="str">
            <v>Total Equity</v>
          </cell>
        </row>
        <row r="917">
          <cell r="A917">
            <v>5100001</v>
          </cell>
          <cell r="B917" t="str">
            <v>ALL OTHER COSTS AND EXPENSES</v>
          </cell>
          <cell r="E917" t="str">
            <v>501350060</v>
          </cell>
          <cell r="F917" t="str">
            <v>Total Equity</v>
          </cell>
        </row>
        <row r="918">
          <cell r="A918">
            <v>5100001</v>
          </cell>
          <cell r="B918" t="str">
            <v>ALL OTHER COSTS AND EXPENSES</v>
          </cell>
          <cell r="E918" t="str">
            <v>502010000</v>
          </cell>
          <cell r="F918" t="str">
            <v>Total Equity</v>
          </cell>
        </row>
        <row r="919">
          <cell r="A919">
            <v>5100001</v>
          </cell>
          <cell r="B919" t="str">
            <v>ALL OTHER COSTS AND EXPENSES</v>
          </cell>
          <cell r="E919" t="str">
            <v>502010010</v>
          </cell>
          <cell r="F919" t="str">
            <v>Total Equity</v>
          </cell>
        </row>
        <row r="920">
          <cell r="A920">
            <v>5100001</v>
          </cell>
          <cell r="B920" t="str">
            <v>ALL OTHER COSTS AND EXPENSES</v>
          </cell>
          <cell r="E920" t="str">
            <v>502010020</v>
          </cell>
          <cell r="F920" t="str">
            <v>Total Equity</v>
          </cell>
        </row>
        <row r="921">
          <cell r="A921">
            <v>5100001</v>
          </cell>
          <cell r="B921" t="str">
            <v>ALL OTHER COSTS AND EXPENSES</v>
          </cell>
          <cell r="E921" t="str">
            <v>502010040</v>
          </cell>
          <cell r="F921" t="str">
            <v>Total Equity</v>
          </cell>
        </row>
        <row r="922">
          <cell r="A922">
            <v>5100001</v>
          </cell>
          <cell r="B922" t="str">
            <v>ALL OTHER COSTS AND EXPENSES</v>
          </cell>
          <cell r="E922" t="str">
            <v>502010050</v>
          </cell>
          <cell r="F922" t="str">
            <v>Total Equity</v>
          </cell>
        </row>
        <row r="923">
          <cell r="A923">
            <v>5100001</v>
          </cell>
          <cell r="B923" t="str">
            <v>ALL OTHER COSTS AND EXPENSES</v>
          </cell>
          <cell r="E923" t="str">
            <v>512000011</v>
          </cell>
          <cell r="F923" t="str">
            <v>Total Equity</v>
          </cell>
        </row>
        <row r="924">
          <cell r="A924">
            <v>5100001</v>
          </cell>
          <cell r="B924" t="str">
            <v>ALL OTHER COSTS AND EXPENSES</v>
          </cell>
          <cell r="E924" t="str">
            <v>512000023</v>
          </cell>
          <cell r="F924" t="str">
            <v>Total Equity</v>
          </cell>
        </row>
        <row r="925">
          <cell r="A925">
            <v>5100001</v>
          </cell>
          <cell r="B925" t="str">
            <v>ALL OTHER COSTS AND EXPENSES</v>
          </cell>
          <cell r="E925" t="str">
            <v>512000150</v>
          </cell>
          <cell r="F925" t="str">
            <v>Total Equity</v>
          </cell>
        </row>
        <row r="926">
          <cell r="A926">
            <v>5100001</v>
          </cell>
          <cell r="B926" t="str">
            <v>ALL OTHER COSTS AND EXPENSES</v>
          </cell>
          <cell r="E926" t="str">
            <v>512010000</v>
          </cell>
          <cell r="F926" t="str">
            <v>Total Equity</v>
          </cell>
        </row>
        <row r="927">
          <cell r="A927">
            <v>5100001</v>
          </cell>
          <cell r="B927" t="str">
            <v>ALL OTHER COSTS AND EXPENSES</v>
          </cell>
          <cell r="E927" t="str">
            <v>512010010</v>
          </cell>
          <cell r="F927" t="str">
            <v>Total Equity</v>
          </cell>
        </row>
        <row r="928">
          <cell r="A928">
            <v>5100001</v>
          </cell>
          <cell r="B928" t="str">
            <v>ALL OTHER COSTS AND EXPENSES</v>
          </cell>
          <cell r="E928" t="str">
            <v>512010015</v>
          </cell>
          <cell r="F928" t="str">
            <v>Total Equity</v>
          </cell>
        </row>
        <row r="929">
          <cell r="A929">
            <v>5100001</v>
          </cell>
          <cell r="B929" t="str">
            <v>ALL OTHER COSTS AND EXPENSES</v>
          </cell>
          <cell r="E929" t="str">
            <v>512010020</v>
          </cell>
          <cell r="F929" t="str">
            <v>Total Equity</v>
          </cell>
        </row>
        <row r="930">
          <cell r="A930">
            <v>5100001</v>
          </cell>
          <cell r="B930" t="str">
            <v>ALL OTHER COSTS AND EXPENSES</v>
          </cell>
          <cell r="E930" t="str">
            <v>512010022</v>
          </cell>
          <cell r="F930" t="str">
            <v>Total Equity</v>
          </cell>
        </row>
        <row r="931">
          <cell r="A931">
            <v>5100001</v>
          </cell>
          <cell r="B931" t="str">
            <v>ALL OTHER COSTS AND EXPENSES</v>
          </cell>
          <cell r="E931" t="str">
            <v>512010023</v>
          </cell>
          <cell r="F931" t="str">
            <v>Total Equity</v>
          </cell>
        </row>
        <row r="932">
          <cell r="A932">
            <v>5100001</v>
          </cell>
          <cell r="B932" t="str">
            <v>ALL OTHER COSTS AND EXPENSES</v>
          </cell>
          <cell r="E932" t="str">
            <v>512010030</v>
          </cell>
          <cell r="F932" t="str">
            <v>Total Equity</v>
          </cell>
        </row>
        <row r="933">
          <cell r="A933">
            <v>5100001</v>
          </cell>
          <cell r="B933" t="str">
            <v>ALL OTHER COSTS AND EXPENSES</v>
          </cell>
          <cell r="E933" t="str">
            <v>512010040</v>
          </cell>
          <cell r="F933" t="str">
            <v>Total Equity</v>
          </cell>
        </row>
        <row r="934">
          <cell r="A934">
            <v>5100001</v>
          </cell>
          <cell r="B934" t="str">
            <v>ALL OTHER COSTS AND EXPENSES</v>
          </cell>
          <cell r="E934" t="str">
            <v>512010050</v>
          </cell>
          <cell r="F934" t="str">
            <v>Total Equity</v>
          </cell>
        </row>
        <row r="935">
          <cell r="A935">
            <v>5100001</v>
          </cell>
          <cell r="B935" t="str">
            <v>ALL OTHER COSTS AND EXPENSES</v>
          </cell>
          <cell r="E935" t="str">
            <v>512010060</v>
          </cell>
          <cell r="F935" t="str">
            <v>Total Equity</v>
          </cell>
        </row>
        <row r="936">
          <cell r="A936">
            <v>5100001</v>
          </cell>
          <cell r="B936" t="str">
            <v>ALL OTHER COSTS AND EXPENSES</v>
          </cell>
          <cell r="E936" t="str">
            <v>512010080</v>
          </cell>
          <cell r="F936" t="str">
            <v>Total Equity</v>
          </cell>
        </row>
        <row r="937">
          <cell r="A937">
            <v>5100001</v>
          </cell>
          <cell r="B937" t="str">
            <v>ALL OTHER COSTS AND EXPENSES</v>
          </cell>
          <cell r="E937" t="str">
            <v>512010120</v>
          </cell>
          <cell r="F937" t="str">
            <v>Total Equity</v>
          </cell>
        </row>
        <row r="938">
          <cell r="A938">
            <v>5100001</v>
          </cell>
          <cell r="B938" t="str">
            <v>ALL OTHER COSTS AND EXPENSES</v>
          </cell>
          <cell r="E938" t="str">
            <v>512010130</v>
          </cell>
          <cell r="F938" t="str">
            <v>Total Equity</v>
          </cell>
        </row>
        <row r="939">
          <cell r="A939">
            <v>5100001</v>
          </cell>
          <cell r="B939" t="str">
            <v>ALL OTHER COSTS AND EXPENSES</v>
          </cell>
          <cell r="E939" t="str">
            <v>512010140</v>
          </cell>
          <cell r="F939" t="str">
            <v>Total Equity</v>
          </cell>
        </row>
        <row r="940">
          <cell r="A940">
            <v>5100001</v>
          </cell>
          <cell r="B940" t="str">
            <v>ALL OTHER COSTS AND EXPENSES</v>
          </cell>
          <cell r="E940" t="str">
            <v>512010150</v>
          </cell>
          <cell r="F940" t="str">
            <v>Total Equity</v>
          </cell>
        </row>
        <row r="941">
          <cell r="A941">
            <v>5100001</v>
          </cell>
          <cell r="B941" t="str">
            <v>ALL OTHER COSTS AND EXPENSES</v>
          </cell>
          <cell r="E941" t="str">
            <v>512010151</v>
          </cell>
          <cell r="F941" t="str">
            <v>Total Equity</v>
          </cell>
        </row>
        <row r="942">
          <cell r="A942">
            <v>5100001</v>
          </cell>
          <cell r="B942" t="str">
            <v>ALL OTHER COSTS AND EXPENSES</v>
          </cell>
          <cell r="E942" t="str">
            <v>512010152</v>
          </cell>
          <cell r="F942" t="str">
            <v>Total Equity</v>
          </cell>
        </row>
        <row r="943">
          <cell r="A943">
            <v>5100001</v>
          </cell>
          <cell r="B943" t="str">
            <v>ALL OTHER COSTS AND EXPENSES</v>
          </cell>
          <cell r="E943" t="str">
            <v>512010155</v>
          </cell>
          <cell r="F943" t="str">
            <v>Total Equity</v>
          </cell>
        </row>
        <row r="944">
          <cell r="A944">
            <v>5100001</v>
          </cell>
          <cell r="B944" t="str">
            <v>ALL OTHER COSTS AND EXPENSES</v>
          </cell>
          <cell r="E944" t="str">
            <v>512010157</v>
          </cell>
          <cell r="F944" t="str">
            <v>Total Equity</v>
          </cell>
        </row>
        <row r="945">
          <cell r="A945">
            <v>5100001</v>
          </cell>
          <cell r="B945" t="str">
            <v>ALL OTHER COSTS AND EXPENSES</v>
          </cell>
          <cell r="E945" t="str">
            <v>512020010</v>
          </cell>
          <cell r="F945" t="str">
            <v>Total Equity</v>
          </cell>
        </row>
        <row r="946">
          <cell r="A946">
            <v>5100001</v>
          </cell>
          <cell r="B946" t="str">
            <v>ALL OTHER COSTS AND EXPENSES</v>
          </cell>
          <cell r="E946" t="str">
            <v>512030000</v>
          </cell>
          <cell r="F946" t="str">
            <v>Total Equity</v>
          </cell>
        </row>
        <row r="947">
          <cell r="A947">
            <v>5100001</v>
          </cell>
          <cell r="B947" t="str">
            <v>ALL OTHER COSTS AND EXPENSES</v>
          </cell>
          <cell r="E947" t="str">
            <v>512030001</v>
          </cell>
          <cell r="F947" t="str">
            <v>Total Equity</v>
          </cell>
        </row>
        <row r="948">
          <cell r="A948">
            <v>5100001</v>
          </cell>
          <cell r="B948" t="str">
            <v>ALL OTHER COSTS AND EXPENSES</v>
          </cell>
          <cell r="E948" t="str">
            <v>512030002</v>
          </cell>
          <cell r="F948" t="str">
            <v>Total Equity</v>
          </cell>
        </row>
        <row r="949">
          <cell r="A949">
            <v>5100001</v>
          </cell>
          <cell r="B949" t="str">
            <v>ALL OTHER COSTS AND EXPENSES</v>
          </cell>
          <cell r="E949" t="str">
            <v>512030010</v>
          </cell>
          <cell r="F949" t="str">
            <v>Total Equity</v>
          </cell>
        </row>
        <row r="950">
          <cell r="A950">
            <v>5100001</v>
          </cell>
          <cell r="B950" t="str">
            <v>ALL OTHER COSTS AND EXPENSES</v>
          </cell>
          <cell r="E950" t="str">
            <v>512030020</v>
          </cell>
          <cell r="F950" t="str">
            <v>Total Equity</v>
          </cell>
        </row>
        <row r="951">
          <cell r="A951">
            <v>5100001</v>
          </cell>
          <cell r="B951" t="str">
            <v>ALL OTHER COSTS AND EXPENSES</v>
          </cell>
          <cell r="E951" t="str">
            <v>513000000</v>
          </cell>
          <cell r="F951" t="str">
            <v>Total Equity</v>
          </cell>
        </row>
        <row r="952">
          <cell r="A952">
            <v>5100001</v>
          </cell>
          <cell r="B952" t="str">
            <v>ALL OTHER COSTS AND EXPENSES</v>
          </cell>
          <cell r="E952" t="str">
            <v>513000010</v>
          </cell>
          <cell r="F952" t="str">
            <v>Total Equity</v>
          </cell>
        </row>
        <row r="953">
          <cell r="A953">
            <v>5100001</v>
          </cell>
          <cell r="B953" t="str">
            <v>ALL OTHER COSTS AND EXPENSES</v>
          </cell>
          <cell r="E953" t="str">
            <v>513000020</v>
          </cell>
          <cell r="F953" t="str">
            <v>Total Equity</v>
          </cell>
        </row>
        <row r="954">
          <cell r="A954">
            <v>5100001</v>
          </cell>
          <cell r="B954" t="str">
            <v>ALL OTHER COSTS AND EXPENSES</v>
          </cell>
          <cell r="E954" t="str">
            <v>513000030</v>
          </cell>
          <cell r="F954" t="str">
            <v>Total Equity</v>
          </cell>
        </row>
        <row r="955">
          <cell r="A955">
            <v>5100001</v>
          </cell>
          <cell r="B955" t="str">
            <v>ALL OTHER COSTS AND EXPENSES</v>
          </cell>
          <cell r="E955" t="str">
            <v>513000050</v>
          </cell>
          <cell r="F955" t="str">
            <v>Total Equity</v>
          </cell>
        </row>
        <row r="956">
          <cell r="A956">
            <v>5100001</v>
          </cell>
          <cell r="B956" t="str">
            <v>ALL OTHER COSTS AND EXPENSES</v>
          </cell>
          <cell r="E956" t="str">
            <v>513000060</v>
          </cell>
          <cell r="F956" t="str">
            <v>Total Equity</v>
          </cell>
        </row>
        <row r="957">
          <cell r="A957">
            <v>5100001</v>
          </cell>
          <cell r="B957" t="str">
            <v>ALL OTHER COSTS AND EXPENSES</v>
          </cell>
          <cell r="E957" t="str">
            <v>513000070</v>
          </cell>
          <cell r="F957" t="str">
            <v>Total Equity</v>
          </cell>
        </row>
        <row r="958">
          <cell r="A958">
            <v>5100001</v>
          </cell>
          <cell r="B958" t="str">
            <v>ALL OTHER COSTS AND EXPENSES</v>
          </cell>
          <cell r="E958" t="str">
            <v>513000090</v>
          </cell>
          <cell r="F958" t="str">
            <v>Total Equity</v>
          </cell>
        </row>
        <row r="959">
          <cell r="A959">
            <v>5100001</v>
          </cell>
          <cell r="B959" t="str">
            <v>ALL OTHER COSTS AND EXPENSES</v>
          </cell>
          <cell r="E959" t="str">
            <v>513000100</v>
          </cell>
          <cell r="F959" t="str">
            <v>Total Equity</v>
          </cell>
        </row>
        <row r="960">
          <cell r="A960">
            <v>5100001</v>
          </cell>
          <cell r="B960" t="str">
            <v>ALL OTHER COSTS AND EXPENSES</v>
          </cell>
          <cell r="E960" t="str">
            <v>513000110</v>
          </cell>
          <cell r="F960" t="str">
            <v>Total Equity</v>
          </cell>
        </row>
        <row r="961">
          <cell r="A961">
            <v>5100001</v>
          </cell>
          <cell r="B961" t="str">
            <v>ALL OTHER COSTS AND EXPENSES</v>
          </cell>
          <cell r="E961" t="str">
            <v>513000120</v>
          </cell>
          <cell r="F961" t="str">
            <v>Total Equity</v>
          </cell>
        </row>
        <row r="962">
          <cell r="A962">
            <v>5100001</v>
          </cell>
          <cell r="B962" t="str">
            <v>ALL OTHER COSTS AND EXPENSES</v>
          </cell>
          <cell r="E962" t="str">
            <v>513000130</v>
          </cell>
          <cell r="F962" t="str">
            <v>Total Equity</v>
          </cell>
        </row>
        <row r="963">
          <cell r="A963">
            <v>5100001</v>
          </cell>
          <cell r="B963" t="str">
            <v>ALL OTHER COSTS AND EXPENSES</v>
          </cell>
          <cell r="E963" t="str">
            <v>513000140</v>
          </cell>
          <cell r="F963" t="str">
            <v>Total Equity</v>
          </cell>
        </row>
        <row r="964">
          <cell r="A964">
            <v>5100001</v>
          </cell>
          <cell r="B964" t="str">
            <v>ALL OTHER COSTS AND EXPENSES</v>
          </cell>
          <cell r="E964" t="str">
            <v>513000160</v>
          </cell>
          <cell r="F964" t="str">
            <v>Total Equity</v>
          </cell>
        </row>
        <row r="965">
          <cell r="A965">
            <v>5100001</v>
          </cell>
          <cell r="B965" t="str">
            <v>ALL OTHER COSTS AND EXPENSES</v>
          </cell>
          <cell r="E965" t="str">
            <v>513000180</v>
          </cell>
          <cell r="F965" t="str">
            <v>Total Equity</v>
          </cell>
        </row>
        <row r="966">
          <cell r="A966">
            <v>5100001</v>
          </cell>
          <cell r="B966" t="str">
            <v>ALL OTHER COSTS AND EXPENSES</v>
          </cell>
          <cell r="E966" t="str">
            <v>513000220</v>
          </cell>
          <cell r="F966" t="str">
            <v>Total Equity</v>
          </cell>
        </row>
        <row r="967">
          <cell r="A967">
            <v>5100001</v>
          </cell>
          <cell r="B967" t="str">
            <v>ALL OTHER COSTS AND EXPENSES</v>
          </cell>
          <cell r="E967" t="str">
            <v>513000230</v>
          </cell>
          <cell r="F967" t="str">
            <v>Total Equity</v>
          </cell>
        </row>
        <row r="968">
          <cell r="A968">
            <v>5100001</v>
          </cell>
          <cell r="B968" t="str">
            <v>ALL OTHER COSTS AND EXPENSES</v>
          </cell>
          <cell r="E968" t="str">
            <v>513000240</v>
          </cell>
          <cell r="F968" t="str">
            <v>Total Equity</v>
          </cell>
        </row>
        <row r="969">
          <cell r="A969">
            <v>5100001</v>
          </cell>
          <cell r="B969" t="str">
            <v>ALL OTHER COSTS AND EXPENSES</v>
          </cell>
          <cell r="E969" t="str">
            <v>513000250</v>
          </cell>
          <cell r="F969" t="str">
            <v>Total Equity</v>
          </cell>
        </row>
        <row r="970">
          <cell r="A970">
            <v>5100001</v>
          </cell>
          <cell r="B970" t="str">
            <v>ALL OTHER COSTS AND EXPENSES</v>
          </cell>
          <cell r="E970" t="str">
            <v>513000260</v>
          </cell>
          <cell r="F970" t="str">
            <v>Total Equity</v>
          </cell>
        </row>
        <row r="971">
          <cell r="A971">
            <v>5100001</v>
          </cell>
          <cell r="B971" t="str">
            <v>ALL OTHER COSTS AND EXPENSES</v>
          </cell>
          <cell r="E971" t="str">
            <v>513000270</v>
          </cell>
          <cell r="F971" t="str">
            <v>Total Equity</v>
          </cell>
        </row>
        <row r="972">
          <cell r="A972">
            <v>5100001</v>
          </cell>
          <cell r="B972" t="str">
            <v>ALL OTHER COSTS AND EXPENSES</v>
          </cell>
          <cell r="E972" t="str">
            <v>513000280</v>
          </cell>
          <cell r="F972" t="str">
            <v>Total Equity</v>
          </cell>
        </row>
        <row r="973">
          <cell r="A973">
            <v>5100001</v>
          </cell>
          <cell r="B973" t="str">
            <v>ALL OTHER COSTS AND EXPENSES</v>
          </cell>
          <cell r="E973" t="str">
            <v>513000290</v>
          </cell>
          <cell r="F973" t="str">
            <v>Total Equity</v>
          </cell>
        </row>
        <row r="974">
          <cell r="A974">
            <v>5100001</v>
          </cell>
          <cell r="B974" t="str">
            <v>ALL OTHER COSTS AND EXPENSES</v>
          </cell>
          <cell r="E974" t="str">
            <v>513000300</v>
          </cell>
          <cell r="F974" t="str">
            <v>Total Equity</v>
          </cell>
        </row>
        <row r="975">
          <cell r="A975">
            <v>5100001</v>
          </cell>
          <cell r="B975" t="str">
            <v>ALL OTHER COSTS AND EXPENSES</v>
          </cell>
          <cell r="E975" t="str">
            <v>513000310</v>
          </cell>
          <cell r="F975" t="str">
            <v>Total Equity</v>
          </cell>
        </row>
        <row r="976">
          <cell r="A976">
            <v>5100001</v>
          </cell>
          <cell r="B976" t="str">
            <v>ALL OTHER COSTS AND EXPENSES</v>
          </cell>
          <cell r="E976" t="str">
            <v>513000320</v>
          </cell>
          <cell r="F976" t="str">
            <v>Total Equity</v>
          </cell>
        </row>
        <row r="977">
          <cell r="A977">
            <v>5100001</v>
          </cell>
          <cell r="B977" t="str">
            <v>ALL OTHER COSTS AND EXPENSES</v>
          </cell>
          <cell r="E977" t="str">
            <v>513000330</v>
          </cell>
          <cell r="F977" t="str">
            <v>Total Equity</v>
          </cell>
        </row>
        <row r="978">
          <cell r="A978">
            <v>5100001</v>
          </cell>
          <cell r="B978" t="str">
            <v>ALL OTHER COSTS AND EXPENSES</v>
          </cell>
          <cell r="E978" t="str">
            <v>513000340</v>
          </cell>
          <cell r="F978" t="str">
            <v>Total Equity</v>
          </cell>
        </row>
        <row r="979">
          <cell r="A979">
            <v>5100001</v>
          </cell>
          <cell r="B979" t="str">
            <v>ALL OTHER COSTS AND EXPENSES</v>
          </cell>
          <cell r="E979" t="str">
            <v>513000350</v>
          </cell>
          <cell r="F979" t="str">
            <v>Total Equity</v>
          </cell>
        </row>
        <row r="980">
          <cell r="A980">
            <v>5100001</v>
          </cell>
          <cell r="B980" t="str">
            <v>ALL OTHER COSTS AND EXPENSES</v>
          </cell>
          <cell r="E980" t="str">
            <v>513000360</v>
          </cell>
          <cell r="F980" t="str">
            <v>Total Equity</v>
          </cell>
        </row>
        <row r="981">
          <cell r="A981">
            <v>5100001</v>
          </cell>
          <cell r="B981" t="str">
            <v>ALL OTHER COSTS AND EXPENSES</v>
          </cell>
          <cell r="E981" t="str">
            <v>513030000</v>
          </cell>
          <cell r="F981" t="str">
            <v>Total Equity</v>
          </cell>
        </row>
        <row r="982">
          <cell r="A982">
            <v>5100001</v>
          </cell>
          <cell r="B982" t="str">
            <v>ALL OTHER COSTS AND EXPENSES</v>
          </cell>
          <cell r="E982" t="str">
            <v>515000000</v>
          </cell>
          <cell r="F982" t="str">
            <v>Total Equity</v>
          </cell>
        </row>
        <row r="983">
          <cell r="A983">
            <v>5100001</v>
          </cell>
          <cell r="B983" t="str">
            <v>ALL OTHER COSTS AND EXPENSES</v>
          </cell>
          <cell r="E983" t="str">
            <v>517010020</v>
          </cell>
          <cell r="F983" t="str">
            <v>Total Equity</v>
          </cell>
        </row>
        <row r="984">
          <cell r="A984">
            <v>5100001</v>
          </cell>
          <cell r="B984" t="str">
            <v>ALL OTHER COSTS AND EXPENSES</v>
          </cell>
          <cell r="E984" t="str">
            <v>532010000</v>
          </cell>
          <cell r="F984" t="str">
            <v>Total Equity</v>
          </cell>
        </row>
        <row r="985">
          <cell r="A985">
            <v>5100001</v>
          </cell>
          <cell r="B985" t="str">
            <v>ALL OTHER COSTS AND EXPENSES</v>
          </cell>
          <cell r="E985" t="str">
            <v>532010010</v>
          </cell>
          <cell r="F985" t="str">
            <v>Total Equity</v>
          </cell>
        </row>
        <row r="986">
          <cell r="A986">
            <v>5100001</v>
          </cell>
          <cell r="B986" t="str">
            <v>ALL OTHER COSTS AND EXPENSES</v>
          </cell>
          <cell r="E986" t="str">
            <v>532010020</v>
          </cell>
          <cell r="F986" t="str">
            <v>Total Equity</v>
          </cell>
        </row>
        <row r="987">
          <cell r="A987">
            <v>5100001</v>
          </cell>
          <cell r="B987" t="str">
            <v>ALL OTHER COSTS AND EXPENSES</v>
          </cell>
          <cell r="E987" t="str">
            <v>532010030</v>
          </cell>
          <cell r="F987" t="str">
            <v>Total Equity</v>
          </cell>
        </row>
        <row r="988">
          <cell r="A988">
            <v>5100001</v>
          </cell>
          <cell r="B988" t="str">
            <v>ALL OTHER COSTS AND EXPENSES</v>
          </cell>
          <cell r="E988" t="str">
            <v>532010040</v>
          </cell>
          <cell r="F988" t="str">
            <v>Total Equity</v>
          </cell>
        </row>
        <row r="989">
          <cell r="A989">
            <v>5100001</v>
          </cell>
          <cell r="B989" t="str">
            <v>ALL OTHER COSTS AND EXPENSES</v>
          </cell>
          <cell r="E989" t="str">
            <v>532010050</v>
          </cell>
          <cell r="F989" t="str">
            <v>Total Equity</v>
          </cell>
        </row>
        <row r="990">
          <cell r="A990">
            <v>5100001</v>
          </cell>
          <cell r="B990" t="str">
            <v>ALL OTHER COSTS AND EXPENSES</v>
          </cell>
          <cell r="E990" t="str">
            <v>532010060</v>
          </cell>
          <cell r="F990" t="str">
            <v>Total Equity</v>
          </cell>
        </row>
        <row r="991">
          <cell r="A991">
            <v>5100001</v>
          </cell>
          <cell r="B991" t="str">
            <v>ALL OTHER COSTS AND EXPENSES</v>
          </cell>
          <cell r="E991" t="str">
            <v>532010061</v>
          </cell>
          <cell r="F991" t="str">
            <v>Total Equity</v>
          </cell>
        </row>
        <row r="992">
          <cell r="A992">
            <v>5100001</v>
          </cell>
          <cell r="B992" t="str">
            <v>ALL OTHER COSTS AND EXPENSES</v>
          </cell>
          <cell r="E992" t="str">
            <v>532010062</v>
          </cell>
          <cell r="F992" t="str">
            <v>Total Equity</v>
          </cell>
        </row>
        <row r="993">
          <cell r="A993">
            <v>5100001</v>
          </cell>
          <cell r="B993" t="str">
            <v>ALL OTHER COSTS AND EXPENSES</v>
          </cell>
          <cell r="E993" t="str">
            <v>532010070</v>
          </cell>
          <cell r="F993" t="str">
            <v>Total Equity</v>
          </cell>
        </row>
        <row r="994">
          <cell r="A994">
            <v>5100001</v>
          </cell>
          <cell r="B994" t="str">
            <v>ALL OTHER COSTS AND EXPENSES</v>
          </cell>
          <cell r="E994" t="str">
            <v>532010080</v>
          </cell>
          <cell r="F994" t="str">
            <v>Total Equity</v>
          </cell>
        </row>
        <row r="995">
          <cell r="A995">
            <v>5100001</v>
          </cell>
          <cell r="B995" t="str">
            <v>ALL OTHER COSTS AND EXPENSES</v>
          </cell>
          <cell r="E995" t="str">
            <v>532010090</v>
          </cell>
          <cell r="F995" t="str">
            <v>Total Equity</v>
          </cell>
        </row>
        <row r="996">
          <cell r="A996">
            <v>5100001</v>
          </cell>
          <cell r="B996" t="str">
            <v>ALL OTHER COSTS AND EXPENSES</v>
          </cell>
          <cell r="E996" t="str">
            <v>532010100</v>
          </cell>
          <cell r="F996" t="str">
            <v>Total Equity</v>
          </cell>
        </row>
        <row r="997">
          <cell r="A997">
            <v>5100001</v>
          </cell>
          <cell r="B997" t="str">
            <v>ALL OTHER COSTS AND EXPENSES</v>
          </cell>
          <cell r="E997" t="str">
            <v>532010110</v>
          </cell>
          <cell r="F997" t="str">
            <v>Total Equity</v>
          </cell>
        </row>
        <row r="998">
          <cell r="A998">
            <v>5100001</v>
          </cell>
          <cell r="B998" t="str">
            <v>ALL OTHER COSTS AND EXPENSES</v>
          </cell>
          <cell r="E998" t="str">
            <v>532010200</v>
          </cell>
          <cell r="F998" t="str">
            <v>Total Equity</v>
          </cell>
        </row>
        <row r="999">
          <cell r="A999">
            <v>5100001</v>
          </cell>
          <cell r="B999" t="str">
            <v>ALL OTHER COSTS AND EXPENSES</v>
          </cell>
          <cell r="E999" t="str">
            <v>532010300</v>
          </cell>
          <cell r="F999" t="str">
            <v>Total Equity</v>
          </cell>
        </row>
        <row r="1000">
          <cell r="A1000">
            <v>5100001</v>
          </cell>
          <cell r="B1000" t="str">
            <v>ALL OTHER COSTS AND EXPENSES</v>
          </cell>
          <cell r="E1000" t="str">
            <v>532010310</v>
          </cell>
          <cell r="F1000" t="str">
            <v>Total Equity</v>
          </cell>
        </row>
        <row r="1001">
          <cell r="A1001">
            <v>5100001</v>
          </cell>
          <cell r="B1001" t="str">
            <v>ALL OTHER COSTS AND EXPENSES</v>
          </cell>
          <cell r="E1001" t="str">
            <v>532010360</v>
          </cell>
          <cell r="F1001" t="str">
            <v>Total Equity</v>
          </cell>
        </row>
        <row r="1002">
          <cell r="A1002">
            <v>5100001</v>
          </cell>
          <cell r="B1002" t="str">
            <v>ALL OTHER COSTS AND EXPENSES</v>
          </cell>
          <cell r="E1002" t="str">
            <v>580000000</v>
          </cell>
          <cell r="F1002" t="str">
            <v>Total Equity</v>
          </cell>
        </row>
        <row r="1003">
          <cell r="A1003">
            <v>5100001</v>
          </cell>
          <cell r="B1003" t="str">
            <v>ALL OTHER COSTS AND EXPENSES</v>
          </cell>
          <cell r="E1003" t="str">
            <v>580000200</v>
          </cell>
          <cell r="F1003" t="str">
            <v>Total Equity</v>
          </cell>
        </row>
        <row r="1004">
          <cell r="A1004">
            <v>5100001</v>
          </cell>
          <cell r="B1004" t="str">
            <v>ALL OTHER COSTS AND EXPENSES</v>
          </cell>
          <cell r="E1004" t="str">
            <v>610000000</v>
          </cell>
          <cell r="F1004" t="str">
            <v>Total Equity</v>
          </cell>
        </row>
        <row r="1005">
          <cell r="A1005">
            <v>5100001</v>
          </cell>
          <cell r="B1005" t="str">
            <v>ALL OTHER COSTS AND EXPENSES</v>
          </cell>
          <cell r="E1005" t="str">
            <v>610000600</v>
          </cell>
          <cell r="F1005" t="str">
            <v>Total Equity</v>
          </cell>
        </row>
        <row r="1006">
          <cell r="A1006">
            <v>5100001</v>
          </cell>
          <cell r="B1006" t="str">
            <v>ALL OTHER COSTS AND EXPENSES</v>
          </cell>
          <cell r="E1006" t="str">
            <v>610000610</v>
          </cell>
          <cell r="F1006" t="str">
            <v>Total Equity</v>
          </cell>
        </row>
        <row r="1007">
          <cell r="A1007">
            <v>5100001</v>
          </cell>
          <cell r="B1007" t="str">
            <v>ALL OTHER COSTS AND EXPENSES</v>
          </cell>
          <cell r="E1007" t="str">
            <v>610000620</v>
          </cell>
          <cell r="F1007" t="str">
            <v>Total Equity</v>
          </cell>
        </row>
        <row r="1008">
          <cell r="A1008">
            <v>5100001</v>
          </cell>
          <cell r="B1008" t="str">
            <v>ALL OTHER COSTS AND EXPENSES</v>
          </cell>
          <cell r="E1008" t="str">
            <v>610000630</v>
          </cell>
          <cell r="F1008" t="str">
            <v>Total Equity</v>
          </cell>
        </row>
        <row r="1009">
          <cell r="A1009">
            <v>5100001</v>
          </cell>
          <cell r="B1009" t="str">
            <v>ALL OTHER COSTS AND EXPENSES</v>
          </cell>
          <cell r="E1009" t="str">
            <v>610000640</v>
          </cell>
          <cell r="F1009" t="str">
            <v>Total Equity</v>
          </cell>
        </row>
        <row r="1010">
          <cell r="A1010">
            <v>5100001</v>
          </cell>
          <cell r="B1010" t="str">
            <v>ALL OTHER COSTS AND EXPENSES</v>
          </cell>
          <cell r="E1010" t="str">
            <v>610000700</v>
          </cell>
          <cell r="F1010" t="str">
            <v>Total Equity</v>
          </cell>
        </row>
        <row r="1011">
          <cell r="A1011">
            <v>5100001</v>
          </cell>
          <cell r="B1011" t="str">
            <v>ALL OTHER COSTS AND EXPENSES</v>
          </cell>
          <cell r="E1011" t="str">
            <v>610000820</v>
          </cell>
          <cell r="F1011" t="str">
            <v>Total Equity</v>
          </cell>
        </row>
        <row r="1012">
          <cell r="A1012">
            <v>5100001</v>
          </cell>
          <cell r="B1012" t="str">
            <v>ALL OTHER COSTS AND EXPENSES</v>
          </cell>
          <cell r="E1012" t="str">
            <v>610000830</v>
          </cell>
          <cell r="F1012" t="str">
            <v>Total Equity</v>
          </cell>
        </row>
        <row r="1013">
          <cell r="A1013">
            <v>5100001</v>
          </cell>
          <cell r="B1013" t="str">
            <v>ALL OTHER COSTS AND EXPENSES</v>
          </cell>
          <cell r="E1013" t="str">
            <v>611000650</v>
          </cell>
          <cell r="F1013" t="str">
            <v>Total Equity</v>
          </cell>
        </row>
        <row r="1014">
          <cell r="A1014">
            <v>5100001</v>
          </cell>
          <cell r="B1014" t="str">
            <v>ALL OTHER COSTS AND EXPENSES</v>
          </cell>
          <cell r="E1014" t="str">
            <v>611000810</v>
          </cell>
          <cell r="F1014" t="str">
            <v>Total Equity</v>
          </cell>
        </row>
        <row r="1015">
          <cell r="A1015">
            <v>5100001</v>
          </cell>
          <cell r="B1015" t="str">
            <v>ALL OTHER COSTS AND EXPENSES</v>
          </cell>
          <cell r="E1015" t="str">
            <v>611000860</v>
          </cell>
          <cell r="F1015" t="str">
            <v>Total Equity</v>
          </cell>
        </row>
        <row r="1016">
          <cell r="A1016">
            <v>5100001</v>
          </cell>
          <cell r="B1016" t="str">
            <v>ALL OTHER COSTS AND EXPENSES</v>
          </cell>
          <cell r="E1016" t="str">
            <v>611000880</v>
          </cell>
          <cell r="F1016" t="str">
            <v>Total Equity</v>
          </cell>
        </row>
        <row r="1017">
          <cell r="A1017">
            <v>5100001</v>
          </cell>
          <cell r="B1017" t="str">
            <v>ALL OTHER COSTS AND EXPENSES</v>
          </cell>
          <cell r="E1017" t="str">
            <v>621000600</v>
          </cell>
          <cell r="F1017" t="str">
            <v>Total Equity</v>
          </cell>
        </row>
        <row r="1018">
          <cell r="A1018">
            <v>5100001</v>
          </cell>
          <cell r="B1018" t="str">
            <v>ALL OTHER COSTS AND EXPENSES</v>
          </cell>
          <cell r="E1018" t="str">
            <v>621000610</v>
          </cell>
          <cell r="F1018" t="str">
            <v>Total Equity</v>
          </cell>
        </row>
        <row r="1019">
          <cell r="A1019">
            <v>5100001</v>
          </cell>
          <cell r="B1019" t="str">
            <v>ALL OTHER COSTS AND EXPENSES</v>
          </cell>
          <cell r="E1019" t="str">
            <v>621000700</v>
          </cell>
          <cell r="F1019" t="str">
            <v>Total Equity</v>
          </cell>
        </row>
        <row r="1020">
          <cell r="A1020">
            <v>5100001</v>
          </cell>
          <cell r="B1020" t="str">
            <v>ALL OTHER COSTS AND EXPENSES</v>
          </cell>
          <cell r="E1020" t="str">
            <v>621000800</v>
          </cell>
          <cell r="F1020" t="str">
            <v>Total Equity</v>
          </cell>
        </row>
        <row r="1021">
          <cell r="A1021">
            <v>5100001</v>
          </cell>
          <cell r="B1021" t="str">
            <v>ALL OTHER COSTS AND EXPENSES</v>
          </cell>
          <cell r="E1021" t="str">
            <v>625000600</v>
          </cell>
          <cell r="F1021" t="str">
            <v>Total Equity</v>
          </cell>
        </row>
        <row r="1022">
          <cell r="A1022">
            <v>5100001</v>
          </cell>
          <cell r="B1022" t="str">
            <v>ALL OTHER COSTS AND EXPENSES</v>
          </cell>
          <cell r="E1022" t="str">
            <v>625000610</v>
          </cell>
          <cell r="F1022" t="str">
            <v>Total Equity</v>
          </cell>
        </row>
        <row r="1023">
          <cell r="A1023">
            <v>5100001</v>
          </cell>
          <cell r="B1023" t="str">
            <v>ALL OTHER COSTS AND EXPENSES</v>
          </cell>
          <cell r="E1023" t="str">
            <v>625000800</v>
          </cell>
          <cell r="F1023" t="str">
            <v>Total Equity</v>
          </cell>
        </row>
        <row r="1024">
          <cell r="A1024">
            <v>5100001</v>
          </cell>
          <cell r="B1024" t="str">
            <v>ALL OTHER COSTS AND EXPENSES</v>
          </cell>
          <cell r="E1024" t="str">
            <v>626000000</v>
          </cell>
          <cell r="F1024" t="str">
            <v>Total Equity</v>
          </cell>
        </row>
        <row r="1025">
          <cell r="A1025">
            <v>5100001</v>
          </cell>
          <cell r="B1025" t="str">
            <v>ALL OTHER COSTS AND EXPENSES</v>
          </cell>
          <cell r="E1025" t="str">
            <v>626000010</v>
          </cell>
          <cell r="F1025" t="str">
            <v>Total Equity</v>
          </cell>
        </row>
        <row r="1026">
          <cell r="A1026">
            <v>5100001</v>
          </cell>
          <cell r="B1026" t="str">
            <v>ALL OTHER COSTS AND EXPENSES</v>
          </cell>
          <cell r="E1026" t="str">
            <v>627000000</v>
          </cell>
          <cell r="F1026" t="str">
            <v>Total Equity</v>
          </cell>
        </row>
        <row r="1027">
          <cell r="A1027">
            <v>5100001</v>
          </cell>
          <cell r="B1027" t="str">
            <v>ALL OTHER COSTS AND EXPENSES</v>
          </cell>
          <cell r="E1027" t="str">
            <v>628000000</v>
          </cell>
          <cell r="F1027" t="str">
            <v>Total Equity</v>
          </cell>
        </row>
        <row r="1028">
          <cell r="A1028">
            <v>5100001</v>
          </cell>
          <cell r="B1028" t="str">
            <v>ALL OTHER COSTS AND EXPENSES</v>
          </cell>
          <cell r="E1028" t="str">
            <v>628000010</v>
          </cell>
          <cell r="F1028" t="str">
            <v>Total Equity</v>
          </cell>
        </row>
        <row r="1029">
          <cell r="A1029">
            <v>5100001</v>
          </cell>
          <cell r="B1029" t="str">
            <v>ALL OTHER COSTS AND EXPENSES</v>
          </cell>
          <cell r="E1029" t="str">
            <v>628000420</v>
          </cell>
          <cell r="F1029" t="str">
            <v>Total Equity</v>
          </cell>
        </row>
        <row r="1030">
          <cell r="A1030">
            <v>5100001</v>
          </cell>
          <cell r="B1030" t="str">
            <v>ALL OTHER COSTS AND EXPENSES</v>
          </cell>
          <cell r="E1030" t="str">
            <v>628000610</v>
          </cell>
          <cell r="F1030" t="str">
            <v>Total Equity</v>
          </cell>
        </row>
        <row r="1031">
          <cell r="A1031">
            <v>5100001</v>
          </cell>
          <cell r="B1031" t="str">
            <v>ALL OTHER COSTS AND EXPENSES</v>
          </cell>
          <cell r="E1031" t="str">
            <v>628000620</v>
          </cell>
          <cell r="F1031" t="str">
            <v>Total Equity</v>
          </cell>
        </row>
        <row r="1032">
          <cell r="A1032">
            <v>5100001</v>
          </cell>
          <cell r="B1032" t="str">
            <v>ALL OTHER COSTS AND EXPENSES</v>
          </cell>
          <cell r="E1032" t="str">
            <v>628000630</v>
          </cell>
          <cell r="F1032" t="str">
            <v>Total Equity</v>
          </cell>
        </row>
        <row r="1033">
          <cell r="A1033">
            <v>5100001</v>
          </cell>
          <cell r="B1033" t="str">
            <v>ALL OTHER COSTS AND EXPENSES</v>
          </cell>
          <cell r="E1033" t="str">
            <v>628000640</v>
          </cell>
          <cell r="F1033" t="str">
            <v>Total Equity</v>
          </cell>
        </row>
        <row r="1034">
          <cell r="A1034">
            <v>5100001</v>
          </cell>
          <cell r="B1034" t="str">
            <v>ALL OTHER COSTS AND EXPENSES</v>
          </cell>
          <cell r="E1034" t="str">
            <v>628000650</v>
          </cell>
          <cell r="F1034" t="str">
            <v>Total Equity</v>
          </cell>
        </row>
        <row r="1035">
          <cell r="A1035">
            <v>5100001</v>
          </cell>
          <cell r="B1035" t="str">
            <v>ALL OTHER COSTS AND EXPENSES</v>
          </cell>
          <cell r="E1035" t="str">
            <v>628000710</v>
          </cell>
          <cell r="F1035" t="str">
            <v>Total Equity</v>
          </cell>
        </row>
        <row r="1036">
          <cell r="A1036">
            <v>5100001</v>
          </cell>
          <cell r="B1036" t="str">
            <v>ALL OTHER COSTS AND EXPENSES</v>
          </cell>
          <cell r="E1036" t="str">
            <v>628000720</v>
          </cell>
          <cell r="F1036" t="str">
            <v>Total Equity</v>
          </cell>
        </row>
        <row r="1037">
          <cell r="A1037">
            <v>5100001</v>
          </cell>
          <cell r="B1037" t="str">
            <v>ALL OTHER COSTS AND EXPENSES</v>
          </cell>
          <cell r="E1037" t="str">
            <v>628000730</v>
          </cell>
          <cell r="F1037" t="str">
            <v>Total Equity</v>
          </cell>
        </row>
        <row r="1038">
          <cell r="A1038">
            <v>5100001</v>
          </cell>
          <cell r="B1038" t="str">
            <v>ALL OTHER COSTS AND EXPENSES</v>
          </cell>
          <cell r="E1038" t="str">
            <v>628000740</v>
          </cell>
          <cell r="F1038" t="str">
            <v>Total Equity</v>
          </cell>
        </row>
        <row r="1039">
          <cell r="A1039">
            <v>5100001</v>
          </cell>
          <cell r="B1039" t="str">
            <v>ALL OTHER COSTS AND EXPENSES</v>
          </cell>
          <cell r="E1039" t="str">
            <v>628000810</v>
          </cell>
          <cell r="F1039" t="str">
            <v>Total Equity</v>
          </cell>
        </row>
        <row r="1040">
          <cell r="A1040">
            <v>5100001</v>
          </cell>
          <cell r="B1040" t="str">
            <v>ALL OTHER COSTS AND EXPENSES</v>
          </cell>
          <cell r="E1040" t="str">
            <v>631000010</v>
          </cell>
          <cell r="F1040" t="str">
            <v>Total Equity</v>
          </cell>
        </row>
        <row r="1041">
          <cell r="A1041">
            <v>5100001</v>
          </cell>
          <cell r="B1041" t="str">
            <v>ALL OTHER COSTS AND EXPENSES</v>
          </cell>
          <cell r="E1041" t="str">
            <v>631000020</v>
          </cell>
          <cell r="F1041" t="str">
            <v>Total Equity</v>
          </cell>
        </row>
        <row r="1042">
          <cell r="A1042">
            <v>5100001</v>
          </cell>
          <cell r="B1042" t="str">
            <v>ALL OTHER COSTS AND EXPENSES</v>
          </cell>
          <cell r="E1042" t="str">
            <v>631000030</v>
          </cell>
          <cell r="F1042" t="str">
            <v>Total Equity</v>
          </cell>
        </row>
        <row r="1043">
          <cell r="A1043">
            <v>5100001</v>
          </cell>
          <cell r="B1043" t="str">
            <v>ALL OTHER COSTS AND EXPENSES</v>
          </cell>
          <cell r="E1043" t="str">
            <v>631000060</v>
          </cell>
          <cell r="F1043" t="str">
            <v>Total Equity</v>
          </cell>
        </row>
        <row r="1044">
          <cell r="A1044">
            <v>5100001</v>
          </cell>
          <cell r="B1044" t="str">
            <v>ALL OTHER COSTS AND EXPENSES</v>
          </cell>
          <cell r="E1044" t="str">
            <v>631000210</v>
          </cell>
          <cell r="F1044" t="str">
            <v>Total Equity</v>
          </cell>
        </row>
        <row r="1045">
          <cell r="A1045">
            <v>5100001</v>
          </cell>
          <cell r="B1045" t="str">
            <v>ALL OTHER COSTS AND EXPENSES</v>
          </cell>
          <cell r="E1045" t="str">
            <v>631000220</v>
          </cell>
          <cell r="F1045" t="str">
            <v>Total Equity</v>
          </cell>
        </row>
        <row r="1046">
          <cell r="A1046">
            <v>5100001</v>
          </cell>
          <cell r="B1046" t="str">
            <v>ALL OTHER COSTS AND EXPENSES</v>
          </cell>
          <cell r="E1046" t="str">
            <v>631000310</v>
          </cell>
          <cell r="F1046" t="str">
            <v>Total Equity</v>
          </cell>
        </row>
        <row r="1047">
          <cell r="A1047">
            <v>5100001</v>
          </cell>
          <cell r="B1047" t="str">
            <v>ALL OTHER COSTS AND EXPENSES</v>
          </cell>
          <cell r="E1047" t="str">
            <v>631000320</v>
          </cell>
          <cell r="F1047" t="str">
            <v>Total Equity</v>
          </cell>
        </row>
        <row r="1048">
          <cell r="A1048">
            <v>5100001</v>
          </cell>
          <cell r="B1048" t="str">
            <v>ALL OTHER COSTS AND EXPENSES</v>
          </cell>
          <cell r="E1048" t="str">
            <v>631000410</v>
          </cell>
          <cell r="F1048" t="str">
            <v>Total Equity</v>
          </cell>
        </row>
        <row r="1049">
          <cell r="A1049">
            <v>5100001</v>
          </cell>
          <cell r="B1049" t="str">
            <v>ALL OTHER COSTS AND EXPENSES</v>
          </cell>
          <cell r="E1049" t="str">
            <v>631000420</v>
          </cell>
          <cell r="F1049" t="str">
            <v>Total Equity</v>
          </cell>
        </row>
        <row r="1050">
          <cell r="A1050">
            <v>5100001</v>
          </cell>
          <cell r="B1050" t="str">
            <v>ALL OTHER COSTS AND EXPENSES</v>
          </cell>
          <cell r="E1050" t="str">
            <v>631500020</v>
          </cell>
          <cell r="F1050" t="str">
            <v>Total Equity</v>
          </cell>
        </row>
        <row r="1051">
          <cell r="A1051">
            <v>5100001</v>
          </cell>
          <cell r="B1051" t="str">
            <v>ALL OTHER COSTS AND EXPENSES</v>
          </cell>
          <cell r="E1051" t="str">
            <v>631500110</v>
          </cell>
          <cell r="F1051" t="str">
            <v>Total Equity</v>
          </cell>
        </row>
        <row r="1052">
          <cell r="A1052">
            <v>5100001</v>
          </cell>
          <cell r="B1052" t="str">
            <v>ALL OTHER COSTS AND EXPENSES</v>
          </cell>
          <cell r="E1052" t="str">
            <v>631500120</v>
          </cell>
          <cell r="F1052" t="str">
            <v>Total Equity</v>
          </cell>
        </row>
        <row r="1053">
          <cell r="A1053">
            <v>5100001</v>
          </cell>
          <cell r="B1053" t="str">
            <v>ALL OTHER COSTS AND EXPENSES</v>
          </cell>
          <cell r="E1053" t="str">
            <v>632000000</v>
          </cell>
          <cell r="F1053" t="str">
            <v>Total Equity</v>
          </cell>
        </row>
        <row r="1054">
          <cell r="A1054">
            <v>5100001</v>
          </cell>
          <cell r="B1054" t="str">
            <v>ALL OTHER COSTS AND EXPENSES</v>
          </cell>
          <cell r="E1054" t="str">
            <v>632000010</v>
          </cell>
          <cell r="F1054" t="str">
            <v>Total Equity</v>
          </cell>
        </row>
        <row r="1055">
          <cell r="A1055">
            <v>5100001</v>
          </cell>
          <cell r="B1055" t="str">
            <v>ALL OTHER COSTS AND EXPENSES</v>
          </cell>
          <cell r="E1055" t="str">
            <v>632000020</v>
          </cell>
          <cell r="F1055" t="str">
            <v>Total Equity</v>
          </cell>
        </row>
        <row r="1056">
          <cell r="A1056">
            <v>5100001</v>
          </cell>
          <cell r="B1056" t="str">
            <v>ALL OTHER COSTS AND EXPENSES</v>
          </cell>
          <cell r="E1056" t="str">
            <v>632000110</v>
          </cell>
          <cell r="F1056" t="str">
            <v>Total Equity</v>
          </cell>
        </row>
        <row r="1057">
          <cell r="A1057">
            <v>5100001</v>
          </cell>
          <cell r="B1057" t="str">
            <v>ALL OTHER COSTS AND EXPENSES</v>
          </cell>
          <cell r="E1057" t="str">
            <v>632000120</v>
          </cell>
          <cell r="F1057" t="str">
            <v>Total Equity</v>
          </cell>
        </row>
        <row r="1058">
          <cell r="A1058">
            <v>5100001</v>
          </cell>
          <cell r="B1058" t="str">
            <v>ALL OTHER COSTS AND EXPENSES</v>
          </cell>
          <cell r="E1058" t="str">
            <v>633000000</v>
          </cell>
          <cell r="F1058" t="str">
            <v>Total Equity</v>
          </cell>
        </row>
        <row r="1059">
          <cell r="A1059">
            <v>5100001</v>
          </cell>
          <cell r="B1059" t="str">
            <v>ALL OTHER COSTS AND EXPENSES</v>
          </cell>
          <cell r="E1059" t="str">
            <v>633000810</v>
          </cell>
          <cell r="F1059" t="str">
            <v>Total Equity</v>
          </cell>
        </row>
        <row r="1060">
          <cell r="A1060">
            <v>5100001</v>
          </cell>
          <cell r="B1060" t="str">
            <v>ALL OTHER COSTS AND EXPENSES</v>
          </cell>
          <cell r="E1060" t="str">
            <v>634000000</v>
          </cell>
          <cell r="F1060" t="str">
            <v>Total Equity</v>
          </cell>
        </row>
        <row r="1061">
          <cell r="A1061">
            <v>5100001</v>
          </cell>
          <cell r="B1061" t="str">
            <v>ALL OTHER COSTS AND EXPENSES</v>
          </cell>
          <cell r="E1061" t="str">
            <v>634000020</v>
          </cell>
          <cell r="F1061" t="str">
            <v>Total Equity</v>
          </cell>
        </row>
        <row r="1062">
          <cell r="A1062">
            <v>5100001</v>
          </cell>
          <cell r="B1062" t="str">
            <v>ALL OTHER COSTS AND EXPENSES</v>
          </cell>
          <cell r="E1062" t="str">
            <v>634000025</v>
          </cell>
          <cell r="F1062" t="str">
            <v>Total Equity</v>
          </cell>
        </row>
        <row r="1063">
          <cell r="A1063">
            <v>5100001</v>
          </cell>
          <cell r="B1063" t="str">
            <v>ALL OTHER COSTS AND EXPENSES</v>
          </cell>
          <cell r="E1063" t="str">
            <v>634000040</v>
          </cell>
          <cell r="F1063" t="str">
            <v>Total Equity</v>
          </cell>
        </row>
        <row r="1064">
          <cell r="A1064">
            <v>5100001</v>
          </cell>
          <cell r="B1064" t="str">
            <v>ALL OTHER COSTS AND EXPENSES</v>
          </cell>
          <cell r="E1064" t="str">
            <v>634000050</v>
          </cell>
          <cell r="F1064" t="str">
            <v>Total Equity</v>
          </cell>
        </row>
        <row r="1065">
          <cell r="A1065">
            <v>5100001</v>
          </cell>
          <cell r="B1065" t="str">
            <v>ALL OTHER COSTS AND EXPENSES</v>
          </cell>
          <cell r="E1065" t="str">
            <v>634000060</v>
          </cell>
          <cell r="F1065" t="str">
            <v>Total Equity</v>
          </cell>
        </row>
        <row r="1066">
          <cell r="A1066">
            <v>5100001</v>
          </cell>
          <cell r="B1066" t="str">
            <v>ALL OTHER COSTS AND EXPENSES</v>
          </cell>
          <cell r="E1066" t="str">
            <v>634000070</v>
          </cell>
          <cell r="F1066" t="str">
            <v>Total Equity</v>
          </cell>
        </row>
        <row r="1067">
          <cell r="A1067">
            <v>5100001</v>
          </cell>
          <cell r="B1067" t="str">
            <v>ALL OTHER COSTS AND EXPENSES</v>
          </cell>
          <cell r="E1067" t="str">
            <v>634000110</v>
          </cell>
          <cell r="F1067" t="str">
            <v>Total Equity</v>
          </cell>
        </row>
        <row r="1068">
          <cell r="A1068">
            <v>5100001</v>
          </cell>
          <cell r="B1068" t="str">
            <v>ALL OTHER COSTS AND EXPENSES</v>
          </cell>
          <cell r="E1068" t="str">
            <v>634000120</v>
          </cell>
          <cell r="F1068" t="str">
            <v>Total Equity</v>
          </cell>
        </row>
        <row r="1069">
          <cell r="A1069">
            <v>5100001</v>
          </cell>
          <cell r="B1069" t="str">
            <v>ALL OTHER COSTS AND EXPENSES</v>
          </cell>
          <cell r="E1069" t="str">
            <v>634000210</v>
          </cell>
          <cell r="F1069" t="str">
            <v>Total Equity</v>
          </cell>
        </row>
        <row r="1070">
          <cell r="A1070">
            <v>5100001</v>
          </cell>
          <cell r="B1070" t="str">
            <v>ALL OTHER COSTS AND EXPENSES</v>
          </cell>
          <cell r="E1070" t="str">
            <v>634000220</v>
          </cell>
          <cell r="F1070" t="str">
            <v>Total Equity</v>
          </cell>
        </row>
        <row r="1071">
          <cell r="A1071">
            <v>5100001</v>
          </cell>
          <cell r="B1071" t="str">
            <v>ALL OTHER COSTS AND EXPENSES</v>
          </cell>
          <cell r="E1071" t="str">
            <v>634000310</v>
          </cell>
          <cell r="F1071" t="str">
            <v>Total Equity</v>
          </cell>
        </row>
        <row r="1072">
          <cell r="A1072">
            <v>5100001</v>
          </cell>
          <cell r="B1072" t="str">
            <v>ALL OTHER COSTS AND EXPENSES</v>
          </cell>
          <cell r="E1072" t="str">
            <v>634000500</v>
          </cell>
          <cell r="F1072" t="str">
            <v>Total Equity</v>
          </cell>
        </row>
        <row r="1073">
          <cell r="A1073">
            <v>5100001</v>
          </cell>
          <cell r="B1073" t="str">
            <v>ALL OTHER COSTS AND EXPENSES</v>
          </cell>
          <cell r="E1073" t="str">
            <v>634000510</v>
          </cell>
          <cell r="F1073" t="str">
            <v>Total Equity</v>
          </cell>
        </row>
        <row r="1074">
          <cell r="A1074">
            <v>5100001</v>
          </cell>
          <cell r="B1074" t="str">
            <v>ALL OTHER COSTS AND EXPENSES</v>
          </cell>
          <cell r="E1074" t="str">
            <v>634000520</v>
          </cell>
          <cell r="F1074" t="str">
            <v>Total Equity</v>
          </cell>
        </row>
        <row r="1075">
          <cell r="A1075">
            <v>5100001</v>
          </cell>
          <cell r="B1075" t="str">
            <v>ALL OTHER COSTS AND EXPENSES</v>
          </cell>
          <cell r="E1075" t="str">
            <v>634000600</v>
          </cell>
          <cell r="F1075" t="str">
            <v>Total Equity</v>
          </cell>
        </row>
        <row r="1076">
          <cell r="A1076">
            <v>5100001</v>
          </cell>
          <cell r="B1076" t="str">
            <v>ALL OTHER COSTS AND EXPENSES</v>
          </cell>
          <cell r="E1076" t="str">
            <v>634000610</v>
          </cell>
          <cell r="F1076" t="str">
            <v>Total Equity</v>
          </cell>
        </row>
        <row r="1077">
          <cell r="A1077">
            <v>5100001</v>
          </cell>
          <cell r="B1077" t="str">
            <v>ALL OTHER COSTS AND EXPENSES</v>
          </cell>
          <cell r="E1077" t="str">
            <v>634000710</v>
          </cell>
          <cell r="F1077" t="str">
            <v>Total Equity</v>
          </cell>
        </row>
        <row r="1078">
          <cell r="A1078">
            <v>5100001</v>
          </cell>
          <cell r="B1078" t="str">
            <v>ALL OTHER COSTS AND EXPENSES</v>
          </cell>
          <cell r="E1078" t="str">
            <v>634000800</v>
          </cell>
          <cell r="F1078" t="str">
            <v>Total Equity</v>
          </cell>
        </row>
        <row r="1079">
          <cell r="A1079">
            <v>5100001</v>
          </cell>
          <cell r="B1079" t="str">
            <v>ALL OTHER COSTS AND EXPENSES</v>
          </cell>
          <cell r="E1079" t="str">
            <v>641000000</v>
          </cell>
          <cell r="F1079" t="str">
            <v>Total Equity</v>
          </cell>
        </row>
        <row r="1080">
          <cell r="A1080">
            <v>5100001</v>
          </cell>
          <cell r="B1080" t="str">
            <v>ALL OTHER COSTS AND EXPENSES</v>
          </cell>
          <cell r="E1080" t="str">
            <v>643000000</v>
          </cell>
          <cell r="F1080" t="str">
            <v>Total Equity</v>
          </cell>
        </row>
        <row r="1081">
          <cell r="A1081">
            <v>5100001</v>
          </cell>
          <cell r="B1081" t="str">
            <v>ALL OTHER COSTS AND EXPENSES</v>
          </cell>
          <cell r="E1081" t="str">
            <v>643000020</v>
          </cell>
          <cell r="F1081" t="str">
            <v>Total Equity</v>
          </cell>
        </row>
        <row r="1082">
          <cell r="A1082">
            <v>5100001</v>
          </cell>
          <cell r="B1082" t="str">
            <v>ALL OTHER COSTS AND EXPENSES</v>
          </cell>
          <cell r="E1082" t="str">
            <v>643000030</v>
          </cell>
          <cell r="F1082" t="str">
            <v>Total Equity</v>
          </cell>
        </row>
        <row r="1083">
          <cell r="A1083">
            <v>5100001</v>
          </cell>
          <cell r="B1083" t="str">
            <v>ALL OTHER COSTS AND EXPENSES</v>
          </cell>
          <cell r="E1083" t="str">
            <v>643000040</v>
          </cell>
          <cell r="F1083" t="str">
            <v>Total Equity</v>
          </cell>
        </row>
        <row r="1084">
          <cell r="A1084">
            <v>5100001</v>
          </cell>
          <cell r="B1084" t="str">
            <v>ALL OTHER COSTS AND EXPENSES</v>
          </cell>
          <cell r="E1084" t="str">
            <v>644000010</v>
          </cell>
          <cell r="F1084" t="str">
            <v>Total Equity</v>
          </cell>
        </row>
        <row r="1085">
          <cell r="A1085">
            <v>5100001</v>
          </cell>
          <cell r="B1085" t="str">
            <v>ALL OTHER COSTS AND EXPENSES</v>
          </cell>
          <cell r="E1085" t="str">
            <v>645000000</v>
          </cell>
          <cell r="F1085" t="str">
            <v>Total Equity</v>
          </cell>
        </row>
        <row r="1086">
          <cell r="A1086">
            <v>5100001</v>
          </cell>
          <cell r="B1086" t="str">
            <v>ALL OTHER COSTS AND EXPENSES</v>
          </cell>
          <cell r="E1086" t="str">
            <v>646000000</v>
          </cell>
          <cell r="F1086" t="str">
            <v>Total Equity</v>
          </cell>
        </row>
        <row r="1087">
          <cell r="A1087">
            <v>5100001</v>
          </cell>
          <cell r="B1087" t="str">
            <v>ALL OTHER COSTS AND EXPENSES</v>
          </cell>
          <cell r="E1087" t="str">
            <v>646000010</v>
          </cell>
          <cell r="F1087" t="str">
            <v>Total Equity</v>
          </cell>
        </row>
        <row r="1088">
          <cell r="A1088">
            <v>5100001</v>
          </cell>
          <cell r="B1088" t="str">
            <v>ALL OTHER COSTS AND EXPENSES</v>
          </cell>
          <cell r="E1088" t="str">
            <v>646000020</v>
          </cell>
          <cell r="F1088" t="str">
            <v>Total Equity</v>
          </cell>
        </row>
        <row r="1089">
          <cell r="A1089">
            <v>5100001</v>
          </cell>
          <cell r="B1089" t="str">
            <v>ALL OTHER COSTS AND EXPENSES</v>
          </cell>
          <cell r="E1089" t="str">
            <v>646000030</v>
          </cell>
          <cell r="F1089" t="str">
            <v>Total Equity</v>
          </cell>
        </row>
        <row r="1090">
          <cell r="A1090">
            <v>5100001</v>
          </cell>
          <cell r="B1090" t="str">
            <v>ALL OTHER COSTS AND EXPENSES</v>
          </cell>
          <cell r="E1090" t="str">
            <v>646000050</v>
          </cell>
          <cell r="F1090" t="str">
            <v>Total Equity</v>
          </cell>
        </row>
        <row r="1091">
          <cell r="A1091">
            <v>5100001</v>
          </cell>
          <cell r="B1091" t="str">
            <v>ALL OTHER COSTS AND EXPENSES</v>
          </cell>
          <cell r="E1091" t="str">
            <v>646000060</v>
          </cell>
          <cell r="F1091" t="str">
            <v>Total Equity</v>
          </cell>
        </row>
        <row r="1092">
          <cell r="A1092">
            <v>5100001</v>
          </cell>
          <cell r="B1092" t="str">
            <v>ALL OTHER COSTS AND EXPENSES</v>
          </cell>
          <cell r="E1092" t="str">
            <v>646000070</v>
          </cell>
          <cell r="F1092" t="str">
            <v>Total Equity</v>
          </cell>
        </row>
        <row r="1093">
          <cell r="A1093">
            <v>5100001</v>
          </cell>
          <cell r="B1093" t="str">
            <v>ALL OTHER COSTS AND EXPENSES</v>
          </cell>
          <cell r="E1093" t="str">
            <v>646000080</v>
          </cell>
          <cell r="F1093" t="str">
            <v>Total Equity</v>
          </cell>
        </row>
        <row r="1094">
          <cell r="A1094">
            <v>5100001</v>
          </cell>
          <cell r="B1094" t="str">
            <v>ALL OTHER COSTS AND EXPENSES</v>
          </cell>
          <cell r="E1094" t="str">
            <v>646000090</v>
          </cell>
          <cell r="F1094" t="str">
            <v>Total Equity</v>
          </cell>
        </row>
        <row r="1095">
          <cell r="A1095">
            <v>5100001</v>
          </cell>
          <cell r="B1095" t="str">
            <v>ALL OTHER COSTS AND EXPENSES</v>
          </cell>
          <cell r="E1095" t="str">
            <v>646000100</v>
          </cell>
          <cell r="F1095" t="str">
            <v>Total Equity</v>
          </cell>
        </row>
        <row r="1096">
          <cell r="A1096">
            <v>5100001</v>
          </cell>
          <cell r="B1096" t="str">
            <v>ALL OTHER COSTS AND EXPENSES</v>
          </cell>
          <cell r="E1096" t="str">
            <v>646000110</v>
          </cell>
          <cell r="F1096" t="str">
            <v>Total Equity</v>
          </cell>
        </row>
        <row r="1097">
          <cell r="A1097">
            <v>5100001</v>
          </cell>
          <cell r="B1097" t="str">
            <v>ALL OTHER COSTS AND EXPENSES</v>
          </cell>
          <cell r="E1097" t="str">
            <v>646000120</v>
          </cell>
          <cell r="F1097" t="str">
            <v>Total Equity</v>
          </cell>
        </row>
        <row r="1098">
          <cell r="A1098">
            <v>5100001</v>
          </cell>
          <cell r="B1098" t="str">
            <v>ALL OTHER COSTS AND EXPENSES</v>
          </cell>
          <cell r="E1098" t="str">
            <v>647000000</v>
          </cell>
          <cell r="F1098" t="str">
            <v>Total Equity</v>
          </cell>
        </row>
        <row r="1099">
          <cell r="A1099">
            <v>5100001</v>
          </cell>
          <cell r="B1099" t="str">
            <v>ALL OTHER COSTS AND EXPENSES</v>
          </cell>
          <cell r="E1099" t="str">
            <v>647000010</v>
          </cell>
          <cell r="F1099" t="str">
            <v>Total Equity</v>
          </cell>
        </row>
        <row r="1100">
          <cell r="A1100">
            <v>5100001</v>
          </cell>
          <cell r="B1100" t="str">
            <v>ALL OTHER COSTS AND EXPENSES</v>
          </cell>
          <cell r="E1100" t="str">
            <v>647000020</v>
          </cell>
          <cell r="F1100" t="str">
            <v>Total Equity</v>
          </cell>
        </row>
        <row r="1101">
          <cell r="A1101">
            <v>5100001</v>
          </cell>
          <cell r="B1101" t="str">
            <v>ALL OTHER COSTS AND EXPENSES</v>
          </cell>
          <cell r="E1101" t="str">
            <v>647000030</v>
          </cell>
          <cell r="F1101" t="str">
            <v>Total Equity</v>
          </cell>
        </row>
        <row r="1102">
          <cell r="A1102">
            <v>5100001</v>
          </cell>
          <cell r="B1102" t="str">
            <v>ALL OTHER COSTS AND EXPENSES</v>
          </cell>
          <cell r="E1102" t="str">
            <v>648000000</v>
          </cell>
          <cell r="F1102" t="str">
            <v>Total Equity</v>
          </cell>
        </row>
        <row r="1103">
          <cell r="A1103">
            <v>5100001</v>
          </cell>
          <cell r="B1103" t="str">
            <v>ALL OTHER COSTS AND EXPENSES</v>
          </cell>
          <cell r="E1103" t="str">
            <v>650200000</v>
          </cell>
          <cell r="F1103" t="str">
            <v>Total Equity</v>
          </cell>
        </row>
        <row r="1104">
          <cell r="A1104">
            <v>5100001</v>
          </cell>
          <cell r="B1104" t="str">
            <v>ALL OTHER COSTS AND EXPENSES</v>
          </cell>
          <cell r="E1104" t="str">
            <v>650400010</v>
          </cell>
          <cell r="F1104" t="str">
            <v>Total Equity</v>
          </cell>
        </row>
        <row r="1105">
          <cell r="A1105">
            <v>5100001</v>
          </cell>
          <cell r="B1105" t="str">
            <v>ALL OTHER COSTS AND EXPENSES</v>
          </cell>
          <cell r="E1105" t="str">
            <v>650400020</v>
          </cell>
          <cell r="F1105" t="str">
            <v>Total Equity</v>
          </cell>
        </row>
        <row r="1106">
          <cell r="A1106">
            <v>5100001</v>
          </cell>
          <cell r="B1106" t="str">
            <v>ALL OTHER COSTS AND EXPENSES</v>
          </cell>
          <cell r="E1106" t="str">
            <v>650400050</v>
          </cell>
          <cell r="F1106" t="str">
            <v>Total Equity</v>
          </cell>
        </row>
        <row r="1107">
          <cell r="A1107">
            <v>5100001</v>
          </cell>
          <cell r="B1107" t="str">
            <v>ALL OTHER COSTS AND EXPENSES</v>
          </cell>
          <cell r="E1107" t="str">
            <v>650400060</v>
          </cell>
          <cell r="F1107" t="str">
            <v>Total Equity</v>
          </cell>
        </row>
        <row r="1108">
          <cell r="A1108">
            <v>5100001</v>
          </cell>
          <cell r="B1108" t="str">
            <v>ALL OTHER COSTS AND EXPENSES</v>
          </cell>
          <cell r="E1108" t="str">
            <v>650400070</v>
          </cell>
          <cell r="F1108" t="str">
            <v>Total Equity</v>
          </cell>
        </row>
        <row r="1109">
          <cell r="A1109">
            <v>5100001</v>
          </cell>
          <cell r="B1109" t="str">
            <v>ALL OTHER COSTS AND EXPENSES</v>
          </cell>
          <cell r="E1109" t="str">
            <v>650400080</v>
          </cell>
          <cell r="F1109" t="str">
            <v>Total Equity</v>
          </cell>
        </row>
        <row r="1110">
          <cell r="A1110">
            <v>5100001</v>
          </cell>
          <cell r="B1110" t="str">
            <v>ALL OTHER COSTS AND EXPENSES</v>
          </cell>
          <cell r="E1110" t="str">
            <v>650400090</v>
          </cell>
          <cell r="F1110" t="str">
            <v>Total Equity</v>
          </cell>
        </row>
        <row r="1111">
          <cell r="A1111">
            <v>5100001</v>
          </cell>
          <cell r="B1111" t="str">
            <v>ALL OTHER COSTS AND EXPENSES</v>
          </cell>
          <cell r="E1111" t="str">
            <v>650400100</v>
          </cell>
          <cell r="F1111" t="str">
            <v>Total Equity</v>
          </cell>
        </row>
        <row r="1112">
          <cell r="A1112">
            <v>5100001</v>
          </cell>
          <cell r="B1112" t="str">
            <v>ALL OTHER COSTS AND EXPENSES</v>
          </cell>
          <cell r="E1112" t="str">
            <v>650400110</v>
          </cell>
          <cell r="F1112" t="str">
            <v>Total Equity</v>
          </cell>
        </row>
        <row r="1113">
          <cell r="A1113">
            <v>5100001</v>
          </cell>
          <cell r="B1113" t="str">
            <v>ALL OTHER COSTS AND EXPENSES</v>
          </cell>
          <cell r="E1113" t="str">
            <v>650400120</v>
          </cell>
          <cell r="F1113" t="str">
            <v>Total Equity</v>
          </cell>
        </row>
        <row r="1114">
          <cell r="A1114">
            <v>5100001</v>
          </cell>
          <cell r="B1114" t="str">
            <v>ALL OTHER COSTS AND EXPENSES</v>
          </cell>
          <cell r="E1114" t="str">
            <v>650400150</v>
          </cell>
          <cell r="F1114" t="str">
            <v>Total Equity</v>
          </cell>
        </row>
        <row r="1115">
          <cell r="A1115">
            <v>5100001</v>
          </cell>
          <cell r="B1115" t="str">
            <v>ALL OTHER COSTS AND EXPENSES</v>
          </cell>
          <cell r="E1115" t="str">
            <v>650400160</v>
          </cell>
          <cell r="F1115" t="str">
            <v>Total Equity</v>
          </cell>
        </row>
        <row r="1116">
          <cell r="A1116">
            <v>5100001</v>
          </cell>
          <cell r="B1116" t="str">
            <v>ALL OTHER COSTS AND EXPENSES</v>
          </cell>
          <cell r="E1116" t="str">
            <v>650400180</v>
          </cell>
          <cell r="F1116" t="str">
            <v>Total Equity</v>
          </cell>
        </row>
        <row r="1117">
          <cell r="A1117">
            <v>5100001</v>
          </cell>
          <cell r="B1117" t="str">
            <v>ALL OTHER COSTS AND EXPENSES</v>
          </cell>
          <cell r="E1117" t="str">
            <v>650400190</v>
          </cell>
          <cell r="F1117" t="str">
            <v>Total Equity</v>
          </cell>
        </row>
        <row r="1118">
          <cell r="A1118">
            <v>5100001</v>
          </cell>
          <cell r="B1118" t="str">
            <v>ALL OTHER COSTS AND EXPENSES</v>
          </cell>
          <cell r="E1118" t="str">
            <v>650400200</v>
          </cell>
          <cell r="F1118" t="str">
            <v>Total Equity</v>
          </cell>
        </row>
        <row r="1119">
          <cell r="A1119">
            <v>5100001</v>
          </cell>
          <cell r="B1119" t="str">
            <v>ALL OTHER COSTS AND EXPENSES</v>
          </cell>
          <cell r="E1119" t="str">
            <v>650400210</v>
          </cell>
          <cell r="F1119" t="str">
            <v>Total Equity</v>
          </cell>
        </row>
        <row r="1120">
          <cell r="A1120">
            <v>5100001</v>
          </cell>
          <cell r="B1120" t="str">
            <v>ALL OTHER COSTS AND EXPENSES</v>
          </cell>
          <cell r="E1120" t="str">
            <v>650400230</v>
          </cell>
          <cell r="F1120" t="str">
            <v>Total Equity</v>
          </cell>
        </row>
        <row r="1121">
          <cell r="A1121">
            <v>5100001</v>
          </cell>
          <cell r="B1121" t="str">
            <v>ALL OTHER COSTS AND EXPENSES</v>
          </cell>
          <cell r="E1121" t="str">
            <v>650400240</v>
          </cell>
          <cell r="F1121" t="str">
            <v>Total Equity</v>
          </cell>
        </row>
        <row r="1122">
          <cell r="A1122">
            <v>5100001</v>
          </cell>
          <cell r="B1122" t="str">
            <v>ALL OTHER COSTS AND EXPENSES</v>
          </cell>
          <cell r="E1122" t="str">
            <v>650600020</v>
          </cell>
          <cell r="F1122" t="str">
            <v>Total Equity</v>
          </cell>
        </row>
        <row r="1123">
          <cell r="A1123">
            <v>5100001</v>
          </cell>
          <cell r="B1123" t="str">
            <v>ALL OTHER COSTS AND EXPENSES</v>
          </cell>
          <cell r="E1123" t="str">
            <v>650600030</v>
          </cell>
          <cell r="F1123" t="str">
            <v>Total Equity</v>
          </cell>
        </row>
        <row r="1124">
          <cell r="A1124">
            <v>5100001</v>
          </cell>
          <cell r="B1124" t="str">
            <v>ALL OTHER COSTS AND EXPENSES</v>
          </cell>
          <cell r="E1124" t="str">
            <v>650600070</v>
          </cell>
          <cell r="F1124" t="str">
            <v>Total Equity</v>
          </cell>
        </row>
        <row r="1125">
          <cell r="A1125">
            <v>5100001</v>
          </cell>
          <cell r="B1125" t="str">
            <v>ALL OTHER COSTS AND EXPENSES</v>
          </cell>
          <cell r="E1125" t="str">
            <v>650600080</v>
          </cell>
          <cell r="F1125" t="str">
            <v>Total Equity</v>
          </cell>
        </row>
        <row r="1126">
          <cell r="A1126">
            <v>5100001</v>
          </cell>
          <cell r="B1126" t="str">
            <v>ALL OTHER COSTS AND EXPENSES</v>
          </cell>
          <cell r="E1126" t="str">
            <v>650800000</v>
          </cell>
          <cell r="F1126" t="str">
            <v>Total Equity</v>
          </cell>
        </row>
        <row r="1127">
          <cell r="A1127">
            <v>5100001</v>
          </cell>
          <cell r="B1127" t="str">
            <v>ALL OTHER COSTS AND EXPENSES</v>
          </cell>
          <cell r="E1127" t="str">
            <v>650800010</v>
          </cell>
          <cell r="F1127" t="str">
            <v>Total Equity</v>
          </cell>
        </row>
        <row r="1128">
          <cell r="A1128">
            <v>5100001</v>
          </cell>
          <cell r="B1128" t="str">
            <v>ALL OTHER COSTS AND EXPENSES</v>
          </cell>
          <cell r="E1128" t="str">
            <v>650800020</v>
          </cell>
          <cell r="F1128" t="str">
            <v>Total Equity</v>
          </cell>
        </row>
        <row r="1129">
          <cell r="A1129">
            <v>5100001</v>
          </cell>
          <cell r="B1129" t="str">
            <v>ALL OTHER COSTS AND EXPENSES</v>
          </cell>
          <cell r="E1129" t="str">
            <v>650800030</v>
          </cell>
          <cell r="F1129" t="str">
            <v>Total Equity</v>
          </cell>
        </row>
        <row r="1130">
          <cell r="A1130">
            <v>5100001</v>
          </cell>
          <cell r="B1130" t="str">
            <v>ALL OTHER COSTS AND EXPENSES</v>
          </cell>
          <cell r="E1130" t="str">
            <v>650800040</v>
          </cell>
          <cell r="F1130" t="str">
            <v>Total Equity</v>
          </cell>
        </row>
        <row r="1131">
          <cell r="A1131">
            <v>5100001</v>
          </cell>
          <cell r="B1131" t="str">
            <v>ALL OTHER COSTS AND EXPENSES</v>
          </cell>
          <cell r="E1131" t="str">
            <v>650800050</v>
          </cell>
          <cell r="F1131" t="str">
            <v>Total Equity</v>
          </cell>
        </row>
        <row r="1132">
          <cell r="A1132">
            <v>5100001</v>
          </cell>
          <cell r="B1132" t="str">
            <v>ALL OTHER COSTS AND EXPENSES</v>
          </cell>
          <cell r="E1132" t="str">
            <v>650800060</v>
          </cell>
          <cell r="F1132" t="str">
            <v>Total Equity</v>
          </cell>
        </row>
        <row r="1133">
          <cell r="A1133">
            <v>5100001</v>
          </cell>
          <cell r="B1133" t="str">
            <v>ALL OTHER COSTS AND EXPENSES</v>
          </cell>
          <cell r="E1133" t="str">
            <v>650800070</v>
          </cell>
          <cell r="F1133" t="str">
            <v>Total Equity</v>
          </cell>
        </row>
        <row r="1134">
          <cell r="A1134">
            <v>5100001</v>
          </cell>
          <cell r="B1134" t="str">
            <v>ALL OTHER COSTS AND EXPENSES</v>
          </cell>
          <cell r="E1134" t="str">
            <v>650800100</v>
          </cell>
          <cell r="F1134" t="str">
            <v>Total Equity</v>
          </cell>
        </row>
        <row r="1135">
          <cell r="A1135">
            <v>5100001</v>
          </cell>
          <cell r="B1135" t="str">
            <v>ALL OTHER COSTS AND EXPENSES</v>
          </cell>
          <cell r="E1135" t="str">
            <v>650800101</v>
          </cell>
          <cell r="F1135" t="str">
            <v>Total Equity</v>
          </cell>
        </row>
        <row r="1136">
          <cell r="A1136">
            <v>5100001</v>
          </cell>
          <cell r="B1136" t="str">
            <v>ALL OTHER COSTS AND EXPENSES</v>
          </cell>
          <cell r="E1136" t="str">
            <v>650800102</v>
          </cell>
          <cell r="F1136" t="str">
            <v>Total Equity</v>
          </cell>
        </row>
        <row r="1137">
          <cell r="A1137">
            <v>5100001</v>
          </cell>
          <cell r="B1137" t="str">
            <v>ALL OTHER COSTS AND EXPENSES</v>
          </cell>
          <cell r="E1137" t="str">
            <v>651000000</v>
          </cell>
          <cell r="F1137" t="str">
            <v>Total Equity</v>
          </cell>
        </row>
        <row r="1138">
          <cell r="A1138">
            <v>5100001</v>
          </cell>
          <cell r="B1138" t="str">
            <v>ALL OTHER COSTS AND EXPENSES</v>
          </cell>
          <cell r="E1138" t="str">
            <v>651000010</v>
          </cell>
          <cell r="F1138" t="str">
            <v>Total Equity</v>
          </cell>
        </row>
        <row r="1139">
          <cell r="A1139">
            <v>5100001</v>
          </cell>
          <cell r="B1139" t="str">
            <v>ALL OTHER COSTS AND EXPENSES</v>
          </cell>
          <cell r="E1139" t="str">
            <v>651100000</v>
          </cell>
          <cell r="F1139" t="str">
            <v>Total Equity</v>
          </cell>
        </row>
        <row r="1140">
          <cell r="A1140">
            <v>5100001</v>
          </cell>
          <cell r="B1140" t="str">
            <v>ALL OTHER COSTS AND EXPENSES</v>
          </cell>
          <cell r="E1140" t="str">
            <v>651200000</v>
          </cell>
          <cell r="F1140" t="str">
            <v>Total Equity</v>
          </cell>
        </row>
        <row r="1141">
          <cell r="A1141">
            <v>5100001</v>
          </cell>
          <cell r="B1141" t="str">
            <v>ALL OTHER COSTS AND EXPENSES</v>
          </cell>
          <cell r="E1141" t="str">
            <v>651200010</v>
          </cell>
          <cell r="F1141" t="str">
            <v>Total Equity</v>
          </cell>
        </row>
        <row r="1142">
          <cell r="A1142">
            <v>5100001</v>
          </cell>
          <cell r="B1142" t="str">
            <v>ALL OTHER COSTS AND EXPENSES</v>
          </cell>
          <cell r="E1142" t="str">
            <v>651200011</v>
          </cell>
          <cell r="F1142" t="str">
            <v>Total Equity</v>
          </cell>
        </row>
        <row r="1143">
          <cell r="A1143">
            <v>5100001</v>
          </cell>
          <cell r="B1143" t="str">
            <v>ALL OTHER COSTS AND EXPENSES</v>
          </cell>
          <cell r="E1143" t="str">
            <v>651200015</v>
          </cell>
          <cell r="F1143" t="str">
            <v>Total Equity</v>
          </cell>
        </row>
        <row r="1144">
          <cell r="A1144">
            <v>5100001</v>
          </cell>
          <cell r="B1144" t="str">
            <v>ALL OTHER COSTS AND EXPENSES</v>
          </cell>
          <cell r="E1144" t="str">
            <v>651200020</v>
          </cell>
          <cell r="F1144" t="str">
            <v>Total Equity</v>
          </cell>
        </row>
        <row r="1145">
          <cell r="A1145">
            <v>5100001</v>
          </cell>
          <cell r="B1145" t="str">
            <v>ALL OTHER COSTS AND EXPENSES</v>
          </cell>
          <cell r="E1145" t="str">
            <v>651200030</v>
          </cell>
          <cell r="F1145" t="str">
            <v>Total Equity</v>
          </cell>
        </row>
        <row r="1146">
          <cell r="A1146">
            <v>5100001</v>
          </cell>
          <cell r="B1146" t="str">
            <v>ALL OTHER COSTS AND EXPENSES</v>
          </cell>
          <cell r="E1146" t="str">
            <v>651200080</v>
          </cell>
          <cell r="F1146" t="str">
            <v>Total Equity</v>
          </cell>
        </row>
        <row r="1147">
          <cell r="A1147">
            <v>5100001</v>
          </cell>
          <cell r="B1147" t="str">
            <v>ALL OTHER COSTS AND EXPENSES</v>
          </cell>
          <cell r="E1147" t="str">
            <v>651200090</v>
          </cell>
          <cell r="F1147" t="str">
            <v>Total Equity</v>
          </cell>
        </row>
        <row r="1148">
          <cell r="A1148">
            <v>5100001</v>
          </cell>
          <cell r="B1148" t="str">
            <v>ALL OTHER COSTS AND EXPENSES</v>
          </cell>
          <cell r="E1148" t="str">
            <v>651200100</v>
          </cell>
          <cell r="F1148" t="str">
            <v>Total Equity</v>
          </cell>
        </row>
        <row r="1149">
          <cell r="A1149">
            <v>5100001</v>
          </cell>
          <cell r="B1149" t="str">
            <v>ALL OTHER COSTS AND EXPENSES</v>
          </cell>
          <cell r="E1149" t="str">
            <v>651200110</v>
          </cell>
          <cell r="F1149" t="str">
            <v>Total Equity</v>
          </cell>
        </row>
        <row r="1150">
          <cell r="A1150">
            <v>5100001</v>
          </cell>
          <cell r="B1150" t="str">
            <v>ALL OTHER COSTS AND EXPENSES</v>
          </cell>
          <cell r="E1150" t="str">
            <v>651200120</v>
          </cell>
          <cell r="F1150" t="str">
            <v>Total Equity</v>
          </cell>
        </row>
        <row r="1151">
          <cell r="A1151">
            <v>5100001</v>
          </cell>
          <cell r="B1151" t="str">
            <v>ALL OTHER COSTS AND EXPENSES</v>
          </cell>
          <cell r="E1151" t="str">
            <v>651400030</v>
          </cell>
          <cell r="F1151" t="str">
            <v>Total Equity</v>
          </cell>
        </row>
        <row r="1152">
          <cell r="A1152">
            <v>5100001</v>
          </cell>
          <cell r="B1152" t="str">
            <v>ALL OTHER COSTS AND EXPENSES</v>
          </cell>
          <cell r="E1152" t="str">
            <v>651400040</v>
          </cell>
          <cell r="F1152" t="str">
            <v>Total Equity</v>
          </cell>
        </row>
        <row r="1153">
          <cell r="A1153">
            <v>5100001</v>
          </cell>
          <cell r="B1153" t="str">
            <v>ALL OTHER COSTS AND EXPENSES</v>
          </cell>
          <cell r="E1153" t="str">
            <v>651400050</v>
          </cell>
          <cell r="F1153" t="str">
            <v>Total Equity</v>
          </cell>
        </row>
        <row r="1154">
          <cell r="A1154">
            <v>5100001</v>
          </cell>
          <cell r="B1154" t="str">
            <v>ALL OTHER COSTS AND EXPENSES</v>
          </cell>
          <cell r="E1154" t="str">
            <v>651400060</v>
          </cell>
          <cell r="F1154" t="str">
            <v>Total Equity</v>
          </cell>
        </row>
        <row r="1155">
          <cell r="A1155">
            <v>5100001</v>
          </cell>
          <cell r="B1155" t="str">
            <v>ALL OTHER COSTS AND EXPENSES</v>
          </cell>
          <cell r="E1155" t="str">
            <v>651400080</v>
          </cell>
          <cell r="F1155" t="str">
            <v>Total Equity</v>
          </cell>
        </row>
        <row r="1156">
          <cell r="A1156">
            <v>5100001</v>
          </cell>
          <cell r="B1156" t="str">
            <v>ALL OTHER COSTS AND EXPENSES</v>
          </cell>
          <cell r="E1156" t="str">
            <v>651400090</v>
          </cell>
          <cell r="F1156" t="str">
            <v>Total Equity</v>
          </cell>
        </row>
        <row r="1157">
          <cell r="A1157">
            <v>5100001</v>
          </cell>
          <cell r="B1157" t="str">
            <v>ALL OTHER COSTS AND EXPENSES</v>
          </cell>
          <cell r="E1157" t="str">
            <v>651400100</v>
          </cell>
          <cell r="F1157" t="str">
            <v>Total Equity</v>
          </cell>
        </row>
        <row r="1158">
          <cell r="A1158">
            <v>5100001</v>
          </cell>
          <cell r="B1158" t="str">
            <v>ALL OTHER COSTS AND EXPENSES</v>
          </cell>
          <cell r="E1158" t="str">
            <v>651400110</v>
          </cell>
          <cell r="F1158" t="str">
            <v>Total Equity</v>
          </cell>
        </row>
        <row r="1159">
          <cell r="A1159">
            <v>5100001</v>
          </cell>
          <cell r="B1159" t="str">
            <v>ALL OTHER COSTS AND EXPENSES</v>
          </cell>
          <cell r="E1159" t="str">
            <v>651400120</v>
          </cell>
          <cell r="F1159" t="str">
            <v>Total Equity</v>
          </cell>
        </row>
        <row r="1160">
          <cell r="A1160">
            <v>5100001</v>
          </cell>
          <cell r="B1160" t="str">
            <v>ALL OTHER COSTS AND EXPENSES</v>
          </cell>
          <cell r="E1160" t="str">
            <v>651400130</v>
          </cell>
          <cell r="F1160" t="str">
            <v>Total Equity</v>
          </cell>
        </row>
        <row r="1161">
          <cell r="A1161">
            <v>5100001</v>
          </cell>
          <cell r="B1161" t="str">
            <v>ALL OTHER COSTS AND EXPENSES</v>
          </cell>
          <cell r="E1161" t="str">
            <v>651400140</v>
          </cell>
          <cell r="F1161" t="str">
            <v>Total Equity</v>
          </cell>
        </row>
        <row r="1162">
          <cell r="A1162">
            <v>5100001</v>
          </cell>
          <cell r="B1162" t="str">
            <v>ALL OTHER COSTS AND EXPENSES</v>
          </cell>
          <cell r="E1162" t="str">
            <v>651400160</v>
          </cell>
          <cell r="F1162" t="str">
            <v>Total Equity</v>
          </cell>
        </row>
        <row r="1163">
          <cell r="A1163">
            <v>5100001</v>
          </cell>
          <cell r="B1163" t="str">
            <v>ALL OTHER COSTS AND EXPENSES</v>
          </cell>
          <cell r="E1163" t="str">
            <v>651400170</v>
          </cell>
          <cell r="F1163" t="str">
            <v>Total Equity</v>
          </cell>
        </row>
        <row r="1164">
          <cell r="A1164">
            <v>5100001</v>
          </cell>
          <cell r="B1164" t="str">
            <v>ALL OTHER COSTS AND EXPENSES</v>
          </cell>
          <cell r="E1164" t="str">
            <v>651400180</v>
          </cell>
          <cell r="F1164" t="str">
            <v>Total Equity</v>
          </cell>
        </row>
        <row r="1165">
          <cell r="A1165">
            <v>5100001</v>
          </cell>
          <cell r="B1165" t="str">
            <v>ALL OTHER COSTS AND EXPENSES</v>
          </cell>
          <cell r="E1165" t="str">
            <v>651400190</v>
          </cell>
          <cell r="F1165" t="str">
            <v>Total Equity</v>
          </cell>
        </row>
        <row r="1166">
          <cell r="A1166">
            <v>5100001</v>
          </cell>
          <cell r="B1166" t="str">
            <v>ALL OTHER COSTS AND EXPENSES</v>
          </cell>
          <cell r="E1166" t="str">
            <v>651400210</v>
          </cell>
          <cell r="F1166" t="str">
            <v>Total Equity</v>
          </cell>
        </row>
        <row r="1167">
          <cell r="A1167">
            <v>5100001</v>
          </cell>
          <cell r="B1167" t="str">
            <v>ALL OTHER COSTS AND EXPENSES</v>
          </cell>
          <cell r="E1167" t="str">
            <v>651400220</v>
          </cell>
          <cell r="F1167" t="str">
            <v>Total Equity</v>
          </cell>
        </row>
        <row r="1168">
          <cell r="A1168">
            <v>5100001</v>
          </cell>
          <cell r="B1168" t="str">
            <v>ALL OTHER COSTS AND EXPENSES</v>
          </cell>
          <cell r="E1168" t="str">
            <v>651400230</v>
          </cell>
          <cell r="F1168" t="str">
            <v>Total Equity</v>
          </cell>
        </row>
        <row r="1169">
          <cell r="A1169">
            <v>5100001</v>
          </cell>
          <cell r="B1169" t="str">
            <v>ALL OTHER COSTS AND EXPENSES</v>
          </cell>
          <cell r="E1169" t="str">
            <v>651600010</v>
          </cell>
          <cell r="F1169" t="str">
            <v>Total Equity</v>
          </cell>
        </row>
        <row r="1170">
          <cell r="A1170">
            <v>5100001</v>
          </cell>
          <cell r="B1170" t="str">
            <v>ALL OTHER COSTS AND EXPENSES</v>
          </cell>
          <cell r="E1170" t="str">
            <v>651600020</v>
          </cell>
          <cell r="F1170" t="str">
            <v>Total Equity</v>
          </cell>
        </row>
        <row r="1171">
          <cell r="A1171">
            <v>5100001</v>
          </cell>
          <cell r="B1171" t="str">
            <v>ALL OTHER COSTS AND EXPENSES</v>
          </cell>
          <cell r="E1171" t="str">
            <v>652200000</v>
          </cell>
          <cell r="F1171" t="str">
            <v>Total Equity</v>
          </cell>
        </row>
        <row r="1172">
          <cell r="A1172">
            <v>5100001</v>
          </cell>
          <cell r="B1172" t="str">
            <v>ALL OTHER COSTS AND EXPENSES</v>
          </cell>
          <cell r="E1172" t="str">
            <v>652200010</v>
          </cell>
          <cell r="F1172" t="str">
            <v>Total Equity</v>
          </cell>
        </row>
        <row r="1173">
          <cell r="A1173">
            <v>5100001</v>
          </cell>
          <cell r="B1173" t="str">
            <v>ALL OTHER COSTS AND EXPENSES</v>
          </cell>
          <cell r="E1173" t="str">
            <v>652400010</v>
          </cell>
          <cell r="F1173" t="str">
            <v>Total Equity</v>
          </cell>
        </row>
        <row r="1174">
          <cell r="A1174">
            <v>5100001</v>
          </cell>
          <cell r="B1174" t="str">
            <v>ALL OTHER COSTS AND EXPENSES</v>
          </cell>
          <cell r="E1174" t="str">
            <v>654200000</v>
          </cell>
          <cell r="F1174" t="str">
            <v>Total Equity</v>
          </cell>
        </row>
        <row r="1175">
          <cell r="A1175">
            <v>5100001</v>
          </cell>
          <cell r="B1175" t="str">
            <v>ALL OTHER COSTS AND EXPENSES</v>
          </cell>
          <cell r="E1175" t="str">
            <v>654400000</v>
          </cell>
          <cell r="F1175" t="str">
            <v>Total Equity</v>
          </cell>
        </row>
        <row r="1176">
          <cell r="A1176">
            <v>5100001</v>
          </cell>
          <cell r="B1176" t="str">
            <v>ALL OTHER COSTS AND EXPENSES</v>
          </cell>
          <cell r="E1176" t="str">
            <v>654600000</v>
          </cell>
          <cell r="F1176" t="str">
            <v>Total Equity</v>
          </cell>
        </row>
        <row r="1177">
          <cell r="A1177">
            <v>5100001</v>
          </cell>
          <cell r="B1177" t="str">
            <v>ALL OTHER COSTS AND EXPENSES</v>
          </cell>
          <cell r="E1177" t="str">
            <v>654600010</v>
          </cell>
          <cell r="F1177" t="str">
            <v>Total Equity</v>
          </cell>
        </row>
        <row r="1178">
          <cell r="A1178">
            <v>5100001</v>
          </cell>
          <cell r="B1178" t="str">
            <v>ALL OTHER COSTS AND EXPENSES</v>
          </cell>
          <cell r="E1178" t="str">
            <v>656200000</v>
          </cell>
          <cell r="F1178" t="str">
            <v>Total Equity</v>
          </cell>
        </row>
        <row r="1179">
          <cell r="A1179">
            <v>5100001</v>
          </cell>
          <cell r="B1179" t="str">
            <v>ALL OTHER COSTS AND EXPENSES</v>
          </cell>
          <cell r="E1179" t="str">
            <v>656200010</v>
          </cell>
          <cell r="F1179" t="str">
            <v>Total Equity</v>
          </cell>
        </row>
        <row r="1180">
          <cell r="A1180">
            <v>5100001</v>
          </cell>
          <cell r="B1180" t="str">
            <v>ALL OTHER COSTS AND EXPENSES</v>
          </cell>
          <cell r="E1180" t="str">
            <v>656200020</v>
          </cell>
          <cell r="F1180" t="str">
            <v>Total Equity</v>
          </cell>
        </row>
        <row r="1181">
          <cell r="A1181">
            <v>5100001</v>
          </cell>
          <cell r="B1181" t="str">
            <v>ALL OTHER COSTS AND EXPENSES</v>
          </cell>
          <cell r="E1181" t="str">
            <v>656400000</v>
          </cell>
          <cell r="F1181" t="str">
            <v>Total Equity</v>
          </cell>
        </row>
        <row r="1182">
          <cell r="A1182">
            <v>5100001</v>
          </cell>
          <cell r="B1182" t="str">
            <v>ALL OTHER COSTS AND EXPENSES</v>
          </cell>
          <cell r="E1182" t="str">
            <v>656400020</v>
          </cell>
          <cell r="F1182" t="str">
            <v>Total Equity</v>
          </cell>
        </row>
        <row r="1183">
          <cell r="A1183">
            <v>5100001</v>
          </cell>
          <cell r="B1183" t="str">
            <v>ALL OTHER COSTS AND EXPENSES</v>
          </cell>
          <cell r="E1183" t="str">
            <v>656400025</v>
          </cell>
          <cell r="F1183" t="str">
            <v>Total Equity</v>
          </cell>
        </row>
        <row r="1184">
          <cell r="A1184">
            <v>5100001</v>
          </cell>
          <cell r="B1184" t="str">
            <v>ALL OTHER COSTS AND EXPENSES</v>
          </cell>
          <cell r="E1184" t="str">
            <v>656400030</v>
          </cell>
          <cell r="F1184" t="str">
            <v>Total Equity</v>
          </cell>
        </row>
        <row r="1185">
          <cell r="A1185">
            <v>5100001</v>
          </cell>
          <cell r="B1185" t="str">
            <v>ALL OTHER COSTS AND EXPENSES</v>
          </cell>
          <cell r="E1185" t="str">
            <v>656400035</v>
          </cell>
          <cell r="F1185" t="str">
            <v>Total Equity</v>
          </cell>
        </row>
        <row r="1186">
          <cell r="A1186">
            <v>5100001</v>
          </cell>
          <cell r="B1186" t="str">
            <v>ALL OTHER COSTS AND EXPENSES</v>
          </cell>
          <cell r="E1186" t="str">
            <v>656400040</v>
          </cell>
          <cell r="F1186" t="str">
            <v>Total Equity</v>
          </cell>
        </row>
        <row r="1187">
          <cell r="A1187">
            <v>5100001</v>
          </cell>
          <cell r="B1187" t="str">
            <v>ALL OTHER COSTS AND EXPENSES</v>
          </cell>
          <cell r="E1187" t="str">
            <v>656400050</v>
          </cell>
          <cell r="F1187" t="str">
            <v>Total Equity</v>
          </cell>
        </row>
        <row r="1188">
          <cell r="A1188">
            <v>5100001</v>
          </cell>
          <cell r="B1188" t="str">
            <v>ALL OTHER COSTS AND EXPENSES</v>
          </cell>
          <cell r="E1188" t="str">
            <v>656400060</v>
          </cell>
          <cell r="F1188" t="str">
            <v>Total Equity</v>
          </cell>
        </row>
        <row r="1189">
          <cell r="A1189">
            <v>5100001</v>
          </cell>
          <cell r="B1189" t="str">
            <v>ALL OTHER COSTS AND EXPENSES</v>
          </cell>
          <cell r="E1189" t="str">
            <v>656400080</v>
          </cell>
          <cell r="F1189" t="str">
            <v>Total Equity</v>
          </cell>
        </row>
        <row r="1190">
          <cell r="A1190">
            <v>5100001</v>
          </cell>
          <cell r="B1190" t="str">
            <v>ALL OTHER COSTS AND EXPENSES</v>
          </cell>
          <cell r="E1190" t="str">
            <v>656400110</v>
          </cell>
          <cell r="F1190" t="str">
            <v>Total Equity</v>
          </cell>
        </row>
        <row r="1191">
          <cell r="A1191">
            <v>5100001</v>
          </cell>
          <cell r="B1191" t="str">
            <v>ALL OTHER COSTS AND EXPENSES</v>
          </cell>
          <cell r="E1191" t="str">
            <v>656400120</v>
          </cell>
          <cell r="F1191" t="str">
            <v>Total Equity</v>
          </cell>
        </row>
        <row r="1192">
          <cell r="A1192">
            <v>5100001</v>
          </cell>
          <cell r="B1192" t="str">
            <v>ALL OTHER COSTS AND EXPENSES</v>
          </cell>
          <cell r="E1192" t="str">
            <v>656400130</v>
          </cell>
          <cell r="F1192" t="str">
            <v>Total Equity</v>
          </cell>
        </row>
        <row r="1193">
          <cell r="A1193">
            <v>5100001</v>
          </cell>
          <cell r="B1193" t="str">
            <v>ALL OTHER COSTS AND EXPENSES</v>
          </cell>
          <cell r="E1193" t="str">
            <v>656400140</v>
          </cell>
          <cell r="F1193" t="str">
            <v>Total Equity</v>
          </cell>
        </row>
        <row r="1194">
          <cell r="A1194">
            <v>5100001</v>
          </cell>
          <cell r="B1194" t="str">
            <v>ALL OTHER COSTS AND EXPENSES</v>
          </cell>
          <cell r="E1194" t="str">
            <v>656400150</v>
          </cell>
          <cell r="F1194" t="str">
            <v>Total Equity</v>
          </cell>
        </row>
        <row r="1195">
          <cell r="A1195">
            <v>5100001</v>
          </cell>
          <cell r="B1195" t="str">
            <v>ALL OTHER COSTS AND EXPENSES</v>
          </cell>
          <cell r="E1195" t="str">
            <v>656600000</v>
          </cell>
          <cell r="F1195" t="str">
            <v>Total Equity</v>
          </cell>
        </row>
        <row r="1196">
          <cell r="A1196">
            <v>5100001</v>
          </cell>
          <cell r="B1196" t="str">
            <v>ALL OTHER COSTS AND EXPENSES</v>
          </cell>
          <cell r="E1196" t="str">
            <v>656600010</v>
          </cell>
          <cell r="F1196" t="str">
            <v>Total Equity</v>
          </cell>
        </row>
        <row r="1197">
          <cell r="A1197">
            <v>5100001</v>
          </cell>
          <cell r="B1197" t="str">
            <v>ALL OTHER COSTS AND EXPENSES</v>
          </cell>
          <cell r="E1197" t="str">
            <v>656800000</v>
          </cell>
          <cell r="F1197" t="str">
            <v>Total Equity</v>
          </cell>
        </row>
        <row r="1198">
          <cell r="A1198">
            <v>5100001</v>
          </cell>
          <cell r="B1198" t="str">
            <v>ALL OTHER COSTS AND EXPENSES</v>
          </cell>
          <cell r="E1198" t="str">
            <v>658200000</v>
          </cell>
          <cell r="F1198" t="str">
            <v>Total Equity</v>
          </cell>
        </row>
        <row r="1199">
          <cell r="A1199">
            <v>9010071</v>
          </cell>
          <cell r="B1199" t="str">
            <v>INCOME FROM CONSOLIDATED AFFILIATES</v>
          </cell>
          <cell r="E1199" t="str">
            <v>658200010</v>
          </cell>
          <cell r="F1199" t="str">
            <v>Total Equity</v>
          </cell>
        </row>
        <row r="1200">
          <cell r="A1200">
            <v>9010072</v>
          </cell>
          <cell r="B1200" t="str">
            <v>TRSY-OTHER INTERNAL INCOME</v>
          </cell>
          <cell r="E1200" t="str">
            <v>658400000</v>
          </cell>
          <cell r="F1200" t="str">
            <v>Total Equity</v>
          </cell>
        </row>
        <row r="1201">
          <cell r="A1201">
            <v>9010073</v>
          </cell>
          <cell r="B1201" t="str">
            <v>CHANGE IN EQUITY</v>
          </cell>
          <cell r="E1201" t="str">
            <v>658400010</v>
          </cell>
          <cell r="F1201" t="str">
            <v>Total Equity</v>
          </cell>
        </row>
        <row r="1202">
          <cell r="A1202">
            <v>9011501</v>
          </cell>
          <cell r="B1202" t="str">
            <v>AMORT OF DIF BTWN CST &amp; SHR OF EQTY AT ACQ-ASSOC CO</v>
          </cell>
          <cell r="E1202" t="str">
            <v>658600000</v>
          </cell>
          <cell r="F1202" t="str">
            <v>Total Equity</v>
          </cell>
        </row>
        <row r="1203">
          <cell r="A1203">
            <v>9011501</v>
          </cell>
          <cell r="B1203" t="str">
            <v>AMORT OF DIF BTWN CST &amp; SHR OF EQTY AT ACQ-ASSOC CO</v>
          </cell>
          <cell r="E1203" t="str">
            <v>658600070</v>
          </cell>
          <cell r="F1203" t="str">
            <v>Total Equity</v>
          </cell>
        </row>
        <row r="1204">
          <cell r="A1204">
            <v>9011701</v>
          </cell>
          <cell r="B1204" t="str">
            <v>CHANGE IN EQUITY OF ASSOCIATED COMPANIES</v>
          </cell>
          <cell r="E1204" t="str">
            <v>658600080</v>
          </cell>
          <cell r="F1204" t="str">
            <v>Total Equity</v>
          </cell>
        </row>
        <row r="1205">
          <cell r="A1205">
            <v>9012401</v>
          </cell>
          <cell r="B1205" t="str">
            <v>GAIN OR LOSS ON DISP OF BUS OTHER THAN ASSOC CO</v>
          </cell>
          <cell r="E1205" t="str">
            <v>658600090</v>
          </cell>
          <cell r="F1205" t="str">
            <v>Total Equity</v>
          </cell>
        </row>
        <row r="1206">
          <cell r="A1206">
            <v>9014001</v>
          </cell>
          <cell r="B1206" t="str">
            <v>INTEREST</v>
          </cell>
          <cell r="E1206" t="str">
            <v>658600100</v>
          </cell>
          <cell r="F1206" t="str">
            <v>Total Equity</v>
          </cell>
        </row>
        <row r="1207">
          <cell r="A1207">
            <v>9014001</v>
          </cell>
          <cell r="B1207" t="str">
            <v>INTEREST</v>
          </cell>
          <cell r="E1207" t="str">
            <v>658600110</v>
          </cell>
          <cell r="F1207" t="str">
            <v>Total Equity</v>
          </cell>
        </row>
        <row r="1208">
          <cell r="A1208">
            <v>9014001</v>
          </cell>
          <cell r="B1208" t="str">
            <v>INTEREST</v>
          </cell>
          <cell r="E1208" t="str">
            <v>658600120</v>
          </cell>
          <cell r="F1208" t="str">
            <v>Total Equity</v>
          </cell>
        </row>
        <row r="1209">
          <cell r="A1209">
            <v>9016001</v>
          </cell>
          <cell r="B1209" t="str">
            <v>INTEREST FROM ASSOCIATED COMPANIES</v>
          </cell>
          <cell r="E1209" t="str">
            <v>658600130</v>
          </cell>
          <cell r="F1209" t="str">
            <v>Total Equity</v>
          </cell>
        </row>
        <row r="1210">
          <cell r="A1210">
            <v>9017001</v>
          </cell>
          <cell r="B1210" t="str">
            <v>SERVICE CHARGES &amp; COMMISSIONS-INTERNAL</v>
          </cell>
          <cell r="E1210" t="str">
            <v>658600150</v>
          </cell>
          <cell r="F1210" t="str">
            <v>Total Equity</v>
          </cell>
        </row>
        <row r="1211">
          <cell r="A1211">
            <v>9113401</v>
          </cell>
          <cell r="B1211" t="str">
            <v>INCOME FROM MISCELLANEOUS INVESTMENTS-VENDOR FINANCING/OTHER</v>
          </cell>
          <cell r="E1211" t="str">
            <v>660200000</v>
          </cell>
          <cell r="F1211" t="str">
            <v>Total Equity</v>
          </cell>
        </row>
        <row r="1212">
          <cell r="A1212">
            <v>9113401</v>
          </cell>
          <cell r="B1212" t="str">
            <v>INCOME FROM MISCELLANEOUS INVESTMENTS-VENDOR FINANCING/OTHER</v>
          </cell>
          <cell r="E1212" t="str">
            <v>660200010</v>
          </cell>
          <cell r="F1212" t="str">
            <v>Total Equity</v>
          </cell>
        </row>
        <row r="1213">
          <cell r="A1213">
            <v>9115001</v>
          </cell>
          <cell r="B1213" t="str">
            <v>INCOME FROM MISC INVST-AMORT OF PREM/DISC</v>
          </cell>
          <cell r="E1213" t="str">
            <v>660200020</v>
          </cell>
          <cell r="F1213" t="str">
            <v>Total Equity</v>
          </cell>
        </row>
        <row r="1214">
          <cell r="A1214">
            <v>9311001</v>
          </cell>
          <cell r="B1214" t="str">
            <v>INTEREST ON CUSTOMERS' ACCOUNTS &amp; NOTES REC</v>
          </cell>
          <cell r="E1214" t="str">
            <v>660400000</v>
          </cell>
          <cell r="F1214" t="str">
            <v>Total Equity</v>
          </cell>
        </row>
        <row r="1215">
          <cell r="A1215">
            <v>9312001</v>
          </cell>
          <cell r="B1215" t="str">
            <v>INTEREST ON BANK BALANCES</v>
          </cell>
          <cell r="E1215" t="str">
            <v>660400010</v>
          </cell>
          <cell r="F1215" t="str">
            <v>Total Equity</v>
          </cell>
        </row>
        <row r="1216">
          <cell r="A1216">
            <v>9312001</v>
          </cell>
          <cell r="B1216" t="str">
            <v>INTEREST ON BANK BALANCES</v>
          </cell>
          <cell r="E1216" t="str">
            <v>660400020</v>
          </cell>
          <cell r="F1216" t="str">
            <v>Total Equity</v>
          </cell>
        </row>
        <row r="1217">
          <cell r="A1217">
            <v>9312001</v>
          </cell>
          <cell r="B1217" t="str">
            <v>INTEREST ON BANK BALANCES</v>
          </cell>
          <cell r="E1217" t="str">
            <v>660400030</v>
          </cell>
          <cell r="F1217" t="str">
            <v>Total Equity</v>
          </cell>
        </row>
        <row r="1218">
          <cell r="A1218">
            <v>9312001</v>
          </cell>
          <cell r="B1218" t="str">
            <v>INTEREST ON BANK BALANCES</v>
          </cell>
          <cell r="E1218" t="str">
            <v>660500000</v>
          </cell>
          <cell r="F1218" t="str">
            <v>Total Equity</v>
          </cell>
        </row>
        <row r="1219">
          <cell r="A1219">
            <v>9312001</v>
          </cell>
          <cell r="B1219" t="str">
            <v>INTEREST ON BANK BALANCES</v>
          </cell>
          <cell r="E1219" t="str">
            <v>660600000</v>
          </cell>
          <cell r="F1219" t="str">
            <v>Total Equity</v>
          </cell>
        </row>
        <row r="1220">
          <cell r="A1220">
            <v>9313001</v>
          </cell>
          <cell r="B1220" t="str">
            <v>INTEREST ON LOANS TO EMPLOYEES</v>
          </cell>
          <cell r="E1220" t="str">
            <v>660800000</v>
          </cell>
          <cell r="F1220" t="str">
            <v>Total Equity</v>
          </cell>
        </row>
        <row r="1221">
          <cell r="A1221">
            <v>9316001</v>
          </cell>
          <cell r="B1221" t="str">
            <v>INTEREST ON SUNDRY RECEIVABLES</v>
          </cell>
          <cell r="E1221" t="str">
            <v>660800010</v>
          </cell>
          <cell r="F1221" t="str">
            <v>Total Equity</v>
          </cell>
        </row>
        <row r="1222">
          <cell r="A1222">
            <v>9511001</v>
          </cell>
          <cell r="B1222" t="str">
            <v>LICENSING INCOME</v>
          </cell>
          <cell r="E1222" t="str">
            <v>661000000</v>
          </cell>
          <cell r="F1222" t="str">
            <v>Total Equity</v>
          </cell>
        </row>
        <row r="1223">
          <cell r="A1223">
            <v>9511001</v>
          </cell>
          <cell r="B1223" t="str">
            <v>LICENSING INCOME</v>
          </cell>
          <cell r="E1223" t="str">
            <v>662200010</v>
          </cell>
          <cell r="F1223" t="str">
            <v>Total Equity</v>
          </cell>
        </row>
        <row r="1224">
          <cell r="A1224">
            <v>9613001</v>
          </cell>
          <cell r="B1224" t="str">
            <v>FEES FOR COLLECTION OF STATE &amp; LOCAL TAXES</v>
          </cell>
          <cell r="E1224" t="str">
            <v>662200020</v>
          </cell>
          <cell r="F1224" t="str">
            <v>Total Equity</v>
          </cell>
        </row>
        <row r="1225">
          <cell r="A1225">
            <v>9614001</v>
          </cell>
          <cell r="B1225" t="str">
            <v>RENTAL INCOME-EXTERNAL</v>
          </cell>
          <cell r="E1225" t="str">
            <v>662200030</v>
          </cell>
          <cell r="F1225" t="str">
            <v>Total Equity</v>
          </cell>
        </row>
        <row r="1226">
          <cell r="A1226">
            <v>9615001</v>
          </cell>
          <cell r="B1226" t="str">
            <v>SERVICES CHARGES-EXTERNAL</v>
          </cell>
          <cell r="E1226" t="str">
            <v>662200040</v>
          </cell>
          <cell r="F1226" t="str">
            <v>Total Equity</v>
          </cell>
        </row>
        <row r="1227">
          <cell r="A1227">
            <v>9700071</v>
          </cell>
          <cell r="B1227" t="str">
            <v>TRSY-INTEREST EXPENSE</v>
          </cell>
          <cell r="E1227" t="str">
            <v>662200070</v>
          </cell>
          <cell r="F1227" t="str">
            <v>Total Equity</v>
          </cell>
        </row>
        <row r="1228">
          <cell r="A1228">
            <v>9701001</v>
          </cell>
          <cell r="B1228" t="str">
            <v>INTEREST PAID TO CONSOLIDATED COMPONENTS</v>
          </cell>
          <cell r="E1228" t="str">
            <v>662200080</v>
          </cell>
          <cell r="F1228" t="str">
            <v>Total Equity</v>
          </cell>
        </row>
        <row r="1229">
          <cell r="A1229">
            <v>9701501</v>
          </cell>
          <cell r="B1229" t="str">
            <v>AMORT-ISSUANCE COSTS CUR EXP-DEB &amp; BONDS</v>
          </cell>
          <cell r="E1229" t="str">
            <v>662200160</v>
          </cell>
          <cell r="F1229" t="str">
            <v>Total Equity</v>
          </cell>
        </row>
        <row r="1230">
          <cell r="A1230">
            <v>9701701</v>
          </cell>
          <cell r="B1230" t="str">
            <v>AMORT OF DISC/PREM-RECEIVABLES DISCOUNTS</v>
          </cell>
          <cell r="E1230" t="str">
            <v>662200390</v>
          </cell>
          <cell r="F1230" t="str">
            <v>Total Equity</v>
          </cell>
        </row>
        <row r="1231">
          <cell r="A1231">
            <v>9702002</v>
          </cell>
          <cell r="B1231" t="str">
            <v>INTEREST ON TAX DEFICIENCIES</v>
          </cell>
          <cell r="E1231" t="str">
            <v>662200400</v>
          </cell>
          <cell r="F1231" t="str">
            <v>Total Equity</v>
          </cell>
        </row>
        <row r="1232">
          <cell r="A1232">
            <v>9702301</v>
          </cell>
          <cell r="B1232" t="str">
            <v>INTEREST ON OTHER TRANSACTIONS</v>
          </cell>
          <cell r="E1232" t="str">
            <v>662200410</v>
          </cell>
          <cell r="F1232" t="str">
            <v>Total Equity</v>
          </cell>
        </row>
        <row r="1233">
          <cell r="A1233">
            <v>9702401</v>
          </cell>
          <cell r="B1233" t="str">
            <v>SERVICE CHARGES CONTROLLED DISB BANK ACCT</v>
          </cell>
          <cell r="E1233" t="str">
            <v>662200420</v>
          </cell>
          <cell r="F1233" t="str">
            <v>Total Equity</v>
          </cell>
        </row>
        <row r="1234">
          <cell r="A1234">
            <v>9703001</v>
          </cell>
          <cell r="B1234" t="str">
            <v>INTEREST ON BANK LOANS,NOTES &amp;INSTALL PAYABLE</v>
          </cell>
          <cell r="E1234" t="str">
            <v>664200000</v>
          </cell>
          <cell r="F1234" t="str">
            <v>Total Equity</v>
          </cell>
        </row>
        <row r="1235">
          <cell r="A1235">
            <v>9800071</v>
          </cell>
          <cell r="B1235" t="str">
            <v>TRSY-TAX PROVISION</v>
          </cell>
          <cell r="E1235" t="str">
            <v>664200010</v>
          </cell>
          <cell r="F1235" t="str">
            <v>Total Equity</v>
          </cell>
        </row>
        <row r="1236">
          <cell r="A1236">
            <v>9801001</v>
          </cell>
          <cell r="B1236" t="str">
            <v>U.S. FED INC TAXES PAYABLE - PARENT</v>
          </cell>
          <cell r="E1236" t="str">
            <v>664400020</v>
          </cell>
          <cell r="F1236" t="str">
            <v>Total Equity</v>
          </cell>
        </row>
        <row r="1237">
          <cell r="A1237">
            <v>9801001</v>
          </cell>
          <cell r="B1237" t="str">
            <v>U.S. FED INC TAXES PAYABLE - PARENT</v>
          </cell>
          <cell r="E1237" t="str">
            <v>664400040</v>
          </cell>
          <cell r="F1237" t="str">
            <v>Total Equity</v>
          </cell>
        </row>
        <row r="1238">
          <cell r="A1238">
            <v>9801001</v>
          </cell>
          <cell r="B1238" t="str">
            <v>U.S. FED INC TAXES PAYABLE - PARENT</v>
          </cell>
          <cell r="E1238" t="str">
            <v>664400060</v>
          </cell>
          <cell r="F1238" t="str">
            <v>Total Equity</v>
          </cell>
        </row>
        <row r="1239">
          <cell r="A1239">
            <v>9801002</v>
          </cell>
          <cell r="B1239" t="str">
            <v>U.S.FED INC TAXES PAYABLE-NON-PARENT</v>
          </cell>
          <cell r="E1239" t="str">
            <v>664400080</v>
          </cell>
          <cell r="F1239" t="str">
            <v>Total Equity</v>
          </cell>
        </row>
        <row r="1240">
          <cell r="A1240">
            <v>9802001</v>
          </cell>
          <cell r="B1240" t="str">
            <v>U.S. FEDERAL INCOME TAXES-DEFERRED</v>
          </cell>
          <cell r="E1240" t="str">
            <v>664400090</v>
          </cell>
          <cell r="F1240" t="str">
            <v>Total Equity</v>
          </cell>
        </row>
        <row r="1241">
          <cell r="A1241">
            <v>9841001</v>
          </cell>
          <cell r="B1241" t="str">
            <v>PROVISION-FOREIGN INCOME TAX PAYABLE</v>
          </cell>
          <cell r="E1241" t="str">
            <v>664400120</v>
          </cell>
          <cell r="F1241" t="str">
            <v>Total Equity</v>
          </cell>
        </row>
        <row r="1242">
          <cell r="A1242">
            <v>9841001</v>
          </cell>
          <cell r="B1242" t="str">
            <v>PROVISION-FOREIGN INCOME TAX PAYABLE</v>
          </cell>
          <cell r="E1242" t="str">
            <v>664400140</v>
          </cell>
          <cell r="F1242" t="str">
            <v>Total Equity</v>
          </cell>
        </row>
        <row r="1243">
          <cell r="A1243">
            <v>9841001</v>
          </cell>
          <cell r="B1243" t="str">
            <v>PROVISION-FOREIGN INCOME TAX PAYABLE</v>
          </cell>
          <cell r="E1243" t="str">
            <v>664600000</v>
          </cell>
          <cell r="F1243" t="str">
            <v>Total Equity</v>
          </cell>
        </row>
        <row r="1244">
          <cell r="A1244">
            <v>9841001</v>
          </cell>
          <cell r="B1244" t="str">
            <v>PROVISION-FOREIGN INCOME TAX PAYABLE</v>
          </cell>
          <cell r="E1244" t="str">
            <v>664600200</v>
          </cell>
          <cell r="F1244" t="str">
            <v>Total Equity</v>
          </cell>
        </row>
        <row r="1245">
          <cell r="A1245">
            <v>9842001</v>
          </cell>
          <cell r="B1245" t="str">
            <v>PROVISION-FOREIGN INCOME TAX DEFERRED</v>
          </cell>
          <cell r="E1245" t="str">
            <v>666200000</v>
          </cell>
          <cell r="F1245" t="str">
            <v>Total Equity</v>
          </cell>
        </row>
        <row r="1246">
          <cell r="A1246">
            <v>9842001</v>
          </cell>
          <cell r="B1246" t="str">
            <v>PROVISION-FOREIGN INCOME TAX DEFERRED</v>
          </cell>
          <cell r="E1246" t="str">
            <v>666400000</v>
          </cell>
          <cell r="F1246" t="str">
            <v>Total Equity</v>
          </cell>
        </row>
        <row r="1247">
          <cell r="A1247">
            <v>9860001</v>
          </cell>
          <cell r="B1247" t="str">
            <v>STATE &amp; LOCAL I&amp;F TAXES - PARENT</v>
          </cell>
          <cell r="E1247" t="str">
            <v>666600000</v>
          </cell>
          <cell r="F1247" t="str">
            <v>Total Equity</v>
          </cell>
        </row>
        <row r="1248">
          <cell r="A1248">
            <v>9860001</v>
          </cell>
          <cell r="B1248" t="str">
            <v>STATE &amp; LOCAL I&amp;F TAXES - PARENT</v>
          </cell>
          <cell r="E1248" t="str">
            <v>666800060</v>
          </cell>
          <cell r="F1248" t="str">
            <v>Total Equity</v>
          </cell>
        </row>
        <row r="1249">
          <cell r="A1249">
            <v>9860001</v>
          </cell>
          <cell r="B1249" t="str">
            <v>STATE &amp; LOCAL I&amp;F TAXES - PARENT</v>
          </cell>
          <cell r="E1249" t="str">
            <v>666800130</v>
          </cell>
          <cell r="F1249" t="str">
            <v>Total Equity</v>
          </cell>
        </row>
        <row r="1250">
          <cell r="A1250">
            <v>9860002</v>
          </cell>
          <cell r="B1250" t="str">
            <v>PROV FOR INCOME TAXES-STATE &amp; LOCAL I&amp;F TAXES-NON-PARENT</v>
          </cell>
          <cell r="E1250" t="str">
            <v>666800140</v>
          </cell>
          <cell r="F1250" t="str">
            <v>Total Equity</v>
          </cell>
        </row>
        <row r="1251">
          <cell r="A1251">
            <v>9860002</v>
          </cell>
          <cell r="B1251" t="str">
            <v>PROV FOR INCOME TAXES-STATE &amp; LOCAL I&amp;F TAXES-NON-PARENT</v>
          </cell>
          <cell r="E1251" t="str">
            <v>666800150</v>
          </cell>
          <cell r="F1251" t="str">
            <v>Total Equity</v>
          </cell>
        </row>
        <row r="1252">
          <cell r="A1252">
            <v>9900001</v>
          </cell>
          <cell r="B1252" t="str">
            <v>INT OF OTHER SHARE OWNERS IN AFFIL NET INCOME</v>
          </cell>
          <cell r="E1252" t="str">
            <v>666800170</v>
          </cell>
          <cell r="F1252" t="str">
            <v>Total Equity</v>
          </cell>
        </row>
        <row r="1253">
          <cell r="A1253">
            <v>100001</v>
          </cell>
          <cell r="B1253" t="str">
            <v>CASH</v>
          </cell>
          <cell r="E1253" t="str">
            <v>666800180</v>
          </cell>
          <cell r="F1253" t="str">
            <v>Total Equity</v>
          </cell>
        </row>
        <row r="1254">
          <cell r="A1254">
            <v>100001</v>
          </cell>
          <cell r="B1254" t="str">
            <v>CASH</v>
          </cell>
          <cell r="E1254" t="str">
            <v>666800190</v>
          </cell>
          <cell r="F1254" t="str">
            <v>Total Equity</v>
          </cell>
        </row>
        <row r="1255">
          <cell r="A1255">
            <v>100001</v>
          </cell>
          <cell r="B1255" t="str">
            <v>CASH</v>
          </cell>
          <cell r="E1255" t="str">
            <v>666800195</v>
          </cell>
          <cell r="F1255" t="str">
            <v>Total Equity</v>
          </cell>
        </row>
        <row r="1256">
          <cell r="A1256">
            <v>100001</v>
          </cell>
          <cell r="B1256" t="str">
            <v>CASH</v>
          </cell>
          <cell r="E1256" t="str">
            <v>666800196</v>
          </cell>
          <cell r="F1256" t="str">
            <v>Total Equity</v>
          </cell>
        </row>
        <row r="1257">
          <cell r="A1257">
            <v>100001</v>
          </cell>
          <cell r="B1257" t="str">
            <v>CASH</v>
          </cell>
          <cell r="E1257" t="str">
            <v>666800200</v>
          </cell>
          <cell r="F1257" t="str">
            <v>Total Equity</v>
          </cell>
        </row>
        <row r="1258">
          <cell r="A1258">
            <v>100001</v>
          </cell>
          <cell r="B1258" t="str">
            <v>CASH</v>
          </cell>
          <cell r="E1258" t="str">
            <v>666800201</v>
          </cell>
          <cell r="F1258" t="str">
            <v>Total Equity</v>
          </cell>
        </row>
        <row r="1259">
          <cell r="A1259">
            <v>100001</v>
          </cell>
          <cell r="B1259" t="str">
            <v>CASH</v>
          </cell>
          <cell r="E1259" t="str">
            <v>666800204</v>
          </cell>
          <cell r="F1259" t="str">
            <v>Total Equity</v>
          </cell>
        </row>
        <row r="1260">
          <cell r="A1260">
            <v>100001</v>
          </cell>
          <cell r="B1260" t="str">
            <v>CASH</v>
          </cell>
          <cell r="E1260" t="str">
            <v>666800210</v>
          </cell>
          <cell r="F1260" t="str">
            <v>Total Equity</v>
          </cell>
        </row>
        <row r="1261">
          <cell r="A1261">
            <v>100001</v>
          </cell>
          <cell r="B1261" t="str">
            <v>CASH</v>
          </cell>
          <cell r="E1261" t="str">
            <v>666800220</v>
          </cell>
          <cell r="F1261" t="str">
            <v>Total Equity</v>
          </cell>
        </row>
        <row r="1262">
          <cell r="A1262">
            <v>100001</v>
          </cell>
          <cell r="B1262" t="str">
            <v>CASH</v>
          </cell>
          <cell r="E1262" t="str">
            <v>666800230</v>
          </cell>
          <cell r="F1262" t="str">
            <v>Total Equity</v>
          </cell>
        </row>
        <row r="1263">
          <cell r="A1263">
            <v>100071</v>
          </cell>
          <cell r="B1263" t="str">
            <v>TRSY-CASH &amp; MARKETABLE SECURITIES</v>
          </cell>
          <cell r="E1263" t="str">
            <v>666800260</v>
          </cell>
          <cell r="F1263" t="str">
            <v>Total Equity</v>
          </cell>
        </row>
        <row r="1264">
          <cell r="A1264">
            <v>301101</v>
          </cell>
          <cell r="B1264" t="str">
            <v>CUSTOMERS' ACCTS &amp; NOTES-CURRENT</v>
          </cell>
          <cell r="E1264" t="str">
            <v>666800330</v>
          </cell>
          <cell r="F1264" t="str">
            <v>Total Equity</v>
          </cell>
        </row>
        <row r="1265">
          <cell r="A1265">
            <v>301101</v>
          </cell>
          <cell r="B1265" t="str">
            <v>CUSTOMERS' ACCTS &amp; NOTES-CURRENT</v>
          </cell>
          <cell r="E1265" t="str">
            <v>666800340</v>
          </cell>
          <cell r="F1265" t="str">
            <v>Total Equity</v>
          </cell>
        </row>
        <row r="1266">
          <cell r="A1266">
            <v>301101</v>
          </cell>
          <cell r="B1266" t="str">
            <v>CUSTOMERS' ACCTS &amp; NOTES-CURRENT</v>
          </cell>
          <cell r="E1266" t="str">
            <v>666800370</v>
          </cell>
          <cell r="F1266" t="str">
            <v>Total Equity</v>
          </cell>
        </row>
        <row r="1267">
          <cell r="A1267">
            <v>301101</v>
          </cell>
          <cell r="B1267" t="str">
            <v>CUSTOMERS' ACCTS &amp; NOTES-CURRENT</v>
          </cell>
          <cell r="E1267" t="str">
            <v>666800380</v>
          </cell>
          <cell r="F1267" t="str">
            <v>Total Equity</v>
          </cell>
        </row>
        <row r="1268">
          <cell r="A1268">
            <v>301101</v>
          </cell>
          <cell r="B1268" t="str">
            <v>CUSTOMERS' ACCTS &amp; NOTES-CURRENT</v>
          </cell>
          <cell r="E1268" t="str">
            <v>666800390</v>
          </cell>
          <cell r="F1268" t="str">
            <v>Total Equity</v>
          </cell>
        </row>
        <row r="1269">
          <cell r="A1269">
            <v>301101</v>
          </cell>
          <cell r="B1269" t="str">
            <v>CUSTOMERS' ACCTS &amp; NOTES-CURRENT</v>
          </cell>
          <cell r="E1269" t="str">
            <v>666800400</v>
          </cell>
          <cell r="F1269" t="str">
            <v>Total Equity</v>
          </cell>
        </row>
        <row r="1270">
          <cell r="A1270">
            <v>301101</v>
          </cell>
          <cell r="B1270" t="str">
            <v>CUSTOMERS' ACCTS &amp; NOTES-CURRENT</v>
          </cell>
          <cell r="E1270" t="str">
            <v>666800420</v>
          </cell>
          <cell r="F1270" t="str">
            <v>Total Equity</v>
          </cell>
        </row>
        <row r="1271">
          <cell r="A1271">
            <v>301101</v>
          </cell>
          <cell r="B1271" t="str">
            <v>CUSTOMERS' ACCTS &amp; NOTES-CURRENT</v>
          </cell>
          <cell r="E1271" t="str">
            <v>666800430</v>
          </cell>
          <cell r="F1271" t="str">
            <v>Total Equity</v>
          </cell>
        </row>
        <row r="1272">
          <cell r="A1272">
            <v>301101</v>
          </cell>
          <cell r="B1272" t="str">
            <v>CUSTOMERS' ACCTS &amp; NOTES-CURRENT</v>
          </cell>
          <cell r="E1272" t="str">
            <v>666800440</v>
          </cell>
          <cell r="F1272" t="str">
            <v>Total Equity</v>
          </cell>
        </row>
        <row r="1273">
          <cell r="A1273">
            <v>301101</v>
          </cell>
          <cell r="B1273" t="str">
            <v>CUSTOMERS' ACCTS &amp; NOTES-CURRENT</v>
          </cell>
          <cell r="E1273" t="str">
            <v>666800460</v>
          </cell>
          <cell r="F1273" t="str">
            <v>Total Equity</v>
          </cell>
        </row>
        <row r="1274">
          <cell r="A1274">
            <v>301101</v>
          </cell>
          <cell r="B1274" t="str">
            <v>CUSTOMERS' ACCTS &amp; NOTES-CURRENT</v>
          </cell>
          <cell r="E1274" t="str">
            <v>666800470</v>
          </cell>
          <cell r="F1274" t="str">
            <v>Total Equity</v>
          </cell>
        </row>
        <row r="1275">
          <cell r="A1275">
            <v>301101</v>
          </cell>
          <cell r="B1275" t="str">
            <v>CUSTOMERS' ACCTS &amp; NOTES-CURRENT</v>
          </cell>
          <cell r="E1275" t="str">
            <v>667000010</v>
          </cell>
          <cell r="F1275" t="str">
            <v>Total Equity</v>
          </cell>
        </row>
        <row r="1276">
          <cell r="A1276">
            <v>301101</v>
          </cell>
          <cell r="B1276" t="str">
            <v>CUSTOMERS' ACCTS &amp; NOTES-CURRENT</v>
          </cell>
          <cell r="E1276" t="str">
            <v>667000020</v>
          </cell>
          <cell r="F1276" t="str">
            <v>Total Equity</v>
          </cell>
        </row>
        <row r="1277">
          <cell r="A1277">
            <v>303101</v>
          </cell>
          <cell r="B1277" t="str">
            <v>DUE FROM GE PAR &amp; CONS AFFIL WITHIN OWN BUS</v>
          </cell>
          <cell r="E1277" t="str">
            <v>667000040</v>
          </cell>
          <cell r="F1277" t="str">
            <v>Total Equity</v>
          </cell>
        </row>
        <row r="1278">
          <cell r="A1278">
            <v>303101</v>
          </cell>
          <cell r="B1278" t="str">
            <v>DUE FROM GE PAR &amp; CONS AFFIL WITHIN OWN BUS</v>
          </cell>
          <cell r="E1278" t="str">
            <v>672200050</v>
          </cell>
          <cell r="F1278" t="str">
            <v>Total Equity</v>
          </cell>
        </row>
        <row r="1279">
          <cell r="A1279">
            <v>303101</v>
          </cell>
          <cell r="B1279" t="str">
            <v>DUE FROM GE PAR &amp; CONS AFFIL WITHIN OWN BUS</v>
          </cell>
          <cell r="E1279" t="str">
            <v>672400010</v>
          </cell>
          <cell r="F1279" t="str">
            <v>Total Equity</v>
          </cell>
        </row>
        <row r="1280">
          <cell r="A1280">
            <v>303101</v>
          </cell>
          <cell r="B1280" t="str">
            <v>DUE FROM GE PAR &amp; CONS AFFIL WITHIN OWN BUS</v>
          </cell>
          <cell r="E1280" t="str">
            <v>674200000</v>
          </cell>
          <cell r="F1280" t="str">
            <v>Total Equity</v>
          </cell>
        </row>
        <row r="1281">
          <cell r="A1281">
            <v>303101</v>
          </cell>
          <cell r="B1281" t="str">
            <v>DUE FROM GE PAR &amp; CONS AFFIL WITHIN OWN BUS</v>
          </cell>
          <cell r="E1281" t="str">
            <v>674200010</v>
          </cell>
          <cell r="F1281" t="str">
            <v>Total Equity</v>
          </cell>
        </row>
        <row r="1282">
          <cell r="A1282">
            <v>303101</v>
          </cell>
          <cell r="B1282" t="str">
            <v>DUE FROM GE PAR &amp; CONS AFFIL WITHIN OWN BUS</v>
          </cell>
          <cell r="E1282" t="str">
            <v>676400000</v>
          </cell>
          <cell r="F1282" t="str">
            <v>Total Equity</v>
          </cell>
        </row>
        <row r="1283">
          <cell r="A1283">
            <v>303101</v>
          </cell>
          <cell r="B1283" t="str">
            <v>DUE FROM GE PAR &amp; CONS AFFIL WITHIN OWN BUS</v>
          </cell>
          <cell r="E1283" t="str">
            <v>681100000</v>
          </cell>
          <cell r="F1283" t="str">
            <v>Total Equity</v>
          </cell>
        </row>
        <row r="1284">
          <cell r="A1284">
            <v>303101</v>
          </cell>
          <cell r="B1284" t="str">
            <v>DUE FROM GE PAR &amp; CONS AFFIL WITHIN OWN BUS</v>
          </cell>
          <cell r="E1284" t="str">
            <v>681100010</v>
          </cell>
          <cell r="F1284" t="str">
            <v>Total Equity</v>
          </cell>
        </row>
        <row r="1285">
          <cell r="A1285">
            <v>303101</v>
          </cell>
          <cell r="B1285" t="str">
            <v>DUE FROM GE PAR &amp; CONS AFFIL WITHIN OWN BUS</v>
          </cell>
          <cell r="E1285" t="str">
            <v>685100010</v>
          </cell>
          <cell r="F1285" t="str">
            <v>Total Equity</v>
          </cell>
        </row>
        <row r="1286">
          <cell r="A1286">
            <v>303101</v>
          </cell>
          <cell r="B1286" t="str">
            <v>DUE FROM GE PAR &amp; CONS AFFIL WITHIN OWN BUS</v>
          </cell>
          <cell r="E1286" t="str">
            <v>685100020</v>
          </cell>
          <cell r="F1286" t="str">
            <v>Total Equity</v>
          </cell>
        </row>
        <row r="1287">
          <cell r="A1287">
            <v>303101</v>
          </cell>
          <cell r="B1287" t="str">
            <v>DUE FROM GE PAR &amp; CONS AFFIL WITHIN OWN BUS</v>
          </cell>
          <cell r="E1287" t="str">
            <v>685100030</v>
          </cell>
          <cell r="F1287" t="str">
            <v>Total Equity</v>
          </cell>
        </row>
        <row r="1288">
          <cell r="A1288">
            <v>303101</v>
          </cell>
          <cell r="B1288" t="str">
            <v>DUE FROM GE PAR &amp; CONS AFFIL WITHIN OWN BUS</v>
          </cell>
          <cell r="E1288" t="str">
            <v>685100260</v>
          </cell>
          <cell r="F1288" t="str">
            <v>Total Equity</v>
          </cell>
        </row>
        <row r="1289">
          <cell r="A1289">
            <v>303101</v>
          </cell>
          <cell r="B1289" t="str">
            <v>DUE FROM GE PAR &amp; CONS AFFIL WITHIN OWN BUS</v>
          </cell>
          <cell r="E1289" t="str">
            <v>685100280</v>
          </cell>
          <cell r="F1289" t="str">
            <v>Total Equity</v>
          </cell>
        </row>
        <row r="1290">
          <cell r="A1290">
            <v>303101</v>
          </cell>
          <cell r="B1290" t="str">
            <v>DUE FROM GE PAR &amp; CONS AFFIL WITHIN OWN BUS</v>
          </cell>
          <cell r="E1290" t="str">
            <v>685100290</v>
          </cell>
          <cell r="F1290" t="str">
            <v>Total Equity</v>
          </cell>
        </row>
        <row r="1291">
          <cell r="A1291">
            <v>303101</v>
          </cell>
          <cell r="B1291" t="str">
            <v>DUE FROM GE PAR &amp; CONS AFFIL WITHIN OWN BUS</v>
          </cell>
          <cell r="E1291" t="str">
            <v>685100300</v>
          </cell>
          <cell r="F1291" t="str">
            <v>Total Equity</v>
          </cell>
        </row>
        <row r="1292">
          <cell r="A1292">
            <v>303101</v>
          </cell>
          <cell r="B1292" t="str">
            <v>DUE FROM GE PAR &amp; CONS AFFIL WITHIN OWN BUS</v>
          </cell>
          <cell r="E1292" t="str">
            <v>685100310</v>
          </cell>
          <cell r="F1292" t="str">
            <v>Total Equity</v>
          </cell>
        </row>
        <row r="1293">
          <cell r="A1293">
            <v>303101</v>
          </cell>
          <cell r="B1293" t="str">
            <v>DUE FROM GE PAR &amp; CONS AFFIL WITHIN OWN BUS</v>
          </cell>
          <cell r="E1293" t="str">
            <v>711000800</v>
          </cell>
          <cell r="F1293" t="str">
            <v>Total Equity</v>
          </cell>
        </row>
        <row r="1294">
          <cell r="A1294">
            <v>303101</v>
          </cell>
          <cell r="B1294" t="str">
            <v>DUE FROM GE PAR &amp; CONS AFFIL WITHIN OWN BUS</v>
          </cell>
          <cell r="E1294" t="str">
            <v>711000810</v>
          </cell>
          <cell r="F1294" t="str">
            <v>Total Equity</v>
          </cell>
        </row>
        <row r="1295">
          <cell r="A1295">
            <v>303101</v>
          </cell>
          <cell r="B1295" t="str">
            <v>DUE FROM GE PAR &amp; CONS AFFIL WITHIN OWN BUS</v>
          </cell>
          <cell r="E1295" t="str">
            <v>711000820</v>
          </cell>
          <cell r="F1295" t="str">
            <v>Total Equity</v>
          </cell>
        </row>
        <row r="1296">
          <cell r="A1296">
            <v>303101</v>
          </cell>
          <cell r="B1296" t="str">
            <v>DUE FROM GE PAR &amp; CONS AFFIL WITHIN OWN BUS</v>
          </cell>
          <cell r="E1296" t="str">
            <v>711000840</v>
          </cell>
          <cell r="F1296" t="str">
            <v>Total Equity</v>
          </cell>
        </row>
        <row r="1297">
          <cell r="A1297">
            <v>303101</v>
          </cell>
          <cell r="B1297" t="str">
            <v>DUE FROM GE PAR &amp; CONS AFFIL WITHIN OWN BUS</v>
          </cell>
          <cell r="E1297" t="str">
            <v>711000845</v>
          </cell>
          <cell r="F1297" t="str">
            <v>Total Equity</v>
          </cell>
        </row>
        <row r="1298">
          <cell r="A1298">
            <v>303101</v>
          </cell>
          <cell r="B1298" t="str">
            <v>DUE FROM GE PAR &amp; CONS AFFIL WITHIN OWN BUS</v>
          </cell>
          <cell r="E1298" t="str">
            <v>711000850</v>
          </cell>
          <cell r="F1298" t="str">
            <v>Total Equity</v>
          </cell>
        </row>
        <row r="1299">
          <cell r="A1299">
            <v>303101</v>
          </cell>
          <cell r="B1299" t="str">
            <v>DUE FROM GE PAR &amp; CONS AFFIL WITHIN OWN BUS</v>
          </cell>
          <cell r="E1299" t="str">
            <v>711000860</v>
          </cell>
          <cell r="F1299" t="str">
            <v>Total Equity</v>
          </cell>
        </row>
        <row r="1300">
          <cell r="A1300">
            <v>303101</v>
          </cell>
          <cell r="B1300" t="str">
            <v>DUE FROM GE PAR &amp; CONS AFFIL WITHIN OWN BUS</v>
          </cell>
          <cell r="E1300" t="str">
            <v>711000861</v>
          </cell>
          <cell r="F1300" t="str">
            <v>Total Equity</v>
          </cell>
        </row>
        <row r="1301">
          <cell r="A1301">
            <v>303101</v>
          </cell>
          <cell r="B1301" t="str">
            <v>DUE FROM GE PAR &amp; CONS AFFIL WITHIN OWN BUS</v>
          </cell>
          <cell r="E1301" t="str">
            <v>711000862</v>
          </cell>
          <cell r="F1301" t="str">
            <v>Total Equity</v>
          </cell>
        </row>
        <row r="1302">
          <cell r="A1302">
            <v>303101</v>
          </cell>
          <cell r="B1302" t="str">
            <v>DUE FROM GE PAR &amp; CONS AFFIL WITHIN OWN BUS</v>
          </cell>
          <cell r="E1302" t="str">
            <v>711000863</v>
          </cell>
          <cell r="F1302" t="str">
            <v>Total Equity</v>
          </cell>
        </row>
        <row r="1303">
          <cell r="A1303">
            <v>303101</v>
          </cell>
          <cell r="B1303" t="str">
            <v>DUE FROM GE PAR &amp; CONS AFFIL WITHIN OWN BUS</v>
          </cell>
          <cell r="E1303" t="str">
            <v>711000864</v>
          </cell>
          <cell r="F1303" t="str">
            <v>Total Equity</v>
          </cell>
        </row>
        <row r="1304">
          <cell r="A1304">
            <v>303101</v>
          </cell>
          <cell r="B1304" t="str">
            <v>DUE FROM GE PAR &amp; CONS AFFIL WITHIN OWN BUS</v>
          </cell>
          <cell r="E1304" t="str">
            <v>711000865</v>
          </cell>
          <cell r="F1304" t="str">
            <v>Total Equity</v>
          </cell>
        </row>
        <row r="1305">
          <cell r="A1305">
            <v>303101</v>
          </cell>
          <cell r="B1305" t="str">
            <v>DUE FROM GE PAR &amp; CONS AFFIL WITHIN OWN BUS</v>
          </cell>
          <cell r="E1305" t="str">
            <v>711000870</v>
          </cell>
          <cell r="F1305" t="str">
            <v>Total Equity</v>
          </cell>
        </row>
        <row r="1306">
          <cell r="A1306">
            <v>303101</v>
          </cell>
          <cell r="B1306" t="str">
            <v>DUE FROM GE PAR &amp; CONS AFFIL WITHIN OWN BUS</v>
          </cell>
          <cell r="E1306" t="str">
            <v>711000910</v>
          </cell>
          <cell r="F1306" t="str">
            <v>Total Equity</v>
          </cell>
        </row>
        <row r="1307">
          <cell r="A1307">
            <v>303101</v>
          </cell>
          <cell r="B1307" t="str">
            <v>DUE FROM GE PAR &amp; CONS AFFIL WITHIN OWN BUS</v>
          </cell>
          <cell r="E1307" t="str">
            <v>711000911</v>
          </cell>
          <cell r="F1307" t="str">
            <v>Total Equity</v>
          </cell>
        </row>
        <row r="1308">
          <cell r="A1308">
            <v>303101</v>
          </cell>
          <cell r="B1308" t="str">
            <v>DUE FROM GE PAR &amp; CONS AFFIL WITHIN OWN BUS</v>
          </cell>
          <cell r="E1308" t="str">
            <v>711000912</v>
          </cell>
          <cell r="F1308" t="str">
            <v>Total Equity</v>
          </cell>
        </row>
        <row r="1309">
          <cell r="A1309">
            <v>303101</v>
          </cell>
          <cell r="B1309" t="str">
            <v>DUE FROM GE PAR &amp; CONS AFFIL WITHIN OWN BUS</v>
          </cell>
          <cell r="E1309" t="str">
            <v>711000913</v>
          </cell>
          <cell r="F1309" t="str">
            <v>Total Equity</v>
          </cell>
        </row>
        <row r="1310">
          <cell r="A1310">
            <v>303101</v>
          </cell>
          <cell r="B1310" t="str">
            <v>DUE FROM GE PAR &amp; CONS AFFIL WITHIN OWN BUS</v>
          </cell>
          <cell r="E1310" t="str">
            <v>711000914</v>
          </cell>
          <cell r="F1310" t="str">
            <v>Total Equity</v>
          </cell>
        </row>
        <row r="1311">
          <cell r="A1311">
            <v>303101</v>
          </cell>
          <cell r="B1311" t="str">
            <v>DUE FROM GE PAR &amp; CONS AFFIL WITHIN OWN BUS</v>
          </cell>
          <cell r="E1311" t="str">
            <v>711000915</v>
          </cell>
          <cell r="F1311" t="str">
            <v>Total Equity</v>
          </cell>
        </row>
        <row r="1312">
          <cell r="A1312">
            <v>303101</v>
          </cell>
          <cell r="B1312" t="str">
            <v>DUE FROM GE PAR &amp; CONS AFFIL WITHIN OWN BUS</v>
          </cell>
          <cell r="E1312" t="str">
            <v>711000916</v>
          </cell>
          <cell r="F1312" t="str">
            <v>Total Equity</v>
          </cell>
        </row>
        <row r="1313">
          <cell r="A1313">
            <v>303101</v>
          </cell>
          <cell r="B1313" t="str">
            <v>DUE FROM GE PAR &amp; CONS AFFIL WITHIN OWN BUS</v>
          </cell>
          <cell r="E1313" t="str">
            <v>711000917</v>
          </cell>
          <cell r="F1313" t="str">
            <v>Total Equity</v>
          </cell>
        </row>
        <row r="1314">
          <cell r="A1314">
            <v>303101</v>
          </cell>
          <cell r="B1314" t="str">
            <v>DUE FROM GE PAR &amp; CONS AFFIL WITHIN OWN BUS</v>
          </cell>
          <cell r="E1314" t="str">
            <v>711000918</v>
          </cell>
          <cell r="F1314" t="str">
            <v>Total Equity</v>
          </cell>
        </row>
        <row r="1315">
          <cell r="A1315">
            <v>303101</v>
          </cell>
          <cell r="B1315" t="str">
            <v>DUE FROM GE PAR &amp; CONS AFFIL WITHIN OWN BUS</v>
          </cell>
          <cell r="E1315" t="str">
            <v>711000919</v>
          </cell>
          <cell r="F1315" t="str">
            <v>Total Equity</v>
          </cell>
        </row>
        <row r="1316">
          <cell r="A1316">
            <v>303101</v>
          </cell>
          <cell r="B1316" t="str">
            <v>DUE FROM GE PAR &amp; CONS AFFIL WITHIN OWN BUS</v>
          </cell>
          <cell r="E1316" t="str">
            <v>711000920</v>
          </cell>
          <cell r="F1316" t="str">
            <v>Total Equity</v>
          </cell>
        </row>
        <row r="1317">
          <cell r="A1317">
            <v>303201</v>
          </cell>
          <cell r="B1317" t="str">
            <v>DUE FROM GE PAR &amp; CONS AFFIL OUTSIDE OWN BUS</v>
          </cell>
          <cell r="E1317" t="str">
            <v>711000921</v>
          </cell>
          <cell r="F1317" t="str">
            <v>Total Equity</v>
          </cell>
        </row>
        <row r="1318">
          <cell r="A1318">
            <v>303201</v>
          </cell>
          <cell r="B1318" t="str">
            <v>DUE FROM GE PAR &amp; CONS AFFIL OUTSIDE OWN BUS</v>
          </cell>
          <cell r="E1318" t="str">
            <v>711000922</v>
          </cell>
          <cell r="F1318" t="str">
            <v>Total Equity</v>
          </cell>
        </row>
        <row r="1319">
          <cell r="A1319">
            <v>303201</v>
          </cell>
          <cell r="B1319" t="str">
            <v>DUE FROM GE PAR &amp; CONS AFFIL OUTSIDE OWN BUS</v>
          </cell>
          <cell r="E1319" t="str">
            <v>711000923</v>
          </cell>
          <cell r="F1319" t="str">
            <v>Total Equity</v>
          </cell>
        </row>
        <row r="1320">
          <cell r="A1320">
            <v>303201</v>
          </cell>
          <cell r="B1320" t="str">
            <v>DUE FROM GE PAR &amp; CONS AFFIL OUTSIDE OWN BUS</v>
          </cell>
          <cell r="E1320" t="str">
            <v>711000924</v>
          </cell>
          <cell r="F1320" t="str">
            <v>Total Equity</v>
          </cell>
        </row>
        <row r="1321">
          <cell r="A1321">
            <v>303201</v>
          </cell>
          <cell r="B1321" t="str">
            <v>DUE FROM GE PAR &amp; CONS AFFIL OUTSIDE OWN BUS</v>
          </cell>
          <cell r="E1321" t="str">
            <v>711000925</v>
          </cell>
          <cell r="F1321" t="str">
            <v>Total Equity</v>
          </cell>
        </row>
        <row r="1322">
          <cell r="A1322">
            <v>303201</v>
          </cell>
          <cell r="B1322" t="str">
            <v>DUE FROM GE PAR &amp; CONS AFFIL OUTSIDE OWN BUS</v>
          </cell>
          <cell r="E1322" t="str">
            <v>711000926</v>
          </cell>
          <cell r="F1322" t="str">
            <v>Total Equity</v>
          </cell>
        </row>
        <row r="1323">
          <cell r="A1323">
            <v>303201</v>
          </cell>
          <cell r="B1323" t="str">
            <v>DUE FROM GE PAR &amp; CONS AFFIL OUTSIDE OWN BUS</v>
          </cell>
          <cell r="E1323" t="str">
            <v>711000927</v>
          </cell>
          <cell r="F1323" t="str">
            <v>Total Equity</v>
          </cell>
        </row>
        <row r="1324">
          <cell r="A1324">
            <v>303201</v>
          </cell>
          <cell r="B1324" t="str">
            <v>DUE FROM GE PAR &amp; CONS AFFIL OUTSIDE OWN BUS</v>
          </cell>
          <cell r="E1324" t="str">
            <v>711000928</v>
          </cell>
          <cell r="F1324" t="str">
            <v>Total Equity</v>
          </cell>
        </row>
        <row r="1325">
          <cell r="A1325">
            <v>303201</v>
          </cell>
          <cell r="B1325" t="str">
            <v>DUE FROM GE PAR &amp; CONS AFFIL OUTSIDE OWN BUS</v>
          </cell>
          <cell r="E1325" t="str">
            <v>711000929</v>
          </cell>
          <cell r="F1325" t="str">
            <v>Total Equity</v>
          </cell>
        </row>
        <row r="1326">
          <cell r="A1326">
            <v>371001</v>
          </cell>
          <cell r="B1326" t="str">
            <v>RESERVE FOR CUSTOMERS' ACCTS AND NOTES-CURRENT</v>
          </cell>
          <cell r="E1326" t="str">
            <v>711000930</v>
          </cell>
          <cell r="F1326" t="str">
            <v>Total Equity</v>
          </cell>
        </row>
        <row r="1327">
          <cell r="A1327">
            <v>403001</v>
          </cell>
          <cell r="B1327" t="str">
            <v>OTHER RECEIVABLES - ASSOC CO.</v>
          </cell>
          <cell r="E1327" t="str">
            <v>711000931</v>
          </cell>
          <cell r="F1327" t="str">
            <v>Total Equity</v>
          </cell>
        </row>
        <row r="1328">
          <cell r="A1328">
            <v>403001</v>
          </cell>
          <cell r="B1328" t="str">
            <v>OTHER RECEIVABLES - ASSOC CO.</v>
          </cell>
          <cell r="E1328" t="str">
            <v>721000600</v>
          </cell>
          <cell r="F1328" t="str">
            <v>Total Equity</v>
          </cell>
        </row>
        <row r="1329">
          <cell r="A1329">
            <v>403001</v>
          </cell>
          <cell r="B1329" t="str">
            <v>OTHER RECEIVABLES - ASSOC CO.</v>
          </cell>
          <cell r="E1329" t="str">
            <v>721000800</v>
          </cell>
          <cell r="F1329" t="str">
            <v>Total Equity</v>
          </cell>
        </row>
        <row r="1330">
          <cell r="A1330">
            <v>403001</v>
          </cell>
          <cell r="B1330" t="str">
            <v>OTHER RECEIVABLES - ASSOC CO.</v>
          </cell>
          <cell r="E1330" t="str">
            <v>721000810</v>
          </cell>
          <cell r="F1330" t="str">
            <v>Total Equity</v>
          </cell>
        </row>
        <row r="1331">
          <cell r="A1331">
            <v>403001</v>
          </cell>
          <cell r="B1331" t="str">
            <v>OTHER RECEIVABLES - ASSOC CO.</v>
          </cell>
          <cell r="E1331" t="str">
            <v>721000820</v>
          </cell>
          <cell r="F1331" t="str">
            <v>Total Equity</v>
          </cell>
        </row>
        <row r="1332">
          <cell r="A1332">
            <v>403001</v>
          </cell>
          <cell r="B1332" t="str">
            <v>OTHER RECEIVABLES - ASSOC CO.</v>
          </cell>
          <cell r="E1332" t="str">
            <v>721000830</v>
          </cell>
          <cell r="F1332" t="str">
            <v>Total Equity</v>
          </cell>
        </row>
        <row r="1333">
          <cell r="A1333">
            <v>405001</v>
          </cell>
          <cell r="B1333" t="str">
            <v>SUNDRY RECEIVABLES-CURRENT</v>
          </cell>
          <cell r="E1333" t="str">
            <v>721000840</v>
          </cell>
          <cell r="F1333" t="str">
            <v>Total Equity</v>
          </cell>
        </row>
        <row r="1334">
          <cell r="A1334">
            <v>405001</v>
          </cell>
          <cell r="B1334" t="str">
            <v>SUNDRY RECEIVABLES-CURRENT</v>
          </cell>
          <cell r="E1334" t="str">
            <v>723000800</v>
          </cell>
          <cell r="F1334" t="str">
            <v>Total Equity</v>
          </cell>
        </row>
        <row r="1335">
          <cell r="A1335">
            <v>405001</v>
          </cell>
          <cell r="B1335" t="str">
            <v>SUNDRY RECEIVABLES-CURRENT</v>
          </cell>
          <cell r="E1335" t="str">
            <v>724000830</v>
          </cell>
          <cell r="F1335" t="str">
            <v>Total Equity</v>
          </cell>
        </row>
        <row r="1336">
          <cell r="A1336">
            <v>405001</v>
          </cell>
          <cell r="B1336" t="str">
            <v>SUNDRY RECEIVABLES-CURRENT</v>
          </cell>
          <cell r="E1336" t="str">
            <v>725000800</v>
          </cell>
          <cell r="F1336" t="str">
            <v>Total Equity</v>
          </cell>
        </row>
        <row r="1337">
          <cell r="A1337">
            <v>405001</v>
          </cell>
          <cell r="B1337" t="str">
            <v>SUNDRY RECEIVABLES-CURRENT</v>
          </cell>
          <cell r="E1337" t="str">
            <v>725000810</v>
          </cell>
          <cell r="F1337" t="str">
            <v>Total Equity</v>
          </cell>
        </row>
        <row r="1338">
          <cell r="A1338">
            <v>405001</v>
          </cell>
          <cell r="B1338" t="str">
            <v>SUNDRY RECEIVABLES-CURRENT</v>
          </cell>
          <cell r="E1338" t="str">
            <v>725000820</v>
          </cell>
          <cell r="F1338" t="str">
            <v>Total Equity</v>
          </cell>
        </row>
        <row r="1339">
          <cell r="A1339">
            <v>405001</v>
          </cell>
          <cell r="B1339" t="str">
            <v>SUNDRY RECEIVABLES-CURRENT</v>
          </cell>
          <cell r="E1339" t="str">
            <v>725000830</v>
          </cell>
          <cell r="F1339" t="str">
            <v>Total Equity</v>
          </cell>
        </row>
        <row r="1340">
          <cell r="A1340">
            <v>405001</v>
          </cell>
          <cell r="B1340" t="str">
            <v>SUNDRY RECEIVABLES-CURRENT</v>
          </cell>
          <cell r="E1340" t="str">
            <v>727000000</v>
          </cell>
          <cell r="F1340" t="str">
            <v>Total Equity</v>
          </cell>
        </row>
        <row r="1341">
          <cell r="A1341">
            <v>405001</v>
          </cell>
          <cell r="B1341" t="str">
            <v>SUNDRY RECEIVABLES-CURRENT</v>
          </cell>
          <cell r="E1341" t="str">
            <v>728000000</v>
          </cell>
          <cell r="F1341" t="str">
            <v>Total Equity</v>
          </cell>
        </row>
        <row r="1342">
          <cell r="A1342">
            <v>405001</v>
          </cell>
          <cell r="B1342" t="str">
            <v>SUNDRY RECEIVABLES-CURRENT</v>
          </cell>
          <cell r="E1342" t="str">
            <v>728000010</v>
          </cell>
          <cell r="F1342" t="str">
            <v>Total Equity</v>
          </cell>
        </row>
        <row r="1343">
          <cell r="A1343">
            <v>405001</v>
          </cell>
          <cell r="B1343" t="str">
            <v>SUNDRY RECEIVABLES-CURRENT</v>
          </cell>
          <cell r="E1343" t="str">
            <v>728000110</v>
          </cell>
          <cell r="F1343" t="str">
            <v>Total Equity</v>
          </cell>
        </row>
        <row r="1344">
          <cell r="A1344">
            <v>405001</v>
          </cell>
          <cell r="B1344" t="str">
            <v>SUNDRY RECEIVABLES-CURRENT</v>
          </cell>
          <cell r="E1344" t="str">
            <v>728000120</v>
          </cell>
          <cell r="F1344" t="str">
            <v>Total Equity</v>
          </cell>
        </row>
        <row r="1345">
          <cell r="A1345">
            <v>405001</v>
          </cell>
          <cell r="B1345" t="str">
            <v>SUNDRY RECEIVABLES-CURRENT</v>
          </cell>
          <cell r="E1345" t="str">
            <v>728000210</v>
          </cell>
          <cell r="F1345" t="str">
            <v>Total Equity</v>
          </cell>
        </row>
        <row r="1346">
          <cell r="A1346">
            <v>405001</v>
          </cell>
          <cell r="B1346" t="str">
            <v>SUNDRY RECEIVABLES-CURRENT</v>
          </cell>
          <cell r="E1346" t="str">
            <v>728000220</v>
          </cell>
          <cell r="F1346" t="str">
            <v>Total Equity</v>
          </cell>
        </row>
        <row r="1347">
          <cell r="A1347">
            <v>405001</v>
          </cell>
          <cell r="B1347" t="str">
            <v>SUNDRY RECEIVABLES-CURRENT</v>
          </cell>
          <cell r="E1347" t="str">
            <v>728000310</v>
          </cell>
          <cell r="F1347" t="str">
            <v>Total Equity</v>
          </cell>
        </row>
        <row r="1348">
          <cell r="A1348">
            <v>405001</v>
          </cell>
          <cell r="B1348" t="str">
            <v>SUNDRY RECEIVABLES-CURRENT</v>
          </cell>
          <cell r="E1348" t="str">
            <v>728000320</v>
          </cell>
          <cell r="F1348" t="str">
            <v>Total Equity</v>
          </cell>
        </row>
        <row r="1349">
          <cell r="A1349">
            <v>405001</v>
          </cell>
          <cell r="B1349" t="str">
            <v>SUNDRY RECEIVABLES-CURRENT</v>
          </cell>
          <cell r="E1349" t="str">
            <v>728000420</v>
          </cell>
          <cell r="F1349" t="str">
            <v>Total Equity</v>
          </cell>
        </row>
        <row r="1350">
          <cell r="A1350">
            <v>405001</v>
          </cell>
          <cell r="B1350" t="str">
            <v>SUNDRY RECEIVABLES-CURRENT</v>
          </cell>
          <cell r="E1350" t="str">
            <v>728000510</v>
          </cell>
          <cell r="F1350" t="str">
            <v>Total Equity</v>
          </cell>
        </row>
        <row r="1351">
          <cell r="A1351">
            <v>405001</v>
          </cell>
          <cell r="B1351" t="str">
            <v>SUNDRY RECEIVABLES-CURRENT</v>
          </cell>
          <cell r="E1351" t="str">
            <v>728000520</v>
          </cell>
          <cell r="F1351" t="str">
            <v>Total Equity</v>
          </cell>
        </row>
        <row r="1352">
          <cell r="A1352">
            <v>405001</v>
          </cell>
          <cell r="B1352" t="str">
            <v>SUNDRY RECEIVABLES-CURRENT</v>
          </cell>
          <cell r="E1352" t="str">
            <v>728000530</v>
          </cell>
          <cell r="F1352" t="str">
            <v>Total Equity</v>
          </cell>
        </row>
        <row r="1353">
          <cell r="A1353">
            <v>405001</v>
          </cell>
          <cell r="B1353" t="str">
            <v>SUNDRY RECEIVABLES-CURRENT</v>
          </cell>
          <cell r="E1353" t="str">
            <v>728000540</v>
          </cell>
          <cell r="F1353" t="str">
            <v>Total Equity</v>
          </cell>
        </row>
        <row r="1354">
          <cell r="A1354">
            <v>405001</v>
          </cell>
          <cell r="B1354" t="str">
            <v>SUNDRY RECEIVABLES-CURRENT</v>
          </cell>
          <cell r="E1354" t="str">
            <v>728000550</v>
          </cell>
          <cell r="F1354" t="str">
            <v>Total Equity</v>
          </cell>
        </row>
        <row r="1355">
          <cell r="A1355">
            <v>409001</v>
          </cell>
          <cell r="B1355" t="str">
            <v>PURCHASE OF EXCHANGE</v>
          </cell>
          <cell r="E1355" t="str">
            <v>728000560</v>
          </cell>
          <cell r="F1355" t="str">
            <v>Total Equity</v>
          </cell>
        </row>
        <row r="1356">
          <cell r="A1356">
            <v>410001</v>
          </cell>
          <cell r="B1356" t="str">
            <v>ALLOW FOR SUNDRY RECEIVABLES-CURRENT</v>
          </cell>
          <cell r="E1356" t="str">
            <v>728000600</v>
          </cell>
          <cell r="F1356" t="str">
            <v>Total Equity</v>
          </cell>
        </row>
        <row r="1357">
          <cell r="A1357">
            <v>440001</v>
          </cell>
          <cell r="B1357" t="str">
            <v>SUNDRY RECEIVABLES-NOT CURRENT</v>
          </cell>
          <cell r="E1357" t="str">
            <v>731000000</v>
          </cell>
          <cell r="F1357" t="str">
            <v>Total Equity</v>
          </cell>
        </row>
        <row r="1358">
          <cell r="A1358">
            <v>440001</v>
          </cell>
          <cell r="B1358" t="str">
            <v>SUNDRY RECEIVABLES-NOT CURRENT</v>
          </cell>
          <cell r="E1358" t="str">
            <v>731000060</v>
          </cell>
          <cell r="F1358" t="str">
            <v>Total Equity</v>
          </cell>
        </row>
        <row r="1359">
          <cell r="A1359">
            <v>500001</v>
          </cell>
          <cell r="B1359" t="str">
            <v>INVENTORIES RAW AND IN PROCESS</v>
          </cell>
          <cell r="E1359" t="str">
            <v>731000110</v>
          </cell>
          <cell r="F1359" t="str">
            <v>Total Equity</v>
          </cell>
        </row>
        <row r="1360">
          <cell r="A1360">
            <v>500001</v>
          </cell>
          <cell r="B1360" t="str">
            <v>INVENTORIES RAW AND IN PROCESS</v>
          </cell>
          <cell r="E1360" t="str">
            <v>731000120</v>
          </cell>
          <cell r="F1360" t="str">
            <v>Total Equity</v>
          </cell>
        </row>
        <row r="1361">
          <cell r="A1361">
            <v>500001</v>
          </cell>
          <cell r="B1361" t="str">
            <v>INVENTORIES RAW AND IN PROCESS</v>
          </cell>
          <cell r="E1361" t="str">
            <v>731000210</v>
          </cell>
          <cell r="F1361" t="str">
            <v>Total Equity</v>
          </cell>
        </row>
        <row r="1362">
          <cell r="A1362">
            <v>500001</v>
          </cell>
          <cell r="B1362" t="str">
            <v>INVENTORIES RAW AND IN PROCESS</v>
          </cell>
          <cell r="E1362" t="str">
            <v>731000220</v>
          </cell>
          <cell r="F1362" t="str">
            <v>Total Equity</v>
          </cell>
        </row>
        <row r="1363">
          <cell r="A1363">
            <v>500001</v>
          </cell>
          <cell r="B1363" t="str">
            <v>INVENTORIES RAW AND IN PROCESS</v>
          </cell>
          <cell r="E1363" t="str">
            <v>731000310</v>
          </cell>
          <cell r="F1363" t="str">
            <v>Total Equity</v>
          </cell>
        </row>
        <row r="1364">
          <cell r="A1364">
            <v>500001</v>
          </cell>
          <cell r="B1364" t="str">
            <v>INVENTORIES RAW AND IN PROCESS</v>
          </cell>
          <cell r="E1364" t="str">
            <v>731000320</v>
          </cell>
          <cell r="F1364" t="str">
            <v>Total Equity</v>
          </cell>
        </row>
        <row r="1365">
          <cell r="A1365">
            <v>500001</v>
          </cell>
          <cell r="B1365" t="str">
            <v>INVENTORIES RAW AND IN PROCESS</v>
          </cell>
          <cell r="E1365" t="str">
            <v>731000410</v>
          </cell>
          <cell r="F1365" t="str">
            <v>Total Equity</v>
          </cell>
        </row>
        <row r="1366">
          <cell r="A1366">
            <v>500001</v>
          </cell>
          <cell r="B1366" t="str">
            <v>INVENTORIES RAW AND IN PROCESS</v>
          </cell>
          <cell r="E1366" t="str">
            <v>731000420</v>
          </cell>
          <cell r="F1366" t="str">
            <v>Total Equity</v>
          </cell>
        </row>
        <row r="1367">
          <cell r="A1367">
            <v>500001</v>
          </cell>
          <cell r="B1367" t="str">
            <v>INVENTORIES RAW AND IN PROCESS</v>
          </cell>
          <cell r="E1367" t="str">
            <v>731500020</v>
          </cell>
          <cell r="F1367" t="str">
            <v>Total Equity</v>
          </cell>
        </row>
        <row r="1368">
          <cell r="A1368">
            <v>500001</v>
          </cell>
          <cell r="B1368" t="str">
            <v>INVENTORIES RAW AND IN PROCESS</v>
          </cell>
          <cell r="E1368" t="str">
            <v>732000000</v>
          </cell>
          <cell r="F1368" t="str">
            <v>Total Equity</v>
          </cell>
        </row>
        <row r="1369">
          <cell r="A1369">
            <v>500001</v>
          </cell>
          <cell r="B1369" t="str">
            <v>INVENTORIES RAW AND IN PROCESS</v>
          </cell>
          <cell r="E1369" t="str">
            <v>732000010</v>
          </cell>
          <cell r="F1369" t="str">
            <v>Total Equity</v>
          </cell>
        </row>
        <row r="1370">
          <cell r="A1370">
            <v>500001</v>
          </cell>
          <cell r="B1370" t="str">
            <v>INVENTORIES RAW AND IN PROCESS</v>
          </cell>
          <cell r="E1370" t="str">
            <v>732000020</v>
          </cell>
          <cell r="F1370" t="str">
            <v>Total Equity</v>
          </cell>
        </row>
        <row r="1371">
          <cell r="A1371">
            <v>500001</v>
          </cell>
          <cell r="B1371" t="str">
            <v>INVENTORIES RAW AND IN PROCESS</v>
          </cell>
          <cell r="E1371" t="str">
            <v>732000110</v>
          </cell>
          <cell r="F1371" t="str">
            <v>Total Equity</v>
          </cell>
        </row>
        <row r="1372">
          <cell r="A1372">
            <v>500001</v>
          </cell>
          <cell r="B1372" t="str">
            <v>INVENTORIES RAW AND IN PROCESS</v>
          </cell>
          <cell r="E1372" t="str">
            <v>732000120</v>
          </cell>
          <cell r="F1372" t="str">
            <v>Total Equity</v>
          </cell>
        </row>
        <row r="1373">
          <cell r="A1373">
            <v>500001</v>
          </cell>
          <cell r="B1373" t="str">
            <v>INVENTORIES RAW AND IN PROCESS</v>
          </cell>
          <cell r="E1373" t="str">
            <v>732000130</v>
          </cell>
          <cell r="F1373" t="str">
            <v>Total Equity</v>
          </cell>
        </row>
        <row r="1374">
          <cell r="A1374">
            <v>500001</v>
          </cell>
          <cell r="B1374" t="str">
            <v>INVENTORIES RAW AND IN PROCESS</v>
          </cell>
          <cell r="E1374" t="str">
            <v>732000140</v>
          </cell>
          <cell r="F1374" t="str">
            <v>Total Equity</v>
          </cell>
        </row>
        <row r="1375">
          <cell r="A1375">
            <v>500001</v>
          </cell>
          <cell r="B1375" t="str">
            <v>INVENTORIES RAW AND IN PROCESS</v>
          </cell>
          <cell r="E1375" t="str">
            <v>733000000</v>
          </cell>
          <cell r="F1375" t="str">
            <v>Total Equity</v>
          </cell>
        </row>
        <row r="1376">
          <cell r="A1376">
            <v>500001</v>
          </cell>
          <cell r="B1376" t="str">
            <v>INVENTORIES RAW AND IN PROCESS</v>
          </cell>
          <cell r="E1376" t="str">
            <v>734000000</v>
          </cell>
          <cell r="F1376" t="str">
            <v>Total Equity</v>
          </cell>
        </row>
        <row r="1377">
          <cell r="A1377">
            <v>500001</v>
          </cell>
          <cell r="B1377" t="str">
            <v>INVENTORIES RAW AND IN PROCESS</v>
          </cell>
          <cell r="E1377" t="str">
            <v>734000010</v>
          </cell>
          <cell r="F1377" t="str">
            <v>Total Equity</v>
          </cell>
        </row>
        <row r="1378">
          <cell r="A1378">
            <v>500001</v>
          </cell>
          <cell r="B1378" t="str">
            <v>INVENTORIES RAW AND IN PROCESS</v>
          </cell>
          <cell r="E1378" t="str">
            <v>734000020</v>
          </cell>
          <cell r="F1378" t="str">
            <v>Total Equity</v>
          </cell>
        </row>
        <row r="1379">
          <cell r="A1379">
            <v>500001</v>
          </cell>
          <cell r="B1379" t="str">
            <v>INVENTORIES RAW AND IN PROCESS</v>
          </cell>
          <cell r="E1379" t="str">
            <v>734000021</v>
          </cell>
          <cell r="F1379" t="str">
            <v>Total Equity</v>
          </cell>
        </row>
        <row r="1380">
          <cell r="A1380">
            <v>500001</v>
          </cell>
          <cell r="B1380" t="str">
            <v>INVENTORIES RAW AND IN PROCESS</v>
          </cell>
          <cell r="E1380" t="str">
            <v>734000022</v>
          </cell>
          <cell r="F1380" t="str">
            <v>Total Equity</v>
          </cell>
        </row>
        <row r="1381">
          <cell r="A1381">
            <v>500001</v>
          </cell>
          <cell r="B1381" t="str">
            <v>INVENTORIES RAW AND IN PROCESS</v>
          </cell>
          <cell r="E1381" t="str">
            <v>734000040</v>
          </cell>
          <cell r="F1381" t="str">
            <v>Total Equity</v>
          </cell>
        </row>
        <row r="1382">
          <cell r="A1382">
            <v>500001</v>
          </cell>
          <cell r="B1382" t="str">
            <v>INVENTORIES RAW AND IN PROCESS</v>
          </cell>
          <cell r="E1382" t="str">
            <v>734000050</v>
          </cell>
          <cell r="F1382" t="str">
            <v>Total Equity</v>
          </cell>
        </row>
        <row r="1383">
          <cell r="A1383">
            <v>500001</v>
          </cell>
          <cell r="B1383" t="str">
            <v>INVENTORIES RAW AND IN PROCESS</v>
          </cell>
          <cell r="E1383" t="str">
            <v>734000060</v>
          </cell>
          <cell r="F1383" t="str">
            <v>Total Equity</v>
          </cell>
        </row>
        <row r="1384">
          <cell r="A1384">
            <v>500001</v>
          </cell>
          <cell r="B1384" t="str">
            <v>INVENTORIES RAW AND IN PROCESS</v>
          </cell>
          <cell r="E1384" t="str">
            <v>734000110</v>
          </cell>
          <cell r="F1384" t="str">
            <v>Total Equity</v>
          </cell>
        </row>
        <row r="1385">
          <cell r="A1385">
            <v>500001</v>
          </cell>
          <cell r="B1385" t="str">
            <v>INVENTORIES RAW AND IN PROCESS</v>
          </cell>
          <cell r="E1385" t="str">
            <v>734000120</v>
          </cell>
          <cell r="F1385" t="str">
            <v>Total Equity</v>
          </cell>
        </row>
        <row r="1386">
          <cell r="A1386">
            <v>500001</v>
          </cell>
          <cell r="B1386" t="str">
            <v>INVENTORIES RAW AND IN PROCESS</v>
          </cell>
          <cell r="E1386" t="str">
            <v>734000210</v>
          </cell>
          <cell r="F1386" t="str">
            <v>Total Equity</v>
          </cell>
        </row>
        <row r="1387">
          <cell r="A1387">
            <v>500001</v>
          </cell>
          <cell r="B1387" t="str">
            <v>INVENTORIES RAW AND IN PROCESS</v>
          </cell>
          <cell r="E1387" t="str">
            <v>734000220</v>
          </cell>
          <cell r="F1387" t="str">
            <v>Total Equity</v>
          </cell>
        </row>
        <row r="1388">
          <cell r="A1388">
            <v>500001</v>
          </cell>
          <cell r="B1388" t="str">
            <v>INVENTORIES RAW AND IN PROCESS</v>
          </cell>
          <cell r="E1388" t="str">
            <v>734000230</v>
          </cell>
          <cell r="F1388" t="str">
            <v>Total Equity</v>
          </cell>
        </row>
        <row r="1389">
          <cell r="A1389">
            <v>500001</v>
          </cell>
          <cell r="B1389" t="str">
            <v>INVENTORIES RAW AND IN PROCESS</v>
          </cell>
          <cell r="E1389" t="str">
            <v>734000310</v>
          </cell>
          <cell r="F1389" t="str">
            <v>Total Equity</v>
          </cell>
        </row>
        <row r="1390">
          <cell r="A1390">
            <v>500001</v>
          </cell>
          <cell r="B1390" t="str">
            <v>INVENTORIES RAW AND IN PROCESS</v>
          </cell>
          <cell r="E1390" t="str">
            <v>734000320</v>
          </cell>
          <cell r="F1390" t="str">
            <v>Total Equity</v>
          </cell>
        </row>
        <row r="1391">
          <cell r="A1391">
            <v>500001</v>
          </cell>
          <cell r="B1391" t="str">
            <v>INVENTORIES RAW AND IN PROCESS</v>
          </cell>
          <cell r="E1391" t="str">
            <v>734000430</v>
          </cell>
          <cell r="F1391" t="str">
            <v>Total Equity</v>
          </cell>
        </row>
        <row r="1392">
          <cell r="A1392">
            <v>500001</v>
          </cell>
          <cell r="B1392" t="str">
            <v>INVENTORIES RAW AND IN PROCESS</v>
          </cell>
          <cell r="E1392" t="str">
            <v>734000510</v>
          </cell>
          <cell r="F1392" t="str">
            <v>Total Equity</v>
          </cell>
        </row>
        <row r="1393">
          <cell r="A1393">
            <v>500001</v>
          </cell>
          <cell r="B1393" t="str">
            <v>INVENTORIES RAW AND IN PROCESS</v>
          </cell>
          <cell r="E1393" t="str">
            <v>734000520</v>
          </cell>
          <cell r="F1393" t="str">
            <v>Total Equity</v>
          </cell>
        </row>
        <row r="1394">
          <cell r="A1394">
            <v>500001</v>
          </cell>
          <cell r="B1394" t="str">
            <v>INVENTORIES RAW AND IN PROCESS</v>
          </cell>
          <cell r="E1394" t="str">
            <v>734000600</v>
          </cell>
          <cell r="F1394" t="str">
            <v>Total Equity</v>
          </cell>
        </row>
        <row r="1395">
          <cell r="A1395">
            <v>500001</v>
          </cell>
          <cell r="B1395" t="str">
            <v>INVENTORIES RAW AND IN PROCESS</v>
          </cell>
          <cell r="E1395" t="str">
            <v>734000610</v>
          </cell>
          <cell r="F1395" t="str">
            <v>Total Equity</v>
          </cell>
        </row>
        <row r="1396">
          <cell r="A1396">
            <v>500001</v>
          </cell>
          <cell r="B1396" t="str">
            <v>INVENTORIES RAW AND IN PROCESS</v>
          </cell>
          <cell r="E1396" t="str">
            <v>734000720</v>
          </cell>
          <cell r="F1396" t="str">
            <v>Total Equity</v>
          </cell>
        </row>
        <row r="1397">
          <cell r="A1397">
            <v>500001</v>
          </cell>
          <cell r="B1397" t="str">
            <v>INVENTORIES RAW AND IN PROCESS</v>
          </cell>
          <cell r="E1397" t="str">
            <v>734000800</v>
          </cell>
          <cell r="F1397" t="str">
            <v>Total Equity</v>
          </cell>
        </row>
        <row r="1398">
          <cell r="A1398">
            <v>500001</v>
          </cell>
          <cell r="B1398" t="str">
            <v>INVENTORIES RAW AND IN PROCESS</v>
          </cell>
          <cell r="E1398" t="str">
            <v>734000830</v>
          </cell>
          <cell r="F1398" t="str">
            <v>Total Equity</v>
          </cell>
        </row>
        <row r="1399">
          <cell r="A1399">
            <v>500001</v>
          </cell>
          <cell r="B1399" t="str">
            <v>INVENTORIES RAW AND IN PROCESS</v>
          </cell>
          <cell r="E1399" t="str">
            <v>750111111</v>
          </cell>
          <cell r="F1399" t="str">
            <v>Total Equity</v>
          </cell>
        </row>
        <row r="1400">
          <cell r="A1400">
            <v>500001</v>
          </cell>
          <cell r="B1400" t="str">
            <v>INVENTORIES RAW AND IN PROCESS</v>
          </cell>
          <cell r="E1400" t="str">
            <v>750200000</v>
          </cell>
          <cell r="F1400" t="str">
            <v>Total Equity</v>
          </cell>
        </row>
        <row r="1401">
          <cell r="A1401">
            <v>500001</v>
          </cell>
          <cell r="B1401" t="str">
            <v>INVENTORIES RAW AND IN PROCESS</v>
          </cell>
          <cell r="E1401" t="str">
            <v>750400010</v>
          </cell>
          <cell r="F1401" t="str">
            <v>Total Equity</v>
          </cell>
        </row>
        <row r="1402">
          <cell r="A1402">
            <v>500001</v>
          </cell>
          <cell r="B1402" t="str">
            <v>INVENTORIES RAW AND IN PROCESS</v>
          </cell>
          <cell r="E1402" t="str">
            <v>750400020</v>
          </cell>
          <cell r="F1402" t="str">
            <v>Total Equity</v>
          </cell>
        </row>
        <row r="1403">
          <cell r="A1403">
            <v>500001</v>
          </cell>
          <cell r="B1403" t="str">
            <v>INVENTORIES RAW AND IN PROCESS</v>
          </cell>
          <cell r="E1403" t="str">
            <v>750400030</v>
          </cell>
          <cell r="F1403" t="str">
            <v>Total Equity</v>
          </cell>
        </row>
        <row r="1404">
          <cell r="A1404">
            <v>500001</v>
          </cell>
          <cell r="B1404" t="str">
            <v>INVENTORIES RAW AND IN PROCESS</v>
          </cell>
          <cell r="E1404" t="str">
            <v>750400040</v>
          </cell>
          <cell r="F1404" t="str">
            <v>Total Equity</v>
          </cell>
        </row>
        <row r="1405">
          <cell r="A1405">
            <v>500001</v>
          </cell>
          <cell r="B1405" t="str">
            <v>INVENTORIES RAW AND IN PROCESS</v>
          </cell>
          <cell r="E1405" t="str">
            <v>750400050</v>
          </cell>
          <cell r="F1405" t="str">
            <v>Total Equity</v>
          </cell>
        </row>
        <row r="1406">
          <cell r="A1406">
            <v>500001</v>
          </cell>
          <cell r="B1406" t="str">
            <v>INVENTORIES RAW AND IN PROCESS</v>
          </cell>
          <cell r="E1406" t="str">
            <v>750400080</v>
          </cell>
          <cell r="F1406" t="str">
            <v>Total Equity</v>
          </cell>
        </row>
        <row r="1407">
          <cell r="A1407">
            <v>500001</v>
          </cell>
          <cell r="B1407" t="str">
            <v>INVENTORIES RAW AND IN PROCESS</v>
          </cell>
          <cell r="E1407" t="str">
            <v>750400130</v>
          </cell>
          <cell r="F1407" t="str">
            <v>Total Equity</v>
          </cell>
        </row>
        <row r="1408">
          <cell r="A1408">
            <v>500001</v>
          </cell>
          <cell r="B1408" t="str">
            <v>INVENTORIES RAW AND IN PROCESS</v>
          </cell>
          <cell r="E1408" t="str">
            <v>750400140</v>
          </cell>
          <cell r="F1408" t="str">
            <v>Total Equity</v>
          </cell>
        </row>
        <row r="1409">
          <cell r="A1409">
            <v>500001</v>
          </cell>
          <cell r="B1409" t="str">
            <v>INVENTORIES RAW AND IN PROCESS</v>
          </cell>
          <cell r="E1409" t="str">
            <v>750400170</v>
          </cell>
          <cell r="F1409" t="str">
            <v>Total Equity</v>
          </cell>
        </row>
        <row r="1410">
          <cell r="A1410">
            <v>500001</v>
          </cell>
          <cell r="B1410" t="str">
            <v>INVENTORIES RAW AND IN PROCESS</v>
          </cell>
          <cell r="E1410" t="str">
            <v>750400180</v>
          </cell>
          <cell r="F1410" t="str">
            <v>Total Equity</v>
          </cell>
        </row>
        <row r="1411">
          <cell r="A1411">
            <v>500001</v>
          </cell>
          <cell r="B1411" t="str">
            <v>INVENTORIES RAW AND IN PROCESS</v>
          </cell>
          <cell r="E1411" t="str">
            <v>750600020</v>
          </cell>
          <cell r="F1411" t="str">
            <v>Total Equity</v>
          </cell>
        </row>
        <row r="1412">
          <cell r="A1412">
            <v>500001</v>
          </cell>
          <cell r="B1412" t="str">
            <v>INVENTORIES RAW AND IN PROCESS</v>
          </cell>
          <cell r="E1412" t="str">
            <v>750600030</v>
          </cell>
          <cell r="F1412" t="str">
            <v>Total Equity</v>
          </cell>
        </row>
        <row r="1413">
          <cell r="A1413">
            <v>500001</v>
          </cell>
          <cell r="B1413" t="str">
            <v>INVENTORIES RAW AND IN PROCESS</v>
          </cell>
          <cell r="E1413" t="str">
            <v>750600050</v>
          </cell>
          <cell r="F1413" t="str">
            <v>Total Equity</v>
          </cell>
        </row>
        <row r="1414">
          <cell r="A1414">
            <v>600001</v>
          </cell>
          <cell r="B1414" t="str">
            <v>FINISHED PRODUCT</v>
          </cell>
          <cell r="E1414" t="str">
            <v>750600070</v>
          </cell>
          <cell r="F1414" t="str">
            <v>Total Equity</v>
          </cell>
        </row>
        <row r="1415">
          <cell r="A1415">
            <v>600001</v>
          </cell>
          <cell r="B1415" t="str">
            <v>FINISHED PRODUCT</v>
          </cell>
          <cell r="E1415" t="str">
            <v>750600080</v>
          </cell>
          <cell r="F1415" t="str">
            <v>Total Equity</v>
          </cell>
        </row>
        <row r="1416">
          <cell r="A1416">
            <v>600001</v>
          </cell>
          <cell r="B1416" t="str">
            <v>FINISHED PRODUCT</v>
          </cell>
          <cell r="E1416" t="str">
            <v>750800000</v>
          </cell>
          <cell r="F1416" t="str">
            <v>Total Equity</v>
          </cell>
        </row>
        <row r="1417">
          <cell r="A1417">
            <v>600001</v>
          </cell>
          <cell r="B1417" t="str">
            <v>FINISHED PRODUCT</v>
          </cell>
          <cell r="E1417" t="str">
            <v>751200000</v>
          </cell>
          <cell r="F1417" t="str">
            <v>Total Equity</v>
          </cell>
        </row>
        <row r="1418">
          <cell r="A1418">
            <v>600001</v>
          </cell>
          <cell r="B1418" t="str">
            <v>FINISHED PRODUCT</v>
          </cell>
          <cell r="E1418" t="str">
            <v>751200010</v>
          </cell>
          <cell r="F1418" t="str">
            <v>Total Equity</v>
          </cell>
        </row>
        <row r="1419">
          <cell r="A1419">
            <v>600001</v>
          </cell>
          <cell r="B1419" t="str">
            <v>FINISHED PRODUCT</v>
          </cell>
          <cell r="E1419" t="str">
            <v>751200075</v>
          </cell>
          <cell r="F1419" t="str">
            <v>Total Equity</v>
          </cell>
        </row>
        <row r="1420">
          <cell r="A1420">
            <v>600001</v>
          </cell>
          <cell r="B1420" t="str">
            <v>FINISHED PRODUCT</v>
          </cell>
          <cell r="E1420" t="str">
            <v>751400010</v>
          </cell>
          <cell r="F1420" t="str">
            <v>Total Equity</v>
          </cell>
        </row>
        <row r="1421">
          <cell r="A1421">
            <v>600001</v>
          </cell>
          <cell r="B1421" t="str">
            <v>FINISHED PRODUCT</v>
          </cell>
          <cell r="E1421" t="str">
            <v>751400030</v>
          </cell>
          <cell r="F1421" t="str">
            <v>Total Equity</v>
          </cell>
        </row>
        <row r="1422">
          <cell r="A1422">
            <v>600001</v>
          </cell>
          <cell r="B1422" t="str">
            <v>FINISHED PRODUCT</v>
          </cell>
          <cell r="E1422" t="str">
            <v>751400080</v>
          </cell>
          <cell r="F1422" t="str">
            <v>Total Equity</v>
          </cell>
        </row>
        <row r="1423">
          <cell r="A1423">
            <v>600001</v>
          </cell>
          <cell r="B1423" t="str">
            <v>FINISHED PRODUCT</v>
          </cell>
          <cell r="E1423" t="str">
            <v>751400090</v>
          </cell>
          <cell r="F1423" t="str">
            <v>Total Equity</v>
          </cell>
        </row>
        <row r="1424">
          <cell r="A1424">
            <v>600001</v>
          </cell>
          <cell r="B1424" t="str">
            <v>FINISHED PRODUCT</v>
          </cell>
          <cell r="E1424" t="str">
            <v>751400100</v>
          </cell>
          <cell r="F1424" t="str">
            <v>Total Equity</v>
          </cell>
        </row>
        <row r="1425">
          <cell r="A1425">
            <v>600001</v>
          </cell>
          <cell r="B1425" t="str">
            <v>FINISHED PRODUCT</v>
          </cell>
          <cell r="E1425" t="str">
            <v>751400110</v>
          </cell>
          <cell r="F1425" t="str">
            <v>Total Equity</v>
          </cell>
        </row>
        <row r="1426">
          <cell r="A1426">
            <v>600001</v>
          </cell>
          <cell r="B1426" t="str">
            <v>FINISHED PRODUCT</v>
          </cell>
          <cell r="E1426" t="str">
            <v>751400120</v>
          </cell>
          <cell r="F1426" t="str">
            <v>Total Equity</v>
          </cell>
        </row>
        <row r="1427">
          <cell r="A1427">
            <v>600001</v>
          </cell>
          <cell r="B1427" t="str">
            <v>FINISHED PRODUCT</v>
          </cell>
          <cell r="E1427" t="str">
            <v>751400220</v>
          </cell>
          <cell r="F1427" t="str">
            <v>Total Equity</v>
          </cell>
        </row>
        <row r="1428">
          <cell r="A1428">
            <v>600001</v>
          </cell>
          <cell r="B1428" t="str">
            <v>FINISHED PRODUCT</v>
          </cell>
          <cell r="E1428" t="str">
            <v>752200000</v>
          </cell>
          <cell r="F1428" t="str">
            <v>Total Equity</v>
          </cell>
        </row>
        <row r="1429">
          <cell r="A1429">
            <v>600001</v>
          </cell>
          <cell r="B1429" t="str">
            <v>FINISHED PRODUCT</v>
          </cell>
          <cell r="E1429" t="str">
            <v>752200010</v>
          </cell>
          <cell r="F1429" t="str">
            <v>Total Equity</v>
          </cell>
        </row>
        <row r="1430">
          <cell r="A1430">
            <v>600001</v>
          </cell>
          <cell r="B1430" t="str">
            <v>FINISHED PRODUCT</v>
          </cell>
          <cell r="E1430" t="str">
            <v>752200020</v>
          </cell>
          <cell r="F1430" t="str">
            <v>Total Equity</v>
          </cell>
        </row>
        <row r="1431">
          <cell r="A1431">
            <v>600001</v>
          </cell>
          <cell r="B1431" t="str">
            <v>FINISHED PRODUCT</v>
          </cell>
          <cell r="E1431" t="str">
            <v>752400010</v>
          </cell>
          <cell r="F1431" t="str">
            <v>Total Equity</v>
          </cell>
        </row>
        <row r="1432">
          <cell r="A1432">
            <v>600001</v>
          </cell>
          <cell r="B1432" t="str">
            <v>FINISHED PRODUCT</v>
          </cell>
          <cell r="E1432" t="str">
            <v>752400040</v>
          </cell>
          <cell r="F1432" t="str">
            <v>Total Equity</v>
          </cell>
        </row>
        <row r="1433">
          <cell r="A1433">
            <v>600001</v>
          </cell>
          <cell r="B1433" t="str">
            <v>FINISHED PRODUCT</v>
          </cell>
          <cell r="E1433" t="str">
            <v>752400050</v>
          </cell>
          <cell r="F1433" t="str">
            <v>Total Equity</v>
          </cell>
        </row>
        <row r="1434">
          <cell r="A1434">
            <v>600001</v>
          </cell>
          <cell r="B1434" t="str">
            <v>FINISHED PRODUCT</v>
          </cell>
          <cell r="E1434" t="str">
            <v>752400060</v>
          </cell>
          <cell r="F1434" t="str">
            <v>Total Equity</v>
          </cell>
        </row>
        <row r="1435">
          <cell r="A1435">
            <v>600001</v>
          </cell>
          <cell r="B1435" t="str">
            <v>FINISHED PRODUCT</v>
          </cell>
          <cell r="E1435" t="str">
            <v>754200000</v>
          </cell>
          <cell r="F1435" t="str">
            <v>Total Equity</v>
          </cell>
        </row>
        <row r="1436">
          <cell r="A1436">
            <v>600001</v>
          </cell>
          <cell r="B1436" t="str">
            <v>FINISHED PRODUCT</v>
          </cell>
          <cell r="E1436" t="str">
            <v>754400000</v>
          </cell>
          <cell r="F1436" t="str">
            <v>Total Equity</v>
          </cell>
        </row>
        <row r="1437">
          <cell r="A1437">
            <v>600001</v>
          </cell>
          <cell r="B1437" t="str">
            <v>FINISHED PRODUCT</v>
          </cell>
          <cell r="E1437" t="str">
            <v>754600000</v>
          </cell>
          <cell r="F1437" t="str">
            <v>Total Equity</v>
          </cell>
        </row>
        <row r="1438">
          <cell r="A1438">
            <v>600001</v>
          </cell>
          <cell r="B1438" t="str">
            <v>FINISHED PRODUCT</v>
          </cell>
          <cell r="E1438" t="str">
            <v>754600010</v>
          </cell>
          <cell r="F1438" t="str">
            <v>Total Equity</v>
          </cell>
        </row>
        <row r="1439">
          <cell r="A1439">
            <v>700001</v>
          </cell>
          <cell r="B1439" t="str">
            <v>CONSIGNED STOCKS</v>
          </cell>
          <cell r="E1439" t="str">
            <v>754600030</v>
          </cell>
          <cell r="F1439" t="str">
            <v>Total Equity</v>
          </cell>
        </row>
        <row r="1440">
          <cell r="A1440">
            <v>700001</v>
          </cell>
          <cell r="B1440" t="str">
            <v>CONSIGNED STOCKS</v>
          </cell>
          <cell r="E1440" t="str">
            <v>754600050</v>
          </cell>
          <cell r="F1440" t="str">
            <v>Total Equity</v>
          </cell>
        </row>
        <row r="1441">
          <cell r="A1441">
            <v>700001</v>
          </cell>
          <cell r="B1441" t="str">
            <v>CONSIGNED STOCKS</v>
          </cell>
          <cell r="E1441" t="str">
            <v>754600060</v>
          </cell>
          <cell r="F1441" t="str">
            <v>Total Equity</v>
          </cell>
        </row>
        <row r="1442">
          <cell r="A1442">
            <v>700001</v>
          </cell>
          <cell r="B1442" t="str">
            <v>CONSIGNED STOCKS</v>
          </cell>
          <cell r="E1442" t="str">
            <v>754600100</v>
          </cell>
          <cell r="F1442" t="str">
            <v>Total Equity</v>
          </cell>
        </row>
        <row r="1443">
          <cell r="A1443">
            <v>800001</v>
          </cell>
          <cell r="B1443" t="str">
            <v>UNBILLED SHIPMENTS</v>
          </cell>
          <cell r="E1443" t="str">
            <v>754600110</v>
          </cell>
          <cell r="F1443" t="str">
            <v>Total Equity</v>
          </cell>
        </row>
        <row r="1444">
          <cell r="A1444">
            <v>800001</v>
          </cell>
          <cell r="B1444" t="str">
            <v>UNBILLED SHIPMENTS</v>
          </cell>
          <cell r="E1444" t="str">
            <v>754600120</v>
          </cell>
          <cell r="F1444" t="str">
            <v>Total Equity</v>
          </cell>
        </row>
        <row r="1445">
          <cell r="A1445">
            <v>800001</v>
          </cell>
          <cell r="B1445" t="str">
            <v>UNBILLED SHIPMENTS</v>
          </cell>
          <cell r="E1445" t="str">
            <v>754600130</v>
          </cell>
          <cell r="F1445" t="str">
            <v>Total Equity</v>
          </cell>
        </row>
        <row r="1446">
          <cell r="A1446">
            <v>950003</v>
          </cell>
          <cell r="B1446" t="str">
            <v>OTHERS WITHIN OWN ECHELON ABOVE GROUP</v>
          </cell>
          <cell r="E1446" t="str">
            <v>754600140</v>
          </cell>
          <cell r="F1446" t="str">
            <v>Total Equity</v>
          </cell>
        </row>
        <row r="1447">
          <cell r="A1447">
            <v>950004</v>
          </cell>
          <cell r="B1447" t="str">
            <v>OTHER GE PARENT CO.COMPONENTS</v>
          </cell>
          <cell r="E1447" t="str">
            <v>756200000</v>
          </cell>
          <cell r="F1447" t="str">
            <v>Total Equity</v>
          </cell>
        </row>
        <row r="1448">
          <cell r="A1448">
            <v>970001</v>
          </cell>
          <cell r="B1448" t="str">
            <v>REVALUATION TO LIFO</v>
          </cell>
          <cell r="E1448" t="str">
            <v>756200010</v>
          </cell>
          <cell r="F1448" t="str">
            <v>Total Equity</v>
          </cell>
        </row>
        <row r="1449">
          <cell r="A1449">
            <v>980001</v>
          </cell>
          <cell r="B1449" t="str">
            <v>REVAL TO LIFO - ADJ. TO FIN. RPT. BASIS</v>
          </cell>
          <cell r="E1449" t="str">
            <v>756200020</v>
          </cell>
          <cell r="F1449" t="str">
            <v>Total Equity</v>
          </cell>
        </row>
        <row r="1450">
          <cell r="A1450">
            <v>1010001</v>
          </cell>
          <cell r="B1450" t="str">
            <v>PROGRESS COLLECTIONS</v>
          </cell>
          <cell r="E1450" t="str">
            <v>756400000</v>
          </cell>
          <cell r="F1450" t="str">
            <v>Total Equity</v>
          </cell>
        </row>
        <row r="1451">
          <cell r="A1451">
            <v>1010001</v>
          </cell>
          <cell r="B1451" t="str">
            <v>PROGRESS COLLECTIONS</v>
          </cell>
          <cell r="E1451" t="str">
            <v>756600000</v>
          </cell>
          <cell r="F1451" t="str">
            <v>Total Equity</v>
          </cell>
        </row>
        <row r="1452">
          <cell r="A1452">
            <v>1201001</v>
          </cell>
          <cell r="B1452" t="str">
            <v>INSURANCE PAID IN ADVANCE</v>
          </cell>
          <cell r="E1452" t="str">
            <v>756800000</v>
          </cell>
          <cell r="F1452" t="str">
            <v>Total Equity</v>
          </cell>
        </row>
        <row r="1453">
          <cell r="A1453">
            <v>1201001</v>
          </cell>
          <cell r="B1453" t="str">
            <v>INSURANCE PAID IN ADVANCE</v>
          </cell>
          <cell r="E1453" t="str">
            <v>758200000</v>
          </cell>
          <cell r="F1453" t="str">
            <v>Total Equity</v>
          </cell>
        </row>
        <row r="1454">
          <cell r="A1454">
            <v>1201501</v>
          </cell>
          <cell r="B1454" t="str">
            <v>PREPAID EXP., EASEMENTS &amp; RIGHTS OF WAY</v>
          </cell>
          <cell r="E1454" t="str">
            <v>758400000</v>
          </cell>
          <cell r="F1454" t="str">
            <v>Total Equity</v>
          </cell>
        </row>
        <row r="1455">
          <cell r="A1455">
            <v>1201501</v>
          </cell>
          <cell r="B1455" t="str">
            <v>PREPAID EXP., EASEMENTS &amp; RIGHTS OF WAY</v>
          </cell>
          <cell r="E1455" t="str">
            <v>758600000</v>
          </cell>
          <cell r="F1455" t="str">
            <v>Total Equity</v>
          </cell>
        </row>
        <row r="1456">
          <cell r="A1456">
            <v>1202001</v>
          </cell>
          <cell r="B1456" t="str">
            <v>TAXES PAID IN ADVANCE</v>
          </cell>
          <cell r="E1456" t="str">
            <v>758600010</v>
          </cell>
          <cell r="F1456" t="str">
            <v>Total Equity</v>
          </cell>
        </row>
        <row r="1457">
          <cell r="A1457">
            <v>1202001</v>
          </cell>
          <cell r="B1457" t="str">
            <v>TAXES PAID IN ADVANCE</v>
          </cell>
          <cell r="E1457" t="str">
            <v>758600020</v>
          </cell>
          <cell r="F1457" t="str">
            <v>Total Equity</v>
          </cell>
        </row>
        <row r="1458">
          <cell r="A1458">
            <v>1202001</v>
          </cell>
          <cell r="B1458" t="str">
            <v>TAXES PAID IN ADVANCE</v>
          </cell>
          <cell r="E1458" t="str">
            <v>758600080</v>
          </cell>
          <cell r="F1458" t="str">
            <v>Total Equity</v>
          </cell>
        </row>
        <row r="1459">
          <cell r="A1459">
            <v>1202001</v>
          </cell>
          <cell r="B1459" t="str">
            <v>TAXES PAID IN ADVANCE</v>
          </cell>
          <cell r="E1459" t="str">
            <v>758600110</v>
          </cell>
          <cell r="F1459" t="str">
            <v>Total Equity</v>
          </cell>
        </row>
        <row r="1460">
          <cell r="A1460">
            <v>1203001</v>
          </cell>
          <cell r="B1460" t="str">
            <v>OTHER DEF CHGS                   120.3,.4,.6,.8,.17,.1</v>
          </cell>
          <cell r="E1460" t="str">
            <v>758600120</v>
          </cell>
          <cell r="F1460" t="str">
            <v>Total Equity</v>
          </cell>
        </row>
        <row r="1461">
          <cell r="A1461">
            <v>1203001</v>
          </cell>
          <cell r="B1461" t="str">
            <v>OTHER DEF CHGS                   120.3,.4,.6,.8,.17,.1</v>
          </cell>
          <cell r="E1461" t="str">
            <v>758600140</v>
          </cell>
          <cell r="F1461" t="str">
            <v>Total Equity</v>
          </cell>
        </row>
        <row r="1462">
          <cell r="A1462">
            <v>1203001</v>
          </cell>
          <cell r="B1462" t="str">
            <v>OTHER DEF CHGS                   120.3,.4,.6,.8,.17,.1</v>
          </cell>
          <cell r="E1462" t="str">
            <v>758600150</v>
          </cell>
          <cell r="F1462" t="str">
            <v>Total Equity</v>
          </cell>
        </row>
        <row r="1463">
          <cell r="A1463">
            <v>1203001</v>
          </cell>
          <cell r="B1463" t="str">
            <v>OTHER DEF CHGS                   120.3,.4,.6,.8,.17,.1</v>
          </cell>
          <cell r="E1463" t="str">
            <v>760400000</v>
          </cell>
          <cell r="F1463" t="str">
            <v>Total Equity</v>
          </cell>
        </row>
        <row r="1464">
          <cell r="A1464">
            <v>1203001</v>
          </cell>
          <cell r="B1464" t="str">
            <v>OTHER DEF CHGS                   120.3,.4,.6,.8,.17,.1</v>
          </cell>
          <cell r="E1464" t="str">
            <v>761000000</v>
          </cell>
          <cell r="F1464" t="str">
            <v>Total Equity</v>
          </cell>
        </row>
        <row r="1465">
          <cell r="A1465">
            <v>1203001</v>
          </cell>
          <cell r="B1465" t="str">
            <v>OTHER DEF CHGS                   120.3,.4,.6,.8,.17,.1</v>
          </cell>
          <cell r="E1465" t="str">
            <v>764200000</v>
          </cell>
          <cell r="F1465" t="str">
            <v>Total Equity</v>
          </cell>
        </row>
        <row r="1466">
          <cell r="A1466">
            <v>1203001</v>
          </cell>
          <cell r="B1466" t="str">
            <v>OTHER DEF CHGS                   120.3,.4,.6,.8,.17,.1</v>
          </cell>
          <cell r="E1466" t="str">
            <v>764200020</v>
          </cell>
          <cell r="F1466" t="str">
            <v>Total Equity</v>
          </cell>
        </row>
        <row r="1467">
          <cell r="A1467">
            <v>1203001</v>
          </cell>
          <cell r="B1467" t="str">
            <v>OTHER DEF CHGS                   120.3,.4,.6,.8,.17,.1</v>
          </cell>
          <cell r="E1467" t="str">
            <v>764200030</v>
          </cell>
          <cell r="F1467" t="str">
            <v>Total Equity</v>
          </cell>
        </row>
        <row r="1468">
          <cell r="A1468">
            <v>1205001</v>
          </cell>
          <cell r="B1468" t="str">
            <v>UNDISTRIBUTED EXPENDITURES</v>
          </cell>
          <cell r="E1468" t="str">
            <v>764400010</v>
          </cell>
          <cell r="F1468" t="str">
            <v>Total Equity</v>
          </cell>
        </row>
        <row r="1469">
          <cell r="A1469">
            <v>1205001</v>
          </cell>
          <cell r="B1469" t="str">
            <v>UNDISTRIBUTED EXPENDITURES</v>
          </cell>
          <cell r="E1469" t="str">
            <v>764400020</v>
          </cell>
          <cell r="F1469" t="str">
            <v>Total Equity</v>
          </cell>
        </row>
        <row r="1470">
          <cell r="A1470">
            <v>1205001</v>
          </cell>
          <cell r="B1470" t="str">
            <v>UNDISTRIBUTED EXPENDITURES</v>
          </cell>
          <cell r="E1470" t="str">
            <v>764400070</v>
          </cell>
          <cell r="F1470" t="str">
            <v>Total Equity</v>
          </cell>
        </row>
        <row r="1471">
          <cell r="A1471">
            <v>1205001</v>
          </cell>
          <cell r="B1471" t="str">
            <v>UNDISTRIBUTED EXPENDITURES</v>
          </cell>
          <cell r="E1471" t="str">
            <v>764600000</v>
          </cell>
          <cell r="F1471" t="str">
            <v>Total Equity</v>
          </cell>
        </row>
        <row r="1472">
          <cell r="A1472">
            <v>1205001</v>
          </cell>
          <cell r="B1472" t="str">
            <v>UNDISTRIBUTED EXPENDITURES</v>
          </cell>
          <cell r="E1472" t="str">
            <v>764600200</v>
          </cell>
          <cell r="F1472" t="str">
            <v>Total Equity</v>
          </cell>
        </row>
        <row r="1473">
          <cell r="A1473">
            <v>1205001</v>
          </cell>
          <cell r="B1473" t="str">
            <v>UNDISTRIBUTED EXPENDITURES</v>
          </cell>
          <cell r="E1473" t="str">
            <v>766800080</v>
          </cell>
          <cell r="F1473" t="str">
            <v>Total Equity</v>
          </cell>
        </row>
        <row r="1474">
          <cell r="A1474">
            <v>1205001</v>
          </cell>
          <cell r="B1474" t="str">
            <v>UNDISTRIBUTED EXPENDITURES</v>
          </cell>
          <cell r="E1474" t="str">
            <v>766800150</v>
          </cell>
          <cell r="F1474" t="str">
            <v>Total Equity</v>
          </cell>
        </row>
        <row r="1475">
          <cell r="A1475">
            <v>1205001</v>
          </cell>
          <cell r="B1475" t="str">
            <v>UNDISTRIBUTED EXPENDITURES</v>
          </cell>
          <cell r="E1475" t="str">
            <v>766800195</v>
          </cell>
          <cell r="F1475" t="str">
            <v>Total Equity</v>
          </cell>
        </row>
        <row r="1476">
          <cell r="A1476">
            <v>1205001</v>
          </cell>
          <cell r="B1476" t="str">
            <v>UNDISTRIBUTED EXPENDITURES</v>
          </cell>
          <cell r="E1476" t="str">
            <v>766800230</v>
          </cell>
          <cell r="F1476" t="str">
            <v>Total Equity</v>
          </cell>
        </row>
        <row r="1477">
          <cell r="A1477">
            <v>1205001</v>
          </cell>
          <cell r="B1477" t="str">
            <v>UNDISTRIBUTED EXPENDITURES</v>
          </cell>
          <cell r="E1477" t="str">
            <v>766800370</v>
          </cell>
          <cell r="F1477" t="str">
            <v>Total Equity</v>
          </cell>
        </row>
        <row r="1478">
          <cell r="A1478">
            <v>1205001</v>
          </cell>
          <cell r="B1478" t="str">
            <v>UNDISTRIBUTED EXPENDITURES</v>
          </cell>
          <cell r="E1478" t="str">
            <v>766800400</v>
          </cell>
          <cell r="F1478" t="str">
            <v>Total Equity</v>
          </cell>
        </row>
        <row r="1479">
          <cell r="A1479">
            <v>1205001</v>
          </cell>
          <cell r="B1479" t="str">
            <v>UNDISTRIBUTED EXPENDITURES</v>
          </cell>
          <cell r="E1479" t="str">
            <v>766800420</v>
          </cell>
          <cell r="F1479" t="str">
            <v>Total Equity</v>
          </cell>
        </row>
        <row r="1480">
          <cell r="A1480">
            <v>1205001</v>
          </cell>
          <cell r="B1480" t="str">
            <v>UNDISTRIBUTED EXPENDITURES</v>
          </cell>
          <cell r="E1480" t="str">
            <v>766800430</v>
          </cell>
          <cell r="F1480" t="str">
            <v>Total Equity</v>
          </cell>
        </row>
        <row r="1481">
          <cell r="A1481">
            <v>1205001</v>
          </cell>
          <cell r="B1481" t="str">
            <v>UNDISTRIBUTED EXPENDITURES</v>
          </cell>
          <cell r="E1481" t="str">
            <v>766800440</v>
          </cell>
          <cell r="F1481" t="str">
            <v>Total Equity</v>
          </cell>
        </row>
        <row r="1482">
          <cell r="A1482">
            <v>1205001</v>
          </cell>
          <cell r="B1482" t="str">
            <v>UNDISTRIBUTED EXPENDITURES</v>
          </cell>
          <cell r="E1482" t="str">
            <v>767000010</v>
          </cell>
          <cell r="F1482" t="str">
            <v>Total Equity</v>
          </cell>
        </row>
        <row r="1483">
          <cell r="A1483">
            <v>1205001</v>
          </cell>
          <cell r="B1483" t="str">
            <v>UNDISTRIBUTED EXPENDITURES</v>
          </cell>
          <cell r="E1483" t="str">
            <v>770000010</v>
          </cell>
          <cell r="F1483" t="str">
            <v>Total Equity</v>
          </cell>
        </row>
        <row r="1484">
          <cell r="A1484">
            <v>1205001</v>
          </cell>
          <cell r="B1484" t="str">
            <v>UNDISTRIBUTED EXPENDITURES</v>
          </cell>
          <cell r="E1484" t="str">
            <v>770000020</v>
          </cell>
          <cell r="F1484" t="str">
            <v>Total Equity</v>
          </cell>
        </row>
        <row r="1485">
          <cell r="A1485">
            <v>1205001</v>
          </cell>
          <cell r="B1485" t="str">
            <v>UNDISTRIBUTED EXPENDITURES</v>
          </cell>
          <cell r="E1485" t="str">
            <v>770000030</v>
          </cell>
          <cell r="F1485" t="str">
            <v>Total Equity</v>
          </cell>
        </row>
        <row r="1486">
          <cell r="A1486">
            <v>1205001</v>
          </cell>
          <cell r="B1486" t="str">
            <v>UNDISTRIBUTED EXPENDITURES</v>
          </cell>
          <cell r="E1486" t="str">
            <v>770000040</v>
          </cell>
          <cell r="F1486" t="str">
            <v>Total Equity</v>
          </cell>
        </row>
        <row r="1487">
          <cell r="A1487">
            <v>1205001</v>
          </cell>
          <cell r="B1487" t="str">
            <v>UNDISTRIBUTED EXPENDITURES</v>
          </cell>
          <cell r="E1487" t="str">
            <v>770000050</v>
          </cell>
          <cell r="F1487" t="str">
            <v>Total Equity</v>
          </cell>
        </row>
        <row r="1488">
          <cell r="A1488">
            <v>1205001</v>
          </cell>
          <cell r="B1488" t="str">
            <v>UNDISTRIBUTED EXPENDITURES</v>
          </cell>
          <cell r="E1488" t="str">
            <v>770000060</v>
          </cell>
          <cell r="F1488" t="str">
            <v>Total Equity</v>
          </cell>
        </row>
        <row r="1489">
          <cell r="A1489">
            <v>1205001</v>
          </cell>
          <cell r="B1489" t="str">
            <v>UNDISTRIBUTED EXPENDITURES</v>
          </cell>
          <cell r="E1489" t="str">
            <v>770000070</v>
          </cell>
          <cell r="F1489" t="str">
            <v>Total Equity</v>
          </cell>
        </row>
        <row r="1490">
          <cell r="A1490">
            <v>1205001</v>
          </cell>
          <cell r="B1490" t="str">
            <v>UNDISTRIBUTED EXPENDITURES</v>
          </cell>
          <cell r="E1490" t="str">
            <v>770000080</v>
          </cell>
          <cell r="F1490" t="str">
            <v>Total Equity</v>
          </cell>
        </row>
        <row r="1491">
          <cell r="A1491">
            <v>1205001</v>
          </cell>
          <cell r="B1491" t="str">
            <v>UNDISTRIBUTED EXPENDITURES</v>
          </cell>
          <cell r="E1491" t="str">
            <v>772200020</v>
          </cell>
          <cell r="F1491" t="str">
            <v>Total Equity</v>
          </cell>
        </row>
        <row r="1492">
          <cell r="A1492">
            <v>1205001</v>
          </cell>
          <cell r="B1492" t="str">
            <v>UNDISTRIBUTED EXPENDITURES</v>
          </cell>
          <cell r="E1492" t="str">
            <v>772400010</v>
          </cell>
          <cell r="F1492" t="str">
            <v>Total Equity</v>
          </cell>
        </row>
        <row r="1493">
          <cell r="A1493">
            <v>1205001</v>
          </cell>
          <cell r="B1493" t="str">
            <v>UNDISTRIBUTED EXPENDITURES</v>
          </cell>
          <cell r="E1493" t="str">
            <v>772400020</v>
          </cell>
          <cell r="F1493" t="str">
            <v>Total Equity</v>
          </cell>
        </row>
        <row r="1494">
          <cell r="A1494">
            <v>1205001</v>
          </cell>
          <cell r="B1494" t="str">
            <v>UNDISTRIBUTED EXPENDITURES</v>
          </cell>
          <cell r="E1494" t="str">
            <v>772600000</v>
          </cell>
          <cell r="F1494" t="str">
            <v>Total Equity</v>
          </cell>
        </row>
        <row r="1495">
          <cell r="A1495">
            <v>1205001</v>
          </cell>
          <cell r="B1495" t="str">
            <v>UNDISTRIBUTED EXPENDITURES</v>
          </cell>
          <cell r="E1495" t="str">
            <v>774200000</v>
          </cell>
          <cell r="F1495" t="str">
            <v>Total Equity</v>
          </cell>
        </row>
        <row r="1496">
          <cell r="A1496">
            <v>1205001</v>
          </cell>
          <cell r="B1496" t="str">
            <v>UNDISTRIBUTED EXPENDITURES</v>
          </cell>
          <cell r="E1496" t="str">
            <v>776200000</v>
          </cell>
          <cell r="F1496" t="str">
            <v>Total Equity</v>
          </cell>
        </row>
        <row r="1497">
          <cell r="A1497">
            <v>1205001</v>
          </cell>
          <cell r="B1497" t="str">
            <v>UNDISTRIBUTED EXPENDITURES</v>
          </cell>
          <cell r="E1497" t="str">
            <v>776400000</v>
          </cell>
          <cell r="F1497" t="str">
            <v>Total Equity</v>
          </cell>
        </row>
        <row r="1498">
          <cell r="A1498">
            <v>1205001</v>
          </cell>
          <cell r="B1498" t="str">
            <v>UNDISTRIBUTED EXPENDITURES</v>
          </cell>
          <cell r="E1498" t="str">
            <v>776800000</v>
          </cell>
          <cell r="F1498" t="str">
            <v>Total Equity</v>
          </cell>
        </row>
        <row r="1499">
          <cell r="A1499">
            <v>1205001</v>
          </cell>
          <cell r="B1499" t="str">
            <v>UNDISTRIBUTED EXPENDITURES</v>
          </cell>
          <cell r="E1499" t="str">
            <v>777000000</v>
          </cell>
          <cell r="F1499" t="str">
            <v>Total Equity</v>
          </cell>
        </row>
        <row r="1500">
          <cell r="A1500">
            <v>1205001</v>
          </cell>
          <cell r="B1500" t="str">
            <v>UNDISTRIBUTED EXPENDITURES</v>
          </cell>
          <cell r="E1500" t="str">
            <v>777000010</v>
          </cell>
          <cell r="F1500" t="str">
            <v>Total Equity</v>
          </cell>
        </row>
        <row r="1501">
          <cell r="A1501">
            <v>1205001</v>
          </cell>
          <cell r="B1501" t="str">
            <v>UNDISTRIBUTED EXPENDITURES</v>
          </cell>
          <cell r="E1501" t="str">
            <v>785100030</v>
          </cell>
          <cell r="F1501" t="str">
            <v>Total Equity</v>
          </cell>
        </row>
        <row r="1502">
          <cell r="A1502">
            <v>1205001</v>
          </cell>
          <cell r="B1502" t="str">
            <v>UNDISTRIBUTED EXPENDITURES</v>
          </cell>
          <cell r="E1502" t="str">
            <v>791100001</v>
          </cell>
          <cell r="F1502" t="str">
            <v>Total Equity</v>
          </cell>
        </row>
        <row r="1503">
          <cell r="A1503">
            <v>1205001</v>
          </cell>
          <cell r="B1503" t="str">
            <v>UNDISTRIBUTED EXPENDITURES</v>
          </cell>
          <cell r="E1503" t="str">
            <v>791100002</v>
          </cell>
          <cell r="F1503" t="str">
            <v>Total Equity</v>
          </cell>
        </row>
        <row r="1504">
          <cell r="A1504">
            <v>1205001</v>
          </cell>
          <cell r="B1504" t="str">
            <v>UNDISTRIBUTED EXPENDITURES</v>
          </cell>
          <cell r="E1504" t="str">
            <v>791100003</v>
          </cell>
          <cell r="F1504" t="str">
            <v>Total Equity</v>
          </cell>
        </row>
        <row r="1505">
          <cell r="A1505">
            <v>1205001</v>
          </cell>
          <cell r="B1505" t="str">
            <v>UNDISTRIBUTED EXPENDITURES</v>
          </cell>
          <cell r="E1505" t="str">
            <v>791100004</v>
          </cell>
          <cell r="F1505" t="str">
            <v>Total Equity</v>
          </cell>
        </row>
        <row r="1506">
          <cell r="A1506">
            <v>1205001</v>
          </cell>
          <cell r="B1506" t="str">
            <v>UNDISTRIBUTED EXPENDITURES</v>
          </cell>
          <cell r="E1506" t="str">
            <v>791100005</v>
          </cell>
          <cell r="F1506" t="str">
            <v>Total Equity</v>
          </cell>
        </row>
        <row r="1507">
          <cell r="A1507">
            <v>1205001</v>
          </cell>
          <cell r="B1507" t="str">
            <v>UNDISTRIBUTED EXPENDITURES</v>
          </cell>
          <cell r="E1507" t="str">
            <v>791100006</v>
          </cell>
          <cell r="F1507" t="str">
            <v>Total Equity</v>
          </cell>
        </row>
        <row r="1508">
          <cell r="A1508">
            <v>1205001</v>
          </cell>
          <cell r="B1508" t="str">
            <v>UNDISTRIBUTED EXPENDITURES</v>
          </cell>
          <cell r="E1508" t="str">
            <v>791100007</v>
          </cell>
          <cell r="F1508" t="str">
            <v>Total Equity</v>
          </cell>
        </row>
        <row r="1509">
          <cell r="A1509">
            <v>1205001</v>
          </cell>
          <cell r="B1509" t="str">
            <v>UNDISTRIBUTED EXPENDITURES</v>
          </cell>
          <cell r="E1509" t="str">
            <v>791100008</v>
          </cell>
          <cell r="F1509" t="str">
            <v>Total Equity</v>
          </cell>
        </row>
        <row r="1510">
          <cell r="A1510">
            <v>1205001</v>
          </cell>
          <cell r="B1510" t="str">
            <v>UNDISTRIBUTED EXPENDITURES</v>
          </cell>
          <cell r="E1510" t="str">
            <v>791100009</v>
          </cell>
          <cell r="F1510" t="str">
            <v>Total Equity</v>
          </cell>
        </row>
        <row r="1511">
          <cell r="A1511">
            <v>1205001</v>
          </cell>
          <cell r="B1511" t="str">
            <v>UNDISTRIBUTED EXPENDITURES</v>
          </cell>
          <cell r="E1511" t="str">
            <v>791100010</v>
          </cell>
          <cell r="F1511" t="str">
            <v>Total Equity</v>
          </cell>
        </row>
        <row r="1512">
          <cell r="A1512">
            <v>1205001</v>
          </cell>
          <cell r="B1512" t="str">
            <v>UNDISTRIBUTED EXPENDITURES</v>
          </cell>
          <cell r="E1512" t="str">
            <v>791100011</v>
          </cell>
          <cell r="F1512" t="str">
            <v>Total Equity</v>
          </cell>
        </row>
        <row r="1513">
          <cell r="A1513">
            <v>1205001</v>
          </cell>
          <cell r="B1513" t="str">
            <v>UNDISTRIBUTED EXPENDITURES</v>
          </cell>
          <cell r="E1513" t="str">
            <v>795100000</v>
          </cell>
          <cell r="F1513" t="str">
            <v>Total Equity</v>
          </cell>
        </row>
        <row r="1514">
          <cell r="A1514">
            <v>1205001</v>
          </cell>
          <cell r="B1514" t="str">
            <v>UNDISTRIBUTED EXPENDITURES</v>
          </cell>
          <cell r="E1514" t="str">
            <v>901000010</v>
          </cell>
          <cell r="F1514" t="str">
            <v>Total Equity</v>
          </cell>
        </row>
        <row r="1515">
          <cell r="A1515">
            <v>1205001</v>
          </cell>
          <cell r="B1515" t="str">
            <v>UNDISTRIBUTED EXPENDITURES</v>
          </cell>
          <cell r="E1515" t="str">
            <v>901000900</v>
          </cell>
          <cell r="F1515" t="str">
            <v>Total Equity</v>
          </cell>
        </row>
        <row r="1516">
          <cell r="A1516">
            <v>1205001</v>
          </cell>
          <cell r="B1516" t="str">
            <v>UNDISTRIBUTED EXPENDITURES</v>
          </cell>
          <cell r="E1516" t="str">
            <v>901010000</v>
          </cell>
          <cell r="F1516" t="str">
            <v>Total Equity</v>
          </cell>
        </row>
        <row r="1517">
          <cell r="A1517">
            <v>1205001</v>
          </cell>
          <cell r="B1517" t="str">
            <v>UNDISTRIBUTED EXPENDITURES</v>
          </cell>
          <cell r="E1517" t="str">
            <v>901030000</v>
          </cell>
          <cell r="F1517" t="str">
            <v>Total Equity</v>
          </cell>
        </row>
        <row r="1518">
          <cell r="A1518">
            <v>1205001</v>
          </cell>
          <cell r="B1518" t="str">
            <v>UNDISTRIBUTED EXPENDITURES</v>
          </cell>
          <cell r="E1518" t="str">
            <v>901040000</v>
          </cell>
          <cell r="F1518" t="str">
            <v>Total Equity</v>
          </cell>
        </row>
        <row r="1519">
          <cell r="A1519">
            <v>1205001</v>
          </cell>
          <cell r="B1519" t="str">
            <v>UNDISTRIBUTED EXPENDITURES</v>
          </cell>
          <cell r="E1519" t="str">
            <v>901040010</v>
          </cell>
          <cell r="F1519" t="str">
            <v>Total Equity</v>
          </cell>
        </row>
        <row r="1520">
          <cell r="A1520">
            <v>1205001</v>
          </cell>
          <cell r="B1520" t="str">
            <v>UNDISTRIBUTED EXPENDITURES</v>
          </cell>
          <cell r="E1520" t="str">
            <v>901040020</v>
          </cell>
          <cell r="F1520" t="str">
            <v>Total Equity</v>
          </cell>
        </row>
        <row r="1521">
          <cell r="A1521">
            <v>1205001</v>
          </cell>
          <cell r="B1521" t="str">
            <v>UNDISTRIBUTED EXPENDITURES</v>
          </cell>
          <cell r="E1521" t="str">
            <v>901040022</v>
          </cell>
          <cell r="F1521" t="str">
            <v>Total Equity</v>
          </cell>
        </row>
        <row r="1522">
          <cell r="A1522">
            <v>1205001</v>
          </cell>
          <cell r="B1522" t="str">
            <v>UNDISTRIBUTED EXPENDITURES</v>
          </cell>
          <cell r="E1522" t="str">
            <v>901060000</v>
          </cell>
          <cell r="F1522" t="str">
            <v>Total Equity</v>
          </cell>
        </row>
        <row r="1523">
          <cell r="A1523">
            <v>1205001</v>
          </cell>
          <cell r="B1523" t="str">
            <v>UNDISTRIBUTED EXPENDITURES</v>
          </cell>
          <cell r="E1523" t="str">
            <v>901070000</v>
          </cell>
          <cell r="F1523" t="str">
            <v>Total Equity</v>
          </cell>
        </row>
        <row r="1524">
          <cell r="A1524">
            <v>1205001</v>
          </cell>
          <cell r="B1524" t="str">
            <v>UNDISTRIBUTED EXPENDITURES</v>
          </cell>
          <cell r="E1524" t="str">
            <v>901150000</v>
          </cell>
          <cell r="F1524" t="str">
            <v>Total Equity</v>
          </cell>
        </row>
        <row r="1525">
          <cell r="A1525">
            <v>1205001</v>
          </cell>
          <cell r="B1525" t="str">
            <v>UNDISTRIBUTED EXPENDITURES</v>
          </cell>
          <cell r="E1525" t="str">
            <v>901160000</v>
          </cell>
          <cell r="F1525" t="str">
            <v>Total Equity</v>
          </cell>
        </row>
        <row r="1526">
          <cell r="A1526">
            <v>1205001</v>
          </cell>
          <cell r="B1526" t="str">
            <v>UNDISTRIBUTED EXPENDITURES</v>
          </cell>
          <cell r="E1526" t="str">
            <v>901170000</v>
          </cell>
          <cell r="F1526" t="str">
            <v>Total Equity</v>
          </cell>
        </row>
        <row r="1527">
          <cell r="A1527">
            <v>1205001</v>
          </cell>
          <cell r="B1527" t="str">
            <v>UNDISTRIBUTED EXPENDITURES</v>
          </cell>
          <cell r="E1527" t="str">
            <v>901200000</v>
          </cell>
          <cell r="F1527" t="str">
            <v>Total Equity</v>
          </cell>
        </row>
        <row r="1528">
          <cell r="A1528">
            <v>1205001</v>
          </cell>
          <cell r="B1528" t="str">
            <v>UNDISTRIBUTED EXPENDITURES</v>
          </cell>
          <cell r="E1528" t="str">
            <v>901240000</v>
          </cell>
          <cell r="F1528" t="str">
            <v>Total Equity</v>
          </cell>
        </row>
        <row r="1529">
          <cell r="A1529">
            <v>1205001</v>
          </cell>
          <cell r="B1529" t="str">
            <v>UNDISTRIBUTED EXPENDITURES</v>
          </cell>
          <cell r="E1529" t="str">
            <v>911340000</v>
          </cell>
          <cell r="F1529" t="str">
            <v>Total Equity</v>
          </cell>
        </row>
        <row r="1530">
          <cell r="A1530">
            <v>1205001</v>
          </cell>
          <cell r="B1530" t="str">
            <v>UNDISTRIBUTED EXPENDITURES</v>
          </cell>
          <cell r="E1530" t="str">
            <v>911350000</v>
          </cell>
          <cell r="F1530" t="str">
            <v>Total Equity</v>
          </cell>
        </row>
        <row r="1531">
          <cell r="A1531">
            <v>1205001</v>
          </cell>
          <cell r="B1531" t="str">
            <v>UNDISTRIBUTED EXPENDITURES</v>
          </cell>
          <cell r="E1531" t="str">
            <v>911350010</v>
          </cell>
          <cell r="F1531" t="str">
            <v>Total Equity</v>
          </cell>
        </row>
        <row r="1532">
          <cell r="A1532">
            <v>1205001</v>
          </cell>
          <cell r="B1532" t="str">
            <v>UNDISTRIBUTED EXPENDITURES</v>
          </cell>
          <cell r="E1532" t="str">
            <v>911350020</v>
          </cell>
          <cell r="F1532" t="str">
            <v>Total Equity</v>
          </cell>
        </row>
        <row r="1533">
          <cell r="A1533">
            <v>1205001</v>
          </cell>
          <cell r="B1533" t="str">
            <v>UNDISTRIBUTED EXPENDITURES</v>
          </cell>
          <cell r="E1533" t="str">
            <v>911350030</v>
          </cell>
          <cell r="F1533" t="str">
            <v>Total Equity</v>
          </cell>
        </row>
        <row r="1534">
          <cell r="A1534">
            <v>1205001</v>
          </cell>
          <cell r="B1534" t="str">
            <v>UNDISTRIBUTED EXPENDITURES</v>
          </cell>
          <cell r="E1534" t="str">
            <v>911350040</v>
          </cell>
          <cell r="F1534" t="str">
            <v>Total Equity</v>
          </cell>
        </row>
        <row r="1535">
          <cell r="A1535">
            <v>1205001</v>
          </cell>
          <cell r="B1535" t="str">
            <v>UNDISTRIBUTED EXPENDITURES</v>
          </cell>
          <cell r="E1535" t="str">
            <v>911350050</v>
          </cell>
          <cell r="F1535" t="str">
            <v>Total Equity</v>
          </cell>
        </row>
        <row r="1536">
          <cell r="A1536">
            <v>1205001</v>
          </cell>
          <cell r="B1536" t="str">
            <v>UNDISTRIBUTED EXPENDITURES</v>
          </cell>
          <cell r="E1536" t="str">
            <v>911350060</v>
          </cell>
          <cell r="F1536" t="str">
            <v>Total Equity</v>
          </cell>
        </row>
        <row r="1537">
          <cell r="A1537">
            <v>1205001</v>
          </cell>
          <cell r="B1537" t="str">
            <v>UNDISTRIBUTED EXPENDITURES</v>
          </cell>
          <cell r="E1537" t="str">
            <v>911350070</v>
          </cell>
          <cell r="F1537" t="str">
            <v>Total Equity</v>
          </cell>
        </row>
        <row r="1538">
          <cell r="A1538">
            <v>1205001</v>
          </cell>
          <cell r="B1538" t="str">
            <v>UNDISTRIBUTED EXPENDITURES</v>
          </cell>
          <cell r="E1538" t="str">
            <v>911350100</v>
          </cell>
          <cell r="F1538" t="str">
            <v>Total Equity</v>
          </cell>
        </row>
        <row r="1539">
          <cell r="A1539">
            <v>1205001</v>
          </cell>
          <cell r="B1539" t="str">
            <v>UNDISTRIBUTED EXPENDITURES</v>
          </cell>
          <cell r="E1539" t="str">
            <v>911720000</v>
          </cell>
          <cell r="F1539" t="str">
            <v>Total Equity</v>
          </cell>
        </row>
        <row r="1540">
          <cell r="A1540">
            <v>1205001</v>
          </cell>
          <cell r="B1540" t="str">
            <v>UNDISTRIBUTED EXPENDITURES</v>
          </cell>
          <cell r="E1540" t="str">
            <v>911750000</v>
          </cell>
          <cell r="F1540" t="str">
            <v>Total Equity</v>
          </cell>
        </row>
        <row r="1541">
          <cell r="A1541">
            <v>1205001</v>
          </cell>
          <cell r="B1541" t="str">
            <v>UNDISTRIBUTED EXPENDITURES</v>
          </cell>
          <cell r="E1541" t="str">
            <v>921030001</v>
          </cell>
          <cell r="F1541" t="str">
            <v>Total Equity</v>
          </cell>
        </row>
        <row r="1542">
          <cell r="A1542">
            <v>1205001</v>
          </cell>
          <cell r="B1542" t="str">
            <v>UNDISTRIBUTED EXPENDITURES</v>
          </cell>
          <cell r="E1542" t="str">
            <v>931000900</v>
          </cell>
          <cell r="F1542" t="str">
            <v>Total Equity</v>
          </cell>
        </row>
        <row r="1543">
          <cell r="A1543">
            <v>1205001</v>
          </cell>
          <cell r="B1543" t="str">
            <v>UNDISTRIBUTED EXPENDITURES</v>
          </cell>
          <cell r="E1543" t="str">
            <v>931010000</v>
          </cell>
          <cell r="F1543" t="str">
            <v>Total Equity</v>
          </cell>
        </row>
        <row r="1544">
          <cell r="A1544">
            <v>1205001</v>
          </cell>
          <cell r="B1544" t="str">
            <v>UNDISTRIBUTED EXPENDITURES</v>
          </cell>
          <cell r="E1544" t="str">
            <v>931020000</v>
          </cell>
          <cell r="F1544" t="str">
            <v>Total Equity</v>
          </cell>
        </row>
        <row r="1545">
          <cell r="A1545">
            <v>1205001</v>
          </cell>
          <cell r="B1545" t="str">
            <v>UNDISTRIBUTED EXPENDITURES</v>
          </cell>
          <cell r="E1545" t="str">
            <v>931020020</v>
          </cell>
          <cell r="F1545" t="str">
            <v>Total Equity</v>
          </cell>
        </row>
        <row r="1546">
          <cell r="A1546">
            <v>1205001</v>
          </cell>
          <cell r="B1546" t="str">
            <v>UNDISTRIBUTED EXPENDITURES</v>
          </cell>
          <cell r="E1546" t="str">
            <v>931020050</v>
          </cell>
          <cell r="F1546" t="str">
            <v>Total Equity</v>
          </cell>
        </row>
        <row r="1547">
          <cell r="A1547">
            <v>1205001</v>
          </cell>
          <cell r="B1547" t="str">
            <v>UNDISTRIBUTED EXPENDITURES</v>
          </cell>
          <cell r="E1547" t="str">
            <v>931020051</v>
          </cell>
          <cell r="F1547" t="str">
            <v>Total Equity</v>
          </cell>
        </row>
        <row r="1548">
          <cell r="A1548">
            <v>1205001</v>
          </cell>
          <cell r="B1548" t="str">
            <v>UNDISTRIBUTED EXPENDITURES</v>
          </cell>
          <cell r="E1548" t="str">
            <v>931030000</v>
          </cell>
          <cell r="F1548" t="str">
            <v>Total Equity</v>
          </cell>
        </row>
        <row r="1549">
          <cell r="A1549">
            <v>1205001</v>
          </cell>
          <cell r="B1549" t="str">
            <v>UNDISTRIBUTED EXPENDITURES</v>
          </cell>
          <cell r="E1549" t="str">
            <v>931060000</v>
          </cell>
          <cell r="F1549" t="str">
            <v>Total Equity</v>
          </cell>
        </row>
        <row r="1550">
          <cell r="A1550">
            <v>1205001</v>
          </cell>
          <cell r="B1550" t="str">
            <v>UNDISTRIBUTED EXPENDITURES</v>
          </cell>
          <cell r="E1550" t="str">
            <v>931800900</v>
          </cell>
          <cell r="F1550" t="str">
            <v>Total Equity</v>
          </cell>
        </row>
        <row r="1551">
          <cell r="A1551">
            <v>1205001</v>
          </cell>
          <cell r="B1551" t="str">
            <v>UNDISTRIBUTED EXPENDITURES</v>
          </cell>
          <cell r="E1551" t="str">
            <v>951010020</v>
          </cell>
          <cell r="F1551" t="str">
            <v>Total Equity</v>
          </cell>
        </row>
        <row r="1552">
          <cell r="A1552">
            <v>1206001</v>
          </cell>
          <cell r="B1552" t="str">
            <v>DEF CHGS-BUSINESS COMBINATION EXPENSES</v>
          </cell>
          <cell r="E1552" t="str">
            <v>951020000</v>
          </cell>
          <cell r="F1552" t="str">
            <v>Total Equity</v>
          </cell>
        </row>
        <row r="1553">
          <cell r="A1553">
            <v>1209002</v>
          </cell>
          <cell r="B1553" t="str">
            <v>OTHERS WITHIN OWN GROUP</v>
          </cell>
          <cell r="E1553" t="str">
            <v>951090010</v>
          </cell>
          <cell r="F1553" t="str">
            <v>Total Equity</v>
          </cell>
        </row>
        <row r="1554">
          <cell r="A1554">
            <v>1209002</v>
          </cell>
          <cell r="B1554" t="str">
            <v>OTHERS WITHIN OWN GROUP</v>
          </cell>
          <cell r="E1554" t="str">
            <v>961030000</v>
          </cell>
          <cell r="F1554" t="str">
            <v>Total Equity</v>
          </cell>
        </row>
        <row r="1555">
          <cell r="A1555">
            <v>1209003</v>
          </cell>
          <cell r="B1555" t="str">
            <v>OTHERS WITHIN OWN ECHELON ABOVE GROUP</v>
          </cell>
          <cell r="E1555" t="str">
            <v>961040000</v>
          </cell>
          <cell r="F1555" t="str">
            <v>Total Equity</v>
          </cell>
        </row>
        <row r="1556">
          <cell r="A1556">
            <v>1209004</v>
          </cell>
          <cell r="B1556" t="str">
            <v>OTHER GE PARENT CO.COMPONENTS</v>
          </cell>
          <cell r="E1556" t="str">
            <v>961050000</v>
          </cell>
          <cell r="F1556" t="str">
            <v>Total Equity</v>
          </cell>
        </row>
        <row r="1557">
          <cell r="A1557">
            <v>1209004</v>
          </cell>
          <cell r="B1557" t="str">
            <v>OTHER GE PARENT CO.COMPONENTS</v>
          </cell>
          <cell r="E1557" t="str">
            <v>961060000</v>
          </cell>
          <cell r="F1557" t="str">
            <v>Total Equity</v>
          </cell>
        </row>
        <row r="1558">
          <cell r="A1558">
            <v>1209004</v>
          </cell>
          <cell r="B1558" t="str">
            <v>OTHER GE PARENT CO.COMPONENTS</v>
          </cell>
          <cell r="E1558" t="str">
            <v>961080000</v>
          </cell>
          <cell r="F1558" t="str">
            <v>Total Equity</v>
          </cell>
        </row>
        <row r="1559">
          <cell r="A1559">
            <v>1270001</v>
          </cell>
          <cell r="B1559" t="str">
            <v>INTERNAL USE SOFTWARE-CAPITALIZED SOFTWARE COSTS-FC-BAL 1/1</v>
          </cell>
          <cell r="E1559" t="str">
            <v>961240000</v>
          </cell>
          <cell r="F1559" t="str">
            <v>Total Equity</v>
          </cell>
        </row>
        <row r="1560">
          <cell r="A1560">
            <v>1270001</v>
          </cell>
          <cell r="B1560" t="str">
            <v>INTERNAL USE SOFTWARE-CAPITALIZED SOFTWARE COSTS-FC-BAL 1/1</v>
          </cell>
          <cell r="E1560" t="str">
            <v>970000900</v>
          </cell>
          <cell r="F1560" t="str">
            <v>Total Equity</v>
          </cell>
        </row>
        <row r="1561">
          <cell r="A1561">
            <v>1270001</v>
          </cell>
          <cell r="B1561" t="str">
            <v>INTERNAL USE SOFTWARE-CAPITALIZED SOFTWARE COSTS-FC-BAL 1/1</v>
          </cell>
          <cell r="E1561" t="str">
            <v>970010000</v>
          </cell>
          <cell r="F1561" t="str">
            <v>Total Equity</v>
          </cell>
        </row>
        <row r="1562">
          <cell r="A1562">
            <v>1270001</v>
          </cell>
          <cell r="B1562" t="str">
            <v>INTERNAL USE SOFTWARE-CAPITALIZED SOFTWARE COSTS-FC-BAL 1/1</v>
          </cell>
          <cell r="E1562" t="str">
            <v>970030001</v>
          </cell>
          <cell r="F1562" t="str">
            <v>Total Equity</v>
          </cell>
        </row>
        <row r="1563">
          <cell r="A1563">
            <v>1270003</v>
          </cell>
          <cell r="B1563" t="str">
            <v>INTERNAL USE SOFTWARE-CAPITALIZED SOFTWARE COSTS-GROSS EXPEND-CY-OTHER</v>
          </cell>
          <cell r="E1563" t="str">
            <v>970170000</v>
          </cell>
          <cell r="F1563" t="str">
            <v>Total Equity</v>
          </cell>
        </row>
        <row r="1564">
          <cell r="A1564">
            <v>1270003</v>
          </cell>
          <cell r="B1564" t="str">
            <v>INTERNAL USE SOFTWARE-CAPITALIZED SOFTWARE COSTS-GROSS EXPEND-CY-OTHER</v>
          </cell>
          <cell r="E1564" t="str">
            <v>970230000</v>
          </cell>
          <cell r="F1564" t="str">
            <v>Total Equity</v>
          </cell>
        </row>
        <row r="1565">
          <cell r="A1565">
            <v>1270003</v>
          </cell>
          <cell r="B1565" t="str">
            <v>INTERNAL USE SOFTWARE-CAPITALIZED SOFTWARE COSTS-GROSS EXPEND-CY-OTHER</v>
          </cell>
          <cell r="E1565" t="str">
            <v>970240001</v>
          </cell>
          <cell r="F1565" t="str">
            <v>Total Equity</v>
          </cell>
        </row>
        <row r="1566">
          <cell r="A1566">
            <v>1270003</v>
          </cell>
          <cell r="B1566" t="str">
            <v>INTERNAL USE SOFTWARE-CAPITALIZED SOFTWARE COSTS-GROSS EXPEND-CY-OTHER</v>
          </cell>
          <cell r="E1566" t="str">
            <v>980010010</v>
          </cell>
          <cell r="F1566" t="str">
            <v>Total Equity</v>
          </cell>
        </row>
        <row r="1567">
          <cell r="A1567">
            <v>1270003</v>
          </cell>
          <cell r="B1567" t="str">
            <v>INTERNAL USE SOFTWARE-CAPITALIZED SOFTWARE COSTS-GROSS EXPEND-CY-OTHER</v>
          </cell>
          <cell r="E1567" t="str">
            <v>980010011</v>
          </cell>
          <cell r="F1567" t="str">
            <v>Total Equity</v>
          </cell>
        </row>
        <row r="1568">
          <cell r="A1568">
            <v>1270004</v>
          </cell>
          <cell r="B1568" t="str">
            <v>INTERNAL USE SOFTWARE-CAPITALIZED SOFTWARE COSTS-WRITE OFFS, ETC.</v>
          </cell>
          <cell r="E1568" t="str">
            <v>980010017</v>
          </cell>
          <cell r="F1568" t="str">
            <v>Total Equity</v>
          </cell>
        </row>
        <row r="1569">
          <cell r="A1569">
            <v>1270004</v>
          </cell>
          <cell r="B1569" t="str">
            <v>INTERNAL USE SOFTWARE-CAPITALIZED SOFTWARE COSTS-WRITE OFFS, ETC.</v>
          </cell>
          <cell r="E1569" t="str">
            <v>980010020</v>
          </cell>
          <cell r="F1569" t="str">
            <v>Total Equity</v>
          </cell>
        </row>
        <row r="1570">
          <cell r="A1570">
            <v>1270004</v>
          </cell>
          <cell r="B1570" t="str">
            <v>INTERNAL USE SOFTWARE-CAPITALIZED SOFTWARE COSTS-WRITE OFFS, ETC.</v>
          </cell>
          <cell r="E1570" t="str">
            <v>980010025</v>
          </cell>
          <cell r="F1570" t="str">
            <v>Total Equity</v>
          </cell>
        </row>
        <row r="1571">
          <cell r="A1571">
            <v>1280001</v>
          </cell>
          <cell r="B1571" t="str">
            <v>CAP. SOFTWARE COSTS-RESERVE FOR AMORT-CY</v>
          </cell>
          <cell r="E1571" t="str">
            <v>980010030</v>
          </cell>
          <cell r="F1571" t="str">
            <v>Total Equity</v>
          </cell>
        </row>
        <row r="1572">
          <cell r="A1572">
            <v>1280001</v>
          </cell>
          <cell r="B1572" t="str">
            <v>CAP. SOFTWARE COSTS-RESERVE FOR AMORT-CY</v>
          </cell>
          <cell r="E1572" t="str">
            <v>980020000</v>
          </cell>
          <cell r="F1572" t="str">
            <v>Total Equity</v>
          </cell>
        </row>
        <row r="1573">
          <cell r="A1573">
            <v>1280002</v>
          </cell>
          <cell r="B1573" t="str">
            <v>CAP. SOFTWARE COSTS-RESERVE FOR AMORT-PY</v>
          </cell>
          <cell r="E1573" t="str">
            <v>984010000</v>
          </cell>
          <cell r="F1573" t="str">
            <v>Total Equity</v>
          </cell>
        </row>
        <row r="1574">
          <cell r="A1574">
            <v>1290001</v>
          </cell>
          <cell r="B1574" t="str">
            <v>RESERVE FOR DEFERRED CHARGES</v>
          </cell>
          <cell r="E1574" t="str">
            <v>984010001</v>
          </cell>
          <cell r="F1574" t="str">
            <v>Total Equity</v>
          </cell>
        </row>
        <row r="1575">
          <cell r="A1575">
            <v>1300001</v>
          </cell>
          <cell r="B1575" t="str">
            <v>LOANS TO EMPLOYEES</v>
          </cell>
          <cell r="E1575" t="str">
            <v>984130000</v>
          </cell>
          <cell r="F1575" t="str">
            <v>Total Equity</v>
          </cell>
        </row>
        <row r="1576">
          <cell r="A1576">
            <v>1300001</v>
          </cell>
          <cell r="B1576" t="str">
            <v>LOANS TO EMPLOYEES</v>
          </cell>
          <cell r="E1576" t="str">
            <v>984230000</v>
          </cell>
          <cell r="F1576" t="str">
            <v>Total Equity</v>
          </cell>
        </row>
        <row r="1577">
          <cell r="A1577">
            <v>1300001</v>
          </cell>
          <cell r="B1577" t="str">
            <v>LOANS TO EMPLOYEES</v>
          </cell>
          <cell r="E1577" t="str">
            <v>985000900</v>
          </cell>
          <cell r="F1577" t="str">
            <v>Total Equity</v>
          </cell>
        </row>
        <row r="1578">
          <cell r="A1578">
            <v>1300001</v>
          </cell>
          <cell r="B1578" t="str">
            <v>LOANS TO EMPLOYEES</v>
          </cell>
          <cell r="E1578" t="str">
            <v>985110000</v>
          </cell>
          <cell r="F1578" t="str">
            <v>Total Equity</v>
          </cell>
        </row>
        <row r="1579">
          <cell r="A1579">
            <v>1300001</v>
          </cell>
          <cell r="B1579" t="str">
            <v>LOANS TO EMPLOYEES</v>
          </cell>
          <cell r="E1579" t="str">
            <v>985110010</v>
          </cell>
          <cell r="F1579" t="str">
            <v>Total Equity</v>
          </cell>
        </row>
        <row r="1580">
          <cell r="A1580">
            <v>1310001</v>
          </cell>
          <cell r="B1580" t="str">
            <v>OTHER ASSETS</v>
          </cell>
          <cell r="E1580" t="str">
            <v>985110025</v>
          </cell>
          <cell r="F1580" t="str">
            <v>Total Equity</v>
          </cell>
        </row>
        <row r="1581">
          <cell r="A1581">
            <v>1310071</v>
          </cell>
          <cell r="B1581" t="str">
            <v>TRSY-OTHER ASSETS</v>
          </cell>
          <cell r="E1581" t="str">
            <v>985230000</v>
          </cell>
          <cell r="F1581" t="str">
            <v>Total Equity</v>
          </cell>
        </row>
        <row r="1582">
          <cell r="A1582">
            <v>1601001</v>
          </cell>
          <cell r="B1582" t="str">
            <v>SHARE OF EQUITY AT ACQUISITION</v>
          </cell>
          <cell r="E1582" t="str">
            <v>986000000</v>
          </cell>
          <cell r="F1582" t="str">
            <v>Total Equity</v>
          </cell>
        </row>
        <row r="1583">
          <cell r="A1583">
            <v>1601001</v>
          </cell>
          <cell r="B1583" t="str">
            <v>SHARE OF EQUITY AT ACQUISITION</v>
          </cell>
          <cell r="E1583" t="str">
            <v>986000005</v>
          </cell>
          <cell r="F1583" t="str">
            <v>Total Equity</v>
          </cell>
        </row>
        <row r="1584">
          <cell r="A1584">
            <v>1601001</v>
          </cell>
          <cell r="B1584" t="str">
            <v>SHARE OF EQUITY AT ACQUISITION</v>
          </cell>
          <cell r="E1584" t="str">
            <v>986000020</v>
          </cell>
          <cell r="F1584" t="str">
            <v>Total Equity</v>
          </cell>
        </row>
        <row r="1585">
          <cell r="A1585">
            <v>1601001</v>
          </cell>
          <cell r="B1585" t="str">
            <v>SHARE OF EQUITY AT ACQUISITION</v>
          </cell>
          <cell r="E1585" t="str">
            <v>990000000</v>
          </cell>
          <cell r="F1585" t="str">
            <v>Total Equity</v>
          </cell>
        </row>
        <row r="1586">
          <cell r="A1586">
            <v>1601001</v>
          </cell>
          <cell r="B1586" t="str">
            <v>SHARE OF EQUITY AT ACQUISITION</v>
          </cell>
        </row>
        <row r="1587">
          <cell r="A1587">
            <v>1601001</v>
          </cell>
          <cell r="B1587" t="str">
            <v>SHARE OF EQUITY AT ACQUISITION</v>
          </cell>
        </row>
        <row r="1588">
          <cell r="A1588">
            <v>1601001</v>
          </cell>
          <cell r="B1588" t="str">
            <v>SHARE OF EQUITY AT ACQUISITION</v>
          </cell>
        </row>
        <row r="1589">
          <cell r="A1589">
            <v>1601001</v>
          </cell>
          <cell r="B1589" t="str">
            <v>SHARE OF EQUITY AT ACQUISITION</v>
          </cell>
        </row>
        <row r="1590">
          <cell r="A1590">
            <v>1621001</v>
          </cell>
          <cell r="B1590" t="str">
            <v>SHARE OF EQUITY AT ACQUISITION</v>
          </cell>
        </row>
        <row r="1591">
          <cell r="A1591">
            <v>1621001</v>
          </cell>
          <cell r="B1591" t="str">
            <v>SHARE OF EQUITY AT ACQUISITION</v>
          </cell>
        </row>
        <row r="1592">
          <cell r="A1592">
            <v>1621001</v>
          </cell>
          <cell r="B1592" t="str">
            <v>SHARE OF EQUITY AT ACQUISITION</v>
          </cell>
        </row>
        <row r="1593">
          <cell r="A1593">
            <v>1621001</v>
          </cell>
          <cell r="B1593" t="str">
            <v>SHARE OF EQUITY AT ACQUISITION</v>
          </cell>
        </row>
        <row r="1594">
          <cell r="A1594">
            <v>1624001</v>
          </cell>
          <cell r="B1594" t="str">
            <v>LOANS AND ADVANCES</v>
          </cell>
        </row>
        <row r="1595">
          <cell r="A1595">
            <v>1625001</v>
          </cell>
          <cell r="B1595" t="str">
            <v>CHANGE IN SOE SINCE ACQUISITION</v>
          </cell>
        </row>
        <row r="1596">
          <cell r="A1596">
            <v>1625001</v>
          </cell>
          <cell r="B1596" t="str">
            <v>CHANGE IN SOE SINCE ACQUISITION</v>
          </cell>
        </row>
        <row r="1597">
          <cell r="A1597">
            <v>1625001</v>
          </cell>
          <cell r="B1597" t="str">
            <v>CHANGE IN SOE SINCE ACQUISITION</v>
          </cell>
        </row>
        <row r="1598">
          <cell r="A1598">
            <v>1625001</v>
          </cell>
          <cell r="B1598" t="str">
            <v>CHANGE IN SOE SINCE ACQUISITION</v>
          </cell>
        </row>
        <row r="1599">
          <cell r="A1599">
            <v>1625001</v>
          </cell>
          <cell r="B1599" t="str">
            <v>CHANGE IN SOE SINCE ACQUISITION</v>
          </cell>
        </row>
        <row r="1600">
          <cell r="A1600">
            <v>1625001</v>
          </cell>
          <cell r="B1600" t="str">
            <v>CHANGE IN SOE SINCE ACQUISITION</v>
          </cell>
        </row>
        <row r="1601">
          <cell r="A1601">
            <v>1625001</v>
          </cell>
          <cell r="B1601" t="str">
            <v>CHANGE IN SOE SINCE ACQUISITION</v>
          </cell>
        </row>
        <row r="1602">
          <cell r="A1602">
            <v>1650001</v>
          </cell>
          <cell r="B1602" t="str">
            <v>OTHER MISCELLANEOUS SECURITIES</v>
          </cell>
        </row>
        <row r="1603">
          <cell r="A1603">
            <v>1700201</v>
          </cell>
          <cell r="B1603" t="str">
            <v>ASSESSED INVESTMENT-CASH OUTSIDE OWN BUS</v>
          </cell>
        </row>
        <row r="1604">
          <cell r="A1604">
            <v>1702201</v>
          </cell>
          <cell r="B1604" t="str">
            <v>ASS'D INVESTMENT-INVENTORIES OUTSIDE OWN BUSINESS</v>
          </cell>
        </row>
        <row r="1605">
          <cell r="A1605">
            <v>1703101</v>
          </cell>
          <cell r="B1605" t="str">
            <v>ASS'D INVEST-OTHER WITHIN OWN BUSINESS</v>
          </cell>
        </row>
        <row r="1606">
          <cell r="A1606">
            <v>1703201</v>
          </cell>
          <cell r="B1606" t="str">
            <v>ASS'D INVEST-OTHER OUTSIDE OWN BUSINESS</v>
          </cell>
        </row>
        <row r="1607">
          <cell r="A1607">
            <v>1703201</v>
          </cell>
          <cell r="B1607" t="str">
            <v>ASS'D INVEST-OTHER OUTSIDE OWN BUSINESS</v>
          </cell>
        </row>
        <row r="1608">
          <cell r="A1608">
            <v>1703201</v>
          </cell>
          <cell r="B1608" t="str">
            <v>ASS'D INVEST-OTHER OUTSIDE OWN BUSINESS</v>
          </cell>
        </row>
        <row r="1609">
          <cell r="A1609">
            <v>1709401</v>
          </cell>
          <cell r="B1609" t="str">
            <v>ACCOUNTS PAYABLE-COMP OTH THAN W/IN OWN BUSINESS</v>
          </cell>
        </row>
        <row r="1610">
          <cell r="A1610">
            <v>1811401</v>
          </cell>
          <cell r="B1610" t="str">
            <v>DEF.US FED. INC. TAXES-OTHER</v>
          </cell>
        </row>
        <row r="1611">
          <cell r="A1611">
            <v>1814001</v>
          </cell>
          <cell r="B1611" t="str">
            <v>DEF.US FED.INC.TAXES-INTERCO PROFITS IN ASSETS</v>
          </cell>
        </row>
        <row r="1612">
          <cell r="A1612">
            <v>1820001</v>
          </cell>
          <cell r="B1612" t="str">
            <v>DEFERRED PUERTO RICAN INCOME TAXES</v>
          </cell>
        </row>
        <row r="1613">
          <cell r="A1613">
            <v>1830001</v>
          </cell>
          <cell r="B1613" t="str">
            <v>DEFERRED FOREIGN INCOME TAXES</v>
          </cell>
        </row>
        <row r="1614">
          <cell r="A1614">
            <v>2000001</v>
          </cell>
          <cell r="B1614" t="str">
            <v>BALANCE AT JANUARY 1</v>
          </cell>
        </row>
        <row r="1615">
          <cell r="A1615">
            <v>2000001</v>
          </cell>
          <cell r="B1615" t="str">
            <v>BALANCE AT JANUARY 1</v>
          </cell>
        </row>
        <row r="1616">
          <cell r="A1616">
            <v>2000001</v>
          </cell>
          <cell r="B1616" t="str">
            <v>BALANCE AT JANUARY 1</v>
          </cell>
        </row>
        <row r="1617">
          <cell r="A1617">
            <v>2000001</v>
          </cell>
          <cell r="B1617" t="str">
            <v>BALANCE AT JANUARY 1</v>
          </cell>
        </row>
        <row r="1618">
          <cell r="A1618">
            <v>2000002</v>
          </cell>
          <cell r="B1618" t="str">
            <v>GROSS EXPEND. CURR. YR.-ACQ OF NEW BUSINESS</v>
          </cell>
        </row>
        <row r="1619">
          <cell r="A1619">
            <v>2000003</v>
          </cell>
          <cell r="B1619" t="str">
            <v>GROSS EXPEND. CURR. YR.-OTHER</v>
          </cell>
        </row>
        <row r="1620">
          <cell r="A1620">
            <v>2000003</v>
          </cell>
          <cell r="B1620" t="str">
            <v>GROSS EXPEND. CURR. YR.-OTHER</v>
          </cell>
        </row>
        <row r="1621">
          <cell r="A1621">
            <v>2000003</v>
          </cell>
          <cell r="B1621" t="str">
            <v>GROSS EXPEND. CURR. YR.-OTHER</v>
          </cell>
        </row>
        <row r="1622">
          <cell r="A1622">
            <v>2000003</v>
          </cell>
          <cell r="B1622" t="str">
            <v>GROSS EXPEND. CURR. YR.-OTHER</v>
          </cell>
        </row>
        <row r="1623">
          <cell r="A1623">
            <v>2000003</v>
          </cell>
          <cell r="B1623" t="str">
            <v>GROSS EXPEND. CURR. YR.-OTHER</v>
          </cell>
        </row>
        <row r="1624">
          <cell r="A1624">
            <v>2000003</v>
          </cell>
          <cell r="B1624" t="str">
            <v>GROSS EXPEND. CURR. YR.-OTHER</v>
          </cell>
        </row>
        <row r="1625">
          <cell r="A1625">
            <v>2000003</v>
          </cell>
          <cell r="B1625" t="str">
            <v>GROSS EXPEND. CURR. YR.-OTHER</v>
          </cell>
        </row>
        <row r="1626">
          <cell r="A1626">
            <v>2000004</v>
          </cell>
          <cell r="B1626" t="str">
            <v>WRITE OFFS, ETC</v>
          </cell>
        </row>
        <row r="1627">
          <cell r="A1627">
            <v>2000004</v>
          </cell>
          <cell r="B1627" t="str">
            <v>WRITE OFFS, ETC</v>
          </cell>
        </row>
        <row r="1628">
          <cell r="A1628">
            <v>2000004</v>
          </cell>
          <cell r="B1628" t="str">
            <v>WRITE OFFS, ETC</v>
          </cell>
        </row>
        <row r="1629">
          <cell r="A1629">
            <v>2911001</v>
          </cell>
          <cell r="B1629" t="str">
            <v>LEASEHOLD COSTS-1ST COST-AT JANUARY 1</v>
          </cell>
        </row>
        <row r="1630">
          <cell r="A1630">
            <v>2911001</v>
          </cell>
          <cell r="B1630" t="str">
            <v>LEASEHOLD COSTS-1ST COST-AT JANUARY 1</v>
          </cell>
        </row>
        <row r="1631">
          <cell r="A1631">
            <v>2911001</v>
          </cell>
          <cell r="B1631" t="str">
            <v>LEASEHOLD COSTS-1ST COST-AT JANUARY 1</v>
          </cell>
        </row>
        <row r="1632">
          <cell r="A1632">
            <v>2911001</v>
          </cell>
          <cell r="B1632" t="str">
            <v>LEASEHOLD COSTS-1ST COST-AT JANUARY 1</v>
          </cell>
        </row>
        <row r="1633">
          <cell r="A1633">
            <v>2911001</v>
          </cell>
          <cell r="B1633" t="str">
            <v>LEASEHOLD COSTS-1ST COST-AT JANUARY 1</v>
          </cell>
        </row>
        <row r="1634">
          <cell r="A1634">
            <v>2911002</v>
          </cell>
          <cell r="B1634" t="str">
            <v>CURRENT YR ADDITIONS</v>
          </cell>
        </row>
        <row r="1635">
          <cell r="A1635">
            <v>2911003</v>
          </cell>
          <cell r="B1635" t="str">
            <v>NET TRANSFERS/RETIREMENTS</v>
          </cell>
        </row>
        <row r="1636">
          <cell r="A1636">
            <v>2912001</v>
          </cell>
          <cell r="B1636" t="str">
            <v>AMORTIZATION-CUR YR CHG TO OPER.</v>
          </cell>
        </row>
        <row r="1637">
          <cell r="A1637">
            <v>2912001</v>
          </cell>
          <cell r="B1637" t="str">
            <v>AMORTIZATION-CUR YR CHG TO OPER.</v>
          </cell>
        </row>
        <row r="1638">
          <cell r="A1638">
            <v>2912002</v>
          </cell>
          <cell r="B1638" t="str">
            <v>NET TRANSFERS/RETIREMENTS</v>
          </cell>
        </row>
        <row r="1639">
          <cell r="A1639">
            <v>2921101</v>
          </cell>
          <cell r="B1639" t="str">
            <v>FIRST COST-END OF PERIOD</v>
          </cell>
        </row>
        <row r="1640">
          <cell r="A1640">
            <v>2921101</v>
          </cell>
          <cell r="B1640" t="str">
            <v>FIRST COST-END OF PERIOD</v>
          </cell>
        </row>
        <row r="1641">
          <cell r="A1641">
            <v>2921101</v>
          </cell>
          <cell r="B1641" t="str">
            <v>FIRST COST-END OF PERIOD</v>
          </cell>
        </row>
        <row r="1642">
          <cell r="A1642">
            <v>2922101</v>
          </cell>
          <cell r="B1642" t="str">
            <v>AMORTIZATION-BALANCE END OF PERIOD</v>
          </cell>
        </row>
        <row r="1643">
          <cell r="A1643">
            <v>2922101</v>
          </cell>
          <cell r="B1643" t="str">
            <v>AMORTIZATION-BALANCE END OF PERIOD</v>
          </cell>
        </row>
        <row r="1644">
          <cell r="A1644">
            <v>2922101</v>
          </cell>
          <cell r="B1644" t="str">
            <v>AMORTIZATION-BALANCE END OF PERIOD</v>
          </cell>
        </row>
        <row r="1645">
          <cell r="A1645">
            <v>2922101</v>
          </cell>
          <cell r="B1645" t="str">
            <v>AMORTIZATION-BALANCE END OF PERIOD</v>
          </cell>
        </row>
        <row r="1646">
          <cell r="A1646">
            <v>2923101</v>
          </cell>
          <cell r="B1646" t="str">
            <v>DIF BETWEEN COST &amp; SOE AT ACQUISITION</v>
          </cell>
        </row>
        <row r="1647">
          <cell r="A1647">
            <v>2923101</v>
          </cell>
          <cell r="B1647" t="str">
            <v>DIF BETWEEN COST &amp; SOE AT ACQUISITION</v>
          </cell>
        </row>
        <row r="1648">
          <cell r="A1648">
            <v>2923301</v>
          </cell>
          <cell r="B1648" t="str">
            <v>DIF BETWEEN COST &amp; SOE AT ACQUISITION</v>
          </cell>
        </row>
        <row r="1649">
          <cell r="A1649">
            <v>2924101</v>
          </cell>
          <cell r="B1649" t="str">
            <v>ALLOWANCE FOR AMORTIZATION</v>
          </cell>
        </row>
        <row r="1650">
          <cell r="A1650">
            <v>2924101</v>
          </cell>
          <cell r="B1650" t="str">
            <v>ALLOWANCE FOR AMORTIZATION</v>
          </cell>
        </row>
        <row r="1651">
          <cell r="A1651">
            <v>2924301</v>
          </cell>
          <cell r="B1651" t="str">
            <v>ALLOWANCE FOR AMORTIZATION</v>
          </cell>
        </row>
        <row r="1652">
          <cell r="A1652">
            <v>2931001</v>
          </cell>
          <cell r="B1652" t="str">
            <v>RESERVE FOR DEPRECIATION-CY</v>
          </cell>
        </row>
        <row r="1653">
          <cell r="A1653">
            <v>2931001</v>
          </cell>
          <cell r="B1653" t="str">
            <v>RESERVE FOR DEPRECIATION-CY</v>
          </cell>
        </row>
        <row r="1654">
          <cell r="A1654">
            <v>2931001</v>
          </cell>
          <cell r="B1654" t="str">
            <v>RESERVE FOR DEPRECIATION-CY</v>
          </cell>
        </row>
        <row r="1655">
          <cell r="A1655">
            <v>2931001</v>
          </cell>
          <cell r="B1655" t="str">
            <v>RESERVE FOR DEPRECIATION-CY</v>
          </cell>
        </row>
        <row r="1656">
          <cell r="A1656">
            <v>2950001</v>
          </cell>
          <cell r="B1656" t="str">
            <v>PRIOR YEARS</v>
          </cell>
        </row>
        <row r="1657">
          <cell r="A1657">
            <v>2950001</v>
          </cell>
          <cell r="B1657" t="str">
            <v>PRIOR YEARS</v>
          </cell>
        </row>
        <row r="1658">
          <cell r="A1658">
            <v>2950001</v>
          </cell>
          <cell r="B1658" t="str">
            <v>PRIOR YEARS</v>
          </cell>
        </row>
        <row r="1659">
          <cell r="A1659">
            <v>2950001</v>
          </cell>
          <cell r="B1659" t="str">
            <v>PRIOR YEARS</v>
          </cell>
        </row>
        <row r="1660">
          <cell r="A1660">
            <v>2950001</v>
          </cell>
          <cell r="B1660" t="str">
            <v>PRIOR YEARS</v>
          </cell>
        </row>
        <row r="1661">
          <cell r="A1661">
            <v>3010001</v>
          </cell>
          <cell r="B1661" t="str">
            <v>US FEDERAL INCOME TAXES PAYABLE</v>
          </cell>
        </row>
        <row r="1662">
          <cell r="A1662">
            <v>3010001</v>
          </cell>
          <cell r="B1662" t="str">
            <v>US FEDERAL INCOME TAXES PAYABLE</v>
          </cell>
        </row>
        <row r="1663">
          <cell r="A1663">
            <v>3010001</v>
          </cell>
          <cell r="B1663" t="str">
            <v>US FEDERAL INCOME TAXES PAYABLE</v>
          </cell>
        </row>
        <row r="1664">
          <cell r="A1664">
            <v>3031001</v>
          </cell>
          <cell r="B1664" t="str">
            <v>PUERTO RICAN &amp; FOREIGN INC TAXES-PAYABLE CURR YR</v>
          </cell>
        </row>
        <row r="1665">
          <cell r="A1665">
            <v>3031001</v>
          </cell>
          <cell r="B1665" t="str">
            <v>PUERTO RICAN &amp; FOREIGN INC TAXES-PAYABLE CURR YR</v>
          </cell>
        </row>
        <row r="1666">
          <cell r="A1666">
            <v>3031001</v>
          </cell>
          <cell r="B1666" t="str">
            <v>PUERTO RICAN &amp; FOREIGN INC TAXES-PAYABLE CURR YR</v>
          </cell>
        </row>
        <row r="1667">
          <cell r="A1667">
            <v>3032001</v>
          </cell>
          <cell r="B1667" t="str">
            <v>PUERTO RICAN &amp; FOREIGN INC TAXES-PAYABLE-PRIOR YRS</v>
          </cell>
        </row>
        <row r="1668">
          <cell r="A1668">
            <v>3032001</v>
          </cell>
          <cell r="B1668" t="str">
            <v>PUERTO RICAN &amp; FOREIGN INC TAXES-PAYABLE-PRIOR YRS</v>
          </cell>
        </row>
        <row r="1669">
          <cell r="A1669">
            <v>3032001</v>
          </cell>
          <cell r="B1669" t="str">
            <v>PUERTO RICAN &amp; FOREIGN INC TAXES-PAYABLE-PRIOR YRS</v>
          </cell>
        </row>
        <row r="1670">
          <cell r="A1670">
            <v>3111001</v>
          </cell>
          <cell r="B1670" t="str">
            <v>TRADE ACCOUNTS PAYABLE</v>
          </cell>
        </row>
        <row r="1671">
          <cell r="A1671">
            <v>3111001</v>
          </cell>
          <cell r="B1671" t="str">
            <v>TRADE ACCOUNTS PAYABLE</v>
          </cell>
        </row>
        <row r="1672">
          <cell r="A1672">
            <v>3111001</v>
          </cell>
          <cell r="B1672" t="str">
            <v>TRADE ACCOUNTS PAYABLE</v>
          </cell>
        </row>
        <row r="1673">
          <cell r="A1673">
            <v>3111001</v>
          </cell>
          <cell r="B1673" t="str">
            <v>TRADE ACCOUNTS PAYABLE</v>
          </cell>
        </row>
        <row r="1674">
          <cell r="A1674">
            <v>3111001</v>
          </cell>
          <cell r="B1674" t="str">
            <v>TRADE ACCOUNTS PAYABLE</v>
          </cell>
        </row>
        <row r="1675">
          <cell r="A1675">
            <v>3111001</v>
          </cell>
          <cell r="B1675" t="str">
            <v>TRADE ACCOUNTS PAYABLE</v>
          </cell>
        </row>
        <row r="1676">
          <cell r="A1676">
            <v>3112001</v>
          </cell>
          <cell r="B1676" t="str">
            <v>TRADE NOTES PAYABLE</v>
          </cell>
        </row>
        <row r="1677">
          <cell r="A1677">
            <v>3130071</v>
          </cell>
          <cell r="B1677" t="str">
            <v>INTERNAL BORROWINGS</v>
          </cell>
        </row>
        <row r="1678">
          <cell r="A1678">
            <v>3131001</v>
          </cell>
          <cell r="B1678" t="str">
            <v>SHORT TERM BORROWINGS</v>
          </cell>
        </row>
        <row r="1679">
          <cell r="A1679">
            <v>3137101</v>
          </cell>
          <cell r="B1679" t="str">
            <v>INTERCO BORROWINGS-CONSOL COMP-WITHIN OWN BUSINESS</v>
          </cell>
        </row>
        <row r="1680">
          <cell r="A1680">
            <v>3137101</v>
          </cell>
          <cell r="B1680" t="str">
            <v>INTERCO BORROWINGS-CONSOL COMP-WITHIN OWN BUSINESS</v>
          </cell>
        </row>
        <row r="1681">
          <cell r="A1681">
            <v>3137201</v>
          </cell>
          <cell r="B1681" t="str">
            <v>INTERCO BORROWINGS-CONSOL COMP OUTSIDE OWN BUS</v>
          </cell>
        </row>
        <row r="1682">
          <cell r="A1682">
            <v>3137201</v>
          </cell>
          <cell r="B1682" t="str">
            <v>INTERCO BORROWINGS-CONSOL COMP OUTSIDE OWN BUS</v>
          </cell>
        </row>
        <row r="1683">
          <cell r="A1683">
            <v>3137201</v>
          </cell>
          <cell r="B1683" t="str">
            <v>INTERCO BORROWINGS-CONSOL COMP OUTSIDE OWN BUS</v>
          </cell>
        </row>
        <row r="1684">
          <cell r="A1684">
            <v>3137201</v>
          </cell>
          <cell r="B1684" t="str">
            <v>INTERCO BORROWINGS-CONSOL COMP OUTSIDE OWN BUS</v>
          </cell>
        </row>
        <row r="1685">
          <cell r="A1685">
            <v>3137320</v>
          </cell>
          <cell r="B1685" t="str">
            <v>IC-CASH POOL-USA</v>
          </cell>
        </row>
        <row r="1686">
          <cell r="A1686">
            <v>3137340</v>
          </cell>
          <cell r="B1686" t="str">
            <v>IC-CASH POOL-MEXICO</v>
          </cell>
        </row>
        <row r="1687">
          <cell r="A1687">
            <v>3172001</v>
          </cell>
          <cell r="B1687" t="str">
            <v>LONG-TERM BORROWINGS-CURRENT</v>
          </cell>
        </row>
        <row r="1688">
          <cell r="A1688">
            <v>3182001</v>
          </cell>
          <cell r="B1688" t="str">
            <v>LONG-TERM BORROWINGS NON-CURRENT</v>
          </cell>
        </row>
        <row r="1689">
          <cell r="A1689">
            <v>3182001</v>
          </cell>
          <cell r="B1689" t="str">
            <v>LONG-TERM BORROWINGS NON-CURRENT</v>
          </cell>
        </row>
        <row r="1690">
          <cell r="A1690">
            <v>3311001</v>
          </cell>
          <cell r="B1690" t="str">
            <v>TRADE PAYBLES-DUE TO CONS COMP WITHIN OWN BUS</v>
          </cell>
        </row>
        <row r="1691">
          <cell r="A1691">
            <v>3311001</v>
          </cell>
          <cell r="B1691" t="str">
            <v>TRADE PAYBLES-DUE TO CONS COMP WITHIN OWN BUS</v>
          </cell>
        </row>
        <row r="1692">
          <cell r="A1692">
            <v>3311001</v>
          </cell>
          <cell r="B1692" t="str">
            <v>TRADE PAYBLES-DUE TO CONS COMP WITHIN OWN BUS</v>
          </cell>
        </row>
        <row r="1693">
          <cell r="A1693">
            <v>3311001</v>
          </cell>
          <cell r="B1693" t="str">
            <v>TRADE PAYBLES-DUE TO CONS COMP WITHIN OWN BUS</v>
          </cell>
        </row>
        <row r="1694">
          <cell r="A1694">
            <v>3311001</v>
          </cell>
          <cell r="B1694" t="str">
            <v>TRADE PAYBLES-DUE TO CONS COMP WITHIN OWN BUS</v>
          </cell>
        </row>
        <row r="1695">
          <cell r="A1695">
            <v>3311001</v>
          </cell>
          <cell r="B1695" t="str">
            <v>TRADE PAYBLES-DUE TO CONS COMP WITHIN OWN BUS</v>
          </cell>
        </row>
        <row r="1696">
          <cell r="A1696">
            <v>3311001</v>
          </cell>
          <cell r="B1696" t="str">
            <v>TRADE PAYBLES-DUE TO CONS COMP WITHIN OWN BUS</v>
          </cell>
        </row>
        <row r="1697">
          <cell r="A1697">
            <v>3311001</v>
          </cell>
          <cell r="B1697" t="str">
            <v>TRADE PAYBLES-DUE TO CONS COMP WITHIN OWN BUS</v>
          </cell>
        </row>
        <row r="1698">
          <cell r="A1698">
            <v>3311001</v>
          </cell>
          <cell r="B1698" t="str">
            <v>TRADE PAYBLES-DUE TO CONS COMP WITHIN OWN BUS</v>
          </cell>
        </row>
        <row r="1699">
          <cell r="A1699">
            <v>3311001</v>
          </cell>
          <cell r="B1699" t="str">
            <v>TRADE PAYBLES-DUE TO CONS COMP WITHIN OWN BUS</v>
          </cell>
        </row>
        <row r="1700">
          <cell r="A1700">
            <v>3311001</v>
          </cell>
          <cell r="B1700" t="str">
            <v>TRADE PAYBLES-DUE TO CONS COMP WITHIN OWN BUS</v>
          </cell>
        </row>
        <row r="1701">
          <cell r="A1701">
            <v>3311001</v>
          </cell>
          <cell r="B1701" t="str">
            <v>TRADE PAYBLES-DUE TO CONS COMP WITHIN OWN BUS</v>
          </cell>
        </row>
        <row r="1702">
          <cell r="A1702">
            <v>3311001</v>
          </cell>
          <cell r="B1702" t="str">
            <v>TRADE PAYBLES-DUE TO CONS COMP WITHIN OWN BUS</v>
          </cell>
        </row>
        <row r="1703">
          <cell r="A1703">
            <v>3311001</v>
          </cell>
          <cell r="B1703" t="str">
            <v>TRADE PAYBLES-DUE TO CONS COMP WITHIN OWN BUS</v>
          </cell>
        </row>
        <row r="1704">
          <cell r="A1704">
            <v>3311001</v>
          </cell>
          <cell r="B1704" t="str">
            <v>TRADE PAYBLES-DUE TO CONS COMP WITHIN OWN BUS</v>
          </cell>
        </row>
        <row r="1705">
          <cell r="A1705">
            <v>3311001</v>
          </cell>
          <cell r="B1705" t="str">
            <v>TRADE PAYBLES-DUE TO CONS COMP WITHIN OWN BUS</v>
          </cell>
        </row>
        <row r="1706">
          <cell r="A1706">
            <v>3311001</v>
          </cell>
          <cell r="B1706" t="str">
            <v>TRADE PAYBLES-DUE TO CONS COMP WITHIN OWN BUS</v>
          </cell>
        </row>
        <row r="1707">
          <cell r="A1707">
            <v>3311001</v>
          </cell>
          <cell r="B1707" t="str">
            <v>TRADE PAYBLES-DUE TO CONS COMP WITHIN OWN BUS</v>
          </cell>
        </row>
        <row r="1708">
          <cell r="A1708">
            <v>3311001</v>
          </cell>
          <cell r="B1708" t="str">
            <v>TRADE PAYBLES-DUE TO CONS COMP WITHIN OWN BUS</v>
          </cell>
        </row>
        <row r="1709">
          <cell r="A1709">
            <v>3311001</v>
          </cell>
          <cell r="B1709" t="str">
            <v>TRADE PAYBLES-DUE TO CONS COMP WITHIN OWN BUS</v>
          </cell>
        </row>
        <row r="1710">
          <cell r="A1710">
            <v>3311001</v>
          </cell>
          <cell r="B1710" t="str">
            <v>TRADE PAYBLES-DUE TO CONS COMP WITHIN OWN BUS</v>
          </cell>
        </row>
        <row r="1711">
          <cell r="A1711">
            <v>3311001</v>
          </cell>
          <cell r="B1711" t="str">
            <v>TRADE PAYBLES-DUE TO CONS COMP WITHIN OWN BUS</v>
          </cell>
        </row>
        <row r="1712">
          <cell r="A1712">
            <v>3311001</v>
          </cell>
          <cell r="B1712" t="str">
            <v>TRADE PAYBLES-DUE TO CONS COMP WITHIN OWN BUS</v>
          </cell>
        </row>
        <row r="1713">
          <cell r="A1713">
            <v>3311001</v>
          </cell>
          <cell r="B1713" t="str">
            <v>TRADE PAYBLES-DUE TO CONS COMP WITHIN OWN BUS</v>
          </cell>
        </row>
        <row r="1714">
          <cell r="A1714">
            <v>3311001</v>
          </cell>
          <cell r="B1714" t="str">
            <v>TRADE PAYBLES-DUE TO CONS COMP WITHIN OWN BUS</v>
          </cell>
        </row>
        <row r="1715">
          <cell r="A1715">
            <v>3311001</v>
          </cell>
          <cell r="B1715" t="str">
            <v>TRADE PAYBLES-DUE TO CONS COMP WITHIN OWN BUS</v>
          </cell>
        </row>
        <row r="1716">
          <cell r="A1716">
            <v>3311001</v>
          </cell>
          <cell r="B1716" t="str">
            <v>TRADE PAYBLES-DUE TO CONS COMP WITHIN OWN BUS</v>
          </cell>
        </row>
        <row r="1717">
          <cell r="A1717">
            <v>3311001</v>
          </cell>
          <cell r="B1717" t="str">
            <v>TRADE PAYBLES-DUE TO CONS COMP WITHIN OWN BUS</v>
          </cell>
        </row>
        <row r="1718">
          <cell r="A1718">
            <v>3311001</v>
          </cell>
          <cell r="B1718" t="str">
            <v>TRADE PAYBLES-DUE TO CONS COMP WITHIN OWN BUS</v>
          </cell>
        </row>
        <row r="1719">
          <cell r="A1719">
            <v>3311001</v>
          </cell>
          <cell r="B1719" t="str">
            <v>TRADE PAYBLES-DUE TO CONS COMP WITHIN OWN BUS</v>
          </cell>
        </row>
        <row r="1720">
          <cell r="A1720">
            <v>3311001</v>
          </cell>
          <cell r="B1720" t="str">
            <v>TRADE PAYBLES-DUE TO CONS COMP WITHIN OWN BUS</v>
          </cell>
        </row>
        <row r="1721">
          <cell r="A1721">
            <v>3311001</v>
          </cell>
          <cell r="B1721" t="str">
            <v>TRADE PAYBLES-DUE TO CONS COMP WITHIN OWN BUS</v>
          </cell>
        </row>
        <row r="1722">
          <cell r="A1722">
            <v>3311001</v>
          </cell>
          <cell r="B1722" t="str">
            <v>TRADE PAYBLES-DUE TO CONS COMP WITHIN OWN BUS</v>
          </cell>
        </row>
        <row r="1723">
          <cell r="A1723">
            <v>3311001</v>
          </cell>
          <cell r="B1723" t="str">
            <v>TRADE PAYBLES-DUE TO CONS COMP WITHIN OWN BUS</v>
          </cell>
        </row>
        <row r="1724">
          <cell r="A1724">
            <v>3311001</v>
          </cell>
          <cell r="B1724" t="str">
            <v>TRADE PAYBLES-DUE TO CONS COMP WITHIN OWN BUS</v>
          </cell>
        </row>
        <row r="1725">
          <cell r="A1725">
            <v>3311001</v>
          </cell>
          <cell r="B1725" t="str">
            <v>TRADE PAYBLES-DUE TO CONS COMP WITHIN OWN BUS</v>
          </cell>
        </row>
        <row r="1726">
          <cell r="A1726">
            <v>3311001</v>
          </cell>
          <cell r="B1726" t="str">
            <v>TRADE PAYBLES-DUE TO CONS COMP WITHIN OWN BUS</v>
          </cell>
        </row>
        <row r="1727">
          <cell r="A1727">
            <v>3311001</v>
          </cell>
          <cell r="B1727" t="str">
            <v>TRADE PAYBLES-DUE TO CONS COMP WITHIN OWN BUS</v>
          </cell>
        </row>
        <row r="1728">
          <cell r="A1728">
            <v>3311001</v>
          </cell>
          <cell r="B1728" t="str">
            <v>TRADE PAYBLES-DUE TO CONS COMP WITHIN OWN BUS</v>
          </cell>
        </row>
        <row r="1729">
          <cell r="A1729">
            <v>3311001</v>
          </cell>
          <cell r="B1729" t="str">
            <v>TRADE PAYBLES-DUE TO CONS COMP WITHIN OWN BUS</v>
          </cell>
        </row>
        <row r="1730">
          <cell r="A1730">
            <v>3312001</v>
          </cell>
          <cell r="B1730" t="str">
            <v>DUE TO CONS COMP OUTSIDE OWN BUS</v>
          </cell>
        </row>
        <row r="1731">
          <cell r="A1731">
            <v>3312001</v>
          </cell>
          <cell r="B1731" t="str">
            <v>DUE TO CONS COMP OUTSIDE OWN BUS</v>
          </cell>
        </row>
        <row r="1732">
          <cell r="A1732">
            <v>3312001</v>
          </cell>
          <cell r="B1732" t="str">
            <v>DUE TO CONS COMP OUTSIDE OWN BUS</v>
          </cell>
        </row>
        <row r="1733">
          <cell r="A1733">
            <v>3330001</v>
          </cell>
          <cell r="B1733" t="str">
            <v>DUE TO GECS &amp; ITS AFFILIATES</v>
          </cell>
        </row>
        <row r="1734">
          <cell r="A1734">
            <v>3330001</v>
          </cell>
          <cell r="B1734" t="str">
            <v>DUE TO GECS &amp; ITS AFFILIATES</v>
          </cell>
        </row>
        <row r="1735">
          <cell r="A1735">
            <v>3330002</v>
          </cell>
          <cell r="B1735" t="str">
            <v>TRADE PAYABLES - GECS CORPORATE</v>
          </cell>
        </row>
        <row r="1736">
          <cell r="A1736">
            <v>3411001</v>
          </cell>
          <cell r="B1736" t="str">
            <v>PENSION PLAN COLLECTIONS</v>
          </cell>
        </row>
        <row r="1737">
          <cell r="A1737">
            <v>3411101</v>
          </cell>
          <cell r="B1737" t="str">
            <v>TAXES WITHHELD FROM EMPLOYEE EARNINGS</v>
          </cell>
        </row>
        <row r="1738">
          <cell r="A1738">
            <v>3411101</v>
          </cell>
          <cell r="B1738" t="str">
            <v>TAXES WITHHELD FROM EMPLOYEE EARNINGS</v>
          </cell>
        </row>
        <row r="1739">
          <cell r="A1739">
            <v>3411101</v>
          </cell>
          <cell r="B1739" t="str">
            <v>TAXES WITHHELD FROM EMPLOYEE EARNINGS</v>
          </cell>
        </row>
        <row r="1740">
          <cell r="A1740">
            <v>3411101</v>
          </cell>
          <cell r="B1740" t="str">
            <v>TAXES WITHHELD FROM EMPLOYEE EARNINGS</v>
          </cell>
        </row>
        <row r="1741">
          <cell r="A1741">
            <v>3411101</v>
          </cell>
          <cell r="B1741" t="str">
            <v>TAXES WITHHELD FROM EMPLOYEE EARNINGS</v>
          </cell>
        </row>
        <row r="1742">
          <cell r="A1742">
            <v>3411201</v>
          </cell>
          <cell r="B1742" t="str">
            <v>COLLECTIONS UNDER EMP PLANS EXCL PENSION</v>
          </cell>
        </row>
        <row r="1743">
          <cell r="A1743">
            <v>3411201</v>
          </cell>
          <cell r="B1743" t="str">
            <v>COLLECTIONS UNDER EMP PLANS EXCL PENSION</v>
          </cell>
        </row>
        <row r="1744">
          <cell r="A1744">
            <v>3411201</v>
          </cell>
          <cell r="B1744" t="str">
            <v>COLLECTIONS UNDER EMP PLANS EXCL PENSION</v>
          </cell>
        </row>
        <row r="1745">
          <cell r="A1745">
            <v>3411201</v>
          </cell>
          <cell r="B1745" t="str">
            <v>COLLECTIONS UNDER EMP PLANS EXCL PENSION</v>
          </cell>
        </row>
        <row r="1746">
          <cell r="A1746">
            <v>3411201</v>
          </cell>
          <cell r="B1746" t="str">
            <v>COLLECTIONS UNDER EMP PLANS EXCL PENSION</v>
          </cell>
        </row>
        <row r="1747">
          <cell r="A1747">
            <v>3411201</v>
          </cell>
          <cell r="B1747" t="str">
            <v>COLLECTIONS UNDER EMP PLANS EXCL PENSION</v>
          </cell>
        </row>
        <row r="1748">
          <cell r="A1748">
            <v>3411201</v>
          </cell>
          <cell r="B1748" t="str">
            <v>COLLECTIONS UNDER EMP PLANS EXCL PENSION</v>
          </cell>
        </row>
        <row r="1749">
          <cell r="A1749">
            <v>3412701</v>
          </cell>
          <cell r="B1749" t="str">
            <v>UNCLAIMED ITEMS AND ALL OTHER  341.27,.30-.33,.36,.37,.4</v>
          </cell>
        </row>
        <row r="1750">
          <cell r="A1750">
            <v>3412701</v>
          </cell>
          <cell r="B1750" t="str">
            <v>UNCLAIMED ITEMS AND ALL OTHER  341.27,.30-.33,.36,.37,.4</v>
          </cell>
        </row>
        <row r="1751">
          <cell r="A1751">
            <v>3412701</v>
          </cell>
          <cell r="B1751" t="str">
            <v>UNCLAIMED ITEMS AND ALL OTHER  341.27,.30-.33,.36,.37,.4</v>
          </cell>
        </row>
        <row r="1752">
          <cell r="A1752">
            <v>3412701</v>
          </cell>
          <cell r="B1752" t="str">
            <v>UNCLAIMED ITEMS AND ALL OTHER  341.27,.30-.33,.36,.37,.4</v>
          </cell>
        </row>
        <row r="1753">
          <cell r="A1753">
            <v>3412701</v>
          </cell>
          <cell r="B1753" t="str">
            <v>UNCLAIMED ITEMS AND ALL OTHER  341.27,.30-.33,.36,.37,.4</v>
          </cell>
        </row>
        <row r="1754">
          <cell r="A1754">
            <v>3412701</v>
          </cell>
          <cell r="B1754" t="str">
            <v>UNCLAIMED ITEMS AND ALL OTHER  341.27,.30-.33,.36,.37,.4</v>
          </cell>
        </row>
        <row r="1755">
          <cell r="A1755">
            <v>3412701</v>
          </cell>
          <cell r="B1755" t="str">
            <v>UNCLAIMED ITEMS AND ALL OTHER  341.27,.30-.33,.36,.37,.4</v>
          </cell>
        </row>
        <row r="1756">
          <cell r="A1756">
            <v>3412701</v>
          </cell>
          <cell r="B1756" t="str">
            <v>UNCLAIMED ITEMS AND ALL OTHER  341.27,.30-.33,.36,.37,.4</v>
          </cell>
        </row>
        <row r="1757">
          <cell r="A1757">
            <v>3412701</v>
          </cell>
          <cell r="B1757" t="str">
            <v>UNCLAIMED ITEMS AND ALL OTHER  341.27,.30-.33,.36,.37,.4</v>
          </cell>
        </row>
        <row r="1758">
          <cell r="A1758">
            <v>3451001</v>
          </cell>
          <cell r="B1758" t="str">
            <v>VACATIONS ACCRUED</v>
          </cell>
        </row>
        <row r="1759">
          <cell r="A1759">
            <v>3451001</v>
          </cell>
          <cell r="B1759" t="str">
            <v>VACATIONS ACCRUED</v>
          </cell>
        </row>
        <row r="1760">
          <cell r="A1760">
            <v>3451001</v>
          </cell>
          <cell r="B1760" t="str">
            <v>VACATIONS ACCRUED</v>
          </cell>
        </row>
        <row r="1761">
          <cell r="A1761">
            <v>3451001</v>
          </cell>
          <cell r="B1761" t="str">
            <v>VACATIONS ACCRUED</v>
          </cell>
        </row>
        <row r="1762">
          <cell r="A1762">
            <v>3451001</v>
          </cell>
          <cell r="B1762" t="str">
            <v>VACATIONS ACCRUED</v>
          </cell>
        </row>
        <row r="1763">
          <cell r="A1763">
            <v>3451001</v>
          </cell>
          <cell r="B1763" t="str">
            <v>VACATIONS ACCRUED</v>
          </cell>
        </row>
        <row r="1764">
          <cell r="A1764">
            <v>3452001</v>
          </cell>
          <cell r="B1764" t="str">
            <v>VACATIONS ACCRUED - NON-TAX DEDUCTIBLE</v>
          </cell>
        </row>
        <row r="1765">
          <cell r="A1765">
            <v>3630001</v>
          </cell>
          <cell r="B1765" t="str">
            <v>ACCRUAL FOR SPECIFIC PRODUCTS COMPLAINTS</v>
          </cell>
        </row>
        <row r="1766">
          <cell r="A1766">
            <v>3710001</v>
          </cell>
          <cell r="B1766" t="str">
            <v>ACCRUED DISCOUNTS AND ALLOWANCES TO CUSTOMERS</v>
          </cell>
        </row>
        <row r="1767">
          <cell r="A1767">
            <v>3710001</v>
          </cell>
          <cell r="B1767" t="str">
            <v>ACCRUED DISCOUNTS AND ALLOWANCES TO CUSTOMERS</v>
          </cell>
        </row>
        <row r="1768">
          <cell r="A1768">
            <v>3730001</v>
          </cell>
          <cell r="B1768" t="str">
            <v>INCENTIVE COMPENSATION ACCRUED</v>
          </cell>
        </row>
        <row r="1769">
          <cell r="A1769">
            <v>3750001</v>
          </cell>
          <cell r="B1769" t="str">
            <v>PAYROLLS ACCRUED</v>
          </cell>
        </row>
        <row r="1770">
          <cell r="A1770">
            <v>3750001</v>
          </cell>
          <cell r="B1770" t="str">
            <v>PAYROLLS ACCRUED</v>
          </cell>
        </row>
        <row r="1771">
          <cell r="A1771">
            <v>3790001</v>
          </cell>
          <cell r="B1771" t="str">
            <v>SOCIAL SECURITY TAXES ACCRUED</v>
          </cell>
        </row>
        <row r="1772">
          <cell r="A1772">
            <v>3790001</v>
          </cell>
          <cell r="B1772" t="str">
            <v>SOCIAL SECURITY TAXES ACCRUED</v>
          </cell>
        </row>
        <row r="1773">
          <cell r="A1773">
            <v>3790001</v>
          </cell>
          <cell r="B1773" t="str">
            <v>SOCIAL SECURITY TAXES ACCRUED</v>
          </cell>
        </row>
        <row r="1774">
          <cell r="A1774">
            <v>3790001</v>
          </cell>
          <cell r="B1774" t="str">
            <v>SOCIAL SECURITY TAXES ACCRUED</v>
          </cell>
        </row>
        <row r="1775">
          <cell r="A1775">
            <v>3790001</v>
          </cell>
          <cell r="B1775" t="str">
            <v>SOCIAL SECURITY TAXES ACCRUED</v>
          </cell>
        </row>
        <row r="1776">
          <cell r="A1776">
            <v>3812001</v>
          </cell>
          <cell r="B1776" t="str">
            <v>OTHER TAXES ACCRUED</v>
          </cell>
        </row>
        <row r="1777">
          <cell r="A1777">
            <v>3812001</v>
          </cell>
          <cell r="B1777" t="str">
            <v>OTHER TAXES ACCRUED</v>
          </cell>
        </row>
        <row r="1778">
          <cell r="A1778">
            <v>3812001</v>
          </cell>
          <cell r="B1778" t="str">
            <v>OTHER TAXES ACCRUED</v>
          </cell>
        </row>
        <row r="1779">
          <cell r="A1779">
            <v>3812001</v>
          </cell>
          <cell r="B1779" t="str">
            <v>OTHER TAXES ACCRUED</v>
          </cell>
        </row>
        <row r="1780">
          <cell r="A1780">
            <v>3812001</v>
          </cell>
          <cell r="B1780" t="str">
            <v>OTHER TAXES ACCRUED</v>
          </cell>
        </row>
        <row r="1781">
          <cell r="A1781">
            <v>3812001</v>
          </cell>
          <cell r="B1781" t="str">
            <v>OTHER TAXES ACCRUED</v>
          </cell>
        </row>
        <row r="1782">
          <cell r="A1782">
            <v>3812001</v>
          </cell>
          <cell r="B1782" t="str">
            <v>OTHER TAXES ACCRUED</v>
          </cell>
        </row>
        <row r="1783">
          <cell r="A1783">
            <v>3812001</v>
          </cell>
          <cell r="B1783" t="str">
            <v>OTHER TAXES ACCRUED</v>
          </cell>
        </row>
        <row r="1784">
          <cell r="A1784">
            <v>3812001</v>
          </cell>
          <cell r="B1784" t="str">
            <v>OTHER TAXES ACCRUED</v>
          </cell>
        </row>
        <row r="1785">
          <cell r="A1785">
            <v>3831201</v>
          </cell>
          <cell r="B1785" t="str">
            <v>GENERAL ELECTRIC INSURANCE PLAN ACCRUALS</v>
          </cell>
        </row>
        <row r="1786">
          <cell r="A1786">
            <v>3831201</v>
          </cell>
          <cell r="B1786" t="str">
            <v>GENERAL ELECTRIC INSURANCE PLAN ACCRUALS</v>
          </cell>
        </row>
        <row r="1787">
          <cell r="A1787">
            <v>3831201</v>
          </cell>
          <cell r="B1787" t="str">
            <v>GENERAL ELECTRIC INSURANCE PLAN ACCRUALS</v>
          </cell>
        </row>
        <row r="1788">
          <cell r="A1788">
            <v>3831201</v>
          </cell>
          <cell r="B1788" t="str">
            <v>GENERAL ELECTRIC INSURANCE PLAN ACCRUALS</v>
          </cell>
        </row>
        <row r="1789">
          <cell r="A1789">
            <v>3831201</v>
          </cell>
          <cell r="B1789" t="str">
            <v>GENERAL ELECTRIC INSURANCE PLAN ACCRUALS</v>
          </cell>
        </row>
        <row r="1790">
          <cell r="A1790">
            <v>3831601</v>
          </cell>
          <cell r="B1790" t="str">
            <v>PENSIONERS' PRODUCT DISCOUNTS &amp; OTHER INS COSTS</v>
          </cell>
        </row>
        <row r="1791">
          <cell r="A1791">
            <v>3833201</v>
          </cell>
          <cell r="B1791" t="str">
            <v>PENSION COSTS ACCRUED-OTHER THAN GE-CURRENT</v>
          </cell>
        </row>
        <row r="1792">
          <cell r="A1792">
            <v>3880001</v>
          </cell>
          <cell r="B1792" t="str">
            <v>SAVINGS AND SECURITY COSTS ACCRUED</v>
          </cell>
        </row>
        <row r="1793">
          <cell r="A1793">
            <v>3911001</v>
          </cell>
          <cell r="B1793" t="str">
            <v>ALL OTHER LIABILITIES</v>
          </cell>
        </row>
        <row r="1794">
          <cell r="A1794">
            <v>3911001</v>
          </cell>
          <cell r="B1794" t="str">
            <v>ALL OTHER LIABILITIES</v>
          </cell>
        </row>
        <row r="1795">
          <cell r="A1795">
            <v>3911001</v>
          </cell>
          <cell r="B1795" t="str">
            <v>ALL OTHER LIABILITIES</v>
          </cell>
        </row>
        <row r="1796">
          <cell r="A1796">
            <v>3911001</v>
          </cell>
          <cell r="B1796" t="str">
            <v>ALL OTHER LIABILITIES</v>
          </cell>
        </row>
        <row r="1797">
          <cell r="A1797">
            <v>3911001</v>
          </cell>
          <cell r="B1797" t="str">
            <v>ALL OTHER LIABILITIES</v>
          </cell>
        </row>
        <row r="1798">
          <cell r="A1798">
            <v>3911001</v>
          </cell>
          <cell r="B1798" t="str">
            <v>ALL OTHER LIABILITIES</v>
          </cell>
        </row>
        <row r="1799">
          <cell r="A1799">
            <v>3911001</v>
          </cell>
          <cell r="B1799" t="str">
            <v>ALL OTHER LIABILITIES</v>
          </cell>
        </row>
        <row r="1800">
          <cell r="A1800">
            <v>3911001</v>
          </cell>
          <cell r="B1800" t="str">
            <v>ALL OTHER LIABILITIES</v>
          </cell>
        </row>
        <row r="1801">
          <cell r="A1801">
            <v>3911001</v>
          </cell>
          <cell r="B1801" t="str">
            <v>ALL OTHER LIABILITIES</v>
          </cell>
        </row>
        <row r="1802">
          <cell r="A1802">
            <v>3911001</v>
          </cell>
          <cell r="B1802" t="str">
            <v>ALL OTHER LIABILITIES</v>
          </cell>
        </row>
        <row r="1803">
          <cell r="A1803">
            <v>3911001</v>
          </cell>
          <cell r="B1803" t="str">
            <v>ALL OTHER LIABILITIES</v>
          </cell>
        </row>
        <row r="1804">
          <cell r="A1804">
            <v>3911001</v>
          </cell>
          <cell r="B1804" t="str">
            <v>ALL OTHER LIABILITIES</v>
          </cell>
        </row>
        <row r="1805">
          <cell r="A1805">
            <v>3911001</v>
          </cell>
          <cell r="B1805" t="str">
            <v>ALL OTHER LIABILITIES</v>
          </cell>
        </row>
        <row r="1806">
          <cell r="A1806">
            <v>3911001</v>
          </cell>
          <cell r="B1806" t="str">
            <v>ALL OTHER LIABILITIES</v>
          </cell>
        </row>
        <row r="1807">
          <cell r="A1807">
            <v>3911001</v>
          </cell>
          <cell r="B1807" t="str">
            <v>ALL OTHER LIABILITIES</v>
          </cell>
        </row>
        <row r="1808">
          <cell r="A1808">
            <v>3911001</v>
          </cell>
          <cell r="B1808" t="str">
            <v>ALL OTHER LIABILITIES</v>
          </cell>
        </row>
        <row r="1809">
          <cell r="A1809">
            <v>3911001</v>
          </cell>
          <cell r="B1809" t="str">
            <v>ALL OTHER LIABILITIES</v>
          </cell>
        </row>
        <row r="1810">
          <cell r="A1810">
            <v>3911001</v>
          </cell>
          <cell r="B1810" t="str">
            <v>ALL OTHER LIABILITIES</v>
          </cell>
        </row>
        <row r="1811">
          <cell r="A1811">
            <v>3911001</v>
          </cell>
          <cell r="B1811" t="str">
            <v>ALL OTHER LIABILITIES</v>
          </cell>
        </row>
        <row r="1812">
          <cell r="A1812">
            <v>3911001</v>
          </cell>
          <cell r="B1812" t="str">
            <v>ALL OTHER LIABILITIES</v>
          </cell>
        </row>
        <row r="1813">
          <cell r="A1813">
            <v>3911001</v>
          </cell>
          <cell r="B1813" t="str">
            <v>ALL OTHER LIABILITIES</v>
          </cell>
        </row>
        <row r="1814">
          <cell r="A1814">
            <v>3913001</v>
          </cell>
          <cell r="B1814" t="str">
            <v>ESTIMATED COSTS ACCRUED</v>
          </cell>
        </row>
        <row r="1815">
          <cell r="A1815">
            <v>3920001</v>
          </cell>
          <cell r="B1815" t="str">
            <v>OTHER LIABILITIES-NOT CURRENT</v>
          </cell>
        </row>
        <row r="1816">
          <cell r="A1816">
            <v>4012001</v>
          </cell>
          <cell r="B1816" t="str">
            <v>MISCELLANEOUS DEFERRED INCOME                 (401.2,.31</v>
          </cell>
        </row>
        <row r="1817">
          <cell r="A1817">
            <v>4012001</v>
          </cell>
          <cell r="B1817" t="str">
            <v>MISCELLANEOUS DEFERRED INCOME                 (401.2,.31</v>
          </cell>
        </row>
        <row r="1818">
          <cell r="A1818">
            <v>4012001</v>
          </cell>
          <cell r="B1818" t="str">
            <v>MISCELLANEOUS DEFERRED INCOME                 (401.2,.31</v>
          </cell>
        </row>
        <row r="1819">
          <cell r="A1819">
            <v>4012001</v>
          </cell>
          <cell r="B1819" t="str">
            <v>MISCELLANEOUS DEFERRED INCOME                 (401.2,.31</v>
          </cell>
        </row>
        <row r="1820">
          <cell r="A1820">
            <v>4110001</v>
          </cell>
          <cell r="B1820" t="str">
            <v>RESERVE FOR EMPLOYEE COMPENSATION &amp; BENEFIT</v>
          </cell>
        </row>
        <row r="1821">
          <cell r="A1821">
            <v>4110001</v>
          </cell>
          <cell r="B1821" t="str">
            <v>RESERVE FOR EMPLOYEE COMPENSATION &amp; BENEFIT</v>
          </cell>
        </row>
        <row r="1822">
          <cell r="A1822">
            <v>4116001</v>
          </cell>
          <cell r="B1822" t="str">
            <v>RESERVE FOR LAYOFF &amp; PLANT CLOSING EMPL BEN</v>
          </cell>
        </row>
        <row r="1823">
          <cell r="A1823">
            <v>4120001</v>
          </cell>
          <cell r="B1823" t="str">
            <v>RESERVE FOR ROYALTY PAYMENTS AND PATENT LITIGATION</v>
          </cell>
        </row>
        <row r="1824">
          <cell r="A1824">
            <v>4140001</v>
          </cell>
          <cell r="B1824" t="str">
            <v>RESERVE FOR INTEREST ON TAX DEFICENCIES</v>
          </cell>
        </row>
        <row r="1825">
          <cell r="A1825">
            <v>4190001</v>
          </cell>
          <cell r="B1825" t="str">
            <v>RESERVE FOR SUNDRY LOSSES</v>
          </cell>
        </row>
        <row r="1826">
          <cell r="A1826">
            <v>4190001</v>
          </cell>
          <cell r="B1826" t="str">
            <v>RESERVE FOR SUNDRY LOSSES</v>
          </cell>
        </row>
        <row r="1827">
          <cell r="A1827">
            <v>4190002</v>
          </cell>
          <cell r="B1827" t="str">
            <v>ENVIRONMENTAL RESERVE</v>
          </cell>
        </row>
        <row r="1828">
          <cell r="A1828">
            <v>4210001</v>
          </cell>
          <cell r="B1828" t="str">
            <v>RESERVE FOR GEN'L REPL UNDER GUARANTEE-CURRENT</v>
          </cell>
        </row>
        <row r="1829">
          <cell r="A1829">
            <v>4210001</v>
          </cell>
          <cell r="B1829" t="str">
            <v>RESERVE FOR GEN'L REPL UNDER GUARANTEE-CURRENT</v>
          </cell>
        </row>
        <row r="1830">
          <cell r="A1830">
            <v>4210001</v>
          </cell>
          <cell r="B1830" t="str">
            <v>RESERVE FOR GEN'L REPL UNDER GUARANTEE-CURRENT</v>
          </cell>
        </row>
        <row r="1831">
          <cell r="A1831">
            <v>4210001</v>
          </cell>
          <cell r="B1831" t="str">
            <v>RESERVE FOR GEN'L REPL UNDER GUARANTEE-CURRENT</v>
          </cell>
        </row>
        <row r="1832">
          <cell r="A1832">
            <v>4210001</v>
          </cell>
          <cell r="B1832" t="str">
            <v>RESERVE FOR GEN'L REPL UNDER GUARANTEE-CURRENT</v>
          </cell>
        </row>
        <row r="1833">
          <cell r="A1833">
            <v>4210001</v>
          </cell>
          <cell r="B1833" t="str">
            <v>RESERVE FOR GEN'L REPL UNDER GUARANTEE-CURRENT</v>
          </cell>
        </row>
        <row r="1834">
          <cell r="A1834">
            <v>4210001</v>
          </cell>
          <cell r="B1834" t="str">
            <v>RESERVE FOR GEN'L REPL UNDER GUARANTEE-CURRENT</v>
          </cell>
        </row>
        <row r="1835">
          <cell r="A1835">
            <v>4210001</v>
          </cell>
          <cell r="B1835" t="str">
            <v>RESERVE FOR GEN'L REPL UNDER GUARANTEE-CURRENT</v>
          </cell>
        </row>
        <row r="1836">
          <cell r="A1836">
            <v>4210001</v>
          </cell>
          <cell r="B1836" t="str">
            <v>RESERVE FOR GEN'L REPL UNDER GUARANTEE-CURRENT</v>
          </cell>
        </row>
        <row r="1837">
          <cell r="A1837">
            <v>4210001</v>
          </cell>
          <cell r="B1837" t="str">
            <v>RESERVE FOR GEN'L REPL UNDER GUARANTEE-CURRENT</v>
          </cell>
        </row>
        <row r="1838">
          <cell r="A1838">
            <v>4210001</v>
          </cell>
          <cell r="B1838" t="str">
            <v>RESERVE FOR GEN'L REPL UNDER GUARANTEE-CURRENT</v>
          </cell>
        </row>
        <row r="1839">
          <cell r="A1839">
            <v>4210001</v>
          </cell>
          <cell r="B1839" t="str">
            <v>RESERVE FOR GEN'L REPL UNDER GUARANTEE-CURRENT</v>
          </cell>
        </row>
        <row r="1840">
          <cell r="A1840">
            <v>4210001</v>
          </cell>
          <cell r="B1840" t="str">
            <v>RESERVE FOR GEN'L REPL UNDER GUARANTEE-CURRENT</v>
          </cell>
        </row>
        <row r="1841">
          <cell r="A1841">
            <v>4210001</v>
          </cell>
          <cell r="B1841" t="str">
            <v>RESERVE FOR GEN'L REPL UNDER GUARANTEE-CURRENT</v>
          </cell>
        </row>
        <row r="1842">
          <cell r="A1842">
            <v>4210001</v>
          </cell>
          <cell r="B1842" t="str">
            <v>RESERVE FOR GEN'L REPL UNDER GUARANTEE-CURRENT</v>
          </cell>
        </row>
        <row r="1843">
          <cell r="A1843">
            <v>4210001</v>
          </cell>
          <cell r="B1843" t="str">
            <v>RESERVE FOR GEN'L REPL UNDER GUARANTEE-CURRENT</v>
          </cell>
        </row>
        <row r="1844">
          <cell r="A1844">
            <v>4210001</v>
          </cell>
          <cell r="B1844" t="str">
            <v>RESERVE FOR GEN'L REPL UNDER GUARANTEE-CURRENT</v>
          </cell>
        </row>
        <row r="1845">
          <cell r="A1845">
            <v>4210001</v>
          </cell>
          <cell r="B1845" t="str">
            <v>RESERVE FOR GEN'L REPL UNDER GUARANTEE-CURRENT</v>
          </cell>
        </row>
        <row r="1846">
          <cell r="A1846">
            <v>4210001</v>
          </cell>
          <cell r="B1846" t="str">
            <v>RESERVE FOR GEN'L REPL UNDER GUARANTEE-CURRENT</v>
          </cell>
        </row>
        <row r="1847">
          <cell r="A1847">
            <v>4210001</v>
          </cell>
          <cell r="B1847" t="str">
            <v>RESERVE FOR GEN'L REPL UNDER GUARANTEE-CURRENT</v>
          </cell>
        </row>
        <row r="1848">
          <cell r="A1848">
            <v>4210001</v>
          </cell>
          <cell r="B1848" t="str">
            <v>RESERVE FOR GEN'L REPL UNDER GUARANTEE-CURRENT</v>
          </cell>
        </row>
        <row r="1849">
          <cell r="A1849">
            <v>4210001</v>
          </cell>
          <cell r="B1849" t="str">
            <v>RESERVE FOR GEN'L REPL UNDER GUARANTEE-CURRENT</v>
          </cell>
        </row>
        <row r="1850">
          <cell r="A1850">
            <v>4210001</v>
          </cell>
          <cell r="B1850" t="str">
            <v>RESERVE FOR GEN'L REPL UNDER GUARANTEE-CURRENT</v>
          </cell>
        </row>
        <row r="1851">
          <cell r="A1851">
            <v>4210001</v>
          </cell>
          <cell r="B1851" t="str">
            <v>RESERVE FOR GEN'L REPL UNDER GUARANTEE-CURRENT</v>
          </cell>
        </row>
        <row r="1852">
          <cell r="A1852">
            <v>4210001</v>
          </cell>
          <cell r="B1852" t="str">
            <v>RESERVE FOR GEN'L REPL UNDER GUARANTEE-CURRENT</v>
          </cell>
        </row>
        <row r="1853">
          <cell r="A1853">
            <v>4210001</v>
          </cell>
          <cell r="B1853" t="str">
            <v>RESERVE FOR GEN'L REPL UNDER GUARANTEE-CURRENT</v>
          </cell>
        </row>
        <row r="1854">
          <cell r="A1854">
            <v>4210001</v>
          </cell>
          <cell r="B1854" t="str">
            <v>RESERVE FOR GEN'L REPL UNDER GUARANTEE-CURRENT</v>
          </cell>
        </row>
        <row r="1855">
          <cell r="A1855">
            <v>4210001</v>
          </cell>
          <cell r="B1855" t="str">
            <v>RESERVE FOR GEN'L REPL UNDER GUARANTEE-CURRENT</v>
          </cell>
        </row>
        <row r="1856">
          <cell r="A1856">
            <v>4210001</v>
          </cell>
          <cell r="B1856" t="str">
            <v>RESERVE FOR GEN'L REPL UNDER GUARANTEE-CURRENT</v>
          </cell>
        </row>
        <row r="1857">
          <cell r="A1857">
            <v>4210001</v>
          </cell>
          <cell r="B1857" t="str">
            <v>RESERVE FOR GEN'L REPL UNDER GUARANTEE-CURRENT</v>
          </cell>
        </row>
        <row r="1858">
          <cell r="A1858">
            <v>4210001</v>
          </cell>
          <cell r="B1858" t="str">
            <v>RESERVE FOR GEN'L REPL UNDER GUARANTEE-CURRENT</v>
          </cell>
        </row>
        <row r="1859">
          <cell r="A1859">
            <v>4210001</v>
          </cell>
          <cell r="B1859" t="str">
            <v>RESERVE FOR GEN'L REPL UNDER GUARANTEE-CURRENT</v>
          </cell>
        </row>
        <row r="1860">
          <cell r="A1860">
            <v>4210001</v>
          </cell>
          <cell r="B1860" t="str">
            <v>RESERVE FOR GEN'L REPL UNDER GUARANTEE-CURRENT</v>
          </cell>
        </row>
        <row r="1861">
          <cell r="A1861">
            <v>4210001</v>
          </cell>
          <cell r="B1861" t="str">
            <v>RESERVE FOR GEN'L REPL UNDER GUARANTEE-CURRENT</v>
          </cell>
        </row>
        <row r="1862">
          <cell r="A1862">
            <v>4210001</v>
          </cell>
          <cell r="B1862" t="str">
            <v>RESERVE FOR GEN'L REPL UNDER GUARANTEE-CURRENT</v>
          </cell>
        </row>
        <row r="1863">
          <cell r="A1863">
            <v>4210001</v>
          </cell>
          <cell r="B1863" t="str">
            <v>RESERVE FOR GEN'L REPL UNDER GUARANTEE-CURRENT</v>
          </cell>
        </row>
        <row r="1864">
          <cell r="A1864">
            <v>4210001</v>
          </cell>
          <cell r="B1864" t="str">
            <v>RESERVE FOR GEN'L REPL UNDER GUARANTEE-CURRENT</v>
          </cell>
        </row>
        <row r="1865">
          <cell r="A1865">
            <v>4210001</v>
          </cell>
          <cell r="B1865" t="str">
            <v>RESERVE FOR GEN'L REPL UNDER GUARANTEE-CURRENT</v>
          </cell>
        </row>
        <row r="1866">
          <cell r="A1866">
            <v>4210001</v>
          </cell>
          <cell r="B1866" t="str">
            <v>RESERVE FOR GEN'L REPL UNDER GUARANTEE-CURRENT</v>
          </cell>
        </row>
        <row r="1867">
          <cell r="A1867">
            <v>4210001</v>
          </cell>
          <cell r="B1867" t="str">
            <v>RESERVE FOR GEN'L REPL UNDER GUARANTEE-CURRENT</v>
          </cell>
        </row>
        <row r="1868">
          <cell r="A1868">
            <v>4210001</v>
          </cell>
          <cell r="B1868" t="str">
            <v>RESERVE FOR GEN'L REPL UNDER GUARANTEE-CURRENT</v>
          </cell>
        </row>
        <row r="1869">
          <cell r="A1869">
            <v>4210001</v>
          </cell>
          <cell r="B1869" t="str">
            <v>RESERVE FOR GEN'L REPL UNDER GUARANTEE-CURRENT</v>
          </cell>
        </row>
        <row r="1870">
          <cell r="A1870">
            <v>4210001</v>
          </cell>
          <cell r="B1870" t="str">
            <v>RESERVE FOR GEN'L REPL UNDER GUARANTEE-CURRENT</v>
          </cell>
        </row>
        <row r="1871">
          <cell r="A1871">
            <v>4210001</v>
          </cell>
          <cell r="B1871" t="str">
            <v>RESERVE FOR GEN'L REPL UNDER GUARANTEE-CURRENT</v>
          </cell>
        </row>
        <row r="1872">
          <cell r="A1872">
            <v>4311002</v>
          </cell>
          <cell r="B1872" t="str">
            <v>WITHIN OWN DIVISION</v>
          </cell>
        </row>
        <row r="1873">
          <cell r="A1873">
            <v>4311002</v>
          </cell>
          <cell r="B1873" t="str">
            <v>WITHIN OWN DIVISION</v>
          </cell>
        </row>
        <row r="1874">
          <cell r="A1874">
            <v>4410001</v>
          </cell>
          <cell r="B1874" t="str">
            <v>INT. OF OTHER SHARE OWNERS IN EQUITY OF AFFIL</v>
          </cell>
        </row>
        <row r="1875">
          <cell r="A1875">
            <v>4510001</v>
          </cell>
          <cell r="B1875" t="str">
            <v>CAPITAL STOCK</v>
          </cell>
        </row>
        <row r="1876">
          <cell r="A1876">
            <v>4510001</v>
          </cell>
          <cell r="B1876" t="str">
            <v>CAPITAL STOCK</v>
          </cell>
        </row>
        <row r="1877">
          <cell r="A1877">
            <v>4510001</v>
          </cell>
          <cell r="B1877" t="str">
            <v>CAPITAL STOCK</v>
          </cell>
        </row>
        <row r="1878">
          <cell r="A1878">
            <v>4610001</v>
          </cell>
          <cell r="B1878" t="str">
            <v>CAPITAL SURPLUS</v>
          </cell>
        </row>
        <row r="1879">
          <cell r="A1879">
            <v>4610001</v>
          </cell>
          <cell r="B1879" t="str">
            <v>CAPITAL SURPLUS</v>
          </cell>
        </row>
        <row r="1880">
          <cell r="A1880">
            <v>4610001</v>
          </cell>
          <cell r="B1880" t="str">
            <v>CAPITAL SURPLUS</v>
          </cell>
        </row>
        <row r="1881">
          <cell r="A1881">
            <v>4610002</v>
          </cell>
          <cell r="B1881" t="str">
            <v>EQUITY-(GE FOREIGN INDUST. CO.</v>
          </cell>
        </row>
        <row r="1882">
          <cell r="A1882">
            <v>4620001</v>
          </cell>
          <cell r="B1882" t="str">
            <v>FORGEIN CURRENCY TRANSLATION ADJ</v>
          </cell>
        </row>
        <row r="1883">
          <cell r="A1883">
            <v>4640101</v>
          </cell>
          <cell r="B1883" t="str">
            <v>OPENING BALANCE-TRANSITION ADJUSTMENT (PRE-TAX)</v>
          </cell>
        </row>
        <row r="1884">
          <cell r="A1884">
            <v>4711001</v>
          </cell>
          <cell r="B1884" t="str">
            <v>IMPUTED DEBT-GAP SUBACCOUNT 471.1</v>
          </cell>
        </row>
        <row r="1885">
          <cell r="A1885">
            <v>4711001</v>
          </cell>
          <cell r="B1885" t="str">
            <v>IMPUTED DEBT-GAP SUBACCOUNT 471.1</v>
          </cell>
        </row>
        <row r="1886">
          <cell r="A1886">
            <v>4711001</v>
          </cell>
          <cell r="B1886" t="str">
            <v>IMPUTED DEBT-GAP SUBACCOUNT 471.1</v>
          </cell>
        </row>
        <row r="1887">
          <cell r="A1887">
            <v>4711001</v>
          </cell>
          <cell r="B1887" t="str">
            <v>IMPUTED DEBT-GAP SUBACCOUNT 471.1</v>
          </cell>
        </row>
        <row r="1888">
          <cell r="A1888">
            <v>4711001</v>
          </cell>
          <cell r="B1888" t="str">
            <v>IMPUTED DEBT-GAP SUBACCOUNT 471.1</v>
          </cell>
        </row>
        <row r="1889">
          <cell r="A1889">
            <v>4711001</v>
          </cell>
          <cell r="B1889" t="str">
            <v>IMPUTED DEBT-GAP SUBACCOUNT 471.1</v>
          </cell>
        </row>
        <row r="1890">
          <cell r="A1890">
            <v>4711001</v>
          </cell>
          <cell r="B1890" t="str">
            <v>IMPUTED DEBT-GAP SUBACCOUNT 471.1</v>
          </cell>
        </row>
        <row r="1891">
          <cell r="A1891">
            <v>4711001</v>
          </cell>
          <cell r="B1891" t="str">
            <v>IMPUTED DEBT-GAP SUBACCOUNT 471.1</v>
          </cell>
        </row>
        <row r="1892">
          <cell r="A1892">
            <v>4711001</v>
          </cell>
          <cell r="B1892" t="str">
            <v>IMPUTED DEBT-GAP SUBACCOUNT 471.1</v>
          </cell>
        </row>
        <row r="1893">
          <cell r="A1893">
            <v>4711001</v>
          </cell>
          <cell r="B1893" t="str">
            <v>IMPUTED DEBT-GAP SUBACCOUNT 471.1</v>
          </cell>
        </row>
        <row r="1894">
          <cell r="A1894">
            <v>4711001</v>
          </cell>
          <cell r="B1894" t="str">
            <v>IMPUTED DEBT-GAP SUBACCOUNT 471.1</v>
          </cell>
        </row>
        <row r="1895">
          <cell r="A1895">
            <v>4711001</v>
          </cell>
          <cell r="B1895" t="str">
            <v>IMPUTED DEBT-GAP SUBACCOUNT 471.1</v>
          </cell>
        </row>
        <row r="1896">
          <cell r="A1896">
            <v>4711001</v>
          </cell>
          <cell r="B1896" t="str">
            <v>IMPUTED DEBT-GAP SUBACCOUNT 471.1</v>
          </cell>
        </row>
        <row r="1897">
          <cell r="A1897">
            <v>4711001</v>
          </cell>
          <cell r="B1897" t="str">
            <v>IMPUTED DEBT-GAP SUBACCOUNT 471.1</v>
          </cell>
        </row>
        <row r="1898">
          <cell r="A1898">
            <v>4711001</v>
          </cell>
          <cell r="B1898" t="str">
            <v>IMPUTED DEBT-GAP SUBACCOUNT 471.1</v>
          </cell>
        </row>
        <row r="1899">
          <cell r="A1899">
            <v>4712101</v>
          </cell>
          <cell r="B1899" t="str">
            <v>ALL OTHER EXCLUDING NET INCOME</v>
          </cell>
        </row>
        <row r="1900">
          <cell r="A1900">
            <v>4712101</v>
          </cell>
          <cell r="B1900" t="str">
            <v>ALL OTHER EXCLUDING NET INCOME</v>
          </cell>
        </row>
        <row r="1901">
          <cell r="A1901">
            <v>4712101</v>
          </cell>
          <cell r="B1901" t="str">
            <v>ALL OTHER EXCLUDING NET INCOME</v>
          </cell>
        </row>
        <row r="1902">
          <cell r="A1902">
            <v>4712301</v>
          </cell>
          <cell r="B1902" t="str">
            <v>DIVIDENDS-CURRENT YEAR</v>
          </cell>
        </row>
        <row r="1903">
          <cell r="A1903">
            <v>4720001</v>
          </cell>
          <cell r="B1903" t="str">
            <v>AFFILIATE CURRENT ACCOUNT OUTSIDE OWN BUSINESS</v>
          </cell>
        </row>
        <row r="1904">
          <cell r="A1904">
            <v>4720001</v>
          </cell>
          <cell r="B1904" t="str">
            <v>AFFILIATE CURRENT ACCOUNT OUTSIDE OWN BUSINESS</v>
          </cell>
        </row>
        <row r="1905">
          <cell r="A1905">
            <v>4720001</v>
          </cell>
          <cell r="B1905" t="str">
            <v>AFFILIATE CURRENT ACCOUNT OUTSIDE OWN BUSINESS</v>
          </cell>
        </row>
        <row r="1906">
          <cell r="A1906">
            <v>4720002</v>
          </cell>
          <cell r="B1906" t="str">
            <v>AFFILIATE CURRENT ACCOUNT WITHIN OWN BUSINESS</v>
          </cell>
        </row>
        <row r="1907">
          <cell r="A1907">
            <v>4720002</v>
          </cell>
          <cell r="B1907" t="str">
            <v>AFFILIATE CURRENT ACCOUNT WITHIN OWN BUSINESS</v>
          </cell>
        </row>
        <row r="1908">
          <cell r="A1908">
            <v>4720002</v>
          </cell>
          <cell r="B1908" t="str">
            <v>AFFILIATE CURRENT ACCOUNT WITHIN OWN BUSINESS</v>
          </cell>
        </row>
        <row r="1909">
          <cell r="A1909">
            <v>4720002</v>
          </cell>
          <cell r="B1909" t="str">
            <v>AFFILIATE CURRENT ACCOUNT WITHIN OWN BUSINESS</v>
          </cell>
        </row>
        <row r="1910">
          <cell r="A1910">
            <v>4720002</v>
          </cell>
          <cell r="B1910" t="str">
            <v>AFFILIATE CURRENT ACCOUNT WITHIN OWN BUSINESS</v>
          </cell>
        </row>
        <row r="1911">
          <cell r="A1911">
            <v>4720002</v>
          </cell>
          <cell r="B1911" t="str">
            <v>AFFILIATE CURRENT ACCOUNT WITHIN OWN BUSINESS</v>
          </cell>
        </row>
        <row r="1912">
          <cell r="A1912">
            <v>4720002</v>
          </cell>
          <cell r="B1912" t="str">
            <v>AFFILIATE CURRENT ACCOUNT WITHIN OWN BUSINESS</v>
          </cell>
        </row>
        <row r="1913">
          <cell r="A1913">
            <v>4720004</v>
          </cell>
          <cell r="B1913" t="str">
            <v>AFFILIATE CURRENT ACCOUNT - CANADA</v>
          </cell>
        </row>
        <row r="1914">
          <cell r="A1914">
            <v>4720071</v>
          </cell>
          <cell r="B1914" t="str">
            <v>TRSY-AFFILLIATE CURRENT ACCOUTN</v>
          </cell>
        </row>
        <row r="1915">
          <cell r="A1915">
            <v>4810001</v>
          </cell>
          <cell r="B1915" t="str">
            <v>RETAINED EARNINGS AT JANUARY 1</v>
          </cell>
        </row>
        <row r="1916">
          <cell r="A1916">
            <v>5011001</v>
          </cell>
          <cell r="B1916" t="str">
            <v>EXTERNAL CUSTOMERS</v>
          </cell>
        </row>
        <row r="1917">
          <cell r="A1917">
            <v>5011001</v>
          </cell>
          <cell r="B1917" t="str">
            <v>EXTERNAL CUSTOMERS</v>
          </cell>
        </row>
        <row r="1918">
          <cell r="A1918">
            <v>5011001</v>
          </cell>
          <cell r="B1918" t="str">
            <v>EXTERNAL CUSTOMERS</v>
          </cell>
        </row>
        <row r="1919">
          <cell r="A1919">
            <v>5011001</v>
          </cell>
          <cell r="B1919" t="str">
            <v>EXTERNAL CUSTOMERS</v>
          </cell>
        </row>
        <row r="1920">
          <cell r="A1920">
            <v>5011001</v>
          </cell>
          <cell r="B1920" t="str">
            <v>EXTERNAL CUSTOMERS</v>
          </cell>
        </row>
        <row r="1921">
          <cell r="A1921">
            <v>5011001</v>
          </cell>
          <cell r="B1921" t="str">
            <v>EXTERNAL CUSTOMERS</v>
          </cell>
        </row>
        <row r="1922">
          <cell r="A1922">
            <v>5011001</v>
          </cell>
          <cell r="B1922" t="str">
            <v>EXTERNAL CUSTOMERS</v>
          </cell>
        </row>
        <row r="1923">
          <cell r="A1923">
            <v>5011001</v>
          </cell>
          <cell r="B1923" t="str">
            <v>EXTERNAL CUSTOMERS</v>
          </cell>
        </row>
        <row r="1924">
          <cell r="A1924">
            <v>5011001</v>
          </cell>
          <cell r="B1924" t="str">
            <v>EXTERNAL CUSTOMERS</v>
          </cell>
        </row>
        <row r="1925">
          <cell r="A1925">
            <v>5011001</v>
          </cell>
          <cell r="B1925" t="str">
            <v>EXTERNAL CUSTOMERS</v>
          </cell>
        </row>
        <row r="1926">
          <cell r="A1926">
            <v>5011001</v>
          </cell>
          <cell r="B1926" t="str">
            <v>EXTERNAL CUSTOMERS</v>
          </cell>
        </row>
        <row r="1927">
          <cell r="A1927">
            <v>5011001</v>
          </cell>
          <cell r="B1927" t="str">
            <v>EXTERNAL CUSTOMERS</v>
          </cell>
        </row>
        <row r="1928">
          <cell r="A1928">
            <v>5011001</v>
          </cell>
          <cell r="B1928" t="str">
            <v>EXTERNAL CUSTOMERS</v>
          </cell>
        </row>
        <row r="1929">
          <cell r="A1929">
            <v>5011001</v>
          </cell>
          <cell r="B1929" t="str">
            <v>EXTERNAL CUSTOMERS</v>
          </cell>
        </row>
        <row r="1930">
          <cell r="A1930">
            <v>5011001</v>
          </cell>
          <cell r="B1930" t="str">
            <v>EXTERNAL CUSTOMERS</v>
          </cell>
        </row>
        <row r="1931">
          <cell r="A1931">
            <v>5011001</v>
          </cell>
          <cell r="B1931" t="str">
            <v>EXTERNAL CUSTOMERS</v>
          </cell>
        </row>
        <row r="1932">
          <cell r="A1932">
            <v>5011001</v>
          </cell>
          <cell r="B1932" t="str">
            <v>EXTERNAL CUSTOMERS</v>
          </cell>
        </row>
        <row r="1933">
          <cell r="A1933">
            <v>5011001</v>
          </cell>
          <cell r="B1933" t="str">
            <v>EXTERNAL CUSTOMERS</v>
          </cell>
        </row>
        <row r="1934">
          <cell r="A1934">
            <v>5011001</v>
          </cell>
          <cell r="B1934" t="str">
            <v>EXTERNAL CUSTOMERS</v>
          </cell>
        </row>
        <row r="1935">
          <cell r="A1935">
            <v>5012201</v>
          </cell>
          <cell r="B1935" t="str">
            <v>WITHIN OWN DIVISION</v>
          </cell>
        </row>
        <row r="1936">
          <cell r="A1936">
            <v>5012201</v>
          </cell>
          <cell r="B1936" t="str">
            <v>WITHIN OWN DIVISION</v>
          </cell>
        </row>
        <row r="1937">
          <cell r="A1937">
            <v>5012201</v>
          </cell>
          <cell r="B1937" t="str">
            <v>WITHIN OWN DIVISION</v>
          </cell>
        </row>
        <row r="1938">
          <cell r="A1938">
            <v>5012501</v>
          </cell>
          <cell r="B1938" t="str">
            <v>OTHER GE PARENT CO COMPONENTS</v>
          </cell>
        </row>
        <row r="1939">
          <cell r="A1939">
            <v>5012501</v>
          </cell>
          <cell r="B1939" t="str">
            <v>OTHER GE PARENT CO COMPONENTS</v>
          </cell>
        </row>
        <row r="1940">
          <cell r="A1940">
            <v>5012501</v>
          </cell>
          <cell r="B1940" t="str">
            <v>OTHER GE PARENT CO COMPONENTS</v>
          </cell>
        </row>
        <row r="1941">
          <cell r="A1941">
            <v>5012501</v>
          </cell>
          <cell r="B1941" t="str">
            <v>OTHER GE PARENT CO COMPONENTS</v>
          </cell>
        </row>
        <row r="1942">
          <cell r="A1942">
            <v>5012501</v>
          </cell>
          <cell r="B1942" t="str">
            <v>OTHER GE PARENT CO COMPONENTS</v>
          </cell>
        </row>
        <row r="1943">
          <cell r="A1943">
            <v>5012501</v>
          </cell>
          <cell r="B1943" t="str">
            <v>OTHER GE PARENT CO COMPONENTS</v>
          </cell>
        </row>
        <row r="1944">
          <cell r="A1944">
            <v>5012501</v>
          </cell>
          <cell r="B1944" t="str">
            <v>OTHER GE PARENT CO COMPONENTS</v>
          </cell>
        </row>
        <row r="1945">
          <cell r="A1945">
            <v>5012501</v>
          </cell>
          <cell r="B1945" t="str">
            <v>OTHER GE PARENT CO COMPONENTS</v>
          </cell>
        </row>
        <row r="1946">
          <cell r="A1946">
            <v>5012501</v>
          </cell>
          <cell r="B1946" t="str">
            <v>OTHER GE PARENT CO COMPONENTS</v>
          </cell>
        </row>
        <row r="1947">
          <cell r="A1947">
            <v>5012501</v>
          </cell>
          <cell r="B1947" t="str">
            <v>OTHER GE PARENT CO COMPONENTS</v>
          </cell>
        </row>
        <row r="1948">
          <cell r="A1948">
            <v>5012501</v>
          </cell>
          <cell r="B1948" t="str">
            <v>OTHER GE PARENT CO COMPONENTS</v>
          </cell>
        </row>
        <row r="1949">
          <cell r="A1949">
            <v>5012501</v>
          </cell>
          <cell r="B1949" t="str">
            <v>OTHER GE PARENT CO COMPONENTS</v>
          </cell>
        </row>
        <row r="1950">
          <cell r="A1950">
            <v>5013101</v>
          </cell>
          <cell r="B1950" t="str">
            <v>WITHIN OWN DEPARTMENT</v>
          </cell>
        </row>
        <row r="1951">
          <cell r="A1951">
            <v>5013101</v>
          </cell>
          <cell r="B1951" t="str">
            <v>WITHIN OWN DEPARTMENT</v>
          </cell>
        </row>
        <row r="1952">
          <cell r="A1952">
            <v>5013201</v>
          </cell>
          <cell r="B1952" t="str">
            <v>NET SALES BILLED-INTERCO-OWN DIVISION</v>
          </cell>
        </row>
        <row r="1953">
          <cell r="A1953">
            <v>5013201</v>
          </cell>
          <cell r="B1953" t="str">
            <v>NET SALES BILLED-INTERCO-OWN DIVISION</v>
          </cell>
        </row>
        <row r="1954">
          <cell r="A1954">
            <v>5013201</v>
          </cell>
          <cell r="B1954" t="str">
            <v>NET SALES BILLED-INTERCO-OWN DIVISION</v>
          </cell>
        </row>
        <row r="1955">
          <cell r="A1955">
            <v>5013201</v>
          </cell>
          <cell r="B1955" t="str">
            <v>NET SALES BILLED-INTERCO-OWN DIVISION</v>
          </cell>
        </row>
        <row r="1956">
          <cell r="A1956">
            <v>5013201</v>
          </cell>
          <cell r="B1956" t="str">
            <v>NET SALES BILLED-INTERCO-OWN DIVISION</v>
          </cell>
        </row>
        <row r="1957">
          <cell r="A1957">
            <v>5013201</v>
          </cell>
          <cell r="B1957" t="str">
            <v>NET SALES BILLED-INTERCO-OWN DIVISION</v>
          </cell>
        </row>
        <row r="1958">
          <cell r="A1958">
            <v>5013501</v>
          </cell>
          <cell r="B1958" t="str">
            <v>OTHER CONSOLIDATED COMPONENTS</v>
          </cell>
        </row>
        <row r="1959">
          <cell r="A1959">
            <v>5100001</v>
          </cell>
          <cell r="B1959" t="str">
            <v>ALL OTHER COSTS AND EXPENSES</v>
          </cell>
        </row>
        <row r="1960">
          <cell r="A1960">
            <v>5100001</v>
          </cell>
          <cell r="B1960" t="str">
            <v>ALL OTHER COSTS AND EXPENSES</v>
          </cell>
        </row>
        <row r="1961">
          <cell r="A1961">
            <v>5100001</v>
          </cell>
          <cell r="B1961" t="str">
            <v>ALL OTHER COSTS AND EXPENSES</v>
          </cell>
        </row>
        <row r="1962">
          <cell r="A1962">
            <v>5100001</v>
          </cell>
          <cell r="B1962" t="str">
            <v>ALL OTHER COSTS AND EXPENSES</v>
          </cell>
        </row>
        <row r="1963">
          <cell r="A1963">
            <v>5100001</v>
          </cell>
          <cell r="B1963" t="str">
            <v>ALL OTHER COSTS AND EXPENSES</v>
          </cell>
        </row>
        <row r="1964">
          <cell r="A1964">
            <v>5100001</v>
          </cell>
          <cell r="B1964" t="str">
            <v>ALL OTHER COSTS AND EXPENSES</v>
          </cell>
        </row>
        <row r="1965">
          <cell r="A1965">
            <v>5100001</v>
          </cell>
          <cell r="B1965" t="str">
            <v>ALL OTHER COSTS AND EXPENSES</v>
          </cell>
        </row>
        <row r="1966">
          <cell r="A1966">
            <v>5100001</v>
          </cell>
          <cell r="B1966" t="str">
            <v>ALL OTHER COSTS AND EXPENSES</v>
          </cell>
        </row>
        <row r="1967">
          <cell r="A1967">
            <v>5100001</v>
          </cell>
          <cell r="B1967" t="str">
            <v>ALL OTHER COSTS AND EXPENSES</v>
          </cell>
        </row>
        <row r="1968">
          <cell r="A1968">
            <v>5100001</v>
          </cell>
          <cell r="B1968" t="str">
            <v>ALL OTHER COSTS AND EXPENSES</v>
          </cell>
        </row>
        <row r="1969">
          <cell r="A1969">
            <v>5100001</v>
          </cell>
          <cell r="B1969" t="str">
            <v>ALL OTHER COSTS AND EXPENSES</v>
          </cell>
        </row>
        <row r="1970">
          <cell r="A1970">
            <v>5100001</v>
          </cell>
          <cell r="B1970" t="str">
            <v>ALL OTHER COSTS AND EXPENSES</v>
          </cell>
        </row>
        <row r="1971">
          <cell r="A1971">
            <v>5100001</v>
          </cell>
          <cell r="B1971" t="str">
            <v>ALL OTHER COSTS AND EXPENSES</v>
          </cell>
        </row>
        <row r="1972">
          <cell r="A1972">
            <v>5100001</v>
          </cell>
          <cell r="B1972" t="str">
            <v>ALL OTHER COSTS AND EXPENSES</v>
          </cell>
        </row>
        <row r="1973">
          <cell r="A1973">
            <v>5100001</v>
          </cell>
          <cell r="B1973" t="str">
            <v>ALL OTHER COSTS AND EXPENSES</v>
          </cell>
        </row>
        <row r="1974">
          <cell r="A1974">
            <v>5100001</v>
          </cell>
          <cell r="B1974" t="str">
            <v>ALL OTHER COSTS AND EXPENSES</v>
          </cell>
        </row>
        <row r="1975">
          <cell r="A1975">
            <v>5100001</v>
          </cell>
          <cell r="B1975" t="str">
            <v>ALL OTHER COSTS AND EXPENSES</v>
          </cell>
        </row>
        <row r="1976">
          <cell r="A1976">
            <v>5100001</v>
          </cell>
          <cell r="B1976" t="str">
            <v>ALL OTHER COSTS AND EXPENSES</v>
          </cell>
        </row>
        <row r="1977">
          <cell r="A1977">
            <v>5100001</v>
          </cell>
          <cell r="B1977" t="str">
            <v>ALL OTHER COSTS AND EXPENSES</v>
          </cell>
        </row>
        <row r="1978">
          <cell r="A1978">
            <v>5100001</v>
          </cell>
          <cell r="B1978" t="str">
            <v>ALL OTHER COSTS AND EXPENSES</v>
          </cell>
        </row>
        <row r="1979">
          <cell r="A1979">
            <v>5100001</v>
          </cell>
          <cell r="B1979" t="str">
            <v>ALL OTHER COSTS AND EXPENSES</v>
          </cell>
        </row>
        <row r="1980">
          <cell r="A1980">
            <v>5100001</v>
          </cell>
          <cell r="B1980" t="str">
            <v>ALL OTHER COSTS AND EXPENSES</v>
          </cell>
        </row>
        <row r="1981">
          <cell r="A1981">
            <v>5100001</v>
          </cell>
          <cell r="B1981" t="str">
            <v>ALL OTHER COSTS AND EXPENSES</v>
          </cell>
        </row>
        <row r="1982">
          <cell r="A1982">
            <v>5100001</v>
          </cell>
          <cell r="B1982" t="str">
            <v>ALL OTHER COSTS AND EXPENSES</v>
          </cell>
        </row>
        <row r="1983">
          <cell r="A1983">
            <v>5100001</v>
          </cell>
          <cell r="B1983" t="str">
            <v>ALL OTHER COSTS AND EXPENSES</v>
          </cell>
        </row>
        <row r="1984">
          <cell r="A1984">
            <v>5100001</v>
          </cell>
          <cell r="B1984" t="str">
            <v>ALL OTHER COSTS AND EXPENSES</v>
          </cell>
        </row>
        <row r="1985">
          <cell r="A1985">
            <v>5100001</v>
          </cell>
          <cell r="B1985" t="str">
            <v>ALL OTHER COSTS AND EXPENSES</v>
          </cell>
        </row>
        <row r="1986">
          <cell r="A1986">
            <v>5100001</v>
          </cell>
          <cell r="B1986" t="str">
            <v>ALL OTHER COSTS AND EXPENSES</v>
          </cell>
        </row>
        <row r="1987">
          <cell r="A1987">
            <v>5100001</v>
          </cell>
          <cell r="B1987" t="str">
            <v>ALL OTHER COSTS AND EXPENSES</v>
          </cell>
        </row>
        <row r="1988">
          <cell r="A1988">
            <v>5100001</v>
          </cell>
          <cell r="B1988" t="str">
            <v>ALL OTHER COSTS AND EXPENSES</v>
          </cell>
        </row>
        <row r="1989">
          <cell r="A1989">
            <v>5100001</v>
          </cell>
          <cell r="B1989" t="str">
            <v>ALL OTHER COSTS AND EXPENSES</v>
          </cell>
        </row>
        <row r="1990">
          <cell r="A1990">
            <v>5100001</v>
          </cell>
          <cell r="B1990" t="str">
            <v>ALL OTHER COSTS AND EXPENSES</v>
          </cell>
        </row>
        <row r="1991">
          <cell r="A1991">
            <v>5100001</v>
          </cell>
          <cell r="B1991" t="str">
            <v>ALL OTHER COSTS AND EXPENSES</v>
          </cell>
        </row>
        <row r="1992">
          <cell r="A1992">
            <v>5100001</v>
          </cell>
          <cell r="B1992" t="str">
            <v>ALL OTHER COSTS AND EXPENSES</v>
          </cell>
        </row>
        <row r="1993">
          <cell r="A1993">
            <v>5100001</v>
          </cell>
          <cell r="B1993" t="str">
            <v>ALL OTHER COSTS AND EXPENSES</v>
          </cell>
        </row>
        <row r="1994">
          <cell r="A1994">
            <v>5100001</v>
          </cell>
          <cell r="B1994" t="str">
            <v>ALL OTHER COSTS AND EXPENSES</v>
          </cell>
        </row>
        <row r="1995">
          <cell r="A1995">
            <v>5100001</v>
          </cell>
          <cell r="B1995" t="str">
            <v>ALL OTHER COSTS AND EXPENSES</v>
          </cell>
        </row>
        <row r="1996">
          <cell r="A1996">
            <v>5100001</v>
          </cell>
          <cell r="B1996" t="str">
            <v>ALL OTHER COSTS AND EXPENSES</v>
          </cell>
        </row>
        <row r="1997">
          <cell r="A1997">
            <v>5100001</v>
          </cell>
          <cell r="B1997" t="str">
            <v>ALL OTHER COSTS AND EXPENSES</v>
          </cell>
        </row>
        <row r="1998">
          <cell r="A1998">
            <v>5100001</v>
          </cell>
          <cell r="B1998" t="str">
            <v>ALL OTHER COSTS AND EXPENSES</v>
          </cell>
        </row>
        <row r="1999">
          <cell r="A1999">
            <v>5100001</v>
          </cell>
          <cell r="B1999" t="str">
            <v>ALL OTHER COSTS AND EXPENSES</v>
          </cell>
        </row>
        <row r="2000">
          <cell r="A2000">
            <v>5100001</v>
          </cell>
          <cell r="B2000" t="str">
            <v>ALL OTHER COSTS AND EXPENSES</v>
          </cell>
        </row>
        <row r="2001">
          <cell r="A2001">
            <v>5100001</v>
          </cell>
          <cell r="B2001" t="str">
            <v>ALL OTHER COSTS AND EXPENSES</v>
          </cell>
        </row>
        <row r="2002">
          <cell r="A2002">
            <v>5100001</v>
          </cell>
          <cell r="B2002" t="str">
            <v>ALL OTHER COSTS AND EXPENSES</v>
          </cell>
        </row>
        <row r="2003">
          <cell r="A2003">
            <v>5100001</v>
          </cell>
          <cell r="B2003" t="str">
            <v>ALL OTHER COSTS AND EXPENSES</v>
          </cell>
        </row>
        <row r="2004">
          <cell r="A2004">
            <v>5100001</v>
          </cell>
          <cell r="B2004" t="str">
            <v>ALL OTHER COSTS AND EXPENSES</v>
          </cell>
        </row>
        <row r="2005">
          <cell r="A2005">
            <v>5100001</v>
          </cell>
          <cell r="B2005" t="str">
            <v>ALL OTHER COSTS AND EXPENSES</v>
          </cell>
        </row>
        <row r="2006">
          <cell r="A2006">
            <v>5100001</v>
          </cell>
          <cell r="B2006" t="str">
            <v>ALL OTHER COSTS AND EXPENSES</v>
          </cell>
        </row>
        <row r="2007">
          <cell r="A2007">
            <v>5100001</v>
          </cell>
          <cell r="B2007" t="str">
            <v>ALL OTHER COSTS AND EXPENSES</v>
          </cell>
        </row>
        <row r="2008">
          <cell r="A2008">
            <v>5100001</v>
          </cell>
          <cell r="B2008" t="str">
            <v>ALL OTHER COSTS AND EXPENSES</v>
          </cell>
        </row>
        <row r="2009">
          <cell r="A2009">
            <v>5100001</v>
          </cell>
          <cell r="B2009" t="str">
            <v>ALL OTHER COSTS AND EXPENSES</v>
          </cell>
        </row>
        <row r="2010">
          <cell r="A2010">
            <v>5100001</v>
          </cell>
          <cell r="B2010" t="str">
            <v>ALL OTHER COSTS AND EXPENSES</v>
          </cell>
        </row>
        <row r="2011">
          <cell r="A2011">
            <v>5100001</v>
          </cell>
          <cell r="B2011" t="str">
            <v>ALL OTHER COSTS AND EXPENSES</v>
          </cell>
        </row>
        <row r="2012">
          <cell r="A2012">
            <v>5100001</v>
          </cell>
          <cell r="B2012" t="str">
            <v>ALL OTHER COSTS AND EXPENSES</v>
          </cell>
        </row>
        <row r="2013">
          <cell r="A2013">
            <v>5100001</v>
          </cell>
          <cell r="B2013" t="str">
            <v>ALL OTHER COSTS AND EXPENSES</v>
          </cell>
        </row>
        <row r="2014">
          <cell r="A2014">
            <v>5100001</v>
          </cell>
          <cell r="B2014" t="str">
            <v>ALL OTHER COSTS AND EXPENSES</v>
          </cell>
        </row>
        <row r="2015">
          <cell r="A2015">
            <v>5100001</v>
          </cell>
          <cell r="B2015" t="str">
            <v>ALL OTHER COSTS AND EXPENSES</v>
          </cell>
        </row>
        <row r="2016">
          <cell r="A2016">
            <v>5100001</v>
          </cell>
          <cell r="B2016" t="str">
            <v>ALL OTHER COSTS AND EXPENSES</v>
          </cell>
        </row>
        <row r="2017">
          <cell r="A2017">
            <v>5100001</v>
          </cell>
          <cell r="B2017" t="str">
            <v>ALL OTHER COSTS AND EXPENSES</v>
          </cell>
        </row>
        <row r="2018">
          <cell r="A2018">
            <v>5100001</v>
          </cell>
          <cell r="B2018" t="str">
            <v>ALL OTHER COSTS AND EXPENSES</v>
          </cell>
        </row>
        <row r="2019">
          <cell r="A2019">
            <v>5100001</v>
          </cell>
          <cell r="B2019" t="str">
            <v>ALL OTHER COSTS AND EXPENSES</v>
          </cell>
        </row>
        <row r="2020">
          <cell r="A2020">
            <v>5100001</v>
          </cell>
          <cell r="B2020" t="str">
            <v>ALL OTHER COSTS AND EXPENSES</v>
          </cell>
        </row>
        <row r="2021">
          <cell r="A2021">
            <v>5100001</v>
          </cell>
          <cell r="B2021" t="str">
            <v>ALL OTHER COSTS AND EXPENSES</v>
          </cell>
        </row>
        <row r="2022">
          <cell r="A2022">
            <v>5100001</v>
          </cell>
          <cell r="B2022" t="str">
            <v>ALL OTHER COSTS AND EXPENSES</v>
          </cell>
        </row>
        <row r="2023">
          <cell r="A2023">
            <v>5100001</v>
          </cell>
          <cell r="B2023" t="str">
            <v>ALL OTHER COSTS AND EXPENSES</v>
          </cell>
        </row>
        <row r="2024">
          <cell r="A2024">
            <v>5100001</v>
          </cell>
          <cell r="B2024" t="str">
            <v>ALL OTHER COSTS AND EXPENSES</v>
          </cell>
        </row>
        <row r="2025">
          <cell r="A2025">
            <v>5100001</v>
          </cell>
          <cell r="B2025" t="str">
            <v>ALL OTHER COSTS AND EXPENSES</v>
          </cell>
        </row>
        <row r="2026">
          <cell r="A2026">
            <v>5100001</v>
          </cell>
          <cell r="B2026" t="str">
            <v>ALL OTHER COSTS AND EXPENSES</v>
          </cell>
        </row>
        <row r="2027">
          <cell r="A2027">
            <v>5100001</v>
          </cell>
          <cell r="B2027" t="str">
            <v>ALL OTHER COSTS AND EXPENSES</v>
          </cell>
        </row>
        <row r="2028">
          <cell r="A2028">
            <v>5100001</v>
          </cell>
          <cell r="B2028" t="str">
            <v>ALL OTHER COSTS AND EXPENSES</v>
          </cell>
        </row>
        <row r="2029">
          <cell r="A2029">
            <v>5100001</v>
          </cell>
          <cell r="B2029" t="str">
            <v>ALL OTHER COSTS AND EXPENSES</v>
          </cell>
        </row>
        <row r="2030">
          <cell r="A2030">
            <v>5100001</v>
          </cell>
          <cell r="B2030" t="str">
            <v>ALL OTHER COSTS AND EXPENSES</v>
          </cell>
        </row>
        <row r="2031">
          <cell r="A2031">
            <v>5100001</v>
          </cell>
          <cell r="B2031" t="str">
            <v>ALL OTHER COSTS AND EXPENSES</v>
          </cell>
        </row>
        <row r="2032">
          <cell r="A2032">
            <v>5100001</v>
          </cell>
          <cell r="B2032" t="str">
            <v>ALL OTHER COSTS AND EXPENSES</v>
          </cell>
        </row>
        <row r="2033">
          <cell r="A2033">
            <v>5100001</v>
          </cell>
          <cell r="B2033" t="str">
            <v>ALL OTHER COSTS AND EXPENSES</v>
          </cell>
        </row>
        <row r="2034">
          <cell r="A2034">
            <v>5100001</v>
          </cell>
          <cell r="B2034" t="str">
            <v>ALL OTHER COSTS AND EXPENSES</v>
          </cell>
        </row>
        <row r="2035">
          <cell r="A2035">
            <v>5100001</v>
          </cell>
          <cell r="B2035" t="str">
            <v>ALL OTHER COSTS AND EXPENSES</v>
          </cell>
        </row>
        <row r="2036">
          <cell r="A2036">
            <v>5100001</v>
          </cell>
          <cell r="B2036" t="str">
            <v>ALL OTHER COSTS AND EXPENSES</v>
          </cell>
        </row>
        <row r="2037">
          <cell r="A2037">
            <v>5100001</v>
          </cell>
          <cell r="B2037" t="str">
            <v>ALL OTHER COSTS AND EXPENSES</v>
          </cell>
        </row>
        <row r="2038">
          <cell r="A2038">
            <v>5100001</v>
          </cell>
          <cell r="B2038" t="str">
            <v>ALL OTHER COSTS AND EXPENSES</v>
          </cell>
        </row>
        <row r="2039">
          <cell r="A2039">
            <v>5100001</v>
          </cell>
          <cell r="B2039" t="str">
            <v>ALL OTHER COSTS AND EXPENSES</v>
          </cell>
        </row>
        <row r="2040">
          <cell r="A2040">
            <v>5100001</v>
          </cell>
          <cell r="B2040" t="str">
            <v>ALL OTHER COSTS AND EXPENSES</v>
          </cell>
        </row>
        <row r="2041">
          <cell r="A2041">
            <v>5100001</v>
          </cell>
          <cell r="B2041" t="str">
            <v>ALL OTHER COSTS AND EXPENSES</v>
          </cell>
        </row>
        <row r="2042">
          <cell r="A2042">
            <v>5100001</v>
          </cell>
          <cell r="B2042" t="str">
            <v>ALL OTHER COSTS AND EXPENSES</v>
          </cell>
        </row>
        <row r="2043">
          <cell r="A2043">
            <v>5100001</v>
          </cell>
          <cell r="B2043" t="str">
            <v>ALL OTHER COSTS AND EXPENSES</v>
          </cell>
        </row>
        <row r="2044">
          <cell r="A2044">
            <v>5100001</v>
          </cell>
          <cell r="B2044" t="str">
            <v>ALL OTHER COSTS AND EXPENSES</v>
          </cell>
        </row>
        <row r="2045">
          <cell r="A2045">
            <v>5100001</v>
          </cell>
          <cell r="B2045" t="str">
            <v>ALL OTHER COSTS AND EXPENSES</v>
          </cell>
        </row>
        <row r="2046">
          <cell r="A2046">
            <v>5100001</v>
          </cell>
          <cell r="B2046" t="str">
            <v>ALL OTHER COSTS AND EXPENSES</v>
          </cell>
        </row>
        <row r="2047">
          <cell r="A2047">
            <v>5100001</v>
          </cell>
          <cell r="B2047" t="str">
            <v>ALL OTHER COSTS AND EXPENSES</v>
          </cell>
        </row>
        <row r="2048">
          <cell r="A2048">
            <v>5100001</v>
          </cell>
          <cell r="B2048" t="str">
            <v>ALL OTHER COSTS AND EXPENSES</v>
          </cell>
        </row>
        <row r="2049">
          <cell r="A2049">
            <v>5100001</v>
          </cell>
          <cell r="B2049" t="str">
            <v>ALL OTHER COSTS AND EXPENSES</v>
          </cell>
        </row>
        <row r="2050">
          <cell r="A2050">
            <v>5100001</v>
          </cell>
          <cell r="B2050" t="str">
            <v>ALL OTHER COSTS AND EXPENSES</v>
          </cell>
        </row>
        <row r="2051">
          <cell r="A2051">
            <v>5100001</v>
          </cell>
          <cell r="B2051" t="str">
            <v>ALL OTHER COSTS AND EXPENSES</v>
          </cell>
        </row>
        <row r="2052">
          <cell r="A2052">
            <v>5100001</v>
          </cell>
          <cell r="B2052" t="str">
            <v>ALL OTHER COSTS AND EXPENSES</v>
          </cell>
        </row>
        <row r="2053">
          <cell r="A2053">
            <v>5100001</v>
          </cell>
          <cell r="B2053" t="str">
            <v>ALL OTHER COSTS AND EXPENSES</v>
          </cell>
        </row>
        <row r="2054">
          <cell r="A2054">
            <v>5100001</v>
          </cell>
          <cell r="B2054" t="str">
            <v>ALL OTHER COSTS AND EXPENSES</v>
          </cell>
        </row>
        <row r="2055">
          <cell r="A2055">
            <v>5100001</v>
          </cell>
          <cell r="B2055" t="str">
            <v>ALL OTHER COSTS AND EXPENSES</v>
          </cell>
        </row>
        <row r="2056">
          <cell r="A2056">
            <v>5100001</v>
          </cell>
          <cell r="B2056" t="str">
            <v>ALL OTHER COSTS AND EXPENSES</v>
          </cell>
        </row>
        <row r="2057">
          <cell r="A2057">
            <v>5100001</v>
          </cell>
          <cell r="B2057" t="str">
            <v>ALL OTHER COSTS AND EXPENSES</v>
          </cell>
        </row>
        <row r="2058">
          <cell r="A2058">
            <v>5100001</v>
          </cell>
          <cell r="B2058" t="str">
            <v>ALL OTHER COSTS AND EXPENSES</v>
          </cell>
        </row>
        <row r="2059">
          <cell r="A2059">
            <v>5100001</v>
          </cell>
          <cell r="B2059" t="str">
            <v>ALL OTHER COSTS AND EXPENSES</v>
          </cell>
        </row>
        <row r="2060">
          <cell r="A2060">
            <v>5100001</v>
          </cell>
          <cell r="B2060" t="str">
            <v>ALL OTHER COSTS AND EXPENSES</v>
          </cell>
        </row>
        <row r="2061">
          <cell r="A2061">
            <v>5100001</v>
          </cell>
          <cell r="B2061" t="str">
            <v>ALL OTHER COSTS AND EXPENSES</v>
          </cell>
        </row>
        <row r="2062">
          <cell r="A2062">
            <v>5100001</v>
          </cell>
          <cell r="B2062" t="str">
            <v>ALL OTHER COSTS AND EXPENSES</v>
          </cell>
        </row>
        <row r="2063">
          <cell r="A2063">
            <v>5100001</v>
          </cell>
          <cell r="B2063" t="str">
            <v>ALL OTHER COSTS AND EXPENSES</v>
          </cell>
        </row>
        <row r="2064">
          <cell r="A2064">
            <v>5100001</v>
          </cell>
          <cell r="B2064" t="str">
            <v>ALL OTHER COSTS AND EXPENSES</v>
          </cell>
        </row>
        <row r="2065">
          <cell r="A2065">
            <v>5100001</v>
          </cell>
          <cell r="B2065" t="str">
            <v>ALL OTHER COSTS AND EXPENSES</v>
          </cell>
        </row>
        <row r="2066">
          <cell r="A2066">
            <v>5100001</v>
          </cell>
          <cell r="B2066" t="str">
            <v>ALL OTHER COSTS AND EXPENSES</v>
          </cell>
        </row>
        <row r="2067">
          <cell r="A2067">
            <v>5100001</v>
          </cell>
          <cell r="B2067" t="str">
            <v>ALL OTHER COSTS AND EXPENSES</v>
          </cell>
        </row>
        <row r="2068">
          <cell r="A2068">
            <v>5100001</v>
          </cell>
          <cell r="B2068" t="str">
            <v>ALL OTHER COSTS AND EXPENSES</v>
          </cell>
        </row>
        <row r="2069">
          <cell r="A2069">
            <v>5100001</v>
          </cell>
          <cell r="B2069" t="str">
            <v>ALL OTHER COSTS AND EXPENSES</v>
          </cell>
        </row>
        <row r="2070">
          <cell r="A2070">
            <v>5100001</v>
          </cell>
          <cell r="B2070" t="str">
            <v>ALL OTHER COSTS AND EXPENSES</v>
          </cell>
        </row>
        <row r="2071">
          <cell r="A2071">
            <v>5100001</v>
          </cell>
          <cell r="B2071" t="str">
            <v>ALL OTHER COSTS AND EXPENSES</v>
          </cell>
        </row>
        <row r="2072">
          <cell r="A2072">
            <v>5100001</v>
          </cell>
          <cell r="B2072" t="str">
            <v>ALL OTHER COSTS AND EXPENSES</v>
          </cell>
        </row>
        <row r="2073">
          <cell r="A2073">
            <v>5100001</v>
          </cell>
          <cell r="B2073" t="str">
            <v>ALL OTHER COSTS AND EXPENSES</v>
          </cell>
        </row>
        <row r="2074">
          <cell r="A2074">
            <v>5100001</v>
          </cell>
          <cell r="B2074" t="str">
            <v>ALL OTHER COSTS AND EXPENSES</v>
          </cell>
        </row>
        <row r="2075">
          <cell r="A2075">
            <v>5100001</v>
          </cell>
          <cell r="B2075" t="str">
            <v>ALL OTHER COSTS AND EXPENSES</v>
          </cell>
        </row>
        <row r="2076">
          <cell r="A2076">
            <v>5100001</v>
          </cell>
          <cell r="B2076" t="str">
            <v>ALL OTHER COSTS AND EXPENSES</v>
          </cell>
        </row>
        <row r="2077">
          <cell r="A2077">
            <v>5100001</v>
          </cell>
          <cell r="B2077" t="str">
            <v>ALL OTHER COSTS AND EXPENSES</v>
          </cell>
        </row>
        <row r="2078">
          <cell r="A2078">
            <v>5100001</v>
          </cell>
          <cell r="B2078" t="str">
            <v>ALL OTHER COSTS AND EXPENSES</v>
          </cell>
        </row>
        <row r="2079">
          <cell r="A2079">
            <v>5100001</v>
          </cell>
          <cell r="B2079" t="str">
            <v>ALL OTHER COSTS AND EXPENSES</v>
          </cell>
        </row>
        <row r="2080">
          <cell r="A2080">
            <v>5100001</v>
          </cell>
          <cell r="B2080" t="str">
            <v>ALL OTHER COSTS AND EXPENSES</v>
          </cell>
        </row>
        <row r="2081">
          <cell r="A2081">
            <v>5100001</v>
          </cell>
          <cell r="B2081" t="str">
            <v>ALL OTHER COSTS AND EXPENSES</v>
          </cell>
        </row>
        <row r="2082">
          <cell r="A2082">
            <v>5100001</v>
          </cell>
          <cell r="B2082" t="str">
            <v>ALL OTHER COSTS AND EXPENSES</v>
          </cell>
        </row>
        <row r="2083">
          <cell r="A2083">
            <v>5100001</v>
          </cell>
          <cell r="B2083" t="str">
            <v>ALL OTHER COSTS AND EXPENSES</v>
          </cell>
        </row>
        <row r="2084">
          <cell r="A2084">
            <v>5100001</v>
          </cell>
          <cell r="B2084" t="str">
            <v>ALL OTHER COSTS AND EXPENSES</v>
          </cell>
        </row>
        <row r="2085">
          <cell r="A2085">
            <v>5100001</v>
          </cell>
          <cell r="B2085" t="str">
            <v>ALL OTHER COSTS AND EXPENSES</v>
          </cell>
        </row>
        <row r="2086">
          <cell r="A2086">
            <v>5100001</v>
          </cell>
          <cell r="B2086" t="str">
            <v>ALL OTHER COSTS AND EXPENSES</v>
          </cell>
        </row>
        <row r="2087">
          <cell r="A2087">
            <v>5100001</v>
          </cell>
          <cell r="B2087" t="str">
            <v>ALL OTHER COSTS AND EXPENSES</v>
          </cell>
        </row>
        <row r="2088">
          <cell r="A2088">
            <v>5100001</v>
          </cell>
          <cell r="B2088" t="str">
            <v>ALL OTHER COSTS AND EXPENSES</v>
          </cell>
        </row>
        <row r="2089">
          <cell r="A2089">
            <v>5100001</v>
          </cell>
          <cell r="B2089" t="str">
            <v>ALL OTHER COSTS AND EXPENSES</v>
          </cell>
        </row>
        <row r="2090">
          <cell r="A2090">
            <v>5100001</v>
          </cell>
          <cell r="B2090" t="str">
            <v>ALL OTHER COSTS AND EXPENSES</v>
          </cell>
        </row>
        <row r="2091">
          <cell r="A2091">
            <v>5100001</v>
          </cell>
          <cell r="B2091" t="str">
            <v>ALL OTHER COSTS AND EXPENSES</v>
          </cell>
        </row>
        <row r="2092">
          <cell r="A2092">
            <v>5100001</v>
          </cell>
          <cell r="B2092" t="str">
            <v>ALL OTHER COSTS AND EXPENSES</v>
          </cell>
        </row>
        <row r="2093">
          <cell r="A2093">
            <v>5100001</v>
          </cell>
          <cell r="B2093" t="str">
            <v>ALL OTHER COSTS AND EXPENSES</v>
          </cell>
        </row>
        <row r="2094">
          <cell r="A2094">
            <v>5100001</v>
          </cell>
          <cell r="B2094" t="str">
            <v>ALL OTHER COSTS AND EXPENSES</v>
          </cell>
        </row>
        <row r="2095">
          <cell r="A2095">
            <v>5100001</v>
          </cell>
          <cell r="B2095" t="str">
            <v>ALL OTHER COSTS AND EXPENSES</v>
          </cell>
        </row>
        <row r="2096">
          <cell r="A2096">
            <v>5100001</v>
          </cell>
          <cell r="B2096" t="str">
            <v>ALL OTHER COSTS AND EXPENSES</v>
          </cell>
        </row>
        <row r="2097">
          <cell r="A2097">
            <v>5100001</v>
          </cell>
          <cell r="B2097" t="str">
            <v>ALL OTHER COSTS AND EXPENSES</v>
          </cell>
        </row>
        <row r="2098">
          <cell r="A2098">
            <v>5100001</v>
          </cell>
          <cell r="B2098" t="str">
            <v>ALL OTHER COSTS AND EXPENSES</v>
          </cell>
        </row>
        <row r="2099">
          <cell r="A2099">
            <v>5100001</v>
          </cell>
          <cell r="B2099" t="str">
            <v>ALL OTHER COSTS AND EXPENSES</v>
          </cell>
        </row>
        <row r="2100">
          <cell r="A2100">
            <v>5100001</v>
          </cell>
          <cell r="B2100" t="str">
            <v>ALL OTHER COSTS AND EXPENSES</v>
          </cell>
        </row>
        <row r="2101">
          <cell r="A2101">
            <v>5100001</v>
          </cell>
          <cell r="B2101" t="str">
            <v>ALL OTHER COSTS AND EXPENSES</v>
          </cell>
        </row>
        <row r="2102">
          <cell r="A2102">
            <v>5100001</v>
          </cell>
          <cell r="B2102" t="str">
            <v>ALL OTHER COSTS AND EXPENSES</v>
          </cell>
        </row>
        <row r="2103">
          <cell r="A2103">
            <v>5100001</v>
          </cell>
          <cell r="B2103" t="str">
            <v>ALL OTHER COSTS AND EXPENSES</v>
          </cell>
        </row>
        <row r="2104">
          <cell r="A2104">
            <v>5100001</v>
          </cell>
          <cell r="B2104" t="str">
            <v>ALL OTHER COSTS AND EXPENSES</v>
          </cell>
        </row>
        <row r="2105">
          <cell r="A2105">
            <v>5100001</v>
          </cell>
          <cell r="B2105" t="str">
            <v>ALL OTHER COSTS AND EXPENSES</v>
          </cell>
        </row>
        <row r="2106">
          <cell r="A2106">
            <v>5100001</v>
          </cell>
          <cell r="B2106" t="str">
            <v>ALL OTHER COSTS AND EXPENSES</v>
          </cell>
        </row>
        <row r="2107">
          <cell r="A2107">
            <v>5100001</v>
          </cell>
          <cell r="B2107" t="str">
            <v>ALL OTHER COSTS AND EXPENSES</v>
          </cell>
        </row>
        <row r="2108">
          <cell r="A2108">
            <v>5100001</v>
          </cell>
          <cell r="B2108" t="str">
            <v>ALL OTHER COSTS AND EXPENSES</v>
          </cell>
        </row>
        <row r="2109">
          <cell r="A2109">
            <v>5100001</v>
          </cell>
          <cell r="B2109" t="str">
            <v>ALL OTHER COSTS AND EXPENSES</v>
          </cell>
        </row>
        <row r="2110">
          <cell r="A2110">
            <v>5100001</v>
          </cell>
          <cell r="B2110" t="str">
            <v>ALL OTHER COSTS AND EXPENSES</v>
          </cell>
        </row>
        <row r="2111">
          <cell r="A2111">
            <v>5100001</v>
          </cell>
          <cell r="B2111" t="str">
            <v>ALL OTHER COSTS AND EXPENSES</v>
          </cell>
        </row>
        <row r="2112">
          <cell r="A2112">
            <v>5100001</v>
          </cell>
          <cell r="B2112" t="str">
            <v>ALL OTHER COSTS AND EXPENSES</v>
          </cell>
        </row>
        <row r="2113">
          <cell r="A2113">
            <v>5100001</v>
          </cell>
          <cell r="B2113" t="str">
            <v>ALL OTHER COSTS AND EXPENSES</v>
          </cell>
        </row>
        <row r="2114">
          <cell r="A2114">
            <v>5100001</v>
          </cell>
          <cell r="B2114" t="str">
            <v>ALL OTHER COSTS AND EXPENSES</v>
          </cell>
        </row>
        <row r="2115">
          <cell r="A2115">
            <v>5100001</v>
          </cell>
          <cell r="B2115" t="str">
            <v>ALL OTHER COSTS AND EXPENSES</v>
          </cell>
        </row>
        <row r="2116">
          <cell r="A2116">
            <v>5100001</v>
          </cell>
          <cell r="B2116" t="str">
            <v>ALL OTHER COSTS AND EXPENSES</v>
          </cell>
        </row>
        <row r="2117">
          <cell r="A2117">
            <v>5100001</v>
          </cell>
          <cell r="B2117" t="str">
            <v>ALL OTHER COSTS AND EXPENSES</v>
          </cell>
        </row>
        <row r="2118">
          <cell r="A2118">
            <v>5100001</v>
          </cell>
          <cell r="B2118" t="str">
            <v>ALL OTHER COSTS AND EXPENSES</v>
          </cell>
        </row>
        <row r="2119">
          <cell r="A2119">
            <v>5100001</v>
          </cell>
          <cell r="B2119" t="str">
            <v>ALL OTHER COSTS AND EXPENSES</v>
          </cell>
        </row>
        <row r="2120">
          <cell r="A2120">
            <v>5100001</v>
          </cell>
          <cell r="B2120" t="str">
            <v>ALL OTHER COSTS AND EXPENSES</v>
          </cell>
        </row>
        <row r="2121">
          <cell r="A2121">
            <v>5100001</v>
          </cell>
          <cell r="B2121" t="str">
            <v>ALL OTHER COSTS AND EXPENSES</v>
          </cell>
        </row>
        <row r="2122">
          <cell r="A2122">
            <v>5100001</v>
          </cell>
          <cell r="B2122" t="str">
            <v>ALL OTHER COSTS AND EXPENSES</v>
          </cell>
        </row>
        <row r="2123">
          <cell r="A2123">
            <v>5100001</v>
          </cell>
          <cell r="B2123" t="str">
            <v>ALL OTHER COSTS AND EXPENSES</v>
          </cell>
        </row>
        <row r="2124">
          <cell r="A2124">
            <v>5100001</v>
          </cell>
          <cell r="B2124" t="str">
            <v>ALL OTHER COSTS AND EXPENSES</v>
          </cell>
        </row>
        <row r="2125">
          <cell r="A2125">
            <v>5100001</v>
          </cell>
          <cell r="B2125" t="str">
            <v>ALL OTHER COSTS AND EXPENSES</v>
          </cell>
        </row>
        <row r="2126">
          <cell r="A2126">
            <v>5100001</v>
          </cell>
          <cell r="B2126" t="str">
            <v>ALL OTHER COSTS AND EXPENSES</v>
          </cell>
        </row>
        <row r="2127">
          <cell r="A2127">
            <v>5100001</v>
          </cell>
          <cell r="B2127" t="str">
            <v>ALL OTHER COSTS AND EXPENSES</v>
          </cell>
        </row>
        <row r="2128">
          <cell r="A2128">
            <v>5100001</v>
          </cell>
          <cell r="B2128" t="str">
            <v>ALL OTHER COSTS AND EXPENSES</v>
          </cell>
        </row>
        <row r="2129">
          <cell r="A2129">
            <v>5100001</v>
          </cell>
          <cell r="B2129" t="str">
            <v>ALL OTHER COSTS AND EXPENSES</v>
          </cell>
        </row>
        <row r="2130">
          <cell r="A2130">
            <v>5100001</v>
          </cell>
          <cell r="B2130" t="str">
            <v>ALL OTHER COSTS AND EXPENSES</v>
          </cell>
        </row>
        <row r="2131">
          <cell r="A2131">
            <v>5100001</v>
          </cell>
          <cell r="B2131" t="str">
            <v>ALL OTHER COSTS AND EXPENSES</v>
          </cell>
        </row>
        <row r="2132">
          <cell r="A2132">
            <v>5100001</v>
          </cell>
          <cell r="B2132" t="str">
            <v>ALL OTHER COSTS AND EXPENSES</v>
          </cell>
        </row>
        <row r="2133">
          <cell r="A2133">
            <v>5100001</v>
          </cell>
          <cell r="B2133" t="str">
            <v>ALL OTHER COSTS AND EXPENSES</v>
          </cell>
        </row>
        <row r="2134">
          <cell r="A2134">
            <v>5100001</v>
          </cell>
          <cell r="B2134" t="str">
            <v>ALL OTHER COSTS AND EXPENSES</v>
          </cell>
        </row>
        <row r="2135">
          <cell r="A2135">
            <v>5100001</v>
          </cell>
          <cell r="B2135" t="str">
            <v>ALL OTHER COSTS AND EXPENSES</v>
          </cell>
        </row>
        <row r="2136">
          <cell r="A2136">
            <v>5100001</v>
          </cell>
          <cell r="B2136" t="str">
            <v>ALL OTHER COSTS AND EXPENSES</v>
          </cell>
        </row>
        <row r="2137">
          <cell r="A2137">
            <v>5100001</v>
          </cell>
          <cell r="B2137" t="str">
            <v>ALL OTHER COSTS AND EXPENSES</v>
          </cell>
        </row>
        <row r="2138">
          <cell r="A2138">
            <v>5100001</v>
          </cell>
          <cell r="B2138" t="str">
            <v>ALL OTHER COSTS AND EXPENSES</v>
          </cell>
        </row>
        <row r="2139">
          <cell r="A2139">
            <v>5100001</v>
          </cell>
          <cell r="B2139" t="str">
            <v>ALL OTHER COSTS AND EXPENSES</v>
          </cell>
        </row>
        <row r="2140">
          <cell r="A2140">
            <v>5100001</v>
          </cell>
          <cell r="B2140" t="str">
            <v>ALL OTHER COSTS AND EXPENSES</v>
          </cell>
        </row>
        <row r="2141">
          <cell r="A2141">
            <v>5100001</v>
          </cell>
          <cell r="B2141" t="str">
            <v>ALL OTHER COSTS AND EXPENSES</v>
          </cell>
        </row>
        <row r="2142">
          <cell r="A2142">
            <v>5100001</v>
          </cell>
          <cell r="B2142" t="str">
            <v>ALL OTHER COSTS AND EXPENSES</v>
          </cell>
        </row>
        <row r="2143">
          <cell r="A2143">
            <v>5100001</v>
          </cell>
          <cell r="B2143" t="str">
            <v>ALL OTHER COSTS AND EXPENSES</v>
          </cell>
        </row>
        <row r="2144">
          <cell r="A2144">
            <v>5100001</v>
          </cell>
          <cell r="B2144" t="str">
            <v>ALL OTHER COSTS AND EXPENSES</v>
          </cell>
        </row>
        <row r="2145">
          <cell r="A2145">
            <v>5100001</v>
          </cell>
          <cell r="B2145" t="str">
            <v>ALL OTHER COSTS AND EXPENSES</v>
          </cell>
        </row>
        <row r="2146">
          <cell r="A2146">
            <v>5100001</v>
          </cell>
          <cell r="B2146" t="str">
            <v>ALL OTHER COSTS AND EXPENSES</v>
          </cell>
        </row>
        <row r="2147">
          <cell r="A2147">
            <v>5100001</v>
          </cell>
          <cell r="B2147" t="str">
            <v>ALL OTHER COSTS AND EXPENSES</v>
          </cell>
        </row>
        <row r="2148">
          <cell r="A2148">
            <v>5100001</v>
          </cell>
          <cell r="B2148" t="str">
            <v>ALL OTHER COSTS AND EXPENSES</v>
          </cell>
        </row>
        <row r="2149">
          <cell r="A2149">
            <v>5100001</v>
          </cell>
          <cell r="B2149" t="str">
            <v>ALL OTHER COSTS AND EXPENSES</v>
          </cell>
        </row>
        <row r="2150">
          <cell r="A2150">
            <v>5100001</v>
          </cell>
          <cell r="B2150" t="str">
            <v>ALL OTHER COSTS AND EXPENSES</v>
          </cell>
        </row>
        <row r="2151">
          <cell r="A2151">
            <v>5100001</v>
          </cell>
          <cell r="B2151" t="str">
            <v>ALL OTHER COSTS AND EXPENSES</v>
          </cell>
        </row>
        <row r="2152">
          <cell r="A2152">
            <v>5100001</v>
          </cell>
          <cell r="B2152" t="str">
            <v>ALL OTHER COSTS AND EXPENSES</v>
          </cell>
        </row>
        <row r="2153">
          <cell r="A2153">
            <v>5100001</v>
          </cell>
          <cell r="B2153" t="str">
            <v>ALL OTHER COSTS AND EXPENSES</v>
          </cell>
        </row>
        <row r="2154">
          <cell r="A2154">
            <v>5100001</v>
          </cell>
          <cell r="B2154" t="str">
            <v>ALL OTHER COSTS AND EXPENSES</v>
          </cell>
        </row>
        <row r="2155">
          <cell r="A2155">
            <v>5100001</v>
          </cell>
          <cell r="B2155" t="str">
            <v>ALL OTHER COSTS AND EXPENSES</v>
          </cell>
        </row>
        <row r="2156">
          <cell r="A2156">
            <v>5100001</v>
          </cell>
          <cell r="B2156" t="str">
            <v>ALL OTHER COSTS AND EXPENSES</v>
          </cell>
        </row>
        <row r="2157">
          <cell r="A2157">
            <v>5100001</v>
          </cell>
          <cell r="B2157" t="str">
            <v>ALL OTHER COSTS AND EXPENSES</v>
          </cell>
        </row>
        <row r="2158">
          <cell r="A2158">
            <v>5100001</v>
          </cell>
          <cell r="B2158" t="str">
            <v>ALL OTHER COSTS AND EXPENSES</v>
          </cell>
        </row>
        <row r="2159">
          <cell r="A2159">
            <v>5100001</v>
          </cell>
          <cell r="B2159" t="str">
            <v>ALL OTHER COSTS AND EXPENSES</v>
          </cell>
        </row>
        <row r="2160">
          <cell r="A2160">
            <v>5100001</v>
          </cell>
          <cell r="B2160" t="str">
            <v>ALL OTHER COSTS AND EXPENSES</v>
          </cell>
        </row>
        <row r="2161">
          <cell r="A2161">
            <v>5100001</v>
          </cell>
          <cell r="B2161" t="str">
            <v>ALL OTHER COSTS AND EXPENSES</v>
          </cell>
        </row>
        <row r="2162">
          <cell r="A2162">
            <v>5100001</v>
          </cell>
          <cell r="B2162" t="str">
            <v>ALL OTHER COSTS AND EXPENSES</v>
          </cell>
        </row>
        <row r="2163">
          <cell r="A2163">
            <v>5100001</v>
          </cell>
          <cell r="B2163" t="str">
            <v>ALL OTHER COSTS AND EXPENSES</v>
          </cell>
        </row>
        <row r="2164">
          <cell r="A2164">
            <v>5100001</v>
          </cell>
          <cell r="B2164" t="str">
            <v>ALL OTHER COSTS AND EXPENSES</v>
          </cell>
        </row>
        <row r="2165">
          <cell r="A2165">
            <v>5100001</v>
          </cell>
          <cell r="B2165" t="str">
            <v>ALL OTHER COSTS AND EXPENSES</v>
          </cell>
        </row>
        <row r="2166">
          <cell r="A2166">
            <v>5100001</v>
          </cell>
          <cell r="B2166" t="str">
            <v>ALL OTHER COSTS AND EXPENSES</v>
          </cell>
        </row>
        <row r="2167">
          <cell r="A2167">
            <v>5100001</v>
          </cell>
          <cell r="B2167" t="str">
            <v>ALL OTHER COSTS AND EXPENSES</v>
          </cell>
        </row>
        <row r="2168">
          <cell r="A2168">
            <v>5100001</v>
          </cell>
          <cell r="B2168" t="str">
            <v>ALL OTHER COSTS AND EXPENSES</v>
          </cell>
        </row>
        <row r="2169">
          <cell r="A2169">
            <v>5100001</v>
          </cell>
          <cell r="B2169" t="str">
            <v>ALL OTHER COSTS AND EXPENSES</v>
          </cell>
        </row>
        <row r="2170">
          <cell r="A2170">
            <v>5100001</v>
          </cell>
          <cell r="B2170" t="str">
            <v>ALL OTHER COSTS AND EXPENSES</v>
          </cell>
        </row>
        <row r="2171">
          <cell r="A2171">
            <v>5100001</v>
          </cell>
          <cell r="B2171" t="str">
            <v>ALL OTHER COSTS AND EXPENSES</v>
          </cell>
        </row>
        <row r="2172">
          <cell r="A2172">
            <v>5100001</v>
          </cell>
          <cell r="B2172" t="str">
            <v>ALL OTHER COSTS AND EXPENSES</v>
          </cell>
        </row>
        <row r="2173">
          <cell r="A2173">
            <v>5100001</v>
          </cell>
          <cell r="B2173" t="str">
            <v>ALL OTHER COSTS AND EXPENSES</v>
          </cell>
        </row>
        <row r="2174">
          <cell r="A2174">
            <v>5100001</v>
          </cell>
          <cell r="B2174" t="str">
            <v>ALL OTHER COSTS AND EXPENSES</v>
          </cell>
        </row>
        <row r="2175">
          <cell r="A2175">
            <v>5100001</v>
          </cell>
          <cell r="B2175" t="str">
            <v>ALL OTHER COSTS AND EXPENSES</v>
          </cell>
        </row>
        <row r="2176">
          <cell r="A2176">
            <v>5100001</v>
          </cell>
          <cell r="B2176" t="str">
            <v>ALL OTHER COSTS AND EXPENSES</v>
          </cell>
        </row>
        <row r="2177">
          <cell r="A2177">
            <v>5100001</v>
          </cell>
          <cell r="B2177" t="str">
            <v>ALL OTHER COSTS AND EXPENSES</v>
          </cell>
        </row>
        <row r="2178">
          <cell r="A2178">
            <v>5100001</v>
          </cell>
          <cell r="B2178" t="str">
            <v>ALL OTHER COSTS AND EXPENSES</v>
          </cell>
        </row>
        <row r="2179">
          <cell r="A2179">
            <v>5100001</v>
          </cell>
          <cell r="B2179" t="str">
            <v>ALL OTHER COSTS AND EXPENSES</v>
          </cell>
        </row>
        <row r="2180">
          <cell r="A2180">
            <v>5100001</v>
          </cell>
          <cell r="B2180" t="str">
            <v>ALL OTHER COSTS AND EXPENSES</v>
          </cell>
        </row>
        <row r="2181">
          <cell r="A2181">
            <v>5100001</v>
          </cell>
          <cell r="B2181" t="str">
            <v>ALL OTHER COSTS AND EXPENSES</v>
          </cell>
        </row>
        <row r="2182">
          <cell r="A2182">
            <v>5100001</v>
          </cell>
          <cell r="B2182" t="str">
            <v>ALL OTHER COSTS AND EXPENSES</v>
          </cell>
        </row>
        <row r="2183">
          <cell r="A2183">
            <v>5100001</v>
          </cell>
          <cell r="B2183" t="str">
            <v>ALL OTHER COSTS AND EXPENSES</v>
          </cell>
        </row>
        <row r="2184">
          <cell r="A2184">
            <v>5100001</v>
          </cell>
          <cell r="B2184" t="str">
            <v>ALL OTHER COSTS AND EXPENSES</v>
          </cell>
        </row>
        <row r="2185">
          <cell r="A2185">
            <v>5100001</v>
          </cell>
          <cell r="B2185" t="str">
            <v>ALL OTHER COSTS AND EXPENSES</v>
          </cell>
        </row>
        <row r="2186">
          <cell r="A2186">
            <v>5100001</v>
          </cell>
          <cell r="B2186" t="str">
            <v>ALL OTHER COSTS AND EXPENSES</v>
          </cell>
        </row>
        <row r="2187">
          <cell r="A2187">
            <v>5100001</v>
          </cell>
          <cell r="B2187" t="str">
            <v>ALL OTHER COSTS AND EXPENSES</v>
          </cell>
        </row>
        <row r="2188">
          <cell r="A2188">
            <v>5100001</v>
          </cell>
          <cell r="B2188" t="str">
            <v>ALL OTHER COSTS AND EXPENSES</v>
          </cell>
        </row>
        <row r="2189">
          <cell r="A2189">
            <v>5100001</v>
          </cell>
          <cell r="B2189" t="str">
            <v>ALL OTHER COSTS AND EXPENSES</v>
          </cell>
        </row>
        <row r="2190">
          <cell r="A2190">
            <v>5100001</v>
          </cell>
          <cell r="B2190" t="str">
            <v>ALL OTHER COSTS AND EXPENSES</v>
          </cell>
        </row>
        <row r="2191">
          <cell r="A2191">
            <v>5100001</v>
          </cell>
          <cell r="B2191" t="str">
            <v>ALL OTHER COSTS AND EXPENSES</v>
          </cell>
        </row>
        <row r="2192">
          <cell r="A2192">
            <v>5100001</v>
          </cell>
          <cell r="B2192" t="str">
            <v>ALL OTHER COSTS AND EXPENSES</v>
          </cell>
        </row>
        <row r="2193">
          <cell r="A2193">
            <v>5100001</v>
          </cell>
          <cell r="B2193" t="str">
            <v>ALL OTHER COSTS AND EXPENSES</v>
          </cell>
        </row>
        <row r="2194">
          <cell r="A2194">
            <v>5100001</v>
          </cell>
          <cell r="B2194" t="str">
            <v>ALL OTHER COSTS AND EXPENSES</v>
          </cell>
        </row>
        <row r="2195">
          <cell r="A2195">
            <v>5100001</v>
          </cell>
          <cell r="B2195" t="str">
            <v>ALL OTHER COSTS AND EXPENSES</v>
          </cell>
        </row>
        <row r="2196">
          <cell r="A2196">
            <v>5100001</v>
          </cell>
          <cell r="B2196" t="str">
            <v>ALL OTHER COSTS AND EXPENSES</v>
          </cell>
        </row>
        <row r="2197">
          <cell r="A2197">
            <v>5100001</v>
          </cell>
          <cell r="B2197" t="str">
            <v>ALL OTHER COSTS AND EXPENSES</v>
          </cell>
        </row>
        <row r="2198">
          <cell r="A2198">
            <v>5100001</v>
          </cell>
          <cell r="B2198" t="str">
            <v>ALL OTHER COSTS AND EXPENSES</v>
          </cell>
        </row>
        <row r="2199">
          <cell r="A2199">
            <v>5100001</v>
          </cell>
          <cell r="B2199" t="str">
            <v>ALL OTHER COSTS AND EXPENSES</v>
          </cell>
        </row>
        <row r="2200">
          <cell r="A2200">
            <v>5100001</v>
          </cell>
          <cell r="B2200" t="str">
            <v>ALL OTHER COSTS AND EXPENSES</v>
          </cell>
        </row>
        <row r="2201">
          <cell r="A2201">
            <v>5100001</v>
          </cell>
          <cell r="B2201" t="str">
            <v>ALL OTHER COSTS AND EXPENSES</v>
          </cell>
        </row>
        <row r="2202">
          <cell r="A2202">
            <v>5100001</v>
          </cell>
          <cell r="B2202" t="str">
            <v>ALL OTHER COSTS AND EXPENSES</v>
          </cell>
        </row>
        <row r="2203">
          <cell r="A2203">
            <v>5100001</v>
          </cell>
          <cell r="B2203" t="str">
            <v>ALL OTHER COSTS AND EXPENSES</v>
          </cell>
        </row>
        <row r="2204">
          <cell r="A2204">
            <v>5100001</v>
          </cell>
          <cell r="B2204" t="str">
            <v>ALL OTHER COSTS AND EXPENSES</v>
          </cell>
        </row>
        <row r="2205">
          <cell r="A2205">
            <v>5100001</v>
          </cell>
          <cell r="B2205" t="str">
            <v>ALL OTHER COSTS AND EXPENSES</v>
          </cell>
        </row>
        <row r="2206">
          <cell r="A2206">
            <v>5100001</v>
          </cell>
          <cell r="B2206" t="str">
            <v>ALL OTHER COSTS AND EXPENSES</v>
          </cell>
        </row>
        <row r="2207">
          <cell r="A2207">
            <v>5100001</v>
          </cell>
          <cell r="B2207" t="str">
            <v>ALL OTHER COSTS AND EXPENSES</v>
          </cell>
        </row>
        <row r="2208">
          <cell r="A2208">
            <v>5100001</v>
          </cell>
          <cell r="B2208" t="str">
            <v>ALL OTHER COSTS AND EXPENSES</v>
          </cell>
        </row>
        <row r="2209">
          <cell r="A2209">
            <v>5100001</v>
          </cell>
          <cell r="B2209" t="str">
            <v>ALL OTHER COSTS AND EXPENSES</v>
          </cell>
        </row>
        <row r="2210">
          <cell r="A2210">
            <v>5100001</v>
          </cell>
          <cell r="B2210" t="str">
            <v>ALL OTHER COSTS AND EXPENSES</v>
          </cell>
        </row>
        <row r="2211">
          <cell r="A2211">
            <v>5100001</v>
          </cell>
          <cell r="B2211" t="str">
            <v>ALL OTHER COSTS AND EXPENSES</v>
          </cell>
        </row>
        <row r="2212">
          <cell r="A2212">
            <v>5100001</v>
          </cell>
          <cell r="B2212" t="str">
            <v>ALL OTHER COSTS AND EXPENSES</v>
          </cell>
        </row>
        <row r="2213">
          <cell r="A2213">
            <v>5100001</v>
          </cell>
          <cell r="B2213" t="str">
            <v>ALL OTHER COSTS AND EXPENSES</v>
          </cell>
        </row>
        <row r="2214">
          <cell r="A2214">
            <v>5100001</v>
          </cell>
          <cell r="B2214" t="str">
            <v>ALL OTHER COSTS AND EXPENSES</v>
          </cell>
        </row>
        <row r="2215">
          <cell r="A2215">
            <v>5100001</v>
          </cell>
          <cell r="B2215" t="str">
            <v>ALL OTHER COSTS AND EXPENSES</v>
          </cell>
        </row>
        <row r="2216">
          <cell r="A2216">
            <v>5100001</v>
          </cell>
          <cell r="B2216" t="str">
            <v>ALL OTHER COSTS AND EXPENSES</v>
          </cell>
        </row>
        <row r="2217">
          <cell r="A2217">
            <v>5100001</v>
          </cell>
          <cell r="B2217" t="str">
            <v>ALL OTHER COSTS AND EXPENSES</v>
          </cell>
        </row>
        <row r="2218">
          <cell r="A2218">
            <v>5100001</v>
          </cell>
          <cell r="B2218" t="str">
            <v>ALL OTHER COSTS AND EXPENSES</v>
          </cell>
        </row>
        <row r="2219">
          <cell r="A2219">
            <v>5100001</v>
          </cell>
          <cell r="B2219" t="str">
            <v>ALL OTHER COSTS AND EXPENSES</v>
          </cell>
        </row>
        <row r="2220">
          <cell r="A2220">
            <v>5100001</v>
          </cell>
          <cell r="B2220" t="str">
            <v>ALL OTHER COSTS AND EXPENSES</v>
          </cell>
        </row>
        <row r="2221">
          <cell r="A2221">
            <v>5100001</v>
          </cell>
          <cell r="B2221" t="str">
            <v>ALL OTHER COSTS AND EXPENSES</v>
          </cell>
        </row>
        <row r="2222">
          <cell r="A2222">
            <v>5100001</v>
          </cell>
          <cell r="B2222" t="str">
            <v>ALL OTHER COSTS AND EXPENSES</v>
          </cell>
        </row>
        <row r="2223">
          <cell r="A2223">
            <v>5100001</v>
          </cell>
          <cell r="B2223" t="str">
            <v>ALL OTHER COSTS AND EXPENSES</v>
          </cell>
        </row>
        <row r="2224">
          <cell r="A2224">
            <v>5100001</v>
          </cell>
          <cell r="B2224" t="str">
            <v>ALL OTHER COSTS AND EXPENSES</v>
          </cell>
        </row>
        <row r="2225">
          <cell r="A2225">
            <v>5100001</v>
          </cell>
          <cell r="B2225" t="str">
            <v>ALL OTHER COSTS AND EXPENSES</v>
          </cell>
        </row>
        <row r="2226">
          <cell r="A2226">
            <v>5100001</v>
          </cell>
          <cell r="B2226" t="str">
            <v>ALL OTHER COSTS AND EXPENSES</v>
          </cell>
        </row>
        <row r="2227">
          <cell r="A2227">
            <v>5100001</v>
          </cell>
          <cell r="B2227" t="str">
            <v>ALL OTHER COSTS AND EXPENSES</v>
          </cell>
        </row>
        <row r="2228">
          <cell r="A2228">
            <v>5100001</v>
          </cell>
          <cell r="B2228" t="str">
            <v>ALL OTHER COSTS AND EXPENSES</v>
          </cell>
        </row>
        <row r="2229">
          <cell r="A2229">
            <v>5100001</v>
          </cell>
          <cell r="B2229" t="str">
            <v>ALL OTHER COSTS AND EXPENSES</v>
          </cell>
        </row>
        <row r="2230">
          <cell r="A2230">
            <v>5100001</v>
          </cell>
          <cell r="B2230" t="str">
            <v>ALL OTHER COSTS AND EXPENSES</v>
          </cell>
        </row>
        <row r="2231">
          <cell r="A2231">
            <v>5100001</v>
          </cell>
          <cell r="B2231" t="str">
            <v>ALL OTHER COSTS AND EXPENSES</v>
          </cell>
        </row>
        <row r="2232">
          <cell r="A2232">
            <v>5100001</v>
          </cell>
          <cell r="B2232" t="str">
            <v>ALL OTHER COSTS AND EXPENSES</v>
          </cell>
        </row>
        <row r="2233">
          <cell r="A2233">
            <v>5100001</v>
          </cell>
          <cell r="B2233" t="str">
            <v>ALL OTHER COSTS AND EXPENSES</v>
          </cell>
        </row>
        <row r="2234">
          <cell r="A2234">
            <v>5100001</v>
          </cell>
          <cell r="B2234" t="str">
            <v>ALL OTHER COSTS AND EXPENSES</v>
          </cell>
        </row>
        <row r="2235">
          <cell r="A2235">
            <v>5100001</v>
          </cell>
          <cell r="B2235" t="str">
            <v>ALL OTHER COSTS AND EXPENSES</v>
          </cell>
        </row>
        <row r="2236">
          <cell r="A2236">
            <v>5100001</v>
          </cell>
          <cell r="B2236" t="str">
            <v>ALL OTHER COSTS AND EXPENSES</v>
          </cell>
        </row>
        <row r="2237">
          <cell r="A2237">
            <v>5100001</v>
          </cell>
          <cell r="B2237" t="str">
            <v>ALL OTHER COSTS AND EXPENSES</v>
          </cell>
        </row>
        <row r="2238">
          <cell r="A2238">
            <v>5100001</v>
          </cell>
          <cell r="B2238" t="str">
            <v>ALL OTHER COSTS AND EXPENSES</v>
          </cell>
        </row>
        <row r="2239">
          <cell r="A2239">
            <v>5100001</v>
          </cell>
          <cell r="B2239" t="str">
            <v>ALL OTHER COSTS AND EXPENSES</v>
          </cell>
        </row>
        <row r="2240">
          <cell r="A2240">
            <v>5100001</v>
          </cell>
          <cell r="B2240" t="str">
            <v>ALL OTHER COSTS AND EXPENSES</v>
          </cell>
        </row>
        <row r="2241">
          <cell r="A2241">
            <v>5100001</v>
          </cell>
          <cell r="B2241" t="str">
            <v>ALL OTHER COSTS AND EXPENSES</v>
          </cell>
        </row>
        <row r="2242">
          <cell r="A2242">
            <v>5100001</v>
          </cell>
          <cell r="B2242" t="str">
            <v>ALL OTHER COSTS AND EXPENSES</v>
          </cell>
        </row>
        <row r="2243">
          <cell r="A2243">
            <v>5100001</v>
          </cell>
          <cell r="B2243" t="str">
            <v>ALL OTHER COSTS AND EXPENSES</v>
          </cell>
        </row>
        <row r="2244">
          <cell r="A2244">
            <v>5100001</v>
          </cell>
          <cell r="B2244" t="str">
            <v>ALL OTHER COSTS AND EXPENSES</v>
          </cell>
        </row>
        <row r="2245">
          <cell r="A2245">
            <v>5100001</v>
          </cell>
          <cell r="B2245" t="str">
            <v>ALL OTHER COSTS AND EXPENSES</v>
          </cell>
        </row>
        <row r="2246">
          <cell r="A2246">
            <v>5100001</v>
          </cell>
          <cell r="B2246" t="str">
            <v>ALL OTHER COSTS AND EXPENSES</v>
          </cell>
        </row>
        <row r="2247">
          <cell r="A2247">
            <v>5100001</v>
          </cell>
          <cell r="B2247" t="str">
            <v>ALL OTHER COSTS AND EXPENSES</v>
          </cell>
        </row>
        <row r="2248">
          <cell r="A2248">
            <v>5100001</v>
          </cell>
          <cell r="B2248" t="str">
            <v>ALL OTHER COSTS AND EXPENSES</v>
          </cell>
        </row>
        <row r="2249">
          <cell r="A2249">
            <v>5100001</v>
          </cell>
          <cell r="B2249" t="str">
            <v>ALL OTHER COSTS AND EXPENSES</v>
          </cell>
        </row>
        <row r="2250">
          <cell r="A2250">
            <v>5100001</v>
          </cell>
          <cell r="B2250" t="str">
            <v>ALL OTHER COSTS AND EXPENSES</v>
          </cell>
        </row>
        <row r="2251">
          <cell r="A2251">
            <v>5100001</v>
          </cell>
          <cell r="B2251" t="str">
            <v>ALL OTHER COSTS AND EXPENSES</v>
          </cell>
        </row>
        <row r="2252">
          <cell r="A2252">
            <v>5100001</v>
          </cell>
          <cell r="B2252" t="str">
            <v>ALL OTHER COSTS AND EXPENSES</v>
          </cell>
        </row>
        <row r="2253">
          <cell r="A2253">
            <v>5100001</v>
          </cell>
          <cell r="B2253" t="str">
            <v>ALL OTHER COSTS AND EXPENSES</v>
          </cell>
        </row>
        <row r="2254">
          <cell r="A2254">
            <v>5100001</v>
          </cell>
          <cell r="B2254" t="str">
            <v>ALL OTHER COSTS AND EXPENSES</v>
          </cell>
        </row>
        <row r="2255">
          <cell r="A2255">
            <v>5100001</v>
          </cell>
          <cell r="B2255" t="str">
            <v>ALL OTHER COSTS AND EXPENSES</v>
          </cell>
        </row>
        <row r="2256">
          <cell r="A2256">
            <v>5100001</v>
          </cell>
          <cell r="B2256" t="str">
            <v>ALL OTHER COSTS AND EXPENSES</v>
          </cell>
        </row>
        <row r="2257">
          <cell r="A2257">
            <v>5100001</v>
          </cell>
          <cell r="B2257" t="str">
            <v>ALL OTHER COSTS AND EXPENSES</v>
          </cell>
        </row>
        <row r="2258">
          <cell r="A2258">
            <v>5100001</v>
          </cell>
          <cell r="B2258" t="str">
            <v>ALL OTHER COSTS AND EXPENSES</v>
          </cell>
        </row>
        <row r="2259">
          <cell r="A2259">
            <v>5100001</v>
          </cell>
          <cell r="B2259" t="str">
            <v>ALL OTHER COSTS AND EXPENSES</v>
          </cell>
        </row>
        <row r="2260">
          <cell r="A2260">
            <v>5100001</v>
          </cell>
          <cell r="B2260" t="str">
            <v>ALL OTHER COSTS AND EXPENSES</v>
          </cell>
        </row>
        <row r="2261">
          <cell r="A2261">
            <v>5100001</v>
          </cell>
          <cell r="B2261" t="str">
            <v>ALL OTHER COSTS AND EXPENSES</v>
          </cell>
        </row>
        <row r="2262">
          <cell r="A2262">
            <v>5100001</v>
          </cell>
          <cell r="B2262" t="str">
            <v>ALL OTHER COSTS AND EXPENSES</v>
          </cell>
        </row>
        <row r="2263">
          <cell r="A2263">
            <v>5100001</v>
          </cell>
          <cell r="B2263" t="str">
            <v>ALL OTHER COSTS AND EXPENSES</v>
          </cell>
        </row>
        <row r="2264">
          <cell r="A2264">
            <v>5100001</v>
          </cell>
          <cell r="B2264" t="str">
            <v>ALL OTHER COSTS AND EXPENSES</v>
          </cell>
        </row>
        <row r="2265">
          <cell r="A2265">
            <v>5100001</v>
          </cell>
          <cell r="B2265" t="str">
            <v>ALL OTHER COSTS AND EXPENSES</v>
          </cell>
        </row>
        <row r="2266">
          <cell r="A2266">
            <v>5100001</v>
          </cell>
          <cell r="B2266" t="str">
            <v>ALL OTHER COSTS AND EXPENSES</v>
          </cell>
        </row>
        <row r="2267">
          <cell r="A2267">
            <v>5100001</v>
          </cell>
          <cell r="B2267" t="str">
            <v>ALL OTHER COSTS AND EXPENSES</v>
          </cell>
        </row>
        <row r="2268">
          <cell r="A2268">
            <v>5100001</v>
          </cell>
          <cell r="B2268" t="str">
            <v>ALL OTHER COSTS AND EXPENSES</v>
          </cell>
        </row>
        <row r="2269">
          <cell r="A2269">
            <v>5100001</v>
          </cell>
          <cell r="B2269" t="str">
            <v>ALL OTHER COSTS AND EXPENSES</v>
          </cell>
        </row>
        <row r="2270">
          <cell r="A2270">
            <v>5100001</v>
          </cell>
          <cell r="B2270" t="str">
            <v>ALL OTHER COSTS AND EXPENSES</v>
          </cell>
        </row>
        <row r="2271">
          <cell r="A2271">
            <v>5100001</v>
          </cell>
          <cell r="B2271" t="str">
            <v>ALL OTHER COSTS AND EXPENSES</v>
          </cell>
        </row>
        <row r="2272">
          <cell r="A2272">
            <v>5100001</v>
          </cell>
          <cell r="B2272" t="str">
            <v>ALL OTHER COSTS AND EXPENSES</v>
          </cell>
        </row>
        <row r="2273">
          <cell r="A2273">
            <v>5100001</v>
          </cell>
          <cell r="B2273" t="str">
            <v>ALL OTHER COSTS AND EXPENSES</v>
          </cell>
        </row>
        <row r="2274">
          <cell r="A2274">
            <v>5100001</v>
          </cell>
          <cell r="B2274" t="str">
            <v>ALL OTHER COSTS AND EXPENSES</v>
          </cell>
        </row>
        <row r="2275">
          <cell r="A2275">
            <v>5100001</v>
          </cell>
          <cell r="B2275" t="str">
            <v>ALL OTHER COSTS AND EXPENSES</v>
          </cell>
        </row>
        <row r="2276">
          <cell r="A2276">
            <v>5100001</v>
          </cell>
          <cell r="B2276" t="str">
            <v>ALL OTHER COSTS AND EXPENSES</v>
          </cell>
        </row>
        <row r="2277">
          <cell r="A2277">
            <v>5100001</v>
          </cell>
          <cell r="B2277" t="str">
            <v>ALL OTHER COSTS AND EXPENSES</v>
          </cell>
        </row>
        <row r="2278">
          <cell r="A2278">
            <v>5100001</v>
          </cell>
          <cell r="B2278" t="str">
            <v>ALL OTHER COSTS AND EXPENSES</v>
          </cell>
        </row>
        <row r="2279">
          <cell r="A2279">
            <v>5100001</v>
          </cell>
          <cell r="B2279" t="str">
            <v>ALL OTHER COSTS AND EXPENSES</v>
          </cell>
        </row>
        <row r="2280">
          <cell r="A2280">
            <v>5100001</v>
          </cell>
          <cell r="B2280" t="str">
            <v>ALL OTHER COSTS AND EXPENSES</v>
          </cell>
        </row>
        <row r="2281">
          <cell r="A2281">
            <v>5100001</v>
          </cell>
          <cell r="B2281" t="str">
            <v>ALL OTHER COSTS AND EXPENSES</v>
          </cell>
        </row>
        <row r="2282">
          <cell r="A2282">
            <v>5100001</v>
          </cell>
          <cell r="B2282" t="str">
            <v>ALL OTHER COSTS AND EXPENSES</v>
          </cell>
        </row>
        <row r="2283">
          <cell r="A2283">
            <v>5100001</v>
          </cell>
          <cell r="B2283" t="str">
            <v>ALL OTHER COSTS AND EXPENSES</v>
          </cell>
        </row>
        <row r="2284">
          <cell r="A2284">
            <v>5100001</v>
          </cell>
          <cell r="B2284" t="str">
            <v>ALL OTHER COSTS AND EXPENSES</v>
          </cell>
        </row>
        <row r="2285">
          <cell r="A2285">
            <v>5100001</v>
          </cell>
          <cell r="B2285" t="str">
            <v>ALL OTHER COSTS AND EXPENSES</v>
          </cell>
        </row>
        <row r="2286">
          <cell r="A2286">
            <v>5100001</v>
          </cell>
          <cell r="B2286" t="str">
            <v>ALL OTHER COSTS AND EXPENSES</v>
          </cell>
        </row>
        <row r="2287">
          <cell r="A2287">
            <v>5100001</v>
          </cell>
          <cell r="B2287" t="str">
            <v>ALL OTHER COSTS AND EXPENSES</v>
          </cell>
        </row>
        <row r="2288">
          <cell r="A2288">
            <v>5100001</v>
          </cell>
          <cell r="B2288" t="str">
            <v>ALL OTHER COSTS AND EXPENSES</v>
          </cell>
        </row>
        <row r="2289">
          <cell r="A2289">
            <v>5100001</v>
          </cell>
          <cell r="B2289" t="str">
            <v>ALL OTHER COSTS AND EXPENSES</v>
          </cell>
        </row>
        <row r="2290">
          <cell r="A2290">
            <v>5100001</v>
          </cell>
          <cell r="B2290" t="str">
            <v>ALL OTHER COSTS AND EXPENSES</v>
          </cell>
        </row>
        <row r="2291">
          <cell r="A2291">
            <v>5100001</v>
          </cell>
          <cell r="B2291" t="str">
            <v>ALL OTHER COSTS AND EXPENSES</v>
          </cell>
        </row>
        <row r="2292">
          <cell r="A2292">
            <v>5100001</v>
          </cell>
          <cell r="B2292" t="str">
            <v>ALL OTHER COSTS AND EXPENSES</v>
          </cell>
        </row>
        <row r="2293">
          <cell r="A2293">
            <v>5100001</v>
          </cell>
          <cell r="B2293" t="str">
            <v>ALL OTHER COSTS AND EXPENSES</v>
          </cell>
        </row>
        <row r="2294">
          <cell r="A2294">
            <v>5100001</v>
          </cell>
          <cell r="B2294" t="str">
            <v>ALL OTHER COSTS AND EXPENSES</v>
          </cell>
        </row>
        <row r="2295">
          <cell r="A2295">
            <v>5100001</v>
          </cell>
          <cell r="B2295" t="str">
            <v>ALL OTHER COSTS AND EXPENSES</v>
          </cell>
        </row>
        <row r="2296">
          <cell r="A2296">
            <v>5100001</v>
          </cell>
          <cell r="B2296" t="str">
            <v>ALL OTHER COSTS AND EXPENSES</v>
          </cell>
        </row>
        <row r="2297">
          <cell r="A2297">
            <v>5100001</v>
          </cell>
          <cell r="B2297" t="str">
            <v>ALL OTHER COSTS AND EXPENSES</v>
          </cell>
        </row>
        <row r="2298">
          <cell r="A2298">
            <v>5100001</v>
          </cell>
          <cell r="B2298" t="str">
            <v>ALL OTHER COSTS AND EXPENSES</v>
          </cell>
        </row>
        <row r="2299">
          <cell r="A2299">
            <v>5100001</v>
          </cell>
          <cell r="B2299" t="str">
            <v>ALL OTHER COSTS AND EXPENSES</v>
          </cell>
        </row>
        <row r="2300">
          <cell r="A2300">
            <v>5100001</v>
          </cell>
          <cell r="B2300" t="str">
            <v>ALL OTHER COSTS AND EXPENSES</v>
          </cell>
        </row>
        <row r="2301">
          <cell r="A2301">
            <v>5100001</v>
          </cell>
          <cell r="B2301" t="str">
            <v>ALL OTHER COSTS AND EXPENSES</v>
          </cell>
        </row>
        <row r="2302">
          <cell r="A2302">
            <v>5100001</v>
          </cell>
          <cell r="B2302" t="str">
            <v>ALL OTHER COSTS AND EXPENSES</v>
          </cell>
        </row>
        <row r="2303">
          <cell r="A2303">
            <v>5100001</v>
          </cell>
          <cell r="B2303" t="str">
            <v>ALL OTHER COSTS AND EXPENSES</v>
          </cell>
        </row>
        <row r="2304">
          <cell r="A2304">
            <v>5100001</v>
          </cell>
          <cell r="B2304" t="str">
            <v>ALL OTHER COSTS AND EXPENSES</v>
          </cell>
        </row>
        <row r="2305">
          <cell r="A2305">
            <v>5100001</v>
          </cell>
          <cell r="B2305" t="str">
            <v>ALL OTHER COSTS AND EXPENSES</v>
          </cell>
        </row>
        <row r="2306">
          <cell r="A2306">
            <v>5100001</v>
          </cell>
          <cell r="B2306" t="str">
            <v>ALL OTHER COSTS AND EXPENSES</v>
          </cell>
        </row>
        <row r="2307">
          <cell r="A2307">
            <v>5100001</v>
          </cell>
          <cell r="B2307" t="str">
            <v>ALL OTHER COSTS AND EXPENSES</v>
          </cell>
        </row>
        <row r="2308">
          <cell r="A2308">
            <v>5100001</v>
          </cell>
          <cell r="B2308" t="str">
            <v>ALL OTHER COSTS AND EXPENSES</v>
          </cell>
        </row>
        <row r="2309">
          <cell r="A2309">
            <v>5100001</v>
          </cell>
          <cell r="B2309" t="str">
            <v>ALL OTHER COSTS AND EXPENSES</v>
          </cell>
        </row>
        <row r="2310">
          <cell r="A2310">
            <v>5100001</v>
          </cell>
          <cell r="B2310" t="str">
            <v>ALL OTHER COSTS AND EXPENSES</v>
          </cell>
        </row>
        <row r="2311">
          <cell r="A2311">
            <v>5100001</v>
          </cell>
          <cell r="B2311" t="str">
            <v>ALL OTHER COSTS AND EXPENSES</v>
          </cell>
        </row>
        <row r="2312">
          <cell r="A2312">
            <v>5100001</v>
          </cell>
          <cell r="B2312" t="str">
            <v>ALL OTHER COSTS AND EXPENSES</v>
          </cell>
        </row>
        <row r="2313">
          <cell r="A2313">
            <v>5100001</v>
          </cell>
          <cell r="B2313" t="str">
            <v>ALL OTHER COSTS AND EXPENSES</v>
          </cell>
        </row>
        <row r="2314">
          <cell r="A2314">
            <v>5100001</v>
          </cell>
          <cell r="B2314" t="str">
            <v>ALL OTHER COSTS AND EXPENSES</v>
          </cell>
        </row>
        <row r="2315">
          <cell r="A2315">
            <v>5100001</v>
          </cell>
          <cell r="B2315" t="str">
            <v>ALL OTHER COSTS AND EXPENSES</v>
          </cell>
        </row>
        <row r="2316">
          <cell r="A2316">
            <v>5100001</v>
          </cell>
          <cell r="B2316" t="str">
            <v>ALL OTHER COSTS AND EXPENSES</v>
          </cell>
        </row>
        <row r="2317">
          <cell r="A2317">
            <v>5100001</v>
          </cell>
          <cell r="B2317" t="str">
            <v>ALL OTHER COSTS AND EXPENSES</v>
          </cell>
        </row>
        <row r="2318">
          <cell r="A2318">
            <v>5100001</v>
          </cell>
          <cell r="B2318" t="str">
            <v>ALL OTHER COSTS AND EXPENSES</v>
          </cell>
        </row>
        <row r="2319">
          <cell r="A2319">
            <v>5100001</v>
          </cell>
          <cell r="B2319" t="str">
            <v>ALL OTHER COSTS AND EXPENSES</v>
          </cell>
        </row>
        <row r="2320">
          <cell r="A2320">
            <v>5100001</v>
          </cell>
          <cell r="B2320" t="str">
            <v>ALL OTHER COSTS AND EXPENSES</v>
          </cell>
        </row>
        <row r="2321">
          <cell r="A2321">
            <v>5100001</v>
          </cell>
          <cell r="B2321" t="str">
            <v>ALL OTHER COSTS AND EXPENSES</v>
          </cell>
        </row>
        <row r="2322">
          <cell r="A2322">
            <v>5100001</v>
          </cell>
          <cell r="B2322" t="str">
            <v>ALL OTHER COSTS AND EXPENSES</v>
          </cell>
        </row>
        <row r="2323">
          <cell r="A2323">
            <v>5100001</v>
          </cell>
          <cell r="B2323" t="str">
            <v>ALL OTHER COSTS AND EXPENSES</v>
          </cell>
        </row>
        <row r="2324">
          <cell r="A2324">
            <v>5100001</v>
          </cell>
          <cell r="B2324" t="str">
            <v>ALL OTHER COSTS AND EXPENSES</v>
          </cell>
        </row>
        <row r="2325">
          <cell r="A2325">
            <v>5100001</v>
          </cell>
          <cell r="B2325" t="str">
            <v>ALL OTHER COSTS AND EXPENSES</v>
          </cell>
        </row>
        <row r="2326">
          <cell r="A2326">
            <v>5100001</v>
          </cell>
          <cell r="B2326" t="str">
            <v>ALL OTHER COSTS AND EXPENSES</v>
          </cell>
        </row>
        <row r="2327">
          <cell r="A2327">
            <v>5100001</v>
          </cell>
          <cell r="B2327" t="str">
            <v>ALL OTHER COSTS AND EXPENSES</v>
          </cell>
        </row>
        <row r="2328">
          <cell r="A2328">
            <v>5100001</v>
          </cell>
          <cell r="B2328" t="str">
            <v>ALL OTHER COSTS AND EXPENSES</v>
          </cell>
        </row>
        <row r="2329">
          <cell r="A2329">
            <v>5100001</v>
          </cell>
          <cell r="B2329" t="str">
            <v>ALL OTHER COSTS AND EXPENSES</v>
          </cell>
        </row>
        <row r="2330">
          <cell r="A2330">
            <v>5100001</v>
          </cell>
          <cell r="B2330" t="str">
            <v>ALL OTHER COSTS AND EXPENSES</v>
          </cell>
        </row>
        <row r="2331">
          <cell r="A2331">
            <v>5100001</v>
          </cell>
          <cell r="B2331" t="str">
            <v>ALL OTHER COSTS AND EXPENSES</v>
          </cell>
        </row>
        <row r="2332">
          <cell r="A2332">
            <v>5100001</v>
          </cell>
          <cell r="B2332" t="str">
            <v>ALL OTHER COSTS AND EXPENSES</v>
          </cell>
        </row>
        <row r="2333">
          <cell r="A2333">
            <v>5100001</v>
          </cell>
          <cell r="B2333" t="str">
            <v>ALL OTHER COSTS AND EXPENSES</v>
          </cell>
        </row>
        <row r="2334">
          <cell r="A2334">
            <v>5100001</v>
          </cell>
          <cell r="B2334" t="str">
            <v>ALL OTHER COSTS AND EXPENSES</v>
          </cell>
        </row>
        <row r="2335">
          <cell r="A2335">
            <v>5100001</v>
          </cell>
          <cell r="B2335" t="str">
            <v>ALL OTHER COSTS AND EXPENSES</v>
          </cell>
        </row>
        <row r="2336">
          <cell r="A2336">
            <v>5100001</v>
          </cell>
          <cell r="B2336" t="str">
            <v>ALL OTHER COSTS AND EXPENSES</v>
          </cell>
        </row>
        <row r="2337">
          <cell r="A2337">
            <v>5100001</v>
          </cell>
          <cell r="B2337" t="str">
            <v>ALL OTHER COSTS AND EXPENSES</v>
          </cell>
        </row>
        <row r="2338">
          <cell r="A2338">
            <v>5100001</v>
          </cell>
          <cell r="B2338" t="str">
            <v>ALL OTHER COSTS AND EXPENSES</v>
          </cell>
        </row>
        <row r="2339">
          <cell r="A2339">
            <v>5100001</v>
          </cell>
          <cell r="B2339" t="str">
            <v>ALL OTHER COSTS AND EXPENSES</v>
          </cell>
        </row>
        <row r="2340">
          <cell r="A2340">
            <v>5100001</v>
          </cell>
          <cell r="B2340" t="str">
            <v>ALL OTHER COSTS AND EXPENSES</v>
          </cell>
        </row>
        <row r="2341">
          <cell r="A2341">
            <v>5100001</v>
          </cell>
          <cell r="B2341" t="str">
            <v>ALL OTHER COSTS AND EXPENSES</v>
          </cell>
        </row>
        <row r="2342">
          <cell r="A2342">
            <v>5100001</v>
          </cell>
          <cell r="B2342" t="str">
            <v>ALL OTHER COSTS AND EXPENSES</v>
          </cell>
        </row>
        <row r="2343">
          <cell r="A2343">
            <v>5100001</v>
          </cell>
          <cell r="B2343" t="str">
            <v>ALL OTHER COSTS AND EXPENSES</v>
          </cell>
        </row>
        <row r="2344">
          <cell r="A2344">
            <v>5100001</v>
          </cell>
          <cell r="B2344" t="str">
            <v>ALL OTHER COSTS AND EXPENSES</v>
          </cell>
        </row>
        <row r="2345">
          <cell r="A2345">
            <v>5100001</v>
          </cell>
          <cell r="B2345" t="str">
            <v>ALL OTHER COSTS AND EXPENSES</v>
          </cell>
        </row>
        <row r="2346">
          <cell r="A2346">
            <v>5100001</v>
          </cell>
          <cell r="B2346" t="str">
            <v>ALL OTHER COSTS AND EXPENSES</v>
          </cell>
        </row>
        <row r="2347">
          <cell r="A2347">
            <v>5100001</v>
          </cell>
          <cell r="B2347" t="str">
            <v>ALL OTHER COSTS AND EXPENSES</v>
          </cell>
        </row>
        <row r="2348">
          <cell r="A2348">
            <v>5100001</v>
          </cell>
          <cell r="B2348" t="str">
            <v>ALL OTHER COSTS AND EXPENSES</v>
          </cell>
        </row>
        <row r="2349">
          <cell r="A2349">
            <v>5100001</v>
          </cell>
          <cell r="B2349" t="str">
            <v>ALL OTHER COSTS AND EXPENSES</v>
          </cell>
        </row>
        <row r="2350">
          <cell r="A2350">
            <v>5100001</v>
          </cell>
          <cell r="B2350" t="str">
            <v>ALL OTHER COSTS AND EXPENSES</v>
          </cell>
        </row>
        <row r="2351">
          <cell r="A2351">
            <v>5100001</v>
          </cell>
          <cell r="B2351" t="str">
            <v>ALL OTHER COSTS AND EXPENSES</v>
          </cell>
        </row>
        <row r="2352">
          <cell r="A2352">
            <v>5100001</v>
          </cell>
          <cell r="B2352" t="str">
            <v>ALL OTHER COSTS AND EXPENSES</v>
          </cell>
        </row>
        <row r="2353">
          <cell r="A2353">
            <v>5100001</v>
          </cell>
          <cell r="B2353" t="str">
            <v>ALL OTHER COSTS AND EXPENSES</v>
          </cell>
        </row>
        <row r="2354">
          <cell r="A2354">
            <v>5100001</v>
          </cell>
          <cell r="B2354" t="str">
            <v>ALL OTHER COSTS AND EXPENSES</v>
          </cell>
        </row>
        <row r="2355">
          <cell r="A2355">
            <v>5100001</v>
          </cell>
          <cell r="B2355" t="str">
            <v>ALL OTHER COSTS AND EXPENSES</v>
          </cell>
        </row>
        <row r="2356">
          <cell r="A2356">
            <v>5100001</v>
          </cell>
          <cell r="B2356" t="str">
            <v>ALL OTHER COSTS AND EXPENSES</v>
          </cell>
        </row>
        <row r="2357">
          <cell r="A2357">
            <v>5100001</v>
          </cell>
          <cell r="B2357" t="str">
            <v>ALL OTHER COSTS AND EXPENSES</v>
          </cell>
        </row>
        <row r="2358">
          <cell r="A2358">
            <v>5100001</v>
          </cell>
          <cell r="B2358" t="str">
            <v>ALL OTHER COSTS AND EXPENSES</v>
          </cell>
        </row>
        <row r="2359">
          <cell r="A2359">
            <v>5100001</v>
          </cell>
          <cell r="B2359" t="str">
            <v>ALL OTHER COSTS AND EXPENSES</v>
          </cell>
        </row>
        <row r="2360">
          <cell r="A2360">
            <v>5100001</v>
          </cell>
          <cell r="B2360" t="str">
            <v>ALL OTHER COSTS AND EXPENSES</v>
          </cell>
        </row>
        <row r="2361">
          <cell r="A2361">
            <v>5100001</v>
          </cell>
          <cell r="B2361" t="str">
            <v>ALL OTHER COSTS AND EXPENSES</v>
          </cell>
        </row>
        <row r="2362">
          <cell r="A2362">
            <v>5100001</v>
          </cell>
          <cell r="B2362" t="str">
            <v>ALL OTHER COSTS AND EXPENSES</v>
          </cell>
        </row>
        <row r="2363">
          <cell r="A2363">
            <v>5100001</v>
          </cell>
          <cell r="B2363" t="str">
            <v>ALL OTHER COSTS AND EXPENSES</v>
          </cell>
        </row>
        <row r="2364">
          <cell r="A2364">
            <v>5100001</v>
          </cell>
          <cell r="B2364" t="str">
            <v>ALL OTHER COSTS AND EXPENSES</v>
          </cell>
        </row>
        <row r="2365">
          <cell r="A2365">
            <v>5100001</v>
          </cell>
          <cell r="B2365" t="str">
            <v>ALL OTHER COSTS AND EXPENSES</v>
          </cell>
        </row>
        <row r="2366">
          <cell r="A2366">
            <v>5100001</v>
          </cell>
          <cell r="B2366" t="str">
            <v>ALL OTHER COSTS AND EXPENSES</v>
          </cell>
        </row>
        <row r="2367">
          <cell r="A2367">
            <v>5100001</v>
          </cell>
          <cell r="B2367" t="str">
            <v>ALL OTHER COSTS AND EXPENSES</v>
          </cell>
        </row>
        <row r="2368">
          <cell r="A2368">
            <v>5100001</v>
          </cell>
          <cell r="B2368" t="str">
            <v>ALL OTHER COSTS AND EXPENSES</v>
          </cell>
        </row>
        <row r="2369">
          <cell r="A2369">
            <v>5100001</v>
          </cell>
          <cell r="B2369" t="str">
            <v>ALL OTHER COSTS AND EXPENSES</v>
          </cell>
        </row>
        <row r="2370">
          <cell r="A2370">
            <v>5100001</v>
          </cell>
          <cell r="B2370" t="str">
            <v>ALL OTHER COSTS AND EXPENSES</v>
          </cell>
        </row>
        <row r="2371">
          <cell r="A2371">
            <v>5100001</v>
          </cell>
          <cell r="B2371" t="str">
            <v>ALL OTHER COSTS AND EXPENSES</v>
          </cell>
        </row>
        <row r="2372">
          <cell r="A2372">
            <v>5100001</v>
          </cell>
          <cell r="B2372" t="str">
            <v>ALL OTHER COSTS AND EXPENSES</v>
          </cell>
        </row>
        <row r="2373">
          <cell r="A2373">
            <v>5100001</v>
          </cell>
          <cell r="B2373" t="str">
            <v>ALL OTHER COSTS AND EXPENSES</v>
          </cell>
        </row>
        <row r="2374">
          <cell r="A2374">
            <v>5100001</v>
          </cell>
          <cell r="B2374" t="str">
            <v>ALL OTHER COSTS AND EXPENSES</v>
          </cell>
        </row>
        <row r="2375">
          <cell r="A2375">
            <v>5100001</v>
          </cell>
          <cell r="B2375" t="str">
            <v>ALL OTHER COSTS AND EXPENSES</v>
          </cell>
        </row>
        <row r="2376">
          <cell r="A2376">
            <v>5100001</v>
          </cell>
          <cell r="B2376" t="str">
            <v>ALL OTHER COSTS AND EXPENSES</v>
          </cell>
        </row>
        <row r="2377">
          <cell r="A2377">
            <v>5100001</v>
          </cell>
          <cell r="B2377" t="str">
            <v>ALL OTHER COSTS AND EXPENSES</v>
          </cell>
        </row>
        <row r="2378">
          <cell r="A2378">
            <v>5100001</v>
          </cell>
          <cell r="B2378" t="str">
            <v>ALL OTHER COSTS AND EXPENSES</v>
          </cell>
        </row>
        <row r="2379">
          <cell r="A2379">
            <v>5100001</v>
          </cell>
          <cell r="B2379" t="str">
            <v>ALL OTHER COSTS AND EXPENSES</v>
          </cell>
        </row>
        <row r="2380">
          <cell r="A2380">
            <v>5100001</v>
          </cell>
          <cell r="B2380" t="str">
            <v>ALL OTHER COSTS AND EXPENSES</v>
          </cell>
        </row>
        <row r="2381">
          <cell r="A2381">
            <v>5100001</v>
          </cell>
          <cell r="B2381" t="str">
            <v>ALL OTHER COSTS AND EXPENSES</v>
          </cell>
        </row>
        <row r="2382">
          <cell r="A2382">
            <v>5100001</v>
          </cell>
          <cell r="B2382" t="str">
            <v>ALL OTHER COSTS AND EXPENSES</v>
          </cell>
        </row>
        <row r="2383">
          <cell r="A2383">
            <v>5100001</v>
          </cell>
          <cell r="B2383" t="str">
            <v>ALL OTHER COSTS AND EXPENSES</v>
          </cell>
        </row>
        <row r="2384">
          <cell r="A2384">
            <v>5100001</v>
          </cell>
          <cell r="B2384" t="str">
            <v>ALL OTHER COSTS AND EXPENSES</v>
          </cell>
        </row>
        <row r="2385">
          <cell r="A2385">
            <v>5100001</v>
          </cell>
          <cell r="B2385" t="str">
            <v>ALL OTHER COSTS AND EXPENSES</v>
          </cell>
        </row>
        <row r="2386">
          <cell r="A2386">
            <v>5100001</v>
          </cell>
          <cell r="B2386" t="str">
            <v>ALL OTHER COSTS AND EXPENSES</v>
          </cell>
        </row>
        <row r="2387">
          <cell r="A2387">
            <v>5100001</v>
          </cell>
          <cell r="B2387" t="str">
            <v>ALL OTHER COSTS AND EXPENSES</v>
          </cell>
        </row>
        <row r="2388">
          <cell r="A2388">
            <v>5100001</v>
          </cell>
          <cell r="B2388" t="str">
            <v>ALL OTHER COSTS AND EXPENSES</v>
          </cell>
        </row>
        <row r="2389">
          <cell r="A2389">
            <v>5100001</v>
          </cell>
          <cell r="B2389" t="str">
            <v>ALL OTHER COSTS AND EXPENSES</v>
          </cell>
        </row>
        <row r="2390">
          <cell r="A2390">
            <v>5100001</v>
          </cell>
          <cell r="B2390" t="str">
            <v>ALL OTHER COSTS AND EXPENSES</v>
          </cell>
        </row>
        <row r="2391">
          <cell r="A2391">
            <v>5100001</v>
          </cell>
          <cell r="B2391" t="str">
            <v>ALL OTHER COSTS AND EXPENSES</v>
          </cell>
        </row>
        <row r="2392">
          <cell r="A2392">
            <v>5100001</v>
          </cell>
          <cell r="B2392" t="str">
            <v>ALL OTHER COSTS AND EXPENSES</v>
          </cell>
        </row>
        <row r="2393">
          <cell r="A2393">
            <v>5100001</v>
          </cell>
          <cell r="B2393" t="str">
            <v>ALL OTHER COSTS AND EXPENSES</v>
          </cell>
        </row>
        <row r="2394">
          <cell r="A2394">
            <v>5100001</v>
          </cell>
          <cell r="B2394" t="str">
            <v>ALL OTHER COSTS AND EXPENSES</v>
          </cell>
        </row>
        <row r="2395">
          <cell r="A2395">
            <v>5100001</v>
          </cell>
          <cell r="B2395" t="str">
            <v>ALL OTHER COSTS AND EXPENSES</v>
          </cell>
        </row>
        <row r="2396">
          <cell r="A2396">
            <v>5100001</v>
          </cell>
          <cell r="B2396" t="str">
            <v>ALL OTHER COSTS AND EXPENSES</v>
          </cell>
        </row>
        <row r="2397">
          <cell r="A2397">
            <v>5100001</v>
          </cell>
          <cell r="B2397" t="str">
            <v>ALL OTHER COSTS AND EXPENSES</v>
          </cell>
        </row>
        <row r="2398">
          <cell r="A2398">
            <v>5100001</v>
          </cell>
          <cell r="B2398" t="str">
            <v>ALL OTHER COSTS AND EXPENSES</v>
          </cell>
        </row>
        <row r="2399">
          <cell r="A2399">
            <v>5100001</v>
          </cell>
          <cell r="B2399" t="str">
            <v>ALL OTHER COSTS AND EXPENSES</v>
          </cell>
        </row>
        <row r="2400">
          <cell r="A2400">
            <v>5100001</v>
          </cell>
          <cell r="B2400" t="str">
            <v>ALL OTHER COSTS AND EXPENSES</v>
          </cell>
        </row>
        <row r="2401">
          <cell r="A2401">
            <v>5100001</v>
          </cell>
          <cell r="B2401" t="str">
            <v>ALL OTHER COSTS AND EXPENSES</v>
          </cell>
        </row>
        <row r="2402">
          <cell r="A2402">
            <v>5100001</v>
          </cell>
          <cell r="B2402" t="str">
            <v>ALL OTHER COSTS AND EXPENSES</v>
          </cell>
        </row>
        <row r="2403">
          <cell r="A2403">
            <v>5100001</v>
          </cell>
          <cell r="B2403" t="str">
            <v>ALL OTHER COSTS AND EXPENSES</v>
          </cell>
        </row>
        <row r="2404">
          <cell r="A2404">
            <v>5100001</v>
          </cell>
          <cell r="B2404" t="str">
            <v>ALL OTHER COSTS AND EXPENSES</v>
          </cell>
        </row>
        <row r="2405">
          <cell r="A2405">
            <v>5100001</v>
          </cell>
          <cell r="B2405" t="str">
            <v>ALL OTHER COSTS AND EXPENSES</v>
          </cell>
        </row>
        <row r="2406">
          <cell r="A2406">
            <v>5100001</v>
          </cell>
          <cell r="B2406" t="str">
            <v>ALL OTHER COSTS AND EXPENSES</v>
          </cell>
        </row>
        <row r="2407">
          <cell r="A2407">
            <v>5100001</v>
          </cell>
          <cell r="B2407" t="str">
            <v>ALL OTHER COSTS AND EXPENSES</v>
          </cell>
        </row>
        <row r="2408">
          <cell r="A2408">
            <v>5100001</v>
          </cell>
          <cell r="B2408" t="str">
            <v>ALL OTHER COSTS AND EXPENSES</v>
          </cell>
        </row>
        <row r="2409">
          <cell r="A2409">
            <v>5100001</v>
          </cell>
          <cell r="B2409" t="str">
            <v>ALL OTHER COSTS AND EXPENSES</v>
          </cell>
        </row>
        <row r="2410">
          <cell r="A2410">
            <v>5100001</v>
          </cell>
          <cell r="B2410" t="str">
            <v>ALL OTHER COSTS AND EXPENSES</v>
          </cell>
        </row>
        <row r="2411">
          <cell r="A2411">
            <v>5100001</v>
          </cell>
          <cell r="B2411" t="str">
            <v>ALL OTHER COSTS AND EXPENSES</v>
          </cell>
        </row>
        <row r="2412">
          <cell r="A2412">
            <v>5100001</v>
          </cell>
          <cell r="B2412" t="str">
            <v>ALL OTHER COSTS AND EXPENSES</v>
          </cell>
        </row>
        <row r="2413">
          <cell r="A2413">
            <v>5100001</v>
          </cell>
          <cell r="B2413" t="str">
            <v>ALL OTHER COSTS AND EXPENSES</v>
          </cell>
        </row>
        <row r="2414">
          <cell r="A2414">
            <v>5100001</v>
          </cell>
          <cell r="B2414" t="str">
            <v>ALL OTHER COSTS AND EXPENSES</v>
          </cell>
        </row>
        <row r="2415">
          <cell r="A2415">
            <v>5100001</v>
          </cell>
          <cell r="B2415" t="str">
            <v>ALL OTHER COSTS AND EXPENSES</v>
          </cell>
        </row>
        <row r="2416">
          <cell r="A2416">
            <v>5100001</v>
          </cell>
          <cell r="B2416" t="str">
            <v>ALL OTHER COSTS AND EXPENSES</v>
          </cell>
        </row>
        <row r="2417">
          <cell r="A2417">
            <v>5100001</v>
          </cell>
          <cell r="B2417" t="str">
            <v>ALL OTHER COSTS AND EXPENSES</v>
          </cell>
        </row>
        <row r="2418">
          <cell r="A2418">
            <v>5100001</v>
          </cell>
          <cell r="B2418" t="str">
            <v>ALL OTHER COSTS AND EXPENSES</v>
          </cell>
        </row>
        <row r="2419">
          <cell r="A2419">
            <v>5100001</v>
          </cell>
          <cell r="B2419" t="str">
            <v>ALL OTHER COSTS AND EXPENSES</v>
          </cell>
        </row>
        <row r="2420">
          <cell r="A2420">
            <v>5100001</v>
          </cell>
          <cell r="B2420" t="str">
            <v>ALL OTHER COSTS AND EXPENSES</v>
          </cell>
        </row>
        <row r="2421">
          <cell r="A2421">
            <v>5100001</v>
          </cell>
          <cell r="B2421" t="str">
            <v>ALL OTHER COSTS AND EXPENSES</v>
          </cell>
        </row>
        <row r="2422">
          <cell r="A2422">
            <v>5100001</v>
          </cell>
          <cell r="B2422" t="str">
            <v>ALL OTHER COSTS AND EXPENSES</v>
          </cell>
        </row>
        <row r="2423">
          <cell r="A2423">
            <v>5100001</v>
          </cell>
          <cell r="B2423" t="str">
            <v>ALL OTHER COSTS AND EXPENSES</v>
          </cell>
        </row>
        <row r="2424">
          <cell r="A2424">
            <v>5100001</v>
          </cell>
          <cell r="B2424" t="str">
            <v>ALL OTHER COSTS AND EXPENSES</v>
          </cell>
        </row>
        <row r="2425">
          <cell r="A2425">
            <v>5100001</v>
          </cell>
          <cell r="B2425" t="str">
            <v>ALL OTHER COSTS AND EXPENSES</v>
          </cell>
        </row>
        <row r="2426">
          <cell r="A2426">
            <v>5100001</v>
          </cell>
          <cell r="B2426" t="str">
            <v>ALL OTHER COSTS AND EXPENSES</v>
          </cell>
        </row>
        <row r="2427">
          <cell r="A2427">
            <v>5100001</v>
          </cell>
          <cell r="B2427" t="str">
            <v>ALL OTHER COSTS AND EXPENSES</v>
          </cell>
        </row>
        <row r="2428">
          <cell r="A2428">
            <v>5100001</v>
          </cell>
          <cell r="B2428" t="str">
            <v>ALL OTHER COSTS AND EXPENSES</v>
          </cell>
        </row>
        <row r="2429">
          <cell r="A2429">
            <v>5100001</v>
          </cell>
          <cell r="B2429" t="str">
            <v>ALL OTHER COSTS AND EXPENSES</v>
          </cell>
        </row>
        <row r="2430">
          <cell r="A2430">
            <v>5100001</v>
          </cell>
          <cell r="B2430" t="str">
            <v>ALL OTHER COSTS AND EXPENSES</v>
          </cell>
        </row>
        <row r="2431">
          <cell r="A2431">
            <v>5100001</v>
          </cell>
          <cell r="B2431" t="str">
            <v>ALL OTHER COSTS AND EXPENSES</v>
          </cell>
        </row>
        <row r="2432">
          <cell r="A2432">
            <v>5100001</v>
          </cell>
          <cell r="B2432" t="str">
            <v>ALL OTHER COSTS AND EXPENSES</v>
          </cell>
        </row>
        <row r="2433">
          <cell r="A2433">
            <v>5100001</v>
          </cell>
          <cell r="B2433" t="str">
            <v>ALL OTHER COSTS AND EXPENSES</v>
          </cell>
        </row>
        <row r="2434">
          <cell r="A2434">
            <v>5100001</v>
          </cell>
          <cell r="B2434" t="str">
            <v>ALL OTHER COSTS AND EXPENSES</v>
          </cell>
        </row>
        <row r="2435">
          <cell r="A2435">
            <v>5100001</v>
          </cell>
          <cell r="B2435" t="str">
            <v>ALL OTHER COSTS AND EXPENSES</v>
          </cell>
        </row>
        <row r="2436">
          <cell r="A2436">
            <v>5100001</v>
          </cell>
          <cell r="B2436" t="str">
            <v>ALL OTHER COSTS AND EXPENSES</v>
          </cell>
        </row>
        <row r="2437">
          <cell r="A2437">
            <v>5100001</v>
          </cell>
          <cell r="B2437" t="str">
            <v>ALL OTHER COSTS AND EXPENSES</v>
          </cell>
        </row>
        <row r="2438">
          <cell r="A2438">
            <v>5100001</v>
          </cell>
          <cell r="B2438" t="str">
            <v>ALL OTHER COSTS AND EXPENSES</v>
          </cell>
        </row>
        <row r="2439">
          <cell r="A2439">
            <v>5100001</v>
          </cell>
          <cell r="B2439" t="str">
            <v>ALL OTHER COSTS AND EXPENSES</v>
          </cell>
        </row>
        <row r="2440">
          <cell r="A2440">
            <v>5100001</v>
          </cell>
          <cell r="B2440" t="str">
            <v>ALL OTHER COSTS AND EXPENSES</v>
          </cell>
        </row>
        <row r="2441">
          <cell r="A2441">
            <v>5100001</v>
          </cell>
          <cell r="B2441" t="str">
            <v>ALL OTHER COSTS AND EXPENSES</v>
          </cell>
        </row>
        <row r="2442">
          <cell r="A2442">
            <v>5100001</v>
          </cell>
          <cell r="B2442" t="str">
            <v>ALL OTHER COSTS AND EXPENSES</v>
          </cell>
        </row>
        <row r="2443">
          <cell r="A2443">
            <v>5100001</v>
          </cell>
          <cell r="B2443" t="str">
            <v>ALL OTHER COSTS AND EXPENSES</v>
          </cell>
        </row>
        <row r="2444">
          <cell r="A2444">
            <v>5100001</v>
          </cell>
          <cell r="B2444" t="str">
            <v>ALL OTHER COSTS AND EXPENSES</v>
          </cell>
        </row>
        <row r="2445">
          <cell r="A2445">
            <v>5100001</v>
          </cell>
          <cell r="B2445" t="str">
            <v>ALL OTHER COSTS AND EXPENSES</v>
          </cell>
        </row>
        <row r="2446">
          <cell r="A2446">
            <v>5100001</v>
          </cell>
          <cell r="B2446" t="str">
            <v>ALL OTHER COSTS AND EXPENSES</v>
          </cell>
        </row>
        <row r="2447">
          <cell r="A2447">
            <v>5100001</v>
          </cell>
          <cell r="B2447" t="str">
            <v>ALL OTHER COSTS AND EXPENSES</v>
          </cell>
        </row>
        <row r="2448">
          <cell r="A2448">
            <v>5100001</v>
          </cell>
          <cell r="B2448" t="str">
            <v>ALL OTHER COSTS AND EXPENSES</v>
          </cell>
        </row>
        <row r="2449">
          <cell r="A2449">
            <v>5100001</v>
          </cell>
          <cell r="B2449" t="str">
            <v>ALL OTHER COSTS AND EXPENSES</v>
          </cell>
        </row>
        <row r="2450">
          <cell r="A2450">
            <v>5100001</v>
          </cell>
          <cell r="B2450" t="str">
            <v>ALL OTHER COSTS AND EXPENSES</v>
          </cell>
        </row>
        <row r="2451">
          <cell r="A2451">
            <v>5100001</v>
          </cell>
          <cell r="B2451" t="str">
            <v>ALL OTHER COSTS AND EXPENSES</v>
          </cell>
        </row>
        <row r="2452">
          <cell r="A2452">
            <v>5100001</v>
          </cell>
          <cell r="B2452" t="str">
            <v>ALL OTHER COSTS AND EXPENSES</v>
          </cell>
        </row>
        <row r="2453">
          <cell r="A2453">
            <v>5100001</v>
          </cell>
          <cell r="B2453" t="str">
            <v>ALL OTHER COSTS AND EXPENSES</v>
          </cell>
        </row>
        <row r="2454">
          <cell r="A2454">
            <v>5100001</v>
          </cell>
          <cell r="B2454" t="str">
            <v>ALL OTHER COSTS AND EXPENSES</v>
          </cell>
        </row>
        <row r="2455">
          <cell r="A2455">
            <v>5100001</v>
          </cell>
          <cell r="B2455" t="str">
            <v>ALL OTHER COSTS AND EXPENSES</v>
          </cell>
        </row>
        <row r="2456">
          <cell r="A2456">
            <v>5100001</v>
          </cell>
          <cell r="B2456" t="str">
            <v>ALL OTHER COSTS AND EXPENSES</v>
          </cell>
        </row>
        <row r="2457">
          <cell r="A2457">
            <v>5100001</v>
          </cell>
          <cell r="B2457" t="str">
            <v>ALL OTHER COSTS AND EXPENSES</v>
          </cell>
        </row>
        <row r="2458">
          <cell r="A2458">
            <v>5100001</v>
          </cell>
          <cell r="B2458" t="str">
            <v>ALL OTHER COSTS AND EXPENSES</v>
          </cell>
        </row>
        <row r="2459">
          <cell r="A2459">
            <v>5100001</v>
          </cell>
          <cell r="B2459" t="str">
            <v>ALL OTHER COSTS AND EXPENSES</v>
          </cell>
        </row>
        <row r="2460">
          <cell r="A2460">
            <v>5100001</v>
          </cell>
          <cell r="B2460" t="str">
            <v>ALL OTHER COSTS AND EXPENSES</v>
          </cell>
        </row>
        <row r="2461">
          <cell r="A2461">
            <v>5100001</v>
          </cell>
          <cell r="B2461" t="str">
            <v>ALL OTHER COSTS AND EXPENSES</v>
          </cell>
        </row>
        <row r="2462">
          <cell r="A2462">
            <v>5100001</v>
          </cell>
          <cell r="B2462" t="str">
            <v>ALL OTHER COSTS AND EXPENSES</v>
          </cell>
        </row>
        <row r="2463">
          <cell r="A2463">
            <v>5100001</v>
          </cell>
          <cell r="B2463" t="str">
            <v>ALL OTHER COSTS AND EXPENSES</v>
          </cell>
        </row>
        <row r="2464">
          <cell r="A2464">
            <v>5100001</v>
          </cell>
          <cell r="B2464" t="str">
            <v>ALL OTHER COSTS AND EXPENSES</v>
          </cell>
        </row>
        <row r="2465">
          <cell r="A2465">
            <v>5100001</v>
          </cell>
          <cell r="B2465" t="str">
            <v>ALL OTHER COSTS AND EXPENSES</v>
          </cell>
        </row>
        <row r="2466">
          <cell r="A2466">
            <v>5100001</v>
          </cell>
          <cell r="B2466" t="str">
            <v>ALL OTHER COSTS AND EXPENSES</v>
          </cell>
        </row>
        <row r="2467">
          <cell r="A2467">
            <v>5100001</v>
          </cell>
          <cell r="B2467" t="str">
            <v>ALL OTHER COSTS AND EXPENSES</v>
          </cell>
        </row>
        <row r="2468">
          <cell r="A2468">
            <v>5100001</v>
          </cell>
          <cell r="B2468" t="str">
            <v>ALL OTHER COSTS AND EXPENSES</v>
          </cell>
        </row>
        <row r="2469">
          <cell r="A2469">
            <v>5100001</v>
          </cell>
          <cell r="B2469" t="str">
            <v>ALL OTHER COSTS AND EXPENSES</v>
          </cell>
        </row>
        <row r="2470">
          <cell r="A2470">
            <v>9010071</v>
          </cell>
          <cell r="B2470" t="str">
            <v>INCOME FROM CONSOLIDATED AFFILIATES</v>
          </cell>
        </row>
        <row r="2471">
          <cell r="A2471">
            <v>9010072</v>
          </cell>
          <cell r="B2471" t="str">
            <v>TRSY-OTHER INTERNAL INCOME</v>
          </cell>
        </row>
        <row r="2472">
          <cell r="A2472">
            <v>9010073</v>
          </cell>
          <cell r="B2472" t="str">
            <v>CHANGE IN EQUITY</v>
          </cell>
        </row>
        <row r="2473">
          <cell r="A2473">
            <v>9011501</v>
          </cell>
          <cell r="B2473" t="str">
            <v>AMORT OF DIF BTWN CST &amp; SHR OF EQTY AT ACQ-ASSOC CO</v>
          </cell>
        </row>
        <row r="2474">
          <cell r="A2474">
            <v>9011501</v>
          </cell>
          <cell r="B2474" t="str">
            <v>AMORT OF DIF BTWN CST &amp; SHR OF EQTY AT ACQ-ASSOC CO</v>
          </cell>
        </row>
        <row r="2475">
          <cell r="A2475">
            <v>9011701</v>
          </cell>
          <cell r="B2475" t="str">
            <v>CHANGE IN EQUITY OF ASSOCIATED COMPANIES</v>
          </cell>
        </row>
        <row r="2476">
          <cell r="A2476">
            <v>9012401</v>
          </cell>
          <cell r="B2476" t="str">
            <v>GAIN OR LOSS ON DISP OF BUS OTHER THAN ASSOC CO</v>
          </cell>
        </row>
        <row r="2477">
          <cell r="A2477">
            <v>9014001</v>
          </cell>
          <cell r="B2477" t="str">
            <v>INTEREST</v>
          </cell>
        </row>
        <row r="2478">
          <cell r="A2478">
            <v>9014001</v>
          </cell>
          <cell r="B2478" t="str">
            <v>INTEREST</v>
          </cell>
        </row>
        <row r="2479">
          <cell r="A2479">
            <v>9014001</v>
          </cell>
          <cell r="B2479" t="str">
            <v>INTEREST</v>
          </cell>
        </row>
        <row r="2480">
          <cell r="A2480">
            <v>9016001</v>
          </cell>
          <cell r="B2480" t="str">
            <v>INTEREST FROM ASSOCIATED COMPANIES</v>
          </cell>
        </row>
        <row r="2481">
          <cell r="A2481">
            <v>9017001</v>
          </cell>
          <cell r="B2481" t="str">
            <v>SERVICE CHARGES &amp; COMMISSIONS-INTERNAL</v>
          </cell>
        </row>
        <row r="2482">
          <cell r="A2482">
            <v>9113401</v>
          </cell>
          <cell r="B2482" t="str">
            <v>INCOME FROM MISCELLANEOUS INVESTMENTS-VENDOR FINANCING/OTHER</v>
          </cell>
        </row>
        <row r="2483">
          <cell r="A2483">
            <v>9113401</v>
          </cell>
          <cell r="B2483" t="str">
            <v>INCOME FROM MISCELLANEOUS INVESTMENTS-VENDOR FINANCING/OTHER</v>
          </cell>
        </row>
        <row r="2484">
          <cell r="A2484">
            <v>9115001</v>
          </cell>
          <cell r="B2484" t="str">
            <v>INCOME FROM MISC INVST-AMORT OF PREM/DISC</v>
          </cell>
        </row>
        <row r="2485">
          <cell r="A2485">
            <v>9311001</v>
          </cell>
          <cell r="B2485" t="str">
            <v>INTEREST ON CUSTOMERS' ACCOUNTS &amp; NOTES REC</v>
          </cell>
        </row>
        <row r="2486">
          <cell r="A2486">
            <v>9312001</v>
          </cell>
          <cell r="B2486" t="str">
            <v>INTEREST ON BANK BALANCES</v>
          </cell>
        </row>
        <row r="2487">
          <cell r="A2487">
            <v>9312001</v>
          </cell>
          <cell r="B2487" t="str">
            <v>INTEREST ON BANK BALANCES</v>
          </cell>
        </row>
        <row r="2488">
          <cell r="A2488">
            <v>9312001</v>
          </cell>
          <cell r="B2488" t="str">
            <v>INTEREST ON BANK BALANCES</v>
          </cell>
        </row>
        <row r="2489">
          <cell r="A2489">
            <v>9312001</v>
          </cell>
          <cell r="B2489" t="str">
            <v>INTEREST ON BANK BALANCES</v>
          </cell>
        </row>
        <row r="2490">
          <cell r="A2490">
            <v>9312001</v>
          </cell>
          <cell r="B2490" t="str">
            <v>INTEREST ON BANK BALANCES</v>
          </cell>
        </row>
        <row r="2491">
          <cell r="A2491">
            <v>9313001</v>
          </cell>
          <cell r="B2491" t="str">
            <v>INTEREST ON LOANS TO EMPLOYEES</v>
          </cell>
        </row>
        <row r="2492">
          <cell r="A2492">
            <v>9316001</v>
          </cell>
          <cell r="B2492" t="str">
            <v>INTEREST ON SUNDRY RECEIVABLES</v>
          </cell>
        </row>
        <row r="2493">
          <cell r="A2493">
            <v>9511001</v>
          </cell>
          <cell r="B2493" t="str">
            <v>LICENSING INCOME</v>
          </cell>
        </row>
        <row r="2494">
          <cell r="A2494">
            <v>9511001</v>
          </cell>
          <cell r="B2494" t="str">
            <v>LICENSING INCOME</v>
          </cell>
        </row>
        <row r="2495">
          <cell r="A2495">
            <v>9613001</v>
          </cell>
          <cell r="B2495" t="str">
            <v>FEES FOR COLLECTION OF STATE &amp; LOCAL TAXES</v>
          </cell>
        </row>
        <row r="2496">
          <cell r="A2496">
            <v>9614001</v>
          </cell>
          <cell r="B2496" t="str">
            <v>RENTAL INCOME-EXTERNAL</v>
          </cell>
        </row>
        <row r="2497">
          <cell r="A2497">
            <v>9615001</v>
          </cell>
          <cell r="B2497" t="str">
            <v>SERVICES CHARGES-EXTERNAL</v>
          </cell>
        </row>
        <row r="2498">
          <cell r="A2498">
            <v>9700071</v>
          </cell>
          <cell r="B2498" t="str">
            <v>TRSY-INTEREST EXPENSE</v>
          </cell>
        </row>
        <row r="2499">
          <cell r="A2499">
            <v>9701001</v>
          </cell>
          <cell r="B2499" t="str">
            <v>INTEREST PAID TO CONSOLIDATED COMPONENTS</v>
          </cell>
        </row>
        <row r="2500">
          <cell r="A2500">
            <v>9701501</v>
          </cell>
          <cell r="B2500" t="str">
            <v>AMORT-ISSUANCE COSTS CUR EXP-DEB &amp; BONDS</v>
          </cell>
        </row>
        <row r="2501">
          <cell r="A2501">
            <v>9701701</v>
          </cell>
          <cell r="B2501" t="str">
            <v>AMORT OF DISC/PREM-RECEIVABLES DISCOUNTS</v>
          </cell>
        </row>
        <row r="2502">
          <cell r="A2502">
            <v>9702002</v>
          </cell>
          <cell r="B2502" t="str">
            <v>INTEREST ON TAX DEFICIENCIES</v>
          </cell>
        </row>
        <row r="2503">
          <cell r="A2503">
            <v>9702301</v>
          </cell>
          <cell r="B2503" t="str">
            <v>INTEREST ON OTHER TRANSACTIONS</v>
          </cell>
        </row>
        <row r="2504">
          <cell r="A2504">
            <v>9702401</v>
          </cell>
          <cell r="B2504" t="str">
            <v>SERVICE CHARGES CONTROLLED DISB BANK ACCT</v>
          </cell>
        </row>
        <row r="2505">
          <cell r="A2505">
            <v>9703001</v>
          </cell>
          <cell r="B2505" t="str">
            <v>INTEREST ON BANK LOANS,NOTES &amp;INSTALL PAYABLE</v>
          </cell>
        </row>
        <row r="2506">
          <cell r="A2506">
            <v>9800071</v>
          </cell>
          <cell r="B2506" t="str">
            <v>TRSY-TAX PROVISION</v>
          </cell>
        </row>
        <row r="2507">
          <cell r="A2507">
            <v>9801001</v>
          </cell>
          <cell r="B2507" t="str">
            <v>U.S. FED INC TAXES PAYABLE - PARENT</v>
          </cell>
        </row>
        <row r="2508">
          <cell r="A2508">
            <v>9801001</v>
          </cell>
          <cell r="B2508" t="str">
            <v>U.S. FED INC TAXES PAYABLE - PARENT</v>
          </cell>
        </row>
        <row r="2509">
          <cell r="A2509">
            <v>9801001</v>
          </cell>
          <cell r="B2509" t="str">
            <v>U.S. FED INC TAXES PAYABLE - PARENT</v>
          </cell>
        </row>
        <row r="2510">
          <cell r="A2510">
            <v>9801002</v>
          </cell>
          <cell r="B2510" t="str">
            <v>U.S.FED INC TAXES PAYABLE-NON-PARENT</v>
          </cell>
        </row>
        <row r="2511">
          <cell r="A2511">
            <v>9802001</v>
          </cell>
          <cell r="B2511" t="str">
            <v>U.S. FEDERAL INCOME TAXES-DEFERRED</v>
          </cell>
        </row>
        <row r="2512">
          <cell r="A2512">
            <v>9841001</v>
          </cell>
          <cell r="B2512" t="str">
            <v>PROVISION-FOREIGN INCOME TAX PAYABLE</v>
          </cell>
        </row>
        <row r="2513">
          <cell r="A2513">
            <v>9841001</v>
          </cell>
          <cell r="B2513" t="str">
            <v>PROVISION-FOREIGN INCOME TAX PAYABLE</v>
          </cell>
        </row>
        <row r="2514">
          <cell r="A2514">
            <v>9841001</v>
          </cell>
          <cell r="B2514" t="str">
            <v>PROVISION-FOREIGN INCOME TAX PAYABLE</v>
          </cell>
        </row>
        <row r="2515">
          <cell r="A2515">
            <v>9841001</v>
          </cell>
          <cell r="B2515" t="str">
            <v>PROVISION-FOREIGN INCOME TAX PAYABLE</v>
          </cell>
        </row>
        <row r="2516">
          <cell r="A2516">
            <v>9842001</v>
          </cell>
          <cell r="B2516" t="str">
            <v>PROVISION-FOREIGN INCOME TAX DEFERRED</v>
          </cell>
        </row>
        <row r="2517">
          <cell r="A2517">
            <v>9842001</v>
          </cell>
          <cell r="B2517" t="str">
            <v>PROVISION-FOREIGN INCOME TAX DEFERRED</v>
          </cell>
        </row>
        <row r="2518">
          <cell r="A2518">
            <v>9860001</v>
          </cell>
          <cell r="B2518" t="str">
            <v>STATE &amp; LOCAL I&amp;F TAXES - PARENT</v>
          </cell>
        </row>
        <row r="2519">
          <cell r="A2519">
            <v>9860001</v>
          </cell>
          <cell r="B2519" t="str">
            <v>STATE &amp; LOCAL I&amp;F TAXES - PARENT</v>
          </cell>
        </row>
        <row r="2520">
          <cell r="A2520">
            <v>9860001</v>
          </cell>
          <cell r="B2520" t="str">
            <v>STATE &amp; LOCAL I&amp;F TAXES - PARENT</v>
          </cell>
        </row>
        <row r="2521">
          <cell r="A2521">
            <v>9860002</v>
          </cell>
          <cell r="B2521" t="str">
            <v>PROV FOR INCOME TAXES-STATE &amp; LOCAL I&amp;F TAXES-NON-PARENT</v>
          </cell>
        </row>
        <row r="2522">
          <cell r="A2522">
            <v>9860002</v>
          </cell>
          <cell r="B2522" t="str">
            <v>PROV FOR INCOME TAXES-STATE &amp; LOCAL I&amp;F TAXES-NON-PARENT</v>
          </cell>
        </row>
        <row r="2523">
          <cell r="A2523">
            <v>9900001</v>
          </cell>
          <cell r="B2523" t="str">
            <v>INT OF OTHER SHARE OWNERS IN AFFIL NET INCOME</v>
          </cell>
        </row>
        <row r="2524">
          <cell r="A2524">
            <v>100001</v>
          </cell>
          <cell r="B2524" t="str">
            <v>CASH</v>
          </cell>
        </row>
        <row r="2525">
          <cell r="A2525">
            <v>100001</v>
          </cell>
          <cell r="B2525" t="str">
            <v>CASH</v>
          </cell>
        </row>
        <row r="2526">
          <cell r="A2526">
            <v>100001</v>
          </cell>
          <cell r="B2526" t="str">
            <v>CASH</v>
          </cell>
        </row>
        <row r="2527">
          <cell r="A2527">
            <v>100001</v>
          </cell>
          <cell r="B2527" t="str">
            <v>CASH</v>
          </cell>
        </row>
        <row r="2528">
          <cell r="A2528">
            <v>100001</v>
          </cell>
          <cell r="B2528" t="str">
            <v>CASH</v>
          </cell>
        </row>
        <row r="2529">
          <cell r="A2529">
            <v>100001</v>
          </cell>
          <cell r="B2529" t="str">
            <v>CASH</v>
          </cell>
        </row>
        <row r="2530">
          <cell r="A2530">
            <v>100001</v>
          </cell>
          <cell r="B2530" t="str">
            <v>CASH</v>
          </cell>
        </row>
        <row r="2531">
          <cell r="A2531">
            <v>100001</v>
          </cell>
          <cell r="B2531" t="str">
            <v>CASH</v>
          </cell>
        </row>
        <row r="2532">
          <cell r="A2532">
            <v>100001</v>
          </cell>
          <cell r="B2532" t="str">
            <v>CASH</v>
          </cell>
        </row>
        <row r="2533">
          <cell r="A2533">
            <v>100001</v>
          </cell>
          <cell r="B2533" t="str">
            <v>CASH</v>
          </cell>
        </row>
        <row r="2534">
          <cell r="A2534">
            <v>100071</v>
          </cell>
          <cell r="B2534" t="str">
            <v>TRSY-CASH &amp; MARKETABLE SECURITIES</v>
          </cell>
        </row>
        <row r="2535">
          <cell r="A2535">
            <v>301101</v>
          </cell>
          <cell r="B2535" t="str">
            <v>CUSTOMERS' ACCTS &amp; NOTES-CURRENT</v>
          </cell>
        </row>
        <row r="2536">
          <cell r="A2536">
            <v>301101</v>
          </cell>
          <cell r="B2536" t="str">
            <v>CUSTOMERS' ACCTS &amp; NOTES-CURRENT</v>
          </cell>
        </row>
        <row r="2537">
          <cell r="A2537">
            <v>301101</v>
          </cell>
          <cell r="B2537" t="str">
            <v>CUSTOMERS' ACCTS &amp; NOTES-CURRENT</v>
          </cell>
        </row>
        <row r="2538">
          <cell r="A2538">
            <v>301101</v>
          </cell>
          <cell r="B2538" t="str">
            <v>CUSTOMERS' ACCTS &amp; NOTES-CURRENT</v>
          </cell>
        </row>
        <row r="2539">
          <cell r="A2539">
            <v>301101</v>
          </cell>
          <cell r="B2539" t="str">
            <v>CUSTOMERS' ACCTS &amp; NOTES-CURRENT</v>
          </cell>
        </row>
        <row r="2540">
          <cell r="A2540">
            <v>301101</v>
          </cell>
          <cell r="B2540" t="str">
            <v>CUSTOMERS' ACCTS &amp; NOTES-CURRENT</v>
          </cell>
        </row>
        <row r="2541">
          <cell r="A2541">
            <v>301101</v>
          </cell>
          <cell r="B2541" t="str">
            <v>CUSTOMERS' ACCTS &amp; NOTES-CURRENT</v>
          </cell>
        </row>
        <row r="2542">
          <cell r="A2542">
            <v>301101</v>
          </cell>
          <cell r="B2542" t="str">
            <v>CUSTOMERS' ACCTS &amp; NOTES-CURRENT</v>
          </cell>
        </row>
        <row r="2543">
          <cell r="A2543">
            <v>301101</v>
          </cell>
          <cell r="B2543" t="str">
            <v>CUSTOMERS' ACCTS &amp; NOTES-CURRENT</v>
          </cell>
        </row>
        <row r="2544">
          <cell r="A2544">
            <v>301101</v>
          </cell>
          <cell r="B2544" t="str">
            <v>CUSTOMERS' ACCTS &amp; NOTES-CURRENT</v>
          </cell>
        </row>
        <row r="2545">
          <cell r="A2545">
            <v>301101</v>
          </cell>
          <cell r="B2545" t="str">
            <v>CUSTOMERS' ACCTS &amp; NOTES-CURRENT</v>
          </cell>
        </row>
        <row r="2546">
          <cell r="A2546">
            <v>301101</v>
          </cell>
          <cell r="B2546" t="str">
            <v>CUSTOMERS' ACCTS &amp; NOTES-CURRENT</v>
          </cell>
        </row>
        <row r="2547">
          <cell r="A2547">
            <v>301101</v>
          </cell>
          <cell r="B2547" t="str">
            <v>CUSTOMERS' ACCTS &amp; NOTES-CURRENT</v>
          </cell>
        </row>
        <row r="2548">
          <cell r="A2548">
            <v>303101</v>
          </cell>
          <cell r="B2548" t="str">
            <v>DUE FROM GE PAR &amp; CONS AFFIL WITHIN OWN BUS</v>
          </cell>
        </row>
        <row r="2549">
          <cell r="A2549">
            <v>303101</v>
          </cell>
          <cell r="B2549" t="str">
            <v>DUE FROM GE PAR &amp; CONS AFFIL WITHIN OWN BUS</v>
          </cell>
        </row>
        <row r="2550">
          <cell r="A2550">
            <v>303101</v>
          </cell>
          <cell r="B2550" t="str">
            <v>DUE FROM GE PAR &amp; CONS AFFIL WITHIN OWN BUS</v>
          </cell>
        </row>
        <row r="2551">
          <cell r="A2551">
            <v>303101</v>
          </cell>
          <cell r="B2551" t="str">
            <v>DUE FROM GE PAR &amp; CONS AFFIL WITHIN OWN BUS</v>
          </cell>
        </row>
        <row r="2552">
          <cell r="A2552">
            <v>303101</v>
          </cell>
          <cell r="B2552" t="str">
            <v>DUE FROM GE PAR &amp; CONS AFFIL WITHIN OWN BUS</v>
          </cell>
        </row>
        <row r="2553">
          <cell r="A2553">
            <v>303101</v>
          </cell>
          <cell r="B2553" t="str">
            <v>DUE FROM GE PAR &amp; CONS AFFIL WITHIN OWN BUS</v>
          </cell>
        </row>
        <row r="2554">
          <cell r="A2554">
            <v>303101</v>
          </cell>
          <cell r="B2554" t="str">
            <v>DUE FROM GE PAR &amp; CONS AFFIL WITHIN OWN BUS</v>
          </cell>
        </row>
        <row r="2555">
          <cell r="A2555">
            <v>303101</v>
          </cell>
          <cell r="B2555" t="str">
            <v>DUE FROM GE PAR &amp; CONS AFFIL WITHIN OWN BUS</v>
          </cell>
        </row>
        <row r="2556">
          <cell r="A2556">
            <v>303101</v>
          </cell>
          <cell r="B2556" t="str">
            <v>DUE FROM GE PAR &amp; CONS AFFIL WITHIN OWN BUS</v>
          </cell>
        </row>
        <row r="2557">
          <cell r="A2557">
            <v>303101</v>
          </cell>
          <cell r="B2557" t="str">
            <v>DUE FROM GE PAR &amp; CONS AFFIL WITHIN OWN BUS</v>
          </cell>
        </row>
        <row r="2558">
          <cell r="A2558">
            <v>303101</v>
          </cell>
          <cell r="B2558" t="str">
            <v>DUE FROM GE PAR &amp; CONS AFFIL WITHIN OWN BUS</v>
          </cell>
        </row>
        <row r="2559">
          <cell r="A2559">
            <v>303101</v>
          </cell>
          <cell r="B2559" t="str">
            <v>DUE FROM GE PAR &amp; CONS AFFIL WITHIN OWN BUS</v>
          </cell>
        </row>
        <row r="2560">
          <cell r="A2560">
            <v>303101</v>
          </cell>
          <cell r="B2560" t="str">
            <v>DUE FROM GE PAR &amp; CONS AFFIL WITHIN OWN BUS</v>
          </cell>
        </row>
        <row r="2561">
          <cell r="A2561">
            <v>303101</v>
          </cell>
          <cell r="B2561" t="str">
            <v>DUE FROM GE PAR &amp; CONS AFFIL WITHIN OWN BUS</v>
          </cell>
        </row>
        <row r="2562">
          <cell r="A2562">
            <v>303101</v>
          </cell>
          <cell r="B2562" t="str">
            <v>DUE FROM GE PAR &amp; CONS AFFIL WITHIN OWN BUS</v>
          </cell>
        </row>
        <row r="2563">
          <cell r="A2563">
            <v>303101</v>
          </cell>
          <cell r="B2563" t="str">
            <v>DUE FROM GE PAR &amp; CONS AFFIL WITHIN OWN BUS</v>
          </cell>
        </row>
        <row r="2564">
          <cell r="A2564">
            <v>303101</v>
          </cell>
          <cell r="B2564" t="str">
            <v>DUE FROM GE PAR &amp; CONS AFFIL WITHIN OWN BUS</v>
          </cell>
        </row>
        <row r="2565">
          <cell r="A2565">
            <v>303101</v>
          </cell>
          <cell r="B2565" t="str">
            <v>DUE FROM GE PAR &amp; CONS AFFIL WITHIN OWN BUS</v>
          </cell>
        </row>
        <row r="2566">
          <cell r="A2566">
            <v>303101</v>
          </cell>
          <cell r="B2566" t="str">
            <v>DUE FROM GE PAR &amp; CONS AFFIL WITHIN OWN BUS</v>
          </cell>
        </row>
        <row r="2567">
          <cell r="A2567">
            <v>303101</v>
          </cell>
          <cell r="B2567" t="str">
            <v>DUE FROM GE PAR &amp; CONS AFFIL WITHIN OWN BUS</v>
          </cell>
        </row>
        <row r="2568">
          <cell r="A2568">
            <v>303101</v>
          </cell>
          <cell r="B2568" t="str">
            <v>DUE FROM GE PAR &amp; CONS AFFIL WITHIN OWN BUS</v>
          </cell>
        </row>
        <row r="2569">
          <cell r="A2569">
            <v>303101</v>
          </cell>
          <cell r="B2569" t="str">
            <v>DUE FROM GE PAR &amp; CONS AFFIL WITHIN OWN BUS</v>
          </cell>
        </row>
        <row r="2570">
          <cell r="A2570">
            <v>303101</v>
          </cell>
          <cell r="B2570" t="str">
            <v>DUE FROM GE PAR &amp; CONS AFFIL WITHIN OWN BUS</v>
          </cell>
        </row>
        <row r="2571">
          <cell r="A2571">
            <v>303101</v>
          </cell>
          <cell r="B2571" t="str">
            <v>DUE FROM GE PAR &amp; CONS AFFIL WITHIN OWN BUS</v>
          </cell>
        </row>
        <row r="2572">
          <cell r="A2572">
            <v>303101</v>
          </cell>
          <cell r="B2572" t="str">
            <v>DUE FROM GE PAR &amp; CONS AFFIL WITHIN OWN BUS</v>
          </cell>
        </row>
        <row r="2573">
          <cell r="A2573">
            <v>303101</v>
          </cell>
          <cell r="B2573" t="str">
            <v>DUE FROM GE PAR &amp; CONS AFFIL WITHIN OWN BUS</v>
          </cell>
        </row>
        <row r="2574">
          <cell r="A2574">
            <v>303101</v>
          </cell>
          <cell r="B2574" t="str">
            <v>DUE FROM GE PAR &amp; CONS AFFIL WITHIN OWN BUS</v>
          </cell>
        </row>
        <row r="2575">
          <cell r="A2575">
            <v>303101</v>
          </cell>
          <cell r="B2575" t="str">
            <v>DUE FROM GE PAR &amp; CONS AFFIL WITHIN OWN BUS</v>
          </cell>
        </row>
        <row r="2576">
          <cell r="A2576">
            <v>303101</v>
          </cell>
          <cell r="B2576" t="str">
            <v>DUE FROM GE PAR &amp; CONS AFFIL WITHIN OWN BUS</v>
          </cell>
        </row>
        <row r="2577">
          <cell r="A2577">
            <v>303101</v>
          </cell>
          <cell r="B2577" t="str">
            <v>DUE FROM GE PAR &amp; CONS AFFIL WITHIN OWN BUS</v>
          </cell>
        </row>
        <row r="2578">
          <cell r="A2578">
            <v>303101</v>
          </cell>
          <cell r="B2578" t="str">
            <v>DUE FROM GE PAR &amp; CONS AFFIL WITHIN OWN BUS</v>
          </cell>
        </row>
        <row r="2579">
          <cell r="A2579">
            <v>303101</v>
          </cell>
          <cell r="B2579" t="str">
            <v>DUE FROM GE PAR &amp; CONS AFFIL WITHIN OWN BUS</v>
          </cell>
        </row>
        <row r="2580">
          <cell r="A2580">
            <v>303101</v>
          </cell>
          <cell r="B2580" t="str">
            <v>DUE FROM GE PAR &amp; CONS AFFIL WITHIN OWN BUS</v>
          </cell>
        </row>
        <row r="2581">
          <cell r="A2581">
            <v>303101</v>
          </cell>
          <cell r="B2581" t="str">
            <v>DUE FROM GE PAR &amp; CONS AFFIL WITHIN OWN BUS</v>
          </cell>
        </row>
        <row r="2582">
          <cell r="A2582">
            <v>303101</v>
          </cell>
          <cell r="B2582" t="str">
            <v>DUE FROM GE PAR &amp; CONS AFFIL WITHIN OWN BUS</v>
          </cell>
        </row>
        <row r="2583">
          <cell r="A2583">
            <v>303101</v>
          </cell>
          <cell r="B2583" t="str">
            <v>DUE FROM GE PAR &amp; CONS AFFIL WITHIN OWN BUS</v>
          </cell>
        </row>
        <row r="2584">
          <cell r="A2584">
            <v>303101</v>
          </cell>
          <cell r="B2584" t="str">
            <v>DUE FROM GE PAR &amp; CONS AFFIL WITHIN OWN BUS</v>
          </cell>
        </row>
        <row r="2585">
          <cell r="A2585">
            <v>303101</v>
          </cell>
          <cell r="B2585" t="str">
            <v>DUE FROM GE PAR &amp; CONS AFFIL WITHIN OWN BUS</v>
          </cell>
        </row>
        <row r="2586">
          <cell r="A2586">
            <v>303101</v>
          </cell>
          <cell r="B2586" t="str">
            <v>DUE FROM GE PAR &amp; CONS AFFIL WITHIN OWN BUS</v>
          </cell>
        </row>
        <row r="2587">
          <cell r="A2587">
            <v>303101</v>
          </cell>
          <cell r="B2587" t="str">
            <v>DUE FROM GE PAR &amp; CONS AFFIL WITHIN OWN BUS</v>
          </cell>
        </row>
        <row r="2588">
          <cell r="A2588">
            <v>303101</v>
          </cell>
          <cell r="B2588" t="str">
            <v>DUE FROM GE PAR &amp; CONS AFFIL WITHIN OWN BUS</v>
          </cell>
        </row>
        <row r="2589">
          <cell r="A2589">
            <v>303101</v>
          </cell>
          <cell r="B2589" t="str">
            <v>DUE FROM GE PAR &amp; CONS AFFIL WITHIN OWN BUS</v>
          </cell>
        </row>
        <row r="2590">
          <cell r="A2590">
            <v>303101</v>
          </cell>
          <cell r="B2590" t="str">
            <v>DUE FROM GE PAR &amp; CONS AFFIL WITHIN OWN BUS</v>
          </cell>
        </row>
        <row r="2591">
          <cell r="A2591">
            <v>303101</v>
          </cell>
          <cell r="B2591" t="str">
            <v>DUE FROM GE PAR &amp; CONS AFFIL WITHIN OWN BUS</v>
          </cell>
        </row>
        <row r="2592">
          <cell r="A2592">
            <v>303101</v>
          </cell>
          <cell r="B2592" t="str">
            <v>DUE FROM GE PAR &amp; CONS AFFIL WITHIN OWN BUS</v>
          </cell>
        </row>
        <row r="2593">
          <cell r="A2593">
            <v>303101</v>
          </cell>
          <cell r="B2593" t="str">
            <v>DUE FROM GE PAR &amp; CONS AFFIL WITHIN OWN BUS</v>
          </cell>
        </row>
        <row r="2594">
          <cell r="A2594">
            <v>303201</v>
          </cell>
          <cell r="B2594" t="str">
            <v>DUE FROM GE PAR &amp; CONS AFFIL OUTSIDE OWN BUS</v>
          </cell>
        </row>
        <row r="2595">
          <cell r="A2595">
            <v>303201</v>
          </cell>
          <cell r="B2595" t="str">
            <v>DUE FROM GE PAR &amp; CONS AFFIL OUTSIDE OWN BUS</v>
          </cell>
        </row>
        <row r="2596">
          <cell r="A2596">
            <v>303201</v>
          </cell>
          <cell r="B2596" t="str">
            <v>DUE FROM GE PAR &amp; CONS AFFIL OUTSIDE OWN BUS</v>
          </cell>
        </row>
        <row r="2597">
          <cell r="A2597">
            <v>303201</v>
          </cell>
          <cell r="B2597" t="str">
            <v>DUE FROM GE PAR &amp; CONS AFFIL OUTSIDE OWN BUS</v>
          </cell>
        </row>
        <row r="2598">
          <cell r="A2598">
            <v>303201</v>
          </cell>
          <cell r="B2598" t="str">
            <v>DUE FROM GE PAR &amp; CONS AFFIL OUTSIDE OWN BUS</v>
          </cell>
        </row>
        <row r="2599">
          <cell r="A2599">
            <v>303201</v>
          </cell>
          <cell r="B2599" t="str">
            <v>DUE FROM GE PAR &amp; CONS AFFIL OUTSIDE OWN BUS</v>
          </cell>
        </row>
        <row r="2600">
          <cell r="A2600">
            <v>303201</v>
          </cell>
          <cell r="B2600" t="str">
            <v>DUE FROM GE PAR &amp; CONS AFFIL OUTSIDE OWN BUS</v>
          </cell>
        </row>
        <row r="2601">
          <cell r="A2601">
            <v>303201</v>
          </cell>
          <cell r="B2601" t="str">
            <v>DUE FROM GE PAR &amp; CONS AFFIL OUTSIDE OWN BUS</v>
          </cell>
        </row>
        <row r="2602">
          <cell r="A2602">
            <v>303201</v>
          </cell>
          <cell r="B2602" t="str">
            <v>DUE FROM GE PAR &amp; CONS AFFIL OUTSIDE OWN BUS</v>
          </cell>
        </row>
        <row r="2603">
          <cell r="A2603">
            <v>371001</v>
          </cell>
          <cell r="B2603" t="str">
            <v>RESERVE FOR CUSTOMERS' ACCTS AND NOTES-CURRENT</v>
          </cell>
        </row>
        <row r="2604">
          <cell r="A2604">
            <v>403001</v>
          </cell>
          <cell r="B2604" t="str">
            <v>OTHER RECEIVABLES - ASSOC CO.</v>
          </cell>
        </row>
        <row r="2605">
          <cell r="A2605">
            <v>403001</v>
          </cell>
          <cell r="B2605" t="str">
            <v>OTHER RECEIVABLES - ASSOC CO.</v>
          </cell>
        </row>
        <row r="2606">
          <cell r="A2606">
            <v>403001</v>
          </cell>
          <cell r="B2606" t="str">
            <v>OTHER RECEIVABLES - ASSOC CO.</v>
          </cell>
        </row>
        <row r="2607">
          <cell r="A2607">
            <v>403001</v>
          </cell>
          <cell r="B2607" t="str">
            <v>OTHER RECEIVABLES - ASSOC CO.</v>
          </cell>
        </row>
        <row r="2608">
          <cell r="A2608">
            <v>403001</v>
          </cell>
          <cell r="B2608" t="str">
            <v>OTHER RECEIVABLES - ASSOC CO.</v>
          </cell>
        </row>
        <row r="2609">
          <cell r="A2609">
            <v>403001</v>
          </cell>
          <cell r="B2609" t="str">
            <v>OTHER RECEIVABLES - ASSOC CO.</v>
          </cell>
        </row>
        <row r="2610">
          <cell r="A2610">
            <v>405001</v>
          </cell>
          <cell r="B2610" t="str">
            <v>SUNDRY RECEIVABLES-CURRENT</v>
          </cell>
        </row>
        <row r="2611">
          <cell r="A2611">
            <v>405001</v>
          </cell>
          <cell r="B2611" t="str">
            <v>SUNDRY RECEIVABLES-CURRENT</v>
          </cell>
        </row>
        <row r="2612">
          <cell r="A2612">
            <v>405001</v>
          </cell>
          <cell r="B2612" t="str">
            <v>SUNDRY RECEIVABLES-CURRENT</v>
          </cell>
        </row>
        <row r="2613">
          <cell r="A2613">
            <v>405001</v>
          </cell>
          <cell r="B2613" t="str">
            <v>SUNDRY RECEIVABLES-CURRENT</v>
          </cell>
        </row>
        <row r="2614">
          <cell r="A2614">
            <v>405001</v>
          </cell>
          <cell r="B2614" t="str">
            <v>SUNDRY RECEIVABLES-CURRENT</v>
          </cell>
        </row>
        <row r="2615">
          <cell r="A2615">
            <v>405001</v>
          </cell>
          <cell r="B2615" t="str">
            <v>SUNDRY RECEIVABLES-CURRENT</v>
          </cell>
        </row>
        <row r="2616">
          <cell r="A2616">
            <v>405001</v>
          </cell>
          <cell r="B2616" t="str">
            <v>SUNDRY RECEIVABLES-CURRENT</v>
          </cell>
        </row>
        <row r="2617">
          <cell r="A2617">
            <v>405001</v>
          </cell>
          <cell r="B2617" t="str">
            <v>SUNDRY RECEIVABLES-CURRENT</v>
          </cell>
        </row>
        <row r="2618">
          <cell r="A2618">
            <v>405001</v>
          </cell>
          <cell r="B2618" t="str">
            <v>SUNDRY RECEIVABLES-CURRENT</v>
          </cell>
        </row>
        <row r="2619">
          <cell r="A2619">
            <v>405001</v>
          </cell>
          <cell r="B2619" t="str">
            <v>SUNDRY RECEIVABLES-CURRENT</v>
          </cell>
        </row>
        <row r="2620">
          <cell r="A2620">
            <v>405001</v>
          </cell>
          <cell r="B2620" t="str">
            <v>SUNDRY RECEIVABLES-CURRENT</v>
          </cell>
        </row>
        <row r="2621">
          <cell r="A2621">
            <v>405001</v>
          </cell>
          <cell r="B2621" t="str">
            <v>SUNDRY RECEIVABLES-CURRENT</v>
          </cell>
        </row>
        <row r="2622">
          <cell r="A2622">
            <v>405001</v>
          </cell>
          <cell r="B2622" t="str">
            <v>SUNDRY RECEIVABLES-CURRENT</v>
          </cell>
        </row>
        <row r="2623">
          <cell r="A2623">
            <v>405001</v>
          </cell>
          <cell r="B2623" t="str">
            <v>SUNDRY RECEIVABLES-CURRENT</v>
          </cell>
        </row>
        <row r="2624">
          <cell r="A2624">
            <v>405001</v>
          </cell>
          <cell r="B2624" t="str">
            <v>SUNDRY RECEIVABLES-CURRENT</v>
          </cell>
        </row>
        <row r="2625">
          <cell r="A2625">
            <v>405001</v>
          </cell>
          <cell r="B2625" t="str">
            <v>SUNDRY RECEIVABLES-CURRENT</v>
          </cell>
        </row>
        <row r="2626">
          <cell r="A2626">
            <v>405001</v>
          </cell>
          <cell r="B2626" t="str">
            <v>SUNDRY RECEIVABLES-CURRENT</v>
          </cell>
        </row>
        <row r="2627">
          <cell r="A2627">
            <v>405001</v>
          </cell>
          <cell r="B2627" t="str">
            <v>SUNDRY RECEIVABLES-CURRENT</v>
          </cell>
        </row>
        <row r="2628">
          <cell r="A2628">
            <v>405001</v>
          </cell>
          <cell r="B2628" t="str">
            <v>SUNDRY RECEIVABLES-CURRENT</v>
          </cell>
        </row>
        <row r="2629">
          <cell r="A2629">
            <v>405001</v>
          </cell>
          <cell r="B2629" t="str">
            <v>SUNDRY RECEIVABLES-CURRENT</v>
          </cell>
        </row>
        <row r="2630">
          <cell r="A2630">
            <v>405001</v>
          </cell>
          <cell r="B2630" t="str">
            <v>SUNDRY RECEIVABLES-CURRENT</v>
          </cell>
        </row>
        <row r="2631">
          <cell r="A2631">
            <v>405001</v>
          </cell>
          <cell r="B2631" t="str">
            <v>SUNDRY RECEIVABLES-CURRENT</v>
          </cell>
        </row>
        <row r="2632">
          <cell r="A2632">
            <v>409001</v>
          </cell>
          <cell r="B2632" t="str">
            <v>PURCHASE OF EXCHANGE</v>
          </cell>
        </row>
        <row r="2633">
          <cell r="A2633">
            <v>410001</v>
          </cell>
          <cell r="B2633" t="str">
            <v>ALLOW FOR SUNDRY RECEIVABLES-CURRENT</v>
          </cell>
        </row>
        <row r="2634">
          <cell r="A2634">
            <v>440001</v>
          </cell>
          <cell r="B2634" t="str">
            <v>SUNDRY RECEIVABLES-NOT CURRENT</v>
          </cell>
        </row>
        <row r="2635">
          <cell r="A2635">
            <v>440001</v>
          </cell>
          <cell r="B2635" t="str">
            <v>SUNDRY RECEIVABLES-NOT CURRENT</v>
          </cell>
        </row>
        <row r="2636">
          <cell r="A2636">
            <v>500001</v>
          </cell>
          <cell r="B2636" t="str">
            <v>INVENTORIES RAW AND IN PROCESS</v>
          </cell>
        </row>
        <row r="2637">
          <cell r="A2637">
            <v>500001</v>
          </cell>
          <cell r="B2637" t="str">
            <v>INVENTORIES RAW AND IN PROCESS</v>
          </cell>
        </row>
        <row r="2638">
          <cell r="A2638">
            <v>500001</v>
          </cell>
          <cell r="B2638" t="str">
            <v>INVENTORIES RAW AND IN PROCESS</v>
          </cell>
        </row>
        <row r="2639">
          <cell r="A2639">
            <v>500001</v>
          </cell>
          <cell r="B2639" t="str">
            <v>INVENTORIES RAW AND IN PROCESS</v>
          </cell>
        </row>
        <row r="2640">
          <cell r="A2640">
            <v>500001</v>
          </cell>
          <cell r="B2640" t="str">
            <v>INVENTORIES RAW AND IN PROCESS</v>
          </cell>
        </row>
        <row r="2641">
          <cell r="A2641">
            <v>500001</v>
          </cell>
          <cell r="B2641" t="str">
            <v>INVENTORIES RAW AND IN PROCESS</v>
          </cell>
        </row>
        <row r="2642">
          <cell r="A2642">
            <v>500001</v>
          </cell>
          <cell r="B2642" t="str">
            <v>INVENTORIES RAW AND IN PROCESS</v>
          </cell>
        </row>
        <row r="2643">
          <cell r="A2643">
            <v>500001</v>
          </cell>
          <cell r="B2643" t="str">
            <v>INVENTORIES RAW AND IN PROCESS</v>
          </cell>
        </row>
        <row r="2644">
          <cell r="A2644">
            <v>500001</v>
          </cell>
          <cell r="B2644" t="str">
            <v>INVENTORIES RAW AND IN PROCESS</v>
          </cell>
        </row>
        <row r="2645">
          <cell r="A2645">
            <v>500001</v>
          </cell>
          <cell r="B2645" t="str">
            <v>INVENTORIES RAW AND IN PROCESS</v>
          </cell>
        </row>
        <row r="2646">
          <cell r="A2646">
            <v>500001</v>
          </cell>
          <cell r="B2646" t="str">
            <v>INVENTORIES RAW AND IN PROCESS</v>
          </cell>
        </row>
        <row r="2647">
          <cell r="A2647">
            <v>500001</v>
          </cell>
          <cell r="B2647" t="str">
            <v>INVENTORIES RAW AND IN PROCESS</v>
          </cell>
        </row>
        <row r="2648">
          <cell r="A2648">
            <v>500001</v>
          </cell>
          <cell r="B2648" t="str">
            <v>INVENTORIES RAW AND IN PROCESS</v>
          </cell>
        </row>
        <row r="2649">
          <cell r="A2649">
            <v>500001</v>
          </cell>
          <cell r="B2649" t="str">
            <v>INVENTORIES RAW AND IN PROCESS</v>
          </cell>
        </row>
        <row r="2650">
          <cell r="A2650">
            <v>500001</v>
          </cell>
          <cell r="B2650" t="str">
            <v>INVENTORIES RAW AND IN PROCESS</v>
          </cell>
        </row>
        <row r="2651">
          <cell r="A2651">
            <v>500001</v>
          </cell>
          <cell r="B2651" t="str">
            <v>INVENTORIES RAW AND IN PROCESS</v>
          </cell>
        </row>
        <row r="2652">
          <cell r="A2652">
            <v>500001</v>
          </cell>
          <cell r="B2652" t="str">
            <v>INVENTORIES RAW AND IN PROCESS</v>
          </cell>
        </row>
        <row r="2653">
          <cell r="A2653">
            <v>500001</v>
          </cell>
          <cell r="B2653" t="str">
            <v>INVENTORIES RAW AND IN PROCESS</v>
          </cell>
        </row>
        <row r="2654">
          <cell r="A2654">
            <v>500001</v>
          </cell>
          <cell r="B2654" t="str">
            <v>INVENTORIES RAW AND IN PROCESS</v>
          </cell>
        </row>
        <row r="2655">
          <cell r="A2655">
            <v>500001</v>
          </cell>
          <cell r="B2655" t="str">
            <v>INVENTORIES RAW AND IN PROCESS</v>
          </cell>
        </row>
        <row r="2656">
          <cell r="A2656">
            <v>500001</v>
          </cell>
          <cell r="B2656" t="str">
            <v>INVENTORIES RAW AND IN PROCESS</v>
          </cell>
        </row>
        <row r="2657">
          <cell r="A2657">
            <v>500001</v>
          </cell>
          <cell r="B2657" t="str">
            <v>INVENTORIES RAW AND IN PROCESS</v>
          </cell>
        </row>
        <row r="2658">
          <cell r="A2658">
            <v>500001</v>
          </cell>
          <cell r="B2658" t="str">
            <v>INVENTORIES RAW AND IN PROCESS</v>
          </cell>
        </row>
        <row r="2659">
          <cell r="A2659">
            <v>500001</v>
          </cell>
          <cell r="B2659" t="str">
            <v>INVENTORIES RAW AND IN PROCESS</v>
          </cell>
        </row>
        <row r="2660">
          <cell r="A2660">
            <v>500001</v>
          </cell>
          <cell r="B2660" t="str">
            <v>INVENTORIES RAW AND IN PROCESS</v>
          </cell>
        </row>
        <row r="2661">
          <cell r="A2661">
            <v>500001</v>
          </cell>
          <cell r="B2661" t="str">
            <v>INVENTORIES RAW AND IN PROCESS</v>
          </cell>
        </row>
        <row r="2662">
          <cell r="A2662">
            <v>500001</v>
          </cell>
          <cell r="B2662" t="str">
            <v>INVENTORIES RAW AND IN PROCESS</v>
          </cell>
        </row>
        <row r="2663">
          <cell r="A2663">
            <v>500001</v>
          </cell>
          <cell r="B2663" t="str">
            <v>INVENTORIES RAW AND IN PROCESS</v>
          </cell>
        </row>
        <row r="2664">
          <cell r="A2664">
            <v>500001</v>
          </cell>
          <cell r="B2664" t="str">
            <v>INVENTORIES RAW AND IN PROCESS</v>
          </cell>
        </row>
        <row r="2665">
          <cell r="A2665">
            <v>500001</v>
          </cell>
          <cell r="B2665" t="str">
            <v>INVENTORIES RAW AND IN PROCESS</v>
          </cell>
        </row>
        <row r="2666">
          <cell r="A2666">
            <v>500001</v>
          </cell>
          <cell r="B2666" t="str">
            <v>INVENTORIES RAW AND IN PROCESS</v>
          </cell>
        </row>
        <row r="2667">
          <cell r="A2667">
            <v>500001</v>
          </cell>
          <cell r="B2667" t="str">
            <v>INVENTORIES RAW AND IN PROCESS</v>
          </cell>
        </row>
        <row r="2668">
          <cell r="A2668">
            <v>500001</v>
          </cell>
          <cell r="B2668" t="str">
            <v>INVENTORIES RAW AND IN PROCESS</v>
          </cell>
        </row>
        <row r="2669">
          <cell r="A2669">
            <v>500001</v>
          </cell>
          <cell r="B2669" t="str">
            <v>INVENTORIES RAW AND IN PROCESS</v>
          </cell>
        </row>
        <row r="2670">
          <cell r="A2670">
            <v>500001</v>
          </cell>
          <cell r="B2670" t="str">
            <v>INVENTORIES RAW AND IN PROCESS</v>
          </cell>
        </row>
        <row r="2671">
          <cell r="A2671">
            <v>500001</v>
          </cell>
          <cell r="B2671" t="str">
            <v>INVENTORIES RAW AND IN PROCESS</v>
          </cell>
        </row>
        <row r="2672">
          <cell r="A2672">
            <v>500001</v>
          </cell>
          <cell r="B2672" t="str">
            <v>INVENTORIES RAW AND IN PROCESS</v>
          </cell>
        </row>
        <row r="2673">
          <cell r="A2673">
            <v>500001</v>
          </cell>
          <cell r="B2673" t="str">
            <v>INVENTORIES RAW AND IN PROCESS</v>
          </cell>
        </row>
        <row r="2674">
          <cell r="A2674">
            <v>500001</v>
          </cell>
          <cell r="B2674" t="str">
            <v>INVENTORIES RAW AND IN PROCESS</v>
          </cell>
        </row>
        <row r="2675">
          <cell r="A2675">
            <v>500001</v>
          </cell>
          <cell r="B2675" t="str">
            <v>INVENTORIES RAW AND IN PROCESS</v>
          </cell>
        </row>
        <row r="2676">
          <cell r="A2676">
            <v>500001</v>
          </cell>
          <cell r="B2676" t="str">
            <v>INVENTORIES RAW AND IN PROCESS</v>
          </cell>
        </row>
        <row r="2677">
          <cell r="A2677">
            <v>500001</v>
          </cell>
          <cell r="B2677" t="str">
            <v>INVENTORIES RAW AND IN PROCESS</v>
          </cell>
        </row>
        <row r="2678">
          <cell r="A2678">
            <v>500001</v>
          </cell>
          <cell r="B2678" t="str">
            <v>INVENTORIES RAW AND IN PROCESS</v>
          </cell>
        </row>
        <row r="2679">
          <cell r="A2679">
            <v>500001</v>
          </cell>
          <cell r="B2679" t="str">
            <v>INVENTORIES RAW AND IN PROCESS</v>
          </cell>
        </row>
        <row r="2680">
          <cell r="A2680">
            <v>500001</v>
          </cell>
          <cell r="B2680" t="str">
            <v>INVENTORIES RAW AND IN PROCESS</v>
          </cell>
        </row>
        <row r="2681">
          <cell r="A2681">
            <v>500001</v>
          </cell>
          <cell r="B2681" t="str">
            <v>INVENTORIES RAW AND IN PROCESS</v>
          </cell>
        </row>
        <row r="2682">
          <cell r="A2682">
            <v>500001</v>
          </cell>
          <cell r="B2682" t="str">
            <v>INVENTORIES RAW AND IN PROCESS</v>
          </cell>
        </row>
        <row r="2683">
          <cell r="A2683">
            <v>500001</v>
          </cell>
          <cell r="B2683" t="str">
            <v>INVENTORIES RAW AND IN PROCESS</v>
          </cell>
        </row>
        <row r="2684">
          <cell r="A2684">
            <v>500001</v>
          </cell>
          <cell r="B2684" t="str">
            <v>INVENTORIES RAW AND IN PROCESS</v>
          </cell>
        </row>
        <row r="2685">
          <cell r="A2685">
            <v>500001</v>
          </cell>
          <cell r="B2685" t="str">
            <v>INVENTORIES RAW AND IN PROCESS</v>
          </cell>
        </row>
        <row r="2686">
          <cell r="A2686">
            <v>500001</v>
          </cell>
          <cell r="B2686" t="str">
            <v>INVENTORIES RAW AND IN PROCESS</v>
          </cell>
        </row>
        <row r="2687">
          <cell r="A2687">
            <v>500001</v>
          </cell>
          <cell r="B2687" t="str">
            <v>INVENTORIES RAW AND IN PROCESS</v>
          </cell>
        </row>
        <row r="2688">
          <cell r="A2688">
            <v>500001</v>
          </cell>
          <cell r="B2688" t="str">
            <v>INVENTORIES RAW AND IN PROCESS</v>
          </cell>
        </row>
        <row r="2689">
          <cell r="A2689">
            <v>500001</v>
          </cell>
          <cell r="B2689" t="str">
            <v>INVENTORIES RAW AND IN PROCESS</v>
          </cell>
        </row>
        <row r="2690">
          <cell r="A2690">
            <v>500001</v>
          </cell>
          <cell r="B2690" t="str">
            <v>INVENTORIES RAW AND IN PROCESS</v>
          </cell>
        </row>
        <row r="2691">
          <cell r="A2691">
            <v>600001</v>
          </cell>
          <cell r="B2691" t="str">
            <v>FINISHED PRODUCT</v>
          </cell>
        </row>
        <row r="2692">
          <cell r="A2692">
            <v>600001</v>
          </cell>
          <cell r="B2692" t="str">
            <v>FINISHED PRODUCT</v>
          </cell>
        </row>
        <row r="2693">
          <cell r="A2693">
            <v>600001</v>
          </cell>
          <cell r="B2693" t="str">
            <v>FINISHED PRODUCT</v>
          </cell>
        </row>
        <row r="2694">
          <cell r="A2694">
            <v>600001</v>
          </cell>
          <cell r="B2694" t="str">
            <v>FINISHED PRODUCT</v>
          </cell>
        </row>
        <row r="2695">
          <cell r="A2695">
            <v>600001</v>
          </cell>
          <cell r="B2695" t="str">
            <v>FINISHED PRODUCT</v>
          </cell>
        </row>
        <row r="2696">
          <cell r="A2696">
            <v>600001</v>
          </cell>
          <cell r="B2696" t="str">
            <v>FINISHED PRODUCT</v>
          </cell>
        </row>
        <row r="2697">
          <cell r="A2697">
            <v>600001</v>
          </cell>
          <cell r="B2697" t="str">
            <v>FINISHED PRODUCT</v>
          </cell>
        </row>
        <row r="2698">
          <cell r="A2698">
            <v>600001</v>
          </cell>
          <cell r="B2698" t="str">
            <v>FINISHED PRODUCT</v>
          </cell>
        </row>
        <row r="2699">
          <cell r="A2699">
            <v>600001</v>
          </cell>
          <cell r="B2699" t="str">
            <v>FINISHED PRODUCT</v>
          </cell>
        </row>
        <row r="2700">
          <cell r="A2700">
            <v>600001</v>
          </cell>
          <cell r="B2700" t="str">
            <v>FINISHED PRODUCT</v>
          </cell>
        </row>
        <row r="2701">
          <cell r="A2701">
            <v>600001</v>
          </cell>
          <cell r="B2701" t="str">
            <v>FINISHED PRODUCT</v>
          </cell>
        </row>
        <row r="2702">
          <cell r="A2702">
            <v>600001</v>
          </cell>
          <cell r="B2702" t="str">
            <v>FINISHED PRODUCT</v>
          </cell>
        </row>
        <row r="2703">
          <cell r="A2703">
            <v>600001</v>
          </cell>
          <cell r="B2703" t="str">
            <v>FINISHED PRODUCT</v>
          </cell>
        </row>
        <row r="2704">
          <cell r="A2704">
            <v>600001</v>
          </cell>
          <cell r="B2704" t="str">
            <v>FINISHED PRODUCT</v>
          </cell>
        </row>
        <row r="2705">
          <cell r="A2705">
            <v>600001</v>
          </cell>
          <cell r="B2705" t="str">
            <v>FINISHED PRODUCT</v>
          </cell>
        </row>
        <row r="2706">
          <cell r="A2706">
            <v>600001</v>
          </cell>
          <cell r="B2706" t="str">
            <v>FINISHED PRODUCT</v>
          </cell>
        </row>
        <row r="2707">
          <cell r="A2707">
            <v>600001</v>
          </cell>
          <cell r="B2707" t="str">
            <v>FINISHED PRODUCT</v>
          </cell>
        </row>
        <row r="2708">
          <cell r="A2708">
            <v>600001</v>
          </cell>
          <cell r="B2708" t="str">
            <v>FINISHED PRODUCT</v>
          </cell>
        </row>
        <row r="2709">
          <cell r="A2709">
            <v>600001</v>
          </cell>
          <cell r="B2709" t="str">
            <v>FINISHED PRODUCT</v>
          </cell>
        </row>
        <row r="2710">
          <cell r="A2710">
            <v>600001</v>
          </cell>
          <cell r="B2710" t="str">
            <v>FINISHED PRODUCT</v>
          </cell>
        </row>
        <row r="2711">
          <cell r="A2711">
            <v>600001</v>
          </cell>
          <cell r="B2711" t="str">
            <v>FINISHED PRODUCT</v>
          </cell>
        </row>
        <row r="2712">
          <cell r="A2712">
            <v>600001</v>
          </cell>
          <cell r="B2712" t="str">
            <v>FINISHED PRODUCT</v>
          </cell>
        </row>
        <row r="2713">
          <cell r="A2713">
            <v>600001</v>
          </cell>
          <cell r="B2713" t="str">
            <v>FINISHED PRODUCT</v>
          </cell>
        </row>
        <row r="2714">
          <cell r="A2714">
            <v>600001</v>
          </cell>
          <cell r="B2714" t="str">
            <v>FINISHED PRODUCT</v>
          </cell>
        </row>
        <row r="2715">
          <cell r="A2715">
            <v>600001</v>
          </cell>
          <cell r="B2715" t="str">
            <v>FINISHED PRODUCT</v>
          </cell>
        </row>
        <row r="2716">
          <cell r="A2716">
            <v>700001</v>
          </cell>
          <cell r="B2716" t="str">
            <v>CONSIGNED STOCKS</v>
          </cell>
        </row>
        <row r="2717">
          <cell r="A2717">
            <v>700001</v>
          </cell>
          <cell r="B2717" t="str">
            <v>CONSIGNED STOCKS</v>
          </cell>
        </row>
        <row r="2718">
          <cell r="A2718">
            <v>700001</v>
          </cell>
          <cell r="B2718" t="str">
            <v>CONSIGNED STOCKS</v>
          </cell>
        </row>
        <row r="2719">
          <cell r="A2719">
            <v>700001</v>
          </cell>
          <cell r="B2719" t="str">
            <v>CONSIGNED STOCKS</v>
          </cell>
        </row>
        <row r="2720">
          <cell r="A2720">
            <v>800001</v>
          </cell>
          <cell r="B2720" t="str">
            <v>UNBILLED SHIPMENTS</v>
          </cell>
        </row>
        <row r="2721">
          <cell r="A2721">
            <v>800001</v>
          </cell>
          <cell r="B2721" t="str">
            <v>UNBILLED SHIPMENTS</v>
          </cell>
        </row>
        <row r="2722">
          <cell r="A2722">
            <v>800001</v>
          </cell>
          <cell r="B2722" t="str">
            <v>UNBILLED SHIPMENTS</v>
          </cell>
        </row>
        <row r="2723">
          <cell r="A2723">
            <v>950003</v>
          </cell>
          <cell r="B2723" t="str">
            <v>OTHERS WITHIN OWN ECHELON ABOVE GROUP</v>
          </cell>
        </row>
        <row r="2724">
          <cell r="A2724">
            <v>950004</v>
          </cell>
          <cell r="B2724" t="str">
            <v>OTHER GE PARENT CO.COMPONENTS</v>
          </cell>
        </row>
        <row r="2725">
          <cell r="A2725">
            <v>970001</v>
          </cell>
          <cell r="B2725" t="str">
            <v>REVALUATION TO LIFO</v>
          </cell>
        </row>
        <row r="2726">
          <cell r="A2726">
            <v>980001</v>
          </cell>
          <cell r="B2726" t="str">
            <v>REVAL TO LIFO - ADJ. TO FIN. RPT. BASIS</v>
          </cell>
        </row>
        <row r="2727">
          <cell r="A2727">
            <v>1010001</v>
          </cell>
          <cell r="B2727" t="str">
            <v>PROGRESS COLLECTIONS</v>
          </cell>
        </row>
        <row r="2728">
          <cell r="A2728">
            <v>1010001</v>
          </cell>
          <cell r="B2728" t="str">
            <v>PROGRESS COLLECTIONS</v>
          </cell>
        </row>
        <row r="2729">
          <cell r="A2729">
            <v>1201001</v>
          </cell>
          <cell r="B2729" t="str">
            <v>INSURANCE PAID IN ADVANCE</v>
          </cell>
        </row>
        <row r="2730">
          <cell r="A2730">
            <v>1201001</v>
          </cell>
          <cell r="B2730" t="str">
            <v>INSURANCE PAID IN ADVANCE</v>
          </cell>
        </row>
        <row r="2731">
          <cell r="A2731">
            <v>1201501</v>
          </cell>
          <cell r="B2731" t="str">
            <v>PREPAID EXP., EASEMENTS &amp; RIGHTS OF WAY</v>
          </cell>
        </row>
        <row r="2732">
          <cell r="A2732">
            <v>1201501</v>
          </cell>
          <cell r="B2732" t="str">
            <v>PREPAID EXP., EASEMENTS &amp; RIGHTS OF WAY</v>
          </cell>
        </row>
        <row r="2733">
          <cell r="A2733">
            <v>1202001</v>
          </cell>
          <cell r="B2733" t="str">
            <v>TAXES PAID IN ADVANCE</v>
          </cell>
        </row>
        <row r="2734">
          <cell r="A2734">
            <v>1202001</v>
          </cell>
          <cell r="B2734" t="str">
            <v>TAXES PAID IN ADVANCE</v>
          </cell>
        </row>
        <row r="2735">
          <cell r="A2735">
            <v>1202001</v>
          </cell>
          <cell r="B2735" t="str">
            <v>TAXES PAID IN ADVANCE</v>
          </cell>
        </row>
        <row r="2736">
          <cell r="A2736">
            <v>1202001</v>
          </cell>
          <cell r="B2736" t="str">
            <v>TAXES PAID IN ADVANCE</v>
          </cell>
        </row>
        <row r="2737">
          <cell r="A2737">
            <v>1203001</v>
          </cell>
          <cell r="B2737" t="str">
            <v>OTHER DEF CHGS                   120.3,.4,.6,.8,.17,.1</v>
          </cell>
        </row>
        <row r="2738">
          <cell r="A2738">
            <v>1203001</v>
          </cell>
          <cell r="B2738" t="str">
            <v>OTHER DEF CHGS                   120.3,.4,.6,.8,.17,.1</v>
          </cell>
        </row>
        <row r="2739">
          <cell r="A2739">
            <v>1203001</v>
          </cell>
          <cell r="B2739" t="str">
            <v>OTHER DEF CHGS                   120.3,.4,.6,.8,.17,.1</v>
          </cell>
        </row>
        <row r="2740">
          <cell r="A2740">
            <v>1203001</v>
          </cell>
          <cell r="B2740" t="str">
            <v>OTHER DEF CHGS                   120.3,.4,.6,.8,.17,.1</v>
          </cell>
        </row>
        <row r="2741">
          <cell r="A2741">
            <v>1203001</v>
          </cell>
          <cell r="B2741" t="str">
            <v>OTHER DEF CHGS                   120.3,.4,.6,.8,.17,.1</v>
          </cell>
        </row>
        <row r="2742">
          <cell r="A2742">
            <v>1203001</v>
          </cell>
          <cell r="B2742" t="str">
            <v>OTHER DEF CHGS                   120.3,.4,.6,.8,.17,.1</v>
          </cell>
        </row>
        <row r="2743">
          <cell r="A2743">
            <v>1203001</v>
          </cell>
          <cell r="B2743" t="str">
            <v>OTHER DEF CHGS                   120.3,.4,.6,.8,.17,.1</v>
          </cell>
        </row>
        <row r="2744">
          <cell r="A2744">
            <v>1203001</v>
          </cell>
          <cell r="B2744" t="str">
            <v>OTHER DEF CHGS                   120.3,.4,.6,.8,.17,.1</v>
          </cell>
        </row>
        <row r="2745">
          <cell r="A2745">
            <v>1205001</v>
          </cell>
          <cell r="B2745" t="str">
            <v>UNDISTRIBUTED EXPENDITURES</v>
          </cell>
        </row>
        <row r="2746">
          <cell r="A2746">
            <v>1205001</v>
          </cell>
          <cell r="B2746" t="str">
            <v>UNDISTRIBUTED EXPENDITURES</v>
          </cell>
        </row>
        <row r="2747">
          <cell r="A2747">
            <v>1205001</v>
          </cell>
          <cell r="B2747" t="str">
            <v>UNDISTRIBUTED EXPENDITURES</v>
          </cell>
        </row>
        <row r="2748">
          <cell r="A2748">
            <v>1205001</v>
          </cell>
          <cell r="B2748" t="str">
            <v>UNDISTRIBUTED EXPENDITURES</v>
          </cell>
        </row>
        <row r="2749">
          <cell r="A2749">
            <v>1205001</v>
          </cell>
          <cell r="B2749" t="str">
            <v>UNDISTRIBUTED EXPENDITURES</v>
          </cell>
        </row>
        <row r="2750">
          <cell r="A2750">
            <v>1205001</v>
          </cell>
          <cell r="B2750" t="str">
            <v>UNDISTRIBUTED EXPENDITURES</v>
          </cell>
        </row>
        <row r="2751">
          <cell r="A2751">
            <v>1205001</v>
          </cell>
          <cell r="B2751" t="str">
            <v>UNDISTRIBUTED EXPENDITURES</v>
          </cell>
        </row>
        <row r="2752">
          <cell r="A2752">
            <v>1205001</v>
          </cell>
          <cell r="B2752" t="str">
            <v>UNDISTRIBUTED EXPENDITURES</v>
          </cell>
        </row>
        <row r="2753">
          <cell r="A2753">
            <v>1205001</v>
          </cell>
          <cell r="B2753" t="str">
            <v>UNDISTRIBUTED EXPENDITURES</v>
          </cell>
        </row>
        <row r="2754">
          <cell r="A2754">
            <v>1205001</v>
          </cell>
          <cell r="B2754" t="str">
            <v>UNDISTRIBUTED EXPENDITURES</v>
          </cell>
        </row>
        <row r="2755">
          <cell r="A2755">
            <v>1205001</v>
          </cell>
          <cell r="B2755" t="str">
            <v>UNDISTRIBUTED EXPENDITURES</v>
          </cell>
        </row>
        <row r="2756">
          <cell r="A2756">
            <v>1205001</v>
          </cell>
          <cell r="B2756" t="str">
            <v>UNDISTRIBUTED EXPENDITURES</v>
          </cell>
        </row>
        <row r="2757">
          <cell r="A2757">
            <v>1205001</v>
          </cell>
          <cell r="B2757" t="str">
            <v>UNDISTRIBUTED EXPENDITURES</v>
          </cell>
        </row>
        <row r="2758">
          <cell r="A2758">
            <v>1205001</v>
          </cell>
          <cell r="B2758" t="str">
            <v>UNDISTRIBUTED EXPENDITURES</v>
          </cell>
        </row>
        <row r="2759">
          <cell r="A2759">
            <v>1205001</v>
          </cell>
          <cell r="B2759" t="str">
            <v>UNDISTRIBUTED EXPENDITURES</v>
          </cell>
        </row>
        <row r="2760">
          <cell r="A2760">
            <v>1205001</v>
          </cell>
          <cell r="B2760" t="str">
            <v>UNDISTRIBUTED EXPENDITURES</v>
          </cell>
        </row>
        <row r="2761">
          <cell r="A2761">
            <v>1205001</v>
          </cell>
          <cell r="B2761" t="str">
            <v>UNDISTRIBUTED EXPENDITURES</v>
          </cell>
        </row>
        <row r="2762">
          <cell r="A2762">
            <v>1205001</v>
          </cell>
          <cell r="B2762" t="str">
            <v>UNDISTRIBUTED EXPENDITURES</v>
          </cell>
        </row>
        <row r="2763">
          <cell r="A2763">
            <v>1205001</v>
          </cell>
          <cell r="B2763" t="str">
            <v>UNDISTRIBUTED EXPENDITURES</v>
          </cell>
        </row>
        <row r="2764">
          <cell r="A2764">
            <v>1205001</v>
          </cell>
          <cell r="B2764" t="str">
            <v>UNDISTRIBUTED EXPENDITURES</v>
          </cell>
        </row>
        <row r="2765">
          <cell r="A2765">
            <v>1205001</v>
          </cell>
          <cell r="B2765" t="str">
            <v>UNDISTRIBUTED EXPENDITURES</v>
          </cell>
        </row>
        <row r="2766">
          <cell r="A2766">
            <v>1205001</v>
          </cell>
          <cell r="B2766" t="str">
            <v>UNDISTRIBUTED EXPENDITURES</v>
          </cell>
        </row>
        <row r="2767">
          <cell r="A2767">
            <v>1205001</v>
          </cell>
          <cell r="B2767" t="str">
            <v>UNDISTRIBUTED EXPENDITURES</v>
          </cell>
        </row>
        <row r="2768">
          <cell r="A2768">
            <v>1205001</v>
          </cell>
          <cell r="B2768" t="str">
            <v>UNDISTRIBUTED EXPENDITURES</v>
          </cell>
        </row>
        <row r="2769">
          <cell r="A2769">
            <v>1205001</v>
          </cell>
          <cell r="B2769" t="str">
            <v>UNDISTRIBUTED EXPENDITURES</v>
          </cell>
        </row>
        <row r="2770">
          <cell r="A2770">
            <v>1205001</v>
          </cell>
          <cell r="B2770" t="str">
            <v>UNDISTRIBUTED EXPENDITURES</v>
          </cell>
        </row>
        <row r="2771">
          <cell r="A2771">
            <v>1205001</v>
          </cell>
          <cell r="B2771" t="str">
            <v>UNDISTRIBUTED EXPENDITURES</v>
          </cell>
        </row>
        <row r="2772">
          <cell r="A2772">
            <v>1205001</v>
          </cell>
          <cell r="B2772" t="str">
            <v>UNDISTRIBUTED EXPENDITURES</v>
          </cell>
        </row>
        <row r="2773">
          <cell r="A2773">
            <v>1205001</v>
          </cell>
          <cell r="B2773" t="str">
            <v>UNDISTRIBUTED EXPENDITURES</v>
          </cell>
        </row>
        <row r="2774">
          <cell r="A2774">
            <v>1205001</v>
          </cell>
          <cell r="B2774" t="str">
            <v>UNDISTRIBUTED EXPENDITURES</v>
          </cell>
        </row>
        <row r="2775">
          <cell r="A2775">
            <v>1205001</v>
          </cell>
          <cell r="B2775" t="str">
            <v>UNDISTRIBUTED EXPENDITURES</v>
          </cell>
        </row>
        <row r="2776">
          <cell r="A2776">
            <v>1205001</v>
          </cell>
          <cell r="B2776" t="str">
            <v>UNDISTRIBUTED EXPENDITURES</v>
          </cell>
        </row>
        <row r="2777">
          <cell r="A2777">
            <v>1205001</v>
          </cell>
          <cell r="B2777" t="str">
            <v>UNDISTRIBUTED EXPENDITURES</v>
          </cell>
        </row>
        <row r="2778">
          <cell r="A2778">
            <v>1205001</v>
          </cell>
          <cell r="B2778" t="str">
            <v>UNDISTRIBUTED EXPENDITURES</v>
          </cell>
        </row>
        <row r="2779">
          <cell r="A2779">
            <v>1205001</v>
          </cell>
          <cell r="B2779" t="str">
            <v>UNDISTRIBUTED EXPENDITURES</v>
          </cell>
        </row>
        <row r="2780">
          <cell r="A2780">
            <v>1205001</v>
          </cell>
          <cell r="B2780" t="str">
            <v>UNDISTRIBUTED EXPENDITURES</v>
          </cell>
        </row>
        <row r="2781">
          <cell r="A2781">
            <v>1205001</v>
          </cell>
          <cell r="B2781" t="str">
            <v>UNDISTRIBUTED EXPENDITURES</v>
          </cell>
        </row>
        <row r="2782">
          <cell r="A2782">
            <v>1205001</v>
          </cell>
          <cell r="B2782" t="str">
            <v>UNDISTRIBUTED EXPENDITURES</v>
          </cell>
        </row>
        <row r="2783">
          <cell r="A2783">
            <v>1205001</v>
          </cell>
          <cell r="B2783" t="str">
            <v>UNDISTRIBUTED EXPENDITURES</v>
          </cell>
        </row>
        <row r="2784">
          <cell r="A2784">
            <v>1205001</v>
          </cell>
          <cell r="B2784" t="str">
            <v>UNDISTRIBUTED EXPENDITURES</v>
          </cell>
        </row>
        <row r="2785">
          <cell r="A2785">
            <v>1205001</v>
          </cell>
          <cell r="B2785" t="str">
            <v>UNDISTRIBUTED EXPENDITURES</v>
          </cell>
        </row>
        <row r="2786">
          <cell r="A2786">
            <v>1205001</v>
          </cell>
          <cell r="B2786" t="str">
            <v>UNDISTRIBUTED EXPENDITURES</v>
          </cell>
        </row>
        <row r="2787">
          <cell r="A2787">
            <v>1205001</v>
          </cell>
          <cell r="B2787" t="str">
            <v>UNDISTRIBUTED EXPENDITURES</v>
          </cell>
        </row>
        <row r="2788">
          <cell r="A2788">
            <v>1205001</v>
          </cell>
          <cell r="B2788" t="str">
            <v>UNDISTRIBUTED EXPENDITURES</v>
          </cell>
        </row>
        <row r="2789">
          <cell r="A2789">
            <v>1205001</v>
          </cell>
          <cell r="B2789" t="str">
            <v>UNDISTRIBUTED EXPENDITURES</v>
          </cell>
        </row>
        <row r="2790">
          <cell r="A2790">
            <v>1205001</v>
          </cell>
          <cell r="B2790" t="str">
            <v>UNDISTRIBUTED EXPENDITURES</v>
          </cell>
        </row>
        <row r="2791">
          <cell r="A2791">
            <v>1205001</v>
          </cell>
          <cell r="B2791" t="str">
            <v>UNDISTRIBUTED EXPENDITURES</v>
          </cell>
        </row>
        <row r="2792">
          <cell r="A2792">
            <v>1205001</v>
          </cell>
          <cell r="B2792" t="str">
            <v>UNDISTRIBUTED EXPENDITURES</v>
          </cell>
        </row>
        <row r="2793">
          <cell r="A2793">
            <v>1205001</v>
          </cell>
          <cell r="B2793" t="str">
            <v>UNDISTRIBUTED EXPENDITURES</v>
          </cell>
        </row>
        <row r="2794">
          <cell r="A2794">
            <v>1205001</v>
          </cell>
          <cell r="B2794" t="str">
            <v>UNDISTRIBUTED EXPENDITURES</v>
          </cell>
        </row>
        <row r="2795">
          <cell r="A2795">
            <v>1205001</v>
          </cell>
          <cell r="B2795" t="str">
            <v>UNDISTRIBUTED EXPENDITURES</v>
          </cell>
        </row>
        <row r="2796">
          <cell r="A2796">
            <v>1205001</v>
          </cell>
          <cell r="B2796" t="str">
            <v>UNDISTRIBUTED EXPENDITURES</v>
          </cell>
        </row>
        <row r="2797">
          <cell r="A2797">
            <v>1205001</v>
          </cell>
          <cell r="B2797" t="str">
            <v>UNDISTRIBUTED EXPENDITURES</v>
          </cell>
        </row>
        <row r="2798">
          <cell r="A2798">
            <v>1205001</v>
          </cell>
          <cell r="B2798" t="str">
            <v>UNDISTRIBUTED EXPENDITURES</v>
          </cell>
        </row>
        <row r="2799">
          <cell r="A2799">
            <v>1205001</v>
          </cell>
          <cell r="B2799" t="str">
            <v>UNDISTRIBUTED EXPENDITURES</v>
          </cell>
        </row>
        <row r="2800">
          <cell r="A2800">
            <v>1205001</v>
          </cell>
          <cell r="B2800" t="str">
            <v>UNDISTRIBUTED EXPENDITURES</v>
          </cell>
        </row>
        <row r="2801">
          <cell r="A2801">
            <v>1205001</v>
          </cell>
          <cell r="B2801" t="str">
            <v>UNDISTRIBUTED EXPENDITURES</v>
          </cell>
        </row>
        <row r="2802">
          <cell r="A2802">
            <v>1205001</v>
          </cell>
          <cell r="B2802" t="str">
            <v>UNDISTRIBUTED EXPENDITURES</v>
          </cell>
        </row>
        <row r="2803">
          <cell r="A2803">
            <v>1205001</v>
          </cell>
          <cell r="B2803" t="str">
            <v>UNDISTRIBUTED EXPENDITURES</v>
          </cell>
        </row>
        <row r="2804">
          <cell r="A2804">
            <v>1205001</v>
          </cell>
          <cell r="B2804" t="str">
            <v>UNDISTRIBUTED EXPENDITURES</v>
          </cell>
        </row>
        <row r="2805">
          <cell r="A2805">
            <v>1205001</v>
          </cell>
          <cell r="B2805" t="str">
            <v>UNDISTRIBUTED EXPENDITURES</v>
          </cell>
        </row>
        <row r="2806">
          <cell r="A2806">
            <v>1205001</v>
          </cell>
          <cell r="B2806" t="str">
            <v>UNDISTRIBUTED EXPENDITURES</v>
          </cell>
        </row>
        <row r="2807">
          <cell r="A2807">
            <v>1205001</v>
          </cell>
          <cell r="B2807" t="str">
            <v>UNDISTRIBUTED EXPENDITURES</v>
          </cell>
        </row>
        <row r="2808">
          <cell r="A2808">
            <v>1205001</v>
          </cell>
          <cell r="B2808" t="str">
            <v>UNDISTRIBUTED EXPENDITURES</v>
          </cell>
        </row>
        <row r="2809">
          <cell r="A2809">
            <v>1205001</v>
          </cell>
          <cell r="B2809" t="str">
            <v>UNDISTRIBUTED EXPENDITURES</v>
          </cell>
        </row>
        <row r="2810">
          <cell r="A2810">
            <v>1205001</v>
          </cell>
          <cell r="B2810" t="str">
            <v>UNDISTRIBUTED EXPENDITURES</v>
          </cell>
        </row>
        <row r="2811">
          <cell r="A2811">
            <v>1205001</v>
          </cell>
          <cell r="B2811" t="str">
            <v>UNDISTRIBUTED EXPENDITURES</v>
          </cell>
        </row>
        <row r="2812">
          <cell r="A2812">
            <v>1205001</v>
          </cell>
          <cell r="B2812" t="str">
            <v>UNDISTRIBUTED EXPENDITURES</v>
          </cell>
        </row>
        <row r="2813">
          <cell r="A2813">
            <v>1205001</v>
          </cell>
          <cell r="B2813" t="str">
            <v>UNDISTRIBUTED EXPENDITURES</v>
          </cell>
        </row>
        <row r="2814">
          <cell r="A2814">
            <v>1205001</v>
          </cell>
          <cell r="B2814" t="str">
            <v>UNDISTRIBUTED EXPENDITURES</v>
          </cell>
        </row>
        <row r="2815">
          <cell r="A2815">
            <v>1205001</v>
          </cell>
          <cell r="B2815" t="str">
            <v>UNDISTRIBUTED EXPENDITURES</v>
          </cell>
        </row>
        <row r="2816">
          <cell r="A2816">
            <v>1205001</v>
          </cell>
          <cell r="B2816" t="str">
            <v>UNDISTRIBUTED EXPENDITURES</v>
          </cell>
        </row>
        <row r="2817">
          <cell r="A2817">
            <v>1205001</v>
          </cell>
          <cell r="B2817" t="str">
            <v>UNDISTRIBUTED EXPENDITURES</v>
          </cell>
        </row>
        <row r="2818">
          <cell r="A2818">
            <v>1205001</v>
          </cell>
          <cell r="B2818" t="str">
            <v>UNDISTRIBUTED EXPENDITURES</v>
          </cell>
        </row>
        <row r="2819">
          <cell r="A2819">
            <v>1205001</v>
          </cell>
          <cell r="B2819" t="str">
            <v>UNDISTRIBUTED EXPENDITURES</v>
          </cell>
        </row>
        <row r="2820">
          <cell r="A2820">
            <v>1205001</v>
          </cell>
          <cell r="B2820" t="str">
            <v>UNDISTRIBUTED EXPENDITURES</v>
          </cell>
        </row>
        <row r="2821">
          <cell r="A2821">
            <v>1205001</v>
          </cell>
          <cell r="B2821" t="str">
            <v>UNDISTRIBUTED EXPENDITURES</v>
          </cell>
        </row>
        <row r="2822">
          <cell r="A2822">
            <v>1205001</v>
          </cell>
          <cell r="B2822" t="str">
            <v>UNDISTRIBUTED EXPENDITURES</v>
          </cell>
        </row>
        <row r="2823">
          <cell r="A2823">
            <v>1205001</v>
          </cell>
          <cell r="B2823" t="str">
            <v>UNDISTRIBUTED EXPENDITURES</v>
          </cell>
        </row>
        <row r="2824">
          <cell r="A2824">
            <v>1205001</v>
          </cell>
          <cell r="B2824" t="str">
            <v>UNDISTRIBUTED EXPENDITURES</v>
          </cell>
        </row>
        <row r="2825">
          <cell r="A2825">
            <v>1205001</v>
          </cell>
          <cell r="B2825" t="str">
            <v>UNDISTRIBUTED EXPENDITURES</v>
          </cell>
        </row>
        <row r="2826">
          <cell r="A2826">
            <v>1205001</v>
          </cell>
          <cell r="B2826" t="str">
            <v>UNDISTRIBUTED EXPENDITURES</v>
          </cell>
        </row>
        <row r="2827">
          <cell r="A2827">
            <v>1205001</v>
          </cell>
          <cell r="B2827" t="str">
            <v>UNDISTRIBUTED EXPENDITURES</v>
          </cell>
        </row>
        <row r="2828">
          <cell r="A2828">
            <v>1205001</v>
          </cell>
          <cell r="B2828" t="str">
            <v>UNDISTRIBUTED EXPENDITURES</v>
          </cell>
        </row>
        <row r="2829">
          <cell r="A2829">
            <v>1206001</v>
          </cell>
          <cell r="B2829" t="str">
            <v>DEF CHGS-BUSINESS COMBINATION EXPENSES</v>
          </cell>
        </row>
        <row r="2830">
          <cell r="A2830">
            <v>1209002</v>
          </cell>
          <cell r="B2830" t="str">
            <v>OTHERS WITHIN OWN GROUP</v>
          </cell>
        </row>
        <row r="2831">
          <cell r="A2831">
            <v>1209002</v>
          </cell>
          <cell r="B2831" t="str">
            <v>OTHERS WITHIN OWN GROUP</v>
          </cell>
        </row>
        <row r="2832">
          <cell r="A2832">
            <v>1209003</v>
          </cell>
          <cell r="B2832" t="str">
            <v>OTHERS WITHIN OWN ECHELON ABOVE GROUP</v>
          </cell>
        </row>
        <row r="2833">
          <cell r="A2833">
            <v>1209004</v>
          </cell>
          <cell r="B2833" t="str">
            <v>OTHER GE PARENT CO.COMPONENTS</v>
          </cell>
        </row>
        <row r="2834">
          <cell r="A2834">
            <v>1209004</v>
          </cell>
          <cell r="B2834" t="str">
            <v>OTHER GE PARENT CO.COMPONENTS</v>
          </cell>
        </row>
        <row r="2835">
          <cell r="A2835">
            <v>1209004</v>
          </cell>
          <cell r="B2835" t="str">
            <v>OTHER GE PARENT CO.COMPONENTS</v>
          </cell>
        </row>
        <row r="2836">
          <cell r="A2836">
            <v>1270001</v>
          </cell>
          <cell r="B2836" t="str">
            <v>INTERNAL USE SOFTWARE-CAPITALIZED SOFTWARE COSTS-FC-BAL 1/1</v>
          </cell>
        </row>
        <row r="2837">
          <cell r="A2837">
            <v>1270001</v>
          </cell>
          <cell r="B2837" t="str">
            <v>INTERNAL USE SOFTWARE-CAPITALIZED SOFTWARE COSTS-FC-BAL 1/1</v>
          </cell>
        </row>
        <row r="2838">
          <cell r="A2838">
            <v>1270001</v>
          </cell>
          <cell r="B2838" t="str">
            <v>INTERNAL USE SOFTWARE-CAPITALIZED SOFTWARE COSTS-FC-BAL 1/1</v>
          </cell>
        </row>
        <row r="2839">
          <cell r="A2839">
            <v>1270001</v>
          </cell>
          <cell r="B2839" t="str">
            <v>INTERNAL USE SOFTWARE-CAPITALIZED SOFTWARE COSTS-FC-BAL 1/1</v>
          </cell>
        </row>
        <row r="2840">
          <cell r="A2840">
            <v>1270003</v>
          </cell>
          <cell r="B2840" t="str">
            <v>INTERNAL USE SOFTWARE-CAPITALIZED SOFTWARE COSTS-GROSS EXPEND-CY-OTHER</v>
          </cell>
        </row>
        <row r="2841">
          <cell r="A2841">
            <v>1270003</v>
          </cell>
          <cell r="B2841" t="str">
            <v>INTERNAL USE SOFTWARE-CAPITALIZED SOFTWARE COSTS-GROSS EXPEND-CY-OTHER</v>
          </cell>
        </row>
        <row r="2842">
          <cell r="A2842">
            <v>1270003</v>
          </cell>
          <cell r="B2842" t="str">
            <v>INTERNAL USE SOFTWARE-CAPITALIZED SOFTWARE COSTS-GROSS EXPEND-CY-OTHER</v>
          </cell>
        </row>
        <row r="2843">
          <cell r="A2843">
            <v>1270003</v>
          </cell>
          <cell r="B2843" t="str">
            <v>INTERNAL USE SOFTWARE-CAPITALIZED SOFTWARE COSTS-GROSS EXPEND-CY-OTHER</v>
          </cell>
        </row>
        <row r="2844">
          <cell r="A2844">
            <v>1270003</v>
          </cell>
          <cell r="B2844" t="str">
            <v>INTERNAL USE SOFTWARE-CAPITALIZED SOFTWARE COSTS-GROSS EXPEND-CY-OTHER</v>
          </cell>
        </row>
        <row r="2845">
          <cell r="A2845">
            <v>1270004</v>
          </cell>
          <cell r="B2845" t="str">
            <v>INTERNAL USE SOFTWARE-CAPITALIZED SOFTWARE COSTS-WRITE OFFS, ETC.</v>
          </cell>
        </row>
        <row r="2846">
          <cell r="A2846">
            <v>1270004</v>
          </cell>
          <cell r="B2846" t="str">
            <v>INTERNAL USE SOFTWARE-CAPITALIZED SOFTWARE COSTS-WRITE OFFS, ETC.</v>
          </cell>
        </row>
        <row r="2847">
          <cell r="A2847">
            <v>1270004</v>
          </cell>
          <cell r="B2847" t="str">
            <v>INTERNAL USE SOFTWARE-CAPITALIZED SOFTWARE COSTS-WRITE OFFS, ETC.</v>
          </cell>
        </row>
        <row r="2848">
          <cell r="A2848">
            <v>1280001</v>
          </cell>
          <cell r="B2848" t="str">
            <v>CAP. SOFTWARE COSTS-RESERVE FOR AMORT-CY</v>
          </cell>
        </row>
        <row r="2849">
          <cell r="A2849">
            <v>1280001</v>
          </cell>
          <cell r="B2849" t="str">
            <v>CAP. SOFTWARE COSTS-RESERVE FOR AMORT-CY</v>
          </cell>
        </row>
        <row r="2850">
          <cell r="A2850">
            <v>1280002</v>
          </cell>
          <cell r="B2850" t="str">
            <v>CAP. SOFTWARE COSTS-RESERVE FOR AMORT-PY</v>
          </cell>
        </row>
        <row r="2851">
          <cell r="A2851">
            <v>1290001</v>
          </cell>
          <cell r="B2851" t="str">
            <v>RESERVE FOR DEFERRED CHARGES</v>
          </cell>
        </row>
        <row r="2852">
          <cell r="A2852">
            <v>1300001</v>
          </cell>
          <cell r="B2852" t="str">
            <v>LOANS TO EMPLOYEES</v>
          </cell>
        </row>
        <row r="2853">
          <cell r="A2853">
            <v>1300001</v>
          </cell>
          <cell r="B2853" t="str">
            <v>LOANS TO EMPLOYEES</v>
          </cell>
        </row>
        <row r="2854">
          <cell r="A2854">
            <v>1300001</v>
          </cell>
          <cell r="B2854" t="str">
            <v>LOANS TO EMPLOYEES</v>
          </cell>
        </row>
        <row r="2855">
          <cell r="A2855">
            <v>1300001</v>
          </cell>
          <cell r="B2855" t="str">
            <v>LOANS TO EMPLOYEES</v>
          </cell>
        </row>
        <row r="2856">
          <cell r="A2856">
            <v>1300001</v>
          </cell>
          <cell r="B2856" t="str">
            <v>LOANS TO EMPLOYEES</v>
          </cell>
        </row>
        <row r="2857">
          <cell r="A2857">
            <v>1310001</v>
          </cell>
          <cell r="B2857" t="str">
            <v>OTHER ASSETS</v>
          </cell>
        </row>
        <row r="2858">
          <cell r="A2858">
            <v>1310071</v>
          </cell>
          <cell r="B2858" t="str">
            <v>TRSY-OTHER ASSETS</v>
          </cell>
        </row>
        <row r="2859">
          <cell r="A2859">
            <v>1601001</v>
          </cell>
          <cell r="B2859" t="str">
            <v>SHARE OF EQUITY AT ACQUISITION</v>
          </cell>
        </row>
        <row r="2860">
          <cell r="A2860">
            <v>1601001</v>
          </cell>
          <cell r="B2860" t="str">
            <v>SHARE OF EQUITY AT ACQUISITION</v>
          </cell>
        </row>
        <row r="2861">
          <cell r="A2861">
            <v>1601001</v>
          </cell>
          <cell r="B2861" t="str">
            <v>SHARE OF EQUITY AT ACQUISITION</v>
          </cell>
        </row>
        <row r="2862">
          <cell r="A2862">
            <v>1601001</v>
          </cell>
          <cell r="B2862" t="str">
            <v>SHARE OF EQUITY AT ACQUISITION</v>
          </cell>
        </row>
        <row r="2863">
          <cell r="A2863">
            <v>1601001</v>
          </cell>
          <cell r="B2863" t="str">
            <v>SHARE OF EQUITY AT ACQUISITION</v>
          </cell>
        </row>
        <row r="2864">
          <cell r="A2864">
            <v>1601001</v>
          </cell>
          <cell r="B2864" t="str">
            <v>SHARE OF EQUITY AT ACQUISITION</v>
          </cell>
        </row>
        <row r="2865">
          <cell r="A2865">
            <v>1601001</v>
          </cell>
          <cell r="B2865" t="str">
            <v>SHARE OF EQUITY AT ACQUISITION</v>
          </cell>
        </row>
        <row r="2866">
          <cell r="A2866">
            <v>1601001</v>
          </cell>
          <cell r="B2866" t="str">
            <v>SHARE OF EQUITY AT ACQUISITION</v>
          </cell>
        </row>
        <row r="2867">
          <cell r="A2867">
            <v>1621001</v>
          </cell>
          <cell r="B2867" t="str">
            <v>SHARE OF EQUITY AT ACQUISITION</v>
          </cell>
        </row>
        <row r="2868">
          <cell r="A2868">
            <v>1621001</v>
          </cell>
          <cell r="B2868" t="str">
            <v>SHARE OF EQUITY AT ACQUISITION</v>
          </cell>
        </row>
        <row r="2869">
          <cell r="A2869">
            <v>1621001</v>
          </cell>
          <cell r="B2869" t="str">
            <v>SHARE OF EQUITY AT ACQUISITION</v>
          </cell>
        </row>
        <row r="2870">
          <cell r="A2870">
            <v>1621001</v>
          </cell>
          <cell r="B2870" t="str">
            <v>SHARE OF EQUITY AT ACQUISITION</v>
          </cell>
        </row>
        <row r="2871">
          <cell r="A2871">
            <v>1624001</v>
          </cell>
          <cell r="B2871" t="str">
            <v>LOANS AND ADVANCES</v>
          </cell>
        </row>
        <row r="2872">
          <cell r="A2872">
            <v>1625001</v>
          </cell>
          <cell r="B2872" t="str">
            <v>CHANGE IN SOE SINCE ACQUISITION</v>
          </cell>
        </row>
        <row r="2873">
          <cell r="A2873">
            <v>1625001</v>
          </cell>
          <cell r="B2873" t="str">
            <v>CHANGE IN SOE SINCE ACQUISITION</v>
          </cell>
        </row>
        <row r="2874">
          <cell r="A2874">
            <v>1625001</v>
          </cell>
          <cell r="B2874" t="str">
            <v>CHANGE IN SOE SINCE ACQUISITION</v>
          </cell>
        </row>
        <row r="2875">
          <cell r="A2875">
            <v>1625001</v>
          </cell>
          <cell r="B2875" t="str">
            <v>CHANGE IN SOE SINCE ACQUISITION</v>
          </cell>
        </row>
        <row r="2876">
          <cell r="A2876">
            <v>1625001</v>
          </cell>
          <cell r="B2876" t="str">
            <v>CHANGE IN SOE SINCE ACQUISITION</v>
          </cell>
        </row>
        <row r="2877">
          <cell r="A2877">
            <v>1625001</v>
          </cell>
          <cell r="B2877" t="str">
            <v>CHANGE IN SOE SINCE ACQUISITION</v>
          </cell>
        </row>
        <row r="2878">
          <cell r="A2878">
            <v>1625001</v>
          </cell>
          <cell r="B2878" t="str">
            <v>CHANGE IN SOE SINCE ACQUISITION</v>
          </cell>
        </row>
        <row r="2879">
          <cell r="A2879">
            <v>1650001</v>
          </cell>
          <cell r="B2879" t="str">
            <v>OTHER MISCELLANEOUS SECURITIES</v>
          </cell>
        </row>
        <row r="2880">
          <cell r="A2880">
            <v>1700201</v>
          </cell>
          <cell r="B2880" t="str">
            <v>ASSESSED INVESTMENT-CASH OUTSIDE OWN BUS</v>
          </cell>
        </row>
        <row r="2881">
          <cell r="A2881">
            <v>1702201</v>
          </cell>
          <cell r="B2881" t="str">
            <v>ASS'D INVESTMENT-INVENTORIES OUTSIDE OWN BUSINESS</v>
          </cell>
        </row>
        <row r="2882">
          <cell r="A2882">
            <v>1703101</v>
          </cell>
          <cell r="B2882" t="str">
            <v>ASS'D INVEST-OTHER WITHIN OWN BUSINESS</v>
          </cell>
        </row>
        <row r="2883">
          <cell r="A2883">
            <v>1703201</v>
          </cell>
          <cell r="B2883" t="str">
            <v>ASS'D INVEST-OTHER OUTSIDE OWN BUSINESS</v>
          </cell>
        </row>
        <row r="2884">
          <cell r="A2884">
            <v>1703201</v>
          </cell>
          <cell r="B2884" t="str">
            <v>ASS'D INVEST-OTHER OUTSIDE OWN BUSINESS</v>
          </cell>
        </row>
        <row r="2885">
          <cell r="A2885">
            <v>1703201</v>
          </cell>
          <cell r="B2885" t="str">
            <v>ASS'D INVEST-OTHER OUTSIDE OWN BUSINESS</v>
          </cell>
        </row>
        <row r="2886">
          <cell r="A2886">
            <v>1709401</v>
          </cell>
          <cell r="B2886" t="str">
            <v>ACCOUNTS PAYABLE-COMP OTH THAN W/IN OWN BUSINESS</v>
          </cell>
        </row>
        <row r="2887">
          <cell r="A2887">
            <v>1811401</v>
          </cell>
          <cell r="B2887" t="str">
            <v>DEF.US FED. INC. TAXES-OTHER</v>
          </cell>
        </row>
        <row r="2888">
          <cell r="A2888">
            <v>1814001</v>
          </cell>
          <cell r="B2888" t="str">
            <v>DEF.US FED.INC.TAXES-INTERCO PROFITS IN ASSETS</v>
          </cell>
        </row>
        <row r="2889">
          <cell r="A2889">
            <v>1820001</v>
          </cell>
          <cell r="B2889" t="str">
            <v>DEFERRED PUERTO RICAN INCOME TAXES</v>
          </cell>
        </row>
        <row r="2890">
          <cell r="A2890">
            <v>1830001</v>
          </cell>
          <cell r="B2890" t="str">
            <v>DEFERRED FOREIGN INCOME TAXES</v>
          </cell>
        </row>
        <row r="2891">
          <cell r="A2891">
            <v>2000001</v>
          </cell>
          <cell r="B2891" t="str">
            <v>BALANCE AT JANUARY 1</v>
          </cell>
        </row>
        <row r="2892">
          <cell r="A2892">
            <v>2000001</v>
          </cell>
          <cell r="B2892" t="str">
            <v>BALANCE AT JANUARY 1</v>
          </cell>
        </row>
        <row r="2893">
          <cell r="A2893">
            <v>2000001</v>
          </cell>
          <cell r="B2893" t="str">
            <v>BALANCE AT JANUARY 1</v>
          </cell>
        </row>
        <row r="2894">
          <cell r="A2894">
            <v>2000001</v>
          </cell>
          <cell r="B2894" t="str">
            <v>BALANCE AT JANUARY 1</v>
          </cell>
        </row>
        <row r="2895">
          <cell r="A2895">
            <v>2000002</v>
          </cell>
          <cell r="B2895" t="str">
            <v>GROSS EXPEND. CURR. YR.-ACQ OF NEW BUSINESS</v>
          </cell>
        </row>
        <row r="2896">
          <cell r="A2896">
            <v>2000003</v>
          </cell>
          <cell r="B2896" t="str">
            <v>GROSS EXPEND. CURR. YR.-OTHER</v>
          </cell>
        </row>
        <row r="2897">
          <cell r="A2897">
            <v>2000003</v>
          </cell>
          <cell r="B2897" t="str">
            <v>GROSS EXPEND. CURR. YR.-OTHER</v>
          </cell>
        </row>
        <row r="2898">
          <cell r="A2898">
            <v>2000003</v>
          </cell>
          <cell r="B2898" t="str">
            <v>GROSS EXPEND. CURR. YR.-OTHER</v>
          </cell>
        </row>
        <row r="2899">
          <cell r="A2899">
            <v>2000003</v>
          </cell>
          <cell r="B2899" t="str">
            <v>GROSS EXPEND. CURR. YR.-OTHER</v>
          </cell>
        </row>
        <row r="2900">
          <cell r="A2900">
            <v>2000003</v>
          </cell>
          <cell r="B2900" t="str">
            <v>GROSS EXPEND. CURR. YR.-OTHER</v>
          </cell>
        </row>
        <row r="2901">
          <cell r="A2901">
            <v>2000003</v>
          </cell>
          <cell r="B2901" t="str">
            <v>GROSS EXPEND. CURR. YR.-OTHER</v>
          </cell>
        </row>
        <row r="2902">
          <cell r="A2902">
            <v>2000003</v>
          </cell>
          <cell r="B2902" t="str">
            <v>GROSS EXPEND. CURR. YR.-OTHER</v>
          </cell>
        </row>
        <row r="2903">
          <cell r="A2903">
            <v>2000004</v>
          </cell>
          <cell r="B2903" t="str">
            <v>WRITE OFFS, ETC</v>
          </cell>
        </row>
        <row r="2904">
          <cell r="A2904">
            <v>2000004</v>
          </cell>
          <cell r="B2904" t="str">
            <v>WRITE OFFS, ETC</v>
          </cell>
        </row>
        <row r="2905">
          <cell r="A2905">
            <v>2000004</v>
          </cell>
          <cell r="B2905" t="str">
            <v>WRITE OFFS, ETC</v>
          </cell>
        </row>
        <row r="2906">
          <cell r="A2906">
            <v>2911001</v>
          </cell>
          <cell r="B2906" t="str">
            <v>LEASEHOLD COSTS-1ST COST-AT JANUARY 1</v>
          </cell>
        </row>
        <row r="2907">
          <cell r="A2907">
            <v>2911001</v>
          </cell>
          <cell r="B2907" t="str">
            <v>LEASEHOLD COSTS-1ST COST-AT JANUARY 1</v>
          </cell>
        </row>
        <row r="2908">
          <cell r="A2908">
            <v>2911001</v>
          </cell>
          <cell r="B2908" t="str">
            <v>LEASEHOLD COSTS-1ST COST-AT JANUARY 1</v>
          </cell>
        </row>
        <row r="2909">
          <cell r="A2909">
            <v>2911001</v>
          </cell>
          <cell r="B2909" t="str">
            <v>LEASEHOLD COSTS-1ST COST-AT JANUARY 1</v>
          </cell>
        </row>
        <row r="2910">
          <cell r="A2910">
            <v>2911001</v>
          </cell>
          <cell r="B2910" t="str">
            <v>LEASEHOLD COSTS-1ST COST-AT JANUARY 1</v>
          </cell>
        </row>
        <row r="2911">
          <cell r="A2911">
            <v>2911002</v>
          </cell>
          <cell r="B2911" t="str">
            <v>CURRENT YR ADDITIONS</v>
          </cell>
        </row>
        <row r="2912">
          <cell r="A2912">
            <v>2911003</v>
          </cell>
          <cell r="B2912" t="str">
            <v>NET TRANSFERS/RETIREMENTS</v>
          </cell>
        </row>
        <row r="2913">
          <cell r="A2913">
            <v>2912001</v>
          </cell>
          <cell r="B2913" t="str">
            <v>AMORTIZATION-CUR YR CHG TO OPER.</v>
          </cell>
        </row>
        <row r="2914">
          <cell r="A2914">
            <v>2912001</v>
          </cell>
          <cell r="B2914" t="str">
            <v>AMORTIZATION-CUR YR CHG TO OPER.</v>
          </cell>
        </row>
        <row r="2915">
          <cell r="A2915">
            <v>2912002</v>
          </cell>
          <cell r="B2915" t="str">
            <v>NET TRANSFERS/RETIREMENTS</v>
          </cell>
        </row>
        <row r="2916">
          <cell r="A2916">
            <v>2921101</v>
          </cell>
          <cell r="B2916" t="str">
            <v>FIRST COST-END OF PERIOD</v>
          </cell>
        </row>
        <row r="2917">
          <cell r="A2917">
            <v>2921101</v>
          </cell>
          <cell r="B2917" t="str">
            <v>FIRST COST-END OF PERIOD</v>
          </cell>
        </row>
        <row r="2918">
          <cell r="A2918">
            <v>2921101</v>
          </cell>
          <cell r="B2918" t="str">
            <v>FIRST COST-END OF PERIOD</v>
          </cell>
        </row>
        <row r="2919">
          <cell r="A2919">
            <v>2922101</v>
          </cell>
          <cell r="B2919" t="str">
            <v>AMORTIZATION-BALANCE END OF PERIOD</v>
          </cell>
        </row>
        <row r="2920">
          <cell r="A2920">
            <v>2922101</v>
          </cell>
          <cell r="B2920" t="str">
            <v>AMORTIZATION-BALANCE END OF PERIOD</v>
          </cell>
        </row>
        <row r="2921">
          <cell r="A2921">
            <v>2922101</v>
          </cell>
          <cell r="B2921" t="str">
            <v>AMORTIZATION-BALANCE END OF PERIOD</v>
          </cell>
        </row>
        <row r="2922">
          <cell r="A2922">
            <v>2922101</v>
          </cell>
          <cell r="B2922" t="str">
            <v>AMORTIZATION-BALANCE END OF PERIOD</v>
          </cell>
        </row>
        <row r="2923">
          <cell r="A2923">
            <v>2923101</v>
          </cell>
          <cell r="B2923" t="str">
            <v>DIF BETWEEN COST &amp; SOE AT ACQUISITION</v>
          </cell>
        </row>
        <row r="2924">
          <cell r="A2924">
            <v>2923101</v>
          </cell>
          <cell r="B2924" t="str">
            <v>DIF BETWEEN COST &amp; SOE AT ACQUISITION</v>
          </cell>
        </row>
        <row r="2925">
          <cell r="A2925">
            <v>2923301</v>
          </cell>
          <cell r="B2925" t="str">
            <v>DIF BETWEEN COST &amp; SOE AT ACQUISITION</v>
          </cell>
        </row>
        <row r="2926">
          <cell r="A2926">
            <v>2924101</v>
          </cell>
          <cell r="B2926" t="str">
            <v>ALLOWANCE FOR AMORTIZATION</v>
          </cell>
        </row>
        <row r="2927">
          <cell r="A2927">
            <v>2924101</v>
          </cell>
          <cell r="B2927" t="str">
            <v>ALLOWANCE FOR AMORTIZATION</v>
          </cell>
        </row>
        <row r="2928">
          <cell r="A2928">
            <v>2924301</v>
          </cell>
          <cell r="B2928" t="str">
            <v>ALLOWANCE FOR AMORTIZATION</v>
          </cell>
        </row>
        <row r="2929">
          <cell r="A2929">
            <v>2931001</v>
          </cell>
          <cell r="B2929" t="str">
            <v>RESERVE FOR DEPRECIATION-CY</v>
          </cell>
        </row>
        <row r="2930">
          <cell r="A2930">
            <v>2931001</v>
          </cell>
          <cell r="B2930" t="str">
            <v>RESERVE FOR DEPRECIATION-CY</v>
          </cell>
        </row>
        <row r="2931">
          <cell r="A2931">
            <v>2931001</v>
          </cell>
          <cell r="B2931" t="str">
            <v>RESERVE FOR DEPRECIATION-CY</v>
          </cell>
        </row>
        <row r="2932">
          <cell r="A2932">
            <v>2931001</v>
          </cell>
          <cell r="B2932" t="str">
            <v>RESERVE FOR DEPRECIATION-CY</v>
          </cell>
        </row>
        <row r="2933">
          <cell r="A2933">
            <v>2950001</v>
          </cell>
          <cell r="B2933" t="str">
            <v>PRIOR YEARS</v>
          </cell>
        </row>
        <row r="2934">
          <cell r="A2934">
            <v>2950001</v>
          </cell>
          <cell r="B2934" t="str">
            <v>PRIOR YEARS</v>
          </cell>
        </row>
        <row r="2935">
          <cell r="A2935">
            <v>2950001</v>
          </cell>
          <cell r="B2935" t="str">
            <v>PRIOR YEARS</v>
          </cell>
        </row>
        <row r="2936">
          <cell r="A2936">
            <v>2950001</v>
          </cell>
          <cell r="B2936" t="str">
            <v>PRIOR YEARS</v>
          </cell>
        </row>
        <row r="2937">
          <cell r="A2937">
            <v>2950001</v>
          </cell>
          <cell r="B2937" t="str">
            <v>PRIOR YEARS</v>
          </cell>
        </row>
        <row r="2938">
          <cell r="A2938">
            <v>3010001</v>
          </cell>
          <cell r="B2938" t="str">
            <v>US FEDERAL INCOME TAXES PAYABLE</v>
          </cell>
        </row>
        <row r="2939">
          <cell r="A2939">
            <v>3010001</v>
          </cell>
          <cell r="B2939" t="str">
            <v>US FEDERAL INCOME TAXES PAYABLE</v>
          </cell>
        </row>
        <row r="2940">
          <cell r="A2940">
            <v>3010001</v>
          </cell>
          <cell r="B2940" t="str">
            <v>US FEDERAL INCOME TAXES PAYABLE</v>
          </cell>
        </row>
        <row r="2941">
          <cell r="A2941">
            <v>3031001</v>
          </cell>
          <cell r="B2941" t="str">
            <v>PUERTO RICAN &amp; FOREIGN INC TAXES-PAYABLE CURR YR</v>
          </cell>
        </row>
        <row r="2942">
          <cell r="A2942">
            <v>3031001</v>
          </cell>
          <cell r="B2942" t="str">
            <v>PUERTO RICAN &amp; FOREIGN INC TAXES-PAYABLE CURR YR</v>
          </cell>
        </row>
        <row r="2943">
          <cell r="A2943">
            <v>3031001</v>
          </cell>
          <cell r="B2943" t="str">
            <v>PUERTO RICAN &amp; FOREIGN INC TAXES-PAYABLE CURR YR</v>
          </cell>
        </row>
        <row r="2944">
          <cell r="A2944">
            <v>3032001</v>
          </cell>
          <cell r="B2944" t="str">
            <v>PUERTO RICAN &amp; FOREIGN INC TAXES-PAYABLE-PRIOR YRS</v>
          </cell>
        </row>
        <row r="2945">
          <cell r="A2945">
            <v>3032001</v>
          </cell>
          <cell r="B2945" t="str">
            <v>PUERTO RICAN &amp; FOREIGN INC TAXES-PAYABLE-PRIOR YRS</v>
          </cell>
        </row>
        <row r="2946">
          <cell r="A2946">
            <v>3032001</v>
          </cell>
          <cell r="B2946" t="str">
            <v>PUERTO RICAN &amp; FOREIGN INC TAXES-PAYABLE-PRIOR YRS</v>
          </cell>
        </row>
        <row r="2947">
          <cell r="A2947">
            <v>3111001</v>
          </cell>
          <cell r="B2947" t="str">
            <v>TRADE ACCOUNTS PAYABLE</v>
          </cell>
        </row>
        <row r="2948">
          <cell r="A2948">
            <v>3111001</v>
          </cell>
          <cell r="B2948" t="str">
            <v>TRADE ACCOUNTS PAYABLE</v>
          </cell>
        </row>
        <row r="2949">
          <cell r="A2949">
            <v>3111001</v>
          </cell>
          <cell r="B2949" t="str">
            <v>TRADE ACCOUNTS PAYABLE</v>
          </cell>
        </row>
        <row r="2950">
          <cell r="A2950">
            <v>3111001</v>
          </cell>
          <cell r="B2950" t="str">
            <v>TRADE ACCOUNTS PAYABLE</v>
          </cell>
        </row>
        <row r="2951">
          <cell r="A2951">
            <v>3111001</v>
          </cell>
          <cell r="B2951" t="str">
            <v>TRADE ACCOUNTS PAYABLE</v>
          </cell>
        </row>
        <row r="2952">
          <cell r="A2952">
            <v>3111001</v>
          </cell>
          <cell r="B2952" t="str">
            <v>TRADE ACCOUNTS PAYABLE</v>
          </cell>
        </row>
        <row r="2953">
          <cell r="A2953">
            <v>3112001</v>
          </cell>
          <cell r="B2953" t="str">
            <v>TRADE NOTES PAYABLE</v>
          </cell>
        </row>
        <row r="2954">
          <cell r="A2954">
            <v>3130071</v>
          </cell>
          <cell r="B2954" t="str">
            <v>INTERNAL BORROWINGS</v>
          </cell>
        </row>
        <row r="2955">
          <cell r="A2955">
            <v>3131001</v>
          </cell>
          <cell r="B2955" t="str">
            <v>SHORT TERM BORROWINGS</v>
          </cell>
        </row>
        <row r="2956">
          <cell r="A2956">
            <v>3137101</v>
          </cell>
          <cell r="B2956" t="str">
            <v>INTERCO BORROWINGS-CONSOL COMP-WITHIN OWN BUSINESS</v>
          </cell>
        </row>
        <row r="2957">
          <cell r="A2957">
            <v>3137101</v>
          </cell>
          <cell r="B2957" t="str">
            <v>INTERCO BORROWINGS-CONSOL COMP-WITHIN OWN BUSINESS</v>
          </cell>
        </row>
        <row r="2958">
          <cell r="A2958">
            <v>3137201</v>
          </cell>
          <cell r="B2958" t="str">
            <v>INTERCO BORROWINGS-CONSOL COMP OUTSIDE OWN BUS</v>
          </cell>
        </row>
        <row r="2959">
          <cell r="A2959">
            <v>3137201</v>
          </cell>
          <cell r="B2959" t="str">
            <v>INTERCO BORROWINGS-CONSOL COMP OUTSIDE OWN BUS</v>
          </cell>
        </row>
        <row r="2960">
          <cell r="A2960">
            <v>3137201</v>
          </cell>
          <cell r="B2960" t="str">
            <v>INTERCO BORROWINGS-CONSOL COMP OUTSIDE OWN BUS</v>
          </cell>
        </row>
        <row r="2961">
          <cell r="A2961">
            <v>3137201</v>
          </cell>
          <cell r="B2961" t="str">
            <v>INTERCO BORROWINGS-CONSOL COMP OUTSIDE OWN BUS</v>
          </cell>
        </row>
        <row r="2962">
          <cell r="A2962">
            <v>3137320</v>
          </cell>
          <cell r="B2962" t="str">
            <v>IC-CASH POOL-USA</v>
          </cell>
        </row>
        <row r="2963">
          <cell r="A2963">
            <v>3137340</v>
          </cell>
          <cell r="B2963" t="str">
            <v>IC-CASH POOL-MEXICO</v>
          </cell>
        </row>
        <row r="2964">
          <cell r="A2964">
            <v>3172001</v>
          </cell>
          <cell r="B2964" t="str">
            <v>LONG-TERM BORROWINGS-CURRENT</v>
          </cell>
        </row>
        <row r="2965">
          <cell r="A2965">
            <v>3182001</v>
          </cell>
          <cell r="B2965" t="str">
            <v>LONG-TERM BORROWINGS NON-CURRENT</v>
          </cell>
        </row>
        <row r="2966">
          <cell r="A2966">
            <v>3182001</v>
          </cell>
          <cell r="B2966" t="str">
            <v>LONG-TERM BORROWINGS NON-CURRENT</v>
          </cell>
        </row>
        <row r="2967">
          <cell r="A2967">
            <v>3311001</v>
          </cell>
          <cell r="B2967" t="str">
            <v>TRADE PAYBLES-DUE TO CONS COMP WITHIN OWN BUS</v>
          </cell>
        </row>
        <row r="2968">
          <cell r="A2968">
            <v>3311001</v>
          </cell>
          <cell r="B2968" t="str">
            <v>TRADE PAYBLES-DUE TO CONS COMP WITHIN OWN BUS</v>
          </cell>
        </row>
        <row r="2969">
          <cell r="A2969">
            <v>3311001</v>
          </cell>
          <cell r="B2969" t="str">
            <v>TRADE PAYBLES-DUE TO CONS COMP WITHIN OWN BUS</v>
          </cell>
        </row>
        <row r="2970">
          <cell r="A2970">
            <v>3311001</v>
          </cell>
          <cell r="B2970" t="str">
            <v>TRADE PAYBLES-DUE TO CONS COMP WITHIN OWN BUS</v>
          </cell>
        </row>
        <row r="2971">
          <cell r="A2971">
            <v>3311001</v>
          </cell>
          <cell r="B2971" t="str">
            <v>TRADE PAYBLES-DUE TO CONS COMP WITHIN OWN BUS</v>
          </cell>
        </row>
        <row r="2972">
          <cell r="A2972">
            <v>3311001</v>
          </cell>
          <cell r="B2972" t="str">
            <v>TRADE PAYBLES-DUE TO CONS COMP WITHIN OWN BUS</v>
          </cell>
        </row>
        <row r="2973">
          <cell r="A2973">
            <v>3311001</v>
          </cell>
          <cell r="B2973" t="str">
            <v>TRADE PAYBLES-DUE TO CONS COMP WITHIN OWN BUS</v>
          </cell>
        </row>
        <row r="2974">
          <cell r="A2974">
            <v>3311001</v>
          </cell>
          <cell r="B2974" t="str">
            <v>TRADE PAYBLES-DUE TO CONS COMP WITHIN OWN BUS</v>
          </cell>
        </row>
        <row r="2975">
          <cell r="A2975">
            <v>3311001</v>
          </cell>
          <cell r="B2975" t="str">
            <v>TRADE PAYBLES-DUE TO CONS COMP WITHIN OWN BUS</v>
          </cell>
        </row>
        <row r="2976">
          <cell r="A2976">
            <v>3311001</v>
          </cell>
          <cell r="B2976" t="str">
            <v>TRADE PAYBLES-DUE TO CONS COMP WITHIN OWN BUS</v>
          </cell>
        </row>
        <row r="2977">
          <cell r="A2977">
            <v>3311001</v>
          </cell>
          <cell r="B2977" t="str">
            <v>TRADE PAYBLES-DUE TO CONS COMP WITHIN OWN BUS</v>
          </cell>
        </row>
        <row r="2978">
          <cell r="A2978">
            <v>3311001</v>
          </cell>
          <cell r="B2978" t="str">
            <v>TRADE PAYBLES-DUE TO CONS COMP WITHIN OWN BUS</v>
          </cell>
        </row>
        <row r="2979">
          <cell r="A2979">
            <v>3311001</v>
          </cell>
          <cell r="B2979" t="str">
            <v>TRADE PAYBLES-DUE TO CONS COMP WITHIN OWN BUS</v>
          </cell>
        </row>
        <row r="2980">
          <cell r="A2980">
            <v>3311001</v>
          </cell>
          <cell r="B2980" t="str">
            <v>TRADE PAYBLES-DUE TO CONS COMP WITHIN OWN BUS</v>
          </cell>
        </row>
        <row r="2981">
          <cell r="A2981">
            <v>3311001</v>
          </cell>
          <cell r="B2981" t="str">
            <v>TRADE PAYBLES-DUE TO CONS COMP WITHIN OWN BUS</v>
          </cell>
        </row>
        <row r="2982">
          <cell r="A2982">
            <v>3311001</v>
          </cell>
          <cell r="B2982" t="str">
            <v>TRADE PAYBLES-DUE TO CONS COMP WITHIN OWN BUS</v>
          </cell>
        </row>
        <row r="2983">
          <cell r="A2983">
            <v>3311001</v>
          </cell>
          <cell r="B2983" t="str">
            <v>TRADE PAYBLES-DUE TO CONS COMP WITHIN OWN BUS</v>
          </cell>
        </row>
        <row r="2984">
          <cell r="A2984">
            <v>3311001</v>
          </cell>
          <cell r="B2984" t="str">
            <v>TRADE PAYBLES-DUE TO CONS COMP WITHIN OWN BUS</v>
          </cell>
        </row>
        <row r="2985">
          <cell r="A2985">
            <v>3311001</v>
          </cell>
          <cell r="B2985" t="str">
            <v>TRADE PAYBLES-DUE TO CONS COMP WITHIN OWN BUS</v>
          </cell>
        </row>
        <row r="2986">
          <cell r="A2986">
            <v>3311001</v>
          </cell>
          <cell r="B2986" t="str">
            <v>TRADE PAYBLES-DUE TO CONS COMP WITHIN OWN BUS</v>
          </cell>
        </row>
        <row r="2987">
          <cell r="A2987">
            <v>3311001</v>
          </cell>
          <cell r="B2987" t="str">
            <v>TRADE PAYBLES-DUE TO CONS COMP WITHIN OWN BUS</v>
          </cell>
        </row>
        <row r="2988">
          <cell r="A2988">
            <v>3311001</v>
          </cell>
          <cell r="B2988" t="str">
            <v>TRADE PAYBLES-DUE TO CONS COMP WITHIN OWN BUS</v>
          </cell>
        </row>
        <row r="2989">
          <cell r="A2989">
            <v>3311001</v>
          </cell>
          <cell r="B2989" t="str">
            <v>TRADE PAYBLES-DUE TO CONS COMP WITHIN OWN BUS</v>
          </cell>
        </row>
        <row r="2990">
          <cell r="A2990">
            <v>3311001</v>
          </cell>
          <cell r="B2990" t="str">
            <v>TRADE PAYBLES-DUE TO CONS COMP WITHIN OWN BUS</v>
          </cell>
        </row>
        <row r="2991">
          <cell r="A2991">
            <v>3311001</v>
          </cell>
          <cell r="B2991" t="str">
            <v>TRADE PAYBLES-DUE TO CONS COMP WITHIN OWN BUS</v>
          </cell>
        </row>
        <row r="2992">
          <cell r="A2992">
            <v>3311001</v>
          </cell>
          <cell r="B2992" t="str">
            <v>TRADE PAYBLES-DUE TO CONS COMP WITHIN OWN BUS</v>
          </cell>
        </row>
        <row r="2993">
          <cell r="A2993">
            <v>3311001</v>
          </cell>
          <cell r="B2993" t="str">
            <v>TRADE PAYBLES-DUE TO CONS COMP WITHIN OWN BUS</v>
          </cell>
        </row>
        <row r="2994">
          <cell r="A2994">
            <v>3311001</v>
          </cell>
          <cell r="B2994" t="str">
            <v>TRADE PAYBLES-DUE TO CONS COMP WITHIN OWN BUS</v>
          </cell>
        </row>
        <row r="2995">
          <cell r="A2995">
            <v>3311001</v>
          </cell>
          <cell r="B2995" t="str">
            <v>TRADE PAYBLES-DUE TO CONS COMP WITHIN OWN BUS</v>
          </cell>
        </row>
        <row r="2996">
          <cell r="A2996">
            <v>3311001</v>
          </cell>
          <cell r="B2996" t="str">
            <v>TRADE PAYBLES-DUE TO CONS COMP WITHIN OWN BUS</v>
          </cell>
        </row>
        <row r="2997">
          <cell r="A2997">
            <v>3311001</v>
          </cell>
          <cell r="B2997" t="str">
            <v>TRADE PAYBLES-DUE TO CONS COMP WITHIN OWN BUS</v>
          </cell>
        </row>
        <row r="2998">
          <cell r="A2998">
            <v>3311001</v>
          </cell>
          <cell r="B2998" t="str">
            <v>TRADE PAYBLES-DUE TO CONS COMP WITHIN OWN BUS</v>
          </cell>
        </row>
        <row r="2999">
          <cell r="A2999">
            <v>3311001</v>
          </cell>
          <cell r="B2999" t="str">
            <v>TRADE PAYBLES-DUE TO CONS COMP WITHIN OWN BUS</v>
          </cell>
        </row>
        <row r="3000">
          <cell r="A3000">
            <v>3311001</v>
          </cell>
          <cell r="B3000" t="str">
            <v>TRADE PAYBLES-DUE TO CONS COMP WITHIN OWN BUS</v>
          </cell>
        </row>
        <row r="3001">
          <cell r="A3001">
            <v>3311001</v>
          </cell>
          <cell r="B3001" t="str">
            <v>TRADE PAYBLES-DUE TO CONS COMP WITHIN OWN BUS</v>
          </cell>
        </row>
        <row r="3002">
          <cell r="A3002">
            <v>3311001</v>
          </cell>
          <cell r="B3002" t="str">
            <v>TRADE PAYBLES-DUE TO CONS COMP WITHIN OWN BUS</v>
          </cell>
        </row>
        <row r="3003">
          <cell r="A3003">
            <v>3311001</v>
          </cell>
          <cell r="B3003" t="str">
            <v>TRADE PAYBLES-DUE TO CONS COMP WITHIN OWN BUS</v>
          </cell>
        </row>
        <row r="3004">
          <cell r="A3004">
            <v>3311001</v>
          </cell>
          <cell r="B3004" t="str">
            <v>TRADE PAYBLES-DUE TO CONS COMP WITHIN OWN BUS</v>
          </cell>
        </row>
        <row r="3005">
          <cell r="A3005">
            <v>3311001</v>
          </cell>
          <cell r="B3005" t="str">
            <v>TRADE PAYBLES-DUE TO CONS COMP WITHIN OWN BUS</v>
          </cell>
        </row>
        <row r="3006">
          <cell r="A3006">
            <v>3311001</v>
          </cell>
          <cell r="B3006" t="str">
            <v>TRADE PAYBLES-DUE TO CONS COMP WITHIN OWN BUS</v>
          </cell>
        </row>
        <row r="3007">
          <cell r="A3007">
            <v>3311001</v>
          </cell>
          <cell r="B3007" t="str">
            <v>TRADE PAYBLES-DUE TO CONS COMP WITHIN OWN BUS</v>
          </cell>
        </row>
        <row r="3008">
          <cell r="A3008">
            <v>3311001</v>
          </cell>
          <cell r="B3008" t="str">
            <v>TRADE PAYBLES-DUE TO CONS COMP WITHIN OWN BUS</v>
          </cell>
        </row>
        <row r="3009">
          <cell r="A3009">
            <v>3311001</v>
          </cell>
          <cell r="B3009" t="str">
            <v>TRADE PAYBLES-DUE TO CONS COMP WITHIN OWN BUS</v>
          </cell>
        </row>
        <row r="3010">
          <cell r="A3010">
            <v>3311001</v>
          </cell>
          <cell r="B3010" t="str">
            <v>TRADE PAYBLES-DUE TO CONS COMP WITHIN OWN BUS</v>
          </cell>
        </row>
        <row r="3011">
          <cell r="A3011">
            <v>3312001</v>
          </cell>
          <cell r="B3011" t="str">
            <v>DUE TO CONS COMP OUTSIDE OWN BUS</v>
          </cell>
        </row>
        <row r="3012">
          <cell r="A3012">
            <v>3312001</v>
          </cell>
          <cell r="B3012" t="str">
            <v>DUE TO CONS COMP OUTSIDE OWN BUS</v>
          </cell>
        </row>
        <row r="3013">
          <cell r="A3013">
            <v>3312001</v>
          </cell>
          <cell r="B3013" t="str">
            <v>DUE TO CONS COMP OUTSIDE OWN BUS</v>
          </cell>
        </row>
        <row r="3014">
          <cell r="A3014">
            <v>3330001</v>
          </cell>
          <cell r="B3014" t="str">
            <v>DUE TO GECS &amp; ITS AFFILIATES</v>
          </cell>
        </row>
        <row r="3015">
          <cell r="A3015">
            <v>3330001</v>
          </cell>
          <cell r="B3015" t="str">
            <v>DUE TO GECS &amp; ITS AFFILIATES</v>
          </cell>
        </row>
        <row r="3016">
          <cell r="A3016">
            <v>3330002</v>
          </cell>
          <cell r="B3016" t="str">
            <v>TRADE PAYABLES - GECS CORPORATE</v>
          </cell>
        </row>
        <row r="3017">
          <cell r="A3017">
            <v>3411001</v>
          </cell>
          <cell r="B3017" t="str">
            <v>PENSION PLAN COLLECTIONS</v>
          </cell>
        </row>
        <row r="3018">
          <cell r="A3018">
            <v>3411101</v>
          </cell>
          <cell r="B3018" t="str">
            <v>TAXES WITHHELD FROM EMPLOYEE EARNINGS</v>
          </cell>
        </row>
        <row r="3019">
          <cell r="A3019">
            <v>3411101</v>
          </cell>
          <cell r="B3019" t="str">
            <v>TAXES WITHHELD FROM EMPLOYEE EARNINGS</v>
          </cell>
        </row>
        <row r="3020">
          <cell r="A3020">
            <v>3411101</v>
          </cell>
          <cell r="B3020" t="str">
            <v>TAXES WITHHELD FROM EMPLOYEE EARNINGS</v>
          </cell>
        </row>
        <row r="3021">
          <cell r="A3021">
            <v>3411101</v>
          </cell>
          <cell r="B3021" t="str">
            <v>TAXES WITHHELD FROM EMPLOYEE EARNINGS</v>
          </cell>
        </row>
        <row r="3022">
          <cell r="A3022">
            <v>3411101</v>
          </cell>
          <cell r="B3022" t="str">
            <v>TAXES WITHHELD FROM EMPLOYEE EARNINGS</v>
          </cell>
        </row>
        <row r="3023">
          <cell r="A3023">
            <v>3411201</v>
          </cell>
          <cell r="B3023" t="str">
            <v>COLLECTIONS UNDER EMP PLANS EXCL PENSION</v>
          </cell>
        </row>
        <row r="3024">
          <cell r="A3024">
            <v>3411201</v>
          </cell>
          <cell r="B3024" t="str">
            <v>COLLECTIONS UNDER EMP PLANS EXCL PENSION</v>
          </cell>
        </row>
        <row r="3025">
          <cell r="A3025">
            <v>3411201</v>
          </cell>
          <cell r="B3025" t="str">
            <v>COLLECTIONS UNDER EMP PLANS EXCL PENSION</v>
          </cell>
        </row>
        <row r="3026">
          <cell r="A3026">
            <v>3411201</v>
          </cell>
          <cell r="B3026" t="str">
            <v>COLLECTIONS UNDER EMP PLANS EXCL PENSION</v>
          </cell>
        </row>
        <row r="3027">
          <cell r="A3027">
            <v>3411201</v>
          </cell>
          <cell r="B3027" t="str">
            <v>COLLECTIONS UNDER EMP PLANS EXCL PENSION</v>
          </cell>
        </row>
        <row r="3028">
          <cell r="A3028">
            <v>3411201</v>
          </cell>
          <cell r="B3028" t="str">
            <v>COLLECTIONS UNDER EMP PLANS EXCL PENSION</v>
          </cell>
        </row>
        <row r="3029">
          <cell r="A3029">
            <v>3411201</v>
          </cell>
          <cell r="B3029" t="str">
            <v>COLLECTIONS UNDER EMP PLANS EXCL PENSION</v>
          </cell>
        </row>
        <row r="3030">
          <cell r="A3030">
            <v>3412701</v>
          </cell>
          <cell r="B3030" t="str">
            <v>UNCLAIMED ITEMS AND ALL OTHER  341.27,.30-.33,.36,.37,.4</v>
          </cell>
        </row>
        <row r="3031">
          <cell r="A3031">
            <v>3412701</v>
          </cell>
          <cell r="B3031" t="str">
            <v>UNCLAIMED ITEMS AND ALL OTHER  341.27,.30-.33,.36,.37,.4</v>
          </cell>
        </row>
        <row r="3032">
          <cell r="A3032">
            <v>3412701</v>
          </cell>
          <cell r="B3032" t="str">
            <v>UNCLAIMED ITEMS AND ALL OTHER  341.27,.30-.33,.36,.37,.4</v>
          </cell>
        </row>
        <row r="3033">
          <cell r="A3033">
            <v>3412701</v>
          </cell>
          <cell r="B3033" t="str">
            <v>UNCLAIMED ITEMS AND ALL OTHER  341.27,.30-.33,.36,.37,.4</v>
          </cell>
        </row>
        <row r="3034">
          <cell r="A3034">
            <v>3412701</v>
          </cell>
          <cell r="B3034" t="str">
            <v>UNCLAIMED ITEMS AND ALL OTHER  341.27,.30-.33,.36,.37,.4</v>
          </cell>
        </row>
        <row r="3035">
          <cell r="A3035">
            <v>3412701</v>
          </cell>
          <cell r="B3035" t="str">
            <v>UNCLAIMED ITEMS AND ALL OTHER  341.27,.30-.33,.36,.37,.4</v>
          </cell>
        </row>
        <row r="3036">
          <cell r="A3036">
            <v>3412701</v>
          </cell>
          <cell r="B3036" t="str">
            <v>UNCLAIMED ITEMS AND ALL OTHER  341.27,.30-.33,.36,.37,.4</v>
          </cell>
        </row>
        <row r="3037">
          <cell r="A3037">
            <v>3412701</v>
          </cell>
          <cell r="B3037" t="str">
            <v>UNCLAIMED ITEMS AND ALL OTHER  341.27,.30-.33,.36,.37,.4</v>
          </cell>
        </row>
        <row r="3038">
          <cell r="A3038">
            <v>3412701</v>
          </cell>
          <cell r="B3038" t="str">
            <v>UNCLAIMED ITEMS AND ALL OTHER  341.27,.30-.33,.36,.37,.4</v>
          </cell>
        </row>
        <row r="3039">
          <cell r="A3039">
            <v>3451001</v>
          </cell>
          <cell r="B3039" t="str">
            <v>VACATIONS ACCRUED</v>
          </cell>
        </row>
        <row r="3040">
          <cell r="A3040">
            <v>3451001</v>
          </cell>
          <cell r="B3040" t="str">
            <v>VACATIONS ACCRUED</v>
          </cell>
        </row>
        <row r="3041">
          <cell r="A3041">
            <v>3451001</v>
          </cell>
          <cell r="B3041" t="str">
            <v>VACATIONS ACCRUED</v>
          </cell>
        </row>
        <row r="3042">
          <cell r="A3042">
            <v>3451001</v>
          </cell>
          <cell r="B3042" t="str">
            <v>VACATIONS ACCRUED</v>
          </cell>
        </row>
        <row r="3043">
          <cell r="A3043">
            <v>3451001</v>
          </cell>
          <cell r="B3043" t="str">
            <v>VACATIONS ACCRUED</v>
          </cell>
        </row>
        <row r="3044">
          <cell r="A3044">
            <v>3451001</v>
          </cell>
          <cell r="B3044" t="str">
            <v>VACATIONS ACCRUED</v>
          </cell>
        </row>
        <row r="3045">
          <cell r="A3045">
            <v>3452001</v>
          </cell>
          <cell r="B3045" t="str">
            <v>VACATIONS ACCRUED - NON-TAX DEDUCTIBLE</v>
          </cell>
        </row>
        <row r="3046">
          <cell r="A3046">
            <v>3630001</v>
          </cell>
          <cell r="B3046" t="str">
            <v>ACCRUAL FOR SPECIFIC PRODUCTS COMPLAINTS</v>
          </cell>
        </row>
        <row r="3047">
          <cell r="A3047">
            <v>3710001</v>
          </cell>
          <cell r="B3047" t="str">
            <v>ACCRUED DISCOUNTS AND ALLOWANCES TO CUSTOMERS</v>
          </cell>
        </row>
        <row r="3048">
          <cell r="A3048">
            <v>3710001</v>
          </cell>
          <cell r="B3048" t="str">
            <v>ACCRUED DISCOUNTS AND ALLOWANCES TO CUSTOMERS</v>
          </cell>
        </row>
        <row r="3049">
          <cell r="A3049">
            <v>3730001</v>
          </cell>
          <cell r="B3049" t="str">
            <v>INCENTIVE COMPENSATION ACCRUED</v>
          </cell>
        </row>
        <row r="3050">
          <cell r="A3050">
            <v>3750001</v>
          </cell>
          <cell r="B3050" t="str">
            <v>PAYROLLS ACCRUED</v>
          </cell>
        </row>
        <row r="3051">
          <cell r="A3051">
            <v>3750001</v>
          </cell>
          <cell r="B3051" t="str">
            <v>PAYROLLS ACCRUED</v>
          </cell>
        </row>
        <row r="3052">
          <cell r="A3052">
            <v>3790001</v>
          </cell>
          <cell r="B3052" t="str">
            <v>SOCIAL SECURITY TAXES ACCRUED</v>
          </cell>
        </row>
        <row r="3053">
          <cell r="A3053">
            <v>3790001</v>
          </cell>
          <cell r="B3053" t="str">
            <v>SOCIAL SECURITY TAXES ACCRUED</v>
          </cell>
        </row>
        <row r="3054">
          <cell r="A3054">
            <v>3790001</v>
          </cell>
          <cell r="B3054" t="str">
            <v>SOCIAL SECURITY TAXES ACCRUED</v>
          </cell>
        </row>
        <row r="3055">
          <cell r="A3055">
            <v>3790001</v>
          </cell>
          <cell r="B3055" t="str">
            <v>SOCIAL SECURITY TAXES ACCRUED</v>
          </cell>
        </row>
        <row r="3056">
          <cell r="A3056">
            <v>3790001</v>
          </cell>
          <cell r="B3056" t="str">
            <v>SOCIAL SECURITY TAXES ACCRUED</v>
          </cell>
        </row>
        <row r="3057">
          <cell r="A3057">
            <v>3812001</v>
          </cell>
          <cell r="B3057" t="str">
            <v>OTHER TAXES ACCRUED</v>
          </cell>
        </row>
        <row r="3058">
          <cell r="A3058">
            <v>3812001</v>
          </cell>
          <cell r="B3058" t="str">
            <v>OTHER TAXES ACCRUED</v>
          </cell>
        </row>
        <row r="3059">
          <cell r="A3059">
            <v>3812001</v>
          </cell>
          <cell r="B3059" t="str">
            <v>OTHER TAXES ACCRUED</v>
          </cell>
        </row>
        <row r="3060">
          <cell r="A3060">
            <v>3812001</v>
          </cell>
          <cell r="B3060" t="str">
            <v>OTHER TAXES ACCRUED</v>
          </cell>
        </row>
        <row r="3061">
          <cell r="A3061">
            <v>3812001</v>
          </cell>
          <cell r="B3061" t="str">
            <v>OTHER TAXES ACCRUED</v>
          </cell>
        </row>
        <row r="3062">
          <cell r="A3062">
            <v>3812001</v>
          </cell>
          <cell r="B3062" t="str">
            <v>OTHER TAXES ACCRUED</v>
          </cell>
        </row>
        <row r="3063">
          <cell r="A3063">
            <v>3812001</v>
          </cell>
          <cell r="B3063" t="str">
            <v>OTHER TAXES ACCRUED</v>
          </cell>
        </row>
        <row r="3064">
          <cell r="A3064">
            <v>3812001</v>
          </cell>
          <cell r="B3064" t="str">
            <v>OTHER TAXES ACCRUED</v>
          </cell>
        </row>
        <row r="3065">
          <cell r="A3065">
            <v>3812001</v>
          </cell>
          <cell r="B3065" t="str">
            <v>OTHER TAXES ACCRUED</v>
          </cell>
        </row>
        <row r="3066">
          <cell r="A3066">
            <v>3831201</v>
          </cell>
          <cell r="B3066" t="str">
            <v>GENERAL ELECTRIC INSURANCE PLAN ACCRUALS</v>
          </cell>
        </row>
        <row r="3067">
          <cell r="A3067">
            <v>3831201</v>
          </cell>
          <cell r="B3067" t="str">
            <v>GENERAL ELECTRIC INSURANCE PLAN ACCRUALS</v>
          </cell>
        </row>
        <row r="3068">
          <cell r="A3068">
            <v>3831201</v>
          </cell>
          <cell r="B3068" t="str">
            <v>GENERAL ELECTRIC INSURANCE PLAN ACCRUALS</v>
          </cell>
        </row>
        <row r="3069">
          <cell r="A3069">
            <v>3831201</v>
          </cell>
          <cell r="B3069" t="str">
            <v>GENERAL ELECTRIC INSURANCE PLAN ACCRUALS</v>
          </cell>
        </row>
        <row r="3070">
          <cell r="A3070">
            <v>3831201</v>
          </cell>
          <cell r="B3070" t="str">
            <v>GENERAL ELECTRIC INSURANCE PLAN ACCRUALS</v>
          </cell>
        </row>
        <row r="3071">
          <cell r="A3071">
            <v>3831601</v>
          </cell>
          <cell r="B3071" t="str">
            <v>PENSIONERS' PRODUCT DISCOUNTS &amp; OTHER INS COSTS</v>
          </cell>
        </row>
        <row r="3072">
          <cell r="A3072">
            <v>3833201</v>
          </cell>
          <cell r="B3072" t="str">
            <v>PENSION COSTS ACCRUED-OTHER THAN GE-CURRENT</v>
          </cell>
        </row>
        <row r="3073">
          <cell r="A3073">
            <v>3880001</v>
          </cell>
          <cell r="B3073" t="str">
            <v>SAVINGS AND SECURITY COSTS ACCRUED</v>
          </cell>
        </row>
        <row r="3074">
          <cell r="A3074">
            <v>3911001</v>
          </cell>
          <cell r="B3074" t="str">
            <v>ALL OTHER LIABILITIES</v>
          </cell>
        </row>
        <row r="3075">
          <cell r="A3075">
            <v>3911001</v>
          </cell>
          <cell r="B3075" t="str">
            <v>ALL OTHER LIABILITIES</v>
          </cell>
        </row>
        <row r="3076">
          <cell r="A3076">
            <v>3911001</v>
          </cell>
          <cell r="B3076" t="str">
            <v>ALL OTHER LIABILITIES</v>
          </cell>
        </row>
        <row r="3077">
          <cell r="A3077">
            <v>3911001</v>
          </cell>
          <cell r="B3077" t="str">
            <v>ALL OTHER LIABILITIES</v>
          </cell>
        </row>
        <row r="3078">
          <cell r="A3078">
            <v>3911001</v>
          </cell>
          <cell r="B3078" t="str">
            <v>ALL OTHER LIABILITIES</v>
          </cell>
        </row>
        <row r="3079">
          <cell r="A3079">
            <v>3911001</v>
          </cell>
          <cell r="B3079" t="str">
            <v>ALL OTHER LIABILITIES</v>
          </cell>
        </row>
        <row r="3080">
          <cell r="A3080">
            <v>3911001</v>
          </cell>
          <cell r="B3080" t="str">
            <v>ALL OTHER LIABILITIES</v>
          </cell>
        </row>
        <row r="3081">
          <cell r="A3081">
            <v>3911001</v>
          </cell>
          <cell r="B3081" t="str">
            <v>ALL OTHER LIABILITIES</v>
          </cell>
        </row>
        <row r="3082">
          <cell r="A3082">
            <v>3911001</v>
          </cell>
          <cell r="B3082" t="str">
            <v>ALL OTHER LIABILITIES</v>
          </cell>
        </row>
        <row r="3083">
          <cell r="A3083">
            <v>3911001</v>
          </cell>
          <cell r="B3083" t="str">
            <v>ALL OTHER LIABILITIES</v>
          </cell>
        </row>
        <row r="3084">
          <cell r="A3084">
            <v>3911001</v>
          </cell>
          <cell r="B3084" t="str">
            <v>ALL OTHER LIABILITIES</v>
          </cell>
        </row>
        <row r="3085">
          <cell r="A3085">
            <v>3911001</v>
          </cell>
          <cell r="B3085" t="str">
            <v>ALL OTHER LIABILITIES</v>
          </cell>
        </row>
        <row r="3086">
          <cell r="A3086">
            <v>3911001</v>
          </cell>
          <cell r="B3086" t="str">
            <v>ALL OTHER LIABILITIES</v>
          </cell>
        </row>
        <row r="3087">
          <cell r="A3087">
            <v>3911001</v>
          </cell>
          <cell r="B3087" t="str">
            <v>ALL OTHER LIABILITIES</v>
          </cell>
        </row>
        <row r="3088">
          <cell r="A3088">
            <v>3911001</v>
          </cell>
          <cell r="B3088" t="str">
            <v>ALL OTHER LIABILITIES</v>
          </cell>
        </row>
        <row r="3089">
          <cell r="A3089">
            <v>3911001</v>
          </cell>
          <cell r="B3089" t="str">
            <v>ALL OTHER LIABILITIES</v>
          </cell>
        </row>
        <row r="3090">
          <cell r="A3090">
            <v>3911001</v>
          </cell>
          <cell r="B3090" t="str">
            <v>ALL OTHER LIABILITIES</v>
          </cell>
        </row>
        <row r="3091">
          <cell r="A3091">
            <v>3911001</v>
          </cell>
          <cell r="B3091" t="str">
            <v>ALL OTHER LIABILITIES</v>
          </cell>
        </row>
        <row r="3092">
          <cell r="A3092">
            <v>3911001</v>
          </cell>
          <cell r="B3092" t="str">
            <v>ALL OTHER LIABILITIES</v>
          </cell>
        </row>
        <row r="3093">
          <cell r="A3093">
            <v>3911001</v>
          </cell>
          <cell r="B3093" t="str">
            <v>ALL OTHER LIABILITIES</v>
          </cell>
        </row>
        <row r="3094">
          <cell r="A3094">
            <v>3911001</v>
          </cell>
          <cell r="B3094" t="str">
            <v>ALL OTHER LIABILITIES</v>
          </cell>
        </row>
        <row r="3095">
          <cell r="A3095">
            <v>3911001</v>
          </cell>
          <cell r="B3095" t="str">
            <v>ALL OTHER LIABILITIES</v>
          </cell>
        </row>
        <row r="3096">
          <cell r="A3096">
            <v>3913001</v>
          </cell>
          <cell r="B3096" t="str">
            <v>ESTIMATED COSTS ACCRUED</v>
          </cell>
        </row>
        <row r="3097">
          <cell r="A3097">
            <v>3920001</v>
          </cell>
          <cell r="B3097" t="str">
            <v>OTHER LIABILITIES-NOT CURRENT</v>
          </cell>
        </row>
        <row r="3098">
          <cell r="A3098">
            <v>4012001</v>
          </cell>
          <cell r="B3098" t="str">
            <v>MISCELLANEOUS DEFERRED INCOME                 (401.2,.31</v>
          </cell>
        </row>
        <row r="3099">
          <cell r="A3099">
            <v>4012001</v>
          </cell>
          <cell r="B3099" t="str">
            <v>MISCELLANEOUS DEFERRED INCOME                 (401.2,.31</v>
          </cell>
        </row>
        <row r="3100">
          <cell r="A3100">
            <v>4012001</v>
          </cell>
          <cell r="B3100" t="str">
            <v>MISCELLANEOUS DEFERRED INCOME                 (401.2,.31</v>
          </cell>
        </row>
        <row r="3101">
          <cell r="A3101">
            <v>4012001</v>
          </cell>
          <cell r="B3101" t="str">
            <v>MISCELLANEOUS DEFERRED INCOME                 (401.2,.31</v>
          </cell>
        </row>
        <row r="3102">
          <cell r="A3102">
            <v>4110001</v>
          </cell>
          <cell r="B3102" t="str">
            <v>RESERVE FOR EMPLOYEE COMPENSATION &amp; BENEFIT</v>
          </cell>
        </row>
        <row r="3103">
          <cell r="A3103">
            <v>4110001</v>
          </cell>
          <cell r="B3103" t="str">
            <v>RESERVE FOR EMPLOYEE COMPENSATION &amp; BENEFIT</v>
          </cell>
        </row>
        <row r="3104">
          <cell r="A3104">
            <v>4116001</v>
          </cell>
          <cell r="B3104" t="str">
            <v>RESERVE FOR LAYOFF &amp; PLANT CLOSING EMPL BEN</v>
          </cell>
        </row>
        <row r="3105">
          <cell r="A3105">
            <v>4120001</v>
          </cell>
          <cell r="B3105" t="str">
            <v>RESERVE FOR ROYALTY PAYMENTS AND PATENT LITIGATION</v>
          </cell>
        </row>
        <row r="3106">
          <cell r="A3106">
            <v>4140001</v>
          </cell>
          <cell r="B3106" t="str">
            <v>RESERVE FOR INTEREST ON TAX DEFICENCIES</v>
          </cell>
        </row>
        <row r="3107">
          <cell r="A3107">
            <v>4190001</v>
          </cell>
          <cell r="B3107" t="str">
            <v>RESERVE FOR SUNDRY LOSSES</v>
          </cell>
        </row>
        <row r="3108">
          <cell r="A3108">
            <v>4190001</v>
          </cell>
          <cell r="B3108" t="str">
            <v>RESERVE FOR SUNDRY LOSSES</v>
          </cell>
        </row>
        <row r="3109">
          <cell r="A3109">
            <v>4190002</v>
          </cell>
          <cell r="B3109" t="str">
            <v>ENVIRONMENTAL RESERVE</v>
          </cell>
        </row>
        <row r="3110">
          <cell r="A3110">
            <v>4210001</v>
          </cell>
          <cell r="B3110" t="str">
            <v>RESERVE FOR GEN'L REPL UNDER GUARANTEE-CURRENT</v>
          </cell>
        </row>
        <row r="3111">
          <cell r="A3111">
            <v>4210001</v>
          </cell>
          <cell r="B3111" t="str">
            <v>RESERVE FOR GEN'L REPL UNDER GUARANTEE-CURRENT</v>
          </cell>
        </row>
        <row r="3112">
          <cell r="A3112">
            <v>4210001</v>
          </cell>
          <cell r="B3112" t="str">
            <v>RESERVE FOR GEN'L REPL UNDER GUARANTEE-CURRENT</v>
          </cell>
        </row>
        <row r="3113">
          <cell r="A3113">
            <v>4210001</v>
          </cell>
          <cell r="B3113" t="str">
            <v>RESERVE FOR GEN'L REPL UNDER GUARANTEE-CURRENT</v>
          </cell>
        </row>
        <row r="3114">
          <cell r="A3114">
            <v>4210001</v>
          </cell>
          <cell r="B3114" t="str">
            <v>RESERVE FOR GEN'L REPL UNDER GUARANTEE-CURRENT</v>
          </cell>
        </row>
        <row r="3115">
          <cell r="A3115">
            <v>4210001</v>
          </cell>
          <cell r="B3115" t="str">
            <v>RESERVE FOR GEN'L REPL UNDER GUARANTEE-CURRENT</v>
          </cell>
        </row>
        <row r="3116">
          <cell r="A3116">
            <v>4210001</v>
          </cell>
          <cell r="B3116" t="str">
            <v>RESERVE FOR GEN'L REPL UNDER GUARANTEE-CURRENT</v>
          </cell>
        </row>
        <row r="3117">
          <cell r="A3117">
            <v>4210001</v>
          </cell>
          <cell r="B3117" t="str">
            <v>RESERVE FOR GEN'L REPL UNDER GUARANTEE-CURRENT</v>
          </cell>
        </row>
        <row r="3118">
          <cell r="A3118">
            <v>4210001</v>
          </cell>
          <cell r="B3118" t="str">
            <v>RESERVE FOR GEN'L REPL UNDER GUARANTEE-CURRENT</v>
          </cell>
        </row>
        <row r="3119">
          <cell r="A3119">
            <v>4210001</v>
          </cell>
          <cell r="B3119" t="str">
            <v>RESERVE FOR GEN'L REPL UNDER GUARANTEE-CURRENT</v>
          </cell>
        </row>
        <row r="3120">
          <cell r="A3120">
            <v>4210001</v>
          </cell>
          <cell r="B3120" t="str">
            <v>RESERVE FOR GEN'L REPL UNDER GUARANTEE-CURRENT</v>
          </cell>
        </row>
        <row r="3121">
          <cell r="A3121">
            <v>4210001</v>
          </cell>
          <cell r="B3121" t="str">
            <v>RESERVE FOR GEN'L REPL UNDER GUARANTEE-CURRENT</v>
          </cell>
        </row>
        <row r="3122">
          <cell r="A3122">
            <v>4210001</v>
          </cell>
          <cell r="B3122" t="str">
            <v>RESERVE FOR GEN'L REPL UNDER GUARANTEE-CURRENT</v>
          </cell>
        </row>
        <row r="3123">
          <cell r="A3123">
            <v>4210001</v>
          </cell>
          <cell r="B3123" t="str">
            <v>RESERVE FOR GEN'L REPL UNDER GUARANTEE-CURRENT</v>
          </cell>
        </row>
        <row r="3124">
          <cell r="A3124">
            <v>4210001</v>
          </cell>
          <cell r="B3124" t="str">
            <v>RESERVE FOR GEN'L REPL UNDER GUARANTEE-CURRENT</v>
          </cell>
        </row>
        <row r="3125">
          <cell r="A3125">
            <v>4210001</v>
          </cell>
          <cell r="B3125" t="str">
            <v>RESERVE FOR GEN'L REPL UNDER GUARANTEE-CURRENT</v>
          </cell>
        </row>
        <row r="3126">
          <cell r="A3126">
            <v>4210001</v>
          </cell>
          <cell r="B3126" t="str">
            <v>RESERVE FOR GEN'L REPL UNDER GUARANTEE-CURRENT</v>
          </cell>
        </row>
        <row r="3127">
          <cell r="A3127">
            <v>4210001</v>
          </cell>
          <cell r="B3127" t="str">
            <v>RESERVE FOR GEN'L REPL UNDER GUARANTEE-CURRENT</v>
          </cell>
        </row>
        <row r="3128">
          <cell r="A3128">
            <v>4210001</v>
          </cell>
          <cell r="B3128" t="str">
            <v>RESERVE FOR GEN'L REPL UNDER GUARANTEE-CURRENT</v>
          </cell>
        </row>
        <row r="3129">
          <cell r="A3129">
            <v>4210001</v>
          </cell>
          <cell r="B3129" t="str">
            <v>RESERVE FOR GEN'L REPL UNDER GUARANTEE-CURRENT</v>
          </cell>
        </row>
        <row r="3130">
          <cell r="A3130">
            <v>4210001</v>
          </cell>
          <cell r="B3130" t="str">
            <v>RESERVE FOR GEN'L REPL UNDER GUARANTEE-CURRENT</v>
          </cell>
        </row>
        <row r="3131">
          <cell r="A3131">
            <v>4210001</v>
          </cell>
          <cell r="B3131" t="str">
            <v>RESERVE FOR GEN'L REPL UNDER GUARANTEE-CURRENT</v>
          </cell>
        </row>
        <row r="3132">
          <cell r="A3132">
            <v>4210001</v>
          </cell>
          <cell r="B3132" t="str">
            <v>RESERVE FOR GEN'L REPL UNDER GUARANTEE-CURRENT</v>
          </cell>
        </row>
        <row r="3133">
          <cell r="A3133">
            <v>4210001</v>
          </cell>
          <cell r="B3133" t="str">
            <v>RESERVE FOR GEN'L REPL UNDER GUARANTEE-CURRENT</v>
          </cell>
        </row>
        <row r="3134">
          <cell r="A3134">
            <v>4210001</v>
          </cell>
          <cell r="B3134" t="str">
            <v>RESERVE FOR GEN'L REPL UNDER GUARANTEE-CURRENT</v>
          </cell>
        </row>
        <row r="3135">
          <cell r="A3135">
            <v>4210001</v>
          </cell>
          <cell r="B3135" t="str">
            <v>RESERVE FOR GEN'L REPL UNDER GUARANTEE-CURRENT</v>
          </cell>
        </row>
        <row r="3136">
          <cell r="A3136">
            <v>4210001</v>
          </cell>
          <cell r="B3136" t="str">
            <v>RESERVE FOR GEN'L REPL UNDER GUARANTEE-CURRENT</v>
          </cell>
        </row>
        <row r="3137">
          <cell r="A3137">
            <v>4210001</v>
          </cell>
          <cell r="B3137" t="str">
            <v>RESERVE FOR GEN'L REPL UNDER GUARANTEE-CURRENT</v>
          </cell>
        </row>
        <row r="3138">
          <cell r="A3138">
            <v>4210001</v>
          </cell>
          <cell r="B3138" t="str">
            <v>RESERVE FOR GEN'L REPL UNDER GUARANTEE-CURRENT</v>
          </cell>
        </row>
        <row r="3139">
          <cell r="A3139">
            <v>4210001</v>
          </cell>
          <cell r="B3139" t="str">
            <v>RESERVE FOR GEN'L REPL UNDER GUARANTEE-CURRENT</v>
          </cell>
        </row>
        <row r="3140">
          <cell r="A3140">
            <v>4210001</v>
          </cell>
          <cell r="B3140" t="str">
            <v>RESERVE FOR GEN'L REPL UNDER GUARANTEE-CURRENT</v>
          </cell>
        </row>
        <row r="3141">
          <cell r="A3141">
            <v>4210001</v>
          </cell>
          <cell r="B3141" t="str">
            <v>RESERVE FOR GEN'L REPL UNDER GUARANTEE-CURRENT</v>
          </cell>
        </row>
        <row r="3142">
          <cell r="A3142">
            <v>4210001</v>
          </cell>
          <cell r="B3142" t="str">
            <v>RESERVE FOR GEN'L REPL UNDER GUARANTEE-CURRENT</v>
          </cell>
        </row>
        <row r="3143">
          <cell r="A3143">
            <v>4210001</v>
          </cell>
          <cell r="B3143" t="str">
            <v>RESERVE FOR GEN'L REPL UNDER GUARANTEE-CURRENT</v>
          </cell>
        </row>
        <row r="3144">
          <cell r="A3144">
            <v>4210001</v>
          </cell>
          <cell r="B3144" t="str">
            <v>RESERVE FOR GEN'L REPL UNDER GUARANTEE-CURRENT</v>
          </cell>
        </row>
        <row r="3145">
          <cell r="A3145">
            <v>4210001</v>
          </cell>
          <cell r="B3145" t="str">
            <v>RESERVE FOR GEN'L REPL UNDER GUARANTEE-CURRENT</v>
          </cell>
        </row>
        <row r="3146">
          <cell r="A3146">
            <v>4210001</v>
          </cell>
          <cell r="B3146" t="str">
            <v>RESERVE FOR GEN'L REPL UNDER GUARANTEE-CURRENT</v>
          </cell>
        </row>
        <row r="3147">
          <cell r="A3147">
            <v>4210001</v>
          </cell>
          <cell r="B3147" t="str">
            <v>RESERVE FOR GEN'L REPL UNDER GUARANTEE-CURRENT</v>
          </cell>
        </row>
        <row r="3148">
          <cell r="A3148">
            <v>4210001</v>
          </cell>
          <cell r="B3148" t="str">
            <v>RESERVE FOR GEN'L REPL UNDER GUARANTEE-CURRENT</v>
          </cell>
        </row>
        <row r="3149">
          <cell r="A3149">
            <v>4210001</v>
          </cell>
          <cell r="B3149" t="str">
            <v>RESERVE FOR GEN'L REPL UNDER GUARANTEE-CURRENT</v>
          </cell>
        </row>
        <row r="3150">
          <cell r="A3150">
            <v>4210001</v>
          </cell>
          <cell r="B3150" t="str">
            <v>RESERVE FOR GEN'L REPL UNDER GUARANTEE-CURRENT</v>
          </cell>
        </row>
        <row r="3151">
          <cell r="A3151">
            <v>4210001</v>
          </cell>
          <cell r="B3151" t="str">
            <v>RESERVE FOR GEN'L REPL UNDER GUARANTEE-CURRENT</v>
          </cell>
        </row>
        <row r="3152">
          <cell r="A3152">
            <v>4210001</v>
          </cell>
          <cell r="B3152" t="str">
            <v>RESERVE FOR GEN'L REPL UNDER GUARANTEE-CURRENT</v>
          </cell>
        </row>
        <row r="3153">
          <cell r="A3153">
            <v>4210001</v>
          </cell>
          <cell r="B3153" t="str">
            <v>RESERVE FOR GEN'L REPL UNDER GUARANTEE-CURRENT</v>
          </cell>
        </row>
        <row r="3154">
          <cell r="A3154">
            <v>4210001</v>
          </cell>
          <cell r="B3154" t="str">
            <v>RESERVE FOR GEN'L REPL UNDER GUARANTEE-CURRENT</v>
          </cell>
        </row>
        <row r="3155">
          <cell r="A3155">
            <v>4311002</v>
          </cell>
          <cell r="B3155" t="str">
            <v>WITHIN OWN DIVISION</v>
          </cell>
        </row>
        <row r="3156">
          <cell r="A3156">
            <v>4311002</v>
          </cell>
          <cell r="B3156" t="str">
            <v>WITHIN OWN DIVISION</v>
          </cell>
        </row>
        <row r="3157">
          <cell r="A3157">
            <v>4410001</v>
          </cell>
          <cell r="B3157" t="str">
            <v>INT. OF OTHER SHARE OWNERS IN EQUITY OF AFFIL</v>
          </cell>
        </row>
        <row r="3158">
          <cell r="A3158">
            <v>4510001</v>
          </cell>
          <cell r="B3158" t="str">
            <v>CAPITAL STOCK</v>
          </cell>
        </row>
        <row r="3159">
          <cell r="A3159">
            <v>4510001</v>
          </cell>
          <cell r="B3159" t="str">
            <v>CAPITAL STOCK</v>
          </cell>
        </row>
        <row r="3160">
          <cell r="A3160">
            <v>4510001</v>
          </cell>
          <cell r="B3160" t="str">
            <v>CAPITAL STOCK</v>
          </cell>
        </row>
        <row r="3161">
          <cell r="A3161">
            <v>4610001</v>
          </cell>
          <cell r="B3161" t="str">
            <v>CAPITAL SURPLUS</v>
          </cell>
        </row>
        <row r="3162">
          <cell r="A3162">
            <v>4610001</v>
          </cell>
          <cell r="B3162" t="str">
            <v>CAPITAL SURPLUS</v>
          </cell>
        </row>
        <row r="3163">
          <cell r="A3163">
            <v>4610001</v>
          </cell>
          <cell r="B3163" t="str">
            <v>CAPITAL SURPLUS</v>
          </cell>
        </row>
        <row r="3164">
          <cell r="A3164">
            <v>4610002</v>
          </cell>
          <cell r="B3164" t="str">
            <v>EQUITY-(GE FOREIGN INDUST. CO.</v>
          </cell>
        </row>
        <row r="3165">
          <cell r="A3165">
            <v>4620001</v>
          </cell>
          <cell r="B3165" t="str">
            <v>FORGEIN CURRENCY TRANSLATION ADJ</v>
          </cell>
        </row>
        <row r="3166">
          <cell r="A3166">
            <v>4640101</v>
          </cell>
          <cell r="B3166" t="str">
            <v>OPENING BALANCE-TRANSITION ADJUSTMENT (PRE-TAX)</v>
          </cell>
        </row>
        <row r="3167">
          <cell r="A3167">
            <v>4711001</v>
          </cell>
          <cell r="B3167" t="str">
            <v>IMPUTED DEBT-GAP SUBACCOUNT 471.1</v>
          </cell>
        </row>
        <row r="3168">
          <cell r="A3168">
            <v>4711001</v>
          </cell>
          <cell r="B3168" t="str">
            <v>IMPUTED DEBT-GAP SUBACCOUNT 471.1</v>
          </cell>
        </row>
        <row r="3169">
          <cell r="A3169">
            <v>4711001</v>
          </cell>
          <cell r="B3169" t="str">
            <v>IMPUTED DEBT-GAP SUBACCOUNT 471.1</v>
          </cell>
        </row>
        <row r="3170">
          <cell r="A3170">
            <v>4711001</v>
          </cell>
          <cell r="B3170" t="str">
            <v>IMPUTED DEBT-GAP SUBACCOUNT 471.1</v>
          </cell>
        </row>
        <row r="3171">
          <cell r="A3171">
            <v>4711001</v>
          </cell>
          <cell r="B3171" t="str">
            <v>IMPUTED DEBT-GAP SUBACCOUNT 471.1</v>
          </cell>
        </row>
        <row r="3172">
          <cell r="A3172">
            <v>4711001</v>
          </cell>
          <cell r="B3172" t="str">
            <v>IMPUTED DEBT-GAP SUBACCOUNT 471.1</v>
          </cell>
        </row>
        <row r="3173">
          <cell r="A3173">
            <v>4711001</v>
          </cell>
          <cell r="B3173" t="str">
            <v>IMPUTED DEBT-GAP SUBACCOUNT 471.1</v>
          </cell>
        </row>
        <row r="3174">
          <cell r="A3174">
            <v>4711001</v>
          </cell>
          <cell r="B3174" t="str">
            <v>IMPUTED DEBT-GAP SUBACCOUNT 471.1</v>
          </cell>
        </row>
        <row r="3175">
          <cell r="A3175">
            <v>4711001</v>
          </cell>
          <cell r="B3175" t="str">
            <v>IMPUTED DEBT-GAP SUBACCOUNT 471.1</v>
          </cell>
        </row>
        <row r="3176">
          <cell r="A3176">
            <v>4711001</v>
          </cell>
          <cell r="B3176" t="str">
            <v>IMPUTED DEBT-GAP SUBACCOUNT 471.1</v>
          </cell>
        </row>
        <row r="3177">
          <cell r="A3177">
            <v>4711001</v>
          </cell>
          <cell r="B3177" t="str">
            <v>IMPUTED DEBT-GAP SUBACCOUNT 471.1</v>
          </cell>
        </row>
        <row r="3178">
          <cell r="A3178">
            <v>4711001</v>
          </cell>
          <cell r="B3178" t="str">
            <v>IMPUTED DEBT-GAP SUBACCOUNT 471.1</v>
          </cell>
        </row>
        <row r="3179">
          <cell r="A3179">
            <v>4711001</v>
          </cell>
          <cell r="B3179" t="str">
            <v>IMPUTED DEBT-GAP SUBACCOUNT 471.1</v>
          </cell>
        </row>
        <row r="3180">
          <cell r="A3180">
            <v>4711001</v>
          </cell>
          <cell r="B3180" t="str">
            <v>IMPUTED DEBT-GAP SUBACCOUNT 471.1</v>
          </cell>
        </row>
        <row r="3181">
          <cell r="A3181">
            <v>4711001</v>
          </cell>
          <cell r="B3181" t="str">
            <v>IMPUTED DEBT-GAP SUBACCOUNT 471.1</v>
          </cell>
        </row>
        <row r="3182">
          <cell r="A3182">
            <v>4711001</v>
          </cell>
          <cell r="B3182" t="str">
            <v>IMPUTED DEBT-GAP SUBACCOUNT 471.1</v>
          </cell>
        </row>
        <row r="3183">
          <cell r="A3183">
            <v>4712101</v>
          </cell>
          <cell r="B3183" t="str">
            <v>ALL OTHER EXCLUDING NET INCOME</v>
          </cell>
        </row>
        <row r="3184">
          <cell r="A3184">
            <v>4712101</v>
          </cell>
          <cell r="B3184" t="str">
            <v>ALL OTHER EXCLUDING NET INCOME</v>
          </cell>
        </row>
        <row r="3185">
          <cell r="A3185">
            <v>4712101</v>
          </cell>
          <cell r="B3185" t="str">
            <v>ALL OTHER EXCLUDING NET INCOME</v>
          </cell>
        </row>
        <row r="3186">
          <cell r="A3186">
            <v>4712301</v>
          </cell>
          <cell r="B3186" t="str">
            <v>DIVIDENDS-CURRENT YEAR</v>
          </cell>
        </row>
        <row r="3187">
          <cell r="A3187">
            <v>4720001</v>
          </cell>
          <cell r="B3187" t="str">
            <v>AFFILIATE CURRENT ACCOUNT OUTSIDE OWN BUSINESS</v>
          </cell>
        </row>
        <row r="3188">
          <cell r="A3188">
            <v>4720001</v>
          </cell>
          <cell r="B3188" t="str">
            <v>AFFILIATE CURRENT ACCOUNT OUTSIDE OWN BUSINESS</v>
          </cell>
        </row>
        <row r="3189">
          <cell r="A3189">
            <v>4720001</v>
          </cell>
          <cell r="B3189" t="str">
            <v>AFFILIATE CURRENT ACCOUNT OUTSIDE OWN BUSINESS</v>
          </cell>
        </row>
        <row r="3190">
          <cell r="A3190">
            <v>4720002</v>
          </cell>
          <cell r="B3190" t="str">
            <v>AFFILIATE CURRENT ACCOUNT WITHIN OWN BUSINESS</v>
          </cell>
        </row>
        <row r="3191">
          <cell r="A3191">
            <v>4720002</v>
          </cell>
          <cell r="B3191" t="str">
            <v>AFFILIATE CURRENT ACCOUNT WITHIN OWN BUSINESS</v>
          </cell>
        </row>
        <row r="3192">
          <cell r="A3192">
            <v>4720002</v>
          </cell>
          <cell r="B3192" t="str">
            <v>AFFILIATE CURRENT ACCOUNT WITHIN OWN BUSINESS</v>
          </cell>
        </row>
        <row r="3193">
          <cell r="A3193">
            <v>4720002</v>
          </cell>
          <cell r="B3193" t="str">
            <v>AFFILIATE CURRENT ACCOUNT WITHIN OWN BUSINESS</v>
          </cell>
        </row>
        <row r="3194">
          <cell r="A3194">
            <v>4720002</v>
          </cell>
          <cell r="B3194" t="str">
            <v>AFFILIATE CURRENT ACCOUNT WITHIN OWN BUSINESS</v>
          </cell>
        </row>
        <row r="3195">
          <cell r="A3195">
            <v>4720002</v>
          </cell>
          <cell r="B3195" t="str">
            <v>AFFILIATE CURRENT ACCOUNT WITHIN OWN BUSINESS</v>
          </cell>
        </row>
        <row r="3196">
          <cell r="A3196">
            <v>4720002</v>
          </cell>
          <cell r="B3196" t="str">
            <v>AFFILIATE CURRENT ACCOUNT WITHIN OWN BUSINESS</v>
          </cell>
        </row>
        <row r="3197">
          <cell r="A3197">
            <v>4720004</v>
          </cell>
          <cell r="B3197" t="str">
            <v>AFFILIATE CURRENT ACCOUNT - CANADA</v>
          </cell>
        </row>
        <row r="3198">
          <cell r="A3198">
            <v>4720071</v>
          </cell>
          <cell r="B3198" t="str">
            <v>TRSY-AFFILLIATE CURRENT ACCOUTN</v>
          </cell>
        </row>
        <row r="3199">
          <cell r="A3199">
            <v>4810001</v>
          </cell>
          <cell r="B3199" t="str">
            <v>RETAINED EARNINGS AT JANUARY 1</v>
          </cell>
        </row>
        <row r="3200">
          <cell r="A3200">
            <v>5011001</v>
          </cell>
          <cell r="B3200" t="str">
            <v>EXTERNAL CUSTOMERS</v>
          </cell>
        </row>
        <row r="3201">
          <cell r="A3201">
            <v>5011001</v>
          </cell>
          <cell r="B3201" t="str">
            <v>EXTERNAL CUSTOMERS</v>
          </cell>
        </row>
        <row r="3202">
          <cell r="A3202">
            <v>5011001</v>
          </cell>
          <cell r="B3202" t="str">
            <v>EXTERNAL CUSTOMERS</v>
          </cell>
        </row>
        <row r="3203">
          <cell r="A3203">
            <v>5011001</v>
          </cell>
          <cell r="B3203" t="str">
            <v>EXTERNAL CUSTOMERS</v>
          </cell>
        </row>
        <row r="3204">
          <cell r="A3204">
            <v>5011001</v>
          </cell>
          <cell r="B3204" t="str">
            <v>EXTERNAL CUSTOMERS</v>
          </cell>
        </row>
        <row r="3205">
          <cell r="A3205">
            <v>5011001</v>
          </cell>
          <cell r="B3205" t="str">
            <v>EXTERNAL CUSTOMERS</v>
          </cell>
        </row>
        <row r="3206">
          <cell r="A3206">
            <v>5011001</v>
          </cell>
          <cell r="B3206" t="str">
            <v>EXTERNAL CUSTOMERS</v>
          </cell>
        </row>
        <row r="3207">
          <cell r="A3207">
            <v>5011001</v>
          </cell>
          <cell r="B3207" t="str">
            <v>EXTERNAL CUSTOMERS</v>
          </cell>
        </row>
        <row r="3208">
          <cell r="A3208">
            <v>5011001</v>
          </cell>
          <cell r="B3208" t="str">
            <v>EXTERNAL CUSTOMERS</v>
          </cell>
        </row>
        <row r="3209">
          <cell r="A3209">
            <v>5011001</v>
          </cell>
          <cell r="B3209" t="str">
            <v>EXTERNAL CUSTOMERS</v>
          </cell>
        </row>
        <row r="3210">
          <cell r="A3210">
            <v>5011001</v>
          </cell>
          <cell r="B3210" t="str">
            <v>EXTERNAL CUSTOMERS</v>
          </cell>
        </row>
        <row r="3211">
          <cell r="A3211">
            <v>5011001</v>
          </cell>
          <cell r="B3211" t="str">
            <v>EXTERNAL CUSTOMERS</v>
          </cell>
        </row>
        <row r="3212">
          <cell r="A3212">
            <v>5011001</v>
          </cell>
          <cell r="B3212" t="str">
            <v>EXTERNAL CUSTOMERS</v>
          </cell>
        </row>
        <row r="3213">
          <cell r="A3213">
            <v>5011001</v>
          </cell>
          <cell r="B3213" t="str">
            <v>EXTERNAL CUSTOMERS</v>
          </cell>
        </row>
        <row r="3214">
          <cell r="A3214">
            <v>5011001</v>
          </cell>
          <cell r="B3214" t="str">
            <v>EXTERNAL CUSTOMERS</v>
          </cell>
        </row>
        <row r="3215">
          <cell r="A3215">
            <v>5011001</v>
          </cell>
          <cell r="B3215" t="str">
            <v>EXTERNAL CUSTOMERS</v>
          </cell>
        </row>
        <row r="3216">
          <cell r="A3216">
            <v>5011001</v>
          </cell>
          <cell r="B3216" t="str">
            <v>EXTERNAL CUSTOMERS</v>
          </cell>
        </row>
        <row r="3217">
          <cell r="A3217">
            <v>5011001</v>
          </cell>
          <cell r="B3217" t="str">
            <v>EXTERNAL CUSTOMERS</v>
          </cell>
        </row>
        <row r="3218">
          <cell r="A3218">
            <v>5011001</v>
          </cell>
          <cell r="B3218" t="str">
            <v>EXTERNAL CUSTOMERS</v>
          </cell>
        </row>
        <row r="3219">
          <cell r="A3219">
            <v>5012201</v>
          </cell>
          <cell r="B3219" t="str">
            <v>WITHIN OWN DIVISION</v>
          </cell>
        </row>
        <row r="3220">
          <cell r="A3220">
            <v>5012201</v>
          </cell>
          <cell r="B3220" t="str">
            <v>WITHIN OWN DIVISION</v>
          </cell>
        </row>
        <row r="3221">
          <cell r="A3221">
            <v>5012201</v>
          </cell>
          <cell r="B3221" t="str">
            <v>WITHIN OWN DIVISION</v>
          </cell>
        </row>
        <row r="3222">
          <cell r="A3222">
            <v>5012301</v>
          </cell>
          <cell r="B3222" t="str">
            <v>OTHERS WITHIN OWN GROUP</v>
          </cell>
        </row>
        <row r="3223">
          <cell r="A3223">
            <v>5012301</v>
          </cell>
          <cell r="B3223" t="str">
            <v>OTHERS WITHIN OWN GROUP</v>
          </cell>
        </row>
        <row r="3224">
          <cell r="A3224">
            <v>5012501</v>
          </cell>
          <cell r="B3224" t="str">
            <v>OTHER GE PARENT CO COMPONENTS</v>
          </cell>
        </row>
        <row r="3225">
          <cell r="A3225">
            <v>5012501</v>
          </cell>
          <cell r="B3225" t="str">
            <v>OTHER GE PARENT CO COMPONENTS</v>
          </cell>
        </row>
        <row r="3226">
          <cell r="A3226">
            <v>5012501</v>
          </cell>
          <cell r="B3226" t="str">
            <v>OTHER GE PARENT CO COMPONENTS</v>
          </cell>
        </row>
        <row r="3227">
          <cell r="A3227">
            <v>5012501</v>
          </cell>
          <cell r="B3227" t="str">
            <v>OTHER GE PARENT CO COMPONENTS</v>
          </cell>
        </row>
        <row r="3228">
          <cell r="A3228">
            <v>5012501</v>
          </cell>
          <cell r="B3228" t="str">
            <v>OTHER GE PARENT CO COMPONENTS</v>
          </cell>
        </row>
        <row r="3229">
          <cell r="A3229">
            <v>5012501</v>
          </cell>
          <cell r="B3229" t="str">
            <v>OTHER GE PARENT CO COMPONENTS</v>
          </cell>
        </row>
        <row r="3230">
          <cell r="A3230">
            <v>5012501</v>
          </cell>
          <cell r="B3230" t="str">
            <v>OTHER GE PARENT CO COMPONENTS</v>
          </cell>
        </row>
        <row r="3231">
          <cell r="A3231">
            <v>5012501</v>
          </cell>
          <cell r="B3231" t="str">
            <v>OTHER GE PARENT CO COMPONENTS</v>
          </cell>
        </row>
        <row r="3232">
          <cell r="A3232">
            <v>5012501</v>
          </cell>
          <cell r="B3232" t="str">
            <v>OTHER GE PARENT CO COMPONENTS</v>
          </cell>
        </row>
        <row r="3233">
          <cell r="A3233">
            <v>5012501</v>
          </cell>
          <cell r="B3233" t="str">
            <v>OTHER GE PARENT CO COMPONENTS</v>
          </cell>
        </row>
        <row r="3234">
          <cell r="A3234">
            <v>5012501</v>
          </cell>
          <cell r="B3234" t="str">
            <v>OTHER GE PARENT CO COMPONENTS</v>
          </cell>
        </row>
        <row r="3235">
          <cell r="A3235">
            <v>5012501</v>
          </cell>
          <cell r="B3235" t="str">
            <v>OTHER GE PARENT CO COMPONENTS</v>
          </cell>
        </row>
        <row r="3236">
          <cell r="A3236">
            <v>5013101</v>
          </cell>
          <cell r="B3236" t="str">
            <v>WITHIN OWN DEPARTMENT</v>
          </cell>
        </row>
        <row r="3237">
          <cell r="A3237">
            <v>5013101</v>
          </cell>
          <cell r="B3237" t="str">
            <v>WITHIN OWN DEPARTMENT</v>
          </cell>
        </row>
        <row r="3238">
          <cell r="A3238">
            <v>5013201</v>
          </cell>
          <cell r="B3238" t="str">
            <v>NET SALES BILLED-INTERCO-OWN DIVISION</v>
          </cell>
        </row>
        <row r="3239">
          <cell r="A3239">
            <v>5013201</v>
          </cell>
          <cell r="B3239" t="str">
            <v>NET SALES BILLED-INTERCO-OWN DIVISION</v>
          </cell>
        </row>
        <row r="3240">
          <cell r="A3240">
            <v>5013201</v>
          </cell>
          <cell r="B3240" t="str">
            <v>NET SALES BILLED-INTERCO-OWN DIVISION</v>
          </cell>
        </row>
        <row r="3241">
          <cell r="A3241">
            <v>5013201</v>
          </cell>
          <cell r="B3241" t="str">
            <v>NET SALES BILLED-INTERCO-OWN DIVISION</v>
          </cell>
        </row>
        <row r="3242">
          <cell r="A3242">
            <v>5013201</v>
          </cell>
          <cell r="B3242" t="str">
            <v>NET SALES BILLED-INTERCO-OWN DIVISION</v>
          </cell>
        </row>
        <row r="3243">
          <cell r="A3243">
            <v>5013201</v>
          </cell>
          <cell r="B3243" t="str">
            <v>NET SALES BILLED-INTERCO-OWN DIVISION</v>
          </cell>
        </row>
        <row r="3244">
          <cell r="A3244">
            <v>5013301</v>
          </cell>
          <cell r="B3244" t="str">
            <v>OTHERS WITHIN OWN GROUP</v>
          </cell>
        </row>
        <row r="3245">
          <cell r="A3245">
            <v>5013501</v>
          </cell>
          <cell r="B3245" t="str">
            <v>OTHER CONSOLIDATED COMPONENTS</v>
          </cell>
        </row>
        <row r="3246">
          <cell r="A3246">
            <v>5100001</v>
          </cell>
          <cell r="B3246" t="str">
            <v>ALL OTHER COSTS AND EXPENSES</v>
          </cell>
        </row>
        <row r="3247">
          <cell r="A3247">
            <v>5100001</v>
          </cell>
          <cell r="B3247" t="str">
            <v>ALL OTHER COSTS AND EXPENSES</v>
          </cell>
        </row>
        <row r="3248">
          <cell r="A3248">
            <v>5100001</v>
          </cell>
          <cell r="B3248" t="str">
            <v>ALL OTHER COSTS AND EXPENSES</v>
          </cell>
        </row>
        <row r="3249">
          <cell r="A3249">
            <v>5100001</v>
          </cell>
          <cell r="B3249" t="str">
            <v>ALL OTHER COSTS AND EXPENSES</v>
          </cell>
        </row>
        <row r="3250">
          <cell r="A3250">
            <v>5100001</v>
          </cell>
          <cell r="B3250" t="str">
            <v>ALL OTHER COSTS AND EXPENSES</v>
          </cell>
        </row>
        <row r="3251">
          <cell r="A3251">
            <v>5100001</v>
          </cell>
          <cell r="B3251" t="str">
            <v>ALL OTHER COSTS AND EXPENSES</v>
          </cell>
        </row>
        <row r="3252">
          <cell r="A3252">
            <v>5100001</v>
          </cell>
          <cell r="B3252" t="str">
            <v>ALL OTHER COSTS AND EXPENSES</v>
          </cell>
        </row>
        <row r="3253">
          <cell r="A3253">
            <v>5100001</v>
          </cell>
          <cell r="B3253" t="str">
            <v>ALL OTHER COSTS AND EXPENSES</v>
          </cell>
        </row>
        <row r="3254">
          <cell r="A3254">
            <v>5100001</v>
          </cell>
          <cell r="B3254" t="str">
            <v>ALL OTHER COSTS AND EXPENSES</v>
          </cell>
        </row>
        <row r="3255">
          <cell r="A3255">
            <v>5100001</v>
          </cell>
          <cell r="B3255" t="str">
            <v>ALL OTHER COSTS AND EXPENSES</v>
          </cell>
        </row>
        <row r="3256">
          <cell r="A3256">
            <v>5100001</v>
          </cell>
          <cell r="B3256" t="str">
            <v>ALL OTHER COSTS AND EXPENSES</v>
          </cell>
        </row>
        <row r="3257">
          <cell r="A3257">
            <v>5100001</v>
          </cell>
          <cell r="B3257" t="str">
            <v>ALL OTHER COSTS AND EXPENSES</v>
          </cell>
        </row>
        <row r="3258">
          <cell r="A3258">
            <v>5100001</v>
          </cell>
          <cell r="B3258" t="str">
            <v>ALL OTHER COSTS AND EXPENSES</v>
          </cell>
        </row>
        <row r="3259">
          <cell r="A3259">
            <v>5100001</v>
          </cell>
          <cell r="B3259" t="str">
            <v>ALL OTHER COSTS AND EXPENSES</v>
          </cell>
        </row>
        <row r="3260">
          <cell r="A3260">
            <v>5100001</v>
          </cell>
          <cell r="B3260" t="str">
            <v>ALL OTHER COSTS AND EXPENSES</v>
          </cell>
        </row>
        <row r="3261">
          <cell r="A3261">
            <v>5100001</v>
          </cell>
          <cell r="B3261" t="str">
            <v>ALL OTHER COSTS AND EXPENSES</v>
          </cell>
        </row>
        <row r="3262">
          <cell r="A3262">
            <v>5100001</v>
          </cell>
          <cell r="B3262" t="str">
            <v>ALL OTHER COSTS AND EXPENSES</v>
          </cell>
        </row>
        <row r="3263">
          <cell r="A3263">
            <v>5100001</v>
          </cell>
          <cell r="B3263" t="str">
            <v>ALL OTHER COSTS AND EXPENSES</v>
          </cell>
        </row>
        <row r="3264">
          <cell r="A3264">
            <v>5100001</v>
          </cell>
          <cell r="B3264" t="str">
            <v>ALL OTHER COSTS AND EXPENSES</v>
          </cell>
        </row>
        <row r="3265">
          <cell r="A3265">
            <v>5100001</v>
          </cell>
          <cell r="B3265" t="str">
            <v>ALL OTHER COSTS AND EXPENSES</v>
          </cell>
        </row>
        <row r="3266">
          <cell r="A3266">
            <v>5100001</v>
          </cell>
          <cell r="B3266" t="str">
            <v>ALL OTHER COSTS AND EXPENSES</v>
          </cell>
        </row>
        <row r="3267">
          <cell r="A3267">
            <v>5100001</v>
          </cell>
          <cell r="B3267" t="str">
            <v>ALL OTHER COSTS AND EXPENSES</v>
          </cell>
        </row>
        <row r="3268">
          <cell r="A3268">
            <v>5100001</v>
          </cell>
          <cell r="B3268" t="str">
            <v>ALL OTHER COSTS AND EXPENSES</v>
          </cell>
        </row>
        <row r="3269">
          <cell r="A3269">
            <v>5100001</v>
          </cell>
          <cell r="B3269" t="str">
            <v>ALL OTHER COSTS AND EXPENSES</v>
          </cell>
        </row>
        <row r="3270">
          <cell r="A3270">
            <v>5100001</v>
          </cell>
          <cell r="B3270" t="str">
            <v>ALL OTHER COSTS AND EXPENSES</v>
          </cell>
        </row>
        <row r="3271">
          <cell r="A3271">
            <v>5100001</v>
          </cell>
          <cell r="B3271" t="str">
            <v>ALL OTHER COSTS AND EXPENSES</v>
          </cell>
        </row>
        <row r="3272">
          <cell r="A3272">
            <v>5100001</v>
          </cell>
          <cell r="B3272" t="str">
            <v>ALL OTHER COSTS AND EXPENSES</v>
          </cell>
        </row>
        <row r="3273">
          <cell r="A3273">
            <v>5100001</v>
          </cell>
          <cell r="B3273" t="str">
            <v>ALL OTHER COSTS AND EXPENSES</v>
          </cell>
        </row>
        <row r="3274">
          <cell r="A3274">
            <v>5100001</v>
          </cell>
          <cell r="B3274" t="str">
            <v>ALL OTHER COSTS AND EXPENSES</v>
          </cell>
        </row>
        <row r="3275">
          <cell r="A3275">
            <v>5100001</v>
          </cell>
          <cell r="B3275" t="str">
            <v>ALL OTHER COSTS AND EXPENSES</v>
          </cell>
        </row>
        <row r="3276">
          <cell r="A3276">
            <v>5100001</v>
          </cell>
          <cell r="B3276" t="str">
            <v>ALL OTHER COSTS AND EXPENSES</v>
          </cell>
        </row>
        <row r="3277">
          <cell r="A3277">
            <v>5100001</v>
          </cell>
          <cell r="B3277" t="str">
            <v>ALL OTHER COSTS AND EXPENSES</v>
          </cell>
        </row>
        <row r="3278">
          <cell r="A3278">
            <v>5100001</v>
          </cell>
          <cell r="B3278" t="str">
            <v>ALL OTHER COSTS AND EXPENSES</v>
          </cell>
        </row>
        <row r="3279">
          <cell r="A3279">
            <v>5100001</v>
          </cell>
          <cell r="B3279" t="str">
            <v>ALL OTHER COSTS AND EXPENSES</v>
          </cell>
        </row>
        <row r="3280">
          <cell r="A3280">
            <v>5100001</v>
          </cell>
          <cell r="B3280" t="str">
            <v>ALL OTHER COSTS AND EXPENSES</v>
          </cell>
        </row>
        <row r="3281">
          <cell r="A3281">
            <v>5100001</v>
          </cell>
          <cell r="B3281" t="str">
            <v>ALL OTHER COSTS AND EXPENSES</v>
          </cell>
        </row>
        <row r="3282">
          <cell r="A3282">
            <v>5100001</v>
          </cell>
          <cell r="B3282" t="str">
            <v>ALL OTHER COSTS AND EXPENSES</v>
          </cell>
        </row>
        <row r="3283">
          <cell r="A3283">
            <v>5100001</v>
          </cell>
          <cell r="B3283" t="str">
            <v>ALL OTHER COSTS AND EXPENSES</v>
          </cell>
        </row>
        <row r="3284">
          <cell r="A3284">
            <v>5100001</v>
          </cell>
          <cell r="B3284" t="str">
            <v>ALL OTHER COSTS AND EXPENSES</v>
          </cell>
        </row>
        <row r="3285">
          <cell r="A3285">
            <v>5100001</v>
          </cell>
          <cell r="B3285" t="str">
            <v>ALL OTHER COSTS AND EXPENSES</v>
          </cell>
        </row>
        <row r="3286">
          <cell r="A3286">
            <v>5100001</v>
          </cell>
          <cell r="B3286" t="str">
            <v>ALL OTHER COSTS AND EXPENSES</v>
          </cell>
        </row>
        <row r="3287">
          <cell r="A3287">
            <v>5100001</v>
          </cell>
          <cell r="B3287" t="str">
            <v>ALL OTHER COSTS AND EXPENSES</v>
          </cell>
        </row>
        <row r="3288">
          <cell r="A3288">
            <v>5100001</v>
          </cell>
          <cell r="B3288" t="str">
            <v>ALL OTHER COSTS AND EXPENSES</v>
          </cell>
        </row>
        <row r="3289">
          <cell r="A3289">
            <v>5100001</v>
          </cell>
          <cell r="B3289" t="str">
            <v>ALL OTHER COSTS AND EXPENSES</v>
          </cell>
        </row>
        <row r="3290">
          <cell r="A3290">
            <v>5100001</v>
          </cell>
          <cell r="B3290" t="str">
            <v>ALL OTHER COSTS AND EXPENSES</v>
          </cell>
        </row>
        <row r="3291">
          <cell r="A3291">
            <v>5100001</v>
          </cell>
          <cell r="B3291" t="str">
            <v>ALL OTHER COSTS AND EXPENSES</v>
          </cell>
        </row>
        <row r="3292">
          <cell r="A3292">
            <v>5100001</v>
          </cell>
          <cell r="B3292" t="str">
            <v>ALL OTHER COSTS AND EXPENSES</v>
          </cell>
        </row>
        <row r="3293">
          <cell r="A3293">
            <v>5100001</v>
          </cell>
          <cell r="B3293" t="str">
            <v>ALL OTHER COSTS AND EXPENSES</v>
          </cell>
        </row>
        <row r="3294">
          <cell r="A3294">
            <v>5100001</v>
          </cell>
          <cell r="B3294" t="str">
            <v>ALL OTHER COSTS AND EXPENSES</v>
          </cell>
        </row>
        <row r="3295">
          <cell r="A3295">
            <v>5100001</v>
          </cell>
          <cell r="B3295" t="str">
            <v>ALL OTHER COSTS AND EXPENSES</v>
          </cell>
        </row>
        <row r="3296">
          <cell r="A3296">
            <v>5100001</v>
          </cell>
          <cell r="B3296" t="str">
            <v>ALL OTHER COSTS AND EXPENSES</v>
          </cell>
        </row>
        <row r="3297">
          <cell r="A3297">
            <v>5100001</v>
          </cell>
          <cell r="B3297" t="str">
            <v>ALL OTHER COSTS AND EXPENSES</v>
          </cell>
        </row>
        <row r="3298">
          <cell r="A3298">
            <v>5100001</v>
          </cell>
          <cell r="B3298" t="str">
            <v>ALL OTHER COSTS AND EXPENSES</v>
          </cell>
        </row>
        <row r="3299">
          <cell r="A3299">
            <v>5100001</v>
          </cell>
          <cell r="B3299" t="str">
            <v>ALL OTHER COSTS AND EXPENSES</v>
          </cell>
        </row>
        <row r="3300">
          <cell r="A3300">
            <v>5100001</v>
          </cell>
          <cell r="B3300" t="str">
            <v>ALL OTHER COSTS AND EXPENSES</v>
          </cell>
        </row>
        <row r="3301">
          <cell r="A3301">
            <v>5100001</v>
          </cell>
          <cell r="B3301" t="str">
            <v>ALL OTHER COSTS AND EXPENSES</v>
          </cell>
        </row>
        <row r="3302">
          <cell r="A3302">
            <v>5100001</v>
          </cell>
          <cell r="B3302" t="str">
            <v>ALL OTHER COSTS AND EXPENSES</v>
          </cell>
        </row>
        <row r="3303">
          <cell r="A3303">
            <v>5100001</v>
          </cell>
          <cell r="B3303" t="str">
            <v>ALL OTHER COSTS AND EXPENSES</v>
          </cell>
        </row>
        <row r="3304">
          <cell r="A3304">
            <v>5100001</v>
          </cell>
          <cell r="B3304" t="str">
            <v>ALL OTHER COSTS AND EXPENSES</v>
          </cell>
        </row>
        <row r="3305">
          <cell r="A3305">
            <v>5100001</v>
          </cell>
          <cell r="B3305" t="str">
            <v>ALL OTHER COSTS AND EXPENSES</v>
          </cell>
        </row>
        <row r="3306">
          <cell r="A3306">
            <v>5100001</v>
          </cell>
          <cell r="B3306" t="str">
            <v>ALL OTHER COSTS AND EXPENSES</v>
          </cell>
        </row>
        <row r="3307">
          <cell r="A3307">
            <v>5100001</v>
          </cell>
          <cell r="B3307" t="str">
            <v>ALL OTHER COSTS AND EXPENSES</v>
          </cell>
        </row>
        <row r="3308">
          <cell r="A3308">
            <v>5100001</v>
          </cell>
          <cell r="B3308" t="str">
            <v>ALL OTHER COSTS AND EXPENSES</v>
          </cell>
        </row>
        <row r="3309">
          <cell r="A3309">
            <v>5100001</v>
          </cell>
          <cell r="B3309" t="str">
            <v>ALL OTHER COSTS AND EXPENSES</v>
          </cell>
        </row>
        <row r="3310">
          <cell r="A3310">
            <v>5100001</v>
          </cell>
          <cell r="B3310" t="str">
            <v>ALL OTHER COSTS AND EXPENSES</v>
          </cell>
        </row>
        <row r="3311">
          <cell r="A3311">
            <v>5100001</v>
          </cell>
          <cell r="B3311" t="str">
            <v>ALL OTHER COSTS AND EXPENSES</v>
          </cell>
        </row>
        <row r="3312">
          <cell r="A3312">
            <v>5100001</v>
          </cell>
          <cell r="B3312" t="str">
            <v>ALL OTHER COSTS AND EXPENSES</v>
          </cell>
        </row>
        <row r="3313">
          <cell r="A3313">
            <v>5100001</v>
          </cell>
          <cell r="B3313" t="str">
            <v>ALL OTHER COSTS AND EXPENSES</v>
          </cell>
        </row>
        <row r="3314">
          <cell r="A3314">
            <v>5100001</v>
          </cell>
          <cell r="B3314" t="str">
            <v>ALL OTHER COSTS AND EXPENSES</v>
          </cell>
        </row>
        <row r="3315">
          <cell r="A3315">
            <v>5100001</v>
          </cell>
          <cell r="B3315" t="str">
            <v>ALL OTHER COSTS AND EXPENSES</v>
          </cell>
        </row>
        <row r="3316">
          <cell r="A3316">
            <v>5100001</v>
          </cell>
          <cell r="B3316" t="str">
            <v>ALL OTHER COSTS AND EXPENSES</v>
          </cell>
        </row>
        <row r="3317">
          <cell r="A3317">
            <v>5100001</v>
          </cell>
          <cell r="B3317" t="str">
            <v>ALL OTHER COSTS AND EXPENSES</v>
          </cell>
        </row>
        <row r="3318">
          <cell r="A3318">
            <v>5100001</v>
          </cell>
          <cell r="B3318" t="str">
            <v>ALL OTHER COSTS AND EXPENSES</v>
          </cell>
        </row>
        <row r="3319">
          <cell r="A3319">
            <v>5100001</v>
          </cell>
          <cell r="B3319" t="str">
            <v>ALL OTHER COSTS AND EXPENSES</v>
          </cell>
        </row>
        <row r="3320">
          <cell r="A3320">
            <v>5100001</v>
          </cell>
          <cell r="B3320" t="str">
            <v>ALL OTHER COSTS AND EXPENSES</v>
          </cell>
        </row>
        <row r="3321">
          <cell r="A3321">
            <v>5100001</v>
          </cell>
          <cell r="B3321" t="str">
            <v>ALL OTHER COSTS AND EXPENSES</v>
          </cell>
        </row>
        <row r="3322">
          <cell r="A3322">
            <v>5100001</v>
          </cell>
          <cell r="B3322" t="str">
            <v>ALL OTHER COSTS AND EXPENSES</v>
          </cell>
        </row>
        <row r="3323">
          <cell r="A3323">
            <v>5100001</v>
          </cell>
          <cell r="B3323" t="str">
            <v>ALL OTHER COSTS AND EXPENSES</v>
          </cell>
        </row>
        <row r="3324">
          <cell r="A3324">
            <v>5100001</v>
          </cell>
          <cell r="B3324" t="str">
            <v>ALL OTHER COSTS AND EXPENSES</v>
          </cell>
        </row>
        <row r="3325">
          <cell r="A3325">
            <v>5100001</v>
          </cell>
          <cell r="B3325" t="str">
            <v>ALL OTHER COSTS AND EXPENSES</v>
          </cell>
        </row>
        <row r="3326">
          <cell r="A3326">
            <v>5100001</v>
          </cell>
          <cell r="B3326" t="str">
            <v>ALL OTHER COSTS AND EXPENSES</v>
          </cell>
        </row>
        <row r="3327">
          <cell r="A3327">
            <v>5100001</v>
          </cell>
          <cell r="B3327" t="str">
            <v>ALL OTHER COSTS AND EXPENSES</v>
          </cell>
        </row>
        <row r="3328">
          <cell r="A3328">
            <v>5100001</v>
          </cell>
          <cell r="B3328" t="str">
            <v>ALL OTHER COSTS AND EXPENSES</v>
          </cell>
        </row>
        <row r="3329">
          <cell r="A3329">
            <v>5100001</v>
          </cell>
          <cell r="B3329" t="str">
            <v>ALL OTHER COSTS AND EXPENSES</v>
          </cell>
        </row>
        <row r="3330">
          <cell r="A3330">
            <v>5100001</v>
          </cell>
          <cell r="B3330" t="str">
            <v>ALL OTHER COSTS AND EXPENSES</v>
          </cell>
        </row>
        <row r="3331">
          <cell r="A3331">
            <v>5100001</v>
          </cell>
          <cell r="B3331" t="str">
            <v>ALL OTHER COSTS AND EXPENSES</v>
          </cell>
        </row>
        <row r="3332">
          <cell r="A3332">
            <v>5100001</v>
          </cell>
          <cell r="B3332" t="str">
            <v>ALL OTHER COSTS AND EXPENSES</v>
          </cell>
        </row>
        <row r="3333">
          <cell r="A3333">
            <v>5100001</v>
          </cell>
          <cell r="B3333" t="str">
            <v>ALL OTHER COSTS AND EXPENSES</v>
          </cell>
        </row>
        <row r="3334">
          <cell r="A3334">
            <v>5100001</v>
          </cell>
          <cell r="B3334" t="str">
            <v>ALL OTHER COSTS AND EXPENSES</v>
          </cell>
        </row>
        <row r="3335">
          <cell r="A3335">
            <v>5100001</v>
          </cell>
          <cell r="B3335" t="str">
            <v>ALL OTHER COSTS AND EXPENSES</v>
          </cell>
        </row>
        <row r="3336">
          <cell r="A3336">
            <v>5100001</v>
          </cell>
          <cell r="B3336" t="str">
            <v>ALL OTHER COSTS AND EXPENSES</v>
          </cell>
        </row>
        <row r="3337">
          <cell r="A3337">
            <v>5100001</v>
          </cell>
          <cell r="B3337" t="str">
            <v>ALL OTHER COSTS AND EXPENSES</v>
          </cell>
        </row>
        <row r="3338">
          <cell r="A3338">
            <v>5100001</v>
          </cell>
          <cell r="B3338" t="str">
            <v>ALL OTHER COSTS AND EXPENSES</v>
          </cell>
        </row>
        <row r="3339">
          <cell r="A3339">
            <v>5100001</v>
          </cell>
          <cell r="B3339" t="str">
            <v>ALL OTHER COSTS AND EXPENSES</v>
          </cell>
        </row>
        <row r="3340">
          <cell r="A3340">
            <v>5100001</v>
          </cell>
          <cell r="B3340" t="str">
            <v>ALL OTHER COSTS AND EXPENSES</v>
          </cell>
        </row>
        <row r="3341">
          <cell r="A3341">
            <v>5100001</v>
          </cell>
          <cell r="B3341" t="str">
            <v>ALL OTHER COSTS AND EXPENSES</v>
          </cell>
        </row>
        <row r="3342">
          <cell r="A3342">
            <v>5100001</v>
          </cell>
          <cell r="B3342" t="str">
            <v>ALL OTHER COSTS AND EXPENSES</v>
          </cell>
        </row>
        <row r="3343">
          <cell r="A3343">
            <v>5100001</v>
          </cell>
          <cell r="B3343" t="str">
            <v>ALL OTHER COSTS AND EXPENSES</v>
          </cell>
        </row>
        <row r="3344">
          <cell r="A3344">
            <v>5100001</v>
          </cell>
          <cell r="B3344" t="str">
            <v>ALL OTHER COSTS AND EXPENSES</v>
          </cell>
        </row>
        <row r="3345">
          <cell r="A3345">
            <v>5100001</v>
          </cell>
          <cell r="B3345" t="str">
            <v>ALL OTHER COSTS AND EXPENSES</v>
          </cell>
        </row>
        <row r="3346">
          <cell r="A3346">
            <v>5100001</v>
          </cell>
          <cell r="B3346" t="str">
            <v>ALL OTHER COSTS AND EXPENSES</v>
          </cell>
        </row>
        <row r="3347">
          <cell r="A3347">
            <v>5100001</v>
          </cell>
          <cell r="B3347" t="str">
            <v>ALL OTHER COSTS AND EXPENSES</v>
          </cell>
        </row>
        <row r="3348">
          <cell r="A3348">
            <v>5100001</v>
          </cell>
          <cell r="B3348" t="str">
            <v>ALL OTHER COSTS AND EXPENSES</v>
          </cell>
        </row>
        <row r="3349">
          <cell r="A3349">
            <v>5100001</v>
          </cell>
          <cell r="B3349" t="str">
            <v>ALL OTHER COSTS AND EXPENSES</v>
          </cell>
        </row>
        <row r="3350">
          <cell r="A3350">
            <v>5100001</v>
          </cell>
          <cell r="B3350" t="str">
            <v>ALL OTHER COSTS AND EXPENSES</v>
          </cell>
        </row>
        <row r="3351">
          <cell r="A3351">
            <v>5100001</v>
          </cell>
          <cell r="B3351" t="str">
            <v>ALL OTHER COSTS AND EXPENSES</v>
          </cell>
        </row>
        <row r="3352">
          <cell r="A3352">
            <v>5100001</v>
          </cell>
          <cell r="B3352" t="str">
            <v>ALL OTHER COSTS AND EXPENSES</v>
          </cell>
        </row>
        <row r="3353">
          <cell r="A3353">
            <v>5100001</v>
          </cell>
          <cell r="B3353" t="str">
            <v>ALL OTHER COSTS AND EXPENSES</v>
          </cell>
        </row>
        <row r="3354">
          <cell r="A3354">
            <v>5100001</v>
          </cell>
          <cell r="B3354" t="str">
            <v>ALL OTHER COSTS AND EXPENSES</v>
          </cell>
        </row>
        <row r="3355">
          <cell r="A3355">
            <v>5100001</v>
          </cell>
          <cell r="B3355" t="str">
            <v>ALL OTHER COSTS AND EXPENSES</v>
          </cell>
        </row>
        <row r="3356">
          <cell r="A3356">
            <v>5100001</v>
          </cell>
          <cell r="B3356" t="str">
            <v>ALL OTHER COSTS AND EXPENSES</v>
          </cell>
        </row>
        <row r="3357">
          <cell r="A3357">
            <v>5100001</v>
          </cell>
          <cell r="B3357" t="str">
            <v>ALL OTHER COSTS AND EXPENSES</v>
          </cell>
        </row>
        <row r="3358">
          <cell r="A3358">
            <v>5100001</v>
          </cell>
          <cell r="B3358" t="str">
            <v>ALL OTHER COSTS AND EXPENSES</v>
          </cell>
        </row>
        <row r="3359">
          <cell r="A3359">
            <v>5100001</v>
          </cell>
          <cell r="B3359" t="str">
            <v>ALL OTHER COSTS AND EXPENSES</v>
          </cell>
        </row>
        <row r="3360">
          <cell r="A3360">
            <v>5100001</v>
          </cell>
          <cell r="B3360" t="str">
            <v>ALL OTHER COSTS AND EXPENSES</v>
          </cell>
        </row>
        <row r="3361">
          <cell r="A3361">
            <v>5100001</v>
          </cell>
          <cell r="B3361" t="str">
            <v>ALL OTHER COSTS AND EXPENSES</v>
          </cell>
        </row>
        <row r="3362">
          <cell r="A3362">
            <v>5100001</v>
          </cell>
          <cell r="B3362" t="str">
            <v>ALL OTHER COSTS AND EXPENSES</v>
          </cell>
        </row>
        <row r="3363">
          <cell r="A3363">
            <v>5100001</v>
          </cell>
          <cell r="B3363" t="str">
            <v>ALL OTHER COSTS AND EXPENSES</v>
          </cell>
        </row>
        <row r="3364">
          <cell r="A3364">
            <v>5100001</v>
          </cell>
          <cell r="B3364" t="str">
            <v>ALL OTHER COSTS AND EXPENSES</v>
          </cell>
        </row>
        <row r="3365">
          <cell r="A3365">
            <v>5100001</v>
          </cell>
          <cell r="B3365" t="str">
            <v>ALL OTHER COSTS AND EXPENSES</v>
          </cell>
        </row>
        <row r="3366">
          <cell r="A3366">
            <v>5100001</v>
          </cell>
          <cell r="B3366" t="str">
            <v>ALL OTHER COSTS AND EXPENSES</v>
          </cell>
        </row>
        <row r="3367">
          <cell r="A3367">
            <v>5100001</v>
          </cell>
          <cell r="B3367" t="str">
            <v>ALL OTHER COSTS AND EXPENSES</v>
          </cell>
        </row>
        <row r="3368">
          <cell r="A3368">
            <v>5100001</v>
          </cell>
          <cell r="B3368" t="str">
            <v>ALL OTHER COSTS AND EXPENSES</v>
          </cell>
        </row>
        <row r="3369">
          <cell r="A3369">
            <v>5100001</v>
          </cell>
          <cell r="B3369" t="str">
            <v>ALL OTHER COSTS AND EXPENSES</v>
          </cell>
        </row>
        <row r="3370">
          <cell r="A3370">
            <v>5100001</v>
          </cell>
          <cell r="B3370" t="str">
            <v>ALL OTHER COSTS AND EXPENSES</v>
          </cell>
        </row>
        <row r="3371">
          <cell r="A3371">
            <v>5100001</v>
          </cell>
          <cell r="B3371" t="str">
            <v>ALL OTHER COSTS AND EXPENSES</v>
          </cell>
        </row>
        <row r="3372">
          <cell r="A3372">
            <v>5100001</v>
          </cell>
          <cell r="B3372" t="str">
            <v>ALL OTHER COSTS AND EXPENSES</v>
          </cell>
        </row>
        <row r="3373">
          <cell r="A3373">
            <v>5100001</v>
          </cell>
          <cell r="B3373" t="str">
            <v>ALL OTHER COSTS AND EXPENSES</v>
          </cell>
        </row>
        <row r="3374">
          <cell r="A3374">
            <v>5100001</v>
          </cell>
          <cell r="B3374" t="str">
            <v>ALL OTHER COSTS AND EXPENSES</v>
          </cell>
        </row>
        <row r="3375">
          <cell r="A3375">
            <v>5100001</v>
          </cell>
          <cell r="B3375" t="str">
            <v>ALL OTHER COSTS AND EXPENSES</v>
          </cell>
        </row>
        <row r="3376">
          <cell r="A3376">
            <v>5100001</v>
          </cell>
          <cell r="B3376" t="str">
            <v>ALL OTHER COSTS AND EXPENSES</v>
          </cell>
        </row>
        <row r="3377">
          <cell r="A3377">
            <v>5100001</v>
          </cell>
          <cell r="B3377" t="str">
            <v>ALL OTHER COSTS AND EXPENSES</v>
          </cell>
        </row>
        <row r="3378">
          <cell r="A3378">
            <v>5100001</v>
          </cell>
          <cell r="B3378" t="str">
            <v>ALL OTHER COSTS AND EXPENSES</v>
          </cell>
        </row>
        <row r="3379">
          <cell r="A3379">
            <v>5100001</v>
          </cell>
          <cell r="B3379" t="str">
            <v>ALL OTHER COSTS AND EXPENSES</v>
          </cell>
        </row>
        <row r="3380">
          <cell r="A3380">
            <v>5100001</v>
          </cell>
          <cell r="B3380" t="str">
            <v>ALL OTHER COSTS AND EXPENSES</v>
          </cell>
        </row>
        <row r="3381">
          <cell r="A3381">
            <v>5100001</v>
          </cell>
          <cell r="B3381" t="str">
            <v>ALL OTHER COSTS AND EXPENSES</v>
          </cell>
        </row>
        <row r="3382">
          <cell r="A3382">
            <v>5100001</v>
          </cell>
          <cell r="B3382" t="str">
            <v>ALL OTHER COSTS AND EXPENSES</v>
          </cell>
        </row>
        <row r="3383">
          <cell r="A3383">
            <v>5100001</v>
          </cell>
          <cell r="B3383" t="str">
            <v>ALL OTHER COSTS AND EXPENSES</v>
          </cell>
        </row>
        <row r="3384">
          <cell r="A3384">
            <v>5100001</v>
          </cell>
          <cell r="B3384" t="str">
            <v>ALL OTHER COSTS AND EXPENSES</v>
          </cell>
        </row>
        <row r="3385">
          <cell r="A3385">
            <v>5100001</v>
          </cell>
          <cell r="B3385" t="str">
            <v>ALL OTHER COSTS AND EXPENSES</v>
          </cell>
        </row>
        <row r="3386">
          <cell r="A3386">
            <v>5100001</v>
          </cell>
          <cell r="B3386" t="str">
            <v>ALL OTHER COSTS AND EXPENSES</v>
          </cell>
        </row>
        <row r="3387">
          <cell r="A3387">
            <v>5100001</v>
          </cell>
          <cell r="B3387" t="str">
            <v>ALL OTHER COSTS AND EXPENSES</v>
          </cell>
        </row>
        <row r="3388">
          <cell r="A3388">
            <v>5100001</v>
          </cell>
          <cell r="B3388" t="str">
            <v>ALL OTHER COSTS AND EXPENSES</v>
          </cell>
        </row>
        <row r="3389">
          <cell r="A3389">
            <v>5100001</v>
          </cell>
          <cell r="B3389" t="str">
            <v>ALL OTHER COSTS AND EXPENSES</v>
          </cell>
        </row>
        <row r="3390">
          <cell r="A3390">
            <v>5100001</v>
          </cell>
          <cell r="B3390" t="str">
            <v>ALL OTHER COSTS AND EXPENSES</v>
          </cell>
        </row>
        <row r="3391">
          <cell r="A3391">
            <v>5100001</v>
          </cell>
          <cell r="B3391" t="str">
            <v>ALL OTHER COSTS AND EXPENSES</v>
          </cell>
        </row>
        <row r="3392">
          <cell r="A3392">
            <v>5100001</v>
          </cell>
          <cell r="B3392" t="str">
            <v>ALL OTHER COSTS AND EXPENSES</v>
          </cell>
        </row>
        <row r="3393">
          <cell r="A3393">
            <v>5100001</v>
          </cell>
          <cell r="B3393" t="str">
            <v>ALL OTHER COSTS AND EXPENSES</v>
          </cell>
        </row>
        <row r="3394">
          <cell r="A3394">
            <v>5100001</v>
          </cell>
          <cell r="B3394" t="str">
            <v>ALL OTHER COSTS AND EXPENSES</v>
          </cell>
        </row>
        <row r="3395">
          <cell r="A3395">
            <v>5100001</v>
          </cell>
          <cell r="B3395" t="str">
            <v>ALL OTHER COSTS AND EXPENSES</v>
          </cell>
        </row>
        <row r="3396">
          <cell r="A3396">
            <v>5100001</v>
          </cell>
          <cell r="B3396" t="str">
            <v>ALL OTHER COSTS AND EXPENSES</v>
          </cell>
        </row>
        <row r="3397">
          <cell r="A3397">
            <v>5100001</v>
          </cell>
          <cell r="B3397" t="str">
            <v>ALL OTHER COSTS AND EXPENSES</v>
          </cell>
        </row>
        <row r="3398">
          <cell r="A3398">
            <v>5100001</v>
          </cell>
          <cell r="B3398" t="str">
            <v>ALL OTHER COSTS AND EXPENSES</v>
          </cell>
        </row>
        <row r="3399">
          <cell r="A3399">
            <v>5100001</v>
          </cell>
          <cell r="B3399" t="str">
            <v>ALL OTHER COSTS AND EXPENSES</v>
          </cell>
        </row>
        <row r="3400">
          <cell r="A3400">
            <v>5100001</v>
          </cell>
          <cell r="B3400" t="str">
            <v>ALL OTHER COSTS AND EXPENSES</v>
          </cell>
        </row>
        <row r="3401">
          <cell r="A3401">
            <v>5100001</v>
          </cell>
          <cell r="B3401" t="str">
            <v>ALL OTHER COSTS AND EXPENSES</v>
          </cell>
        </row>
        <row r="3402">
          <cell r="A3402">
            <v>5100001</v>
          </cell>
          <cell r="B3402" t="str">
            <v>ALL OTHER COSTS AND EXPENSES</v>
          </cell>
        </row>
        <row r="3403">
          <cell r="A3403">
            <v>5100001</v>
          </cell>
          <cell r="B3403" t="str">
            <v>ALL OTHER COSTS AND EXPENSES</v>
          </cell>
        </row>
        <row r="3404">
          <cell r="A3404">
            <v>5100001</v>
          </cell>
          <cell r="B3404" t="str">
            <v>ALL OTHER COSTS AND EXPENSES</v>
          </cell>
        </row>
        <row r="3405">
          <cell r="A3405">
            <v>5100001</v>
          </cell>
          <cell r="B3405" t="str">
            <v>ALL OTHER COSTS AND EXPENSES</v>
          </cell>
        </row>
        <row r="3406">
          <cell r="A3406">
            <v>5100001</v>
          </cell>
          <cell r="B3406" t="str">
            <v>ALL OTHER COSTS AND EXPENSES</v>
          </cell>
        </row>
        <row r="3407">
          <cell r="A3407">
            <v>5100001</v>
          </cell>
          <cell r="B3407" t="str">
            <v>ALL OTHER COSTS AND EXPENSES</v>
          </cell>
        </row>
        <row r="3408">
          <cell r="A3408">
            <v>5100001</v>
          </cell>
          <cell r="B3408" t="str">
            <v>ALL OTHER COSTS AND EXPENSES</v>
          </cell>
        </row>
        <row r="3409">
          <cell r="A3409">
            <v>5100001</v>
          </cell>
          <cell r="B3409" t="str">
            <v>ALL OTHER COSTS AND EXPENSES</v>
          </cell>
        </row>
        <row r="3410">
          <cell r="A3410">
            <v>5100001</v>
          </cell>
          <cell r="B3410" t="str">
            <v>ALL OTHER COSTS AND EXPENSES</v>
          </cell>
        </row>
        <row r="3411">
          <cell r="A3411">
            <v>5100001</v>
          </cell>
          <cell r="B3411" t="str">
            <v>ALL OTHER COSTS AND EXPENSES</v>
          </cell>
        </row>
        <row r="3412">
          <cell r="A3412">
            <v>5100001</v>
          </cell>
          <cell r="B3412" t="str">
            <v>ALL OTHER COSTS AND EXPENSES</v>
          </cell>
        </row>
        <row r="3413">
          <cell r="A3413">
            <v>5100001</v>
          </cell>
          <cell r="B3413" t="str">
            <v>ALL OTHER COSTS AND EXPENSES</v>
          </cell>
        </row>
        <row r="3414">
          <cell r="A3414">
            <v>5100001</v>
          </cell>
          <cell r="B3414" t="str">
            <v>ALL OTHER COSTS AND EXPENSES</v>
          </cell>
        </row>
        <row r="3415">
          <cell r="A3415">
            <v>5100001</v>
          </cell>
          <cell r="B3415" t="str">
            <v>ALL OTHER COSTS AND EXPENSES</v>
          </cell>
        </row>
        <row r="3416">
          <cell r="A3416">
            <v>5100001</v>
          </cell>
          <cell r="B3416" t="str">
            <v>ALL OTHER COSTS AND EXPENSES</v>
          </cell>
        </row>
        <row r="3417">
          <cell r="A3417">
            <v>5100001</v>
          </cell>
          <cell r="B3417" t="str">
            <v>ALL OTHER COSTS AND EXPENSES</v>
          </cell>
        </row>
        <row r="3418">
          <cell r="A3418">
            <v>5100001</v>
          </cell>
          <cell r="B3418" t="str">
            <v>ALL OTHER COSTS AND EXPENSES</v>
          </cell>
        </row>
        <row r="3419">
          <cell r="A3419">
            <v>5100001</v>
          </cell>
          <cell r="B3419" t="str">
            <v>ALL OTHER COSTS AND EXPENSES</v>
          </cell>
        </row>
        <row r="3420">
          <cell r="A3420">
            <v>5100001</v>
          </cell>
          <cell r="B3420" t="str">
            <v>ALL OTHER COSTS AND EXPENSES</v>
          </cell>
        </row>
        <row r="3421">
          <cell r="A3421">
            <v>5100001</v>
          </cell>
          <cell r="B3421" t="str">
            <v>ALL OTHER COSTS AND EXPENSES</v>
          </cell>
        </row>
        <row r="3422">
          <cell r="A3422">
            <v>5100001</v>
          </cell>
          <cell r="B3422" t="str">
            <v>ALL OTHER COSTS AND EXPENSES</v>
          </cell>
        </row>
        <row r="3423">
          <cell r="A3423">
            <v>5100001</v>
          </cell>
          <cell r="B3423" t="str">
            <v>ALL OTHER COSTS AND EXPENSES</v>
          </cell>
        </row>
        <row r="3424">
          <cell r="A3424">
            <v>5100001</v>
          </cell>
          <cell r="B3424" t="str">
            <v>ALL OTHER COSTS AND EXPENSES</v>
          </cell>
        </row>
        <row r="3425">
          <cell r="A3425">
            <v>5100001</v>
          </cell>
          <cell r="B3425" t="str">
            <v>ALL OTHER COSTS AND EXPENSES</v>
          </cell>
        </row>
        <row r="3426">
          <cell r="A3426">
            <v>5100001</v>
          </cell>
          <cell r="B3426" t="str">
            <v>ALL OTHER COSTS AND EXPENSES</v>
          </cell>
        </row>
        <row r="3427">
          <cell r="A3427">
            <v>5100001</v>
          </cell>
          <cell r="B3427" t="str">
            <v>ALL OTHER COSTS AND EXPENSES</v>
          </cell>
        </row>
        <row r="3428">
          <cell r="A3428">
            <v>5100001</v>
          </cell>
          <cell r="B3428" t="str">
            <v>ALL OTHER COSTS AND EXPENSES</v>
          </cell>
        </row>
        <row r="3429">
          <cell r="A3429">
            <v>5100001</v>
          </cell>
          <cell r="B3429" t="str">
            <v>ALL OTHER COSTS AND EXPENSES</v>
          </cell>
        </row>
        <row r="3430">
          <cell r="A3430">
            <v>5100001</v>
          </cell>
          <cell r="B3430" t="str">
            <v>ALL OTHER COSTS AND EXPENSES</v>
          </cell>
        </row>
        <row r="3431">
          <cell r="A3431">
            <v>5100001</v>
          </cell>
          <cell r="B3431" t="str">
            <v>ALL OTHER COSTS AND EXPENSES</v>
          </cell>
        </row>
        <row r="3432">
          <cell r="A3432">
            <v>5100001</v>
          </cell>
          <cell r="B3432" t="str">
            <v>ALL OTHER COSTS AND EXPENSES</v>
          </cell>
        </row>
        <row r="3433">
          <cell r="A3433">
            <v>5100001</v>
          </cell>
          <cell r="B3433" t="str">
            <v>ALL OTHER COSTS AND EXPENSES</v>
          </cell>
        </row>
        <row r="3434">
          <cell r="A3434">
            <v>5100001</v>
          </cell>
          <cell r="B3434" t="str">
            <v>ALL OTHER COSTS AND EXPENSES</v>
          </cell>
        </row>
        <row r="3435">
          <cell r="A3435">
            <v>5100001</v>
          </cell>
          <cell r="B3435" t="str">
            <v>ALL OTHER COSTS AND EXPENSES</v>
          </cell>
        </row>
        <row r="3436">
          <cell r="A3436">
            <v>5100001</v>
          </cell>
          <cell r="B3436" t="str">
            <v>ALL OTHER COSTS AND EXPENSES</v>
          </cell>
        </row>
        <row r="3437">
          <cell r="A3437">
            <v>5100001</v>
          </cell>
          <cell r="B3437" t="str">
            <v>ALL OTHER COSTS AND EXPENSES</v>
          </cell>
        </row>
        <row r="3438">
          <cell r="A3438">
            <v>5100001</v>
          </cell>
          <cell r="B3438" t="str">
            <v>ALL OTHER COSTS AND EXPENSES</v>
          </cell>
        </row>
        <row r="3439">
          <cell r="A3439">
            <v>5100001</v>
          </cell>
          <cell r="B3439" t="str">
            <v>ALL OTHER COSTS AND EXPENSES</v>
          </cell>
        </row>
        <row r="3440">
          <cell r="A3440">
            <v>5100001</v>
          </cell>
          <cell r="B3440" t="str">
            <v>ALL OTHER COSTS AND EXPENSES</v>
          </cell>
        </row>
        <row r="3441">
          <cell r="A3441">
            <v>5100001</v>
          </cell>
          <cell r="B3441" t="str">
            <v>ALL OTHER COSTS AND EXPENSES</v>
          </cell>
        </row>
        <row r="3442">
          <cell r="A3442">
            <v>5100001</v>
          </cell>
          <cell r="B3442" t="str">
            <v>ALL OTHER COSTS AND EXPENSES</v>
          </cell>
        </row>
        <row r="3443">
          <cell r="A3443">
            <v>5100001</v>
          </cell>
          <cell r="B3443" t="str">
            <v>ALL OTHER COSTS AND EXPENSES</v>
          </cell>
        </row>
        <row r="3444">
          <cell r="A3444">
            <v>5100001</v>
          </cell>
          <cell r="B3444" t="str">
            <v>ALL OTHER COSTS AND EXPENSES</v>
          </cell>
        </row>
        <row r="3445">
          <cell r="A3445">
            <v>5100001</v>
          </cell>
          <cell r="B3445" t="str">
            <v>ALL OTHER COSTS AND EXPENSES</v>
          </cell>
        </row>
        <row r="3446">
          <cell r="A3446">
            <v>5100001</v>
          </cell>
          <cell r="B3446" t="str">
            <v>ALL OTHER COSTS AND EXPENSES</v>
          </cell>
        </row>
        <row r="3447">
          <cell r="A3447">
            <v>5100001</v>
          </cell>
          <cell r="B3447" t="str">
            <v>ALL OTHER COSTS AND EXPENSES</v>
          </cell>
        </row>
        <row r="3448">
          <cell r="A3448">
            <v>5100001</v>
          </cell>
          <cell r="B3448" t="str">
            <v>ALL OTHER COSTS AND EXPENSES</v>
          </cell>
        </row>
        <row r="3449">
          <cell r="A3449">
            <v>5100001</v>
          </cell>
          <cell r="B3449" t="str">
            <v>ALL OTHER COSTS AND EXPENSES</v>
          </cell>
        </row>
        <row r="3450">
          <cell r="A3450">
            <v>5100001</v>
          </cell>
          <cell r="B3450" t="str">
            <v>ALL OTHER COSTS AND EXPENSES</v>
          </cell>
        </row>
        <row r="3451">
          <cell r="A3451">
            <v>5100001</v>
          </cell>
          <cell r="B3451" t="str">
            <v>ALL OTHER COSTS AND EXPENSES</v>
          </cell>
        </row>
        <row r="3452">
          <cell r="A3452">
            <v>5100001</v>
          </cell>
          <cell r="B3452" t="str">
            <v>ALL OTHER COSTS AND EXPENSES</v>
          </cell>
        </row>
        <row r="3453">
          <cell r="A3453">
            <v>5100001</v>
          </cell>
          <cell r="B3453" t="str">
            <v>ALL OTHER COSTS AND EXPENSES</v>
          </cell>
        </row>
        <row r="3454">
          <cell r="A3454">
            <v>5100001</v>
          </cell>
          <cell r="B3454" t="str">
            <v>ALL OTHER COSTS AND EXPENSES</v>
          </cell>
        </row>
        <row r="3455">
          <cell r="A3455">
            <v>5100001</v>
          </cell>
          <cell r="B3455" t="str">
            <v>ALL OTHER COSTS AND EXPENSES</v>
          </cell>
        </row>
        <row r="3456">
          <cell r="A3456">
            <v>5100001</v>
          </cell>
          <cell r="B3456" t="str">
            <v>ALL OTHER COSTS AND EXPENSES</v>
          </cell>
        </row>
        <row r="3457">
          <cell r="A3457">
            <v>5100001</v>
          </cell>
          <cell r="B3457" t="str">
            <v>ALL OTHER COSTS AND EXPENSES</v>
          </cell>
        </row>
        <row r="3458">
          <cell r="A3458">
            <v>5100001</v>
          </cell>
          <cell r="B3458" t="str">
            <v>ALL OTHER COSTS AND EXPENSES</v>
          </cell>
        </row>
        <row r="3459">
          <cell r="A3459">
            <v>5100001</v>
          </cell>
          <cell r="B3459" t="str">
            <v>ALL OTHER COSTS AND EXPENSES</v>
          </cell>
        </row>
        <row r="3460">
          <cell r="A3460">
            <v>5100001</v>
          </cell>
          <cell r="B3460" t="str">
            <v>ALL OTHER COSTS AND EXPENSES</v>
          </cell>
        </row>
        <row r="3461">
          <cell r="A3461">
            <v>5100001</v>
          </cell>
          <cell r="B3461" t="str">
            <v>ALL OTHER COSTS AND EXPENSES</v>
          </cell>
        </row>
        <row r="3462">
          <cell r="A3462">
            <v>5100001</v>
          </cell>
          <cell r="B3462" t="str">
            <v>ALL OTHER COSTS AND EXPENSES</v>
          </cell>
        </row>
        <row r="3463">
          <cell r="A3463">
            <v>5100001</v>
          </cell>
          <cell r="B3463" t="str">
            <v>ALL OTHER COSTS AND EXPENSES</v>
          </cell>
        </row>
        <row r="3464">
          <cell r="A3464">
            <v>5100001</v>
          </cell>
          <cell r="B3464" t="str">
            <v>ALL OTHER COSTS AND EXPENSES</v>
          </cell>
        </row>
        <row r="3465">
          <cell r="A3465">
            <v>5100001</v>
          </cell>
          <cell r="B3465" t="str">
            <v>ALL OTHER COSTS AND EXPENSES</v>
          </cell>
        </row>
        <row r="3466">
          <cell r="A3466">
            <v>5100001</v>
          </cell>
          <cell r="B3466" t="str">
            <v>ALL OTHER COSTS AND EXPENSES</v>
          </cell>
        </row>
        <row r="3467">
          <cell r="A3467">
            <v>5100001</v>
          </cell>
          <cell r="B3467" t="str">
            <v>ALL OTHER COSTS AND EXPENSES</v>
          </cell>
        </row>
        <row r="3468">
          <cell r="A3468">
            <v>5100001</v>
          </cell>
          <cell r="B3468" t="str">
            <v>ALL OTHER COSTS AND EXPENSES</v>
          </cell>
        </row>
        <row r="3469">
          <cell r="A3469">
            <v>5100001</v>
          </cell>
          <cell r="B3469" t="str">
            <v>ALL OTHER COSTS AND EXPENSES</v>
          </cell>
        </row>
        <row r="3470">
          <cell r="A3470">
            <v>5100001</v>
          </cell>
          <cell r="B3470" t="str">
            <v>ALL OTHER COSTS AND EXPENSES</v>
          </cell>
        </row>
        <row r="3471">
          <cell r="A3471">
            <v>5100001</v>
          </cell>
          <cell r="B3471" t="str">
            <v>ALL OTHER COSTS AND EXPENSES</v>
          </cell>
        </row>
        <row r="3472">
          <cell r="A3472">
            <v>5100001</v>
          </cell>
          <cell r="B3472" t="str">
            <v>ALL OTHER COSTS AND EXPENSES</v>
          </cell>
        </row>
        <row r="3473">
          <cell r="A3473">
            <v>5100001</v>
          </cell>
          <cell r="B3473" t="str">
            <v>ALL OTHER COSTS AND EXPENSES</v>
          </cell>
        </row>
        <row r="3474">
          <cell r="A3474">
            <v>5100001</v>
          </cell>
          <cell r="B3474" t="str">
            <v>ALL OTHER COSTS AND EXPENSES</v>
          </cell>
        </row>
        <row r="3475">
          <cell r="A3475">
            <v>5100001</v>
          </cell>
          <cell r="B3475" t="str">
            <v>ALL OTHER COSTS AND EXPENSES</v>
          </cell>
        </row>
        <row r="3476">
          <cell r="A3476">
            <v>5100001</v>
          </cell>
          <cell r="B3476" t="str">
            <v>ALL OTHER COSTS AND EXPENSES</v>
          </cell>
        </row>
        <row r="3477">
          <cell r="A3477">
            <v>5100001</v>
          </cell>
          <cell r="B3477" t="str">
            <v>ALL OTHER COSTS AND EXPENSES</v>
          </cell>
        </row>
        <row r="3478">
          <cell r="A3478">
            <v>5100001</v>
          </cell>
          <cell r="B3478" t="str">
            <v>ALL OTHER COSTS AND EXPENSES</v>
          </cell>
        </row>
        <row r="3479">
          <cell r="A3479">
            <v>5100001</v>
          </cell>
          <cell r="B3479" t="str">
            <v>ALL OTHER COSTS AND EXPENSES</v>
          </cell>
        </row>
        <row r="3480">
          <cell r="A3480">
            <v>5100001</v>
          </cell>
          <cell r="B3480" t="str">
            <v>ALL OTHER COSTS AND EXPENSES</v>
          </cell>
        </row>
        <row r="3481">
          <cell r="A3481">
            <v>5100001</v>
          </cell>
          <cell r="B3481" t="str">
            <v>ALL OTHER COSTS AND EXPENSES</v>
          </cell>
        </row>
        <row r="3482">
          <cell r="A3482">
            <v>5100001</v>
          </cell>
          <cell r="B3482" t="str">
            <v>ALL OTHER COSTS AND EXPENSES</v>
          </cell>
        </row>
        <row r="3483">
          <cell r="A3483">
            <v>5100001</v>
          </cell>
          <cell r="B3483" t="str">
            <v>ALL OTHER COSTS AND EXPENSES</v>
          </cell>
        </row>
        <row r="3484">
          <cell r="A3484">
            <v>5100001</v>
          </cell>
          <cell r="B3484" t="str">
            <v>ALL OTHER COSTS AND EXPENSES</v>
          </cell>
        </row>
        <row r="3485">
          <cell r="A3485">
            <v>5100001</v>
          </cell>
          <cell r="B3485" t="str">
            <v>ALL OTHER COSTS AND EXPENSES</v>
          </cell>
        </row>
        <row r="3486">
          <cell r="A3486">
            <v>5100001</v>
          </cell>
          <cell r="B3486" t="str">
            <v>ALL OTHER COSTS AND EXPENSES</v>
          </cell>
        </row>
        <row r="3487">
          <cell r="A3487">
            <v>5100001</v>
          </cell>
          <cell r="B3487" t="str">
            <v>ALL OTHER COSTS AND EXPENSES</v>
          </cell>
        </row>
        <row r="3488">
          <cell r="A3488">
            <v>5100001</v>
          </cell>
          <cell r="B3488" t="str">
            <v>ALL OTHER COSTS AND EXPENSES</v>
          </cell>
        </row>
        <row r="3489">
          <cell r="A3489">
            <v>5100001</v>
          </cell>
          <cell r="B3489" t="str">
            <v>ALL OTHER COSTS AND EXPENSES</v>
          </cell>
        </row>
        <row r="3490">
          <cell r="A3490">
            <v>5100001</v>
          </cell>
          <cell r="B3490" t="str">
            <v>ALL OTHER COSTS AND EXPENSES</v>
          </cell>
        </row>
        <row r="3491">
          <cell r="A3491">
            <v>5100001</v>
          </cell>
          <cell r="B3491" t="str">
            <v>ALL OTHER COSTS AND EXPENSES</v>
          </cell>
        </row>
        <row r="3492">
          <cell r="A3492">
            <v>5100001</v>
          </cell>
          <cell r="B3492" t="str">
            <v>ALL OTHER COSTS AND EXPENSES</v>
          </cell>
        </row>
        <row r="3493">
          <cell r="A3493">
            <v>5100001</v>
          </cell>
          <cell r="B3493" t="str">
            <v>ALL OTHER COSTS AND EXPENSES</v>
          </cell>
        </row>
        <row r="3494">
          <cell r="A3494">
            <v>5100001</v>
          </cell>
          <cell r="B3494" t="str">
            <v>ALL OTHER COSTS AND EXPENSES</v>
          </cell>
        </row>
        <row r="3495">
          <cell r="A3495">
            <v>5100001</v>
          </cell>
          <cell r="B3495" t="str">
            <v>ALL OTHER COSTS AND EXPENSES</v>
          </cell>
        </row>
        <row r="3496">
          <cell r="A3496">
            <v>5100001</v>
          </cell>
          <cell r="B3496" t="str">
            <v>ALL OTHER COSTS AND EXPENSES</v>
          </cell>
        </row>
        <row r="3497">
          <cell r="A3497">
            <v>5100001</v>
          </cell>
          <cell r="B3497" t="str">
            <v>ALL OTHER COSTS AND EXPENSES</v>
          </cell>
        </row>
        <row r="3498">
          <cell r="A3498">
            <v>5100001</v>
          </cell>
          <cell r="B3498" t="str">
            <v>ALL OTHER COSTS AND EXPENSES</v>
          </cell>
        </row>
        <row r="3499">
          <cell r="A3499">
            <v>5100001</v>
          </cell>
          <cell r="B3499" t="str">
            <v>ALL OTHER COSTS AND EXPENSES</v>
          </cell>
        </row>
        <row r="3500">
          <cell r="A3500">
            <v>5100001</v>
          </cell>
          <cell r="B3500" t="str">
            <v>ALL OTHER COSTS AND EXPENSES</v>
          </cell>
        </row>
        <row r="3501">
          <cell r="A3501">
            <v>5100001</v>
          </cell>
          <cell r="B3501" t="str">
            <v>ALL OTHER COSTS AND EXPENSES</v>
          </cell>
        </row>
        <row r="3502">
          <cell r="A3502">
            <v>5100001</v>
          </cell>
          <cell r="B3502" t="str">
            <v>ALL OTHER COSTS AND EXPENSES</v>
          </cell>
        </row>
        <row r="3503">
          <cell r="A3503">
            <v>5100001</v>
          </cell>
          <cell r="B3503" t="str">
            <v>ALL OTHER COSTS AND EXPENSES</v>
          </cell>
        </row>
        <row r="3504">
          <cell r="A3504">
            <v>5100001</v>
          </cell>
          <cell r="B3504" t="str">
            <v>ALL OTHER COSTS AND EXPENSES</v>
          </cell>
        </row>
        <row r="3505">
          <cell r="A3505">
            <v>5100001</v>
          </cell>
          <cell r="B3505" t="str">
            <v>ALL OTHER COSTS AND EXPENSES</v>
          </cell>
        </row>
        <row r="3506">
          <cell r="A3506">
            <v>5100001</v>
          </cell>
          <cell r="B3506" t="str">
            <v>ALL OTHER COSTS AND EXPENSES</v>
          </cell>
        </row>
        <row r="3507">
          <cell r="A3507">
            <v>5100001</v>
          </cell>
          <cell r="B3507" t="str">
            <v>ALL OTHER COSTS AND EXPENSES</v>
          </cell>
        </row>
        <row r="3508">
          <cell r="A3508">
            <v>5100001</v>
          </cell>
          <cell r="B3508" t="str">
            <v>ALL OTHER COSTS AND EXPENSES</v>
          </cell>
        </row>
        <row r="3509">
          <cell r="A3509">
            <v>5100001</v>
          </cell>
          <cell r="B3509" t="str">
            <v>ALL OTHER COSTS AND EXPENSES</v>
          </cell>
        </row>
        <row r="3510">
          <cell r="A3510">
            <v>5100001</v>
          </cell>
          <cell r="B3510" t="str">
            <v>ALL OTHER COSTS AND EXPENSES</v>
          </cell>
        </row>
        <row r="3511">
          <cell r="A3511">
            <v>5100001</v>
          </cell>
          <cell r="B3511" t="str">
            <v>ALL OTHER COSTS AND EXPENSES</v>
          </cell>
        </row>
        <row r="3512">
          <cell r="A3512">
            <v>5100001</v>
          </cell>
          <cell r="B3512" t="str">
            <v>ALL OTHER COSTS AND EXPENSES</v>
          </cell>
        </row>
        <row r="3513">
          <cell r="A3513">
            <v>5100001</v>
          </cell>
          <cell r="B3513" t="str">
            <v>ALL OTHER COSTS AND EXPENSES</v>
          </cell>
        </row>
        <row r="3514">
          <cell r="A3514">
            <v>5100001</v>
          </cell>
          <cell r="B3514" t="str">
            <v>ALL OTHER COSTS AND EXPENSES</v>
          </cell>
        </row>
        <row r="3515">
          <cell r="A3515">
            <v>5100001</v>
          </cell>
          <cell r="B3515" t="str">
            <v>ALL OTHER COSTS AND EXPENSES</v>
          </cell>
        </row>
        <row r="3516">
          <cell r="A3516">
            <v>5100001</v>
          </cell>
          <cell r="B3516" t="str">
            <v>ALL OTHER COSTS AND EXPENSES</v>
          </cell>
        </row>
        <row r="3517">
          <cell r="A3517">
            <v>5100001</v>
          </cell>
          <cell r="B3517" t="str">
            <v>ALL OTHER COSTS AND EXPENSES</v>
          </cell>
        </row>
        <row r="3518">
          <cell r="A3518">
            <v>5100001</v>
          </cell>
          <cell r="B3518" t="str">
            <v>ALL OTHER COSTS AND EXPENSES</v>
          </cell>
        </row>
        <row r="3519">
          <cell r="A3519">
            <v>5100001</v>
          </cell>
          <cell r="B3519" t="str">
            <v>ALL OTHER COSTS AND EXPENSES</v>
          </cell>
        </row>
        <row r="3520">
          <cell r="A3520">
            <v>5100001</v>
          </cell>
          <cell r="B3520" t="str">
            <v>ALL OTHER COSTS AND EXPENSES</v>
          </cell>
        </row>
        <row r="3521">
          <cell r="A3521">
            <v>5100001</v>
          </cell>
          <cell r="B3521" t="str">
            <v>ALL OTHER COSTS AND EXPENSES</v>
          </cell>
        </row>
        <row r="3522">
          <cell r="A3522">
            <v>5100001</v>
          </cell>
          <cell r="B3522" t="str">
            <v>ALL OTHER COSTS AND EXPENSES</v>
          </cell>
        </row>
        <row r="3523">
          <cell r="A3523">
            <v>5100001</v>
          </cell>
          <cell r="B3523" t="str">
            <v>ALL OTHER COSTS AND EXPENSES</v>
          </cell>
        </row>
        <row r="3524">
          <cell r="A3524">
            <v>5100001</v>
          </cell>
          <cell r="B3524" t="str">
            <v>ALL OTHER COSTS AND EXPENSES</v>
          </cell>
        </row>
        <row r="3525">
          <cell r="A3525">
            <v>5100001</v>
          </cell>
          <cell r="B3525" t="str">
            <v>ALL OTHER COSTS AND EXPENSES</v>
          </cell>
        </row>
        <row r="3526">
          <cell r="A3526">
            <v>5100001</v>
          </cell>
          <cell r="B3526" t="str">
            <v>ALL OTHER COSTS AND EXPENSES</v>
          </cell>
        </row>
        <row r="3527">
          <cell r="A3527">
            <v>5100001</v>
          </cell>
          <cell r="B3527" t="str">
            <v>ALL OTHER COSTS AND EXPENSES</v>
          </cell>
        </row>
        <row r="3528">
          <cell r="A3528">
            <v>5100001</v>
          </cell>
          <cell r="B3528" t="str">
            <v>ALL OTHER COSTS AND EXPENSES</v>
          </cell>
        </row>
        <row r="3529">
          <cell r="A3529">
            <v>5100001</v>
          </cell>
          <cell r="B3529" t="str">
            <v>ALL OTHER COSTS AND EXPENSES</v>
          </cell>
        </row>
        <row r="3530">
          <cell r="A3530">
            <v>5100001</v>
          </cell>
          <cell r="B3530" t="str">
            <v>ALL OTHER COSTS AND EXPENSES</v>
          </cell>
        </row>
        <row r="3531">
          <cell r="A3531">
            <v>5100001</v>
          </cell>
          <cell r="B3531" t="str">
            <v>ALL OTHER COSTS AND EXPENSES</v>
          </cell>
        </row>
        <row r="3532">
          <cell r="A3532">
            <v>5100001</v>
          </cell>
          <cell r="B3532" t="str">
            <v>ALL OTHER COSTS AND EXPENSES</v>
          </cell>
        </row>
        <row r="3533">
          <cell r="A3533">
            <v>5100001</v>
          </cell>
          <cell r="B3533" t="str">
            <v>ALL OTHER COSTS AND EXPENSES</v>
          </cell>
        </row>
        <row r="3534">
          <cell r="A3534">
            <v>5100001</v>
          </cell>
          <cell r="B3534" t="str">
            <v>ALL OTHER COSTS AND EXPENSES</v>
          </cell>
        </row>
        <row r="3535">
          <cell r="A3535">
            <v>5100001</v>
          </cell>
          <cell r="B3535" t="str">
            <v>ALL OTHER COSTS AND EXPENSES</v>
          </cell>
        </row>
        <row r="3536">
          <cell r="A3536">
            <v>5100001</v>
          </cell>
          <cell r="B3536" t="str">
            <v>ALL OTHER COSTS AND EXPENSES</v>
          </cell>
        </row>
        <row r="3537">
          <cell r="A3537">
            <v>5100001</v>
          </cell>
          <cell r="B3537" t="str">
            <v>ALL OTHER COSTS AND EXPENSES</v>
          </cell>
        </row>
        <row r="3538">
          <cell r="A3538">
            <v>5100001</v>
          </cell>
          <cell r="B3538" t="str">
            <v>ALL OTHER COSTS AND EXPENSES</v>
          </cell>
        </row>
        <row r="3539">
          <cell r="A3539">
            <v>5100001</v>
          </cell>
          <cell r="B3539" t="str">
            <v>ALL OTHER COSTS AND EXPENSES</v>
          </cell>
        </row>
        <row r="3540">
          <cell r="A3540">
            <v>5100001</v>
          </cell>
          <cell r="B3540" t="str">
            <v>ALL OTHER COSTS AND EXPENSES</v>
          </cell>
        </row>
        <row r="3541">
          <cell r="A3541">
            <v>5100001</v>
          </cell>
          <cell r="B3541" t="str">
            <v>ALL OTHER COSTS AND EXPENSES</v>
          </cell>
        </row>
        <row r="3542">
          <cell r="A3542">
            <v>5100001</v>
          </cell>
          <cell r="B3542" t="str">
            <v>ALL OTHER COSTS AND EXPENSES</v>
          </cell>
        </row>
        <row r="3543">
          <cell r="A3543">
            <v>5100001</v>
          </cell>
          <cell r="B3543" t="str">
            <v>ALL OTHER COSTS AND EXPENSES</v>
          </cell>
        </row>
        <row r="3544">
          <cell r="A3544">
            <v>5100001</v>
          </cell>
          <cell r="B3544" t="str">
            <v>ALL OTHER COSTS AND EXPENSES</v>
          </cell>
        </row>
        <row r="3545">
          <cell r="A3545">
            <v>5100001</v>
          </cell>
          <cell r="B3545" t="str">
            <v>ALL OTHER COSTS AND EXPENSES</v>
          </cell>
        </row>
        <row r="3546">
          <cell r="A3546">
            <v>5100001</v>
          </cell>
          <cell r="B3546" t="str">
            <v>ALL OTHER COSTS AND EXPENSES</v>
          </cell>
        </row>
        <row r="3547">
          <cell r="A3547">
            <v>5100001</v>
          </cell>
          <cell r="B3547" t="str">
            <v>ALL OTHER COSTS AND EXPENSES</v>
          </cell>
        </row>
        <row r="3548">
          <cell r="A3548">
            <v>5100001</v>
          </cell>
          <cell r="B3548" t="str">
            <v>ALL OTHER COSTS AND EXPENSES</v>
          </cell>
        </row>
        <row r="3549">
          <cell r="A3549">
            <v>5100001</v>
          </cell>
          <cell r="B3549" t="str">
            <v>ALL OTHER COSTS AND EXPENSES</v>
          </cell>
        </row>
        <row r="3550">
          <cell r="A3550">
            <v>5100001</v>
          </cell>
          <cell r="B3550" t="str">
            <v>ALL OTHER COSTS AND EXPENSES</v>
          </cell>
        </row>
        <row r="3551">
          <cell r="A3551">
            <v>5100001</v>
          </cell>
          <cell r="B3551" t="str">
            <v>ALL OTHER COSTS AND EXPENSES</v>
          </cell>
        </row>
        <row r="3552">
          <cell r="A3552">
            <v>5100001</v>
          </cell>
          <cell r="B3552" t="str">
            <v>ALL OTHER COSTS AND EXPENSES</v>
          </cell>
        </row>
        <row r="3553">
          <cell r="A3553">
            <v>5100001</v>
          </cell>
          <cell r="B3553" t="str">
            <v>ALL OTHER COSTS AND EXPENSES</v>
          </cell>
        </row>
        <row r="3554">
          <cell r="A3554">
            <v>5100001</v>
          </cell>
          <cell r="B3554" t="str">
            <v>ALL OTHER COSTS AND EXPENSES</v>
          </cell>
        </row>
        <row r="3555">
          <cell r="A3555">
            <v>5100001</v>
          </cell>
          <cell r="B3555" t="str">
            <v>ALL OTHER COSTS AND EXPENSES</v>
          </cell>
        </row>
        <row r="3556">
          <cell r="A3556">
            <v>5100001</v>
          </cell>
          <cell r="B3556" t="str">
            <v>ALL OTHER COSTS AND EXPENSES</v>
          </cell>
        </row>
        <row r="3557">
          <cell r="A3557">
            <v>5100001</v>
          </cell>
          <cell r="B3557" t="str">
            <v>ALL OTHER COSTS AND EXPENSES</v>
          </cell>
        </row>
        <row r="3558">
          <cell r="A3558">
            <v>5100001</v>
          </cell>
          <cell r="B3558" t="str">
            <v>ALL OTHER COSTS AND EXPENSES</v>
          </cell>
        </row>
        <row r="3559">
          <cell r="A3559">
            <v>5100001</v>
          </cell>
          <cell r="B3559" t="str">
            <v>ALL OTHER COSTS AND EXPENSES</v>
          </cell>
        </row>
        <row r="3560">
          <cell r="A3560">
            <v>5100001</v>
          </cell>
          <cell r="B3560" t="str">
            <v>ALL OTHER COSTS AND EXPENSES</v>
          </cell>
        </row>
        <row r="3561">
          <cell r="A3561">
            <v>5100001</v>
          </cell>
          <cell r="B3561" t="str">
            <v>ALL OTHER COSTS AND EXPENSES</v>
          </cell>
        </row>
        <row r="3562">
          <cell r="A3562">
            <v>5100001</v>
          </cell>
          <cell r="B3562" t="str">
            <v>ALL OTHER COSTS AND EXPENSES</v>
          </cell>
        </row>
        <row r="3563">
          <cell r="A3563">
            <v>5100001</v>
          </cell>
          <cell r="B3563" t="str">
            <v>ALL OTHER COSTS AND EXPENSES</v>
          </cell>
        </row>
        <row r="3564">
          <cell r="A3564">
            <v>5100001</v>
          </cell>
          <cell r="B3564" t="str">
            <v>ALL OTHER COSTS AND EXPENSES</v>
          </cell>
        </row>
        <row r="3565">
          <cell r="A3565">
            <v>5100001</v>
          </cell>
          <cell r="B3565" t="str">
            <v>ALL OTHER COSTS AND EXPENSES</v>
          </cell>
        </row>
        <row r="3566">
          <cell r="A3566">
            <v>5100001</v>
          </cell>
          <cell r="B3566" t="str">
            <v>ALL OTHER COSTS AND EXPENSES</v>
          </cell>
        </row>
        <row r="3567">
          <cell r="A3567">
            <v>5100001</v>
          </cell>
          <cell r="B3567" t="str">
            <v>ALL OTHER COSTS AND EXPENSES</v>
          </cell>
        </row>
        <row r="3568">
          <cell r="A3568">
            <v>5100001</v>
          </cell>
          <cell r="B3568" t="str">
            <v>ALL OTHER COSTS AND EXPENSES</v>
          </cell>
        </row>
        <row r="3569">
          <cell r="A3569">
            <v>5100001</v>
          </cell>
          <cell r="B3569" t="str">
            <v>ALL OTHER COSTS AND EXPENSES</v>
          </cell>
        </row>
        <row r="3570">
          <cell r="A3570">
            <v>5100001</v>
          </cell>
          <cell r="B3570" t="str">
            <v>ALL OTHER COSTS AND EXPENSES</v>
          </cell>
        </row>
        <row r="3571">
          <cell r="A3571">
            <v>5100001</v>
          </cell>
          <cell r="B3571" t="str">
            <v>ALL OTHER COSTS AND EXPENSES</v>
          </cell>
        </row>
        <row r="3572">
          <cell r="A3572">
            <v>5100001</v>
          </cell>
          <cell r="B3572" t="str">
            <v>ALL OTHER COSTS AND EXPENSES</v>
          </cell>
        </row>
        <row r="3573">
          <cell r="A3573">
            <v>5100001</v>
          </cell>
          <cell r="B3573" t="str">
            <v>ALL OTHER COSTS AND EXPENSES</v>
          </cell>
        </row>
        <row r="3574">
          <cell r="A3574">
            <v>5100001</v>
          </cell>
          <cell r="B3574" t="str">
            <v>ALL OTHER COSTS AND EXPENSES</v>
          </cell>
        </row>
        <row r="3575">
          <cell r="A3575">
            <v>5100001</v>
          </cell>
          <cell r="B3575" t="str">
            <v>ALL OTHER COSTS AND EXPENSES</v>
          </cell>
        </row>
        <row r="3576">
          <cell r="A3576">
            <v>5100001</v>
          </cell>
          <cell r="B3576" t="str">
            <v>ALL OTHER COSTS AND EXPENSES</v>
          </cell>
        </row>
        <row r="3577">
          <cell r="A3577">
            <v>5100001</v>
          </cell>
          <cell r="B3577" t="str">
            <v>ALL OTHER COSTS AND EXPENSES</v>
          </cell>
        </row>
        <row r="3578">
          <cell r="A3578">
            <v>5100001</v>
          </cell>
          <cell r="B3578" t="str">
            <v>ALL OTHER COSTS AND EXPENSES</v>
          </cell>
        </row>
        <row r="3579">
          <cell r="A3579">
            <v>5100001</v>
          </cell>
          <cell r="B3579" t="str">
            <v>ALL OTHER COSTS AND EXPENSES</v>
          </cell>
        </row>
        <row r="3580">
          <cell r="A3580">
            <v>5100001</v>
          </cell>
          <cell r="B3580" t="str">
            <v>ALL OTHER COSTS AND EXPENSES</v>
          </cell>
        </row>
        <row r="3581">
          <cell r="A3581">
            <v>5100001</v>
          </cell>
          <cell r="B3581" t="str">
            <v>ALL OTHER COSTS AND EXPENSES</v>
          </cell>
        </row>
        <row r="3582">
          <cell r="A3582">
            <v>5100001</v>
          </cell>
          <cell r="B3582" t="str">
            <v>ALL OTHER COSTS AND EXPENSES</v>
          </cell>
        </row>
        <row r="3583">
          <cell r="A3583">
            <v>5100001</v>
          </cell>
          <cell r="B3583" t="str">
            <v>ALL OTHER COSTS AND EXPENSES</v>
          </cell>
        </row>
        <row r="3584">
          <cell r="A3584">
            <v>5100001</v>
          </cell>
          <cell r="B3584" t="str">
            <v>ALL OTHER COSTS AND EXPENSES</v>
          </cell>
        </row>
        <row r="3585">
          <cell r="A3585">
            <v>5100001</v>
          </cell>
          <cell r="B3585" t="str">
            <v>ALL OTHER COSTS AND EXPENSES</v>
          </cell>
        </row>
        <row r="3586">
          <cell r="A3586">
            <v>5100001</v>
          </cell>
          <cell r="B3586" t="str">
            <v>ALL OTHER COSTS AND EXPENSES</v>
          </cell>
        </row>
        <row r="3587">
          <cell r="A3587">
            <v>5100001</v>
          </cell>
          <cell r="B3587" t="str">
            <v>ALL OTHER COSTS AND EXPENSES</v>
          </cell>
        </row>
        <row r="3588">
          <cell r="A3588">
            <v>5100001</v>
          </cell>
          <cell r="B3588" t="str">
            <v>ALL OTHER COSTS AND EXPENSES</v>
          </cell>
        </row>
        <row r="3589">
          <cell r="A3589">
            <v>5100001</v>
          </cell>
          <cell r="B3589" t="str">
            <v>ALL OTHER COSTS AND EXPENSES</v>
          </cell>
        </row>
        <row r="3590">
          <cell r="A3590">
            <v>5100001</v>
          </cell>
          <cell r="B3590" t="str">
            <v>ALL OTHER COSTS AND EXPENSES</v>
          </cell>
        </row>
        <row r="3591">
          <cell r="A3591">
            <v>5100001</v>
          </cell>
          <cell r="B3591" t="str">
            <v>ALL OTHER COSTS AND EXPENSES</v>
          </cell>
        </row>
        <row r="3592">
          <cell r="A3592">
            <v>5100001</v>
          </cell>
          <cell r="B3592" t="str">
            <v>ALL OTHER COSTS AND EXPENSES</v>
          </cell>
        </row>
        <row r="3593">
          <cell r="A3593">
            <v>5100001</v>
          </cell>
          <cell r="B3593" t="str">
            <v>ALL OTHER COSTS AND EXPENSES</v>
          </cell>
        </row>
        <row r="3594">
          <cell r="A3594">
            <v>5100001</v>
          </cell>
          <cell r="B3594" t="str">
            <v>ALL OTHER COSTS AND EXPENSES</v>
          </cell>
        </row>
        <row r="3595">
          <cell r="A3595">
            <v>5100001</v>
          </cell>
          <cell r="B3595" t="str">
            <v>ALL OTHER COSTS AND EXPENSES</v>
          </cell>
        </row>
        <row r="3596">
          <cell r="A3596">
            <v>5100001</v>
          </cell>
          <cell r="B3596" t="str">
            <v>ALL OTHER COSTS AND EXPENSES</v>
          </cell>
        </row>
        <row r="3597">
          <cell r="A3597">
            <v>5100001</v>
          </cell>
          <cell r="B3597" t="str">
            <v>ALL OTHER COSTS AND EXPENSES</v>
          </cell>
        </row>
        <row r="3598">
          <cell r="A3598">
            <v>5100001</v>
          </cell>
          <cell r="B3598" t="str">
            <v>ALL OTHER COSTS AND EXPENSES</v>
          </cell>
        </row>
        <row r="3599">
          <cell r="A3599">
            <v>5100001</v>
          </cell>
          <cell r="B3599" t="str">
            <v>ALL OTHER COSTS AND EXPENSES</v>
          </cell>
        </row>
        <row r="3600">
          <cell r="A3600">
            <v>5100001</v>
          </cell>
          <cell r="B3600" t="str">
            <v>ALL OTHER COSTS AND EXPENSES</v>
          </cell>
        </row>
        <row r="3601">
          <cell r="A3601">
            <v>5100001</v>
          </cell>
          <cell r="B3601" t="str">
            <v>ALL OTHER COSTS AND EXPENSES</v>
          </cell>
        </row>
        <row r="3602">
          <cell r="A3602">
            <v>5100001</v>
          </cell>
          <cell r="B3602" t="str">
            <v>ALL OTHER COSTS AND EXPENSES</v>
          </cell>
        </row>
        <row r="3603">
          <cell r="A3603">
            <v>5100001</v>
          </cell>
          <cell r="B3603" t="str">
            <v>ALL OTHER COSTS AND EXPENSES</v>
          </cell>
        </row>
        <row r="3604">
          <cell r="A3604">
            <v>5100001</v>
          </cell>
          <cell r="B3604" t="str">
            <v>ALL OTHER COSTS AND EXPENSES</v>
          </cell>
        </row>
        <row r="3605">
          <cell r="A3605">
            <v>5100001</v>
          </cell>
          <cell r="B3605" t="str">
            <v>ALL OTHER COSTS AND EXPENSES</v>
          </cell>
        </row>
        <row r="3606">
          <cell r="A3606">
            <v>5100001</v>
          </cell>
          <cell r="B3606" t="str">
            <v>ALL OTHER COSTS AND EXPENSES</v>
          </cell>
        </row>
        <row r="3607">
          <cell r="A3607">
            <v>5100001</v>
          </cell>
          <cell r="B3607" t="str">
            <v>ALL OTHER COSTS AND EXPENSES</v>
          </cell>
        </row>
        <row r="3608">
          <cell r="A3608">
            <v>5100001</v>
          </cell>
          <cell r="B3608" t="str">
            <v>ALL OTHER COSTS AND EXPENSES</v>
          </cell>
        </row>
        <row r="3609">
          <cell r="A3609">
            <v>5100001</v>
          </cell>
          <cell r="B3609" t="str">
            <v>ALL OTHER COSTS AND EXPENSES</v>
          </cell>
        </row>
        <row r="3610">
          <cell r="A3610">
            <v>5100001</v>
          </cell>
          <cell r="B3610" t="str">
            <v>ALL OTHER COSTS AND EXPENSES</v>
          </cell>
        </row>
        <row r="3611">
          <cell r="A3611">
            <v>5100001</v>
          </cell>
          <cell r="B3611" t="str">
            <v>ALL OTHER COSTS AND EXPENSES</v>
          </cell>
        </row>
        <row r="3612">
          <cell r="A3612">
            <v>5100001</v>
          </cell>
          <cell r="B3612" t="str">
            <v>ALL OTHER COSTS AND EXPENSES</v>
          </cell>
        </row>
        <row r="3613">
          <cell r="A3613">
            <v>5100001</v>
          </cell>
          <cell r="B3613" t="str">
            <v>ALL OTHER COSTS AND EXPENSES</v>
          </cell>
        </row>
        <row r="3614">
          <cell r="A3614">
            <v>5100001</v>
          </cell>
          <cell r="B3614" t="str">
            <v>ALL OTHER COSTS AND EXPENSES</v>
          </cell>
        </row>
        <row r="3615">
          <cell r="A3615">
            <v>5100001</v>
          </cell>
          <cell r="B3615" t="str">
            <v>ALL OTHER COSTS AND EXPENSES</v>
          </cell>
        </row>
        <row r="3616">
          <cell r="A3616">
            <v>5100001</v>
          </cell>
          <cell r="B3616" t="str">
            <v>ALL OTHER COSTS AND EXPENSES</v>
          </cell>
        </row>
        <row r="3617">
          <cell r="A3617">
            <v>5100001</v>
          </cell>
          <cell r="B3617" t="str">
            <v>ALL OTHER COSTS AND EXPENSES</v>
          </cell>
        </row>
        <row r="3618">
          <cell r="A3618">
            <v>5100001</v>
          </cell>
          <cell r="B3618" t="str">
            <v>ALL OTHER COSTS AND EXPENSES</v>
          </cell>
        </row>
        <row r="3619">
          <cell r="A3619">
            <v>5100001</v>
          </cell>
          <cell r="B3619" t="str">
            <v>ALL OTHER COSTS AND EXPENSES</v>
          </cell>
        </row>
        <row r="3620">
          <cell r="A3620">
            <v>5100001</v>
          </cell>
          <cell r="B3620" t="str">
            <v>ALL OTHER COSTS AND EXPENSES</v>
          </cell>
        </row>
        <row r="3621">
          <cell r="A3621">
            <v>5100001</v>
          </cell>
          <cell r="B3621" t="str">
            <v>ALL OTHER COSTS AND EXPENSES</v>
          </cell>
        </row>
        <row r="3622">
          <cell r="A3622">
            <v>5100001</v>
          </cell>
          <cell r="B3622" t="str">
            <v>ALL OTHER COSTS AND EXPENSES</v>
          </cell>
        </row>
        <row r="3623">
          <cell r="A3623">
            <v>5100001</v>
          </cell>
          <cell r="B3623" t="str">
            <v>ALL OTHER COSTS AND EXPENSES</v>
          </cell>
        </row>
        <row r="3624">
          <cell r="A3624">
            <v>5100001</v>
          </cell>
          <cell r="B3624" t="str">
            <v>ALL OTHER COSTS AND EXPENSES</v>
          </cell>
        </row>
        <row r="3625">
          <cell r="A3625">
            <v>5100001</v>
          </cell>
          <cell r="B3625" t="str">
            <v>ALL OTHER COSTS AND EXPENSES</v>
          </cell>
        </row>
        <row r="3626">
          <cell r="A3626">
            <v>5100001</v>
          </cell>
          <cell r="B3626" t="str">
            <v>ALL OTHER COSTS AND EXPENSES</v>
          </cell>
        </row>
        <row r="3627">
          <cell r="A3627">
            <v>5100001</v>
          </cell>
          <cell r="B3627" t="str">
            <v>ALL OTHER COSTS AND EXPENSES</v>
          </cell>
        </row>
        <row r="3628">
          <cell r="A3628">
            <v>5100001</v>
          </cell>
          <cell r="B3628" t="str">
            <v>ALL OTHER COSTS AND EXPENSES</v>
          </cell>
        </row>
        <row r="3629">
          <cell r="A3629">
            <v>5100001</v>
          </cell>
          <cell r="B3629" t="str">
            <v>ALL OTHER COSTS AND EXPENSES</v>
          </cell>
        </row>
        <row r="3630">
          <cell r="A3630">
            <v>5100001</v>
          </cell>
          <cell r="B3630" t="str">
            <v>ALL OTHER COSTS AND EXPENSES</v>
          </cell>
        </row>
        <row r="3631">
          <cell r="A3631">
            <v>5100001</v>
          </cell>
          <cell r="B3631" t="str">
            <v>ALL OTHER COSTS AND EXPENSES</v>
          </cell>
        </row>
        <row r="3632">
          <cell r="A3632">
            <v>5100001</v>
          </cell>
          <cell r="B3632" t="str">
            <v>ALL OTHER COSTS AND EXPENSES</v>
          </cell>
        </row>
        <row r="3633">
          <cell r="A3633">
            <v>5100001</v>
          </cell>
          <cell r="B3633" t="str">
            <v>ALL OTHER COSTS AND EXPENSES</v>
          </cell>
        </row>
        <row r="3634">
          <cell r="A3634">
            <v>5100001</v>
          </cell>
          <cell r="B3634" t="str">
            <v>ALL OTHER COSTS AND EXPENSES</v>
          </cell>
        </row>
        <row r="3635">
          <cell r="A3635">
            <v>5100001</v>
          </cell>
          <cell r="B3635" t="str">
            <v>ALL OTHER COSTS AND EXPENSES</v>
          </cell>
        </row>
        <row r="3636">
          <cell r="A3636">
            <v>5100001</v>
          </cell>
          <cell r="B3636" t="str">
            <v>ALL OTHER COSTS AND EXPENSES</v>
          </cell>
        </row>
        <row r="3637">
          <cell r="A3637">
            <v>5100001</v>
          </cell>
          <cell r="B3637" t="str">
            <v>ALL OTHER COSTS AND EXPENSES</v>
          </cell>
        </row>
        <row r="3638">
          <cell r="A3638">
            <v>5100001</v>
          </cell>
          <cell r="B3638" t="str">
            <v>ALL OTHER COSTS AND EXPENSES</v>
          </cell>
        </row>
        <row r="3639">
          <cell r="A3639">
            <v>5100001</v>
          </cell>
          <cell r="B3639" t="str">
            <v>ALL OTHER COSTS AND EXPENSES</v>
          </cell>
        </row>
        <row r="3640">
          <cell r="A3640">
            <v>5100001</v>
          </cell>
          <cell r="B3640" t="str">
            <v>ALL OTHER COSTS AND EXPENSES</v>
          </cell>
        </row>
        <row r="3641">
          <cell r="A3641">
            <v>5100001</v>
          </cell>
          <cell r="B3641" t="str">
            <v>ALL OTHER COSTS AND EXPENSES</v>
          </cell>
        </row>
        <row r="3642">
          <cell r="A3642">
            <v>5100001</v>
          </cell>
          <cell r="B3642" t="str">
            <v>ALL OTHER COSTS AND EXPENSES</v>
          </cell>
        </row>
        <row r="3643">
          <cell r="A3643">
            <v>5100001</v>
          </cell>
          <cell r="B3643" t="str">
            <v>ALL OTHER COSTS AND EXPENSES</v>
          </cell>
        </row>
        <row r="3644">
          <cell r="A3644">
            <v>5100001</v>
          </cell>
          <cell r="B3644" t="str">
            <v>ALL OTHER COSTS AND EXPENSES</v>
          </cell>
        </row>
        <row r="3645">
          <cell r="A3645">
            <v>5100001</v>
          </cell>
          <cell r="B3645" t="str">
            <v>ALL OTHER COSTS AND EXPENSES</v>
          </cell>
        </row>
        <row r="3646">
          <cell r="A3646">
            <v>5100001</v>
          </cell>
          <cell r="B3646" t="str">
            <v>ALL OTHER COSTS AND EXPENSES</v>
          </cell>
        </row>
        <row r="3647">
          <cell r="A3647">
            <v>5100001</v>
          </cell>
          <cell r="B3647" t="str">
            <v>ALL OTHER COSTS AND EXPENSES</v>
          </cell>
        </row>
        <row r="3648">
          <cell r="A3648">
            <v>5100001</v>
          </cell>
          <cell r="B3648" t="str">
            <v>ALL OTHER COSTS AND EXPENSES</v>
          </cell>
        </row>
        <row r="3649">
          <cell r="A3649">
            <v>5100001</v>
          </cell>
          <cell r="B3649" t="str">
            <v>ALL OTHER COSTS AND EXPENSES</v>
          </cell>
        </row>
        <row r="3650">
          <cell r="A3650">
            <v>5100001</v>
          </cell>
          <cell r="B3650" t="str">
            <v>ALL OTHER COSTS AND EXPENSES</v>
          </cell>
        </row>
        <row r="3651">
          <cell r="A3651">
            <v>5100001</v>
          </cell>
          <cell r="B3651" t="str">
            <v>ALL OTHER COSTS AND EXPENSES</v>
          </cell>
        </row>
        <row r="3652">
          <cell r="A3652">
            <v>5100001</v>
          </cell>
          <cell r="B3652" t="str">
            <v>ALL OTHER COSTS AND EXPENSES</v>
          </cell>
        </row>
        <row r="3653">
          <cell r="A3653">
            <v>5100001</v>
          </cell>
          <cell r="B3653" t="str">
            <v>ALL OTHER COSTS AND EXPENSES</v>
          </cell>
        </row>
        <row r="3654">
          <cell r="A3654">
            <v>5100001</v>
          </cell>
          <cell r="B3654" t="str">
            <v>ALL OTHER COSTS AND EXPENSES</v>
          </cell>
        </row>
        <row r="3655">
          <cell r="A3655">
            <v>5100001</v>
          </cell>
          <cell r="B3655" t="str">
            <v>ALL OTHER COSTS AND EXPENSES</v>
          </cell>
        </row>
        <row r="3656">
          <cell r="A3656">
            <v>5100001</v>
          </cell>
          <cell r="B3656" t="str">
            <v>ALL OTHER COSTS AND EXPENSES</v>
          </cell>
        </row>
        <row r="3657">
          <cell r="A3657">
            <v>5100001</v>
          </cell>
          <cell r="B3657" t="str">
            <v>ALL OTHER COSTS AND EXPENSES</v>
          </cell>
        </row>
        <row r="3658">
          <cell r="A3658">
            <v>5100001</v>
          </cell>
          <cell r="B3658" t="str">
            <v>ALL OTHER COSTS AND EXPENSES</v>
          </cell>
        </row>
        <row r="3659">
          <cell r="A3659">
            <v>5100001</v>
          </cell>
          <cell r="B3659" t="str">
            <v>ALL OTHER COSTS AND EXPENSES</v>
          </cell>
        </row>
        <row r="3660">
          <cell r="A3660">
            <v>5100001</v>
          </cell>
          <cell r="B3660" t="str">
            <v>ALL OTHER COSTS AND EXPENSES</v>
          </cell>
        </row>
        <row r="3661">
          <cell r="A3661">
            <v>5100001</v>
          </cell>
          <cell r="B3661" t="str">
            <v>ALL OTHER COSTS AND EXPENSES</v>
          </cell>
        </row>
        <row r="3662">
          <cell r="A3662">
            <v>5100001</v>
          </cell>
          <cell r="B3662" t="str">
            <v>ALL OTHER COSTS AND EXPENSES</v>
          </cell>
        </row>
        <row r="3663">
          <cell r="A3663">
            <v>5100001</v>
          </cell>
          <cell r="B3663" t="str">
            <v>ALL OTHER COSTS AND EXPENSES</v>
          </cell>
        </row>
        <row r="3664">
          <cell r="A3664">
            <v>5100001</v>
          </cell>
          <cell r="B3664" t="str">
            <v>ALL OTHER COSTS AND EXPENSES</v>
          </cell>
        </row>
        <row r="3665">
          <cell r="A3665">
            <v>5100001</v>
          </cell>
          <cell r="B3665" t="str">
            <v>ALL OTHER COSTS AND EXPENSES</v>
          </cell>
        </row>
        <row r="3666">
          <cell r="A3666">
            <v>5100001</v>
          </cell>
          <cell r="B3666" t="str">
            <v>ALL OTHER COSTS AND EXPENSES</v>
          </cell>
        </row>
        <row r="3667">
          <cell r="A3667">
            <v>5100001</v>
          </cell>
          <cell r="B3667" t="str">
            <v>ALL OTHER COSTS AND EXPENSES</v>
          </cell>
        </row>
        <row r="3668">
          <cell r="A3668">
            <v>5100001</v>
          </cell>
          <cell r="B3668" t="str">
            <v>ALL OTHER COSTS AND EXPENSES</v>
          </cell>
        </row>
        <row r="3669">
          <cell r="A3669">
            <v>5100001</v>
          </cell>
          <cell r="B3669" t="str">
            <v>ALL OTHER COSTS AND EXPENSES</v>
          </cell>
        </row>
        <row r="3670">
          <cell r="A3670">
            <v>5100001</v>
          </cell>
          <cell r="B3670" t="str">
            <v>ALL OTHER COSTS AND EXPENSES</v>
          </cell>
        </row>
        <row r="3671">
          <cell r="A3671">
            <v>5100001</v>
          </cell>
          <cell r="B3671" t="str">
            <v>ALL OTHER COSTS AND EXPENSES</v>
          </cell>
        </row>
        <row r="3672">
          <cell r="A3672">
            <v>5100001</v>
          </cell>
          <cell r="B3672" t="str">
            <v>ALL OTHER COSTS AND EXPENSES</v>
          </cell>
        </row>
        <row r="3673">
          <cell r="A3673">
            <v>5100001</v>
          </cell>
          <cell r="B3673" t="str">
            <v>ALL OTHER COSTS AND EXPENSES</v>
          </cell>
        </row>
        <row r="3674">
          <cell r="A3674">
            <v>5100001</v>
          </cell>
          <cell r="B3674" t="str">
            <v>ALL OTHER COSTS AND EXPENSES</v>
          </cell>
        </row>
        <row r="3675">
          <cell r="A3675">
            <v>5100001</v>
          </cell>
          <cell r="B3675" t="str">
            <v>ALL OTHER COSTS AND EXPENSES</v>
          </cell>
        </row>
        <row r="3676">
          <cell r="A3676">
            <v>5100001</v>
          </cell>
          <cell r="B3676" t="str">
            <v>ALL OTHER COSTS AND EXPENSES</v>
          </cell>
        </row>
        <row r="3677">
          <cell r="A3677">
            <v>5100001</v>
          </cell>
          <cell r="B3677" t="str">
            <v>ALL OTHER COSTS AND EXPENSES</v>
          </cell>
        </row>
        <row r="3678">
          <cell r="A3678">
            <v>5100001</v>
          </cell>
          <cell r="B3678" t="str">
            <v>ALL OTHER COSTS AND EXPENSES</v>
          </cell>
        </row>
        <row r="3679">
          <cell r="A3679">
            <v>5100001</v>
          </cell>
          <cell r="B3679" t="str">
            <v>ALL OTHER COSTS AND EXPENSES</v>
          </cell>
        </row>
        <row r="3680">
          <cell r="A3680">
            <v>5100001</v>
          </cell>
          <cell r="B3680" t="str">
            <v>ALL OTHER COSTS AND EXPENSES</v>
          </cell>
        </row>
        <row r="3681">
          <cell r="A3681">
            <v>5100001</v>
          </cell>
          <cell r="B3681" t="str">
            <v>ALL OTHER COSTS AND EXPENSES</v>
          </cell>
        </row>
        <row r="3682">
          <cell r="A3682">
            <v>5100001</v>
          </cell>
          <cell r="B3682" t="str">
            <v>ALL OTHER COSTS AND EXPENSES</v>
          </cell>
        </row>
        <row r="3683">
          <cell r="A3683">
            <v>5100001</v>
          </cell>
          <cell r="B3683" t="str">
            <v>ALL OTHER COSTS AND EXPENSES</v>
          </cell>
        </row>
        <row r="3684">
          <cell r="A3684">
            <v>5100001</v>
          </cell>
          <cell r="B3684" t="str">
            <v>ALL OTHER COSTS AND EXPENSES</v>
          </cell>
        </row>
        <row r="3685">
          <cell r="A3685">
            <v>5100001</v>
          </cell>
          <cell r="B3685" t="str">
            <v>ALL OTHER COSTS AND EXPENSES</v>
          </cell>
        </row>
        <row r="3686">
          <cell r="A3686">
            <v>5100001</v>
          </cell>
          <cell r="B3686" t="str">
            <v>ALL OTHER COSTS AND EXPENSES</v>
          </cell>
        </row>
        <row r="3687">
          <cell r="A3687">
            <v>5100001</v>
          </cell>
          <cell r="B3687" t="str">
            <v>ALL OTHER COSTS AND EXPENSES</v>
          </cell>
        </row>
        <row r="3688">
          <cell r="A3688">
            <v>5100001</v>
          </cell>
          <cell r="B3688" t="str">
            <v>ALL OTHER COSTS AND EXPENSES</v>
          </cell>
        </row>
        <row r="3689">
          <cell r="A3689">
            <v>5100001</v>
          </cell>
          <cell r="B3689" t="str">
            <v>ALL OTHER COSTS AND EXPENSES</v>
          </cell>
        </row>
        <row r="3690">
          <cell r="A3690">
            <v>5100001</v>
          </cell>
          <cell r="B3690" t="str">
            <v>ALL OTHER COSTS AND EXPENSES</v>
          </cell>
        </row>
        <row r="3691">
          <cell r="A3691">
            <v>5100001</v>
          </cell>
          <cell r="B3691" t="str">
            <v>ALL OTHER COSTS AND EXPENSES</v>
          </cell>
        </row>
        <row r="3692">
          <cell r="A3692">
            <v>5100001</v>
          </cell>
          <cell r="B3692" t="str">
            <v>ALL OTHER COSTS AND EXPENSES</v>
          </cell>
        </row>
        <row r="3693">
          <cell r="A3693">
            <v>5100001</v>
          </cell>
          <cell r="B3693" t="str">
            <v>ALL OTHER COSTS AND EXPENSES</v>
          </cell>
        </row>
        <row r="3694">
          <cell r="A3694">
            <v>5100001</v>
          </cell>
          <cell r="B3694" t="str">
            <v>ALL OTHER COSTS AND EXPENSES</v>
          </cell>
        </row>
        <row r="3695">
          <cell r="A3695">
            <v>5100001</v>
          </cell>
          <cell r="B3695" t="str">
            <v>ALL OTHER COSTS AND EXPENSES</v>
          </cell>
        </row>
        <row r="3696">
          <cell r="A3696">
            <v>5100001</v>
          </cell>
          <cell r="B3696" t="str">
            <v>ALL OTHER COSTS AND EXPENSES</v>
          </cell>
        </row>
        <row r="3697">
          <cell r="A3697">
            <v>5100001</v>
          </cell>
          <cell r="B3697" t="str">
            <v>ALL OTHER COSTS AND EXPENSES</v>
          </cell>
        </row>
        <row r="3698">
          <cell r="A3698">
            <v>5100001</v>
          </cell>
          <cell r="B3698" t="str">
            <v>ALL OTHER COSTS AND EXPENSES</v>
          </cell>
        </row>
        <row r="3699">
          <cell r="A3699">
            <v>5100001</v>
          </cell>
          <cell r="B3699" t="str">
            <v>ALL OTHER COSTS AND EXPENSES</v>
          </cell>
        </row>
        <row r="3700">
          <cell r="A3700">
            <v>5100001</v>
          </cell>
          <cell r="B3700" t="str">
            <v>ALL OTHER COSTS AND EXPENSES</v>
          </cell>
        </row>
        <row r="3701">
          <cell r="A3701">
            <v>5100001</v>
          </cell>
          <cell r="B3701" t="str">
            <v>ALL OTHER COSTS AND EXPENSES</v>
          </cell>
        </row>
        <row r="3702">
          <cell r="A3702">
            <v>5100001</v>
          </cell>
          <cell r="B3702" t="str">
            <v>ALL OTHER COSTS AND EXPENSES</v>
          </cell>
        </row>
        <row r="3703">
          <cell r="A3703">
            <v>5100001</v>
          </cell>
          <cell r="B3703" t="str">
            <v>ALL OTHER COSTS AND EXPENSES</v>
          </cell>
        </row>
        <row r="3704">
          <cell r="A3704">
            <v>5100001</v>
          </cell>
          <cell r="B3704" t="str">
            <v>ALL OTHER COSTS AND EXPENSES</v>
          </cell>
        </row>
        <row r="3705">
          <cell r="A3705">
            <v>5100001</v>
          </cell>
          <cell r="B3705" t="str">
            <v>ALL OTHER COSTS AND EXPENSES</v>
          </cell>
        </row>
        <row r="3706">
          <cell r="A3706">
            <v>5100001</v>
          </cell>
          <cell r="B3706" t="str">
            <v>ALL OTHER COSTS AND EXPENSES</v>
          </cell>
        </row>
        <row r="3707">
          <cell r="A3707">
            <v>5100001</v>
          </cell>
          <cell r="B3707" t="str">
            <v>ALL OTHER COSTS AND EXPENSES</v>
          </cell>
        </row>
        <row r="3708">
          <cell r="A3708">
            <v>5100001</v>
          </cell>
          <cell r="B3708" t="str">
            <v>ALL OTHER COSTS AND EXPENSES</v>
          </cell>
        </row>
        <row r="3709">
          <cell r="A3709">
            <v>5100001</v>
          </cell>
          <cell r="B3709" t="str">
            <v>ALL OTHER COSTS AND EXPENSES</v>
          </cell>
        </row>
        <row r="3710">
          <cell r="A3710">
            <v>5100001</v>
          </cell>
          <cell r="B3710" t="str">
            <v>ALL OTHER COSTS AND EXPENSES</v>
          </cell>
        </row>
        <row r="3711">
          <cell r="A3711">
            <v>5100001</v>
          </cell>
          <cell r="B3711" t="str">
            <v>ALL OTHER COSTS AND EXPENSES</v>
          </cell>
        </row>
        <row r="3712">
          <cell r="A3712">
            <v>5100001</v>
          </cell>
          <cell r="B3712" t="str">
            <v>ALL OTHER COSTS AND EXPENSES</v>
          </cell>
        </row>
        <row r="3713">
          <cell r="A3713">
            <v>5100001</v>
          </cell>
          <cell r="B3713" t="str">
            <v>ALL OTHER COSTS AND EXPENSES</v>
          </cell>
        </row>
        <row r="3714">
          <cell r="A3714">
            <v>5100001</v>
          </cell>
          <cell r="B3714" t="str">
            <v>ALL OTHER COSTS AND EXPENSES</v>
          </cell>
        </row>
        <row r="3715">
          <cell r="A3715">
            <v>5100001</v>
          </cell>
          <cell r="B3715" t="str">
            <v>ALL OTHER COSTS AND EXPENSES</v>
          </cell>
        </row>
        <row r="3716">
          <cell r="A3716">
            <v>5100001</v>
          </cell>
          <cell r="B3716" t="str">
            <v>ALL OTHER COSTS AND EXPENSES</v>
          </cell>
        </row>
        <row r="3717">
          <cell r="A3717">
            <v>5100001</v>
          </cell>
          <cell r="B3717" t="str">
            <v>ALL OTHER COSTS AND EXPENSES</v>
          </cell>
        </row>
        <row r="3718">
          <cell r="A3718">
            <v>5100001</v>
          </cell>
          <cell r="B3718" t="str">
            <v>ALL OTHER COSTS AND EXPENSES</v>
          </cell>
        </row>
        <row r="3719">
          <cell r="A3719">
            <v>5100001</v>
          </cell>
          <cell r="B3719" t="str">
            <v>ALL OTHER COSTS AND EXPENSES</v>
          </cell>
        </row>
        <row r="3720">
          <cell r="A3720">
            <v>5100001</v>
          </cell>
          <cell r="B3720" t="str">
            <v>ALL OTHER COSTS AND EXPENSES</v>
          </cell>
        </row>
        <row r="3721">
          <cell r="A3721">
            <v>5100001</v>
          </cell>
          <cell r="B3721" t="str">
            <v>ALL OTHER COSTS AND EXPENSES</v>
          </cell>
        </row>
        <row r="3722">
          <cell r="A3722">
            <v>5100001</v>
          </cell>
          <cell r="B3722" t="str">
            <v>ALL OTHER COSTS AND EXPENSES</v>
          </cell>
        </row>
        <row r="3723">
          <cell r="A3723">
            <v>5100001</v>
          </cell>
          <cell r="B3723" t="str">
            <v>ALL OTHER COSTS AND EXPENSES</v>
          </cell>
        </row>
        <row r="3724">
          <cell r="A3724">
            <v>5100001</v>
          </cell>
          <cell r="B3724" t="str">
            <v>ALL OTHER COSTS AND EXPENSES</v>
          </cell>
        </row>
        <row r="3725">
          <cell r="A3725">
            <v>5100001</v>
          </cell>
          <cell r="B3725" t="str">
            <v>ALL OTHER COSTS AND EXPENSES</v>
          </cell>
        </row>
        <row r="3726">
          <cell r="A3726">
            <v>5100001</v>
          </cell>
          <cell r="B3726" t="str">
            <v>ALL OTHER COSTS AND EXPENSES</v>
          </cell>
        </row>
        <row r="3727">
          <cell r="A3727">
            <v>5100001</v>
          </cell>
          <cell r="B3727" t="str">
            <v>ALL OTHER COSTS AND EXPENSES</v>
          </cell>
        </row>
        <row r="3728">
          <cell r="A3728">
            <v>5100001</v>
          </cell>
          <cell r="B3728" t="str">
            <v>ALL OTHER COSTS AND EXPENSES</v>
          </cell>
        </row>
        <row r="3729">
          <cell r="A3729">
            <v>5100001</v>
          </cell>
          <cell r="B3729" t="str">
            <v>ALL OTHER COSTS AND EXPENSES</v>
          </cell>
        </row>
        <row r="3730">
          <cell r="A3730">
            <v>5100001</v>
          </cell>
          <cell r="B3730" t="str">
            <v>ALL OTHER COSTS AND EXPENSES</v>
          </cell>
        </row>
        <row r="3731">
          <cell r="A3731">
            <v>5100001</v>
          </cell>
          <cell r="B3731" t="str">
            <v>ALL OTHER COSTS AND EXPENSES</v>
          </cell>
        </row>
        <row r="3732">
          <cell r="A3732">
            <v>5100001</v>
          </cell>
          <cell r="B3732" t="str">
            <v>ALL OTHER COSTS AND EXPENSES</v>
          </cell>
        </row>
        <row r="3733">
          <cell r="A3733">
            <v>5100001</v>
          </cell>
          <cell r="B3733" t="str">
            <v>ALL OTHER COSTS AND EXPENSES</v>
          </cell>
        </row>
        <row r="3734">
          <cell r="A3734">
            <v>5100001</v>
          </cell>
          <cell r="B3734" t="str">
            <v>ALL OTHER COSTS AND EXPENSES</v>
          </cell>
        </row>
        <row r="3735">
          <cell r="A3735">
            <v>5100001</v>
          </cell>
          <cell r="B3735" t="str">
            <v>ALL OTHER COSTS AND EXPENSES</v>
          </cell>
        </row>
        <row r="3736">
          <cell r="A3736">
            <v>5100001</v>
          </cell>
          <cell r="B3736" t="str">
            <v>ALL OTHER COSTS AND EXPENSES</v>
          </cell>
        </row>
        <row r="3737">
          <cell r="A3737">
            <v>5100001</v>
          </cell>
          <cell r="B3737" t="str">
            <v>ALL OTHER COSTS AND EXPENSES</v>
          </cell>
        </row>
        <row r="3738">
          <cell r="A3738">
            <v>5100001</v>
          </cell>
          <cell r="B3738" t="str">
            <v>ALL OTHER COSTS AND EXPENSES</v>
          </cell>
        </row>
        <row r="3739">
          <cell r="A3739">
            <v>5100001</v>
          </cell>
          <cell r="B3739" t="str">
            <v>ALL OTHER COSTS AND EXPENSES</v>
          </cell>
        </row>
        <row r="3740">
          <cell r="A3740">
            <v>5100001</v>
          </cell>
          <cell r="B3740" t="str">
            <v>ALL OTHER COSTS AND EXPENSES</v>
          </cell>
        </row>
        <row r="3741">
          <cell r="A3741">
            <v>5100001</v>
          </cell>
          <cell r="B3741" t="str">
            <v>ALL OTHER COSTS AND EXPENSES</v>
          </cell>
        </row>
        <row r="3742">
          <cell r="A3742">
            <v>5100001</v>
          </cell>
          <cell r="B3742" t="str">
            <v>ALL OTHER COSTS AND EXPENSES</v>
          </cell>
        </row>
        <row r="3743">
          <cell r="A3743">
            <v>5100001</v>
          </cell>
          <cell r="B3743" t="str">
            <v>ALL OTHER COSTS AND EXPENSES</v>
          </cell>
        </row>
        <row r="3744">
          <cell r="A3744">
            <v>5100001</v>
          </cell>
          <cell r="B3744" t="str">
            <v>ALL OTHER COSTS AND EXPENSES</v>
          </cell>
        </row>
        <row r="3745">
          <cell r="A3745">
            <v>5100001</v>
          </cell>
          <cell r="B3745" t="str">
            <v>ALL OTHER COSTS AND EXPENSES</v>
          </cell>
        </row>
        <row r="3746">
          <cell r="A3746">
            <v>5100001</v>
          </cell>
          <cell r="B3746" t="str">
            <v>ALL OTHER COSTS AND EXPENSES</v>
          </cell>
        </row>
        <row r="3747">
          <cell r="A3747">
            <v>5100001</v>
          </cell>
          <cell r="B3747" t="str">
            <v>ALL OTHER COSTS AND EXPENSES</v>
          </cell>
        </row>
        <row r="3748">
          <cell r="A3748">
            <v>5100001</v>
          </cell>
          <cell r="B3748" t="str">
            <v>ALL OTHER COSTS AND EXPENSES</v>
          </cell>
        </row>
        <row r="3749">
          <cell r="A3749">
            <v>5100001</v>
          </cell>
          <cell r="B3749" t="str">
            <v>ALL OTHER COSTS AND EXPENSES</v>
          </cell>
        </row>
        <row r="3750">
          <cell r="A3750">
            <v>5100001</v>
          </cell>
          <cell r="B3750" t="str">
            <v>ALL OTHER COSTS AND EXPENSES</v>
          </cell>
        </row>
        <row r="3751">
          <cell r="A3751">
            <v>5100001</v>
          </cell>
          <cell r="B3751" t="str">
            <v>ALL OTHER COSTS AND EXPENSES</v>
          </cell>
        </row>
        <row r="3752">
          <cell r="A3752">
            <v>5100001</v>
          </cell>
          <cell r="B3752" t="str">
            <v>ALL OTHER COSTS AND EXPENSES</v>
          </cell>
        </row>
        <row r="3753">
          <cell r="A3753">
            <v>5100001</v>
          </cell>
          <cell r="B3753" t="str">
            <v>ALL OTHER COSTS AND EXPENSES</v>
          </cell>
        </row>
        <row r="3754">
          <cell r="A3754">
            <v>5100001</v>
          </cell>
          <cell r="B3754" t="str">
            <v>ALL OTHER COSTS AND EXPENSES</v>
          </cell>
        </row>
        <row r="3755">
          <cell r="A3755">
            <v>5100001</v>
          </cell>
          <cell r="B3755" t="str">
            <v>ALL OTHER COSTS AND EXPENSES</v>
          </cell>
        </row>
        <row r="3756">
          <cell r="A3756">
            <v>5100001</v>
          </cell>
          <cell r="B3756" t="str">
            <v>ALL OTHER COSTS AND EXPENSES</v>
          </cell>
        </row>
        <row r="3757">
          <cell r="A3757">
            <v>5100001</v>
          </cell>
          <cell r="B3757" t="str">
            <v>ALL OTHER COSTS AND EXPENSES</v>
          </cell>
        </row>
        <row r="3758">
          <cell r="A3758">
            <v>5100001</v>
          </cell>
          <cell r="B3758" t="str">
            <v>ALL OTHER COSTS AND EXPENSES</v>
          </cell>
        </row>
        <row r="3759">
          <cell r="A3759">
            <v>5100001</v>
          </cell>
          <cell r="B3759" t="str">
            <v>ALL OTHER COSTS AND EXPENSES</v>
          </cell>
        </row>
        <row r="3760">
          <cell r="A3760">
            <v>5100001</v>
          </cell>
          <cell r="B3760" t="str">
            <v>ALL OTHER COSTS AND EXPENSES</v>
          </cell>
        </row>
        <row r="3761">
          <cell r="A3761">
            <v>5100001</v>
          </cell>
          <cell r="B3761" t="str">
            <v>ALL OTHER COSTS AND EXPENSES</v>
          </cell>
        </row>
        <row r="3762">
          <cell r="A3762">
            <v>5100001</v>
          </cell>
          <cell r="B3762" t="str">
            <v>ALL OTHER COSTS AND EXPENSES</v>
          </cell>
        </row>
        <row r="3763">
          <cell r="A3763">
            <v>5100001</v>
          </cell>
          <cell r="B3763" t="str">
            <v>ALL OTHER COSTS AND EXPENSES</v>
          </cell>
        </row>
        <row r="3764">
          <cell r="A3764">
            <v>5100001</v>
          </cell>
          <cell r="B3764" t="str">
            <v>ALL OTHER COSTS AND EXPENSES</v>
          </cell>
        </row>
        <row r="3765">
          <cell r="A3765">
            <v>9010071</v>
          </cell>
          <cell r="B3765" t="str">
            <v>INCOME FROM CONSOLIDATED AFFILIATES</v>
          </cell>
        </row>
        <row r="3766">
          <cell r="A3766">
            <v>9010072</v>
          </cell>
          <cell r="B3766" t="str">
            <v>TRSY-OTHER INTERNAL INCOME</v>
          </cell>
        </row>
        <row r="3767">
          <cell r="A3767">
            <v>9010073</v>
          </cell>
          <cell r="B3767" t="str">
            <v>CHANGE IN EQUITY</v>
          </cell>
        </row>
        <row r="3768">
          <cell r="A3768">
            <v>9011501</v>
          </cell>
          <cell r="B3768" t="str">
            <v>AMORT OF DIF BTWN CST &amp; SHR OF EQTY AT ACQ-ASSOC CO</v>
          </cell>
        </row>
        <row r="3769">
          <cell r="A3769">
            <v>9011501</v>
          </cell>
          <cell r="B3769" t="str">
            <v>AMORT OF DIF BTWN CST &amp; SHR OF EQTY AT ACQ-ASSOC CO</v>
          </cell>
        </row>
        <row r="3770">
          <cell r="A3770">
            <v>9011701</v>
          </cell>
          <cell r="B3770" t="str">
            <v>CHANGE IN EQUITY OF ASSOCIATED COMPANIES</v>
          </cell>
        </row>
        <row r="3771">
          <cell r="A3771">
            <v>9012401</v>
          </cell>
          <cell r="B3771" t="str">
            <v>GAIN OR LOSS ON DISP OF BUS OTHER THAN ASSOC CO</v>
          </cell>
        </row>
        <row r="3772">
          <cell r="A3772">
            <v>9014001</v>
          </cell>
          <cell r="B3772" t="str">
            <v>INTEREST</v>
          </cell>
        </row>
        <row r="3773">
          <cell r="A3773">
            <v>9014001</v>
          </cell>
          <cell r="B3773" t="str">
            <v>INTEREST</v>
          </cell>
        </row>
        <row r="3774">
          <cell r="A3774">
            <v>9014001</v>
          </cell>
          <cell r="B3774" t="str">
            <v>INTEREST</v>
          </cell>
        </row>
        <row r="3775">
          <cell r="A3775">
            <v>9016001</v>
          </cell>
          <cell r="B3775" t="str">
            <v>INTEREST FROM ASSOCIATED COMPANIES</v>
          </cell>
        </row>
        <row r="3776">
          <cell r="A3776">
            <v>9017001</v>
          </cell>
          <cell r="B3776" t="str">
            <v>SERVICE CHARGES &amp; COMMISSIONS-INTERNAL</v>
          </cell>
        </row>
        <row r="3777">
          <cell r="A3777">
            <v>9113401</v>
          </cell>
          <cell r="B3777" t="str">
            <v>INCOME FROM MISCELLANEOUS INVESTMENTS-VENDOR FINANCING/OTHER</v>
          </cell>
        </row>
        <row r="3778">
          <cell r="A3778">
            <v>9113401</v>
          </cell>
          <cell r="B3778" t="str">
            <v>INCOME FROM MISCELLANEOUS INVESTMENTS-VENDOR FINANCING/OTHER</v>
          </cell>
        </row>
        <row r="3779">
          <cell r="A3779">
            <v>9115001</v>
          </cell>
          <cell r="B3779" t="str">
            <v>INCOME FROM MISC INVST-AMORT OF PREM/DISC</v>
          </cell>
        </row>
        <row r="3780">
          <cell r="A3780">
            <v>9311001</v>
          </cell>
          <cell r="B3780" t="str">
            <v>INTEREST ON CUSTOMERS' ACCOUNTS &amp; NOTES REC</v>
          </cell>
        </row>
        <row r="3781">
          <cell r="A3781">
            <v>9312001</v>
          </cell>
          <cell r="B3781" t="str">
            <v>INTEREST ON BANK BALANCES</v>
          </cell>
        </row>
        <row r="3782">
          <cell r="A3782">
            <v>9312001</v>
          </cell>
          <cell r="B3782" t="str">
            <v>INTEREST ON BANK BALANCES</v>
          </cell>
        </row>
        <row r="3783">
          <cell r="A3783">
            <v>9312001</v>
          </cell>
          <cell r="B3783" t="str">
            <v>INTEREST ON BANK BALANCES</v>
          </cell>
        </row>
        <row r="3784">
          <cell r="A3784">
            <v>9312001</v>
          </cell>
          <cell r="B3784" t="str">
            <v>INTEREST ON BANK BALANCES</v>
          </cell>
        </row>
        <row r="3785">
          <cell r="A3785">
            <v>9312001</v>
          </cell>
          <cell r="B3785" t="str">
            <v>INTEREST ON BANK BALANCES</v>
          </cell>
        </row>
        <row r="3786">
          <cell r="A3786">
            <v>9313001</v>
          </cell>
          <cell r="B3786" t="str">
            <v>INTEREST ON LOANS TO EMPLOYEES</v>
          </cell>
        </row>
        <row r="3787">
          <cell r="A3787">
            <v>9316001</v>
          </cell>
          <cell r="B3787" t="str">
            <v>INTEREST ON SUNDRY RECEIVABLES</v>
          </cell>
        </row>
        <row r="3788">
          <cell r="A3788">
            <v>9511001</v>
          </cell>
          <cell r="B3788" t="str">
            <v>LICENSING INCOME</v>
          </cell>
        </row>
        <row r="3789">
          <cell r="A3789">
            <v>9511001</v>
          </cell>
          <cell r="B3789" t="str">
            <v>LICENSING INCOME</v>
          </cell>
        </row>
        <row r="3790">
          <cell r="A3790">
            <v>9613001</v>
          </cell>
          <cell r="B3790" t="str">
            <v>FEES FOR COLLECTION OF STATE &amp; LOCAL TAXES</v>
          </cell>
        </row>
        <row r="3791">
          <cell r="A3791">
            <v>9614001</v>
          </cell>
          <cell r="B3791" t="str">
            <v>RENTAL INCOME-EXTERNAL</v>
          </cell>
        </row>
        <row r="3792">
          <cell r="A3792">
            <v>9615001</v>
          </cell>
          <cell r="B3792" t="str">
            <v>SERVICES CHARGES-EXTERNAL</v>
          </cell>
        </row>
        <row r="3793">
          <cell r="A3793">
            <v>9700071</v>
          </cell>
          <cell r="B3793" t="str">
            <v>TRSY-INTEREST EXPENSE</v>
          </cell>
        </row>
        <row r="3794">
          <cell r="A3794">
            <v>9701001</v>
          </cell>
          <cell r="B3794" t="str">
            <v>INTEREST PAID TO CONSOLIDATED COMPONENTS</v>
          </cell>
        </row>
        <row r="3795">
          <cell r="A3795">
            <v>9701501</v>
          </cell>
          <cell r="B3795" t="str">
            <v>AMORT-ISSUANCE COSTS CUR EXP-DEB &amp; BONDS</v>
          </cell>
        </row>
        <row r="3796">
          <cell r="A3796">
            <v>9701701</v>
          </cell>
          <cell r="B3796" t="str">
            <v>AMORT OF DISC/PREM-RECEIVABLES DISCOUNTS</v>
          </cell>
        </row>
        <row r="3797">
          <cell r="A3797">
            <v>9702002</v>
          </cell>
          <cell r="B3797" t="str">
            <v>INTEREST ON TAX DEFICIENCIES</v>
          </cell>
        </row>
        <row r="3798">
          <cell r="A3798">
            <v>9702301</v>
          </cell>
          <cell r="B3798" t="str">
            <v>INTEREST ON OTHER TRANSACTIONS</v>
          </cell>
        </row>
        <row r="3799">
          <cell r="A3799">
            <v>9702401</v>
          </cell>
          <cell r="B3799" t="str">
            <v>SERVICE CHARGES CONTROLLED DISB BANK ACCT</v>
          </cell>
        </row>
        <row r="3800">
          <cell r="A3800">
            <v>9703001</v>
          </cell>
          <cell r="B3800" t="str">
            <v>INTEREST ON BANK LOANS,NOTES &amp;INSTALL PAYABLE</v>
          </cell>
        </row>
        <row r="3801">
          <cell r="A3801">
            <v>9800071</v>
          </cell>
          <cell r="B3801" t="str">
            <v>TRSY-TAX PROVISION</v>
          </cell>
        </row>
        <row r="3802">
          <cell r="A3802">
            <v>9801001</v>
          </cell>
          <cell r="B3802" t="str">
            <v>U.S. FED INC TAXES PAYABLE - PARENT</v>
          </cell>
        </row>
        <row r="3803">
          <cell r="A3803">
            <v>9801001</v>
          </cell>
          <cell r="B3803" t="str">
            <v>U.S. FED INC TAXES PAYABLE - PARENT</v>
          </cell>
        </row>
        <row r="3804">
          <cell r="A3804">
            <v>9801001</v>
          </cell>
          <cell r="B3804" t="str">
            <v>U.S. FED INC TAXES PAYABLE - PARENT</v>
          </cell>
        </row>
        <row r="3805">
          <cell r="A3805">
            <v>9801002</v>
          </cell>
          <cell r="B3805" t="str">
            <v>U.S.FED INC TAXES PAYABLE-NON-PARENT</v>
          </cell>
        </row>
        <row r="3806">
          <cell r="A3806">
            <v>9801002</v>
          </cell>
          <cell r="B3806" t="str">
            <v>U.S.FED INC TAXES PAYABLE-NON-PARENT</v>
          </cell>
        </row>
        <row r="3807">
          <cell r="A3807">
            <v>9802001</v>
          </cell>
          <cell r="B3807" t="str">
            <v>U.S. FEDERAL INCOME TAXES-DEFERRED</v>
          </cell>
        </row>
        <row r="3808">
          <cell r="A3808">
            <v>9841001</v>
          </cell>
          <cell r="B3808" t="str">
            <v>PROVISION-FOREIGN INCOME TAX PAYABLE</v>
          </cell>
        </row>
        <row r="3809">
          <cell r="A3809">
            <v>9841001</v>
          </cell>
          <cell r="B3809" t="str">
            <v>PROVISION-FOREIGN INCOME TAX PAYABLE</v>
          </cell>
        </row>
        <row r="3810">
          <cell r="A3810">
            <v>9841001</v>
          </cell>
          <cell r="B3810" t="str">
            <v>PROVISION-FOREIGN INCOME TAX PAYABLE</v>
          </cell>
        </row>
        <row r="3811">
          <cell r="A3811">
            <v>9841001</v>
          </cell>
          <cell r="B3811" t="str">
            <v>PROVISION-FOREIGN INCOME TAX PAYABLE</v>
          </cell>
        </row>
        <row r="3812">
          <cell r="A3812">
            <v>9842001</v>
          </cell>
          <cell r="B3812" t="str">
            <v>PROVISION-FOREIGN INCOME TAX DEFERRED</v>
          </cell>
        </row>
        <row r="3813">
          <cell r="A3813">
            <v>9842001</v>
          </cell>
          <cell r="B3813" t="str">
            <v>PROVISION-FOREIGN INCOME TAX DEFERRED</v>
          </cell>
        </row>
        <row r="3814">
          <cell r="A3814">
            <v>9860001</v>
          </cell>
          <cell r="B3814" t="str">
            <v>STATE &amp; LOCAL I&amp;F TAXES - PARENT</v>
          </cell>
        </row>
        <row r="3815">
          <cell r="A3815">
            <v>9860001</v>
          </cell>
          <cell r="B3815" t="str">
            <v>STATE &amp; LOCAL I&amp;F TAXES - PARENT</v>
          </cell>
        </row>
        <row r="3816">
          <cell r="A3816">
            <v>9860001</v>
          </cell>
          <cell r="B3816" t="str">
            <v>STATE &amp; LOCAL I&amp;F TAXES - PARENT</v>
          </cell>
        </row>
        <row r="3817">
          <cell r="A3817">
            <v>9860002</v>
          </cell>
          <cell r="B3817" t="str">
            <v>PROV FOR INCOME TAXES-STATE &amp; LOCAL I&amp;F TAXES-NON-PARENT</v>
          </cell>
        </row>
        <row r="3818">
          <cell r="A3818">
            <v>9860002</v>
          </cell>
          <cell r="B3818" t="str">
            <v>PROV FOR INCOME TAXES-STATE &amp; LOCAL I&amp;F TAXES-NON-PARENT</v>
          </cell>
        </row>
        <row r="3819">
          <cell r="A3819">
            <v>9900001</v>
          </cell>
          <cell r="B3819" t="str">
            <v>INT OF OTHER SHARE OWNERS IN AFFIL NET INCOME</v>
          </cell>
        </row>
        <row r="3820">
          <cell r="A3820">
            <v>100001</v>
          </cell>
          <cell r="B3820" t="str">
            <v>CASH</v>
          </cell>
        </row>
        <row r="3821">
          <cell r="A3821">
            <v>100001</v>
          </cell>
          <cell r="B3821" t="str">
            <v>CASH</v>
          </cell>
        </row>
        <row r="3822">
          <cell r="A3822">
            <v>100001</v>
          </cell>
          <cell r="B3822" t="str">
            <v>CASH</v>
          </cell>
        </row>
        <row r="3823">
          <cell r="A3823">
            <v>100001</v>
          </cell>
          <cell r="B3823" t="str">
            <v>CASH</v>
          </cell>
        </row>
        <row r="3824">
          <cell r="A3824">
            <v>100001</v>
          </cell>
          <cell r="B3824" t="str">
            <v>CASH</v>
          </cell>
        </row>
        <row r="3825">
          <cell r="A3825">
            <v>100001</v>
          </cell>
          <cell r="B3825" t="str">
            <v>CASH</v>
          </cell>
        </row>
        <row r="3826">
          <cell r="A3826">
            <v>100001</v>
          </cell>
          <cell r="B3826" t="str">
            <v>CASH</v>
          </cell>
        </row>
        <row r="3827">
          <cell r="A3827">
            <v>100001</v>
          </cell>
          <cell r="B3827" t="str">
            <v>CASH</v>
          </cell>
        </row>
        <row r="3828">
          <cell r="A3828">
            <v>100001</v>
          </cell>
          <cell r="B3828" t="str">
            <v>CASH</v>
          </cell>
        </row>
        <row r="3829">
          <cell r="A3829">
            <v>100001</v>
          </cell>
          <cell r="B3829" t="str">
            <v>CASH</v>
          </cell>
        </row>
        <row r="3830">
          <cell r="A3830">
            <v>100001</v>
          </cell>
          <cell r="B3830" t="str">
            <v>CASH</v>
          </cell>
        </row>
        <row r="3831">
          <cell r="A3831">
            <v>100001</v>
          </cell>
          <cell r="B3831" t="str">
            <v>CASH</v>
          </cell>
        </row>
        <row r="3832">
          <cell r="A3832">
            <v>100071</v>
          </cell>
          <cell r="B3832" t="str">
            <v>TRSY-CASH &amp; MARKETABLE SECURITIES</v>
          </cell>
        </row>
        <row r="3833">
          <cell r="A3833">
            <v>301101</v>
          </cell>
          <cell r="B3833" t="str">
            <v>CUSTOMERS' ACCTS &amp; NOTES-CURRENT</v>
          </cell>
        </row>
        <row r="3834">
          <cell r="A3834">
            <v>301101</v>
          </cell>
          <cell r="B3834" t="str">
            <v>CUSTOMERS' ACCTS &amp; NOTES-CURRENT</v>
          </cell>
        </row>
        <row r="3835">
          <cell r="A3835">
            <v>301101</v>
          </cell>
          <cell r="B3835" t="str">
            <v>CUSTOMERS' ACCTS &amp; NOTES-CURRENT</v>
          </cell>
        </row>
        <row r="3836">
          <cell r="A3836">
            <v>301101</v>
          </cell>
          <cell r="B3836" t="str">
            <v>CUSTOMERS' ACCTS &amp; NOTES-CURRENT</v>
          </cell>
        </row>
        <row r="3837">
          <cell r="A3837">
            <v>301101</v>
          </cell>
          <cell r="B3837" t="str">
            <v>CUSTOMERS' ACCTS &amp; NOTES-CURRENT</v>
          </cell>
        </row>
        <row r="3838">
          <cell r="A3838">
            <v>301101</v>
          </cell>
          <cell r="B3838" t="str">
            <v>CUSTOMERS' ACCTS &amp; NOTES-CURRENT</v>
          </cell>
        </row>
        <row r="3839">
          <cell r="A3839">
            <v>301101</v>
          </cell>
          <cell r="B3839" t="str">
            <v>CUSTOMERS' ACCTS &amp; NOTES-CURRENT</v>
          </cell>
        </row>
        <row r="3840">
          <cell r="A3840">
            <v>301101</v>
          </cell>
          <cell r="B3840" t="str">
            <v>CUSTOMERS' ACCTS &amp; NOTES-CURRENT</v>
          </cell>
        </row>
        <row r="3841">
          <cell r="A3841">
            <v>301101</v>
          </cell>
          <cell r="B3841" t="str">
            <v>CUSTOMERS' ACCTS &amp; NOTES-CURRENT</v>
          </cell>
        </row>
        <row r="3842">
          <cell r="A3842">
            <v>301101</v>
          </cell>
          <cell r="B3842" t="str">
            <v>CUSTOMERS' ACCTS &amp; NOTES-CURRENT</v>
          </cell>
        </row>
        <row r="3843">
          <cell r="A3843">
            <v>301101</v>
          </cell>
          <cell r="B3843" t="str">
            <v>CUSTOMERS' ACCTS &amp; NOTES-CURRENT</v>
          </cell>
        </row>
        <row r="3844">
          <cell r="A3844">
            <v>301101</v>
          </cell>
          <cell r="B3844" t="str">
            <v>CUSTOMERS' ACCTS &amp; NOTES-CURRENT</v>
          </cell>
        </row>
        <row r="3845">
          <cell r="A3845">
            <v>301101</v>
          </cell>
          <cell r="B3845" t="str">
            <v>CUSTOMERS' ACCTS &amp; NOTES-CURRENT</v>
          </cell>
        </row>
        <row r="3846">
          <cell r="A3846">
            <v>303101</v>
          </cell>
          <cell r="B3846" t="str">
            <v>DUE FROM GE PAR &amp; CONS AFFIL WITHIN OWN BUS</v>
          </cell>
        </row>
        <row r="3847">
          <cell r="A3847">
            <v>303101</v>
          </cell>
          <cell r="B3847" t="str">
            <v>DUE FROM GE PAR &amp; CONS AFFIL WITHIN OWN BUS</v>
          </cell>
        </row>
        <row r="3848">
          <cell r="A3848">
            <v>303101</v>
          </cell>
          <cell r="B3848" t="str">
            <v>DUE FROM GE PAR &amp; CONS AFFIL WITHIN OWN BUS</v>
          </cell>
        </row>
        <row r="3849">
          <cell r="A3849">
            <v>303101</v>
          </cell>
          <cell r="B3849" t="str">
            <v>DUE FROM GE PAR &amp; CONS AFFIL WITHIN OWN BUS</v>
          </cell>
        </row>
        <row r="3850">
          <cell r="A3850">
            <v>303101</v>
          </cell>
          <cell r="B3850" t="str">
            <v>DUE FROM GE PAR &amp; CONS AFFIL WITHIN OWN BUS</v>
          </cell>
        </row>
        <row r="3851">
          <cell r="A3851">
            <v>303101</v>
          </cell>
          <cell r="B3851" t="str">
            <v>DUE FROM GE PAR &amp; CONS AFFIL WITHIN OWN BUS</v>
          </cell>
        </row>
        <row r="3852">
          <cell r="A3852">
            <v>303101</v>
          </cell>
          <cell r="B3852" t="str">
            <v>DUE FROM GE PAR &amp; CONS AFFIL WITHIN OWN BUS</v>
          </cell>
        </row>
        <row r="3853">
          <cell r="A3853">
            <v>303101</v>
          </cell>
          <cell r="B3853" t="str">
            <v>DUE FROM GE PAR &amp; CONS AFFIL WITHIN OWN BUS</v>
          </cell>
        </row>
        <row r="3854">
          <cell r="A3854">
            <v>303101</v>
          </cell>
          <cell r="B3854" t="str">
            <v>DUE FROM GE PAR &amp; CONS AFFIL WITHIN OWN BUS</v>
          </cell>
        </row>
        <row r="3855">
          <cell r="A3855">
            <v>303101</v>
          </cell>
          <cell r="B3855" t="str">
            <v>DUE FROM GE PAR &amp; CONS AFFIL WITHIN OWN BUS</v>
          </cell>
        </row>
        <row r="3856">
          <cell r="A3856">
            <v>303101</v>
          </cell>
          <cell r="B3856" t="str">
            <v>DUE FROM GE PAR &amp; CONS AFFIL WITHIN OWN BUS</v>
          </cell>
        </row>
        <row r="3857">
          <cell r="A3857">
            <v>303101</v>
          </cell>
          <cell r="B3857" t="str">
            <v>DUE FROM GE PAR &amp; CONS AFFIL WITHIN OWN BUS</v>
          </cell>
        </row>
        <row r="3858">
          <cell r="A3858">
            <v>303101</v>
          </cell>
          <cell r="B3858" t="str">
            <v>DUE FROM GE PAR &amp; CONS AFFIL WITHIN OWN BUS</v>
          </cell>
        </row>
        <row r="3859">
          <cell r="A3859">
            <v>303101</v>
          </cell>
          <cell r="B3859" t="str">
            <v>DUE FROM GE PAR &amp; CONS AFFIL WITHIN OWN BUS</v>
          </cell>
        </row>
        <row r="3860">
          <cell r="A3860">
            <v>303101</v>
          </cell>
          <cell r="B3860" t="str">
            <v>DUE FROM GE PAR &amp; CONS AFFIL WITHIN OWN BUS</v>
          </cell>
        </row>
        <row r="3861">
          <cell r="A3861">
            <v>303101</v>
          </cell>
          <cell r="B3861" t="str">
            <v>DUE FROM GE PAR &amp; CONS AFFIL WITHIN OWN BUS</v>
          </cell>
        </row>
        <row r="3862">
          <cell r="A3862">
            <v>303101</v>
          </cell>
          <cell r="B3862" t="str">
            <v>DUE FROM GE PAR &amp; CONS AFFIL WITHIN OWN BUS</v>
          </cell>
        </row>
        <row r="3863">
          <cell r="A3863">
            <v>303101</v>
          </cell>
          <cell r="B3863" t="str">
            <v>DUE FROM GE PAR &amp; CONS AFFIL WITHIN OWN BUS</v>
          </cell>
        </row>
        <row r="3864">
          <cell r="A3864">
            <v>303101</v>
          </cell>
          <cell r="B3864" t="str">
            <v>DUE FROM GE PAR &amp; CONS AFFIL WITHIN OWN BUS</v>
          </cell>
        </row>
        <row r="3865">
          <cell r="A3865">
            <v>303101</v>
          </cell>
          <cell r="B3865" t="str">
            <v>DUE FROM GE PAR &amp; CONS AFFIL WITHIN OWN BUS</v>
          </cell>
        </row>
        <row r="3866">
          <cell r="A3866">
            <v>303101</v>
          </cell>
          <cell r="B3866" t="str">
            <v>DUE FROM GE PAR &amp; CONS AFFIL WITHIN OWN BUS</v>
          </cell>
        </row>
        <row r="3867">
          <cell r="A3867">
            <v>303101</v>
          </cell>
          <cell r="B3867" t="str">
            <v>DUE FROM GE PAR &amp; CONS AFFIL WITHIN OWN BUS</v>
          </cell>
        </row>
        <row r="3868">
          <cell r="A3868">
            <v>303101</v>
          </cell>
          <cell r="B3868" t="str">
            <v>DUE FROM GE PAR &amp; CONS AFFIL WITHIN OWN BUS</v>
          </cell>
        </row>
        <row r="3869">
          <cell r="A3869">
            <v>303101</v>
          </cell>
          <cell r="B3869" t="str">
            <v>DUE FROM GE PAR &amp; CONS AFFIL WITHIN OWN BUS</v>
          </cell>
        </row>
        <row r="3870">
          <cell r="A3870">
            <v>303101</v>
          </cell>
          <cell r="B3870" t="str">
            <v>DUE FROM GE PAR &amp; CONS AFFIL WITHIN OWN BUS</v>
          </cell>
        </row>
        <row r="3871">
          <cell r="A3871">
            <v>303101</v>
          </cell>
          <cell r="B3871" t="str">
            <v>DUE FROM GE PAR &amp; CONS AFFIL WITHIN OWN BUS</v>
          </cell>
        </row>
        <row r="3872">
          <cell r="A3872">
            <v>303101</v>
          </cell>
          <cell r="B3872" t="str">
            <v>DUE FROM GE PAR &amp; CONS AFFIL WITHIN OWN BUS</v>
          </cell>
        </row>
        <row r="3873">
          <cell r="A3873">
            <v>303101</v>
          </cell>
          <cell r="B3873" t="str">
            <v>DUE FROM GE PAR &amp; CONS AFFIL WITHIN OWN BUS</v>
          </cell>
        </row>
        <row r="3874">
          <cell r="A3874">
            <v>303101</v>
          </cell>
          <cell r="B3874" t="str">
            <v>DUE FROM GE PAR &amp; CONS AFFIL WITHIN OWN BUS</v>
          </cell>
        </row>
        <row r="3875">
          <cell r="A3875">
            <v>303101</v>
          </cell>
          <cell r="B3875" t="str">
            <v>DUE FROM GE PAR &amp; CONS AFFIL WITHIN OWN BUS</v>
          </cell>
        </row>
        <row r="3876">
          <cell r="A3876">
            <v>303101</v>
          </cell>
          <cell r="B3876" t="str">
            <v>DUE FROM GE PAR &amp; CONS AFFIL WITHIN OWN BUS</v>
          </cell>
        </row>
        <row r="3877">
          <cell r="A3877">
            <v>303101</v>
          </cell>
          <cell r="B3877" t="str">
            <v>DUE FROM GE PAR &amp; CONS AFFIL WITHIN OWN BUS</v>
          </cell>
        </row>
        <row r="3878">
          <cell r="A3878">
            <v>303101</v>
          </cell>
          <cell r="B3878" t="str">
            <v>DUE FROM GE PAR &amp; CONS AFFIL WITHIN OWN BUS</v>
          </cell>
        </row>
        <row r="3879">
          <cell r="A3879">
            <v>303101</v>
          </cell>
          <cell r="B3879" t="str">
            <v>DUE FROM GE PAR &amp; CONS AFFIL WITHIN OWN BUS</v>
          </cell>
        </row>
        <row r="3880">
          <cell r="A3880">
            <v>303101</v>
          </cell>
          <cell r="B3880" t="str">
            <v>DUE FROM GE PAR &amp; CONS AFFIL WITHIN OWN BUS</v>
          </cell>
        </row>
        <row r="3881">
          <cell r="A3881">
            <v>303101</v>
          </cell>
          <cell r="B3881" t="str">
            <v>DUE FROM GE PAR &amp; CONS AFFIL WITHIN OWN BUS</v>
          </cell>
        </row>
        <row r="3882">
          <cell r="A3882">
            <v>303101</v>
          </cell>
          <cell r="B3882" t="str">
            <v>DUE FROM GE PAR &amp; CONS AFFIL WITHIN OWN BUS</v>
          </cell>
        </row>
        <row r="3883">
          <cell r="A3883">
            <v>303101</v>
          </cell>
          <cell r="B3883" t="str">
            <v>DUE FROM GE PAR &amp; CONS AFFIL WITHIN OWN BUS</v>
          </cell>
        </row>
        <row r="3884">
          <cell r="A3884">
            <v>303101</v>
          </cell>
          <cell r="B3884" t="str">
            <v>DUE FROM GE PAR &amp; CONS AFFIL WITHIN OWN BUS</v>
          </cell>
        </row>
        <row r="3885">
          <cell r="A3885">
            <v>303101</v>
          </cell>
          <cell r="B3885" t="str">
            <v>DUE FROM GE PAR &amp; CONS AFFIL WITHIN OWN BUS</v>
          </cell>
        </row>
        <row r="3886">
          <cell r="A3886">
            <v>303101</v>
          </cell>
          <cell r="B3886" t="str">
            <v>DUE FROM GE PAR &amp; CONS AFFIL WITHIN OWN BUS</v>
          </cell>
        </row>
        <row r="3887">
          <cell r="A3887">
            <v>303101</v>
          </cell>
          <cell r="B3887" t="str">
            <v>DUE FROM GE PAR &amp; CONS AFFIL WITHIN OWN BUS</v>
          </cell>
        </row>
        <row r="3888">
          <cell r="A3888">
            <v>303101</v>
          </cell>
          <cell r="B3888" t="str">
            <v>DUE FROM GE PAR &amp; CONS AFFIL WITHIN OWN BUS</v>
          </cell>
        </row>
        <row r="3889">
          <cell r="A3889">
            <v>303101</v>
          </cell>
          <cell r="B3889" t="str">
            <v>DUE FROM GE PAR &amp; CONS AFFIL WITHIN OWN BUS</v>
          </cell>
        </row>
        <row r="3890">
          <cell r="A3890">
            <v>303101</v>
          </cell>
          <cell r="B3890" t="str">
            <v>DUE FROM GE PAR &amp; CONS AFFIL WITHIN OWN BUS</v>
          </cell>
        </row>
        <row r="3891">
          <cell r="A3891">
            <v>303101</v>
          </cell>
          <cell r="B3891" t="str">
            <v>DUE FROM GE PAR &amp; CONS AFFIL WITHIN OWN BUS</v>
          </cell>
        </row>
        <row r="3892">
          <cell r="A3892">
            <v>303101</v>
          </cell>
          <cell r="B3892" t="str">
            <v>DUE FROM GE PAR &amp; CONS AFFIL WITHIN OWN BUS</v>
          </cell>
        </row>
        <row r="3893">
          <cell r="A3893">
            <v>303101</v>
          </cell>
          <cell r="B3893" t="str">
            <v>DUE FROM GE PAR &amp; CONS AFFIL WITHIN OWN BUS</v>
          </cell>
        </row>
        <row r="3894">
          <cell r="A3894">
            <v>303201</v>
          </cell>
          <cell r="B3894" t="str">
            <v>DUE FROM GE PAR &amp; CONS AFFIL OUTSIDE OWN BUS</v>
          </cell>
        </row>
        <row r="3895">
          <cell r="A3895">
            <v>303201</v>
          </cell>
          <cell r="B3895" t="str">
            <v>DUE FROM GE PAR &amp; CONS AFFIL OUTSIDE OWN BUS</v>
          </cell>
        </row>
        <row r="3896">
          <cell r="A3896">
            <v>303201</v>
          </cell>
          <cell r="B3896" t="str">
            <v>DUE FROM GE PAR &amp; CONS AFFIL OUTSIDE OWN BUS</v>
          </cell>
        </row>
        <row r="3897">
          <cell r="A3897">
            <v>303201</v>
          </cell>
          <cell r="B3897" t="str">
            <v>DUE FROM GE PAR &amp; CONS AFFIL OUTSIDE OWN BUS</v>
          </cell>
        </row>
        <row r="3898">
          <cell r="A3898">
            <v>303201</v>
          </cell>
          <cell r="B3898" t="str">
            <v>DUE FROM GE PAR &amp; CONS AFFIL OUTSIDE OWN BUS</v>
          </cell>
        </row>
        <row r="3899">
          <cell r="A3899">
            <v>303201</v>
          </cell>
          <cell r="B3899" t="str">
            <v>DUE FROM GE PAR &amp; CONS AFFIL OUTSIDE OWN BUS</v>
          </cell>
        </row>
        <row r="3900">
          <cell r="A3900">
            <v>303201</v>
          </cell>
          <cell r="B3900" t="str">
            <v>DUE FROM GE PAR &amp; CONS AFFIL OUTSIDE OWN BUS</v>
          </cell>
        </row>
        <row r="3901">
          <cell r="A3901">
            <v>303201</v>
          </cell>
          <cell r="B3901" t="str">
            <v>DUE FROM GE PAR &amp; CONS AFFIL OUTSIDE OWN BUS</v>
          </cell>
        </row>
        <row r="3902">
          <cell r="A3902">
            <v>303201</v>
          </cell>
          <cell r="B3902" t="str">
            <v>DUE FROM GE PAR &amp; CONS AFFIL OUTSIDE OWN BUS</v>
          </cell>
        </row>
        <row r="3903">
          <cell r="A3903">
            <v>371001</v>
          </cell>
          <cell r="B3903" t="str">
            <v>RESERVE FOR CUSTOMERS' ACCTS AND NOTES-CURRENT</v>
          </cell>
        </row>
        <row r="3904">
          <cell r="A3904">
            <v>403001</v>
          </cell>
          <cell r="B3904" t="str">
            <v>OTHER RECEIVABLES - ASSOC CO.</v>
          </cell>
        </row>
        <row r="3905">
          <cell r="A3905">
            <v>403001</v>
          </cell>
          <cell r="B3905" t="str">
            <v>OTHER RECEIVABLES - ASSOC CO.</v>
          </cell>
        </row>
        <row r="3906">
          <cell r="A3906">
            <v>403001</v>
          </cell>
          <cell r="B3906" t="str">
            <v>OTHER RECEIVABLES - ASSOC CO.</v>
          </cell>
        </row>
        <row r="3907">
          <cell r="A3907">
            <v>403001</v>
          </cell>
          <cell r="B3907" t="str">
            <v>OTHER RECEIVABLES - ASSOC CO.</v>
          </cell>
        </row>
        <row r="3908">
          <cell r="A3908">
            <v>403001</v>
          </cell>
          <cell r="B3908" t="str">
            <v>OTHER RECEIVABLES - ASSOC CO.</v>
          </cell>
        </row>
        <row r="3909">
          <cell r="A3909">
            <v>403001</v>
          </cell>
          <cell r="B3909" t="str">
            <v>OTHER RECEIVABLES - ASSOC CO.</v>
          </cell>
        </row>
        <row r="3910">
          <cell r="A3910">
            <v>405001</v>
          </cell>
          <cell r="B3910" t="str">
            <v>SUNDRY RECEIVABLES-CURRENT</v>
          </cell>
        </row>
        <row r="3911">
          <cell r="A3911">
            <v>405001</v>
          </cell>
          <cell r="B3911" t="str">
            <v>SUNDRY RECEIVABLES-CURRENT</v>
          </cell>
        </row>
        <row r="3912">
          <cell r="A3912">
            <v>405001</v>
          </cell>
          <cell r="B3912" t="str">
            <v>SUNDRY RECEIVABLES-CURRENT</v>
          </cell>
        </row>
        <row r="3913">
          <cell r="A3913">
            <v>405001</v>
          </cell>
          <cell r="B3913" t="str">
            <v>SUNDRY RECEIVABLES-CURRENT</v>
          </cell>
        </row>
        <row r="3914">
          <cell r="A3914">
            <v>405001</v>
          </cell>
          <cell r="B3914" t="str">
            <v>SUNDRY RECEIVABLES-CURRENT</v>
          </cell>
        </row>
        <row r="3915">
          <cell r="A3915">
            <v>405001</v>
          </cell>
          <cell r="B3915" t="str">
            <v>SUNDRY RECEIVABLES-CURRENT</v>
          </cell>
        </row>
        <row r="3916">
          <cell r="A3916">
            <v>405001</v>
          </cell>
          <cell r="B3916" t="str">
            <v>SUNDRY RECEIVABLES-CURRENT</v>
          </cell>
        </row>
        <row r="3917">
          <cell r="A3917">
            <v>405001</v>
          </cell>
          <cell r="B3917" t="str">
            <v>SUNDRY RECEIVABLES-CURRENT</v>
          </cell>
        </row>
        <row r="3918">
          <cell r="A3918">
            <v>405001</v>
          </cell>
          <cell r="B3918" t="str">
            <v>SUNDRY RECEIVABLES-CURRENT</v>
          </cell>
        </row>
        <row r="3919">
          <cell r="A3919">
            <v>405001</v>
          </cell>
          <cell r="B3919" t="str">
            <v>SUNDRY RECEIVABLES-CURRENT</v>
          </cell>
        </row>
        <row r="3920">
          <cell r="A3920">
            <v>405001</v>
          </cell>
          <cell r="B3920" t="str">
            <v>SUNDRY RECEIVABLES-CURRENT</v>
          </cell>
        </row>
        <row r="3921">
          <cell r="A3921">
            <v>405001</v>
          </cell>
          <cell r="B3921" t="str">
            <v>SUNDRY RECEIVABLES-CURRENT</v>
          </cell>
        </row>
        <row r="3922">
          <cell r="A3922">
            <v>405001</v>
          </cell>
          <cell r="B3922" t="str">
            <v>SUNDRY RECEIVABLES-CURRENT</v>
          </cell>
        </row>
        <row r="3923">
          <cell r="A3923">
            <v>405001</v>
          </cell>
          <cell r="B3923" t="str">
            <v>SUNDRY RECEIVABLES-CURRENT</v>
          </cell>
        </row>
        <row r="3924">
          <cell r="A3924">
            <v>405001</v>
          </cell>
          <cell r="B3924" t="str">
            <v>SUNDRY RECEIVABLES-CURRENT</v>
          </cell>
        </row>
        <row r="3925">
          <cell r="A3925">
            <v>405001</v>
          </cell>
          <cell r="B3925" t="str">
            <v>SUNDRY RECEIVABLES-CURRENT</v>
          </cell>
        </row>
        <row r="3926">
          <cell r="A3926">
            <v>405001</v>
          </cell>
          <cell r="B3926" t="str">
            <v>SUNDRY RECEIVABLES-CURRENT</v>
          </cell>
        </row>
        <row r="3927">
          <cell r="A3927">
            <v>405001</v>
          </cell>
          <cell r="B3927" t="str">
            <v>SUNDRY RECEIVABLES-CURRENT</v>
          </cell>
        </row>
        <row r="3928">
          <cell r="A3928">
            <v>405001</v>
          </cell>
          <cell r="B3928" t="str">
            <v>SUNDRY RECEIVABLES-CURRENT</v>
          </cell>
        </row>
        <row r="3929">
          <cell r="A3929">
            <v>405001</v>
          </cell>
          <cell r="B3929" t="str">
            <v>SUNDRY RECEIVABLES-CURRENT</v>
          </cell>
        </row>
        <row r="3930">
          <cell r="A3930">
            <v>405001</v>
          </cell>
          <cell r="B3930" t="str">
            <v>SUNDRY RECEIVABLES-CURRENT</v>
          </cell>
        </row>
        <row r="3931">
          <cell r="A3931">
            <v>405001</v>
          </cell>
          <cell r="B3931" t="str">
            <v>SUNDRY RECEIVABLES-CURRENT</v>
          </cell>
        </row>
        <row r="3932">
          <cell r="A3932">
            <v>409001</v>
          </cell>
          <cell r="B3932" t="str">
            <v>PURCHASE OF EXCHANGE</v>
          </cell>
        </row>
        <row r="3933">
          <cell r="A3933">
            <v>410001</v>
          </cell>
          <cell r="B3933" t="str">
            <v>ALLOW FOR SUNDRY RECEIVABLES-CURRENT</v>
          </cell>
        </row>
        <row r="3934">
          <cell r="A3934">
            <v>440001</v>
          </cell>
          <cell r="B3934" t="str">
            <v>SUNDRY RECEIVABLES-NOT CURRENT</v>
          </cell>
        </row>
        <row r="3935">
          <cell r="A3935">
            <v>440001</v>
          </cell>
          <cell r="B3935" t="str">
            <v>SUNDRY RECEIVABLES-NOT CURRENT</v>
          </cell>
        </row>
        <row r="3936">
          <cell r="A3936">
            <v>500001</v>
          </cell>
          <cell r="B3936" t="str">
            <v>INVENTORIES RAW AND IN PROCESS</v>
          </cell>
        </row>
        <row r="3937">
          <cell r="A3937">
            <v>500001</v>
          </cell>
          <cell r="B3937" t="str">
            <v>INVENTORIES RAW AND IN PROCESS</v>
          </cell>
        </row>
        <row r="3938">
          <cell r="A3938">
            <v>500001</v>
          </cell>
          <cell r="B3938" t="str">
            <v>INVENTORIES RAW AND IN PROCESS</v>
          </cell>
        </row>
        <row r="3939">
          <cell r="A3939">
            <v>500001</v>
          </cell>
          <cell r="B3939" t="str">
            <v>INVENTORIES RAW AND IN PROCESS</v>
          </cell>
        </row>
        <row r="3940">
          <cell r="A3940">
            <v>500001</v>
          </cell>
          <cell r="B3940" t="str">
            <v>INVENTORIES RAW AND IN PROCESS</v>
          </cell>
        </row>
        <row r="3941">
          <cell r="A3941">
            <v>500001</v>
          </cell>
          <cell r="B3941" t="str">
            <v>INVENTORIES RAW AND IN PROCESS</v>
          </cell>
        </row>
        <row r="3942">
          <cell r="A3942">
            <v>500001</v>
          </cell>
          <cell r="B3942" t="str">
            <v>INVENTORIES RAW AND IN PROCESS</v>
          </cell>
        </row>
        <row r="3943">
          <cell r="A3943">
            <v>500001</v>
          </cell>
          <cell r="B3943" t="str">
            <v>INVENTORIES RAW AND IN PROCESS</v>
          </cell>
        </row>
        <row r="3944">
          <cell r="A3944">
            <v>500001</v>
          </cell>
          <cell r="B3944" t="str">
            <v>INVENTORIES RAW AND IN PROCESS</v>
          </cell>
        </row>
        <row r="3945">
          <cell r="A3945">
            <v>500001</v>
          </cell>
          <cell r="B3945" t="str">
            <v>INVENTORIES RAW AND IN PROCESS</v>
          </cell>
        </row>
        <row r="3946">
          <cell r="A3946">
            <v>500001</v>
          </cell>
          <cell r="B3946" t="str">
            <v>INVENTORIES RAW AND IN PROCESS</v>
          </cell>
        </row>
        <row r="3947">
          <cell r="A3947">
            <v>500001</v>
          </cell>
          <cell r="B3947" t="str">
            <v>INVENTORIES RAW AND IN PROCESS</v>
          </cell>
        </row>
        <row r="3948">
          <cell r="A3948">
            <v>500001</v>
          </cell>
          <cell r="B3948" t="str">
            <v>INVENTORIES RAW AND IN PROCESS</v>
          </cell>
        </row>
        <row r="3949">
          <cell r="A3949">
            <v>500001</v>
          </cell>
          <cell r="B3949" t="str">
            <v>INVENTORIES RAW AND IN PROCESS</v>
          </cell>
        </row>
        <row r="3950">
          <cell r="A3950">
            <v>500001</v>
          </cell>
          <cell r="B3950" t="str">
            <v>INVENTORIES RAW AND IN PROCESS</v>
          </cell>
        </row>
        <row r="3951">
          <cell r="A3951">
            <v>500001</v>
          </cell>
          <cell r="B3951" t="str">
            <v>INVENTORIES RAW AND IN PROCESS</v>
          </cell>
        </row>
        <row r="3952">
          <cell r="A3952">
            <v>500001</v>
          </cell>
          <cell r="B3952" t="str">
            <v>INVENTORIES RAW AND IN PROCESS</v>
          </cell>
        </row>
        <row r="3953">
          <cell r="A3953">
            <v>500001</v>
          </cell>
          <cell r="B3953" t="str">
            <v>INVENTORIES RAW AND IN PROCESS</v>
          </cell>
        </row>
        <row r="3954">
          <cell r="A3954">
            <v>500001</v>
          </cell>
          <cell r="B3954" t="str">
            <v>INVENTORIES RAW AND IN PROCESS</v>
          </cell>
        </row>
        <row r="3955">
          <cell r="A3955">
            <v>500001</v>
          </cell>
          <cell r="B3955" t="str">
            <v>INVENTORIES RAW AND IN PROCESS</v>
          </cell>
        </row>
        <row r="3956">
          <cell r="A3956">
            <v>500001</v>
          </cell>
          <cell r="B3956" t="str">
            <v>INVENTORIES RAW AND IN PROCESS</v>
          </cell>
        </row>
        <row r="3957">
          <cell r="A3957">
            <v>500001</v>
          </cell>
          <cell r="B3957" t="str">
            <v>INVENTORIES RAW AND IN PROCESS</v>
          </cell>
        </row>
        <row r="3958">
          <cell r="A3958">
            <v>500001</v>
          </cell>
          <cell r="B3958" t="str">
            <v>INVENTORIES RAW AND IN PROCESS</v>
          </cell>
        </row>
        <row r="3959">
          <cell r="A3959">
            <v>500001</v>
          </cell>
          <cell r="B3959" t="str">
            <v>INVENTORIES RAW AND IN PROCESS</v>
          </cell>
        </row>
        <row r="3960">
          <cell r="A3960">
            <v>500001</v>
          </cell>
          <cell r="B3960" t="str">
            <v>INVENTORIES RAW AND IN PROCESS</v>
          </cell>
        </row>
        <row r="3961">
          <cell r="A3961">
            <v>500001</v>
          </cell>
          <cell r="B3961" t="str">
            <v>INVENTORIES RAW AND IN PROCESS</v>
          </cell>
        </row>
        <row r="3962">
          <cell r="A3962">
            <v>500001</v>
          </cell>
          <cell r="B3962" t="str">
            <v>INVENTORIES RAW AND IN PROCESS</v>
          </cell>
        </row>
        <row r="3963">
          <cell r="A3963">
            <v>500001</v>
          </cell>
          <cell r="B3963" t="str">
            <v>INVENTORIES RAW AND IN PROCESS</v>
          </cell>
        </row>
        <row r="3964">
          <cell r="A3964">
            <v>500001</v>
          </cell>
          <cell r="B3964" t="str">
            <v>INVENTORIES RAW AND IN PROCESS</v>
          </cell>
        </row>
        <row r="3965">
          <cell r="A3965">
            <v>500001</v>
          </cell>
          <cell r="B3965" t="str">
            <v>INVENTORIES RAW AND IN PROCESS</v>
          </cell>
        </row>
        <row r="3966">
          <cell r="A3966">
            <v>500001</v>
          </cell>
          <cell r="B3966" t="str">
            <v>INVENTORIES RAW AND IN PROCESS</v>
          </cell>
        </row>
        <row r="3967">
          <cell r="A3967">
            <v>500001</v>
          </cell>
          <cell r="B3967" t="str">
            <v>INVENTORIES RAW AND IN PROCESS</v>
          </cell>
        </row>
        <row r="3968">
          <cell r="A3968">
            <v>500001</v>
          </cell>
          <cell r="B3968" t="str">
            <v>INVENTORIES RAW AND IN PROCESS</v>
          </cell>
        </row>
        <row r="3969">
          <cell r="A3969">
            <v>500001</v>
          </cell>
          <cell r="B3969" t="str">
            <v>INVENTORIES RAW AND IN PROCESS</v>
          </cell>
        </row>
        <row r="3970">
          <cell r="A3970">
            <v>500001</v>
          </cell>
          <cell r="B3970" t="str">
            <v>INVENTORIES RAW AND IN PROCESS</v>
          </cell>
        </row>
        <row r="3971">
          <cell r="A3971">
            <v>500001</v>
          </cell>
          <cell r="B3971" t="str">
            <v>INVENTORIES RAW AND IN PROCESS</v>
          </cell>
        </row>
        <row r="3972">
          <cell r="A3972">
            <v>500001</v>
          </cell>
          <cell r="B3972" t="str">
            <v>INVENTORIES RAW AND IN PROCESS</v>
          </cell>
        </row>
        <row r="3973">
          <cell r="A3973">
            <v>500001</v>
          </cell>
          <cell r="B3973" t="str">
            <v>INVENTORIES RAW AND IN PROCESS</v>
          </cell>
        </row>
        <row r="3974">
          <cell r="A3974">
            <v>500001</v>
          </cell>
          <cell r="B3974" t="str">
            <v>INVENTORIES RAW AND IN PROCESS</v>
          </cell>
        </row>
        <row r="3975">
          <cell r="A3975">
            <v>500001</v>
          </cell>
          <cell r="B3975" t="str">
            <v>INVENTORIES RAW AND IN PROCESS</v>
          </cell>
        </row>
        <row r="3976">
          <cell r="A3976">
            <v>500001</v>
          </cell>
          <cell r="B3976" t="str">
            <v>INVENTORIES RAW AND IN PROCESS</v>
          </cell>
        </row>
        <row r="3977">
          <cell r="A3977">
            <v>500001</v>
          </cell>
          <cell r="B3977" t="str">
            <v>INVENTORIES RAW AND IN PROCESS</v>
          </cell>
        </row>
        <row r="3978">
          <cell r="A3978">
            <v>500001</v>
          </cell>
          <cell r="B3978" t="str">
            <v>INVENTORIES RAW AND IN PROCESS</v>
          </cell>
        </row>
        <row r="3979">
          <cell r="A3979">
            <v>500001</v>
          </cell>
          <cell r="B3979" t="str">
            <v>INVENTORIES RAW AND IN PROCESS</v>
          </cell>
        </row>
        <row r="3980">
          <cell r="A3980">
            <v>500001</v>
          </cell>
          <cell r="B3980" t="str">
            <v>INVENTORIES RAW AND IN PROCESS</v>
          </cell>
        </row>
        <row r="3981">
          <cell r="A3981">
            <v>500001</v>
          </cell>
          <cell r="B3981" t="str">
            <v>INVENTORIES RAW AND IN PROCESS</v>
          </cell>
        </row>
        <row r="3982">
          <cell r="A3982">
            <v>500001</v>
          </cell>
          <cell r="B3982" t="str">
            <v>INVENTORIES RAW AND IN PROCESS</v>
          </cell>
        </row>
        <row r="3983">
          <cell r="A3983">
            <v>500001</v>
          </cell>
          <cell r="B3983" t="str">
            <v>INVENTORIES RAW AND IN PROCESS</v>
          </cell>
        </row>
        <row r="3984">
          <cell r="A3984">
            <v>500001</v>
          </cell>
          <cell r="B3984" t="str">
            <v>INVENTORIES RAW AND IN PROCESS</v>
          </cell>
        </row>
        <row r="3985">
          <cell r="A3985">
            <v>500001</v>
          </cell>
          <cell r="B3985" t="str">
            <v>INVENTORIES RAW AND IN PROCESS</v>
          </cell>
        </row>
        <row r="3986">
          <cell r="A3986">
            <v>500001</v>
          </cell>
          <cell r="B3986" t="str">
            <v>INVENTORIES RAW AND IN PROCESS</v>
          </cell>
        </row>
        <row r="3987">
          <cell r="A3987">
            <v>500001</v>
          </cell>
          <cell r="B3987" t="str">
            <v>INVENTORIES RAW AND IN PROCESS</v>
          </cell>
        </row>
        <row r="3988">
          <cell r="A3988">
            <v>500001</v>
          </cell>
          <cell r="B3988" t="str">
            <v>INVENTORIES RAW AND IN PROCESS</v>
          </cell>
        </row>
        <row r="3989">
          <cell r="A3989">
            <v>500001</v>
          </cell>
          <cell r="B3989" t="str">
            <v>INVENTORIES RAW AND IN PROCESS</v>
          </cell>
        </row>
        <row r="3990">
          <cell r="A3990">
            <v>500001</v>
          </cell>
          <cell r="B3990" t="str">
            <v>INVENTORIES RAW AND IN PROCESS</v>
          </cell>
        </row>
        <row r="3991">
          <cell r="A3991">
            <v>600001</v>
          </cell>
          <cell r="B3991" t="str">
            <v>FINISHED PRODUCT</v>
          </cell>
        </row>
        <row r="3992">
          <cell r="A3992">
            <v>600001</v>
          </cell>
          <cell r="B3992" t="str">
            <v>FINISHED PRODUCT</v>
          </cell>
        </row>
        <row r="3993">
          <cell r="A3993">
            <v>600001</v>
          </cell>
          <cell r="B3993" t="str">
            <v>FINISHED PRODUCT</v>
          </cell>
        </row>
        <row r="3994">
          <cell r="A3994">
            <v>600001</v>
          </cell>
          <cell r="B3994" t="str">
            <v>FINISHED PRODUCT</v>
          </cell>
        </row>
        <row r="3995">
          <cell r="A3995">
            <v>600001</v>
          </cell>
          <cell r="B3995" t="str">
            <v>FINISHED PRODUCT</v>
          </cell>
        </row>
        <row r="3996">
          <cell r="A3996">
            <v>600001</v>
          </cell>
          <cell r="B3996" t="str">
            <v>FINISHED PRODUCT</v>
          </cell>
        </row>
        <row r="3997">
          <cell r="A3997">
            <v>600001</v>
          </cell>
          <cell r="B3997" t="str">
            <v>FINISHED PRODUCT</v>
          </cell>
        </row>
        <row r="3998">
          <cell r="A3998">
            <v>600001</v>
          </cell>
          <cell r="B3998" t="str">
            <v>FINISHED PRODUCT</v>
          </cell>
        </row>
        <row r="3999">
          <cell r="A3999">
            <v>600001</v>
          </cell>
          <cell r="B3999" t="str">
            <v>FINISHED PRODUCT</v>
          </cell>
        </row>
        <row r="4000">
          <cell r="A4000">
            <v>600001</v>
          </cell>
          <cell r="B4000" t="str">
            <v>FINISHED PRODUCT</v>
          </cell>
        </row>
        <row r="4001">
          <cell r="A4001">
            <v>600001</v>
          </cell>
          <cell r="B4001" t="str">
            <v>FINISHED PRODUCT</v>
          </cell>
        </row>
        <row r="4002">
          <cell r="A4002">
            <v>600001</v>
          </cell>
          <cell r="B4002" t="str">
            <v>FINISHED PRODUCT</v>
          </cell>
        </row>
        <row r="4003">
          <cell r="A4003">
            <v>600001</v>
          </cell>
          <cell r="B4003" t="str">
            <v>FINISHED PRODUCT</v>
          </cell>
        </row>
        <row r="4004">
          <cell r="A4004">
            <v>600001</v>
          </cell>
          <cell r="B4004" t="str">
            <v>FINISHED PRODUCT</v>
          </cell>
        </row>
        <row r="4005">
          <cell r="A4005">
            <v>600001</v>
          </cell>
          <cell r="B4005" t="str">
            <v>FINISHED PRODUCT</v>
          </cell>
        </row>
        <row r="4006">
          <cell r="A4006">
            <v>600001</v>
          </cell>
          <cell r="B4006" t="str">
            <v>FINISHED PRODUCT</v>
          </cell>
        </row>
        <row r="4007">
          <cell r="A4007">
            <v>600001</v>
          </cell>
          <cell r="B4007" t="str">
            <v>FINISHED PRODUCT</v>
          </cell>
        </row>
        <row r="4008">
          <cell r="A4008">
            <v>600001</v>
          </cell>
          <cell r="B4008" t="str">
            <v>FINISHED PRODUCT</v>
          </cell>
        </row>
        <row r="4009">
          <cell r="A4009">
            <v>600001</v>
          </cell>
          <cell r="B4009" t="str">
            <v>FINISHED PRODUCT</v>
          </cell>
        </row>
        <row r="4010">
          <cell r="A4010">
            <v>600001</v>
          </cell>
          <cell r="B4010" t="str">
            <v>FINISHED PRODUCT</v>
          </cell>
        </row>
        <row r="4011">
          <cell r="A4011">
            <v>600001</v>
          </cell>
          <cell r="B4011" t="str">
            <v>FINISHED PRODUCT</v>
          </cell>
        </row>
        <row r="4012">
          <cell r="A4012">
            <v>600001</v>
          </cell>
          <cell r="B4012" t="str">
            <v>FINISHED PRODUCT</v>
          </cell>
        </row>
        <row r="4013">
          <cell r="A4013">
            <v>600001</v>
          </cell>
          <cell r="B4013" t="str">
            <v>FINISHED PRODUCT</v>
          </cell>
        </row>
        <row r="4014">
          <cell r="A4014">
            <v>600001</v>
          </cell>
          <cell r="B4014" t="str">
            <v>FINISHED PRODUCT</v>
          </cell>
        </row>
        <row r="4015">
          <cell r="A4015">
            <v>600001</v>
          </cell>
          <cell r="B4015" t="str">
            <v>FINISHED PRODUCT</v>
          </cell>
        </row>
        <row r="4016">
          <cell r="A4016">
            <v>700001</v>
          </cell>
          <cell r="B4016" t="str">
            <v>CONSIGNED STOCKS</v>
          </cell>
        </row>
        <row r="4017">
          <cell r="A4017">
            <v>700001</v>
          </cell>
          <cell r="B4017" t="str">
            <v>CONSIGNED STOCKS</v>
          </cell>
        </row>
        <row r="4018">
          <cell r="A4018">
            <v>700001</v>
          </cell>
          <cell r="B4018" t="str">
            <v>CONSIGNED STOCKS</v>
          </cell>
        </row>
        <row r="4019">
          <cell r="A4019">
            <v>700001</v>
          </cell>
          <cell r="B4019" t="str">
            <v>CONSIGNED STOCKS</v>
          </cell>
        </row>
        <row r="4020">
          <cell r="A4020">
            <v>800001</v>
          </cell>
          <cell r="B4020" t="str">
            <v>UNBILLED SHIPMENTS</v>
          </cell>
        </row>
        <row r="4021">
          <cell r="A4021">
            <v>800001</v>
          </cell>
          <cell r="B4021" t="str">
            <v>UNBILLED SHIPMENTS</v>
          </cell>
        </row>
        <row r="4022">
          <cell r="A4022">
            <v>800001</v>
          </cell>
          <cell r="B4022" t="str">
            <v>UNBILLED SHIPMENTS</v>
          </cell>
        </row>
        <row r="4023">
          <cell r="A4023">
            <v>950003</v>
          </cell>
          <cell r="B4023" t="str">
            <v>OTHERS WITHIN OWN ECHELON ABOVE GROUP</v>
          </cell>
        </row>
        <row r="4024">
          <cell r="A4024">
            <v>950004</v>
          </cell>
          <cell r="B4024" t="str">
            <v>OTHER GE PARENT CO.COMPONENTS</v>
          </cell>
        </row>
        <row r="4025">
          <cell r="A4025">
            <v>970001</v>
          </cell>
          <cell r="B4025" t="str">
            <v>REVALUATION TO LIFO</v>
          </cell>
        </row>
        <row r="4026">
          <cell r="A4026">
            <v>980001</v>
          </cell>
          <cell r="B4026" t="str">
            <v>REVAL TO LIFO - ADJ. TO FIN. RPT. BASIS</v>
          </cell>
        </row>
        <row r="4027">
          <cell r="A4027">
            <v>1010001</v>
          </cell>
          <cell r="B4027" t="str">
            <v>PROGRESS COLLECTIONS</v>
          </cell>
        </row>
        <row r="4028">
          <cell r="A4028">
            <v>1010001</v>
          </cell>
          <cell r="B4028" t="str">
            <v>PROGRESS COLLECTIONS</v>
          </cell>
        </row>
        <row r="4029">
          <cell r="A4029">
            <v>1201001</v>
          </cell>
          <cell r="B4029" t="str">
            <v>INSURANCE PAID IN ADVANCE</v>
          </cell>
        </row>
        <row r="4030">
          <cell r="A4030">
            <v>1201001</v>
          </cell>
          <cell r="B4030" t="str">
            <v>INSURANCE PAID IN ADVANCE</v>
          </cell>
        </row>
        <row r="4031">
          <cell r="A4031">
            <v>1201501</v>
          </cell>
          <cell r="B4031" t="str">
            <v>PREPAID EXP., EASEMENTS &amp; RIGHTS OF WAY</v>
          </cell>
        </row>
        <row r="4032">
          <cell r="A4032">
            <v>1201501</v>
          </cell>
          <cell r="B4032" t="str">
            <v>PREPAID EXP., EASEMENTS &amp; RIGHTS OF WAY</v>
          </cell>
        </row>
        <row r="4033">
          <cell r="A4033">
            <v>1202001</v>
          </cell>
          <cell r="B4033" t="str">
            <v>TAXES PAID IN ADVANCE</v>
          </cell>
        </row>
        <row r="4034">
          <cell r="A4034">
            <v>1202001</v>
          </cell>
          <cell r="B4034" t="str">
            <v>TAXES PAID IN ADVANCE</v>
          </cell>
        </row>
        <row r="4035">
          <cell r="A4035">
            <v>1202001</v>
          </cell>
          <cell r="B4035" t="str">
            <v>TAXES PAID IN ADVANCE</v>
          </cell>
        </row>
        <row r="4036">
          <cell r="A4036">
            <v>1202001</v>
          </cell>
          <cell r="B4036" t="str">
            <v>TAXES PAID IN ADVANCE</v>
          </cell>
        </row>
        <row r="4037">
          <cell r="A4037">
            <v>1203001</v>
          </cell>
          <cell r="B4037" t="str">
            <v>OTHER DEF CHGS                   120.3,.4,.6,.8,.17,.1</v>
          </cell>
        </row>
        <row r="4038">
          <cell r="A4038">
            <v>1203001</v>
          </cell>
          <cell r="B4038" t="str">
            <v>OTHER DEF CHGS                   120.3,.4,.6,.8,.17,.1</v>
          </cell>
        </row>
        <row r="4039">
          <cell r="A4039">
            <v>1203001</v>
          </cell>
          <cell r="B4039" t="str">
            <v>OTHER DEF CHGS                   120.3,.4,.6,.8,.17,.1</v>
          </cell>
        </row>
        <row r="4040">
          <cell r="A4040">
            <v>1203001</v>
          </cell>
          <cell r="B4040" t="str">
            <v>OTHER DEF CHGS                   120.3,.4,.6,.8,.17,.1</v>
          </cell>
        </row>
        <row r="4041">
          <cell r="A4041">
            <v>1203001</v>
          </cell>
          <cell r="B4041" t="str">
            <v>OTHER DEF CHGS                   120.3,.4,.6,.8,.17,.1</v>
          </cell>
        </row>
        <row r="4042">
          <cell r="A4042">
            <v>1203001</v>
          </cell>
          <cell r="B4042" t="str">
            <v>OTHER DEF CHGS                   120.3,.4,.6,.8,.17,.1</v>
          </cell>
        </row>
        <row r="4043">
          <cell r="A4043">
            <v>1203001</v>
          </cell>
          <cell r="B4043" t="str">
            <v>OTHER DEF CHGS                   120.3,.4,.6,.8,.17,.1</v>
          </cell>
        </row>
        <row r="4044">
          <cell r="A4044">
            <v>1203001</v>
          </cell>
          <cell r="B4044" t="str">
            <v>OTHER DEF CHGS                   120.3,.4,.6,.8,.17,.1</v>
          </cell>
        </row>
        <row r="4045">
          <cell r="A4045">
            <v>1205001</v>
          </cell>
          <cell r="B4045" t="str">
            <v>UNDISTRIBUTED EXPENDITURES</v>
          </cell>
        </row>
        <row r="4046">
          <cell r="A4046">
            <v>1205001</v>
          </cell>
          <cell r="B4046" t="str">
            <v>UNDISTRIBUTED EXPENDITURES</v>
          </cell>
        </row>
        <row r="4047">
          <cell r="A4047">
            <v>1205001</v>
          </cell>
          <cell r="B4047" t="str">
            <v>UNDISTRIBUTED EXPENDITURES</v>
          </cell>
        </row>
        <row r="4048">
          <cell r="A4048">
            <v>1205001</v>
          </cell>
          <cell r="B4048" t="str">
            <v>UNDISTRIBUTED EXPENDITURES</v>
          </cell>
        </row>
        <row r="4049">
          <cell r="A4049">
            <v>1205001</v>
          </cell>
          <cell r="B4049" t="str">
            <v>UNDISTRIBUTED EXPENDITURES</v>
          </cell>
        </row>
        <row r="4050">
          <cell r="A4050">
            <v>1205001</v>
          </cell>
          <cell r="B4050" t="str">
            <v>UNDISTRIBUTED EXPENDITURES</v>
          </cell>
        </row>
        <row r="4051">
          <cell r="A4051">
            <v>1205001</v>
          </cell>
          <cell r="B4051" t="str">
            <v>UNDISTRIBUTED EXPENDITURES</v>
          </cell>
        </row>
        <row r="4052">
          <cell r="A4052">
            <v>1205001</v>
          </cell>
          <cell r="B4052" t="str">
            <v>UNDISTRIBUTED EXPENDITURES</v>
          </cell>
        </row>
        <row r="4053">
          <cell r="A4053">
            <v>1205001</v>
          </cell>
          <cell r="B4053" t="str">
            <v>UNDISTRIBUTED EXPENDITURES</v>
          </cell>
        </row>
        <row r="4054">
          <cell r="A4054">
            <v>1205001</v>
          </cell>
          <cell r="B4054" t="str">
            <v>UNDISTRIBUTED EXPENDITURES</v>
          </cell>
        </row>
        <row r="4055">
          <cell r="A4055">
            <v>1205001</v>
          </cell>
          <cell r="B4055" t="str">
            <v>UNDISTRIBUTED EXPENDITURES</v>
          </cell>
        </row>
        <row r="4056">
          <cell r="A4056">
            <v>1205001</v>
          </cell>
          <cell r="B4056" t="str">
            <v>UNDISTRIBUTED EXPENDITURES</v>
          </cell>
        </row>
        <row r="4057">
          <cell r="A4057">
            <v>1205001</v>
          </cell>
          <cell r="B4057" t="str">
            <v>UNDISTRIBUTED EXPENDITURES</v>
          </cell>
        </row>
        <row r="4058">
          <cell r="A4058">
            <v>1205001</v>
          </cell>
          <cell r="B4058" t="str">
            <v>UNDISTRIBUTED EXPENDITURES</v>
          </cell>
        </row>
        <row r="4059">
          <cell r="A4059">
            <v>1205001</v>
          </cell>
          <cell r="B4059" t="str">
            <v>UNDISTRIBUTED EXPENDITURES</v>
          </cell>
        </row>
        <row r="4060">
          <cell r="A4060">
            <v>1205001</v>
          </cell>
          <cell r="B4060" t="str">
            <v>UNDISTRIBUTED EXPENDITURES</v>
          </cell>
        </row>
        <row r="4061">
          <cell r="A4061">
            <v>1205001</v>
          </cell>
          <cell r="B4061" t="str">
            <v>UNDISTRIBUTED EXPENDITURES</v>
          </cell>
        </row>
        <row r="4062">
          <cell r="A4062">
            <v>1205001</v>
          </cell>
          <cell r="B4062" t="str">
            <v>UNDISTRIBUTED EXPENDITURES</v>
          </cell>
        </row>
        <row r="4063">
          <cell r="A4063">
            <v>1205001</v>
          </cell>
          <cell r="B4063" t="str">
            <v>UNDISTRIBUTED EXPENDITURES</v>
          </cell>
        </row>
        <row r="4064">
          <cell r="A4064">
            <v>1205001</v>
          </cell>
          <cell r="B4064" t="str">
            <v>UNDISTRIBUTED EXPENDITURES</v>
          </cell>
        </row>
        <row r="4065">
          <cell r="A4065">
            <v>1205001</v>
          </cell>
          <cell r="B4065" t="str">
            <v>UNDISTRIBUTED EXPENDITURES</v>
          </cell>
        </row>
        <row r="4066">
          <cell r="A4066">
            <v>1205001</v>
          </cell>
          <cell r="B4066" t="str">
            <v>UNDISTRIBUTED EXPENDITURES</v>
          </cell>
        </row>
        <row r="4067">
          <cell r="A4067">
            <v>1205001</v>
          </cell>
          <cell r="B4067" t="str">
            <v>UNDISTRIBUTED EXPENDITURES</v>
          </cell>
        </row>
        <row r="4068">
          <cell r="A4068">
            <v>1205001</v>
          </cell>
          <cell r="B4068" t="str">
            <v>UNDISTRIBUTED EXPENDITURES</v>
          </cell>
        </row>
        <row r="4069">
          <cell r="A4069">
            <v>1205001</v>
          </cell>
          <cell r="B4069" t="str">
            <v>UNDISTRIBUTED EXPENDITURES</v>
          </cell>
        </row>
        <row r="4070">
          <cell r="A4070">
            <v>1205001</v>
          </cell>
          <cell r="B4070" t="str">
            <v>UNDISTRIBUTED EXPENDITURES</v>
          </cell>
        </row>
        <row r="4071">
          <cell r="A4071">
            <v>1205001</v>
          </cell>
          <cell r="B4071" t="str">
            <v>UNDISTRIBUTED EXPENDITURES</v>
          </cell>
        </row>
        <row r="4072">
          <cell r="A4072">
            <v>1205001</v>
          </cell>
          <cell r="B4072" t="str">
            <v>UNDISTRIBUTED EXPENDITURES</v>
          </cell>
        </row>
        <row r="4073">
          <cell r="A4073">
            <v>1205001</v>
          </cell>
          <cell r="B4073" t="str">
            <v>UNDISTRIBUTED EXPENDITURES</v>
          </cell>
        </row>
        <row r="4074">
          <cell r="A4074">
            <v>1205001</v>
          </cell>
          <cell r="B4074" t="str">
            <v>UNDISTRIBUTED EXPENDITURES</v>
          </cell>
        </row>
        <row r="4075">
          <cell r="A4075">
            <v>1205001</v>
          </cell>
          <cell r="B4075" t="str">
            <v>UNDISTRIBUTED EXPENDITURES</v>
          </cell>
        </row>
        <row r="4076">
          <cell r="A4076">
            <v>1205001</v>
          </cell>
          <cell r="B4076" t="str">
            <v>UNDISTRIBUTED EXPENDITURES</v>
          </cell>
        </row>
        <row r="4077">
          <cell r="A4077">
            <v>1205001</v>
          </cell>
          <cell r="B4077" t="str">
            <v>UNDISTRIBUTED EXPENDITURES</v>
          </cell>
        </row>
        <row r="4078">
          <cell r="A4078">
            <v>1205001</v>
          </cell>
          <cell r="B4078" t="str">
            <v>UNDISTRIBUTED EXPENDITURES</v>
          </cell>
        </row>
        <row r="4079">
          <cell r="A4079">
            <v>1205001</v>
          </cell>
          <cell r="B4079" t="str">
            <v>UNDISTRIBUTED EXPENDITURES</v>
          </cell>
        </row>
        <row r="4080">
          <cell r="A4080">
            <v>1205001</v>
          </cell>
          <cell r="B4080" t="str">
            <v>UNDISTRIBUTED EXPENDITURES</v>
          </cell>
        </row>
        <row r="4081">
          <cell r="A4081">
            <v>1205001</v>
          </cell>
          <cell r="B4081" t="str">
            <v>UNDISTRIBUTED EXPENDITURES</v>
          </cell>
        </row>
        <row r="4082">
          <cell r="A4082">
            <v>1205001</v>
          </cell>
          <cell r="B4082" t="str">
            <v>UNDISTRIBUTED EXPENDITURES</v>
          </cell>
        </row>
        <row r="4083">
          <cell r="A4083">
            <v>1205001</v>
          </cell>
          <cell r="B4083" t="str">
            <v>UNDISTRIBUTED EXPENDITURES</v>
          </cell>
        </row>
        <row r="4084">
          <cell r="A4084">
            <v>1205001</v>
          </cell>
          <cell r="B4084" t="str">
            <v>UNDISTRIBUTED EXPENDITURES</v>
          </cell>
        </row>
        <row r="4085">
          <cell r="A4085">
            <v>1205001</v>
          </cell>
          <cell r="B4085" t="str">
            <v>UNDISTRIBUTED EXPENDITURES</v>
          </cell>
        </row>
        <row r="4086">
          <cell r="A4086">
            <v>1205001</v>
          </cell>
          <cell r="B4086" t="str">
            <v>UNDISTRIBUTED EXPENDITURES</v>
          </cell>
        </row>
        <row r="4087">
          <cell r="A4087">
            <v>1205001</v>
          </cell>
          <cell r="B4087" t="str">
            <v>UNDISTRIBUTED EXPENDITURES</v>
          </cell>
        </row>
        <row r="4088">
          <cell r="A4088">
            <v>1205001</v>
          </cell>
          <cell r="B4088" t="str">
            <v>UNDISTRIBUTED EXPENDITURES</v>
          </cell>
        </row>
        <row r="4089">
          <cell r="A4089">
            <v>1205001</v>
          </cell>
          <cell r="B4089" t="str">
            <v>UNDISTRIBUTED EXPENDITURES</v>
          </cell>
        </row>
        <row r="4090">
          <cell r="A4090">
            <v>1205001</v>
          </cell>
          <cell r="B4090" t="str">
            <v>UNDISTRIBUTED EXPENDITURES</v>
          </cell>
        </row>
        <row r="4091">
          <cell r="A4091">
            <v>1205001</v>
          </cell>
          <cell r="B4091" t="str">
            <v>UNDISTRIBUTED EXPENDITURES</v>
          </cell>
        </row>
        <row r="4092">
          <cell r="A4092">
            <v>1205001</v>
          </cell>
          <cell r="B4092" t="str">
            <v>UNDISTRIBUTED EXPENDITURES</v>
          </cell>
        </row>
        <row r="4093">
          <cell r="A4093">
            <v>1205001</v>
          </cell>
          <cell r="B4093" t="str">
            <v>UNDISTRIBUTED EXPENDITURES</v>
          </cell>
        </row>
        <row r="4094">
          <cell r="A4094">
            <v>1205001</v>
          </cell>
          <cell r="B4094" t="str">
            <v>UNDISTRIBUTED EXPENDITURES</v>
          </cell>
        </row>
        <row r="4095">
          <cell r="A4095">
            <v>1205001</v>
          </cell>
          <cell r="B4095" t="str">
            <v>UNDISTRIBUTED EXPENDITURES</v>
          </cell>
        </row>
        <row r="4096">
          <cell r="A4096">
            <v>1205001</v>
          </cell>
          <cell r="B4096" t="str">
            <v>UNDISTRIBUTED EXPENDITURES</v>
          </cell>
        </row>
        <row r="4097">
          <cell r="A4097">
            <v>1205001</v>
          </cell>
          <cell r="B4097" t="str">
            <v>UNDISTRIBUTED EXPENDITURES</v>
          </cell>
        </row>
        <row r="4098">
          <cell r="A4098">
            <v>1205001</v>
          </cell>
          <cell r="B4098" t="str">
            <v>UNDISTRIBUTED EXPENDITURES</v>
          </cell>
        </row>
        <row r="4099">
          <cell r="A4099">
            <v>1205001</v>
          </cell>
          <cell r="B4099" t="str">
            <v>UNDISTRIBUTED EXPENDITURES</v>
          </cell>
        </row>
        <row r="4100">
          <cell r="A4100">
            <v>1205001</v>
          </cell>
          <cell r="B4100" t="str">
            <v>UNDISTRIBUTED EXPENDITURES</v>
          </cell>
        </row>
        <row r="4101">
          <cell r="A4101">
            <v>1205001</v>
          </cell>
          <cell r="B4101" t="str">
            <v>UNDISTRIBUTED EXPENDITURES</v>
          </cell>
        </row>
        <row r="4102">
          <cell r="A4102">
            <v>1205001</v>
          </cell>
          <cell r="B4102" t="str">
            <v>UNDISTRIBUTED EXPENDITURES</v>
          </cell>
        </row>
        <row r="4103">
          <cell r="A4103">
            <v>1205001</v>
          </cell>
          <cell r="B4103" t="str">
            <v>UNDISTRIBUTED EXPENDITURES</v>
          </cell>
        </row>
        <row r="4104">
          <cell r="A4104">
            <v>1205001</v>
          </cell>
          <cell r="B4104" t="str">
            <v>UNDISTRIBUTED EXPENDITURES</v>
          </cell>
        </row>
        <row r="4105">
          <cell r="A4105">
            <v>1205001</v>
          </cell>
          <cell r="B4105" t="str">
            <v>UNDISTRIBUTED EXPENDITURES</v>
          </cell>
        </row>
        <row r="4106">
          <cell r="A4106">
            <v>1205001</v>
          </cell>
          <cell r="B4106" t="str">
            <v>UNDISTRIBUTED EXPENDITURES</v>
          </cell>
        </row>
        <row r="4107">
          <cell r="A4107">
            <v>1205001</v>
          </cell>
          <cell r="B4107" t="str">
            <v>UNDISTRIBUTED EXPENDITURES</v>
          </cell>
        </row>
        <row r="4108">
          <cell r="A4108">
            <v>1205001</v>
          </cell>
          <cell r="B4108" t="str">
            <v>UNDISTRIBUTED EXPENDITURES</v>
          </cell>
        </row>
        <row r="4109">
          <cell r="A4109">
            <v>1205001</v>
          </cell>
          <cell r="B4109" t="str">
            <v>UNDISTRIBUTED EXPENDITURES</v>
          </cell>
        </row>
        <row r="4110">
          <cell r="A4110">
            <v>1205001</v>
          </cell>
          <cell r="B4110" t="str">
            <v>UNDISTRIBUTED EXPENDITURES</v>
          </cell>
        </row>
        <row r="4111">
          <cell r="A4111">
            <v>1205001</v>
          </cell>
          <cell r="B4111" t="str">
            <v>UNDISTRIBUTED EXPENDITURES</v>
          </cell>
        </row>
        <row r="4112">
          <cell r="A4112">
            <v>1205001</v>
          </cell>
          <cell r="B4112" t="str">
            <v>UNDISTRIBUTED EXPENDITURES</v>
          </cell>
        </row>
        <row r="4113">
          <cell r="A4113">
            <v>1205001</v>
          </cell>
          <cell r="B4113" t="str">
            <v>UNDISTRIBUTED EXPENDITURES</v>
          </cell>
        </row>
        <row r="4114">
          <cell r="A4114">
            <v>1205001</v>
          </cell>
          <cell r="B4114" t="str">
            <v>UNDISTRIBUTED EXPENDITURES</v>
          </cell>
        </row>
        <row r="4115">
          <cell r="A4115">
            <v>1205001</v>
          </cell>
          <cell r="B4115" t="str">
            <v>UNDISTRIBUTED EXPENDITURES</v>
          </cell>
        </row>
        <row r="4116">
          <cell r="A4116">
            <v>1205001</v>
          </cell>
          <cell r="B4116" t="str">
            <v>UNDISTRIBUTED EXPENDITURES</v>
          </cell>
        </row>
        <row r="4117">
          <cell r="A4117">
            <v>1205001</v>
          </cell>
          <cell r="B4117" t="str">
            <v>UNDISTRIBUTED EXPENDITURES</v>
          </cell>
        </row>
        <row r="4118">
          <cell r="A4118">
            <v>1205001</v>
          </cell>
          <cell r="B4118" t="str">
            <v>UNDISTRIBUTED EXPENDITURES</v>
          </cell>
        </row>
        <row r="4119">
          <cell r="A4119">
            <v>1205001</v>
          </cell>
          <cell r="B4119" t="str">
            <v>UNDISTRIBUTED EXPENDITURES</v>
          </cell>
        </row>
        <row r="4120">
          <cell r="A4120">
            <v>1205001</v>
          </cell>
          <cell r="B4120" t="str">
            <v>UNDISTRIBUTED EXPENDITURES</v>
          </cell>
        </row>
        <row r="4121">
          <cell r="A4121">
            <v>1205001</v>
          </cell>
          <cell r="B4121" t="str">
            <v>UNDISTRIBUTED EXPENDITURES</v>
          </cell>
        </row>
        <row r="4122">
          <cell r="A4122">
            <v>1205001</v>
          </cell>
          <cell r="B4122" t="str">
            <v>UNDISTRIBUTED EXPENDITURES</v>
          </cell>
        </row>
        <row r="4123">
          <cell r="A4123">
            <v>1205001</v>
          </cell>
          <cell r="B4123" t="str">
            <v>UNDISTRIBUTED EXPENDITURES</v>
          </cell>
        </row>
        <row r="4124">
          <cell r="A4124">
            <v>1205001</v>
          </cell>
          <cell r="B4124" t="str">
            <v>UNDISTRIBUTED EXPENDITURES</v>
          </cell>
        </row>
        <row r="4125">
          <cell r="A4125">
            <v>1205001</v>
          </cell>
          <cell r="B4125" t="str">
            <v>UNDISTRIBUTED EXPENDITURES</v>
          </cell>
        </row>
        <row r="4126">
          <cell r="A4126">
            <v>1205001</v>
          </cell>
          <cell r="B4126" t="str">
            <v>UNDISTRIBUTED EXPENDITURES</v>
          </cell>
        </row>
        <row r="4127">
          <cell r="A4127">
            <v>1205001</v>
          </cell>
          <cell r="B4127" t="str">
            <v>UNDISTRIBUTED EXPENDITURES</v>
          </cell>
        </row>
        <row r="4128">
          <cell r="A4128">
            <v>1205001</v>
          </cell>
          <cell r="B4128" t="str">
            <v>UNDISTRIBUTED EXPENDITURES</v>
          </cell>
        </row>
        <row r="4129">
          <cell r="A4129">
            <v>1205001</v>
          </cell>
          <cell r="B4129" t="str">
            <v>UNDISTRIBUTED EXPENDITURES</v>
          </cell>
        </row>
        <row r="4130">
          <cell r="A4130">
            <v>1206001</v>
          </cell>
          <cell r="B4130" t="str">
            <v>DEF CHGS-BUSINESS COMBINATION EXPENSES</v>
          </cell>
        </row>
        <row r="4131">
          <cell r="A4131">
            <v>1209002</v>
          </cell>
          <cell r="B4131" t="str">
            <v>OTHERS WITHIN OWN GROUP</v>
          </cell>
        </row>
        <row r="4132">
          <cell r="A4132">
            <v>1209002</v>
          </cell>
          <cell r="B4132" t="str">
            <v>OTHERS WITHIN OWN GROUP</v>
          </cell>
        </row>
        <row r="4133">
          <cell r="A4133">
            <v>1209003</v>
          </cell>
          <cell r="B4133" t="str">
            <v>OTHERS WITHIN OWN ECHELON ABOVE GROUP</v>
          </cell>
        </row>
        <row r="4134">
          <cell r="A4134">
            <v>1209004</v>
          </cell>
          <cell r="B4134" t="str">
            <v>OTHER GE PARENT CO.COMPONENTS</v>
          </cell>
        </row>
        <row r="4135">
          <cell r="A4135">
            <v>1209004</v>
          </cell>
          <cell r="B4135" t="str">
            <v>OTHER GE PARENT CO.COMPONENTS</v>
          </cell>
        </row>
        <row r="4136">
          <cell r="A4136">
            <v>1209004</v>
          </cell>
          <cell r="B4136" t="str">
            <v>OTHER GE PARENT CO.COMPONENTS</v>
          </cell>
        </row>
        <row r="4137">
          <cell r="A4137">
            <v>1270001</v>
          </cell>
          <cell r="B4137" t="str">
            <v>INTERNAL USE SOFTWARE-CAPITALIZED SOFTWARE COSTS-FC-BAL 1/1</v>
          </cell>
        </row>
        <row r="4138">
          <cell r="A4138">
            <v>1270001</v>
          </cell>
          <cell r="B4138" t="str">
            <v>INTERNAL USE SOFTWARE-CAPITALIZED SOFTWARE COSTS-FC-BAL 1/1</v>
          </cell>
        </row>
        <row r="4139">
          <cell r="A4139">
            <v>1270001</v>
          </cell>
          <cell r="B4139" t="str">
            <v>INTERNAL USE SOFTWARE-CAPITALIZED SOFTWARE COSTS-FC-BAL 1/1</v>
          </cell>
        </row>
        <row r="4140">
          <cell r="A4140">
            <v>1270001</v>
          </cell>
          <cell r="B4140" t="str">
            <v>INTERNAL USE SOFTWARE-CAPITALIZED SOFTWARE COSTS-FC-BAL 1/1</v>
          </cell>
        </row>
        <row r="4141">
          <cell r="A4141">
            <v>1270003</v>
          </cell>
          <cell r="B4141" t="str">
            <v>INTERNAL USE SOFTWARE-CAPITALIZED SOFTWARE COSTS-GROSS EXPEND-CY-OTHER</v>
          </cell>
        </row>
        <row r="4142">
          <cell r="A4142">
            <v>1270003</v>
          </cell>
          <cell r="B4142" t="str">
            <v>INTERNAL USE SOFTWARE-CAPITALIZED SOFTWARE COSTS-GROSS EXPEND-CY-OTHER</v>
          </cell>
        </row>
        <row r="4143">
          <cell r="A4143">
            <v>1270003</v>
          </cell>
          <cell r="B4143" t="str">
            <v>INTERNAL USE SOFTWARE-CAPITALIZED SOFTWARE COSTS-GROSS EXPEND-CY-OTHER</v>
          </cell>
        </row>
        <row r="4144">
          <cell r="A4144">
            <v>1270003</v>
          </cell>
          <cell r="B4144" t="str">
            <v>INTERNAL USE SOFTWARE-CAPITALIZED SOFTWARE COSTS-GROSS EXPEND-CY-OTHER</v>
          </cell>
        </row>
        <row r="4145">
          <cell r="A4145">
            <v>1270003</v>
          </cell>
          <cell r="B4145" t="str">
            <v>INTERNAL USE SOFTWARE-CAPITALIZED SOFTWARE COSTS-GROSS EXPEND-CY-OTHER</v>
          </cell>
        </row>
        <row r="4146">
          <cell r="A4146">
            <v>1270004</v>
          </cell>
          <cell r="B4146" t="str">
            <v>INTERNAL USE SOFTWARE-CAPITALIZED SOFTWARE COSTS-WRITE OFFS, ETC.</v>
          </cell>
        </row>
        <row r="4147">
          <cell r="A4147">
            <v>1270004</v>
          </cell>
          <cell r="B4147" t="str">
            <v>INTERNAL USE SOFTWARE-CAPITALIZED SOFTWARE COSTS-WRITE OFFS, ETC.</v>
          </cell>
        </row>
        <row r="4148">
          <cell r="A4148">
            <v>1270004</v>
          </cell>
          <cell r="B4148" t="str">
            <v>INTERNAL USE SOFTWARE-CAPITALIZED SOFTWARE COSTS-WRITE OFFS, ETC.</v>
          </cell>
        </row>
        <row r="4149">
          <cell r="A4149">
            <v>1280001</v>
          </cell>
          <cell r="B4149" t="str">
            <v>CAP. SOFTWARE COSTS-RESERVE FOR AMORT-CY</v>
          </cell>
        </row>
        <row r="4150">
          <cell r="A4150">
            <v>1280001</v>
          </cell>
          <cell r="B4150" t="str">
            <v>CAP. SOFTWARE COSTS-RESERVE FOR AMORT-CY</v>
          </cell>
        </row>
        <row r="4151">
          <cell r="A4151">
            <v>1280002</v>
          </cell>
          <cell r="B4151" t="str">
            <v>CAP. SOFTWARE COSTS-RESERVE FOR AMORT-PY</v>
          </cell>
        </row>
        <row r="4152">
          <cell r="A4152">
            <v>1290001</v>
          </cell>
          <cell r="B4152" t="str">
            <v>RESERVE FOR DEFERRED CHARGES</v>
          </cell>
        </row>
        <row r="4153">
          <cell r="A4153">
            <v>1300001</v>
          </cell>
          <cell r="B4153" t="str">
            <v>LOANS TO EMPLOYEES</v>
          </cell>
        </row>
        <row r="4154">
          <cell r="A4154">
            <v>1300001</v>
          </cell>
          <cell r="B4154" t="str">
            <v>LOANS TO EMPLOYEES</v>
          </cell>
        </row>
        <row r="4155">
          <cell r="A4155">
            <v>1300001</v>
          </cell>
          <cell r="B4155" t="str">
            <v>LOANS TO EMPLOYEES</v>
          </cell>
        </row>
        <row r="4156">
          <cell r="A4156">
            <v>1300001</v>
          </cell>
          <cell r="B4156" t="str">
            <v>LOANS TO EMPLOYEES</v>
          </cell>
        </row>
        <row r="4157">
          <cell r="A4157">
            <v>1300001</v>
          </cell>
          <cell r="B4157" t="str">
            <v>LOANS TO EMPLOYEES</v>
          </cell>
        </row>
        <row r="4158">
          <cell r="A4158">
            <v>1310001</v>
          </cell>
          <cell r="B4158" t="str">
            <v>OTHER ASSETS</v>
          </cell>
        </row>
        <row r="4159">
          <cell r="A4159">
            <v>1310071</v>
          </cell>
          <cell r="B4159" t="str">
            <v>TRSY-OTHER ASSETS</v>
          </cell>
        </row>
        <row r="4160">
          <cell r="A4160">
            <v>1601001</v>
          </cell>
          <cell r="B4160" t="str">
            <v>SHARE OF EQUITY AT ACQUISITION</v>
          </cell>
        </row>
        <row r="4161">
          <cell r="A4161">
            <v>1601001</v>
          </cell>
          <cell r="B4161" t="str">
            <v>SHARE OF EQUITY AT ACQUISITION</v>
          </cell>
        </row>
        <row r="4162">
          <cell r="A4162">
            <v>1601001</v>
          </cell>
          <cell r="B4162" t="str">
            <v>SHARE OF EQUITY AT ACQUISITION</v>
          </cell>
        </row>
        <row r="4163">
          <cell r="A4163">
            <v>1601001</v>
          </cell>
          <cell r="B4163" t="str">
            <v>SHARE OF EQUITY AT ACQUISITION</v>
          </cell>
        </row>
        <row r="4164">
          <cell r="A4164">
            <v>1601001</v>
          </cell>
          <cell r="B4164" t="str">
            <v>SHARE OF EQUITY AT ACQUISITION</v>
          </cell>
        </row>
        <row r="4165">
          <cell r="A4165">
            <v>1601001</v>
          </cell>
          <cell r="B4165" t="str">
            <v>SHARE OF EQUITY AT ACQUISITION</v>
          </cell>
        </row>
        <row r="4166">
          <cell r="A4166">
            <v>1601001</v>
          </cell>
          <cell r="B4166" t="str">
            <v>SHARE OF EQUITY AT ACQUISITION</v>
          </cell>
        </row>
        <row r="4167">
          <cell r="A4167">
            <v>1601001</v>
          </cell>
          <cell r="B4167" t="str">
            <v>SHARE OF EQUITY AT ACQUISITION</v>
          </cell>
        </row>
        <row r="4168">
          <cell r="A4168">
            <v>1621001</v>
          </cell>
          <cell r="B4168" t="str">
            <v>SHARE OF EQUITY AT ACQUISITION</v>
          </cell>
        </row>
        <row r="4169">
          <cell r="A4169">
            <v>1621001</v>
          </cell>
          <cell r="B4169" t="str">
            <v>SHARE OF EQUITY AT ACQUISITION</v>
          </cell>
        </row>
        <row r="4170">
          <cell r="A4170">
            <v>1621001</v>
          </cell>
          <cell r="B4170" t="str">
            <v>SHARE OF EQUITY AT ACQUISITION</v>
          </cell>
        </row>
        <row r="4171">
          <cell r="A4171">
            <v>1621001</v>
          </cell>
          <cell r="B4171" t="str">
            <v>SHARE OF EQUITY AT ACQUISITION</v>
          </cell>
        </row>
        <row r="4172">
          <cell r="A4172">
            <v>1624001</v>
          </cell>
          <cell r="B4172" t="str">
            <v>LOANS AND ADVANCES</v>
          </cell>
        </row>
        <row r="4173">
          <cell r="A4173">
            <v>1625001</v>
          </cell>
          <cell r="B4173" t="str">
            <v>CHANGE IN SOE SINCE ACQUISITION</v>
          </cell>
        </row>
        <row r="4174">
          <cell r="A4174">
            <v>1625001</v>
          </cell>
          <cell r="B4174" t="str">
            <v>CHANGE IN SOE SINCE ACQUISITION</v>
          </cell>
        </row>
        <row r="4175">
          <cell r="A4175">
            <v>1625001</v>
          </cell>
          <cell r="B4175" t="str">
            <v>CHANGE IN SOE SINCE ACQUISITION</v>
          </cell>
        </row>
        <row r="4176">
          <cell r="A4176">
            <v>1625001</v>
          </cell>
          <cell r="B4176" t="str">
            <v>CHANGE IN SOE SINCE ACQUISITION</v>
          </cell>
        </row>
        <row r="4177">
          <cell r="A4177">
            <v>1625001</v>
          </cell>
          <cell r="B4177" t="str">
            <v>CHANGE IN SOE SINCE ACQUISITION</v>
          </cell>
        </row>
        <row r="4178">
          <cell r="A4178">
            <v>1625001</v>
          </cell>
          <cell r="B4178" t="str">
            <v>CHANGE IN SOE SINCE ACQUISITION</v>
          </cell>
        </row>
        <row r="4179">
          <cell r="A4179">
            <v>1625001</v>
          </cell>
          <cell r="B4179" t="str">
            <v>CHANGE IN SOE SINCE ACQUISITION</v>
          </cell>
        </row>
        <row r="4180">
          <cell r="A4180">
            <v>1650001</v>
          </cell>
          <cell r="B4180" t="str">
            <v>OTHER MISCELLANEOUS SECURITIES</v>
          </cell>
        </row>
        <row r="4181">
          <cell r="A4181">
            <v>1650001</v>
          </cell>
          <cell r="B4181" t="str">
            <v>OTHER MISCELLANEOUS SECURITIES</v>
          </cell>
        </row>
        <row r="4182">
          <cell r="A4182">
            <v>1700201</v>
          </cell>
          <cell r="B4182" t="str">
            <v>ASSESSED INVESTMENT-CASH OUTSIDE OWN BUS</v>
          </cell>
        </row>
        <row r="4183">
          <cell r="A4183">
            <v>1702201</v>
          </cell>
          <cell r="B4183" t="str">
            <v>ASS'D INVESTMENT-INVENTORIES OUTSIDE OWN BUSINESS</v>
          </cell>
        </row>
        <row r="4184">
          <cell r="A4184">
            <v>1703101</v>
          </cell>
          <cell r="B4184" t="str">
            <v>ASS'D INVEST-OTHER WITHIN OWN BUSINESS</v>
          </cell>
        </row>
        <row r="4185">
          <cell r="A4185">
            <v>1703201</v>
          </cell>
          <cell r="B4185" t="str">
            <v>ASS'D INVEST-OTHER OUTSIDE OWN BUSINESS</v>
          </cell>
        </row>
        <row r="4186">
          <cell r="A4186">
            <v>1703201</v>
          </cell>
          <cell r="B4186" t="str">
            <v>ASS'D INVEST-OTHER OUTSIDE OWN BUSINESS</v>
          </cell>
        </row>
        <row r="4187">
          <cell r="A4187">
            <v>1703201</v>
          </cell>
          <cell r="B4187" t="str">
            <v>ASS'D INVEST-OTHER OUTSIDE OWN BUSINESS</v>
          </cell>
        </row>
        <row r="4188">
          <cell r="A4188">
            <v>1709401</v>
          </cell>
          <cell r="B4188" t="str">
            <v>ACCOUNTS PAYABLE-COMP OTH THAN W/IN OWN BUSINESS</v>
          </cell>
        </row>
        <row r="4189">
          <cell r="A4189">
            <v>1811401</v>
          </cell>
          <cell r="B4189" t="str">
            <v>DEF.US FED. INC. TAXES-OTHER</v>
          </cell>
        </row>
        <row r="4190">
          <cell r="A4190">
            <v>1814001</v>
          </cell>
          <cell r="B4190" t="str">
            <v>DEF.US FED.INC.TAXES-INTERCO PROFITS IN ASSETS</v>
          </cell>
        </row>
        <row r="4191">
          <cell r="A4191">
            <v>1820001</v>
          </cell>
          <cell r="B4191" t="str">
            <v>DEFERRED PUERTO RICAN INCOME TAXES</v>
          </cell>
        </row>
        <row r="4192">
          <cell r="A4192">
            <v>1830001</v>
          </cell>
          <cell r="B4192" t="str">
            <v>DEFERRED FOREIGN INCOME TAXES</v>
          </cell>
        </row>
        <row r="4193">
          <cell r="A4193">
            <v>2000001</v>
          </cell>
          <cell r="B4193" t="str">
            <v>BALANCE AT JANUARY 1</v>
          </cell>
        </row>
        <row r="4194">
          <cell r="A4194">
            <v>2000001</v>
          </cell>
          <cell r="B4194" t="str">
            <v>BALANCE AT JANUARY 1</v>
          </cell>
        </row>
        <row r="4195">
          <cell r="A4195">
            <v>2000001</v>
          </cell>
          <cell r="B4195" t="str">
            <v>BALANCE AT JANUARY 1</v>
          </cell>
        </row>
        <row r="4196">
          <cell r="A4196">
            <v>2000001</v>
          </cell>
          <cell r="B4196" t="str">
            <v>BALANCE AT JANUARY 1</v>
          </cell>
        </row>
        <row r="4197">
          <cell r="A4197">
            <v>2000002</v>
          </cell>
          <cell r="B4197" t="str">
            <v>GROSS EXPEND. CURR. YR.-ACQ OF NEW BUSINESS</v>
          </cell>
        </row>
        <row r="4198">
          <cell r="A4198">
            <v>2000003</v>
          </cell>
          <cell r="B4198" t="str">
            <v>GROSS EXPEND. CURR. YR.-OTHER</v>
          </cell>
        </row>
        <row r="4199">
          <cell r="A4199">
            <v>2000003</v>
          </cell>
          <cell r="B4199" t="str">
            <v>GROSS EXPEND. CURR. YR.-OTHER</v>
          </cell>
        </row>
        <row r="4200">
          <cell r="A4200">
            <v>2000003</v>
          </cell>
          <cell r="B4200" t="str">
            <v>GROSS EXPEND. CURR. YR.-OTHER</v>
          </cell>
        </row>
        <row r="4201">
          <cell r="A4201">
            <v>2000003</v>
          </cell>
          <cell r="B4201" t="str">
            <v>GROSS EXPEND. CURR. YR.-OTHER</v>
          </cell>
        </row>
        <row r="4202">
          <cell r="A4202">
            <v>2000003</v>
          </cell>
          <cell r="B4202" t="str">
            <v>GROSS EXPEND. CURR. YR.-OTHER</v>
          </cell>
        </row>
        <row r="4203">
          <cell r="A4203">
            <v>2000003</v>
          </cell>
          <cell r="B4203" t="str">
            <v>GROSS EXPEND. CURR. YR.-OTHER</v>
          </cell>
        </row>
        <row r="4204">
          <cell r="A4204">
            <v>2000003</v>
          </cell>
          <cell r="B4204" t="str">
            <v>GROSS EXPEND. CURR. YR.-OTHER</v>
          </cell>
        </row>
        <row r="4205">
          <cell r="A4205">
            <v>2000003</v>
          </cell>
          <cell r="B4205" t="str">
            <v>GROSS EXPEND. CURR. YR.-OTHER</v>
          </cell>
        </row>
        <row r="4206">
          <cell r="A4206">
            <v>2000003</v>
          </cell>
          <cell r="B4206" t="str">
            <v>GROSS EXPEND. CURR. YR.-OTHER</v>
          </cell>
        </row>
        <row r="4207">
          <cell r="A4207">
            <v>2000004</v>
          </cell>
          <cell r="B4207" t="str">
            <v>WRITE OFFS, ETC</v>
          </cell>
        </row>
        <row r="4208">
          <cell r="A4208">
            <v>2000004</v>
          </cell>
          <cell r="B4208" t="str">
            <v>WRITE OFFS, ETC</v>
          </cell>
        </row>
        <row r="4209">
          <cell r="A4209">
            <v>2000004</v>
          </cell>
          <cell r="B4209" t="str">
            <v>WRITE OFFS, ETC</v>
          </cell>
        </row>
        <row r="4210">
          <cell r="A4210">
            <v>2911001</v>
          </cell>
          <cell r="B4210" t="str">
            <v>LEASEHOLD COSTS-1ST COST-AT JANUARY 1</v>
          </cell>
        </row>
        <row r="4211">
          <cell r="A4211">
            <v>2911001</v>
          </cell>
          <cell r="B4211" t="str">
            <v>LEASEHOLD COSTS-1ST COST-AT JANUARY 1</v>
          </cell>
        </row>
        <row r="4212">
          <cell r="A4212">
            <v>2911001</v>
          </cell>
          <cell r="B4212" t="str">
            <v>LEASEHOLD COSTS-1ST COST-AT JANUARY 1</v>
          </cell>
        </row>
        <row r="4213">
          <cell r="A4213">
            <v>2911001</v>
          </cell>
          <cell r="B4213" t="str">
            <v>LEASEHOLD COSTS-1ST COST-AT JANUARY 1</v>
          </cell>
        </row>
        <row r="4214">
          <cell r="A4214">
            <v>2911001</v>
          </cell>
          <cell r="B4214" t="str">
            <v>LEASEHOLD COSTS-1ST COST-AT JANUARY 1</v>
          </cell>
        </row>
        <row r="4215">
          <cell r="A4215">
            <v>2911002</v>
          </cell>
          <cell r="B4215" t="str">
            <v>CURRENT YR ADDITIONS</v>
          </cell>
        </row>
        <row r="4216">
          <cell r="A4216">
            <v>2911003</v>
          </cell>
          <cell r="B4216" t="str">
            <v>NET TRANSFERS/RETIREMENTS</v>
          </cell>
        </row>
        <row r="4217">
          <cell r="A4217">
            <v>2912001</v>
          </cell>
          <cell r="B4217" t="str">
            <v>AMORTIZATION-CUR YR CHG TO OPER.</v>
          </cell>
        </row>
        <row r="4218">
          <cell r="A4218">
            <v>2912001</v>
          </cell>
          <cell r="B4218" t="str">
            <v>AMORTIZATION-CUR YR CHG TO OPER.</v>
          </cell>
        </row>
        <row r="4219">
          <cell r="A4219">
            <v>2912002</v>
          </cell>
          <cell r="B4219" t="str">
            <v>NET TRANSFERS/RETIREMENTS</v>
          </cell>
        </row>
        <row r="4220">
          <cell r="A4220">
            <v>2921101</v>
          </cell>
          <cell r="B4220" t="str">
            <v>FIRST COST-END OF PERIOD</v>
          </cell>
        </row>
        <row r="4221">
          <cell r="A4221">
            <v>2921101</v>
          </cell>
          <cell r="B4221" t="str">
            <v>FIRST COST-END OF PERIOD</v>
          </cell>
        </row>
        <row r="4222">
          <cell r="A4222">
            <v>2921101</v>
          </cell>
          <cell r="B4222" t="str">
            <v>FIRST COST-END OF PERIOD</v>
          </cell>
        </row>
        <row r="4223">
          <cell r="A4223">
            <v>2922101</v>
          </cell>
          <cell r="B4223" t="str">
            <v>AMORTIZATION-BALANCE END OF PERIOD</v>
          </cell>
        </row>
        <row r="4224">
          <cell r="A4224">
            <v>2922101</v>
          </cell>
          <cell r="B4224" t="str">
            <v>AMORTIZATION-BALANCE END OF PERIOD</v>
          </cell>
        </row>
        <row r="4225">
          <cell r="A4225">
            <v>2922101</v>
          </cell>
          <cell r="B4225" t="str">
            <v>AMORTIZATION-BALANCE END OF PERIOD</v>
          </cell>
        </row>
        <row r="4226">
          <cell r="A4226">
            <v>2922101</v>
          </cell>
          <cell r="B4226" t="str">
            <v>AMORTIZATION-BALANCE END OF PERIOD</v>
          </cell>
        </row>
        <row r="4227">
          <cell r="A4227">
            <v>2923101</v>
          </cell>
          <cell r="B4227" t="str">
            <v>DIF BETWEEN COST &amp; SOE AT ACQUISITION</v>
          </cell>
        </row>
        <row r="4228">
          <cell r="A4228">
            <v>2923101</v>
          </cell>
          <cell r="B4228" t="str">
            <v>DIF BETWEEN COST &amp; SOE AT ACQUISITION</v>
          </cell>
        </row>
        <row r="4229">
          <cell r="A4229">
            <v>2923301</v>
          </cell>
          <cell r="B4229" t="str">
            <v>DIF BETWEEN COST &amp; SOE AT ACQUISITION</v>
          </cell>
        </row>
        <row r="4230">
          <cell r="A4230">
            <v>2924101</v>
          </cell>
          <cell r="B4230" t="str">
            <v>ALLOWANCE FOR AMORTIZATION</v>
          </cell>
        </row>
        <row r="4231">
          <cell r="A4231">
            <v>2924101</v>
          </cell>
          <cell r="B4231" t="str">
            <v>ALLOWANCE FOR AMORTIZATION</v>
          </cell>
        </row>
        <row r="4232">
          <cell r="A4232">
            <v>2924301</v>
          </cell>
          <cell r="B4232" t="str">
            <v>ALLOWANCE FOR AMORTIZATION</v>
          </cell>
        </row>
        <row r="4233">
          <cell r="A4233">
            <v>2931001</v>
          </cell>
          <cell r="B4233" t="str">
            <v>RESERVE FOR DEPRECIATION-CY</v>
          </cell>
        </row>
        <row r="4234">
          <cell r="A4234">
            <v>2931001</v>
          </cell>
          <cell r="B4234" t="str">
            <v>RESERVE FOR DEPRECIATION-CY</v>
          </cell>
        </row>
        <row r="4235">
          <cell r="A4235">
            <v>2931001</v>
          </cell>
          <cell r="B4235" t="str">
            <v>RESERVE FOR DEPRECIATION-CY</v>
          </cell>
        </row>
        <row r="4236">
          <cell r="A4236">
            <v>2931001</v>
          </cell>
          <cell r="B4236" t="str">
            <v>RESERVE FOR DEPRECIATION-CY</v>
          </cell>
        </row>
        <row r="4237">
          <cell r="A4237">
            <v>2950001</v>
          </cell>
          <cell r="B4237" t="str">
            <v>PRIOR YEARS</v>
          </cell>
        </row>
        <row r="4238">
          <cell r="A4238">
            <v>2950001</v>
          </cell>
          <cell r="B4238" t="str">
            <v>PRIOR YEARS</v>
          </cell>
        </row>
        <row r="4239">
          <cell r="A4239">
            <v>2950001</v>
          </cell>
          <cell r="B4239" t="str">
            <v>PRIOR YEARS</v>
          </cell>
        </row>
        <row r="4240">
          <cell r="A4240">
            <v>2950001</v>
          </cell>
          <cell r="B4240" t="str">
            <v>PRIOR YEARS</v>
          </cell>
        </row>
        <row r="4241">
          <cell r="A4241">
            <v>2950001</v>
          </cell>
          <cell r="B4241" t="str">
            <v>PRIOR YEARS</v>
          </cell>
        </row>
        <row r="4242">
          <cell r="A4242">
            <v>3010001</v>
          </cell>
          <cell r="B4242" t="str">
            <v>US FEDERAL INCOME TAXES PAYABLE</v>
          </cell>
        </row>
        <row r="4243">
          <cell r="A4243">
            <v>3010001</v>
          </cell>
          <cell r="B4243" t="str">
            <v>US FEDERAL INCOME TAXES PAYABLE</v>
          </cell>
        </row>
        <row r="4244">
          <cell r="A4244">
            <v>3010001</v>
          </cell>
          <cell r="B4244" t="str">
            <v>US FEDERAL INCOME TAXES PAYABLE</v>
          </cell>
        </row>
        <row r="4245">
          <cell r="A4245">
            <v>3031001</v>
          </cell>
          <cell r="B4245" t="str">
            <v>PUERTO RICAN &amp; FOREIGN INC TAXES-PAYABLE CURR YR</v>
          </cell>
        </row>
        <row r="4246">
          <cell r="A4246">
            <v>3031001</v>
          </cell>
          <cell r="B4246" t="str">
            <v>PUERTO RICAN &amp; FOREIGN INC TAXES-PAYABLE CURR YR</v>
          </cell>
        </row>
        <row r="4247">
          <cell r="A4247">
            <v>3031001</v>
          </cell>
          <cell r="B4247" t="str">
            <v>PUERTO RICAN &amp; FOREIGN INC TAXES-PAYABLE CURR YR</v>
          </cell>
        </row>
        <row r="4248">
          <cell r="A4248">
            <v>3032001</v>
          </cell>
          <cell r="B4248" t="str">
            <v>PUERTO RICAN &amp; FOREIGN INC TAXES-PAYABLE-PRIOR YRS</v>
          </cell>
        </row>
        <row r="4249">
          <cell r="A4249">
            <v>3032001</v>
          </cell>
          <cell r="B4249" t="str">
            <v>PUERTO RICAN &amp; FOREIGN INC TAXES-PAYABLE-PRIOR YRS</v>
          </cell>
        </row>
        <row r="4250">
          <cell r="A4250">
            <v>3032001</v>
          </cell>
          <cell r="B4250" t="str">
            <v>PUERTO RICAN &amp; FOREIGN INC TAXES-PAYABLE-PRIOR YRS</v>
          </cell>
        </row>
        <row r="4251">
          <cell r="A4251">
            <v>3111001</v>
          </cell>
          <cell r="B4251" t="str">
            <v>TRADE ACCOUNTS PAYABLE</v>
          </cell>
        </row>
        <row r="4252">
          <cell r="A4252">
            <v>3111001</v>
          </cell>
          <cell r="B4252" t="str">
            <v>TRADE ACCOUNTS PAYABLE</v>
          </cell>
        </row>
        <row r="4253">
          <cell r="A4253">
            <v>3111001</v>
          </cell>
          <cell r="B4253" t="str">
            <v>TRADE ACCOUNTS PAYABLE</v>
          </cell>
        </row>
        <row r="4254">
          <cell r="A4254">
            <v>3111001</v>
          </cell>
          <cell r="B4254" t="str">
            <v>TRADE ACCOUNTS PAYABLE</v>
          </cell>
        </row>
        <row r="4255">
          <cell r="A4255">
            <v>3111001</v>
          </cell>
          <cell r="B4255" t="str">
            <v>TRADE ACCOUNTS PAYABLE</v>
          </cell>
        </row>
        <row r="4256">
          <cell r="A4256">
            <v>3111001</v>
          </cell>
          <cell r="B4256" t="str">
            <v>TRADE ACCOUNTS PAYABLE</v>
          </cell>
        </row>
        <row r="4257">
          <cell r="A4257">
            <v>3112001</v>
          </cell>
          <cell r="B4257" t="str">
            <v>TRADE NOTES PAYABLE</v>
          </cell>
        </row>
        <row r="4258">
          <cell r="A4258">
            <v>3130071</v>
          </cell>
          <cell r="B4258" t="str">
            <v>INTERNAL BORROWINGS</v>
          </cell>
        </row>
        <row r="4259">
          <cell r="A4259">
            <v>3131001</v>
          </cell>
          <cell r="B4259" t="str">
            <v>SHORT TERM BORROWINGS</v>
          </cell>
        </row>
        <row r="4260">
          <cell r="A4260">
            <v>3137101</v>
          </cell>
          <cell r="B4260" t="str">
            <v>INTERCO BORROWINGS-CONSOL COMP-WITHIN OWN BUSINESS</v>
          </cell>
        </row>
        <row r="4261">
          <cell r="A4261">
            <v>3137101</v>
          </cell>
          <cell r="B4261" t="str">
            <v>INTERCO BORROWINGS-CONSOL COMP-WITHIN OWN BUSINESS</v>
          </cell>
        </row>
        <row r="4262">
          <cell r="A4262">
            <v>3137201</v>
          </cell>
          <cell r="B4262" t="str">
            <v>INTERCO BORROWINGS-CONSOL COMP OUTSIDE OWN BUS</v>
          </cell>
        </row>
        <row r="4263">
          <cell r="A4263">
            <v>3137201</v>
          </cell>
          <cell r="B4263" t="str">
            <v>INTERCO BORROWINGS-CONSOL COMP OUTSIDE OWN BUS</v>
          </cell>
        </row>
        <row r="4264">
          <cell r="A4264">
            <v>3137201</v>
          </cell>
          <cell r="B4264" t="str">
            <v>INTERCO BORROWINGS-CONSOL COMP OUTSIDE OWN BUS</v>
          </cell>
        </row>
        <row r="4265">
          <cell r="A4265">
            <v>3137201</v>
          </cell>
          <cell r="B4265" t="str">
            <v>INTERCO BORROWINGS-CONSOL COMP OUTSIDE OWN BUS</v>
          </cell>
        </row>
        <row r="4266">
          <cell r="A4266">
            <v>3137320</v>
          </cell>
          <cell r="B4266" t="str">
            <v>IC-CASH POOL-USA</v>
          </cell>
        </row>
        <row r="4267">
          <cell r="A4267">
            <v>3137340</v>
          </cell>
          <cell r="B4267" t="str">
            <v>IC-CASH POOL-MEXICO</v>
          </cell>
        </row>
        <row r="4268">
          <cell r="A4268">
            <v>3172001</v>
          </cell>
          <cell r="B4268" t="str">
            <v>LONG-TERM BORROWINGS-CURRENT</v>
          </cell>
        </row>
        <row r="4269">
          <cell r="A4269">
            <v>3182001</v>
          </cell>
          <cell r="B4269" t="str">
            <v>LONG-TERM BORROWINGS NON-CURRENT</v>
          </cell>
        </row>
        <row r="4270">
          <cell r="A4270">
            <v>3182001</v>
          </cell>
          <cell r="B4270" t="str">
            <v>LONG-TERM BORROWINGS NON-CURRENT</v>
          </cell>
        </row>
        <row r="4271">
          <cell r="A4271">
            <v>3311001</v>
          </cell>
          <cell r="B4271" t="str">
            <v>TRADE PAYBLES-DUE TO CONS COMP WITHIN OWN BUS</v>
          </cell>
        </row>
        <row r="4272">
          <cell r="A4272">
            <v>3311001</v>
          </cell>
          <cell r="B4272" t="str">
            <v>TRADE PAYBLES-DUE TO CONS COMP WITHIN OWN BUS</v>
          </cell>
        </row>
        <row r="4273">
          <cell r="A4273">
            <v>3311001</v>
          </cell>
          <cell r="B4273" t="str">
            <v>TRADE PAYBLES-DUE TO CONS COMP WITHIN OWN BUS</v>
          </cell>
        </row>
        <row r="4274">
          <cell r="A4274">
            <v>3311001</v>
          </cell>
          <cell r="B4274" t="str">
            <v>TRADE PAYBLES-DUE TO CONS COMP WITHIN OWN BUS</v>
          </cell>
        </row>
        <row r="4275">
          <cell r="A4275">
            <v>3311001</v>
          </cell>
          <cell r="B4275" t="str">
            <v>TRADE PAYBLES-DUE TO CONS COMP WITHIN OWN BUS</v>
          </cell>
        </row>
        <row r="4276">
          <cell r="A4276">
            <v>3311001</v>
          </cell>
          <cell r="B4276" t="str">
            <v>TRADE PAYBLES-DUE TO CONS COMP WITHIN OWN BUS</v>
          </cell>
        </row>
        <row r="4277">
          <cell r="A4277">
            <v>3311001</v>
          </cell>
          <cell r="B4277" t="str">
            <v>TRADE PAYBLES-DUE TO CONS COMP WITHIN OWN BUS</v>
          </cell>
        </row>
        <row r="4278">
          <cell r="A4278">
            <v>3311001</v>
          </cell>
          <cell r="B4278" t="str">
            <v>TRADE PAYBLES-DUE TO CONS COMP WITHIN OWN BUS</v>
          </cell>
        </row>
        <row r="4279">
          <cell r="A4279">
            <v>3311001</v>
          </cell>
          <cell r="B4279" t="str">
            <v>TRADE PAYBLES-DUE TO CONS COMP WITHIN OWN BUS</v>
          </cell>
        </row>
        <row r="4280">
          <cell r="A4280">
            <v>3311001</v>
          </cell>
          <cell r="B4280" t="str">
            <v>TRADE PAYBLES-DUE TO CONS COMP WITHIN OWN BUS</v>
          </cell>
        </row>
        <row r="4281">
          <cell r="A4281">
            <v>3311001</v>
          </cell>
          <cell r="B4281" t="str">
            <v>TRADE PAYBLES-DUE TO CONS COMP WITHIN OWN BUS</v>
          </cell>
        </row>
        <row r="4282">
          <cell r="A4282">
            <v>3311001</v>
          </cell>
          <cell r="B4282" t="str">
            <v>TRADE PAYBLES-DUE TO CONS COMP WITHIN OWN BUS</v>
          </cell>
        </row>
        <row r="4283">
          <cell r="A4283">
            <v>3311001</v>
          </cell>
          <cell r="B4283" t="str">
            <v>TRADE PAYBLES-DUE TO CONS COMP WITHIN OWN BUS</v>
          </cell>
        </row>
        <row r="4284">
          <cell r="A4284">
            <v>3311001</v>
          </cell>
          <cell r="B4284" t="str">
            <v>TRADE PAYBLES-DUE TO CONS COMP WITHIN OWN BUS</v>
          </cell>
        </row>
        <row r="4285">
          <cell r="A4285">
            <v>3311001</v>
          </cell>
          <cell r="B4285" t="str">
            <v>TRADE PAYBLES-DUE TO CONS COMP WITHIN OWN BUS</v>
          </cell>
        </row>
        <row r="4286">
          <cell r="A4286">
            <v>3311001</v>
          </cell>
          <cell r="B4286" t="str">
            <v>TRADE PAYBLES-DUE TO CONS COMP WITHIN OWN BUS</v>
          </cell>
        </row>
        <row r="4287">
          <cell r="A4287">
            <v>3311001</v>
          </cell>
          <cell r="B4287" t="str">
            <v>TRADE PAYBLES-DUE TO CONS COMP WITHIN OWN BUS</v>
          </cell>
        </row>
        <row r="4288">
          <cell r="A4288">
            <v>3311001</v>
          </cell>
          <cell r="B4288" t="str">
            <v>TRADE PAYBLES-DUE TO CONS COMP WITHIN OWN BUS</v>
          </cell>
        </row>
        <row r="4289">
          <cell r="A4289">
            <v>3311001</v>
          </cell>
          <cell r="B4289" t="str">
            <v>TRADE PAYBLES-DUE TO CONS COMP WITHIN OWN BUS</v>
          </cell>
        </row>
        <row r="4290">
          <cell r="A4290">
            <v>3311001</v>
          </cell>
          <cell r="B4290" t="str">
            <v>TRADE PAYBLES-DUE TO CONS COMP WITHIN OWN BUS</v>
          </cell>
        </row>
        <row r="4291">
          <cell r="A4291">
            <v>3311001</v>
          </cell>
          <cell r="B4291" t="str">
            <v>TRADE PAYBLES-DUE TO CONS COMP WITHIN OWN BUS</v>
          </cell>
        </row>
        <row r="4292">
          <cell r="A4292">
            <v>3311001</v>
          </cell>
          <cell r="B4292" t="str">
            <v>TRADE PAYBLES-DUE TO CONS COMP WITHIN OWN BUS</v>
          </cell>
        </row>
        <row r="4293">
          <cell r="A4293">
            <v>3311001</v>
          </cell>
          <cell r="B4293" t="str">
            <v>TRADE PAYBLES-DUE TO CONS COMP WITHIN OWN BUS</v>
          </cell>
        </row>
        <row r="4294">
          <cell r="A4294">
            <v>3311001</v>
          </cell>
          <cell r="B4294" t="str">
            <v>TRADE PAYBLES-DUE TO CONS COMP WITHIN OWN BUS</v>
          </cell>
        </row>
        <row r="4295">
          <cell r="A4295">
            <v>3311001</v>
          </cell>
          <cell r="B4295" t="str">
            <v>TRADE PAYBLES-DUE TO CONS COMP WITHIN OWN BUS</v>
          </cell>
        </row>
        <row r="4296">
          <cell r="A4296">
            <v>3311001</v>
          </cell>
          <cell r="B4296" t="str">
            <v>TRADE PAYBLES-DUE TO CONS COMP WITHIN OWN BUS</v>
          </cell>
        </row>
        <row r="4297">
          <cell r="A4297">
            <v>3311001</v>
          </cell>
          <cell r="B4297" t="str">
            <v>TRADE PAYBLES-DUE TO CONS COMP WITHIN OWN BUS</v>
          </cell>
        </row>
        <row r="4298">
          <cell r="A4298">
            <v>3311001</v>
          </cell>
          <cell r="B4298" t="str">
            <v>TRADE PAYBLES-DUE TO CONS COMP WITHIN OWN BUS</v>
          </cell>
        </row>
        <row r="4299">
          <cell r="A4299">
            <v>3311001</v>
          </cell>
          <cell r="B4299" t="str">
            <v>TRADE PAYBLES-DUE TO CONS COMP WITHIN OWN BUS</v>
          </cell>
        </row>
        <row r="4300">
          <cell r="A4300">
            <v>3311001</v>
          </cell>
          <cell r="B4300" t="str">
            <v>TRADE PAYBLES-DUE TO CONS COMP WITHIN OWN BUS</v>
          </cell>
        </row>
        <row r="4301">
          <cell r="A4301">
            <v>3311001</v>
          </cell>
          <cell r="B4301" t="str">
            <v>TRADE PAYBLES-DUE TO CONS COMP WITHIN OWN BUS</v>
          </cell>
        </row>
        <row r="4302">
          <cell r="A4302">
            <v>3311001</v>
          </cell>
          <cell r="B4302" t="str">
            <v>TRADE PAYBLES-DUE TO CONS COMP WITHIN OWN BUS</v>
          </cell>
        </row>
        <row r="4303">
          <cell r="A4303">
            <v>3311001</v>
          </cell>
          <cell r="B4303" t="str">
            <v>TRADE PAYBLES-DUE TO CONS COMP WITHIN OWN BUS</v>
          </cell>
        </row>
        <row r="4304">
          <cell r="A4304">
            <v>3311001</v>
          </cell>
          <cell r="B4304" t="str">
            <v>TRADE PAYBLES-DUE TO CONS COMP WITHIN OWN BUS</v>
          </cell>
        </row>
        <row r="4305">
          <cell r="A4305">
            <v>3311001</v>
          </cell>
          <cell r="B4305" t="str">
            <v>TRADE PAYBLES-DUE TO CONS COMP WITHIN OWN BUS</v>
          </cell>
        </row>
        <row r="4306">
          <cell r="A4306">
            <v>3311001</v>
          </cell>
          <cell r="B4306" t="str">
            <v>TRADE PAYBLES-DUE TO CONS COMP WITHIN OWN BUS</v>
          </cell>
        </row>
        <row r="4307">
          <cell r="A4307">
            <v>3311001</v>
          </cell>
          <cell r="B4307" t="str">
            <v>TRADE PAYBLES-DUE TO CONS COMP WITHIN OWN BUS</v>
          </cell>
        </row>
        <row r="4308">
          <cell r="A4308">
            <v>3311001</v>
          </cell>
          <cell r="B4308" t="str">
            <v>TRADE PAYBLES-DUE TO CONS COMP WITHIN OWN BUS</v>
          </cell>
        </row>
        <row r="4309">
          <cell r="A4309">
            <v>3311001</v>
          </cell>
          <cell r="B4309" t="str">
            <v>TRADE PAYBLES-DUE TO CONS COMP WITHIN OWN BUS</v>
          </cell>
        </row>
        <row r="4310">
          <cell r="A4310">
            <v>3311001</v>
          </cell>
          <cell r="B4310" t="str">
            <v>TRADE PAYBLES-DUE TO CONS COMP WITHIN OWN BUS</v>
          </cell>
        </row>
        <row r="4311">
          <cell r="A4311">
            <v>3311001</v>
          </cell>
          <cell r="B4311" t="str">
            <v>TRADE PAYBLES-DUE TO CONS COMP WITHIN OWN BUS</v>
          </cell>
        </row>
        <row r="4312">
          <cell r="A4312">
            <v>3311001</v>
          </cell>
          <cell r="B4312" t="str">
            <v>TRADE PAYBLES-DUE TO CONS COMP WITHIN OWN BUS</v>
          </cell>
        </row>
        <row r="4313">
          <cell r="A4313">
            <v>3311001</v>
          </cell>
          <cell r="B4313" t="str">
            <v>TRADE PAYBLES-DUE TO CONS COMP WITHIN OWN BUS</v>
          </cell>
        </row>
        <row r="4314">
          <cell r="A4314">
            <v>3311001</v>
          </cell>
          <cell r="B4314" t="str">
            <v>TRADE PAYBLES-DUE TO CONS COMP WITHIN OWN BUS</v>
          </cell>
        </row>
        <row r="4315">
          <cell r="A4315">
            <v>3312001</v>
          </cell>
          <cell r="B4315" t="str">
            <v>DUE TO CONS COMP OUTSIDE OWN BUS</v>
          </cell>
        </row>
        <row r="4316">
          <cell r="A4316">
            <v>3312001</v>
          </cell>
          <cell r="B4316" t="str">
            <v>DUE TO CONS COMP OUTSIDE OWN BUS</v>
          </cell>
        </row>
        <row r="4317">
          <cell r="A4317">
            <v>3312001</v>
          </cell>
          <cell r="B4317" t="str">
            <v>DUE TO CONS COMP OUTSIDE OWN BUS</v>
          </cell>
        </row>
        <row r="4318">
          <cell r="A4318">
            <v>3330001</v>
          </cell>
          <cell r="B4318" t="str">
            <v>DUE TO GECS &amp; ITS AFFILIATES</v>
          </cell>
        </row>
        <row r="4319">
          <cell r="A4319">
            <v>3330001</v>
          </cell>
          <cell r="B4319" t="str">
            <v>DUE TO GECS &amp; ITS AFFILIATES</v>
          </cell>
        </row>
        <row r="4320">
          <cell r="A4320">
            <v>3330002</v>
          </cell>
          <cell r="B4320" t="str">
            <v>TRADE PAYABLES - GECS CORPORATE</v>
          </cell>
        </row>
        <row r="4321">
          <cell r="A4321">
            <v>3411001</v>
          </cell>
          <cell r="B4321" t="str">
            <v>PENSION PLAN COLLECTIONS</v>
          </cell>
        </row>
        <row r="4322">
          <cell r="A4322">
            <v>3411101</v>
          </cell>
          <cell r="B4322" t="str">
            <v>TAXES WITHHELD FROM EMPLOYEE EARNINGS</v>
          </cell>
        </row>
        <row r="4323">
          <cell r="A4323">
            <v>3411101</v>
          </cell>
          <cell r="B4323" t="str">
            <v>TAXES WITHHELD FROM EMPLOYEE EARNINGS</v>
          </cell>
        </row>
        <row r="4324">
          <cell r="A4324">
            <v>3411101</v>
          </cell>
          <cell r="B4324" t="str">
            <v>TAXES WITHHELD FROM EMPLOYEE EARNINGS</v>
          </cell>
        </row>
        <row r="4325">
          <cell r="A4325">
            <v>3411101</v>
          </cell>
          <cell r="B4325" t="str">
            <v>TAXES WITHHELD FROM EMPLOYEE EARNINGS</v>
          </cell>
        </row>
        <row r="4326">
          <cell r="A4326">
            <v>3411101</v>
          </cell>
          <cell r="B4326" t="str">
            <v>TAXES WITHHELD FROM EMPLOYEE EARNINGS</v>
          </cell>
        </row>
        <row r="4327">
          <cell r="A4327">
            <v>3411201</v>
          </cell>
          <cell r="B4327" t="str">
            <v>COLLECTIONS UNDER EMP PLANS EXCL PENSION</v>
          </cell>
        </row>
        <row r="4328">
          <cell r="A4328">
            <v>3411201</v>
          </cell>
          <cell r="B4328" t="str">
            <v>COLLECTIONS UNDER EMP PLANS EXCL PENSION</v>
          </cell>
        </row>
        <row r="4329">
          <cell r="A4329">
            <v>3411201</v>
          </cell>
          <cell r="B4329" t="str">
            <v>COLLECTIONS UNDER EMP PLANS EXCL PENSION</v>
          </cell>
        </row>
        <row r="4330">
          <cell r="A4330">
            <v>3411201</v>
          </cell>
          <cell r="B4330" t="str">
            <v>COLLECTIONS UNDER EMP PLANS EXCL PENSION</v>
          </cell>
        </row>
        <row r="4331">
          <cell r="A4331">
            <v>3411201</v>
          </cell>
          <cell r="B4331" t="str">
            <v>COLLECTIONS UNDER EMP PLANS EXCL PENSION</v>
          </cell>
        </row>
        <row r="4332">
          <cell r="A4332">
            <v>3411201</v>
          </cell>
          <cell r="B4332" t="str">
            <v>COLLECTIONS UNDER EMP PLANS EXCL PENSION</v>
          </cell>
        </row>
        <row r="4333">
          <cell r="A4333">
            <v>3411201</v>
          </cell>
          <cell r="B4333" t="str">
            <v>COLLECTIONS UNDER EMP PLANS EXCL PENSION</v>
          </cell>
        </row>
        <row r="4334">
          <cell r="A4334">
            <v>3412701</v>
          </cell>
          <cell r="B4334" t="str">
            <v>UNCLAIMED ITEMS AND ALL OTHER  341.27,.30-.33,.36,.37,.4</v>
          </cell>
        </row>
        <row r="4335">
          <cell r="A4335">
            <v>3412701</v>
          </cell>
          <cell r="B4335" t="str">
            <v>UNCLAIMED ITEMS AND ALL OTHER  341.27,.30-.33,.36,.37,.4</v>
          </cell>
        </row>
        <row r="4336">
          <cell r="A4336">
            <v>3412701</v>
          </cell>
          <cell r="B4336" t="str">
            <v>UNCLAIMED ITEMS AND ALL OTHER  341.27,.30-.33,.36,.37,.4</v>
          </cell>
        </row>
        <row r="4337">
          <cell r="A4337">
            <v>3412701</v>
          </cell>
          <cell r="B4337" t="str">
            <v>UNCLAIMED ITEMS AND ALL OTHER  341.27,.30-.33,.36,.37,.4</v>
          </cell>
        </row>
        <row r="4338">
          <cell r="A4338">
            <v>3412701</v>
          </cell>
          <cell r="B4338" t="str">
            <v>UNCLAIMED ITEMS AND ALL OTHER  341.27,.30-.33,.36,.37,.4</v>
          </cell>
        </row>
        <row r="4339">
          <cell r="A4339">
            <v>3412701</v>
          </cell>
          <cell r="B4339" t="str">
            <v>UNCLAIMED ITEMS AND ALL OTHER  341.27,.30-.33,.36,.37,.4</v>
          </cell>
        </row>
        <row r="4340">
          <cell r="A4340">
            <v>3412701</v>
          </cell>
          <cell r="B4340" t="str">
            <v>UNCLAIMED ITEMS AND ALL OTHER  341.27,.30-.33,.36,.37,.4</v>
          </cell>
        </row>
        <row r="4341">
          <cell r="A4341">
            <v>3412701</v>
          </cell>
          <cell r="B4341" t="str">
            <v>UNCLAIMED ITEMS AND ALL OTHER  341.27,.30-.33,.36,.37,.4</v>
          </cell>
        </row>
        <row r="4342">
          <cell r="A4342">
            <v>3412701</v>
          </cell>
          <cell r="B4342" t="str">
            <v>UNCLAIMED ITEMS AND ALL OTHER  341.27,.30-.33,.36,.37,.4</v>
          </cell>
        </row>
        <row r="4343">
          <cell r="A4343">
            <v>3451001</v>
          </cell>
          <cell r="B4343" t="str">
            <v>VACATIONS ACCRUED</v>
          </cell>
        </row>
        <row r="4344">
          <cell r="A4344">
            <v>3451001</v>
          </cell>
          <cell r="B4344" t="str">
            <v>VACATIONS ACCRUED</v>
          </cell>
        </row>
        <row r="4345">
          <cell r="A4345">
            <v>3451001</v>
          </cell>
          <cell r="B4345" t="str">
            <v>VACATIONS ACCRUED</v>
          </cell>
        </row>
        <row r="4346">
          <cell r="A4346">
            <v>3451001</v>
          </cell>
          <cell r="B4346" t="str">
            <v>VACATIONS ACCRUED</v>
          </cell>
        </row>
        <row r="4347">
          <cell r="A4347">
            <v>3451001</v>
          </cell>
          <cell r="B4347" t="str">
            <v>VACATIONS ACCRUED</v>
          </cell>
        </row>
        <row r="4348">
          <cell r="A4348">
            <v>3451001</v>
          </cell>
          <cell r="B4348" t="str">
            <v>VACATIONS ACCRUED</v>
          </cell>
        </row>
        <row r="4349">
          <cell r="A4349">
            <v>3452001</v>
          </cell>
          <cell r="B4349" t="str">
            <v>VACATIONS ACCRUED - NON-TAX DEDUCTIBLE</v>
          </cell>
        </row>
        <row r="4350">
          <cell r="A4350">
            <v>3510001</v>
          </cell>
          <cell r="B4350" t="str">
            <v>DIVIDENDS UNPAID</v>
          </cell>
        </row>
        <row r="4351">
          <cell r="A4351">
            <v>3630001</v>
          </cell>
          <cell r="B4351" t="str">
            <v>ACCRUAL FOR SPECIFIC PRODUCTS COMPLAINTS</v>
          </cell>
        </row>
        <row r="4352">
          <cell r="A4352">
            <v>3710001</v>
          </cell>
          <cell r="B4352" t="str">
            <v>ACCRUED DISCOUNTS AND ALLOWANCES TO CUSTOMERS</v>
          </cell>
        </row>
        <row r="4353">
          <cell r="A4353">
            <v>3710001</v>
          </cell>
          <cell r="B4353" t="str">
            <v>ACCRUED DISCOUNTS AND ALLOWANCES TO CUSTOMERS</v>
          </cell>
        </row>
        <row r="4354">
          <cell r="A4354">
            <v>3730001</v>
          </cell>
          <cell r="B4354" t="str">
            <v>INCENTIVE COMPENSATION ACCRUED</v>
          </cell>
        </row>
        <row r="4355">
          <cell r="A4355">
            <v>3750001</v>
          </cell>
          <cell r="B4355" t="str">
            <v>PAYROLLS ACCRUED</v>
          </cell>
        </row>
        <row r="4356">
          <cell r="A4356">
            <v>3750001</v>
          </cell>
          <cell r="B4356" t="str">
            <v>PAYROLLS ACCRUED</v>
          </cell>
        </row>
        <row r="4357">
          <cell r="A4357">
            <v>3790001</v>
          </cell>
          <cell r="B4357" t="str">
            <v>SOCIAL SECURITY TAXES ACCRUED</v>
          </cell>
        </row>
        <row r="4358">
          <cell r="A4358">
            <v>3790001</v>
          </cell>
          <cell r="B4358" t="str">
            <v>SOCIAL SECURITY TAXES ACCRUED</v>
          </cell>
        </row>
        <row r="4359">
          <cell r="A4359">
            <v>3790001</v>
          </cell>
          <cell r="B4359" t="str">
            <v>SOCIAL SECURITY TAXES ACCRUED</v>
          </cell>
        </row>
        <row r="4360">
          <cell r="A4360">
            <v>3790001</v>
          </cell>
          <cell r="B4360" t="str">
            <v>SOCIAL SECURITY TAXES ACCRUED</v>
          </cell>
        </row>
        <row r="4361">
          <cell r="A4361">
            <v>3790001</v>
          </cell>
          <cell r="B4361" t="str">
            <v>SOCIAL SECURITY TAXES ACCRUED</v>
          </cell>
        </row>
        <row r="4362">
          <cell r="A4362">
            <v>3812001</v>
          </cell>
          <cell r="B4362" t="str">
            <v>OTHER TAXES ACCRUED</v>
          </cell>
        </row>
        <row r="4363">
          <cell r="A4363">
            <v>3812001</v>
          </cell>
          <cell r="B4363" t="str">
            <v>OTHER TAXES ACCRUED</v>
          </cell>
        </row>
        <row r="4364">
          <cell r="A4364">
            <v>3812001</v>
          </cell>
          <cell r="B4364" t="str">
            <v>OTHER TAXES ACCRUED</v>
          </cell>
        </row>
        <row r="4365">
          <cell r="A4365">
            <v>3812001</v>
          </cell>
          <cell r="B4365" t="str">
            <v>OTHER TAXES ACCRUED</v>
          </cell>
        </row>
        <row r="4366">
          <cell r="A4366">
            <v>3812001</v>
          </cell>
          <cell r="B4366" t="str">
            <v>OTHER TAXES ACCRUED</v>
          </cell>
        </row>
        <row r="4367">
          <cell r="A4367">
            <v>3812001</v>
          </cell>
          <cell r="B4367" t="str">
            <v>OTHER TAXES ACCRUED</v>
          </cell>
        </row>
        <row r="4368">
          <cell r="A4368">
            <v>3812001</v>
          </cell>
          <cell r="B4368" t="str">
            <v>OTHER TAXES ACCRUED</v>
          </cell>
        </row>
        <row r="4369">
          <cell r="A4369">
            <v>3812001</v>
          </cell>
          <cell r="B4369" t="str">
            <v>OTHER TAXES ACCRUED</v>
          </cell>
        </row>
        <row r="4370">
          <cell r="A4370">
            <v>3812001</v>
          </cell>
          <cell r="B4370" t="str">
            <v>OTHER TAXES ACCRUED</v>
          </cell>
        </row>
        <row r="4371">
          <cell r="A4371">
            <v>3831201</v>
          </cell>
          <cell r="B4371" t="str">
            <v>GENERAL ELECTRIC INSURANCE PLAN ACCRUALS</v>
          </cell>
        </row>
        <row r="4372">
          <cell r="A4372">
            <v>3831201</v>
          </cell>
          <cell r="B4372" t="str">
            <v>GENERAL ELECTRIC INSURANCE PLAN ACCRUALS</v>
          </cell>
        </row>
        <row r="4373">
          <cell r="A4373">
            <v>3831201</v>
          </cell>
          <cell r="B4373" t="str">
            <v>GENERAL ELECTRIC INSURANCE PLAN ACCRUALS</v>
          </cell>
        </row>
        <row r="4374">
          <cell r="A4374">
            <v>3831201</v>
          </cell>
          <cell r="B4374" t="str">
            <v>GENERAL ELECTRIC INSURANCE PLAN ACCRUALS</v>
          </cell>
        </row>
        <row r="4375">
          <cell r="A4375">
            <v>3831201</v>
          </cell>
          <cell r="B4375" t="str">
            <v>GENERAL ELECTRIC INSURANCE PLAN ACCRUALS</v>
          </cell>
        </row>
        <row r="4376">
          <cell r="A4376">
            <v>3831601</v>
          </cell>
          <cell r="B4376" t="str">
            <v>PENSIONERS' PRODUCT DISCOUNTS &amp; OTHER INS COSTS</v>
          </cell>
        </row>
        <row r="4377">
          <cell r="A4377">
            <v>3833201</v>
          </cell>
          <cell r="B4377" t="str">
            <v>PENSION COSTS ACCRUED-OTHER THAN GE-CURRENT</v>
          </cell>
        </row>
        <row r="4378">
          <cell r="A4378">
            <v>3880001</v>
          </cell>
          <cell r="B4378" t="str">
            <v>SAVINGS AND SECURITY COSTS ACCRUED</v>
          </cell>
        </row>
        <row r="4379">
          <cell r="A4379">
            <v>3911001</v>
          </cell>
          <cell r="B4379" t="str">
            <v>ALL OTHER LIABILITIES</v>
          </cell>
        </row>
        <row r="4380">
          <cell r="A4380">
            <v>3911001</v>
          </cell>
          <cell r="B4380" t="str">
            <v>ALL OTHER LIABILITIES</v>
          </cell>
        </row>
        <row r="4381">
          <cell r="A4381">
            <v>3911001</v>
          </cell>
          <cell r="B4381" t="str">
            <v>ALL OTHER LIABILITIES</v>
          </cell>
        </row>
        <row r="4382">
          <cell r="A4382">
            <v>3911001</v>
          </cell>
          <cell r="B4382" t="str">
            <v>ALL OTHER LIABILITIES</v>
          </cell>
        </row>
        <row r="4383">
          <cell r="A4383">
            <v>3911001</v>
          </cell>
          <cell r="B4383" t="str">
            <v>ALL OTHER LIABILITIES</v>
          </cell>
        </row>
        <row r="4384">
          <cell r="A4384">
            <v>3911001</v>
          </cell>
          <cell r="B4384" t="str">
            <v>ALL OTHER LIABILITIES</v>
          </cell>
        </row>
        <row r="4385">
          <cell r="A4385">
            <v>3911001</v>
          </cell>
          <cell r="B4385" t="str">
            <v>ALL OTHER LIABILITIES</v>
          </cell>
        </row>
        <row r="4386">
          <cell r="A4386">
            <v>3911001</v>
          </cell>
          <cell r="B4386" t="str">
            <v>ALL OTHER LIABILITIES</v>
          </cell>
        </row>
        <row r="4387">
          <cell r="A4387">
            <v>3911001</v>
          </cell>
          <cell r="B4387" t="str">
            <v>ALL OTHER LIABILITIES</v>
          </cell>
        </row>
        <row r="4388">
          <cell r="A4388">
            <v>3911001</v>
          </cell>
          <cell r="B4388" t="str">
            <v>ALL OTHER LIABILITIES</v>
          </cell>
        </row>
        <row r="4389">
          <cell r="A4389">
            <v>3911001</v>
          </cell>
          <cell r="B4389" t="str">
            <v>ALL OTHER LIABILITIES</v>
          </cell>
        </row>
        <row r="4390">
          <cell r="A4390">
            <v>3911001</v>
          </cell>
          <cell r="B4390" t="str">
            <v>ALL OTHER LIABILITIES</v>
          </cell>
        </row>
        <row r="4391">
          <cell r="A4391">
            <v>3911001</v>
          </cell>
          <cell r="B4391" t="str">
            <v>ALL OTHER LIABILITIES</v>
          </cell>
        </row>
        <row r="4392">
          <cell r="A4392">
            <v>3911001</v>
          </cell>
          <cell r="B4392" t="str">
            <v>ALL OTHER LIABILITIES</v>
          </cell>
        </row>
        <row r="4393">
          <cell r="A4393">
            <v>3911001</v>
          </cell>
          <cell r="B4393" t="str">
            <v>ALL OTHER LIABILITIES</v>
          </cell>
        </row>
        <row r="4394">
          <cell r="A4394">
            <v>3911001</v>
          </cell>
          <cell r="B4394" t="str">
            <v>ALL OTHER LIABILITIES</v>
          </cell>
        </row>
        <row r="4395">
          <cell r="A4395">
            <v>3911001</v>
          </cell>
          <cell r="B4395" t="str">
            <v>ALL OTHER LIABILITIES</v>
          </cell>
        </row>
        <row r="4396">
          <cell r="A4396">
            <v>3911001</v>
          </cell>
          <cell r="B4396" t="str">
            <v>ALL OTHER LIABILITIES</v>
          </cell>
        </row>
        <row r="4397">
          <cell r="A4397">
            <v>3911001</v>
          </cell>
          <cell r="B4397" t="str">
            <v>ALL OTHER LIABILITIES</v>
          </cell>
        </row>
        <row r="4398">
          <cell r="A4398">
            <v>3911001</v>
          </cell>
          <cell r="B4398" t="str">
            <v>ALL OTHER LIABILITIES</v>
          </cell>
        </row>
        <row r="4399">
          <cell r="A4399">
            <v>3911001</v>
          </cell>
          <cell r="B4399" t="str">
            <v>ALL OTHER LIABILITIES</v>
          </cell>
        </row>
        <row r="4400">
          <cell r="A4400">
            <v>3911001</v>
          </cell>
          <cell r="B4400" t="str">
            <v>ALL OTHER LIABILITIES</v>
          </cell>
        </row>
        <row r="4401">
          <cell r="A4401">
            <v>3913001</v>
          </cell>
          <cell r="B4401" t="str">
            <v>ESTIMATED COSTS ACCRUED</v>
          </cell>
        </row>
        <row r="4402">
          <cell r="A4402">
            <v>3920001</v>
          </cell>
          <cell r="B4402" t="str">
            <v>OTHER LIABILITIES-NOT CURRENT</v>
          </cell>
        </row>
        <row r="4403">
          <cell r="A4403">
            <v>4012001</v>
          </cell>
          <cell r="B4403" t="str">
            <v>MISCELLANEOUS DEFERRED INCOME                 (401.2,.31</v>
          </cell>
        </row>
        <row r="4404">
          <cell r="A4404">
            <v>4012001</v>
          </cell>
          <cell r="B4404" t="str">
            <v>MISCELLANEOUS DEFERRED INCOME                 (401.2,.31</v>
          </cell>
        </row>
        <row r="4405">
          <cell r="A4405">
            <v>4012001</v>
          </cell>
          <cell r="B4405" t="str">
            <v>MISCELLANEOUS DEFERRED INCOME                 (401.2,.31</v>
          </cell>
        </row>
        <row r="4406">
          <cell r="A4406">
            <v>4012001</v>
          </cell>
          <cell r="B4406" t="str">
            <v>MISCELLANEOUS DEFERRED INCOME                 (401.2,.31</v>
          </cell>
        </row>
        <row r="4407">
          <cell r="A4407">
            <v>4110001</v>
          </cell>
          <cell r="B4407" t="str">
            <v>RESERVE FOR EMPLOYEE COMPENSATION &amp; BENEFIT</v>
          </cell>
        </row>
        <row r="4408">
          <cell r="A4408">
            <v>4110001</v>
          </cell>
          <cell r="B4408" t="str">
            <v>RESERVE FOR EMPLOYEE COMPENSATION &amp; BENEFIT</v>
          </cell>
        </row>
        <row r="4409">
          <cell r="A4409">
            <v>4116001</v>
          </cell>
          <cell r="B4409" t="str">
            <v>RESERVE FOR LAYOFF &amp; PLANT CLOSING EMPL BEN</v>
          </cell>
        </row>
        <row r="4410">
          <cell r="A4410">
            <v>4120001</v>
          </cell>
          <cell r="B4410" t="str">
            <v>RESERVE FOR ROYALTY PAYMENTS AND PATENT LITIGATION</v>
          </cell>
        </row>
        <row r="4411">
          <cell r="A4411">
            <v>4140001</v>
          </cell>
          <cell r="B4411" t="str">
            <v>RESERVE FOR INTEREST ON TAX DEFICENCIES</v>
          </cell>
        </row>
        <row r="4412">
          <cell r="A4412">
            <v>4190001</v>
          </cell>
          <cell r="B4412" t="str">
            <v>RESERVE FOR SUNDRY LOSSES</v>
          </cell>
        </row>
        <row r="4413">
          <cell r="A4413">
            <v>4190001</v>
          </cell>
          <cell r="B4413" t="str">
            <v>RESERVE FOR SUNDRY LOSSES</v>
          </cell>
        </row>
        <row r="4414">
          <cell r="A4414">
            <v>4190002</v>
          </cell>
          <cell r="B4414" t="str">
            <v>ENVIRONMENTAL RESERVE</v>
          </cell>
        </row>
        <row r="4415">
          <cell r="A4415">
            <v>4210001</v>
          </cell>
          <cell r="B4415" t="str">
            <v>RESERVE FOR GEN'L REPL UNDER GUARANTEE-CURRENT</v>
          </cell>
        </row>
        <row r="4416">
          <cell r="A4416">
            <v>4210001</v>
          </cell>
          <cell r="B4416" t="str">
            <v>RESERVE FOR GEN'L REPL UNDER GUARANTEE-CURRENT</v>
          </cell>
        </row>
        <row r="4417">
          <cell r="A4417">
            <v>4210001</v>
          </cell>
          <cell r="B4417" t="str">
            <v>RESERVE FOR GEN'L REPL UNDER GUARANTEE-CURRENT</v>
          </cell>
        </row>
        <row r="4418">
          <cell r="A4418">
            <v>4210001</v>
          </cell>
          <cell r="B4418" t="str">
            <v>RESERVE FOR GEN'L REPL UNDER GUARANTEE-CURRENT</v>
          </cell>
        </row>
        <row r="4419">
          <cell r="A4419">
            <v>4210001</v>
          </cell>
          <cell r="B4419" t="str">
            <v>RESERVE FOR GEN'L REPL UNDER GUARANTEE-CURRENT</v>
          </cell>
        </row>
        <row r="4420">
          <cell r="A4420">
            <v>4210001</v>
          </cell>
          <cell r="B4420" t="str">
            <v>RESERVE FOR GEN'L REPL UNDER GUARANTEE-CURRENT</v>
          </cell>
        </row>
        <row r="4421">
          <cell r="A4421">
            <v>4210001</v>
          </cell>
          <cell r="B4421" t="str">
            <v>RESERVE FOR GEN'L REPL UNDER GUARANTEE-CURRENT</v>
          </cell>
        </row>
        <row r="4422">
          <cell r="A4422">
            <v>4210001</v>
          </cell>
          <cell r="B4422" t="str">
            <v>RESERVE FOR GEN'L REPL UNDER GUARANTEE-CURRENT</v>
          </cell>
        </row>
        <row r="4423">
          <cell r="A4423">
            <v>4210001</v>
          </cell>
          <cell r="B4423" t="str">
            <v>RESERVE FOR GEN'L REPL UNDER GUARANTEE-CURRENT</v>
          </cell>
        </row>
        <row r="4424">
          <cell r="A4424">
            <v>4210001</v>
          </cell>
          <cell r="B4424" t="str">
            <v>RESERVE FOR GEN'L REPL UNDER GUARANTEE-CURRENT</v>
          </cell>
        </row>
        <row r="4425">
          <cell r="A4425">
            <v>4210001</v>
          </cell>
          <cell r="B4425" t="str">
            <v>RESERVE FOR GEN'L REPL UNDER GUARANTEE-CURRENT</v>
          </cell>
        </row>
        <row r="4426">
          <cell r="A4426">
            <v>4210001</v>
          </cell>
          <cell r="B4426" t="str">
            <v>RESERVE FOR GEN'L REPL UNDER GUARANTEE-CURRENT</v>
          </cell>
        </row>
        <row r="4427">
          <cell r="A4427">
            <v>4210001</v>
          </cell>
          <cell r="B4427" t="str">
            <v>RESERVE FOR GEN'L REPL UNDER GUARANTEE-CURRENT</v>
          </cell>
        </row>
        <row r="4428">
          <cell r="A4428">
            <v>4210001</v>
          </cell>
          <cell r="B4428" t="str">
            <v>RESERVE FOR GEN'L REPL UNDER GUARANTEE-CURRENT</v>
          </cell>
        </row>
        <row r="4429">
          <cell r="A4429">
            <v>4210001</v>
          </cell>
          <cell r="B4429" t="str">
            <v>RESERVE FOR GEN'L REPL UNDER GUARANTEE-CURRENT</v>
          </cell>
        </row>
        <row r="4430">
          <cell r="A4430">
            <v>4210001</v>
          </cell>
          <cell r="B4430" t="str">
            <v>RESERVE FOR GEN'L REPL UNDER GUARANTEE-CURRENT</v>
          </cell>
        </row>
        <row r="4431">
          <cell r="A4431">
            <v>4210001</v>
          </cell>
          <cell r="B4431" t="str">
            <v>RESERVE FOR GEN'L REPL UNDER GUARANTEE-CURRENT</v>
          </cell>
        </row>
        <row r="4432">
          <cell r="A4432">
            <v>4210001</v>
          </cell>
          <cell r="B4432" t="str">
            <v>RESERVE FOR GEN'L REPL UNDER GUARANTEE-CURRENT</v>
          </cell>
        </row>
        <row r="4433">
          <cell r="A4433">
            <v>4210001</v>
          </cell>
          <cell r="B4433" t="str">
            <v>RESERVE FOR GEN'L REPL UNDER GUARANTEE-CURRENT</v>
          </cell>
        </row>
        <row r="4434">
          <cell r="A4434">
            <v>4210001</v>
          </cell>
          <cell r="B4434" t="str">
            <v>RESERVE FOR GEN'L REPL UNDER GUARANTEE-CURRENT</v>
          </cell>
        </row>
        <row r="4435">
          <cell r="A4435">
            <v>4210001</v>
          </cell>
          <cell r="B4435" t="str">
            <v>RESERVE FOR GEN'L REPL UNDER GUARANTEE-CURRENT</v>
          </cell>
        </row>
        <row r="4436">
          <cell r="A4436">
            <v>4210001</v>
          </cell>
          <cell r="B4436" t="str">
            <v>RESERVE FOR GEN'L REPL UNDER GUARANTEE-CURRENT</v>
          </cell>
        </row>
        <row r="4437">
          <cell r="A4437">
            <v>4210001</v>
          </cell>
          <cell r="B4437" t="str">
            <v>RESERVE FOR GEN'L REPL UNDER GUARANTEE-CURRENT</v>
          </cell>
        </row>
        <row r="4438">
          <cell r="A4438">
            <v>4210001</v>
          </cell>
          <cell r="B4438" t="str">
            <v>RESERVE FOR GEN'L REPL UNDER GUARANTEE-CURRENT</v>
          </cell>
        </row>
        <row r="4439">
          <cell r="A4439">
            <v>4210001</v>
          </cell>
          <cell r="B4439" t="str">
            <v>RESERVE FOR GEN'L REPL UNDER GUARANTEE-CURRENT</v>
          </cell>
        </row>
        <row r="4440">
          <cell r="A4440">
            <v>4210001</v>
          </cell>
          <cell r="B4440" t="str">
            <v>RESERVE FOR GEN'L REPL UNDER GUARANTEE-CURRENT</v>
          </cell>
        </row>
        <row r="4441">
          <cell r="A4441">
            <v>4210001</v>
          </cell>
          <cell r="B4441" t="str">
            <v>RESERVE FOR GEN'L REPL UNDER GUARANTEE-CURRENT</v>
          </cell>
        </row>
        <row r="4442">
          <cell r="A4442">
            <v>4210001</v>
          </cell>
          <cell r="B4442" t="str">
            <v>RESERVE FOR GEN'L REPL UNDER GUARANTEE-CURRENT</v>
          </cell>
        </row>
        <row r="4443">
          <cell r="A4443">
            <v>4210001</v>
          </cell>
          <cell r="B4443" t="str">
            <v>RESERVE FOR GEN'L REPL UNDER GUARANTEE-CURRENT</v>
          </cell>
        </row>
        <row r="4444">
          <cell r="A4444">
            <v>4210001</v>
          </cell>
          <cell r="B4444" t="str">
            <v>RESERVE FOR GEN'L REPL UNDER GUARANTEE-CURRENT</v>
          </cell>
        </row>
        <row r="4445">
          <cell r="A4445">
            <v>4210001</v>
          </cell>
          <cell r="B4445" t="str">
            <v>RESERVE FOR GEN'L REPL UNDER GUARANTEE-CURRENT</v>
          </cell>
        </row>
        <row r="4446">
          <cell r="A4446">
            <v>4210001</v>
          </cell>
          <cell r="B4446" t="str">
            <v>RESERVE FOR GEN'L REPL UNDER GUARANTEE-CURRENT</v>
          </cell>
        </row>
        <row r="4447">
          <cell r="A4447">
            <v>4210001</v>
          </cell>
          <cell r="B4447" t="str">
            <v>RESERVE FOR GEN'L REPL UNDER GUARANTEE-CURRENT</v>
          </cell>
        </row>
        <row r="4448">
          <cell r="A4448">
            <v>4210001</v>
          </cell>
          <cell r="B4448" t="str">
            <v>RESERVE FOR GEN'L REPL UNDER GUARANTEE-CURRENT</v>
          </cell>
        </row>
        <row r="4449">
          <cell r="A4449">
            <v>4210001</v>
          </cell>
          <cell r="B4449" t="str">
            <v>RESERVE FOR GEN'L REPL UNDER GUARANTEE-CURRENT</v>
          </cell>
        </row>
        <row r="4450">
          <cell r="A4450">
            <v>4210001</v>
          </cell>
          <cell r="B4450" t="str">
            <v>RESERVE FOR GEN'L REPL UNDER GUARANTEE-CURRENT</v>
          </cell>
        </row>
        <row r="4451">
          <cell r="A4451">
            <v>4210001</v>
          </cell>
          <cell r="B4451" t="str">
            <v>RESERVE FOR GEN'L REPL UNDER GUARANTEE-CURRENT</v>
          </cell>
        </row>
        <row r="4452">
          <cell r="A4452">
            <v>4210001</v>
          </cell>
          <cell r="B4452" t="str">
            <v>RESERVE FOR GEN'L REPL UNDER GUARANTEE-CURRENT</v>
          </cell>
        </row>
        <row r="4453">
          <cell r="A4453">
            <v>4210001</v>
          </cell>
          <cell r="B4453" t="str">
            <v>RESERVE FOR GEN'L REPL UNDER GUARANTEE-CURRENT</v>
          </cell>
        </row>
        <row r="4454">
          <cell r="A4454">
            <v>4210001</v>
          </cell>
          <cell r="B4454" t="str">
            <v>RESERVE FOR GEN'L REPL UNDER GUARANTEE-CURRENT</v>
          </cell>
        </row>
        <row r="4455">
          <cell r="A4455">
            <v>4210001</v>
          </cell>
          <cell r="B4455" t="str">
            <v>RESERVE FOR GEN'L REPL UNDER GUARANTEE-CURRENT</v>
          </cell>
        </row>
        <row r="4456">
          <cell r="A4456">
            <v>4210001</v>
          </cell>
          <cell r="B4456" t="str">
            <v>RESERVE FOR GEN'L REPL UNDER GUARANTEE-CURRENT</v>
          </cell>
        </row>
        <row r="4457">
          <cell r="A4457">
            <v>4210001</v>
          </cell>
          <cell r="B4457" t="str">
            <v>RESERVE FOR GEN'L REPL UNDER GUARANTEE-CURRENT</v>
          </cell>
        </row>
        <row r="4458">
          <cell r="A4458">
            <v>4210001</v>
          </cell>
          <cell r="B4458" t="str">
            <v>RESERVE FOR GEN'L REPL UNDER GUARANTEE-CURRENT</v>
          </cell>
        </row>
        <row r="4459">
          <cell r="A4459">
            <v>4210001</v>
          </cell>
          <cell r="B4459" t="str">
            <v>RESERVE FOR GEN'L REPL UNDER GUARANTEE-CURRENT</v>
          </cell>
        </row>
        <row r="4460">
          <cell r="A4460">
            <v>4210001</v>
          </cell>
          <cell r="B4460" t="str">
            <v>RESERVE FOR GEN'L REPL UNDER GUARANTEE-CURRENT</v>
          </cell>
        </row>
        <row r="4461">
          <cell r="A4461">
            <v>4311002</v>
          </cell>
          <cell r="B4461" t="str">
            <v>WITHIN OWN DIVISION</v>
          </cell>
        </row>
        <row r="4462">
          <cell r="A4462">
            <v>4311002</v>
          </cell>
          <cell r="B4462" t="str">
            <v>WITHIN OWN DIVISION</v>
          </cell>
        </row>
        <row r="4463">
          <cell r="A4463">
            <v>4410001</v>
          </cell>
          <cell r="B4463" t="str">
            <v>INT. OF OTHER SHARE OWNERS IN EQUITY OF AFFIL</v>
          </cell>
        </row>
        <row r="4464">
          <cell r="A4464">
            <v>4510001</v>
          </cell>
          <cell r="B4464" t="str">
            <v>CAPITAL STOCK</v>
          </cell>
        </row>
        <row r="4465">
          <cell r="A4465">
            <v>4510001</v>
          </cell>
          <cell r="B4465" t="str">
            <v>CAPITAL STOCK</v>
          </cell>
        </row>
        <row r="4466">
          <cell r="A4466">
            <v>4510001</v>
          </cell>
          <cell r="B4466" t="str">
            <v>CAPITAL STOCK</v>
          </cell>
        </row>
        <row r="4467">
          <cell r="A4467">
            <v>4610001</v>
          </cell>
          <cell r="B4467" t="str">
            <v>CAPITAL SURPLUS</v>
          </cell>
        </row>
        <row r="4468">
          <cell r="A4468">
            <v>4610001</v>
          </cell>
          <cell r="B4468" t="str">
            <v>CAPITAL SURPLUS</v>
          </cell>
        </row>
        <row r="4469">
          <cell r="A4469">
            <v>4610001</v>
          </cell>
          <cell r="B4469" t="str">
            <v>CAPITAL SURPLUS</v>
          </cell>
        </row>
        <row r="4470">
          <cell r="A4470">
            <v>4610002</v>
          </cell>
          <cell r="B4470" t="str">
            <v>EQUITY-(GE FOREIGN INDUST. CO.</v>
          </cell>
        </row>
        <row r="4471">
          <cell r="A4471">
            <v>4620001</v>
          </cell>
          <cell r="B4471" t="str">
            <v>FORGEIN CURRENCY TRANSLATION ADJ</v>
          </cell>
        </row>
        <row r="4472">
          <cell r="A4472">
            <v>4640101</v>
          </cell>
          <cell r="B4472" t="str">
            <v>OPENING BALANCE-TRANSITION ADJUSTMENT (PRE-TAX)</v>
          </cell>
        </row>
        <row r="4473">
          <cell r="A4473">
            <v>4711001</v>
          </cell>
          <cell r="B4473" t="str">
            <v>IMPUTED DEBT-GAP SUBACCOUNT 471.1</v>
          </cell>
        </row>
        <row r="4474">
          <cell r="A4474">
            <v>4711001</v>
          </cell>
          <cell r="B4474" t="str">
            <v>IMPUTED DEBT-GAP SUBACCOUNT 471.1</v>
          </cell>
        </row>
        <row r="4475">
          <cell r="A4475">
            <v>4711001</v>
          </cell>
          <cell r="B4475" t="str">
            <v>IMPUTED DEBT-GAP SUBACCOUNT 471.1</v>
          </cell>
        </row>
        <row r="4476">
          <cell r="A4476">
            <v>4711001</v>
          </cell>
          <cell r="B4476" t="str">
            <v>IMPUTED DEBT-GAP SUBACCOUNT 471.1</v>
          </cell>
        </row>
        <row r="4477">
          <cell r="A4477">
            <v>4711001</v>
          </cell>
          <cell r="B4477" t="str">
            <v>IMPUTED DEBT-GAP SUBACCOUNT 471.1</v>
          </cell>
        </row>
        <row r="4478">
          <cell r="A4478">
            <v>4711001</v>
          </cell>
          <cell r="B4478" t="str">
            <v>IMPUTED DEBT-GAP SUBACCOUNT 471.1</v>
          </cell>
        </row>
        <row r="4479">
          <cell r="A4479">
            <v>4711001</v>
          </cell>
          <cell r="B4479" t="str">
            <v>IMPUTED DEBT-GAP SUBACCOUNT 471.1</v>
          </cell>
        </row>
        <row r="4480">
          <cell r="A4480">
            <v>4711001</v>
          </cell>
          <cell r="B4480" t="str">
            <v>IMPUTED DEBT-GAP SUBACCOUNT 471.1</v>
          </cell>
        </row>
        <row r="4481">
          <cell r="A4481">
            <v>4711001</v>
          </cell>
          <cell r="B4481" t="str">
            <v>IMPUTED DEBT-GAP SUBACCOUNT 471.1</v>
          </cell>
        </row>
        <row r="4482">
          <cell r="A4482">
            <v>4711001</v>
          </cell>
          <cell r="B4482" t="str">
            <v>IMPUTED DEBT-GAP SUBACCOUNT 471.1</v>
          </cell>
        </row>
        <row r="4483">
          <cell r="A4483">
            <v>4711001</v>
          </cell>
          <cell r="B4483" t="str">
            <v>IMPUTED DEBT-GAP SUBACCOUNT 471.1</v>
          </cell>
        </row>
        <row r="4484">
          <cell r="A4484">
            <v>4711001</v>
          </cell>
          <cell r="B4484" t="str">
            <v>IMPUTED DEBT-GAP SUBACCOUNT 471.1</v>
          </cell>
        </row>
        <row r="4485">
          <cell r="A4485">
            <v>4711001</v>
          </cell>
          <cell r="B4485" t="str">
            <v>IMPUTED DEBT-GAP SUBACCOUNT 471.1</v>
          </cell>
        </row>
        <row r="4486">
          <cell r="A4486">
            <v>4711001</v>
          </cell>
          <cell r="B4486" t="str">
            <v>IMPUTED DEBT-GAP SUBACCOUNT 471.1</v>
          </cell>
        </row>
        <row r="4487">
          <cell r="A4487">
            <v>4711001</v>
          </cell>
          <cell r="B4487" t="str">
            <v>IMPUTED DEBT-GAP SUBACCOUNT 471.1</v>
          </cell>
        </row>
        <row r="4488">
          <cell r="A4488">
            <v>4711001</v>
          </cell>
          <cell r="B4488" t="str">
            <v>IMPUTED DEBT-GAP SUBACCOUNT 471.1</v>
          </cell>
        </row>
        <row r="4489">
          <cell r="A4489">
            <v>4712101</v>
          </cell>
          <cell r="B4489" t="str">
            <v>ALL OTHER EXCLUDING NET INCOME</v>
          </cell>
        </row>
        <row r="4490">
          <cell r="A4490">
            <v>4712101</v>
          </cell>
          <cell r="B4490" t="str">
            <v>ALL OTHER EXCLUDING NET INCOME</v>
          </cell>
        </row>
        <row r="4491">
          <cell r="A4491">
            <v>4712101</v>
          </cell>
          <cell r="B4491" t="str">
            <v>ALL OTHER EXCLUDING NET INCOME</v>
          </cell>
        </row>
        <row r="4492">
          <cell r="A4492">
            <v>4712301</v>
          </cell>
          <cell r="B4492" t="str">
            <v>DIVIDENDS-CURRENT YEAR</v>
          </cell>
        </row>
        <row r="4493">
          <cell r="A4493">
            <v>4720001</v>
          </cell>
          <cell r="B4493" t="str">
            <v>AFFILIATE CURRENT ACCOUNT OUTSIDE OWN BUSINESS</v>
          </cell>
        </row>
        <row r="4494">
          <cell r="A4494">
            <v>4720001</v>
          </cell>
          <cell r="B4494" t="str">
            <v>AFFILIATE CURRENT ACCOUNT OUTSIDE OWN BUSINESS</v>
          </cell>
        </row>
        <row r="4495">
          <cell r="A4495">
            <v>4720001</v>
          </cell>
          <cell r="B4495" t="str">
            <v>AFFILIATE CURRENT ACCOUNT OUTSIDE OWN BUSINESS</v>
          </cell>
        </row>
        <row r="4496">
          <cell r="A4496">
            <v>4720002</v>
          </cell>
          <cell r="B4496" t="str">
            <v>AFFILIATE CURRENT ACCOUNT WITHIN OWN BUSINESS</v>
          </cell>
        </row>
        <row r="4497">
          <cell r="A4497">
            <v>4720002</v>
          </cell>
          <cell r="B4497" t="str">
            <v>AFFILIATE CURRENT ACCOUNT WITHIN OWN BUSINESS</v>
          </cell>
        </row>
        <row r="4498">
          <cell r="A4498">
            <v>4720002</v>
          </cell>
          <cell r="B4498" t="str">
            <v>AFFILIATE CURRENT ACCOUNT WITHIN OWN BUSINESS</v>
          </cell>
        </row>
        <row r="4499">
          <cell r="A4499">
            <v>4720002</v>
          </cell>
          <cell r="B4499" t="str">
            <v>AFFILIATE CURRENT ACCOUNT WITHIN OWN BUSINESS</v>
          </cell>
        </row>
        <row r="4500">
          <cell r="A4500">
            <v>4720002</v>
          </cell>
          <cell r="B4500" t="str">
            <v>AFFILIATE CURRENT ACCOUNT WITHIN OWN BUSINESS</v>
          </cell>
        </row>
        <row r="4501">
          <cell r="A4501">
            <v>4720002</v>
          </cell>
          <cell r="B4501" t="str">
            <v>AFFILIATE CURRENT ACCOUNT WITHIN OWN BUSINESS</v>
          </cell>
        </row>
        <row r="4502">
          <cell r="A4502">
            <v>4720002</v>
          </cell>
          <cell r="B4502" t="str">
            <v>AFFILIATE CURRENT ACCOUNT WITHIN OWN BUSINESS</v>
          </cell>
        </row>
        <row r="4503">
          <cell r="A4503">
            <v>4720004</v>
          </cell>
          <cell r="B4503" t="str">
            <v>AFFILIATE CURRENT ACCOUNT - CANADA</v>
          </cell>
        </row>
        <row r="4504">
          <cell r="A4504">
            <v>4720071</v>
          </cell>
          <cell r="B4504" t="str">
            <v>TRSY-AFFILLIATE CURRENT ACCOUTN</v>
          </cell>
        </row>
        <row r="4505">
          <cell r="A4505">
            <v>4810001</v>
          </cell>
          <cell r="B4505" t="str">
            <v>RETAINED EARNINGS AT JANUARY 1</v>
          </cell>
        </row>
        <row r="4506">
          <cell r="A4506">
            <v>5011001</v>
          </cell>
          <cell r="B4506" t="str">
            <v>EXTERNAL CUSTOMERS</v>
          </cell>
        </row>
        <row r="4507">
          <cell r="A4507">
            <v>5011001</v>
          </cell>
          <cell r="B4507" t="str">
            <v>EXTERNAL CUSTOMERS</v>
          </cell>
        </row>
        <row r="4508">
          <cell r="A4508">
            <v>5011001</v>
          </cell>
          <cell r="B4508" t="str">
            <v>EXTERNAL CUSTOMERS</v>
          </cell>
        </row>
        <row r="4509">
          <cell r="A4509">
            <v>5011001</v>
          </cell>
          <cell r="B4509" t="str">
            <v>EXTERNAL CUSTOMERS</v>
          </cell>
        </row>
        <row r="4510">
          <cell r="A4510">
            <v>5011001</v>
          </cell>
          <cell r="B4510" t="str">
            <v>EXTERNAL CUSTOMERS</v>
          </cell>
        </row>
        <row r="4511">
          <cell r="A4511">
            <v>5011001</v>
          </cell>
          <cell r="B4511" t="str">
            <v>EXTERNAL CUSTOMERS</v>
          </cell>
        </row>
        <row r="4512">
          <cell r="A4512">
            <v>5011001</v>
          </cell>
          <cell r="B4512" t="str">
            <v>EXTERNAL CUSTOMERS</v>
          </cell>
        </row>
        <row r="4513">
          <cell r="A4513">
            <v>5011001</v>
          </cell>
          <cell r="B4513" t="str">
            <v>EXTERNAL CUSTOMERS</v>
          </cell>
        </row>
        <row r="4514">
          <cell r="A4514">
            <v>5011001</v>
          </cell>
          <cell r="B4514" t="str">
            <v>EXTERNAL CUSTOMERS</v>
          </cell>
        </row>
        <row r="4515">
          <cell r="A4515">
            <v>5011001</v>
          </cell>
          <cell r="B4515" t="str">
            <v>EXTERNAL CUSTOMERS</v>
          </cell>
        </row>
        <row r="4516">
          <cell r="A4516">
            <v>5011001</v>
          </cell>
          <cell r="B4516" t="str">
            <v>EXTERNAL CUSTOMERS</v>
          </cell>
        </row>
        <row r="4517">
          <cell r="A4517">
            <v>5011001</v>
          </cell>
          <cell r="B4517" t="str">
            <v>EXTERNAL CUSTOMERS</v>
          </cell>
        </row>
        <row r="4518">
          <cell r="A4518">
            <v>5011001</v>
          </cell>
          <cell r="B4518" t="str">
            <v>EXTERNAL CUSTOMERS</v>
          </cell>
        </row>
        <row r="4519">
          <cell r="A4519">
            <v>5011001</v>
          </cell>
          <cell r="B4519" t="str">
            <v>EXTERNAL CUSTOMERS</v>
          </cell>
        </row>
        <row r="4520">
          <cell r="A4520">
            <v>5011001</v>
          </cell>
          <cell r="B4520" t="str">
            <v>EXTERNAL CUSTOMERS</v>
          </cell>
        </row>
        <row r="4521">
          <cell r="A4521">
            <v>5011001</v>
          </cell>
          <cell r="B4521" t="str">
            <v>EXTERNAL CUSTOMERS</v>
          </cell>
        </row>
        <row r="4522">
          <cell r="A4522">
            <v>5011001</v>
          </cell>
          <cell r="B4522" t="str">
            <v>EXTERNAL CUSTOMERS</v>
          </cell>
        </row>
        <row r="4523">
          <cell r="A4523">
            <v>5011001</v>
          </cell>
          <cell r="B4523" t="str">
            <v>EXTERNAL CUSTOMERS</v>
          </cell>
        </row>
        <row r="4524">
          <cell r="A4524">
            <v>5011001</v>
          </cell>
          <cell r="B4524" t="str">
            <v>EXTERNAL CUSTOMERS</v>
          </cell>
        </row>
        <row r="4525">
          <cell r="A4525">
            <v>5012201</v>
          </cell>
          <cell r="B4525" t="str">
            <v>WITHIN OWN DIVISION</v>
          </cell>
        </row>
        <row r="4526">
          <cell r="A4526">
            <v>5012201</v>
          </cell>
          <cell r="B4526" t="str">
            <v>WITHIN OWN DIVISION</v>
          </cell>
        </row>
        <row r="4527">
          <cell r="A4527">
            <v>5012201</v>
          </cell>
          <cell r="B4527" t="str">
            <v>WITHIN OWN DIVISION</v>
          </cell>
        </row>
        <row r="4528">
          <cell r="A4528">
            <v>5012301</v>
          </cell>
          <cell r="B4528" t="str">
            <v>OTHERS WITHIN OWN GROUP</v>
          </cell>
        </row>
        <row r="4529">
          <cell r="A4529">
            <v>5012301</v>
          </cell>
          <cell r="B4529" t="str">
            <v>OTHERS WITHIN OWN GROUP</v>
          </cell>
        </row>
        <row r="4530">
          <cell r="A4530">
            <v>5012501</v>
          </cell>
          <cell r="B4530" t="str">
            <v>OTHER GE PARENT CO COMPONENTS</v>
          </cell>
        </row>
        <row r="4531">
          <cell r="A4531">
            <v>5012501</v>
          </cell>
          <cell r="B4531" t="str">
            <v>OTHER GE PARENT CO COMPONENTS</v>
          </cell>
        </row>
        <row r="4532">
          <cell r="A4532">
            <v>5012501</v>
          </cell>
          <cell r="B4532" t="str">
            <v>OTHER GE PARENT CO COMPONENTS</v>
          </cell>
        </row>
        <row r="4533">
          <cell r="A4533">
            <v>5012501</v>
          </cell>
          <cell r="B4533" t="str">
            <v>OTHER GE PARENT CO COMPONENTS</v>
          </cell>
        </row>
        <row r="4534">
          <cell r="A4534">
            <v>5012501</v>
          </cell>
          <cell r="B4534" t="str">
            <v>OTHER GE PARENT CO COMPONENTS</v>
          </cell>
        </row>
        <row r="4535">
          <cell r="A4535">
            <v>5012501</v>
          </cell>
          <cell r="B4535" t="str">
            <v>OTHER GE PARENT CO COMPONENTS</v>
          </cell>
        </row>
        <row r="4536">
          <cell r="A4536">
            <v>5012501</v>
          </cell>
          <cell r="B4536" t="str">
            <v>OTHER GE PARENT CO COMPONENTS</v>
          </cell>
        </row>
        <row r="4537">
          <cell r="A4537">
            <v>5012501</v>
          </cell>
          <cell r="B4537" t="str">
            <v>OTHER GE PARENT CO COMPONENTS</v>
          </cell>
        </row>
        <row r="4538">
          <cell r="A4538">
            <v>5012501</v>
          </cell>
          <cell r="B4538" t="str">
            <v>OTHER GE PARENT CO COMPONENTS</v>
          </cell>
        </row>
        <row r="4539">
          <cell r="A4539">
            <v>5012501</v>
          </cell>
          <cell r="B4539" t="str">
            <v>OTHER GE PARENT CO COMPONENTS</v>
          </cell>
        </row>
        <row r="4540">
          <cell r="A4540">
            <v>5012501</v>
          </cell>
          <cell r="B4540" t="str">
            <v>OTHER GE PARENT CO COMPONENTS</v>
          </cell>
        </row>
        <row r="4541">
          <cell r="A4541">
            <v>5012501</v>
          </cell>
          <cell r="B4541" t="str">
            <v>OTHER GE PARENT CO COMPONENTS</v>
          </cell>
        </row>
        <row r="4542">
          <cell r="A4542">
            <v>5013101</v>
          </cell>
          <cell r="B4542" t="str">
            <v>WITHIN OWN DEPARTMENT</v>
          </cell>
        </row>
        <row r="4543">
          <cell r="A4543">
            <v>5013101</v>
          </cell>
          <cell r="B4543" t="str">
            <v>WITHIN OWN DEPARTMENT</v>
          </cell>
        </row>
        <row r="4544">
          <cell r="A4544">
            <v>5013201</v>
          </cell>
          <cell r="B4544" t="str">
            <v>NET SALES BILLED-INTERCO-OWN DIVISION</v>
          </cell>
        </row>
        <row r="4545">
          <cell r="A4545">
            <v>5013201</v>
          </cell>
          <cell r="B4545" t="str">
            <v>NET SALES BILLED-INTERCO-OWN DIVISION</v>
          </cell>
        </row>
        <row r="4546">
          <cell r="A4546">
            <v>5013201</v>
          </cell>
          <cell r="B4546" t="str">
            <v>NET SALES BILLED-INTERCO-OWN DIVISION</v>
          </cell>
        </row>
        <row r="4547">
          <cell r="A4547">
            <v>5013201</v>
          </cell>
          <cell r="B4547" t="str">
            <v>NET SALES BILLED-INTERCO-OWN DIVISION</v>
          </cell>
        </row>
        <row r="4548">
          <cell r="A4548">
            <v>5013201</v>
          </cell>
          <cell r="B4548" t="str">
            <v>NET SALES BILLED-INTERCO-OWN DIVISION</v>
          </cell>
        </row>
        <row r="4549">
          <cell r="A4549">
            <v>5013201</v>
          </cell>
          <cell r="B4549" t="str">
            <v>NET SALES BILLED-INTERCO-OWN DIVISION</v>
          </cell>
        </row>
        <row r="4550">
          <cell r="A4550">
            <v>5013301</v>
          </cell>
          <cell r="B4550" t="str">
            <v>OTHERS WITHIN OWN GROUP</v>
          </cell>
        </row>
        <row r="4551">
          <cell r="A4551">
            <v>5013501</v>
          </cell>
          <cell r="B4551" t="str">
            <v>OTHER CONSOLIDATED COMPONENTS</v>
          </cell>
        </row>
        <row r="4552">
          <cell r="A4552">
            <v>5100001</v>
          </cell>
          <cell r="B4552" t="str">
            <v>ALL OTHER COSTS AND EXPENSES</v>
          </cell>
        </row>
        <row r="4553">
          <cell r="A4553">
            <v>5100001</v>
          </cell>
          <cell r="B4553" t="str">
            <v>ALL OTHER COSTS AND EXPENSES</v>
          </cell>
        </row>
        <row r="4554">
          <cell r="A4554">
            <v>5100001</v>
          </cell>
          <cell r="B4554" t="str">
            <v>ALL OTHER COSTS AND EXPENSES</v>
          </cell>
        </row>
        <row r="4555">
          <cell r="A4555">
            <v>5100001</v>
          </cell>
          <cell r="B4555" t="str">
            <v>ALL OTHER COSTS AND EXPENSES</v>
          </cell>
        </row>
        <row r="4556">
          <cell r="A4556">
            <v>5100001</v>
          </cell>
          <cell r="B4556" t="str">
            <v>ALL OTHER COSTS AND EXPENSES</v>
          </cell>
        </row>
        <row r="4557">
          <cell r="A4557">
            <v>5100001</v>
          </cell>
          <cell r="B4557" t="str">
            <v>ALL OTHER COSTS AND EXPENSES</v>
          </cell>
        </row>
        <row r="4558">
          <cell r="A4558">
            <v>5100001</v>
          </cell>
          <cell r="B4558" t="str">
            <v>ALL OTHER COSTS AND EXPENSES</v>
          </cell>
        </row>
        <row r="4559">
          <cell r="A4559">
            <v>5100001</v>
          </cell>
          <cell r="B4559" t="str">
            <v>ALL OTHER COSTS AND EXPENSES</v>
          </cell>
        </row>
        <row r="4560">
          <cell r="A4560">
            <v>5100001</v>
          </cell>
          <cell r="B4560" t="str">
            <v>ALL OTHER COSTS AND EXPENSES</v>
          </cell>
        </row>
        <row r="4561">
          <cell r="A4561">
            <v>5100001</v>
          </cell>
          <cell r="B4561" t="str">
            <v>ALL OTHER COSTS AND EXPENSES</v>
          </cell>
        </row>
        <row r="4562">
          <cell r="A4562">
            <v>5100001</v>
          </cell>
          <cell r="B4562" t="str">
            <v>ALL OTHER COSTS AND EXPENSES</v>
          </cell>
        </row>
        <row r="4563">
          <cell r="A4563">
            <v>5100001</v>
          </cell>
          <cell r="B4563" t="str">
            <v>ALL OTHER COSTS AND EXPENSES</v>
          </cell>
        </row>
        <row r="4564">
          <cell r="A4564">
            <v>5100001</v>
          </cell>
          <cell r="B4564" t="str">
            <v>ALL OTHER COSTS AND EXPENSES</v>
          </cell>
        </row>
        <row r="4565">
          <cell r="A4565">
            <v>5100001</v>
          </cell>
          <cell r="B4565" t="str">
            <v>ALL OTHER COSTS AND EXPENSES</v>
          </cell>
        </row>
        <row r="4566">
          <cell r="A4566">
            <v>5100001</v>
          </cell>
          <cell r="B4566" t="str">
            <v>ALL OTHER COSTS AND EXPENSES</v>
          </cell>
        </row>
        <row r="4567">
          <cell r="A4567">
            <v>5100001</v>
          </cell>
          <cell r="B4567" t="str">
            <v>ALL OTHER COSTS AND EXPENSES</v>
          </cell>
        </row>
        <row r="4568">
          <cell r="A4568">
            <v>5100001</v>
          </cell>
          <cell r="B4568" t="str">
            <v>ALL OTHER COSTS AND EXPENSES</v>
          </cell>
        </row>
        <row r="4569">
          <cell r="A4569">
            <v>5100001</v>
          </cell>
          <cell r="B4569" t="str">
            <v>ALL OTHER COSTS AND EXPENSES</v>
          </cell>
        </row>
        <row r="4570">
          <cell r="A4570">
            <v>5100001</v>
          </cell>
          <cell r="B4570" t="str">
            <v>ALL OTHER COSTS AND EXPENSES</v>
          </cell>
        </row>
        <row r="4571">
          <cell r="A4571">
            <v>5100001</v>
          </cell>
          <cell r="B4571" t="str">
            <v>ALL OTHER COSTS AND EXPENSES</v>
          </cell>
        </row>
        <row r="4572">
          <cell r="A4572">
            <v>5100001</v>
          </cell>
          <cell r="B4572" t="str">
            <v>ALL OTHER COSTS AND EXPENSES</v>
          </cell>
        </row>
        <row r="4573">
          <cell r="A4573">
            <v>5100001</v>
          </cell>
          <cell r="B4573" t="str">
            <v>ALL OTHER COSTS AND EXPENSES</v>
          </cell>
        </row>
        <row r="4574">
          <cell r="A4574">
            <v>5100001</v>
          </cell>
          <cell r="B4574" t="str">
            <v>ALL OTHER COSTS AND EXPENSES</v>
          </cell>
        </row>
        <row r="4575">
          <cell r="A4575">
            <v>5100001</v>
          </cell>
          <cell r="B4575" t="str">
            <v>ALL OTHER COSTS AND EXPENSES</v>
          </cell>
        </row>
        <row r="4576">
          <cell r="A4576">
            <v>5100001</v>
          </cell>
          <cell r="B4576" t="str">
            <v>ALL OTHER COSTS AND EXPENSES</v>
          </cell>
        </row>
        <row r="4577">
          <cell r="A4577">
            <v>5100001</v>
          </cell>
          <cell r="B4577" t="str">
            <v>ALL OTHER COSTS AND EXPENSES</v>
          </cell>
        </row>
        <row r="4578">
          <cell r="A4578">
            <v>5100001</v>
          </cell>
          <cell r="B4578" t="str">
            <v>ALL OTHER COSTS AND EXPENSES</v>
          </cell>
        </row>
        <row r="4579">
          <cell r="A4579">
            <v>5100001</v>
          </cell>
          <cell r="B4579" t="str">
            <v>ALL OTHER COSTS AND EXPENSES</v>
          </cell>
        </row>
        <row r="4580">
          <cell r="A4580">
            <v>5100001</v>
          </cell>
          <cell r="B4580" t="str">
            <v>ALL OTHER COSTS AND EXPENSES</v>
          </cell>
        </row>
        <row r="4581">
          <cell r="A4581">
            <v>5100001</v>
          </cell>
          <cell r="B4581" t="str">
            <v>ALL OTHER COSTS AND EXPENSES</v>
          </cell>
        </row>
        <row r="4582">
          <cell r="A4582">
            <v>5100001</v>
          </cell>
          <cell r="B4582" t="str">
            <v>ALL OTHER COSTS AND EXPENSES</v>
          </cell>
        </row>
        <row r="4583">
          <cell r="A4583">
            <v>5100001</v>
          </cell>
          <cell r="B4583" t="str">
            <v>ALL OTHER COSTS AND EXPENSES</v>
          </cell>
        </row>
        <row r="4584">
          <cell r="A4584">
            <v>5100001</v>
          </cell>
          <cell r="B4584" t="str">
            <v>ALL OTHER COSTS AND EXPENSES</v>
          </cell>
        </row>
        <row r="4585">
          <cell r="A4585">
            <v>5100001</v>
          </cell>
          <cell r="B4585" t="str">
            <v>ALL OTHER COSTS AND EXPENSES</v>
          </cell>
        </row>
        <row r="4586">
          <cell r="A4586">
            <v>5100001</v>
          </cell>
          <cell r="B4586" t="str">
            <v>ALL OTHER COSTS AND EXPENSES</v>
          </cell>
        </row>
        <row r="4587">
          <cell r="A4587">
            <v>5100001</v>
          </cell>
          <cell r="B4587" t="str">
            <v>ALL OTHER COSTS AND EXPENSES</v>
          </cell>
        </row>
        <row r="4588">
          <cell r="A4588">
            <v>5100001</v>
          </cell>
          <cell r="B4588" t="str">
            <v>ALL OTHER COSTS AND EXPENSES</v>
          </cell>
        </row>
        <row r="4589">
          <cell r="A4589">
            <v>5100001</v>
          </cell>
          <cell r="B4589" t="str">
            <v>ALL OTHER COSTS AND EXPENSES</v>
          </cell>
        </row>
        <row r="4590">
          <cell r="A4590">
            <v>5100001</v>
          </cell>
          <cell r="B4590" t="str">
            <v>ALL OTHER COSTS AND EXPENSES</v>
          </cell>
        </row>
        <row r="4591">
          <cell r="A4591">
            <v>5100001</v>
          </cell>
          <cell r="B4591" t="str">
            <v>ALL OTHER COSTS AND EXPENSES</v>
          </cell>
        </row>
        <row r="4592">
          <cell r="A4592">
            <v>5100001</v>
          </cell>
          <cell r="B4592" t="str">
            <v>ALL OTHER COSTS AND EXPENSES</v>
          </cell>
        </row>
        <row r="4593">
          <cell r="A4593">
            <v>5100001</v>
          </cell>
          <cell r="B4593" t="str">
            <v>ALL OTHER COSTS AND EXPENSES</v>
          </cell>
        </row>
        <row r="4594">
          <cell r="A4594">
            <v>5100001</v>
          </cell>
          <cell r="B4594" t="str">
            <v>ALL OTHER COSTS AND EXPENSES</v>
          </cell>
        </row>
        <row r="4595">
          <cell r="A4595">
            <v>5100001</v>
          </cell>
          <cell r="B4595" t="str">
            <v>ALL OTHER COSTS AND EXPENSES</v>
          </cell>
        </row>
        <row r="4596">
          <cell r="A4596">
            <v>5100001</v>
          </cell>
          <cell r="B4596" t="str">
            <v>ALL OTHER COSTS AND EXPENSES</v>
          </cell>
        </row>
        <row r="4597">
          <cell r="A4597">
            <v>5100001</v>
          </cell>
          <cell r="B4597" t="str">
            <v>ALL OTHER COSTS AND EXPENSES</v>
          </cell>
        </row>
        <row r="4598">
          <cell r="A4598">
            <v>5100001</v>
          </cell>
          <cell r="B4598" t="str">
            <v>ALL OTHER COSTS AND EXPENSES</v>
          </cell>
        </row>
        <row r="4599">
          <cell r="A4599">
            <v>5100001</v>
          </cell>
          <cell r="B4599" t="str">
            <v>ALL OTHER COSTS AND EXPENSES</v>
          </cell>
        </row>
        <row r="4600">
          <cell r="A4600">
            <v>5100001</v>
          </cell>
          <cell r="B4600" t="str">
            <v>ALL OTHER COSTS AND EXPENSES</v>
          </cell>
        </row>
        <row r="4601">
          <cell r="A4601">
            <v>5100001</v>
          </cell>
          <cell r="B4601" t="str">
            <v>ALL OTHER COSTS AND EXPENSES</v>
          </cell>
        </row>
        <row r="4602">
          <cell r="A4602">
            <v>5100001</v>
          </cell>
          <cell r="B4602" t="str">
            <v>ALL OTHER COSTS AND EXPENSES</v>
          </cell>
        </row>
        <row r="4603">
          <cell r="A4603">
            <v>5100001</v>
          </cell>
          <cell r="B4603" t="str">
            <v>ALL OTHER COSTS AND EXPENSES</v>
          </cell>
        </row>
        <row r="4604">
          <cell r="A4604">
            <v>5100001</v>
          </cell>
          <cell r="B4604" t="str">
            <v>ALL OTHER COSTS AND EXPENSES</v>
          </cell>
        </row>
        <row r="4605">
          <cell r="A4605">
            <v>5100001</v>
          </cell>
          <cell r="B4605" t="str">
            <v>ALL OTHER COSTS AND EXPENSES</v>
          </cell>
        </row>
        <row r="4606">
          <cell r="A4606">
            <v>5100001</v>
          </cell>
          <cell r="B4606" t="str">
            <v>ALL OTHER COSTS AND EXPENSES</v>
          </cell>
        </row>
        <row r="4607">
          <cell r="A4607">
            <v>5100001</v>
          </cell>
          <cell r="B4607" t="str">
            <v>ALL OTHER COSTS AND EXPENSES</v>
          </cell>
        </row>
        <row r="4608">
          <cell r="A4608">
            <v>5100001</v>
          </cell>
          <cell r="B4608" t="str">
            <v>ALL OTHER COSTS AND EXPENSES</v>
          </cell>
        </row>
        <row r="4609">
          <cell r="A4609">
            <v>5100001</v>
          </cell>
          <cell r="B4609" t="str">
            <v>ALL OTHER COSTS AND EXPENSES</v>
          </cell>
        </row>
        <row r="4610">
          <cell r="A4610">
            <v>5100001</v>
          </cell>
          <cell r="B4610" t="str">
            <v>ALL OTHER COSTS AND EXPENSES</v>
          </cell>
        </row>
        <row r="4611">
          <cell r="A4611">
            <v>5100001</v>
          </cell>
          <cell r="B4611" t="str">
            <v>ALL OTHER COSTS AND EXPENSES</v>
          </cell>
        </row>
        <row r="4612">
          <cell r="A4612">
            <v>5100001</v>
          </cell>
          <cell r="B4612" t="str">
            <v>ALL OTHER COSTS AND EXPENSES</v>
          </cell>
        </row>
        <row r="4613">
          <cell r="A4613">
            <v>5100001</v>
          </cell>
          <cell r="B4613" t="str">
            <v>ALL OTHER COSTS AND EXPENSES</v>
          </cell>
        </row>
        <row r="4614">
          <cell r="A4614">
            <v>5100001</v>
          </cell>
          <cell r="B4614" t="str">
            <v>ALL OTHER COSTS AND EXPENSES</v>
          </cell>
        </row>
        <row r="4615">
          <cell r="A4615">
            <v>5100001</v>
          </cell>
          <cell r="B4615" t="str">
            <v>ALL OTHER COSTS AND EXPENSES</v>
          </cell>
        </row>
        <row r="4616">
          <cell r="A4616">
            <v>5100001</v>
          </cell>
          <cell r="B4616" t="str">
            <v>ALL OTHER COSTS AND EXPENSES</v>
          </cell>
        </row>
        <row r="4617">
          <cell r="A4617">
            <v>5100001</v>
          </cell>
          <cell r="B4617" t="str">
            <v>ALL OTHER COSTS AND EXPENSES</v>
          </cell>
        </row>
        <row r="4618">
          <cell r="A4618">
            <v>5100001</v>
          </cell>
          <cell r="B4618" t="str">
            <v>ALL OTHER COSTS AND EXPENSES</v>
          </cell>
        </row>
        <row r="4619">
          <cell r="A4619">
            <v>5100001</v>
          </cell>
          <cell r="B4619" t="str">
            <v>ALL OTHER COSTS AND EXPENSES</v>
          </cell>
        </row>
        <row r="4620">
          <cell r="A4620">
            <v>5100001</v>
          </cell>
          <cell r="B4620" t="str">
            <v>ALL OTHER COSTS AND EXPENSES</v>
          </cell>
        </row>
        <row r="4621">
          <cell r="A4621">
            <v>5100001</v>
          </cell>
          <cell r="B4621" t="str">
            <v>ALL OTHER COSTS AND EXPENSES</v>
          </cell>
        </row>
        <row r="4622">
          <cell r="A4622">
            <v>5100001</v>
          </cell>
          <cell r="B4622" t="str">
            <v>ALL OTHER COSTS AND EXPENSES</v>
          </cell>
        </row>
        <row r="4623">
          <cell r="A4623">
            <v>5100001</v>
          </cell>
          <cell r="B4623" t="str">
            <v>ALL OTHER COSTS AND EXPENSES</v>
          </cell>
        </row>
        <row r="4624">
          <cell r="A4624">
            <v>5100001</v>
          </cell>
          <cell r="B4624" t="str">
            <v>ALL OTHER COSTS AND EXPENSES</v>
          </cell>
        </row>
        <row r="4625">
          <cell r="A4625">
            <v>5100001</v>
          </cell>
          <cell r="B4625" t="str">
            <v>ALL OTHER COSTS AND EXPENSES</v>
          </cell>
        </row>
        <row r="4626">
          <cell r="A4626">
            <v>5100001</v>
          </cell>
          <cell r="B4626" t="str">
            <v>ALL OTHER COSTS AND EXPENSES</v>
          </cell>
        </row>
        <row r="4627">
          <cell r="A4627">
            <v>5100001</v>
          </cell>
          <cell r="B4627" t="str">
            <v>ALL OTHER COSTS AND EXPENSES</v>
          </cell>
        </row>
        <row r="4628">
          <cell r="A4628">
            <v>5100001</v>
          </cell>
          <cell r="B4628" t="str">
            <v>ALL OTHER COSTS AND EXPENSES</v>
          </cell>
        </row>
        <row r="4629">
          <cell r="A4629">
            <v>5100001</v>
          </cell>
          <cell r="B4629" t="str">
            <v>ALL OTHER COSTS AND EXPENSES</v>
          </cell>
        </row>
        <row r="4630">
          <cell r="A4630">
            <v>5100001</v>
          </cell>
          <cell r="B4630" t="str">
            <v>ALL OTHER COSTS AND EXPENSES</v>
          </cell>
        </row>
        <row r="4631">
          <cell r="A4631">
            <v>5100001</v>
          </cell>
          <cell r="B4631" t="str">
            <v>ALL OTHER COSTS AND EXPENSES</v>
          </cell>
        </row>
        <row r="4632">
          <cell r="A4632">
            <v>5100001</v>
          </cell>
          <cell r="B4632" t="str">
            <v>ALL OTHER COSTS AND EXPENSES</v>
          </cell>
        </row>
        <row r="4633">
          <cell r="A4633">
            <v>5100001</v>
          </cell>
          <cell r="B4633" t="str">
            <v>ALL OTHER COSTS AND EXPENSES</v>
          </cell>
        </row>
        <row r="4634">
          <cell r="A4634">
            <v>5100001</v>
          </cell>
          <cell r="B4634" t="str">
            <v>ALL OTHER COSTS AND EXPENSES</v>
          </cell>
        </row>
        <row r="4635">
          <cell r="A4635">
            <v>5100001</v>
          </cell>
          <cell r="B4635" t="str">
            <v>ALL OTHER COSTS AND EXPENSES</v>
          </cell>
        </row>
        <row r="4636">
          <cell r="A4636">
            <v>5100001</v>
          </cell>
          <cell r="B4636" t="str">
            <v>ALL OTHER COSTS AND EXPENSES</v>
          </cell>
        </row>
        <row r="4637">
          <cell r="A4637">
            <v>5100001</v>
          </cell>
          <cell r="B4637" t="str">
            <v>ALL OTHER COSTS AND EXPENSES</v>
          </cell>
        </row>
        <row r="4638">
          <cell r="A4638">
            <v>5100001</v>
          </cell>
          <cell r="B4638" t="str">
            <v>ALL OTHER COSTS AND EXPENSES</v>
          </cell>
        </row>
        <row r="4639">
          <cell r="A4639">
            <v>5100001</v>
          </cell>
          <cell r="B4639" t="str">
            <v>ALL OTHER COSTS AND EXPENSES</v>
          </cell>
        </row>
        <row r="4640">
          <cell r="A4640">
            <v>5100001</v>
          </cell>
          <cell r="B4640" t="str">
            <v>ALL OTHER COSTS AND EXPENSES</v>
          </cell>
        </row>
        <row r="4641">
          <cell r="A4641">
            <v>5100001</v>
          </cell>
          <cell r="B4641" t="str">
            <v>ALL OTHER COSTS AND EXPENSES</v>
          </cell>
        </row>
        <row r="4642">
          <cell r="A4642">
            <v>5100001</v>
          </cell>
          <cell r="B4642" t="str">
            <v>ALL OTHER COSTS AND EXPENSES</v>
          </cell>
        </row>
        <row r="4643">
          <cell r="A4643">
            <v>5100001</v>
          </cell>
          <cell r="B4643" t="str">
            <v>ALL OTHER COSTS AND EXPENSES</v>
          </cell>
        </row>
        <row r="4644">
          <cell r="A4644">
            <v>5100001</v>
          </cell>
          <cell r="B4644" t="str">
            <v>ALL OTHER COSTS AND EXPENSES</v>
          </cell>
        </row>
        <row r="4645">
          <cell r="A4645">
            <v>5100001</v>
          </cell>
          <cell r="B4645" t="str">
            <v>ALL OTHER COSTS AND EXPENSES</v>
          </cell>
        </row>
        <row r="4646">
          <cell r="A4646">
            <v>5100001</v>
          </cell>
          <cell r="B4646" t="str">
            <v>ALL OTHER COSTS AND EXPENSES</v>
          </cell>
        </row>
        <row r="4647">
          <cell r="A4647">
            <v>5100001</v>
          </cell>
          <cell r="B4647" t="str">
            <v>ALL OTHER COSTS AND EXPENSES</v>
          </cell>
        </row>
        <row r="4648">
          <cell r="A4648">
            <v>5100001</v>
          </cell>
          <cell r="B4648" t="str">
            <v>ALL OTHER COSTS AND EXPENSES</v>
          </cell>
        </row>
        <row r="4649">
          <cell r="A4649">
            <v>5100001</v>
          </cell>
          <cell r="B4649" t="str">
            <v>ALL OTHER COSTS AND EXPENSES</v>
          </cell>
        </row>
        <row r="4650">
          <cell r="A4650">
            <v>5100001</v>
          </cell>
          <cell r="B4650" t="str">
            <v>ALL OTHER COSTS AND EXPENSES</v>
          </cell>
        </row>
        <row r="4651">
          <cell r="A4651">
            <v>5100001</v>
          </cell>
          <cell r="B4651" t="str">
            <v>ALL OTHER COSTS AND EXPENSES</v>
          </cell>
        </row>
        <row r="4652">
          <cell r="A4652">
            <v>5100001</v>
          </cell>
          <cell r="B4652" t="str">
            <v>ALL OTHER COSTS AND EXPENSES</v>
          </cell>
        </row>
        <row r="4653">
          <cell r="A4653">
            <v>5100001</v>
          </cell>
          <cell r="B4653" t="str">
            <v>ALL OTHER COSTS AND EXPENSES</v>
          </cell>
        </row>
        <row r="4654">
          <cell r="A4654">
            <v>5100001</v>
          </cell>
          <cell r="B4654" t="str">
            <v>ALL OTHER COSTS AND EXPENSES</v>
          </cell>
        </row>
        <row r="4655">
          <cell r="A4655">
            <v>5100001</v>
          </cell>
          <cell r="B4655" t="str">
            <v>ALL OTHER COSTS AND EXPENSES</v>
          </cell>
        </row>
        <row r="4656">
          <cell r="A4656">
            <v>5100001</v>
          </cell>
          <cell r="B4656" t="str">
            <v>ALL OTHER COSTS AND EXPENSES</v>
          </cell>
        </row>
        <row r="4657">
          <cell r="A4657">
            <v>5100001</v>
          </cell>
          <cell r="B4657" t="str">
            <v>ALL OTHER COSTS AND EXPENSES</v>
          </cell>
        </row>
        <row r="4658">
          <cell r="A4658">
            <v>5100001</v>
          </cell>
          <cell r="B4658" t="str">
            <v>ALL OTHER COSTS AND EXPENSES</v>
          </cell>
        </row>
        <row r="4659">
          <cell r="A4659">
            <v>5100001</v>
          </cell>
          <cell r="B4659" t="str">
            <v>ALL OTHER COSTS AND EXPENSES</v>
          </cell>
        </row>
        <row r="4660">
          <cell r="A4660">
            <v>5100001</v>
          </cell>
          <cell r="B4660" t="str">
            <v>ALL OTHER COSTS AND EXPENSES</v>
          </cell>
        </row>
        <row r="4661">
          <cell r="A4661">
            <v>5100001</v>
          </cell>
          <cell r="B4661" t="str">
            <v>ALL OTHER COSTS AND EXPENSES</v>
          </cell>
        </row>
        <row r="4662">
          <cell r="A4662">
            <v>5100001</v>
          </cell>
          <cell r="B4662" t="str">
            <v>ALL OTHER COSTS AND EXPENSES</v>
          </cell>
        </row>
        <row r="4663">
          <cell r="A4663">
            <v>5100001</v>
          </cell>
          <cell r="B4663" t="str">
            <v>ALL OTHER COSTS AND EXPENSES</v>
          </cell>
        </row>
        <row r="4664">
          <cell r="A4664">
            <v>5100001</v>
          </cell>
          <cell r="B4664" t="str">
            <v>ALL OTHER COSTS AND EXPENSES</v>
          </cell>
        </row>
        <row r="4665">
          <cell r="A4665">
            <v>5100001</v>
          </cell>
          <cell r="B4665" t="str">
            <v>ALL OTHER COSTS AND EXPENSES</v>
          </cell>
        </row>
        <row r="4666">
          <cell r="A4666">
            <v>5100001</v>
          </cell>
          <cell r="B4666" t="str">
            <v>ALL OTHER COSTS AND EXPENSES</v>
          </cell>
        </row>
        <row r="4667">
          <cell r="A4667">
            <v>5100001</v>
          </cell>
          <cell r="B4667" t="str">
            <v>ALL OTHER COSTS AND EXPENSES</v>
          </cell>
        </row>
        <row r="4668">
          <cell r="A4668">
            <v>5100001</v>
          </cell>
          <cell r="B4668" t="str">
            <v>ALL OTHER COSTS AND EXPENSES</v>
          </cell>
        </row>
        <row r="4669">
          <cell r="A4669">
            <v>5100001</v>
          </cell>
          <cell r="B4669" t="str">
            <v>ALL OTHER COSTS AND EXPENSES</v>
          </cell>
        </row>
        <row r="4670">
          <cell r="A4670">
            <v>5100001</v>
          </cell>
          <cell r="B4670" t="str">
            <v>ALL OTHER COSTS AND EXPENSES</v>
          </cell>
        </row>
        <row r="4671">
          <cell r="A4671">
            <v>5100001</v>
          </cell>
          <cell r="B4671" t="str">
            <v>ALL OTHER COSTS AND EXPENSES</v>
          </cell>
        </row>
        <row r="4672">
          <cell r="A4672">
            <v>5100001</v>
          </cell>
          <cell r="B4672" t="str">
            <v>ALL OTHER COSTS AND EXPENSES</v>
          </cell>
        </row>
        <row r="4673">
          <cell r="A4673">
            <v>5100001</v>
          </cell>
          <cell r="B4673" t="str">
            <v>ALL OTHER COSTS AND EXPENSES</v>
          </cell>
        </row>
        <row r="4674">
          <cell r="A4674">
            <v>5100001</v>
          </cell>
          <cell r="B4674" t="str">
            <v>ALL OTHER COSTS AND EXPENSES</v>
          </cell>
        </row>
        <row r="4675">
          <cell r="A4675">
            <v>5100001</v>
          </cell>
          <cell r="B4675" t="str">
            <v>ALL OTHER COSTS AND EXPENSES</v>
          </cell>
        </row>
        <row r="4676">
          <cell r="A4676">
            <v>5100001</v>
          </cell>
          <cell r="B4676" t="str">
            <v>ALL OTHER COSTS AND EXPENSES</v>
          </cell>
        </row>
        <row r="4677">
          <cell r="A4677">
            <v>5100001</v>
          </cell>
          <cell r="B4677" t="str">
            <v>ALL OTHER COSTS AND EXPENSES</v>
          </cell>
        </row>
        <row r="4678">
          <cell r="A4678">
            <v>5100001</v>
          </cell>
          <cell r="B4678" t="str">
            <v>ALL OTHER COSTS AND EXPENSES</v>
          </cell>
        </row>
        <row r="4679">
          <cell r="A4679">
            <v>5100001</v>
          </cell>
          <cell r="B4679" t="str">
            <v>ALL OTHER COSTS AND EXPENSES</v>
          </cell>
        </row>
        <row r="4680">
          <cell r="A4680">
            <v>5100001</v>
          </cell>
          <cell r="B4680" t="str">
            <v>ALL OTHER COSTS AND EXPENSES</v>
          </cell>
        </row>
        <row r="4681">
          <cell r="A4681">
            <v>5100001</v>
          </cell>
          <cell r="B4681" t="str">
            <v>ALL OTHER COSTS AND EXPENSES</v>
          </cell>
        </row>
        <row r="4682">
          <cell r="A4682">
            <v>5100001</v>
          </cell>
          <cell r="B4682" t="str">
            <v>ALL OTHER COSTS AND EXPENSES</v>
          </cell>
        </row>
        <row r="4683">
          <cell r="A4683">
            <v>5100001</v>
          </cell>
          <cell r="B4683" t="str">
            <v>ALL OTHER COSTS AND EXPENSES</v>
          </cell>
        </row>
        <row r="4684">
          <cell r="A4684">
            <v>5100001</v>
          </cell>
          <cell r="B4684" t="str">
            <v>ALL OTHER COSTS AND EXPENSES</v>
          </cell>
        </row>
        <row r="4685">
          <cell r="A4685">
            <v>5100001</v>
          </cell>
          <cell r="B4685" t="str">
            <v>ALL OTHER COSTS AND EXPENSES</v>
          </cell>
        </row>
        <row r="4686">
          <cell r="A4686">
            <v>5100001</v>
          </cell>
          <cell r="B4686" t="str">
            <v>ALL OTHER COSTS AND EXPENSES</v>
          </cell>
        </row>
        <row r="4687">
          <cell r="A4687">
            <v>5100001</v>
          </cell>
          <cell r="B4687" t="str">
            <v>ALL OTHER COSTS AND EXPENSES</v>
          </cell>
        </row>
        <row r="4688">
          <cell r="A4688">
            <v>5100001</v>
          </cell>
          <cell r="B4688" t="str">
            <v>ALL OTHER COSTS AND EXPENSES</v>
          </cell>
        </row>
        <row r="4689">
          <cell r="A4689">
            <v>5100001</v>
          </cell>
          <cell r="B4689" t="str">
            <v>ALL OTHER COSTS AND EXPENSES</v>
          </cell>
        </row>
        <row r="4690">
          <cell r="A4690">
            <v>5100001</v>
          </cell>
          <cell r="B4690" t="str">
            <v>ALL OTHER COSTS AND EXPENSES</v>
          </cell>
        </row>
        <row r="4691">
          <cell r="A4691">
            <v>5100001</v>
          </cell>
          <cell r="B4691" t="str">
            <v>ALL OTHER COSTS AND EXPENSES</v>
          </cell>
        </row>
        <row r="4692">
          <cell r="A4692">
            <v>5100001</v>
          </cell>
          <cell r="B4692" t="str">
            <v>ALL OTHER COSTS AND EXPENSES</v>
          </cell>
        </row>
        <row r="4693">
          <cell r="A4693">
            <v>5100001</v>
          </cell>
          <cell r="B4693" t="str">
            <v>ALL OTHER COSTS AND EXPENSES</v>
          </cell>
        </row>
        <row r="4694">
          <cell r="A4694">
            <v>5100001</v>
          </cell>
          <cell r="B4694" t="str">
            <v>ALL OTHER COSTS AND EXPENSES</v>
          </cell>
        </row>
        <row r="4695">
          <cell r="A4695">
            <v>5100001</v>
          </cell>
          <cell r="B4695" t="str">
            <v>ALL OTHER COSTS AND EXPENSES</v>
          </cell>
        </row>
        <row r="4696">
          <cell r="A4696">
            <v>5100001</v>
          </cell>
          <cell r="B4696" t="str">
            <v>ALL OTHER COSTS AND EXPENSES</v>
          </cell>
        </row>
        <row r="4697">
          <cell r="A4697">
            <v>5100001</v>
          </cell>
          <cell r="B4697" t="str">
            <v>ALL OTHER COSTS AND EXPENSES</v>
          </cell>
        </row>
        <row r="4698">
          <cell r="A4698">
            <v>5100001</v>
          </cell>
          <cell r="B4698" t="str">
            <v>ALL OTHER COSTS AND EXPENSES</v>
          </cell>
        </row>
        <row r="4699">
          <cell r="A4699">
            <v>5100001</v>
          </cell>
          <cell r="B4699" t="str">
            <v>ALL OTHER COSTS AND EXPENSES</v>
          </cell>
        </row>
        <row r="4700">
          <cell r="A4700">
            <v>5100001</v>
          </cell>
          <cell r="B4700" t="str">
            <v>ALL OTHER COSTS AND EXPENSES</v>
          </cell>
        </row>
        <row r="4701">
          <cell r="A4701">
            <v>5100001</v>
          </cell>
          <cell r="B4701" t="str">
            <v>ALL OTHER COSTS AND EXPENSES</v>
          </cell>
        </row>
        <row r="4702">
          <cell r="A4702">
            <v>5100001</v>
          </cell>
          <cell r="B4702" t="str">
            <v>ALL OTHER COSTS AND EXPENSES</v>
          </cell>
        </row>
        <row r="4703">
          <cell r="A4703">
            <v>5100001</v>
          </cell>
          <cell r="B4703" t="str">
            <v>ALL OTHER COSTS AND EXPENSES</v>
          </cell>
        </row>
        <row r="4704">
          <cell r="A4704">
            <v>5100001</v>
          </cell>
          <cell r="B4704" t="str">
            <v>ALL OTHER COSTS AND EXPENSES</v>
          </cell>
        </row>
        <row r="4705">
          <cell r="A4705">
            <v>5100001</v>
          </cell>
          <cell r="B4705" t="str">
            <v>ALL OTHER COSTS AND EXPENSES</v>
          </cell>
        </row>
        <row r="4706">
          <cell r="A4706">
            <v>5100001</v>
          </cell>
          <cell r="B4706" t="str">
            <v>ALL OTHER COSTS AND EXPENSES</v>
          </cell>
        </row>
        <row r="4707">
          <cell r="A4707">
            <v>5100001</v>
          </cell>
          <cell r="B4707" t="str">
            <v>ALL OTHER COSTS AND EXPENSES</v>
          </cell>
        </row>
        <row r="4708">
          <cell r="A4708">
            <v>5100001</v>
          </cell>
          <cell r="B4708" t="str">
            <v>ALL OTHER COSTS AND EXPENSES</v>
          </cell>
        </row>
        <row r="4709">
          <cell r="A4709">
            <v>5100001</v>
          </cell>
          <cell r="B4709" t="str">
            <v>ALL OTHER COSTS AND EXPENSES</v>
          </cell>
        </row>
        <row r="4710">
          <cell r="A4710">
            <v>5100001</v>
          </cell>
          <cell r="B4710" t="str">
            <v>ALL OTHER COSTS AND EXPENSES</v>
          </cell>
        </row>
        <row r="4711">
          <cell r="A4711">
            <v>5100001</v>
          </cell>
          <cell r="B4711" t="str">
            <v>ALL OTHER COSTS AND EXPENSES</v>
          </cell>
        </row>
        <row r="4712">
          <cell r="A4712">
            <v>5100001</v>
          </cell>
          <cell r="B4712" t="str">
            <v>ALL OTHER COSTS AND EXPENSES</v>
          </cell>
        </row>
        <row r="4713">
          <cell r="A4713">
            <v>5100001</v>
          </cell>
          <cell r="B4713" t="str">
            <v>ALL OTHER COSTS AND EXPENSES</v>
          </cell>
        </row>
        <row r="4714">
          <cell r="A4714">
            <v>5100001</v>
          </cell>
          <cell r="B4714" t="str">
            <v>ALL OTHER COSTS AND EXPENSES</v>
          </cell>
        </row>
        <row r="4715">
          <cell r="A4715">
            <v>5100001</v>
          </cell>
          <cell r="B4715" t="str">
            <v>ALL OTHER COSTS AND EXPENSES</v>
          </cell>
        </row>
        <row r="4716">
          <cell r="A4716">
            <v>5100001</v>
          </cell>
          <cell r="B4716" t="str">
            <v>ALL OTHER COSTS AND EXPENSES</v>
          </cell>
        </row>
        <row r="4717">
          <cell r="A4717">
            <v>5100001</v>
          </cell>
          <cell r="B4717" t="str">
            <v>ALL OTHER COSTS AND EXPENSES</v>
          </cell>
        </row>
        <row r="4718">
          <cell r="A4718">
            <v>5100001</v>
          </cell>
          <cell r="B4718" t="str">
            <v>ALL OTHER COSTS AND EXPENSES</v>
          </cell>
        </row>
        <row r="4719">
          <cell r="A4719">
            <v>5100001</v>
          </cell>
          <cell r="B4719" t="str">
            <v>ALL OTHER COSTS AND EXPENSES</v>
          </cell>
        </row>
        <row r="4720">
          <cell r="A4720">
            <v>5100001</v>
          </cell>
          <cell r="B4720" t="str">
            <v>ALL OTHER COSTS AND EXPENSES</v>
          </cell>
        </row>
        <row r="4721">
          <cell r="A4721">
            <v>5100001</v>
          </cell>
          <cell r="B4721" t="str">
            <v>ALL OTHER COSTS AND EXPENSES</v>
          </cell>
        </row>
        <row r="4722">
          <cell r="A4722">
            <v>5100001</v>
          </cell>
          <cell r="B4722" t="str">
            <v>ALL OTHER COSTS AND EXPENSES</v>
          </cell>
        </row>
        <row r="4723">
          <cell r="A4723">
            <v>5100001</v>
          </cell>
          <cell r="B4723" t="str">
            <v>ALL OTHER COSTS AND EXPENSES</v>
          </cell>
        </row>
        <row r="4724">
          <cell r="A4724">
            <v>5100001</v>
          </cell>
          <cell r="B4724" t="str">
            <v>ALL OTHER COSTS AND EXPENSES</v>
          </cell>
        </row>
        <row r="4725">
          <cell r="A4725">
            <v>5100001</v>
          </cell>
          <cell r="B4725" t="str">
            <v>ALL OTHER COSTS AND EXPENSES</v>
          </cell>
        </row>
        <row r="4726">
          <cell r="A4726">
            <v>5100001</v>
          </cell>
          <cell r="B4726" t="str">
            <v>ALL OTHER COSTS AND EXPENSES</v>
          </cell>
        </row>
        <row r="4727">
          <cell r="A4727">
            <v>5100001</v>
          </cell>
          <cell r="B4727" t="str">
            <v>ALL OTHER COSTS AND EXPENSES</v>
          </cell>
        </row>
        <row r="4728">
          <cell r="A4728">
            <v>5100001</v>
          </cell>
          <cell r="B4728" t="str">
            <v>ALL OTHER COSTS AND EXPENSES</v>
          </cell>
        </row>
        <row r="4729">
          <cell r="A4729">
            <v>5100001</v>
          </cell>
          <cell r="B4729" t="str">
            <v>ALL OTHER COSTS AND EXPENSES</v>
          </cell>
        </row>
        <row r="4730">
          <cell r="A4730">
            <v>5100001</v>
          </cell>
          <cell r="B4730" t="str">
            <v>ALL OTHER COSTS AND EXPENSES</v>
          </cell>
        </row>
        <row r="4731">
          <cell r="A4731">
            <v>5100001</v>
          </cell>
          <cell r="B4731" t="str">
            <v>ALL OTHER COSTS AND EXPENSES</v>
          </cell>
        </row>
        <row r="4732">
          <cell r="A4732">
            <v>5100001</v>
          </cell>
          <cell r="B4732" t="str">
            <v>ALL OTHER COSTS AND EXPENSES</v>
          </cell>
        </row>
        <row r="4733">
          <cell r="A4733">
            <v>5100001</v>
          </cell>
          <cell r="B4733" t="str">
            <v>ALL OTHER COSTS AND EXPENSES</v>
          </cell>
        </row>
        <row r="4734">
          <cell r="A4734">
            <v>5100001</v>
          </cell>
          <cell r="B4734" t="str">
            <v>ALL OTHER COSTS AND EXPENSES</v>
          </cell>
        </row>
        <row r="4735">
          <cell r="A4735">
            <v>5100001</v>
          </cell>
          <cell r="B4735" t="str">
            <v>ALL OTHER COSTS AND EXPENSES</v>
          </cell>
        </row>
        <row r="4736">
          <cell r="A4736">
            <v>5100001</v>
          </cell>
          <cell r="B4736" t="str">
            <v>ALL OTHER COSTS AND EXPENSES</v>
          </cell>
        </row>
        <row r="4737">
          <cell r="A4737">
            <v>5100001</v>
          </cell>
          <cell r="B4737" t="str">
            <v>ALL OTHER COSTS AND EXPENSES</v>
          </cell>
        </row>
        <row r="4738">
          <cell r="A4738">
            <v>5100001</v>
          </cell>
          <cell r="B4738" t="str">
            <v>ALL OTHER COSTS AND EXPENSES</v>
          </cell>
        </row>
        <row r="4739">
          <cell r="A4739">
            <v>5100001</v>
          </cell>
          <cell r="B4739" t="str">
            <v>ALL OTHER COSTS AND EXPENSES</v>
          </cell>
        </row>
        <row r="4740">
          <cell r="A4740">
            <v>5100001</v>
          </cell>
          <cell r="B4740" t="str">
            <v>ALL OTHER COSTS AND EXPENSES</v>
          </cell>
        </row>
        <row r="4741">
          <cell r="A4741">
            <v>5100001</v>
          </cell>
          <cell r="B4741" t="str">
            <v>ALL OTHER COSTS AND EXPENSES</v>
          </cell>
        </row>
        <row r="4742">
          <cell r="A4742">
            <v>5100001</v>
          </cell>
          <cell r="B4742" t="str">
            <v>ALL OTHER COSTS AND EXPENSES</v>
          </cell>
        </row>
        <row r="4743">
          <cell r="A4743">
            <v>5100001</v>
          </cell>
          <cell r="B4743" t="str">
            <v>ALL OTHER COSTS AND EXPENSES</v>
          </cell>
        </row>
        <row r="4744">
          <cell r="A4744">
            <v>5100001</v>
          </cell>
          <cell r="B4744" t="str">
            <v>ALL OTHER COSTS AND EXPENSES</v>
          </cell>
        </row>
        <row r="4745">
          <cell r="A4745">
            <v>5100001</v>
          </cell>
          <cell r="B4745" t="str">
            <v>ALL OTHER COSTS AND EXPENSES</v>
          </cell>
        </row>
        <row r="4746">
          <cell r="A4746">
            <v>5100001</v>
          </cell>
          <cell r="B4746" t="str">
            <v>ALL OTHER COSTS AND EXPENSES</v>
          </cell>
        </row>
        <row r="4747">
          <cell r="A4747">
            <v>5100001</v>
          </cell>
          <cell r="B4747" t="str">
            <v>ALL OTHER COSTS AND EXPENSES</v>
          </cell>
        </row>
        <row r="4748">
          <cell r="A4748">
            <v>5100001</v>
          </cell>
          <cell r="B4748" t="str">
            <v>ALL OTHER COSTS AND EXPENSES</v>
          </cell>
        </row>
        <row r="4749">
          <cell r="A4749">
            <v>5100001</v>
          </cell>
          <cell r="B4749" t="str">
            <v>ALL OTHER COSTS AND EXPENSES</v>
          </cell>
        </row>
        <row r="4750">
          <cell r="A4750">
            <v>5100001</v>
          </cell>
          <cell r="B4750" t="str">
            <v>ALL OTHER COSTS AND EXPENSES</v>
          </cell>
        </row>
        <row r="4751">
          <cell r="A4751">
            <v>5100001</v>
          </cell>
          <cell r="B4751" t="str">
            <v>ALL OTHER COSTS AND EXPENSES</v>
          </cell>
        </row>
        <row r="4752">
          <cell r="A4752">
            <v>5100001</v>
          </cell>
          <cell r="B4752" t="str">
            <v>ALL OTHER COSTS AND EXPENSES</v>
          </cell>
        </row>
        <row r="4753">
          <cell r="A4753">
            <v>5100001</v>
          </cell>
          <cell r="B4753" t="str">
            <v>ALL OTHER COSTS AND EXPENSES</v>
          </cell>
        </row>
        <row r="4754">
          <cell r="A4754">
            <v>5100001</v>
          </cell>
          <cell r="B4754" t="str">
            <v>ALL OTHER COSTS AND EXPENSES</v>
          </cell>
        </row>
        <row r="4755">
          <cell r="A4755">
            <v>5100001</v>
          </cell>
          <cell r="B4755" t="str">
            <v>ALL OTHER COSTS AND EXPENSES</v>
          </cell>
        </row>
        <row r="4756">
          <cell r="A4756">
            <v>5100001</v>
          </cell>
          <cell r="B4756" t="str">
            <v>ALL OTHER COSTS AND EXPENSES</v>
          </cell>
        </row>
        <row r="4757">
          <cell r="A4757">
            <v>5100001</v>
          </cell>
          <cell r="B4757" t="str">
            <v>ALL OTHER COSTS AND EXPENSES</v>
          </cell>
        </row>
        <row r="4758">
          <cell r="A4758">
            <v>5100001</v>
          </cell>
          <cell r="B4758" t="str">
            <v>ALL OTHER COSTS AND EXPENSES</v>
          </cell>
        </row>
        <row r="4759">
          <cell r="A4759">
            <v>5100001</v>
          </cell>
          <cell r="B4759" t="str">
            <v>ALL OTHER COSTS AND EXPENSES</v>
          </cell>
        </row>
        <row r="4760">
          <cell r="A4760">
            <v>5100001</v>
          </cell>
          <cell r="B4760" t="str">
            <v>ALL OTHER COSTS AND EXPENSES</v>
          </cell>
        </row>
        <row r="4761">
          <cell r="A4761">
            <v>5100001</v>
          </cell>
          <cell r="B4761" t="str">
            <v>ALL OTHER COSTS AND EXPENSES</v>
          </cell>
        </row>
        <row r="4762">
          <cell r="A4762">
            <v>5100001</v>
          </cell>
          <cell r="B4762" t="str">
            <v>ALL OTHER COSTS AND EXPENSES</v>
          </cell>
        </row>
        <row r="4763">
          <cell r="A4763">
            <v>5100001</v>
          </cell>
          <cell r="B4763" t="str">
            <v>ALL OTHER COSTS AND EXPENSES</v>
          </cell>
        </row>
        <row r="4764">
          <cell r="A4764">
            <v>5100001</v>
          </cell>
          <cell r="B4764" t="str">
            <v>ALL OTHER COSTS AND EXPENSES</v>
          </cell>
        </row>
        <row r="4765">
          <cell r="A4765">
            <v>5100001</v>
          </cell>
          <cell r="B4765" t="str">
            <v>ALL OTHER COSTS AND EXPENSES</v>
          </cell>
        </row>
        <row r="4766">
          <cell r="A4766">
            <v>5100001</v>
          </cell>
          <cell r="B4766" t="str">
            <v>ALL OTHER COSTS AND EXPENSES</v>
          </cell>
        </row>
        <row r="4767">
          <cell r="A4767">
            <v>5100001</v>
          </cell>
          <cell r="B4767" t="str">
            <v>ALL OTHER COSTS AND EXPENSES</v>
          </cell>
        </row>
        <row r="4768">
          <cell r="A4768">
            <v>5100001</v>
          </cell>
          <cell r="B4768" t="str">
            <v>ALL OTHER COSTS AND EXPENSES</v>
          </cell>
        </row>
        <row r="4769">
          <cell r="A4769">
            <v>5100001</v>
          </cell>
          <cell r="B4769" t="str">
            <v>ALL OTHER COSTS AND EXPENSES</v>
          </cell>
        </row>
        <row r="4770">
          <cell r="A4770">
            <v>5100001</v>
          </cell>
          <cell r="B4770" t="str">
            <v>ALL OTHER COSTS AND EXPENSES</v>
          </cell>
        </row>
        <row r="4771">
          <cell r="A4771">
            <v>5100001</v>
          </cell>
          <cell r="B4771" t="str">
            <v>ALL OTHER COSTS AND EXPENSES</v>
          </cell>
        </row>
        <row r="4772">
          <cell r="A4772">
            <v>5100001</v>
          </cell>
          <cell r="B4772" t="str">
            <v>ALL OTHER COSTS AND EXPENSES</v>
          </cell>
        </row>
        <row r="4773">
          <cell r="A4773">
            <v>5100001</v>
          </cell>
          <cell r="B4773" t="str">
            <v>ALL OTHER COSTS AND EXPENSES</v>
          </cell>
        </row>
        <row r="4774">
          <cell r="A4774">
            <v>5100001</v>
          </cell>
          <cell r="B4774" t="str">
            <v>ALL OTHER COSTS AND EXPENSES</v>
          </cell>
        </row>
        <row r="4775">
          <cell r="A4775">
            <v>5100001</v>
          </cell>
          <cell r="B4775" t="str">
            <v>ALL OTHER COSTS AND EXPENSES</v>
          </cell>
        </row>
        <row r="4776">
          <cell r="A4776">
            <v>5100001</v>
          </cell>
          <cell r="B4776" t="str">
            <v>ALL OTHER COSTS AND EXPENSES</v>
          </cell>
        </row>
        <row r="4777">
          <cell r="A4777">
            <v>5100001</v>
          </cell>
          <cell r="B4777" t="str">
            <v>ALL OTHER COSTS AND EXPENSES</v>
          </cell>
        </row>
        <row r="4778">
          <cell r="A4778">
            <v>5100001</v>
          </cell>
          <cell r="B4778" t="str">
            <v>ALL OTHER COSTS AND EXPENSES</v>
          </cell>
        </row>
        <row r="4779">
          <cell r="A4779">
            <v>5100001</v>
          </cell>
          <cell r="B4779" t="str">
            <v>ALL OTHER COSTS AND EXPENSES</v>
          </cell>
        </row>
        <row r="4780">
          <cell r="A4780">
            <v>5100001</v>
          </cell>
          <cell r="B4780" t="str">
            <v>ALL OTHER COSTS AND EXPENSES</v>
          </cell>
        </row>
        <row r="4781">
          <cell r="A4781">
            <v>5100001</v>
          </cell>
          <cell r="B4781" t="str">
            <v>ALL OTHER COSTS AND EXPENSES</v>
          </cell>
        </row>
        <row r="4782">
          <cell r="A4782">
            <v>5100001</v>
          </cell>
          <cell r="B4782" t="str">
            <v>ALL OTHER COSTS AND EXPENSES</v>
          </cell>
        </row>
        <row r="4783">
          <cell r="A4783">
            <v>5100001</v>
          </cell>
          <cell r="B4783" t="str">
            <v>ALL OTHER COSTS AND EXPENSES</v>
          </cell>
        </row>
        <row r="4784">
          <cell r="A4784">
            <v>5100001</v>
          </cell>
          <cell r="B4784" t="str">
            <v>ALL OTHER COSTS AND EXPENSES</v>
          </cell>
        </row>
        <row r="4785">
          <cell r="A4785">
            <v>5100001</v>
          </cell>
          <cell r="B4785" t="str">
            <v>ALL OTHER COSTS AND EXPENSES</v>
          </cell>
        </row>
        <row r="4786">
          <cell r="A4786">
            <v>5100001</v>
          </cell>
          <cell r="B4786" t="str">
            <v>ALL OTHER COSTS AND EXPENSES</v>
          </cell>
        </row>
        <row r="4787">
          <cell r="A4787">
            <v>5100001</v>
          </cell>
          <cell r="B4787" t="str">
            <v>ALL OTHER COSTS AND EXPENSES</v>
          </cell>
        </row>
        <row r="4788">
          <cell r="A4788">
            <v>5100001</v>
          </cell>
          <cell r="B4788" t="str">
            <v>ALL OTHER COSTS AND EXPENSES</v>
          </cell>
        </row>
        <row r="4789">
          <cell r="A4789">
            <v>5100001</v>
          </cell>
          <cell r="B4789" t="str">
            <v>ALL OTHER COSTS AND EXPENSES</v>
          </cell>
        </row>
        <row r="4790">
          <cell r="A4790">
            <v>5100001</v>
          </cell>
          <cell r="B4790" t="str">
            <v>ALL OTHER COSTS AND EXPENSES</v>
          </cell>
        </row>
        <row r="4791">
          <cell r="A4791">
            <v>5100001</v>
          </cell>
          <cell r="B4791" t="str">
            <v>ALL OTHER COSTS AND EXPENSES</v>
          </cell>
        </row>
        <row r="4792">
          <cell r="A4792">
            <v>5100001</v>
          </cell>
          <cell r="B4792" t="str">
            <v>ALL OTHER COSTS AND EXPENSES</v>
          </cell>
        </row>
        <row r="4793">
          <cell r="A4793">
            <v>5100001</v>
          </cell>
          <cell r="B4793" t="str">
            <v>ALL OTHER COSTS AND EXPENSES</v>
          </cell>
        </row>
        <row r="4794">
          <cell r="A4794">
            <v>5100001</v>
          </cell>
          <cell r="B4794" t="str">
            <v>ALL OTHER COSTS AND EXPENSES</v>
          </cell>
        </row>
        <row r="4795">
          <cell r="A4795">
            <v>5100001</v>
          </cell>
          <cell r="B4795" t="str">
            <v>ALL OTHER COSTS AND EXPENSES</v>
          </cell>
        </row>
        <row r="4796">
          <cell r="A4796">
            <v>5100001</v>
          </cell>
          <cell r="B4796" t="str">
            <v>ALL OTHER COSTS AND EXPENSES</v>
          </cell>
        </row>
        <row r="4797">
          <cell r="A4797">
            <v>5100001</v>
          </cell>
          <cell r="B4797" t="str">
            <v>ALL OTHER COSTS AND EXPENSES</v>
          </cell>
        </row>
        <row r="4798">
          <cell r="A4798">
            <v>5100001</v>
          </cell>
          <cell r="B4798" t="str">
            <v>ALL OTHER COSTS AND EXPENSES</v>
          </cell>
        </row>
        <row r="4799">
          <cell r="A4799">
            <v>5100001</v>
          </cell>
          <cell r="B4799" t="str">
            <v>ALL OTHER COSTS AND EXPENSES</v>
          </cell>
        </row>
        <row r="4800">
          <cell r="A4800">
            <v>5100001</v>
          </cell>
          <cell r="B4800" t="str">
            <v>ALL OTHER COSTS AND EXPENSES</v>
          </cell>
        </row>
        <row r="4801">
          <cell r="A4801">
            <v>5100001</v>
          </cell>
          <cell r="B4801" t="str">
            <v>ALL OTHER COSTS AND EXPENSES</v>
          </cell>
        </row>
        <row r="4802">
          <cell r="A4802">
            <v>5100001</v>
          </cell>
          <cell r="B4802" t="str">
            <v>ALL OTHER COSTS AND EXPENSES</v>
          </cell>
        </row>
        <row r="4803">
          <cell r="A4803">
            <v>5100001</v>
          </cell>
          <cell r="B4803" t="str">
            <v>ALL OTHER COSTS AND EXPENSES</v>
          </cell>
        </row>
        <row r="4804">
          <cell r="A4804">
            <v>5100001</v>
          </cell>
          <cell r="B4804" t="str">
            <v>ALL OTHER COSTS AND EXPENSES</v>
          </cell>
        </row>
        <row r="4805">
          <cell r="A4805">
            <v>5100001</v>
          </cell>
          <cell r="B4805" t="str">
            <v>ALL OTHER COSTS AND EXPENSES</v>
          </cell>
        </row>
        <row r="4806">
          <cell r="A4806">
            <v>5100001</v>
          </cell>
          <cell r="B4806" t="str">
            <v>ALL OTHER COSTS AND EXPENSES</v>
          </cell>
        </row>
        <row r="4807">
          <cell r="A4807">
            <v>5100001</v>
          </cell>
          <cell r="B4807" t="str">
            <v>ALL OTHER COSTS AND EXPENSES</v>
          </cell>
        </row>
        <row r="4808">
          <cell r="A4808">
            <v>5100001</v>
          </cell>
          <cell r="B4808" t="str">
            <v>ALL OTHER COSTS AND EXPENSES</v>
          </cell>
        </row>
        <row r="4809">
          <cell r="A4809">
            <v>5100001</v>
          </cell>
          <cell r="B4809" t="str">
            <v>ALL OTHER COSTS AND EXPENSES</v>
          </cell>
        </row>
        <row r="4810">
          <cell r="A4810">
            <v>5100001</v>
          </cell>
          <cell r="B4810" t="str">
            <v>ALL OTHER COSTS AND EXPENSES</v>
          </cell>
        </row>
        <row r="4811">
          <cell r="A4811">
            <v>5100001</v>
          </cell>
          <cell r="B4811" t="str">
            <v>ALL OTHER COSTS AND EXPENSES</v>
          </cell>
        </row>
        <row r="4812">
          <cell r="A4812">
            <v>5100001</v>
          </cell>
          <cell r="B4812" t="str">
            <v>ALL OTHER COSTS AND EXPENSES</v>
          </cell>
        </row>
        <row r="4813">
          <cell r="A4813">
            <v>5100001</v>
          </cell>
          <cell r="B4813" t="str">
            <v>ALL OTHER COSTS AND EXPENSES</v>
          </cell>
        </row>
        <row r="4814">
          <cell r="A4814">
            <v>5100001</v>
          </cell>
          <cell r="B4814" t="str">
            <v>ALL OTHER COSTS AND EXPENSES</v>
          </cell>
        </row>
        <row r="4815">
          <cell r="A4815">
            <v>5100001</v>
          </cell>
          <cell r="B4815" t="str">
            <v>ALL OTHER COSTS AND EXPENSES</v>
          </cell>
        </row>
        <row r="4816">
          <cell r="A4816">
            <v>5100001</v>
          </cell>
          <cell r="B4816" t="str">
            <v>ALL OTHER COSTS AND EXPENSES</v>
          </cell>
        </row>
        <row r="4817">
          <cell r="A4817">
            <v>5100001</v>
          </cell>
          <cell r="B4817" t="str">
            <v>ALL OTHER COSTS AND EXPENSES</v>
          </cell>
        </row>
        <row r="4818">
          <cell r="A4818">
            <v>5100001</v>
          </cell>
          <cell r="B4818" t="str">
            <v>ALL OTHER COSTS AND EXPENSES</v>
          </cell>
        </row>
        <row r="4819">
          <cell r="A4819">
            <v>5100001</v>
          </cell>
          <cell r="B4819" t="str">
            <v>ALL OTHER COSTS AND EXPENSES</v>
          </cell>
        </row>
        <row r="4820">
          <cell r="A4820">
            <v>5100001</v>
          </cell>
          <cell r="B4820" t="str">
            <v>ALL OTHER COSTS AND EXPENSES</v>
          </cell>
        </row>
        <row r="4821">
          <cell r="A4821">
            <v>5100001</v>
          </cell>
          <cell r="B4821" t="str">
            <v>ALL OTHER COSTS AND EXPENSES</v>
          </cell>
        </row>
        <row r="4822">
          <cell r="A4822">
            <v>5100001</v>
          </cell>
          <cell r="B4822" t="str">
            <v>ALL OTHER COSTS AND EXPENSES</v>
          </cell>
        </row>
        <row r="4823">
          <cell r="A4823">
            <v>5100001</v>
          </cell>
          <cell r="B4823" t="str">
            <v>ALL OTHER COSTS AND EXPENSES</v>
          </cell>
        </row>
        <row r="4824">
          <cell r="A4824">
            <v>5100001</v>
          </cell>
          <cell r="B4824" t="str">
            <v>ALL OTHER COSTS AND EXPENSES</v>
          </cell>
        </row>
        <row r="4825">
          <cell r="A4825">
            <v>5100001</v>
          </cell>
          <cell r="B4825" t="str">
            <v>ALL OTHER COSTS AND EXPENSES</v>
          </cell>
        </row>
        <row r="4826">
          <cell r="A4826">
            <v>5100001</v>
          </cell>
          <cell r="B4826" t="str">
            <v>ALL OTHER COSTS AND EXPENSES</v>
          </cell>
        </row>
        <row r="4827">
          <cell r="A4827">
            <v>5100001</v>
          </cell>
          <cell r="B4827" t="str">
            <v>ALL OTHER COSTS AND EXPENSES</v>
          </cell>
        </row>
        <row r="4828">
          <cell r="A4828">
            <v>5100001</v>
          </cell>
          <cell r="B4828" t="str">
            <v>ALL OTHER COSTS AND EXPENSES</v>
          </cell>
        </row>
        <row r="4829">
          <cell r="A4829">
            <v>5100001</v>
          </cell>
          <cell r="B4829" t="str">
            <v>ALL OTHER COSTS AND EXPENSES</v>
          </cell>
        </row>
        <row r="4830">
          <cell r="A4830">
            <v>5100001</v>
          </cell>
          <cell r="B4830" t="str">
            <v>ALL OTHER COSTS AND EXPENSES</v>
          </cell>
        </row>
        <row r="4831">
          <cell r="A4831">
            <v>5100001</v>
          </cell>
          <cell r="B4831" t="str">
            <v>ALL OTHER COSTS AND EXPENSES</v>
          </cell>
        </row>
        <row r="4832">
          <cell r="A4832">
            <v>5100001</v>
          </cell>
          <cell r="B4832" t="str">
            <v>ALL OTHER COSTS AND EXPENSES</v>
          </cell>
        </row>
        <row r="4833">
          <cell r="A4833">
            <v>5100001</v>
          </cell>
          <cell r="B4833" t="str">
            <v>ALL OTHER COSTS AND EXPENSES</v>
          </cell>
        </row>
        <row r="4834">
          <cell r="A4834">
            <v>5100001</v>
          </cell>
          <cell r="B4834" t="str">
            <v>ALL OTHER COSTS AND EXPENSES</v>
          </cell>
        </row>
        <row r="4835">
          <cell r="A4835">
            <v>5100001</v>
          </cell>
          <cell r="B4835" t="str">
            <v>ALL OTHER COSTS AND EXPENSES</v>
          </cell>
        </row>
        <row r="4836">
          <cell r="A4836">
            <v>5100001</v>
          </cell>
          <cell r="B4836" t="str">
            <v>ALL OTHER COSTS AND EXPENSES</v>
          </cell>
        </row>
        <row r="4837">
          <cell r="A4837">
            <v>5100001</v>
          </cell>
          <cell r="B4837" t="str">
            <v>ALL OTHER COSTS AND EXPENSES</v>
          </cell>
        </row>
        <row r="4838">
          <cell r="A4838">
            <v>5100001</v>
          </cell>
          <cell r="B4838" t="str">
            <v>ALL OTHER COSTS AND EXPENSES</v>
          </cell>
        </row>
        <row r="4839">
          <cell r="A4839">
            <v>5100001</v>
          </cell>
          <cell r="B4839" t="str">
            <v>ALL OTHER COSTS AND EXPENSES</v>
          </cell>
        </row>
        <row r="4840">
          <cell r="A4840">
            <v>5100001</v>
          </cell>
          <cell r="B4840" t="str">
            <v>ALL OTHER COSTS AND EXPENSES</v>
          </cell>
        </row>
        <row r="4841">
          <cell r="A4841">
            <v>5100001</v>
          </cell>
          <cell r="B4841" t="str">
            <v>ALL OTHER COSTS AND EXPENSES</v>
          </cell>
        </row>
        <row r="4842">
          <cell r="A4842">
            <v>5100001</v>
          </cell>
          <cell r="B4842" t="str">
            <v>ALL OTHER COSTS AND EXPENSES</v>
          </cell>
        </row>
        <row r="4843">
          <cell r="A4843">
            <v>5100001</v>
          </cell>
          <cell r="B4843" t="str">
            <v>ALL OTHER COSTS AND EXPENSES</v>
          </cell>
        </row>
        <row r="4844">
          <cell r="A4844">
            <v>5100001</v>
          </cell>
          <cell r="B4844" t="str">
            <v>ALL OTHER COSTS AND EXPENSES</v>
          </cell>
        </row>
        <row r="4845">
          <cell r="A4845">
            <v>5100001</v>
          </cell>
          <cell r="B4845" t="str">
            <v>ALL OTHER COSTS AND EXPENSES</v>
          </cell>
        </row>
        <row r="4846">
          <cell r="A4846">
            <v>5100001</v>
          </cell>
          <cell r="B4846" t="str">
            <v>ALL OTHER COSTS AND EXPENSES</v>
          </cell>
        </row>
        <row r="4847">
          <cell r="A4847">
            <v>5100001</v>
          </cell>
          <cell r="B4847" t="str">
            <v>ALL OTHER COSTS AND EXPENSES</v>
          </cell>
        </row>
        <row r="4848">
          <cell r="A4848">
            <v>5100001</v>
          </cell>
          <cell r="B4848" t="str">
            <v>ALL OTHER COSTS AND EXPENSES</v>
          </cell>
        </row>
        <row r="4849">
          <cell r="A4849">
            <v>5100001</v>
          </cell>
          <cell r="B4849" t="str">
            <v>ALL OTHER COSTS AND EXPENSES</v>
          </cell>
        </row>
        <row r="4850">
          <cell r="A4850">
            <v>5100001</v>
          </cell>
          <cell r="B4850" t="str">
            <v>ALL OTHER COSTS AND EXPENSES</v>
          </cell>
        </row>
        <row r="4851">
          <cell r="A4851">
            <v>5100001</v>
          </cell>
          <cell r="B4851" t="str">
            <v>ALL OTHER COSTS AND EXPENSES</v>
          </cell>
        </row>
        <row r="4852">
          <cell r="A4852">
            <v>5100001</v>
          </cell>
          <cell r="B4852" t="str">
            <v>ALL OTHER COSTS AND EXPENSES</v>
          </cell>
        </row>
        <row r="4853">
          <cell r="A4853">
            <v>5100001</v>
          </cell>
          <cell r="B4853" t="str">
            <v>ALL OTHER COSTS AND EXPENSES</v>
          </cell>
        </row>
        <row r="4854">
          <cell r="A4854">
            <v>5100001</v>
          </cell>
          <cell r="B4854" t="str">
            <v>ALL OTHER COSTS AND EXPENSES</v>
          </cell>
        </row>
        <row r="4855">
          <cell r="A4855">
            <v>5100001</v>
          </cell>
          <cell r="B4855" t="str">
            <v>ALL OTHER COSTS AND EXPENSES</v>
          </cell>
        </row>
        <row r="4856">
          <cell r="A4856">
            <v>5100001</v>
          </cell>
          <cell r="B4856" t="str">
            <v>ALL OTHER COSTS AND EXPENSES</v>
          </cell>
        </row>
        <row r="4857">
          <cell r="A4857">
            <v>5100001</v>
          </cell>
          <cell r="B4857" t="str">
            <v>ALL OTHER COSTS AND EXPENSES</v>
          </cell>
        </row>
        <row r="4858">
          <cell r="A4858">
            <v>5100001</v>
          </cell>
          <cell r="B4858" t="str">
            <v>ALL OTHER COSTS AND EXPENSES</v>
          </cell>
        </row>
        <row r="4859">
          <cell r="A4859">
            <v>5100001</v>
          </cell>
          <cell r="B4859" t="str">
            <v>ALL OTHER COSTS AND EXPENSES</v>
          </cell>
        </row>
        <row r="4860">
          <cell r="A4860">
            <v>5100001</v>
          </cell>
          <cell r="B4860" t="str">
            <v>ALL OTHER COSTS AND EXPENSES</v>
          </cell>
        </row>
        <row r="4861">
          <cell r="A4861">
            <v>5100001</v>
          </cell>
          <cell r="B4861" t="str">
            <v>ALL OTHER COSTS AND EXPENSES</v>
          </cell>
        </row>
        <row r="4862">
          <cell r="A4862">
            <v>5100001</v>
          </cell>
          <cell r="B4862" t="str">
            <v>ALL OTHER COSTS AND EXPENSES</v>
          </cell>
        </row>
        <row r="4863">
          <cell r="A4863">
            <v>5100001</v>
          </cell>
          <cell r="B4863" t="str">
            <v>ALL OTHER COSTS AND EXPENSES</v>
          </cell>
        </row>
        <row r="4864">
          <cell r="A4864">
            <v>5100001</v>
          </cell>
          <cell r="B4864" t="str">
            <v>ALL OTHER COSTS AND EXPENSES</v>
          </cell>
        </row>
        <row r="4865">
          <cell r="A4865">
            <v>5100001</v>
          </cell>
          <cell r="B4865" t="str">
            <v>ALL OTHER COSTS AND EXPENSES</v>
          </cell>
        </row>
        <row r="4866">
          <cell r="A4866">
            <v>5100001</v>
          </cell>
          <cell r="B4866" t="str">
            <v>ALL OTHER COSTS AND EXPENSES</v>
          </cell>
        </row>
        <row r="4867">
          <cell r="A4867">
            <v>5100001</v>
          </cell>
          <cell r="B4867" t="str">
            <v>ALL OTHER COSTS AND EXPENSES</v>
          </cell>
        </row>
        <row r="4868">
          <cell r="A4868">
            <v>5100001</v>
          </cell>
          <cell r="B4868" t="str">
            <v>ALL OTHER COSTS AND EXPENSES</v>
          </cell>
        </row>
        <row r="4869">
          <cell r="A4869">
            <v>5100001</v>
          </cell>
          <cell r="B4869" t="str">
            <v>ALL OTHER COSTS AND EXPENSES</v>
          </cell>
        </row>
        <row r="4870">
          <cell r="A4870">
            <v>5100001</v>
          </cell>
          <cell r="B4870" t="str">
            <v>ALL OTHER COSTS AND EXPENSES</v>
          </cell>
        </row>
        <row r="4871">
          <cell r="A4871">
            <v>5100001</v>
          </cell>
          <cell r="B4871" t="str">
            <v>ALL OTHER COSTS AND EXPENSES</v>
          </cell>
        </row>
        <row r="4872">
          <cell r="A4872">
            <v>5100001</v>
          </cell>
          <cell r="B4872" t="str">
            <v>ALL OTHER COSTS AND EXPENSES</v>
          </cell>
        </row>
        <row r="4873">
          <cell r="A4873">
            <v>5100001</v>
          </cell>
          <cell r="B4873" t="str">
            <v>ALL OTHER COSTS AND EXPENSES</v>
          </cell>
        </row>
        <row r="4874">
          <cell r="A4874">
            <v>5100001</v>
          </cell>
          <cell r="B4874" t="str">
            <v>ALL OTHER COSTS AND EXPENSES</v>
          </cell>
        </row>
        <row r="4875">
          <cell r="A4875">
            <v>5100001</v>
          </cell>
          <cell r="B4875" t="str">
            <v>ALL OTHER COSTS AND EXPENSES</v>
          </cell>
        </row>
        <row r="4876">
          <cell r="A4876">
            <v>5100001</v>
          </cell>
          <cell r="B4876" t="str">
            <v>ALL OTHER COSTS AND EXPENSES</v>
          </cell>
        </row>
        <row r="4877">
          <cell r="A4877">
            <v>5100001</v>
          </cell>
          <cell r="B4877" t="str">
            <v>ALL OTHER COSTS AND EXPENSES</v>
          </cell>
        </row>
        <row r="4878">
          <cell r="A4878">
            <v>5100001</v>
          </cell>
          <cell r="B4878" t="str">
            <v>ALL OTHER COSTS AND EXPENSES</v>
          </cell>
        </row>
        <row r="4879">
          <cell r="A4879">
            <v>5100001</v>
          </cell>
          <cell r="B4879" t="str">
            <v>ALL OTHER COSTS AND EXPENSES</v>
          </cell>
        </row>
        <row r="4880">
          <cell r="A4880">
            <v>5100001</v>
          </cell>
          <cell r="B4880" t="str">
            <v>ALL OTHER COSTS AND EXPENSES</v>
          </cell>
        </row>
        <row r="4881">
          <cell r="A4881">
            <v>5100001</v>
          </cell>
          <cell r="B4881" t="str">
            <v>ALL OTHER COSTS AND EXPENSES</v>
          </cell>
        </row>
        <row r="4882">
          <cell r="A4882">
            <v>5100001</v>
          </cell>
          <cell r="B4882" t="str">
            <v>ALL OTHER COSTS AND EXPENSES</v>
          </cell>
        </row>
        <row r="4883">
          <cell r="A4883">
            <v>5100001</v>
          </cell>
          <cell r="B4883" t="str">
            <v>ALL OTHER COSTS AND EXPENSES</v>
          </cell>
        </row>
        <row r="4884">
          <cell r="A4884">
            <v>5100001</v>
          </cell>
          <cell r="B4884" t="str">
            <v>ALL OTHER COSTS AND EXPENSES</v>
          </cell>
        </row>
        <row r="4885">
          <cell r="A4885">
            <v>5100001</v>
          </cell>
          <cell r="B4885" t="str">
            <v>ALL OTHER COSTS AND EXPENSES</v>
          </cell>
        </row>
        <row r="4886">
          <cell r="A4886">
            <v>5100001</v>
          </cell>
          <cell r="B4886" t="str">
            <v>ALL OTHER COSTS AND EXPENSES</v>
          </cell>
        </row>
        <row r="4887">
          <cell r="A4887">
            <v>5100001</v>
          </cell>
          <cell r="B4887" t="str">
            <v>ALL OTHER COSTS AND EXPENSES</v>
          </cell>
        </row>
        <row r="4888">
          <cell r="A4888">
            <v>5100001</v>
          </cell>
          <cell r="B4888" t="str">
            <v>ALL OTHER COSTS AND EXPENSES</v>
          </cell>
        </row>
        <row r="4889">
          <cell r="A4889">
            <v>5100001</v>
          </cell>
          <cell r="B4889" t="str">
            <v>ALL OTHER COSTS AND EXPENSES</v>
          </cell>
        </row>
        <row r="4890">
          <cell r="A4890">
            <v>5100001</v>
          </cell>
          <cell r="B4890" t="str">
            <v>ALL OTHER COSTS AND EXPENSES</v>
          </cell>
        </row>
        <row r="4891">
          <cell r="A4891">
            <v>5100001</v>
          </cell>
          <cell r="B4891" t="str">
            <v>ALL OTHER COSTS AND EXPENSES</v>
          </cell>
        </row>
        <row r="4892">
          <cell r="A4892">
            <v>5100001</v>
          </cell>
          <cell r="B4892" t="str">
            <v>ALL OTHER COSTS AND EXPENSES</v>
          </cell>
        </row>
        <row r="4893">
          <cell r="A4893">
            <v>5100001</v>
          </cell>
          <cell r="B4893" t="str">
            <v>ALL OTHER COSTS AND EXPENSES</v>
          </cell>
        </row>
        <row r="4894">
          <cell r="A4894">
            <v>5100001</v>
          </cell>
          <cell r="B4894" t="str">
            <v>ALL OTHER COSTS AND EXPENSES</v>
          </cell>
        </row>
        <row r="4895">
          <cell r="A4895">
            <v>5100001</v>
          </cell>
          <cell r="B4895" t="str">
            <v>ALL OTHER COSTS AND EXPENSES</v>
          </cell>
        </row>
        <row r="4896">
          <cell r="A4896">
            <v>5100001</v>
          </cell>
          <cell r="B4896" t="str">
            <v>ALL OTHER COSTS AND EXPENSES</v>
          </cell>
        </row>
        <row r="4897">
          <cell r="A4897">
            <v>5100001</v>
          </cell>
          <cell r="B4897" t="str">
            <v>ALL OTHER COSTS AND EXPENSES</v>
          </cell>
        </row>
        <row r="4898">
          <cell r="A4898">
            <v>5100001</v>
          </cell>
          <cell r="B4898" t="str">
            <v>ALL OTHER COSTS AND EXPENSES</v>
          </cell>
        </row>
        <row r="4899">
          <cell r="A4899">
            <v>5100001</v>
          </cell>
          <cell r="B4899" t="str">
            <v>ALL OTHER COSTS AND EXPENSES</v>
          </cell>
        </row>
        <row r="4900">
          <cell r="A4900">
            <v>5100001</v>
          </cell>
          <cell r="B4900" t="str">
            <v>ALL OTHER COSTS AND EXPENSES</v>
          </cell>
        </row>
        <row r="4901">
          <cell r="A4901">
            <v>5100001</v>
          </cell>
          <cell r="B4901" t="str">
            <v>ALL OTHER COSTS AND EXPENSES</v>
          </cell>
        </row>
        <row r="4902">
          <cell r="A4902">
            <v>5100001</v>
          </cell>
          <cell r="B4902" t="str">
            <v>ALL OTHER COSTS AND EXPENSES</v>
          </cell>
        </row>
        <row r="4903">
          <cell r="A4903">
            <v>5100001</v>
          </cell>
          <cell r="B4903" t="str">
            <v>ALL OTHER COSTS AND EXPENSES</v>
          </cell>
        </row>
        <row r="4904">
          <cell r="A4904">
            <v>5100001</v>
          </cell>
          <cell r="B4904" t="str">
            <v>ALL OTHER COSTS AND EXPENSES</v>
          </cell>
        </row>
        <row r="4905">
          <cell r="A4905">
            <v>5100001</v>
          </cell>
          <cell r="B4905" t="str">
            <v>ALL OTHER COSTS AND EXPENSES</v>
          </cell>
        </row>
        <row r="4906">
          <cell r="A4906">
            <v>5100001</v>
          </cell>
          <cell r="B4906" t="str">
            <v>ALL OTHER COSTS AND EXPENSES</v>
          </cell>
        </row>
        <row r="4907">
          <cell r="A4907">
            <v>5100001</v>
          </cell>
          <cell r="B4907" t="str">
            <v>ALL OTHER COSTS AND EXPENSES</v>
          </cell>
        </row>
        <row r="4908">
          <cell r="A4908">
            <v>5100001</v>
          </cell>
          <cell r="B4908" t="str">
            <v>ALL OTHER COSTS AND EXPENSES</v>
          </cell>
        </row>
        <row r="4909">
          <cell r="A4909">
            <v>5100001</v>
          </cell>
          <cell r="B4909" t="str">
            <v>ALL OTHER COSTS AND EXPENSES</v>
          </cell>
        </row>
        <row r="4910">
          <cell r="A4910">
            <v>5100001</v>
          </cell>
          <cell r="B4910" t="str">
            <v>ALL OTHER COSTS AND EXPENSES</v>
          </cell>
        </row>
        <row r="4911">
          <cell r="A4911">
            <v>5100001</v>
          </cell>
          <cell r="B4911" t="str">
            <v>ALL OTHER COSTS AND EXPENSES</v>
          </cell>
        </row>
        <row r="4912">
          <cell r="A4912">
            <v>5100001</v>
          </cell>
          <cell r="B4912" t="str">
            <v>ALL OTHER COSTS AND EXPENSES</v>
          </cell>
        </row>
        <row r="4913">
          <cell r="A4913">
            <v>5100001</v>
          </cell>
          <cell r="B4913" t="str">
            <v>ALL OTHER COSTS AND EXPENSES</v>
          </cell>
        </row>
        <row r="4914">
          <cell r="A4914">
            <v>5100001</v>
          </cell>
          <cell r="B4914" t="str">
            <v>ALL OTHER COSTS AND EXPENSES</v>
          </cell>
        </row>
        <row r="4915">
          <cell r="A4915">
            <v>5100001</v>
          </cell>
          <cell r="B4915" t="str">
            <v>ALL OTHER COSTS AND EXPENSES</v>
          </cell>
        </row>
        <row r="4916">
          <cell r="A4916">
            <v>5100001</v>
          </cell>
          <cell r="B4916" t="str">
            <v>ALL OTHER COSTS AND EXPENSES</v>
          </cell>
        </row>
        <row r="4917">
          <cell r="A4917">
            <v>5100001</v>
          </cell>
          <cell r="B4917" t="str">
            <v>ALL OTHER COSTS AND EXPENSES</v>
          </cell>
        </row>
        <row r="4918">
          <cell r="A4918">
            <v>5100001</v>
          </cell>
          <cell r="B4918" t="str">
            <v>ALL OTHER COSTS AND EXPENSES</v>
          </cell>
        </row>
        <row r="4919">
          <cell r="A4919">
            <v>5100001</v>
          </cell>
          <cell r="B4919" t="str">
            <v>ALL OTHER COSTS AND EXPENSES</v>
          </cell>
        </row>
        <row r="4920">
          <cell r="A4920">
            <v>5100001</v>
          </cell>
          <cell r="B4920" t="str">
            <v>ALL OTHER COSTS AND EXPENSES</v>
          </cell>
        </row>
        <row r="4921">
          <cell r="A4921">
            <v>5100001</v>
          </cell>
          <cell r="B4921" t="str">
            <v>ALL OTHER COSTS AND EXPENSES</v>
          </cell>
        </row>
        <row r="4922">
          <cell r="A4922">
            <v>5100001</v>
          </cell>
          <cell r="B4922" t="str">
            <v>ALL OTHER COSTS AND EXPENSES</v>
          </cell>
        </row>
        <row r="4923">
          <cell r="A4923">
            <v>5100001</v>
          </cell>
          <cell r="B4923" t="str">
            <v>ALL OTHER COSTS AND EXPENSES</v>
          </cell>
        </row>
        <row r="4924">
          <cell r="A4924">
            <v>5100001</v>
          </cell>
          <cell r="B4924" t="str">
            <v>ALL OTHER COSTS AND EXPENSES</v>
          </cell>
        </row>
        <row r="4925">
          <cell r="A4925">
            <v>5100001</v>
          </cell>
          <cell r="B4925" t="str">
            <v>ALL OTHER COSTS AND EXPENSES</v>
          </cell>
        </row>
        <row r="4926">
          <cell r="A4926">
            <v>5100001</v>
          </cell>
          <cell r="B4926" t="str">
            <v>ALL OTHER COSTS AND EXPENSES</v>
          </cell>
        </row>
        <row r="4927">
          <cell r="A4927">
            <v>5100001</v>
          </cell>
          <cell r="B4927" t="str">
            <v>ALL OTHER COSTS AND EXPENSES</v>
          </cell>
        </row>
        <row r="4928">
          <cell r="A4928">
            <v>5100001</v>
          </cell>
          <cell r="B4928" t="str">
            <v>ALL OTHER COSTS AND EXPENSES</v>
          </cell>
        </row>
        <row r="4929">
          <cell r="A4929">
            <v>5100001</v>
          </cell>
          <cell r="B4929" t="str">
            <v>ALL OTHER COSTS AND EXPENSES</v>
          </cell>
        </row>
        <row r="4930">
          <cell r="A4930">
            <v>5100001</v>
          </cell>
          <cell r="B4930" t="str">
            <v>ALL OTHER COSTS AND EXPENSES</v>
          </cell>
        </row>
        <row r="4931">
          <cell r="A4931">
            <v>5100001</v>
          </cell>
          <cell r="B4931" t="str">
            <v>ALL OTHER COSTS AND EXPENSES</v>
          </cell>
        </row>
        <row r="4932">
          <cell r="A4932">
            <v>5100001</v>
          </cell>
          <cell r="B4932" t="str">
            <v>ALL OTHER COSTS AND EXPENSES</v>
          </cell>
        </row>
        <row r="4933">
          <cell r="A4933">
            <v>5100001</v>
          </cell>
          <cell r="B4933" t="str">
            <v>ALL OTHER COSTS AND EXPENSES</v>
          </cell>
        </row>
        <row r="4934">
          <cell r="A4934">
            <v>5100001</v>
          </cell>
          <cell r="B4934" t="str">
            <v>ALL OTHER COSTS AND EXPENSES</v>
          </cell>
        </row>
        <row r="4935">
          <cell r="A4935">
            <v>5100001</v>
          </cell>
          <cell r="B4935" t="str">
            <v>ALL OTHER COSTS AND EXPENSES</v>
          </cell>
        </row>
        <row r="4936">
          <cell r="A4936">
            <v>5100001</v>
          </cell>
          <cell r="B4936" t="str">
            <v>ALL OTHER COSTS AND EXPENSES</v>
          </cell>
        </row>
        <row r="4937">
          <cell r="A4937">
            <v>5100001</v>
          </cell>
          <cell r="B4937" t="str">
            <v>ALL OTHER COSTS AND EXPENSES</v>
          </cell>
        </row>
        <row r="4938">
          <cell r="A4938">
            <v>5100001</v>
          </cell>
          <cell r="B4938" t="str">
            <v>ALL OTHER COSTS AND EXPENSES</v>
          </cell>
        </row>
        <row r="4939">
          <cell r="A4939">
            <v>5100001</v>
          </cell>
          <cell r="B4939" t="str">
            <v>ALL OTHER COSTS AND EXPENSES</v>
          </cell>
        </row>
        <row r="4940">
          <cell r="A4940">
            <v>5100001</v>
          </cell>
          <cell r="B4940" t="str">
            <v>ALL OTHER COSTS AND EXPENSES</v>
          </cell>
        </row>
        <row r="4941">
          <cell r="A4941">
            <v>5100001</v>
          </cell>
          <cell r="B4941" t="str">
            <v>ALL OTHER COSTS AND EXPENSES</v>
          </cell>
        </row>
        <row r="4942">
          <cell r="A4942">
            <v>5100001</v>
          </cell>
          <cell r="B4942" t="str">
            <v>ALL OTHER COSTS AND EXPENSES</v>
          </cell>
        </row>
        <row r="4943">
          <cell r="A4943">
            <v>5100001</v>
          </cell>
          <cell r="B4943" t="str">
            <v>ALL OTHER COSTS AND EXPENSES</v>
          </cell>
        </row>
        <row r="4944">
          <cell r="A4944">
            <v>5100001</v>
          </cell>
          <cell r="B4944" t="str">
            <v>ALL OTHER COSTS AND EXPENSES</v>
          </cell>
        </row>
        <row r="4945">
          <cell r="A4945">
            <v>5100001</v>
          </cell>
          <cell r="B4945" t="str">
            <v>ALL OTHER COSTS AND EXPENSES</v>
          </cell>
        </row>
        <row r="4946">
          <cell r="A4946">
            <v>5100001</v>
          </cell>
          <cell r="B4946" t="str">
            <v>ALL OTHER COSTS AND EXPENSES</v>
          </cell>
        </row>
        <row r="4947">
          <cell r="A4947">
            <v>5100001</v>
          </cell>
          <cell r="B4947" t="str">
            <v>ALL OTHER COSTS AND EXPENSES</v>
          </cell>
        </row>
        <row r="4948">
          <cell r="A4948">
            <v>5100001</v>
          </cell>
          <cell r="B4948" t="str">
            <v>ALL OTHER COSTS AND EXPENSES</v>
          </cell>
        </row>
        <row r="4949">
          <cell r="A4949">
            <v>5100001</v>
          </cell>
          <cell r="B4949" t="str">
            <v>ALL OTHER COSTS AND EXPENSES</v>
          </cell>
        </row>
        <row r="4950">
          <cell r="A4950">
            <v>5100001</v>
          </cell>
          <cell r="B4950" t="str">
            <v>ALL OTHER COSTS AND EXPENSES</v>
          </cell>
        </row>
        <row r="4951">
          <cell r="A4951">
            <v>5100001</v>
          </cell>
          <cell r="B4951" t="str">
            <v>ALL OTHER COSTS AND EXPENSES</v>
          </cell>
        </row>
        <row r="4952">
          <cell r="A4952">
            <v>5100001</v>
          </cell>
          <cell r="B4952" t="str">
            <v>ALL OTHER COSTS AND EXPENSES</v>
          </cell>
        </row>
        <row r="4953">
          <cell r="A4953">
            <v>5100001</v>
          </cell>
          <cell r="B4953" t="str">
            <v>ALL OTHER COSTS AND EXPENSES</v>
          </cell>
        </row>
        <row r="4954">
          <cell r="A4954">
            <v>5100001</v>
          </cell>
          <cell r="B4954" t="str">
            <v>ALL OTHER COSTS AND EXPENSES</v>
          </cell>
        </row>
        <row r="4955">
          <cell r="A4955">
            <v>5100001</v>
          </cell>
          <cell r="B4955" t="str">
            <v>ALL OTHER COSTS AND EXPENSES</v>
          </cell>
        </row>
        <row r="4956">
          <cell r="A4956">
            <v>5100001</v>
          </cell>
          <cell r="B4956" t="str">
            <v>ALL OTHER COSTS AND EXPENSES</v>
          </cell>
        </row>
        <row r="4957">
          <cell r="A4957">
            <v>5100001</v>
          </cell>
          <cell r="B4957" t="str">
            <v>ALL OTHER COSTS AND EXPENSES</v>
          </cell>
        </row>
        <row r="4958">
          <cell r="A4958">
            <v>5100001</v>
          </cell>
          <cell r="B4958" t="str">
            <v>ALL OTHER COSTS AND EXPENSES</v>
          </cell>
        </row>
        <row r="4959">
          <cell r="A4959">
            <v>5100001</v>
          </cell>
          <cell r="B4959" t="str">
            <v>ALL OTHER COSTS AND EXPENSES</v>
          </cell>
        </row>
        <row r="4960">
          <cell r="A4960">
            <v>5100001</v>
          </cell>
          <cell r="B4960" t="str">
            <v>ALL OTHER COSTS AND EXPENSES</v>
          </cell>
        </row>
        <row r="4961">
          <cell r="A4961">
            <v>5100001</v>
          </cell>
          <cell r="B4961" t="str">
            <v>ALL OTHER COSTS AND EXPENSES</v>
          </cell>
        </row>
        <row r="4962">
          <cell r="A4962">
            <v>5100001</v>
          </cell>
          <cell r="B4962" t="str">
            <v>ALL OTHER COSTS AND EXPENSES</v>
          </cell>
        </row>
        <row r="4963">
          <cell r="A4963">
            <v>5100001</v>
          </cell>
          <cell r="B4963" t="str">
            <v>ALL OTHER COSTS AND EXPENSES</v>
          </cell>
        </row>
        <row r="4964">
          <cell r="A4964">
            <v>5100001</v>
          </cell>
          <cell r="B4964" t="str">
            <v>ALL OTHER COSTS AND EXPENSES</v>
          </cell>
        </row>
        <row r="4965">
          <cell r="A4965">
            <v>5100001</v>
          </cell>
          <cell r="B4965" t="str">
            <v>ALL OTHER COSTS AND EXPENSES</v>
          </cell>
        </row>
        <row r="4966">
          <cell r="A4966">
            <v>5100001</v>
          </cell>
          <cell r="B4966" t="str">
            <v>ALL OTHER COSTS AND EXPENSES</v>
          </cell>
        </row>
        <row r="4967">
          <cell r="A4967">
            <v>5100001</v>
          </cell>
          <cell r="B4967" t="str">
            <v>ALL OTHER COSTS AND EXPENSES</v>
          </cell>
        </row>
        <row r="4968">
          <cell r="A4968">
            <v>5100001</v>
          </cell>
          <cell r="B4968" t="str">
            <v>ALL OTHER COSTS AND EXPENSES</v>
          </cell>
        </row>
        <row r="4969">
          <cell r="A4969">
            <v>5100001</v>
          </cell>
          <cell r="B4969" t="str">
            <v>ALL OTHER COSTS AND EXPENSES</v>
          </cell>
        </row>
        <row r="4970">
          <cell r="A4970">
            <v>5100001</v>
          </cell>
          <cell r="B4970" t="str">
            <v>ALL OTHER COSTS AND EXPENSES</v>
          </cell>
        </row>
        <row r="4971">
          <cell r="A4971">
            <v>5100001</v>
          </cell>
          <cell r="B4971" t="str">
            <v>ALL OTHER COSTS AND EXPENSES</v>
          </cell>
        </row>
        <row r="4972">
          <cell r="A4972">
            <v>5100001</v>
          </cell>
          <cell r="B4972" t="str">
            <v>ALL OTHER COSTS AND EXPENSES</v>
          </cell>
        </row>
        <row r="4973">
          <cell r="A4973">
            <v>5100001</v>
          </cell>
          <cell r="B4973" t="str">
            <v>ALL OTHER COSTS AND EXPENSES</v>
          </cell>
        </row>
        <row r="4974">
          <cell r="A4974">
            <v>5100001</v>
          </cell>
          <cell r="B4974" t="str">
            <v>ALL OTHER COSTS AND EXPENSES</v>
          </cell>
        </row>
        <row r="4975">
          <cell r="A4975">
            <v>5100001</v>
          </cell>
          <cell r="B4975" t="str">
            <v>ALL OTHER COSTS AND EXPENSES</v>
          </cell>
        </row>
        <row r="4976">
          <cell r="A4976">
            <v>5100001</v>
          </cell>
          <cell r="B4976" t="str">
            <v>ALL OTHER COSTS AND EXPENSES</v>
          </cell>
        </row>
        <row r="4977">
          <cell r="A4977">
            <v>5100001</v>
          </cell>
          <cell r="B4977" t="str">
            <v>ALL OTHER COSTS AND EXPENSES</v>
          </cell>
        </row>
        <row r="4978">
          <cell r="A4978">
            <v>5100001</v>
          </cell>
          <cell r="B4978" t="str">
            <v>ALL OTHER COSTS AND EXPENSES</v>
          </cell>
        </row>
        <row r="4979">
          <cell r="A4979">
            <v>5100001</v>
          </cell>
          <cell r="B4979" t="str">
            <v>ALL OTHER COSTS AND EXPENSES</v>
          </cell>
        </row>
        <row r="4980">
          <cell r="A4980">
            <v>5100001</v>
          </cell>
          <cell r="B4980" t="str">
            <v>ALL OTHER COSTS AND EXPENSES</v>
          </cell>
        </row>
        <row r="4981">
          <cell r="A4981">
            <v>5100001</v>
          </cell>
          <cell r="B4981" t="str">
            <v>ALL OTHER COSTS AND EXPENSES</v>
          </cell>
        </row>
        <row r="4982">
          <cell r="A4982">
            <v>5100001</v>
          </cell>
          <cell r="B4982" t="str">
            <v>ALL OTHER COSTS AND EXPENSES</v>
          </cell>
        </row>
        <row r="4983">
          <cell r="A4983">
            <v>5100001</v>
          </cell>
          <cell r="B4983" t="str">
            <v>ALL OTHER COSTS AND EXPENSES</v>
          </cell>
        </row>
        <row r="4984">
          <cell r="A4984">
            <v>5100001</v>
          </cell>
          <cell r="B4984" t="str">
            <v>ALL OTHER COSTS AND EXPENSES</v>
          </cell>
        </row>
        <row r="4985">
          <cell r="A4985">
            <v>5100001</v>
          </cell>
          <cell r="B4985" t="str">
            <v>ALL OTHER COSTS AND EXPENSES</v>
          </cell>
        </row>
        <row r="4986">
          <cell r="A4986">
            <v>5100001</v>
          </cell>
          <cell r="B4986" t="str">
            <v>ALL OTHER COSTS AND EXPENSES</v>
          </cell>
        </row>
        <row r="4987">
          <cell r="A4987">
            <v>5100001</v>
          </cell>
          <cell r="B4987" t="str">
            <v>ALL OTHER COSTS AND EXPENSES</v>
          </cell>
        </row>
        <row r="4988">
          <cell r="A4988">
            <v>5100001</v>
          </cell>
          <cell r="B4988" t="str">
            <v>ALL OTHER COSTS AND EXPENSES</v>
          </cell>
        </row>
        <row r="4989">
          <cell r="A4989">
            <v>5100001</v>
          </cell>
          <cell r="B4989" t="str">
            <v>ALL OTHER COSTS AND EXPENSES</v>
          </cell>
        </row>
        <row r="4990">
          <cell r="A4990">
            <v>5100001</v>
          </cell>
          <cell r="B4990" t="str">
            <v>ALL OTHER COSTS AND EXPENSES</v>
          </cell>
        </row>
        <row r="4991">
          <cell r="A4991">
            <v>5100001</v>
          </cell>
          <cell r="B4991" t="str">
            <v>ALL OTHER COSTS AND EXPENSES</v>
          </cell>
        </row>
        <row r="4992">
          <cell r="A4992">
            <v>5100001</v>
          </cell>
          <cell r="B4992" t="str">
            <v>ALL OTHER COSTS AND EXPENSES</v>
          </cell>
        </row>
        <row r="4993">
          <cell r="A4993">
            <v>5100001</v>
          </cell>
          <cell r="B4993" t="str">
            <v>ALL OTHER COSTS AND EXPENSES</v>
          </cell>
        </row>
        <row r="4994">
          <cell r="A4994">
            <v>5100001</v>
          </cell>
          <cell r="B4994" t="str">
            <v>ALL OTHER COSTS AND EXPENSES</v>
          </cell>
        </row>
        <row r="4995">
          <cell r="A4995">
            <v>5100001</v>
          </cell>
          <cell r="B4995" t="str">
            <v>ALL OTHER COSTS AND EXPENSES</v>
          </cell>
        </row>
        <row r="4996">
          <cell r="A4996">
            <v>5100001</v>
          </cell>
          <cell r="B4996" t="str">
            <v>ALL OTHER COSTS AND EXPENSES</v>
          </cell>
        </row>
        <row r="4997">
          <cell r="A4997">
            <v>5100001</v>
          </cell>
          <cell r="B4997" t="str">
            <v>ALL OTHER COSTS AND EXPENSES</v>
          </cell>
        </row>
        <row r="4998">
          <cell r="A4998">
            <v>5100001</v>
          </cell>
          <cell r="B4998" t="str">
            <v>ALL OTHER COSTS AND EXPENSES</v>
          </cell>
        </row>
        <row r="4999">
          <cell r="A4999">
            <v>5100001</v>
          </cell>
          <cell r="B4999" t="str">
            <v>ALL OTHER COSTS AND EXPENSES</v>
          </cell>
        </row>
        <row r="5000">
          <cell r="A5000">
            <v>5100001</v>
          </cell>
          <cell r="B5000" t="str">
            <v>ALL OTHER COSTS AND EXPENSES</v>
          </cell>
        </row>
        <row r="5001">
          <cell r="A5001">
            <v>5100001</v>
          </cell>
          <cell r="B5001" t="str">
            <v>ALL OTHER COSTS AND EXPENSES</v>
          </cell>
        </row>
        <row r="5002">
          <cell r="A5002">
            <v>5100001</v>
          </cell>
          <cell r="B5002" t="str">
            <v>ALL OTHER COSTS AND EXPENSES</v>
          </cell>
        </row>
        <row r="5003">
          <cell r="A5003">
            <v>5100001</v>
          </cell>
          <cell r="B5003" t="str">
            <v>ALL OTHER COSTS AND EXPENSES</v>
          </cell>
        </row>
        <row r="5004">
          <cell r="A5004">
            <v>5100001</v>
          </cell>
          <cell r="B5004" t="str">
            <v>ALL OTHER COSTS AND EXPENSES</v>
          </cell>
        </row>
        <row r="5005">
          <cell r="A5005">
            <v>5100001</v>
          </cell>
          <cell r="B5005" t="str">
            <v>ALL OTHER COSTS AND EXPENSES</v>
          </cell>
        </row>
        <row r="5006">
          <cell r="A5006">
            <v>5100001</v>
          </cell>
          <cell r="B5006" t="str">
            <v>ALL OTHER COSTS AND EXPENSES</v>
          </cell>
        </row>
        <row r="5007">
          <cell r="A5007">
            <v>5100001</v>
          </cell>
          <cell r="B5007" t="str">
            <v>ALL OTHER COSTS AND EXPENSES</v>
          </cell>
        </row>
        <row r="5008">
          <cell r="A5008">
            <v>5100001</v>
          </cell>
          <cell r="B5008" t="str">
            <v>ALL OTHER COSTS AND EXPENSES</v>
          </cell>
        </row>
        <row r="5009">
          <cell r="A5009">
            <v>5100001</v>
          </cell>
          <cell r="B5009" t="str">
            <v>ALL OTHER COSTS AND EXPENSES</v>
          </cell>
        </row>
        <row r="5010">
          <cell r="A5010">
            <v>5100001</v>
          </cell>
          <cell r="B5010" t="str">
            <v>ALL OTHER COSTS AND EXPENSES</v>
          </cell>
        </row>
        <row r="5011">
          <cell r="A5011">
            <v>5100001</v>
          </cell>
          <cell r="B5011" t="str">
            <v>ALL OTHER COSTS AND EXPENSES</v>
          </cell>
        </row>
        <row r="5012">
          <cell r="A5012">
            <v>5100001</v>
          </cell>
          <cell r="B5012" t="str">
            <v>ALL OTHER COSTS AND EXPENSES</v>
          </cell>
        </row>
        <row r="5013">
          <cell r="A5013">
            <v>5100001</v>
          </cell>
          <cell r="B5013" t="str">
            <v>ALL OTHER COSTS AND EXPENSES</v>
          </cell>
        </row>
        <row r="5014">
          <cell r="A5014">
            <v>5100001</v>
          </cell>
          <cell r="B5014" t="str">
            <v>ALL OTHER COSTS AND EXPENSES</v>
          </cell>
        </row>
        <row r="5015">
          <cell r="A5015">
            <v>5100001</v>
          </cell>
          <cell r="B5015" t="str">
            <v>ALL OTHER COSTS AND EXPENSES</v>
          </cell>
        </row>
        <row r="5016">
          <cell r="A5016">
            <v>5100001</v>
          </cell>
          <cell r="B5016" t="str">
            <v>ALL OTHER COSTS AND EXPENSES</v>
          </cell>
        </row>
        <row r="5017">
          <cell r="A5017">
            <v>5100001</v>
          </cell>
          <cell r="B5017" t="str">
            <v>ALL OTHER COSTS AND EXPENSES</v>
          </cell>
        </row>
        <row r="5018">
          <cell r="A5018">
            <v>5100001</v>
          </cell>
          <cell r="B5018" t="str">
            <v>ALL OTHER COSTS AND EXPENSES</v>
          </cell>
        </row>
        <row r="5019">
          <cell r="A5019">
            <v>5100001</v>
          </cell>
          <cell r="B5019" t="str">
            <v>ALL OTHER COSTS AND EXPENSES</v>
          </cell>
        </row>
        <row r="5020">
          <cell r="A5020">
            <v>5100001</v>
          </cell>
          <cell r="B5020" t="str">
            <v>ALL OTHER COSTS AND EXPENSES</v>
          </cell>
        </row>
        <row r="5021">
          <cell r="A5021">
            <v>5100001</v>
          </cell>
          <cell r="B5021" t="str">
            <v>ALL OTHER COSTS AND EXPENSES</v>
          </cell>
        </row>
        <row r="5022">
          <cell r="A5022">
            <v>5100001</v>
          </cell>
          <cell r="B5022" t="str">
            <v>ALL OTHER COSTS AND EXPENSES</v>
          </cell>
        </row>
        <row r="5023">
          <cell r="A5023">
            <v>5100001</v>
          </cell>
          <cell r="B5023" t="str">
            <v>ALL OTHER COSTS AND EXPENSES</v>
          </cell>
        </row>
        <row r="5024">
          <cell r="A5024">
            <v>5100001</v>
          </cell>
          <cell r="B5024" t="str">
            <v>ALL OTHER COSTS AND EXPENSES</v>
          </cell>
        </row>
        <row r="5025">
          <cell r="A5025">
            <v>5100001</v>
          </cell>
          <cell r="B5025" t="str">
            <v>ALL OTHER COSTS AND EXPENSES</v>
          </cell>
        </row>
        <row r="5026">
          <cell r="A5026">
            <v>5100001</v>
          </cell>
          <cell r="B5026" t="str">
            <v>ALL OTHER COSTS AND EXPENSES</v>
          </cell>
        </row>
        <row r="5027">
          <cell r="A5027">
            <v>5100001</v>
          </cell>
          <cell r="B5027" t="str">
            <v>ALL OTHER COSTS AND EXPENSES</v>
          </cell>
        </row>
        <row r="5028">
          <cell r="A5028">
            <v>5100001</v>
          </cell>
          <cell r="B5028" t="str">
            <v>ALL OTHER COSTS AND EXPENSES</v>
          </cell>
        </row>
        <row r="5029">
          <cell r="A5029">
            <v>5100001</v>
          </cell>
          <cell r="B5029" t="str">
            <v>ALL OTHER COSTS AND EXPENSES</v>
          </cell>
        </row>
        <row r="5030">
          <cell r="A5030">
            <v>5100001</v>
          </cell>
          <cell r="B5030" t="str">
            <v>ALL OTHER COSTS AND EXPENSES</v>
          </cell>
        </row>
        <row r="5031">
          <cell r="A5031">
            <v>5100001</v>
          </cell>
          <cell r="B5031" t="str">
            <v>ALL OTHER COSTS AND EXPENSES</v>
          </cell>
        </row>
        <row r="5032">
          <cell r="A5032">
            <v>5100001</v>
          </cell>
          <cell r="B5032" t="str">
            <v>ALL OTHER COSTS AND EXPENSES</v>
          </cell>
        </row>
        <row r="5033">
          <cell r="A5033">
            <v>5100001</v>
          </cell>
          <cell r="B5033" t="str">
            <v>ALL OTHER COSTS AND EXPENSES</v>
          </cell>
        </row>
        <row r="5034">
          <cell r="A5034">
            <v>5100001</v>
          </cell>
          <cell r="B5034" t="str">
            <v>ALL OTHER COSTS AND EXPENSES</v>
          </cell>
        </row>
        <row r="5035">
          <cell r="A5035">
            <v>5100001</v>
          </cell>
          <cell r="B5035" t="str">
            <v>ALL OTHER COSTS AND EXPENSES</v>
          </cell>
        </row>
        <row r="5036">
          <cell r="A5036">
            <v>5100001</v>
          </cell>
          <cell r="B5036" t="str">
            <v>ALL OTHER COSTS AND EXPENSES</v>
          </cell>
        </row>
        <row r="5037">
          <cell r="A5037">
            <v>5100001</v>
          </cell>
          <cell r="B5037" t="str">
            <v>ALL OTHER COSTS AND EXPENSES</v>
          </cell>
        </row>
        <row r="5038">
          <cell r="A5038">
            <v>5100001</v>
          </cell>
          <cell r="B5038" t="str">
            <v>ALL OTHER COSTS AND EXPENSES</v>
          </cell>
        </row>
        <row r="5039">
          <cell r="A5039">
            <v>5100001</v>
          </cell>
          <cell r="B5039" t="str">
            <v>ALL OTHER COSTS AND EXPENSES</v>
          </cell>
        </row>
        <row r="5040">
          <cell r="A5040">
            <v>5100001</v>
          </cell>
          <cell r="B5040" t="str">
            <v>ALL OTHER COSTS AND EXPENSES</v>
          </cell>
        </row>
        <row r="5041">
          <cell r="A5041">
            <v>5100001</v>
          </cell>
          <cell r="B5041" t="str">
            <v>ALL OTHER COSTS AND EXPENSES</v>
          </cell>
        </row>
        <row r="5042">
          <cell r="A5042">
            <v>5100001</v>
          </cell>
          <cell r="B5042" t="str">
            <v>ALL OTHER COSTS AND EXPENSES</v>
          </cell>
        </row>
        <row r="5043">
          <cell r="A5043">
            <v>5100001</v>
          </cell>
          <cell r="B5043" t="str">
            <v>ALL OTHER COSTS AND EXPENSES</v>
          </cell>
        </row>
        <row r="5044">
          <cell r="A5044">
            <v>5100001</v>
          </cell>
          <cell r="B5044" t="str">
            <v>ALL OTHER COSTS AND EXPENSES</v>
          </cell>
        </row>
        <row r="5045">
          <cell r="A5045">
            <v>5100001</v>
          </cell>
          <cell r="B5045" t="str">
            <v>ALL OTHER COSTS AND EXPENSES</v>
          </cell>
        </row>
        <row r="5046">
          <cell r="A5046">
            <v>5100001</v>
          </cell>
          <cell r="B5046" t="str">
            <v>ALL OTHER COSTS AND EXPENSES</v>
          </cell>
        </row>
        <row r="5047">
          <cell r="A5047">
            <v>5100001</v>
          </cell>
          <cell r="B5047" t="str">
            <v>ALL OTHER COSTS AND EXPENSES</v>
          </cell>
        </row>
        <row r="5048">
          <cell r="A5048">
            <v>5100001</v>
          </cell>
          <cell r="B5048" t="str">
            <v>ALL OTHER COSTS AND EXPENSES</v>
          </cell>
        </row>
        <row r="5049">
          <cell r="A5049">
            <v>5100001</v>
          </cell>
          <cell r="B5049" t="str">
            <v>ALL OTHER COSTS AND EXPENSES</v>
          </cell>
        </row>
        <row r="5050">
          <cell r="A5050">
            <v>5100001</v>
          </cell>
          <cell r="B5050" t="str">
            <v>ALL OTHER COSTS AND EXPENSES</v>
          </cell>
        </row>
        <row r="5051">
          <cell r="A5051">
            <v>5100001</v>
          </cell>
          <cell r="B5051" t="str">
            <v>ALL OTHER COSTS AND EXPENSES</v>
          </cell>
        </row>
        <row r="5052">
          <cell r="A5052">
            <v>5100001</v>
          </cell>
          <cell r="B5052" t="str">
            <v>ALL OTHER COSTS AND EXPENSES</v>
          </cell>
        </row>
        <row r="5053">
          <cell r="A5053">
            <v>5100001</v>
          </cell>
          <cell r="B5053" t="str">
            <v>ALL OTHER COSTS AND EXPENSES</v>
          </cell>
        </row>
        <row r="5054">
          <cell r="A5054">
            <v>5100001</v>
          </cell>
          <cell r="B5054" t="str">
            <v>ALL OTHER COSTS AND EXPENSES</v>
          </cell>
        </row>
        <row r="5055">
          <cell r="A5055">
            <v>5100001</v>
          </cell>
          <cell r="B5055" t="str">
            <v>ALL OTHER COSTS AND EXPENSES</v>
          </cell>
        </row>
        <row r="5056">
          <cell r="A5056">
            <v>5100001</v>
          </cell>
          <cell r="B5056" t="str">
            <v>ALL OTHER COSTS AND EXPENSES</v>
          </cell>
        </row>
        <row r="5057">
          <cell r="A5057">
            <v>5100001</v>
          </cell>
          <cell r="B5057" t="str">
            <v>ALL OTHER COSTS AND EXPENSES</v>
          </cell>
        </row>
        <row r="5058">
          <cell r="A5058">
            <v>5100001</v>
          </cell>
          <cell r="B5058" t="str">
            <v>ALL OTHER COSTS AND EXPENSES</v>
          </cell>
        </row>
        <row r="5059">
          <cell r="A5059">
            <v>5100001</v>
          </cell>
          <cell r="B5059" t="str">
            <v>ALL OTHER COSTS AND EXPENSES</v>
          </cell>
        </row>
        <row r="5060">
          <cell r="A5060">
            <v>5100001</v>
          </cell>
          <cell r="B5060" t="str">
            <v>ALL OTHER COSTS AND EXPENSES</v>
          </cell>
        </row>
        <row r="5061">
          <cell r="A5061">
            <v>5100001</v>
          </cell>
          <cell r="B5061" t="str">
            <v>ALL OTHER COSTS AND EXPENSES</v>
          </cell>
        </row>
        <row r="5062">
          <cell r="A5062">
            <v>5100001</v>
          </cell>
          <cell r="B5062" t="str">
            <v>ALL OTHER COSTS AND EXPENSES</v>
          </cell>
        </row>
        <row r="5063">
          <cell r="A5063">
            <v>5100001</v>
          </cell>
          <cell r="B5063" t="str">
            <v>ALL OTHER COSTS AND EXPENSES</v>
          </cell>
        </row>
        <row r="5064">
          <cell r="A5064">
            <v>5100001</v>
          </cell>
          <cell r="B5064" t="str">
            <v>ALL OTHER COSTS AND EXPENSES</v>
          </cell>
        </row>
        <row r="5065">
          <cell r="A5065">
            <v>5100001</v>
          </cell>
          <cell r="B5065" t="str">
            <v>ALL OTHER COSTS AND EXPENSES</v>
          </cell>
        </row>
        <row r="5066">
          <cell r="A5066">
            <v>5100001</v>
          </cell>
          <cell r="B5066" t="str">
            <v>ALL OTHER COSTS AND EXPENSES</v>
          </cell>
        </row>
        <row r="5067">
          <cell r="A5067">
            <v>5100001</v>
          </cell>
          <cell r="B5067" t="str">
            <v>ALL OTHER COSTS AND EXPENSES</v>
          </cell>
        </row>
        <row r="5068">
          <cell r="A5068">
            <v>5100001</v>
          </cell>
          <cell r="B5068" t="str">
            <v>ALL OTHER COSTS AND EXPENSES</v>
          </cell>
        </row>
        <row r="5069">
          <cell r="A5069">
            <v>5100001</v>
          </cell>
          <cell r="B5069" t="str">
            <v>ALL OTHER COSTS AND EXPENSES</v>
          </cell>
        </row>
        <row r="5070">
          <cell r="A5070">
            <v>5100001</v>
          </cell>
          <cell r="B5070" t="str">
            <v>ALL OTHER COSTS AND EXPENSES</v>
          </cell>
        </row>
        <row r="5071">
          <cell r="A5071">
            <v>5100001</v>
          </cell>
          <cell r="B5071" t="str">
            <v>ALL OTHER COSTS AND EXPENSES</v>
          </cell>
        </row>
        <row r="5072">
          <cell r="A5072">
            <v>5100001</v>
          </cell>
          <cell r="B5072" t="str">
            <v>ALL OTHER COSTS AND EXPENSES</v>
          </cell>
        </row>
        <row r="5073">
          <cell r="A5073">
            <v>5100001</v>
          </cell>
          <cell r="B5073" t="str">
            <v>ALL OTHER COSTS AND EXPENSES</v>
          </cell>
        </row>
        <row r="5074">
          <cell r="A5074">
            <v>5100001</v>
          </cell>
          <cell r="B5074" t="str">
            <v>ALL OTHER COSTS AND EXPENSES</v>
          </cell>
        </row>
        <row r="5075">
          <cell r="A5075">
            <v>5100001</v>
          </cell>
          <cell r="B5075" t="str">
            <v>ALL OTHER COSTS AND EXPENSES</v>
          </cell>
        </row>
        <row r="5076">
          <cell r="A5076">
            <v>5100001</v>
          </cell>
          <cell r="B5076" t="str">
            <v>ALL OTHER COSTS AND EXPENSES</v>
          </cell>
        </row>
        <row r="5077">
          <cell r="A5077">
            <v>5100001</v>
          </cell>
          <cell r="B5077" t="str">
            <v>ALL OTHER COSTS AND EXPENSES</v>
          </cell>
        </row>
        <row r="5078">
          <cell r="A5078">
            <v>5100001</v>
          </cell>
          <cell r="B5078" t="str">
            <v>ALL OTHER COSTS AND EXPENSES</v>
          </cell>
        </row>
        <row r="5079">
          <cell r="A5079">
            <v>9010071</v>
          </cell>
          <cell r="B5079" t="str">
            <v>INCOME FROM CONSOLIDATED AFFILIATES</v>
          </cell>
        </row>
        <row r="5080">
          <cell r="A5080">
            <v>9010072</v>
          </cell>
          <cell r="B5080" t="str">
            <v>TRSY-OTHER INTERNAL INCOME</v>
          </cell>
        </row>
        <row r="5081">
          <cell r="A5081">
            <v>9010073</v>
          </cell>
          <cell r="B5081" t="str">
            <v>CHANGE IN EQUITY</v>
          </cell>
        </row>
        <row r="5082">
          <cell r="A5082">
            <v>9011501</v>
          </cell>
          <cell r="B5082" t="str">
            <v>AMORT OF DIF BTWN CST &amp; SHR OF EQTY AT ACQ-ASSOC CO</v>
          </cell>
        </row>
        <row r="5083">
          <cell r="A5083">
            <v>9011501</v>
          </cell>
          <cell r="B5083" t="str">
            <v>AMORT OF DIF BTWN CST &amp; SHR OF EQTY AT ACQ-ASSOC CO</v>
          </cell>
        </row>
        <row r="5084">
          <cell r="A5084">
            <v>9011701</v>
          </cell>
          <cell r="B5084" t="str">
            <v>CHANGE IN EQUITY OF ASSOCIATED COMPANIES</v>
          </cell>
        </row>
        <row r="5085">
          <cell r="A5085">
            <v>9012401</v>
          </cell>
          <cell r="B5085" t="str">
            <v>GAIN OR LOSS ON DISP OF BUS OTHER THAN ASSOC CO</v>
          </cell>
        </row>
        <row r="5086">
          <cell r="A5086">
            <v>9014001</v>
          </cell>
          <cell r="B5086" t="str">
            <v>INTEREST</v>
          </cell>
        </row>
        <row r="5087">
          <cell r="A5087">
            <v>9014001</v>
          </cell>
          <cell r="B5087" t="str">
            <v>INTEREST</v>
          </cell>
        </row>
        <row r="5088">
          <cell r="A5088">
            <v>9014001</v>
          </cell>
          <cell r="B5088" t="str">
            <v>INTEREST</v>
          </cell>
        </row>
        <row r="5089">
          <cell r="A5089">
            <v>9016001</v>
          </cell>
          <cell r="B5089" t="str">
            <v>INTEREST FROM ASSOCIATED COMPANIES</v>
          </cell>
        </row>
        <row r="5090">
          <cell r="A5090">
            <v>9017001</v>
          </cell>
          <cell r="B5090" t="str">
            <v>SERVICE CHARGES &amp; COMMISSIONS-INTERNAL</v>
          </cell>
        </row>
        <row r="5091">
          <cell r="A5091">
            <v>9113401</v>
          </cell>
          <cell r="B5091" t="str">
            <v>INCOME FROM MISCELLANEOUS INVESTMENTS-VENDOR FINANCING/OTHER</v>
          </cell>
        </row>
        <row r="5092">
          <cell r="A5092">
            <v>9113401</v>
          </cell>
          <cell r="B5092" t="str">
            <v>INCOME FROM MISCELLANEOUS INVESTMENTS-VENDOR FINANCING/OTHER</v>
          </cell>
        </row>
        <row r="5093">
          <cell r="A5093">
            <v>9115001</v>
          </cell>
          <cell r="B5093" t="str">
            <v>INCOME FROM MISC INVST-AMORT OF PREM/DISC</v>
          </cell>
        </row>
        <row r="5094">
          <cell r="A5094">
            <v>9311001</v>
          </cell>
          <cell r="B5094" t="str">
            <v>INTEREST ON CUSTOMERS' ACCOUNTS &amp; NOTES REC</v>
          </cell>
        </row>
        <row r="5095">
          <cell r="A5095">
            <v>9312001</v>
          </cell>
          <cell r="B5095" t="str">
            <v>INTEREST ON BANK BALANCES</v>
          </cell>
        </row>
        <row r="5096">
          <cell r="A5096">
            <v>9312001</v>
          </cell>
          <cell r="B5096" t="str">
            <v>INTEREST ON BANK BALANCES</v>
          </cell>
        </row>
        <row r="5097">
          <cell r="A5097">
            <v>9312001</v>
          </cell>
          <cell r="B5097" t="str">
            <v>INTEREST ON BANK BALANCES</v>
          </cell>
        </row>
        <row r="5098">
          <cell r="A5098">
            <v>9312001</v>
          </cell>
          <cell r="B5098" t="str">
            <v>INTEREST ON BANK BALANCES</v>
          </cell>
        </row>
        <row r="5099">
          <cell r="A5099">
            <v>9312001</v>
          </cell>
          <cell r="B5099" t="str">
            <v>INTEREST ON BANK BALANCES</v>
          </cell>
        </row>
        <row r="5100">
          <cell r="A5100">
            <v>9313001</v>
          </cell>
          <cell r="B5100" t="str">
            <v>INTEREST ON LOANS TO EMPLOYEES</v>
          </cell>
        </row>
        <row r="5101">
          <cell r="A5101">
            <v>9316001</v>
          </cell>
          <cell r="B5101" t="str">
            <v>INTEREST ON SUNDRY RECEIVABLES</v>
          </cell>
        </row>
        <row r="5102">
          <cell r="A5102">
            <v>9511001</v>
          </cell>
          <cell r="B5102" t="str">
            <v>LICENSING INCOME</v>
          </cell>
        </row>
        <row r="5103">
          <cell r="A5103">
            <v>9511001</v>
          </cell>
          <cell r="B5103" t="str">
            <v>LICENSING INCOME</v>
          </cell>
        </row>
        <row r="5104">
          <cell r="A5104">
            <v>9613001</v>
          </cell>
          <cell r="B5104" t="str">
            <v>FEES FOR COLLECTION OF STATE &amp; LOCAL TAXES</v>
          </cell>
        </row>
        <row r="5105">
          <cell r="A5105">
            <v>9614001</v>
          </cell>
          <cell r="B5105" t="str">
            <v>RENTAL INCOME-EXTERNAL</v>
          </cell>
        </row>
        <row r="5106">
          <cell r="A5106">
            <v>9615001</v>
          </cell>
          <cell r="B5106" t="str">
            <v>SERVICES CHARGES-EXTERNAL</v>
          </cell>
        </row>
        <row r="5107">
          <cell r="A5107">
            <v>9700071</v>
          </cell>
          <cell r="B5107" t="str">
            <v>TRSY-INTEREST EXPENSE</v>
          </cell>
        </row>
        <row r="5108">
          <cell r="A5108">
            <v>9701001</v>
          </cell>
          <cell r="B5108" t="str">
            <v>INTEREST PAID TO CONSOLIDATED COMPONENTS</v>
          </cell>
        </row>
        <row r="5109">
          <cell r="A5109">
            <v>9701501</v>
          </cell>
          <cell r="B5109" t="str">
            <v>AMORT-ISSUANCE COSTS CUR EXP-DEB &amp; BONDS</v>
          </cell>
        </row>
        <row r="5110">
          <cell r="A5110">
            <v>9701701</v>
          </cell>
          <cell r="B5110" t="str">
            <v>AMORT OF DISC/PREM-RECEIVABLES DISCOUNTS</v>
          </cell>
        </row>
        <row r="5111">
          <cell r="A5111">
            <v>9702002</v>
          </cell>
          <cell r="B5111" t="str">
            <v>INTEREST ON TAX DEFICIENCIES</v>
          </cell>
        </row>
        <row r="5112">
          <cell r="A5112">
            <v>9702301</v>
          </cell>
          <cell r="B5112" t="str">
            <v>INTEREST ON OTHER TRANSACTIONS</v>
          </cell>
        </row>
        <row r="5113">
          <cell r="A5113">
            <v>9702401</v>
          </cell>
          <cell r="B5113" t="str">
            <v>SERVICE CHARGES CONTROLLED DISB BANK ACCT</v>
          </cell>
        </row>
        <row r="5114">
          <cell r="A5114">
            <v>9703001</v>
          </cell>
          <cell r="B5114" t="str">
            <v>INTEREST ON BANK LOANS,NOTES &amp;INSTALL PAYABLE</v>
          </cell>
        </row>
        <row r="5115">
          <cell r="A5115">
            <v>9800071</v>
          </cell>
          <cell r="B5115" t="str">
            <v>TRSY-TAX PROVISION</v>
          </cell>
        </row>
        <row r="5116">
          <cell r="A5116">
            <v>9801001</v>
          </cell>
          <cell r="B5116" t="str">
            <v>U.S. FED INC TAXES PAYABLE - PARENT</v>
          </cell>
        </row>
        <row r="5117">
          <cell r="A5117">
            <v>9801001</v>
          </cell>
          <cell r="B5117" t="str">
            <v>U.S. FED INC TAXES PAYABLE - PARENT</v>
          </cell>
        </row>
        <row r="5118">
          <cell r="A5118">
            <v>9801001</v>
          </cell>
          <cell r="B5118" t="str">
            <v>U.S. FED INC TAXES PAYABLE - PARENT</v>
          </cell>
        </row>
        <row r="5119">
          <cell r="A5119">
            <v>9801002</v>
          </cell>
          <cell r="B5119" t="str">
            <v>U.S.FED INC TAXES PAYABLE-NON-PARENT</v>
          </cell>
        </row>
        <row r="5120">
          <cell r="A5120">
            <v>9801002</v>
          </cell>
          <cell r="B5120" t="str">
            <v>U.S.FED INC TAXES PAYABLE-NON-PARENT</v>
          </cell>
        </row>
        <row r="5121">
          <cell r="A5121">
            <v>9802001</v>
          </cell>
          <cell r="B5121" t="str">
            <v>U.S. FEDERAL INCOME TAXES-DEFERRED</v>
          </cell>
        </row>
        <row r="5122">
          <cell r="A5122">
            <v>9841001</v>
          </cell>
          <cell r="B5122" t="str">
            <v>PROVISION-FOREIGN INCOME TAX PAYABLE</v>
          </cell>
        </row>
        <row r="5123">
          <cell r="A5123">
            <v>9841001</v>
          </cell>
          <cell r="B5123" t="str">
            <v>PROVISION-FOREIGN INCOME TAX PAYABLE</v>
          </cell>
        </row>
        <row r="5124">
          <cell r="A5124">
            <v>9841001</v>
          </cell>
          <cell r="B5124" t="str">
            <v>PROVISION-FOREIGN INCOME TAX PAYABLE</v>
          </cell>
        </row>
        <row r="5125">
          <cell r="A5125">
            <v>9841001</v>
          </cell>
          <cell r="B5125" t="str">
            <v>PROVISION-FOREIGN INCOME TAX PAYABLE</v>
          </cell>
        </row>
        <row r="5126">
          <cell r="A5126">
            <v>9842001</v>
          </cell>
          <cell r="B5126" t="str">
            <v>PROVISION-FOREIGN INCOME TAX DEFERRED</v>
          </cell>
        </row>
        <row r="5127">
          <cell r="A5127">
            <v>9842001</v>
          </cell>
          <cell r="B5127" t="str">
            <v>PROVISION-FOREIGN INCOME TAX DEFERRED</v>
          </cell>
        </row>
        <row r="5128">
          <cell r="A5128">
            <v>9860001</v>
          </cell>
          <cell r="B5128" t="str">
            <v>STATE &amp; LOCAL I&amp;F TAXES - PARENT</v>
          </cell>
        </row>
        <row r="5129">
          <cell r="A5129">
            <v>9860001</v>
          </cell>
          <cell r="B5129" t="str">
            <v>STATE &amp; LOCAL I&amp;F TAXES - PARENT</v>
          </cell>
        </row>
        <row r="5130">
          <cell r="A5130">
            <v>9860001</v>
          </cell>
          <cell r="B5130" t="str">
            <v>STATE &amp; LOCAL I&amp;F TAXES - PARENT</v>
          </cell>
        </row>
        <row r="5131">
          <cell r="A5131">
            <v>9860002</v>
          </cell>
          <cell r="B5131" t="str">
            <v>PROV FOR INCOME TAXES-STATE &amp; LOCAL I&amp;F TAXES-NON-PARENT</v>
          </cell>
        </row>
        <row r="5132">
          <cell r="A5132">
            <v>9860002</v>
          </cell>
          <cell r="B5132" t="str">
            <v>PROV FOR INCOME TAXES-STATE &amp; LOCAL I&amp;F TAXES-NON-PARENT</v>
          </cell>
        </row>
        <row r="5133">
          <cell r="A5133">
            <v>9900001</v>
          </cell>
          <cell r="B5133" t="str">
            <v>INT OF OTHER SHARE OWNERS IN AFFIL NET INCOME</v>
          </cell>
        </row>
        <row r="5134">
          <cell r="A5134">
            <v>100001</v>
          </cell>
          <cell r="B5134" t="str">
            <v>CASH</v>
          </cell>
        </row>
        <row r="5135">
          <cell r="A5135">
            <v>100001</v>
          </cell>
          <cell r="B5135" t="str">
            <v>CASH</v>
          </cell>
        </row>
        <row r="5136">
          <cell r="A5136">
            <v>100001</v>
          </cell>
          <cell r="B5136" t="str">
            <v>CASH</v>
          </cell>
        </row>
        <row r="5137">
          <cell r="A5137">
            <v>100001</v>
          </cell>
          <cell r="B5137" t="str">
            <v>CASH</v>
          </cell>
        </row>
        <row r="5138">
          <cell r="A5138">
            <v>100001</v>
          </cell>
          <cell r="B5138" t="str">
            <v>CASH</v>
          </cell>
        </row>
        <row r="5139">
          <cell r="A5139">
            <v>100001</v>
          </cell>
          <cell r="B5139" t="str">
            <v>CASH</v>
          </cell>
        </row>
        <row r="5140">
          <cell r="A5140">
            <v>100001</v>
          </cell>
          <cell r="B5140" t="str">
            <v>CASH</v>
          </cell>
        </row>
        <row r="5141">
          <cell r="A5141">
            <v>100001</v>
          </cell>
          <cell r="B5141" t="str">
            <v>CASH</v>
          </cell>
        </row>
        <row r="5142">
          <cell r="A5142">
            <v>100001</v>
          </cell>
          <cell r="B5142" t="str">
            <v>CASH</v>
          </cell>
        </row>
        <row r="5143">
          <cell r="A5143">
            <v>100001</v>
          </cell>
          <cell r="B5143" t="str">
            <v>CASH</v>
          </cell>
        </row>
        <row r="5144">
          <cell r="A5144">
            <v>100001</v>
          </cell>
          <cell r="B5144" t="str">
            <v>CASH</v>
          </cell>
        </row>
        <row r="5145">
          <cell r="A5145">
            <v>100001</v>
          </cell>
          <cell r="B5145" t="str">
            <v>CASH</v>
          </cell>
        </row>
        <row r="5146">
          <cell r="A5146">
            <v>100071</v>
          </cell>
          <cell r="B5146" t="str">
            <v>TRSY-CASH &amp; MARKETABLE SECURITIES</v>
          </cell>
        </row>
        <row r="5147">
          <cell r="A5147">
            <v>301101</v>
          </cell>
          <cell r="B5147" t="str">
            <v>CUSTOMERS' ACCTS &amp; NOTES-CURRENT</v>
          </cell>
        </row>
        <row r="5148">
          <cell r="A5148">
            <v>301101</v>
          </cell>
          <cell r="B5148" t="str">
            <v>CUSTOMERS' ACCTS &amp; NOTES-CURRENT</v>
          </cell>
        </row>
        <row r="5149">
          <cell r="A5149">
            <v>301101</v>
          </cell>
          <cell r="B5149" t="str">
            <v>CUSTOMERS' ACCTS &amp; NOTES-CURRENT</v>
          </cell>
        </row>
        <row r="5150">
          <cell r="A5150">
            <v>301101</v>
          </cell>
          <cell r="B5150" t="str">
            <v>CUSTOMERS' ACCTS &amp; NOTES-CURRENT</v>
          </cell>
        </row>
        <row r="5151">
          <cell r="A5151">
            <v>301101</v>
          </cell>
          <cell r="B5151" t="str">
            <v>CUSTOMERS' ACCTS &amp; NOTES-CURRENT</v>
          </cell>
        </row>
        <row r="5152">
          <cell r="A5152">
            <v>301101</v>
          </cell>
          <cell r="B5152" t="str">
            <v>CUSTOMERS' ACCTS &amp; NOTES-CURRENT</v>
          </cell>
        </row>
        <row r="5153">
          <cell r="A5153">
            <v>301101</v>
          </cell>
          <cell r="B5153" t="str">
            <v>CUSTOMERS' ACCTS &amp; NOTES-CURRENT</v>
          </cell>
        </row>
        <row r="5154">
          <cell r="A5154">
            <v>301101</v>
          </cell>
          <cell r="B5154" t="str">
            <v>CUSTOMERS' ACCTS &amp; NOTES-CURRENT</v>
          </cell>
        </row>
        <row r="5155">
          <cell r="A5155">
            <v>301101</v>
          </cell>
          <cell r="B5155" t="str">
            <v>CUSTOMERS' ACCTS &amp; NOTES-CURRENT</v>
          </cell>
        </row>
        <row r="5156">
          <cell r="A5156">
            <v>301101</v>
          </cell>
          <cell r="B5156" t="str">
            <v>CUSTOMERS' ACCTS &amp; NOTES-CURRENT</v>
          </cell>
        </row>
        <row r="5157">
          <cell r="A5157">
            <v>301101</v>
          </cell>
          <cell r="B5157" t="str">
            <v>CUSTOMERS' ACCTS &amp; NOTES-CURRENT</v>
          </cell>
        </row>
        <row r="5158">
          <cell r="A5158">
            <v>301101</v>
          </cell>
          <cell r="B5158" t="str">
            <v>CUSTOMERS' ACCTS &amp; NOTES-CURRENT</v>
          </cell>
        </row>
        <row r="5159">
          <cell r="A5159">
            <v>301101</v>
          </cell>
          <cell r="B5159" t="str">
            <v>CUSTOMERS' ACCTS &amp; NOTES-CURRENT</v>
          </cell>
        </row>
        <row r="5160">
          <cell r="A5160">
            <v>303101</v>
          </cell>
          <cell r="B5160" t="str">
            <v>DUE FROM GE PAR &amp; CONS AFFIL WITHIN OWN BUS</v>
          </cell>
        </row>
        <row r="5161">
          <cell r="A5161">
            <v>303101</v>
          </cell>
          <cell r="B5161" t="str">
            <v>DUE FROM GE PAR &amp; CONS AFFIL WITHIN OWN BUS</v>
          </cell>
        </row>
        <row r="5162">
          <cell r="A5162">
            <v>303101</v>
          </cell>
          <cell r="B5162" t="str">
            <v>DUE FROM GE PAR &amp; CONS AFFIL WITHIN OWN BUS</v>
          </cell>
        </row>
        <row r="5163">
          <cell r="A5163">
            <v>303101</v>
          </cell>
          <cell r="B5163" t="str">
            <v>DUE FROM GE PAR &amp; CONS AFFIL WITHIN OWN BUS</v>
          </cell>
        </row>
        <row r="5164">
          <cell r="A5164">
            <v>303101</v>
          </cell>
          <cell r="B5164" t="str">
            <v>DUE FROM GE PAR &amp; CONS AFFIL WITHIN OWN BUS</v>
          </cell>
        </row>
        <row r="5165">
          <cell r="A5165">
            <v>303101</v>
          </cell>
          <cell r="B5165" t="str">
            <v>DUE FROM GE PAR &amp; CONS AFFIL WITHIN OWN BUS</v>
          </cell>
        </row>
        <row r="5166">
          <cell r="A5166">
            <v>303101</v>
          </cell>
          <cell r="B5166" t="str">
            <v>DUE FROM GE PAR &amp; CONS AFFIL WITHIN OWN BUS</v>
          </cell>
        </row>
        <row r="5167">
          <cell r="A5167">
            <v>303101</v>
          </cell>
          <cell r="B5167" t="str">
            <v>DUE FROM GE PAR &amp; CONS AFFIL WITHIN OWN BUS</v>
          </cell>
        </row>
        <row r="5168">
          <cell r="A5168">
            <v>303101</v>
          </cell>
          <cell r="B5168" t="str">
            <v>DUE FROM GE PAR &amp; CONS AFFIL WITHIN OWN BUS</v>
          </cell>
        </row>
        <row r="5169">
          <cell r="A5169">
            <v>303101</v>
          </cell>
          <cell r="B5169" t="str">
            <v>DUE FROM GE PAR &amp; CONS AFFIL WITHIN OWN BUS</v>
          </cell>
        </row>
        <row r="5170">
          <cell r="A5170">
            <v>303101</v>
          </cell>
          <cell r="B5170" t="str">
            <v>DUE FROM GE PAR &amp; CONS AFFIL WITHIN OWN BUS</v>
          </cell>
        </row>
        <row r="5171">
          <cell r="A5171">
            <v>303101</v>
          </cell>
          <cell r="B5171" t="str">
            <v>DUE FROM GE PAR &amp; CONS AFFIL WITHIN OWN BUS</v>
          </cell>
        </row>
        <row r="5172">
          <cell r="A5172">
            <v>303101</v>
          </cell>
          <cell r="B5172" t="str">
            <v>DUE FROM GE PAR &amp; CONS AFFIL WITHIN OWN BUS</v>
          </cell>
        </row>
        <row r="5173">
          <cell r="A5173">
            <v>303101</v>
          </cell>
          <cell r="B5173" t="str">
            <v>DUE FROM GE PAR &amp; CONS AFFIL WITHIN OWN BUS</v>
          </cell>
        </row>
        <row r="5174">
          <cell r="A5174">
            <v>303101</v>
          </cell>
          <cell r="B5174" t="str">
            <v>DUE FROM GE PAR &amp; CONS AFFIL WITHIN OWN BUS</v>
          </cell>
        </row>
        <row r="5175">
          <cell r="A5175">
            <v>303101</v>
          </cell>
          <cell r="B5175" t="str">
            <v>DUE FROM GE PAR &amp; CONS AFFIL WITHIN OWN BUS</v>
          </cell>
        </row>
        <row r="5176">
          <cell r="A5176">
            <v>303101</v>
          </cell>
          <cell r="B5176" t="str">
            <v>DUE FROM GE PAR &amp; CONS AFFIL WITHIN OWN BUS</v>
          </cell>
        </row>
        <row r="5177">
          <cell r="A5177">
            <v>303101</v>
          </cell>
          <cell r="B5177" t="str">
            <v>DUE FROM GE PAR &amp; CONS AFFIL WITHIN OWN BUS</v>
          </cell>
        </row>
        <row r="5178">
          <cell r="A5178">
            <v>303101</v>
          </cell>
          <cell r="B5178" t="str">
            <v>DUE FROM GE PAR &amp; CONS AFFIL WITHIN OWN BUS</v>
          </cell>
        </row>
        <row r="5179">
          <cell r="A5179">
            <v>303101</v>
          </cell>
          <cell r="B5179" t="str">
            <v>DUE FROM GE PAR &amp; CONS AFFIL WITHIN OWN BUS</v>
          </cell>
        </row>
        <row r="5180">
          <cell r="A5180">
            <v>303101</v>
          </cell>
          <cell r="B5180" t="str">
            <v>DUE FROM GE PAR &amp; CONS AFFIL WITHIN OWN BUS</v>
          </cell>
        </row>
        <row r="5181">
          <cell r="A5181">
            <v>303101</v>
          </cell>
          <cell r="B5181" t="str">
            <v>DUE FROM GE PAR &amp; CONS AFFIL WITHIN OWN BUS</v>
          </cell>
        </row>
        <row r="5182">
          <cell r="A5182">
            <v>303101</v>
          </cell>
          <cell r="B5182" t="str">
            <v>DUE FROM GE PAR &amp; CONS AFFIL WITHIN OWN BUS</v>
          </cell>
        </row>
        <row r="5183">
          <cell r="A5183">
            <v>303101</v>
          </cell>
          <cell r="B5183" t="str">
            <v>DUE FROM GE PAR &amp; CONS AFFIL WITHIN OWN BUS</v>
          </cell>
        </row>
        <row r="5184">
          <cell r="A5184">
            <v>303101</v>
          </cell>
          <cell r="B5184" t="str">
            <v>DUE FROM GE PAR &amp; CONS AFFIL WITHIN OWN BUS</v>
          </cell>
        </row>
        <row r="5185">
          <cell r="A5185">
            <v>303101</v>
          </cell>
          <cell r="B5185" t="str">
            <v>DUE FROM GE PAR &amp; CONS AFFIL WITHIN OWN BUS</v>
          </cell>
        </row>
        <row r="5186">
          <cell r="A5186">
            <v>303101</v>
          </cell>
          <cell r="B5186" t="str">
            <v>DUE FROM GE PAR &amp; CONS AFFIL WITHIN OWN BUS</v>
          </cell>
        </row>
        <row r="5187">
          <cell r="A5187">
            <v>303101</v>
          </cell>
          <cell r="B5187" t="str">
            <v>DUE FROM GE PAR &amp; CONS AFFIL WITHIN OWN BUS</v>
          </cell>
        </row>
        <row r="5188">
          <cell r="A5188">
            <v>303101</v>
          </cell>
          <cell r="B5188" t="str">
            <v>DUE FROM GE PAR &amp; CONS AFFIL WITHIN OWN BUS</v>
          </cell>
        </row>
        <row r="5189">
          <cell r="A5189">
            <v>303101</v>
          </cell>
          <cell r="B5189" t="str">
            <v>DUE FROM GE PAR &amp; CONS AFFIL WITHIN OWN BUS</v>
          </cell>
        </row>
        <row r="5190">
          <cell r="A5190">
            <v>303101</v>
          </cell>
          <cell r="B5190" t="str">
            <v>DUE FROM GE PAR &amp; CONS AFFIL WITHIN OWN BUS</v>
          </cell>
        </row>
        <row r="5191">
          <cell r="A5191">
            <v>303101</v>
          </cell>
          <cell r="B5191" t="str">
            <v>DUE FROM GE PAR &amp; CONS AFFIL WITHIN OWN BUS</v>
          </cell>
        </row>
        <row r="5192">
          <cell r="A5192">
            <v>303101</v>
          </cell>
          <cell r="B5192" t="str">
            <v>DUE FROM GE PAR &amp; CONS AFFIL WITHIN OWN BUS</v>
          </cell>
        </row>
        <row r="5193">
          <cell r="A5193">
            <v>303101</v>
          </cell>
          <cell r="B5193" t="str">
            <v>DUE FROM GE PAR &amp; CONS AFFIL WITHIN OWN BUS</v>
          </cell>
        </row>
        <row r="5194">
          <cell r="A5194">
            <v>303101</v>
          </cell>
          <cell r="B5194" t="str">
            <v>DUE FROM GE PAR &amp; CONS AFFIL WITHIN OWN BUS</v>
          </cell>
        </row>
        <row r="5195">
          <cell r="A5195">
            <v>303101</v>
          </cell>
          <cell r="B5195" t="str">
            <v>DUE FROM GE PAR &amp; CONS AFFIL WITHIN OWN BUS</v>
          </cell>
        </row>
        <row r="5196">
          <cell r="A5196">
            <v>303101</v>
          </cell>
          <cell r="B5196" t="str">
            <v>DUE FROM GE PAR &amp; CONS AFFIL WITHIN OWN BUS</v>
          </cell>
        </row>
        <row r="5197">
          <cell r="A5197">
            <v>303101</v>
          </cell>
          <cell r="B5197" t="str">
            <v>DUE FROM GE PAR &amp; CONS AFFIL WITHIN OWN BUS</v>
          </cell>
        </row>
        <row r="5198">
          <cell r="A5198">
            <v>303101</v>
          </cell>
          <cell r="B5198" t="str">
            <v>DUE FROM GE PAR &amp; CONS AFFIL WITHIN OWN BUS</v>
          </cell>
        </row>
        <row r="5199">
          <cell r="A5199">
            <v>303101</v>
          </cell>
          <cell r="B5199" t="str">
            <v>DUE FROM GE PAR &amp; CONS AFFIL WITHIN OWN BUS</v>
          </cell>
        </row>
        <row r="5200">
          <cell r="A5200">
            <v>303101</v>
          </cell>
          <cell r="B5200" t="str">
            <v>DUE FROM GE PAR &amp; CONS AFFIL WITHIN OWN BUS</v>
          </cell>
        </row>
        <row r="5201">
          <cell r="A5201">
            <v>303101</v>
          </cell>
          <cell r="B5201" t="str">
            <v>DUE FROM GE PAR &amp; CONS AFFIL WITHIN OWN BUS</v>
          </cell>
        </row>
        <row r="5202">
          <cell r="A5202">
            <v>303101</v>
          </cell>
          <cell r="B5202" t="str">
            <v>DUE FROM GE PAR &amp; CONS AFFIL WITHIN OWN BUS</v>
          </cell>
        </row>
        <row r="5203">
          <cell r="A5203">
            <v>303101</v>
          </cell>
          <cell r="B5203" t="str">
            <v>DUE FROM GE PAR &amp; CONS AFFIL WITHIN OWN BUS</v>
          </cell>
        </row>
        <row r="5204">
          <cell r="A5204">
            <v>303101</v>
          </cell>
          <cell r="B5204" t="str">
            <v>DUE FROM GE PAR &amp; CONS AFFIL WITHIN OWN BUS</v>
          </cell>
        </row>
        <row r="5205">
          <cell r="A5205">
            <v>303101</v>
          </cell>
          <cell r="B5205" t="str">
            <v>DUE FROM GE PAR &amp; CONS AFFIL WITHIN OWN BUS</v>
          </cell>
        </row>
        <row r="5206">
          <cell r="A5206">
            <v>303101</v>
          </cell>
          <cell r="B5206" t="str">
            <v>DUE FROM GE PAR &amp; CONS AFFIL WITHIN OWN BUS</v>
          </cell>
        </row>
        <row r="5207">
          <cell r="A5207">
            <v>303101</v>
          </cell>
          <cell r="B5207" t="str">
            <v>DUE FROM GE PAR &amp; CONS AFFIL WITHIN OWN BUS</v>
          </cell>
        </row>
        <row r="5208">
          <cell r="A5208">
            <v>303101</v>
          </cell>
          <cell r="B5208" t="str">
            <v>DUE FROM GE PAR &amp; CONS AFFIL WITHIN OWN BUS</v>
          </cell>
        </row>
        <row r="5209">
          <cell r="A5209">
            <v>303101</v>
          </cell>
          <cell r="B5209" t="str">
            <v>DUE FROM GE PAR &amp; CONS AFFIL WITHIN OWN BUS</v>
          </cell>
        </row>
        <row r="5210">
          <cell r="A5210">
            <v>303101</v>
          </cell>
          <cell r="B5210" t="str">
            <v>DUE FROM GE PAR &amp; CONS AFFIL WITHIN OWN BUS</v>
          </cell>
        </row>
        <row r="5211">
          <cell r="A5211">
            <v>303101</v>
          </cell>
          <cell r="B5211" t="str">
            <v>DUE FROM GE PAR &amp; CONS AFFIL WITHIN OWN BUS</v>
          </cell>
        </row>
        <row r="5212">
          <cell r="A5212">
            <v>303101</v>
          </cell>
          <cell r="B5212" t="str">
            <v>DUE FROM GE PAR &amp; CONS AFFIL WITHIN OWN BUS</v>
          </cell>
        </row>
        <row r="5213">
          <cell r="A5213">
            <v>303101</v>
          </cell>
          <cell r="B5213" t="str">
            <v>DUE FROM GE PAR &amp; CONS AFFIL WITHIN OWN BUS</v>
          </cell>
        </row>
        <row r="5214">
          <cell r="A5214">
            <v>303201</v>
          </cell>
          <cell r="B5214" t="str">
            <v>DUE FROM GE PAR &amp; CONS AFFIL OUTSIDE OWN BUS</v>
          </cell>
        </row>
        <row r="5215">
          <cell r="A5215">
            <v>303201</v>
          </cell>
          <cell r="B5215" t="str">
            <v>DUE FROM GE PAR &amp; CONS AFFIL OUTSIDE OWN BUS</v>
          </cell>
        </row>
        <row r="5216">
          <cell r="A5216">
            <v>303201</v>
          </cell>
          <cell r="B5216" t="str">
            <v>DUE FROM GE PAR &amp; CONS AFFIL OUTSIDE OWN BUS</v>
          </cell>
        </row>
        <row r="5217">
          <cell r="A5217">
            <v>303201</v>
          </cell>
          <cell r="B5217" t="str">
            <v>DUE FROM GE PAR &amp; CONS AFFIL OUTSIDE OWN BUS</v>
          </cell>
        </row>
        <row r="5218">
          <cell r="A5218">
            <v>303201</v>
          </cell>
          <cell r="B5218" t="str">
            <v>DUE FROM GE PAR &amp; CONS AFFIL OUTSIDE OWN BUS</v>
          </cell>
        </row>
        <row r="5219">
          <cell r="A5219">
            <v>303201</v>
          </cell>
          <cell r="B5219" t="str">
            <v>DUE FROM GE PAR &amp; CONS AFFIL OUTSIDE OWN BUS</v>
          </cell>
        </row>
        <row r="5220">
          <cell r="A5220">
            <v>303201</v>
          </cell>
          <cell r="B5220" t="str">
            <v>DUE FROM GE PAR &amp; CONS AFFIL OUTSIDE OWN BUS</v>
          </cell>
        </row>
        <row r="5221">
          <cell r="A5221">
            <v>303201</v>
          </cell>
          <cell r="B5221" t="str">
            <v>DUE FROM GE PAR &amp; CONS AFFIL OUTSIDE OWN BUS</v>
          </cell>
        </row>
        <row r="5222">
          <cell r="A5222">
            <v>303201</v>
          </cell>
          <cell r="B5222" t="str">
            <v>DUE FROM GE PAR &amp; CONS AFFIL OUTSIDE OWN BUS</v>
          </cell>
        </row>
        <row r="5223">
          <cell r="A5223">
            <v>371001</v>
          </cell>
          <cell r="B5223" t="str">
            <v>RESERVE FOR CUSTOMERS' ACCTS AND NOTES-CURRENT</v>
          </cell>
        </row>
        <row r="5224">
          <cell r="A5224">
            <v>403001</v>
          </cell>
          <cell r="B5224" t="str">
            <v>OTHER RECEIVABLES - ASSOC CO.</v>
          </cell>
        </row>
        <row r="5225">
          <cell r="A5225">
            <v>403001</v>
          </cell>
          <cell r="B5225" t="str">
            <v>OTHER RECEIVABLES - ASSOC CO.</v>
          </cell>
        </row>
        <row r="5226">
          <cell r="A5226">
            <v>403001</v>
          </cell>
          <cell r="B5226" t="str">
            <v>OTHER RECEIVABLES - ASSOC CO.</v>
          </cell>
        </row>
        <row r="5227">
          <cell r="A5227">
            <v>403001</v>
          </cell>
          <cell r="B5227" t="str">
            <v>OTHER RECEIVABLES - ASSOC CO.</v>
          </cell>
        </row>
        <row r="5228">
          <cell r="A5228">
            <v>403001</v>
          </cell>
          <cell r="B5228" t="str">
            <v>OTHER RECEIVABLES - ASSOC CO.</v>
          </cell>
        </row>
        <row r="5229">
          <cell r="A5229">
            <v>403001</v>
          </cell>
          <cell r="B5229" t="str">
            <v>OTHER RECEIVABLES - ASSOC CO.</v>
          </cell>
        </row>
        <row r="5230">
          <cell r="A5230">
            <v>405001</v>
          </cell>
          <cell r="B5230" t="str">
            <v>SUNDRY RECEIVABLES-CURRENT</v>
          </cell>
        </row>
        <row r="5231">
          <cell r="A5231">
            <v>405001</v>
          </cell>
          <cell r="B5231" t="str">
            <v>SUNDRY RECEIVABLES-CURRENT</v>
          </cell>
        </row>
        <row r="5232">
          <cell r="A5232">
            <v>405001</v>
          </cell>
          <cell r="B5232" t="str">
            <v>SUNDRY RECEIVABLES-CURRENT</v>
          </cell>
        </row>
        <row r="5233">
          <cell r="A5233">
            <v>405001</v>
          </cell>
          <cell r="B5233" t="str">
            <v>SUNDRY RECEIVABLES-CURRENT</v>
          </cell>
        </row>
        <row r="5234">
          <cell r="A5234">
            <v>405001</v>
          </cell>
          <cell r="B5234" t="str">
            <v>SUNDRY RECEIVABLES-CURRENT</v>
          </cell>
        </row>
        <row r="5235">
          <cell r="A5235">
            <v>405001</v>
          </cell>
          <cell r="B5235" t="str">
            <v>SUNDRY RECEIVABLES-CURRENT</v>
          </cell>
        </row>
        <row r="5236">
          <cell r="A5236">
            <v>405001</v>
          </cell>
          <cell r="B5236" t="str">
            <v>SUNDRY RECEIVABLES-CURRENT</v>
          </cell>
        </row>
        <row r="5237">
          <cell r="A5237">
            <v>405001</v>
          </cell>
          <cell r="B5237" t="str">
            <v>SUNDRY RECEIVABLES-CURRENT</v>
          </cell>
        </row>
        <row r="5238">
          <cell r="A5238">
            <v>405001</v>
          </cell>
          <cell r="B5238" t="str">
            <v>SUNDRY RECEIVABLES-CURRENT</v>
          </cell>
        </row>
        <row r="5239">
          <cell r="A5239">
            <v>405001</v>
          </cell>
          <cell r="B5239" t="str">
            <v>SUNDRY RECEIVABLES-CURRENT</v>
          </cell>
        </row>
        <row r="5240">
          <cell r="A5240">
            <v>405001</v>
          </cell>
          <cell r="B5240" t="str">
            <v>SUNDRY RECEIVABLES-CURRENT</v>
          </cell>
        </row>
        <row r="5241">
          <cell r="A5241">
            <v>405001</v>
          </cell>
          <cell r="B5241" t="str">
            <v>SUNDRY RECEIVABLES-CURRENT</v>
          </cell>
        </row>
        <row r="5242">
          <cell r="A5242">
            <v>405001</v>
          </cell>
          <cell r="B5242" t="str">
            <v>SUNDRY RECEIVABLES-CURRENT</v>
          </cell>
        </row>
        <row r="5243">
          <cell r="A5243">
            <v>405001</v>
          </cell>
          <cell r="B5243" t="str">
            <v>SUNDRY RECEIVABLES-CURRENT</v>
          </cell>
        </row>
        <row r="5244">
          <cell r="A5244">
            <v>405001</v>
          </cell>
          <cell r="B5244" t="str">
            <v>SUNDRY RECEIVABLES-CURRENT</v>
          </cell>
        </row>
        <row r="5245">
          <cell r="A5245">
            <v>405001</v>
          </cell>
          <cell r="B5245" t="str">
            <v>SUNDRY RECEIVABLES-CURRENT</v>
          </cell>
        </row>
        <row r="5246">
          <cell r="A5246">
            <v>405001</v>
          </cell>
          <cell r="B5246" t="str">
            <v>SUNDRY RECEIVABLES-CURRENT</v>
          </cell>
        </row>
        <row r="5247">
          <cell r="A5247">
            <v>405001</v>
          </cell>
          <cell r="B5247" t="str">
            <v>SUNDRY RECEIVABLES-CURRENT</v>
          </cell>
        </row>
        <row r="5248">
          <cell r="A5248">
            <v>405001</v>
          </cell>
          <cell r="B5248" t="str">
            <v>SUNDRY RECEIVABLES-CURRENT</v>
          </cell>
        </row>
        <row r="5249">
          <cell r="A5249">
            <v>405001</v>
          </cell>
          <cell r="B5249" t="str">
            <v>SUNDRY RECEIVABLES-CURRENT</v>
          </cell>
        </row>
        <row r="5250">
          <cell r="A5250">
            <v>405001</v>
          </cell>
          <cell r="B5250" t="str">
            <v>SUNDRY RECEIVABLES-CURRENT</v>
          </cell>
        </row>
        <row r="5251">
          <cell r="A5251">
            <v>405001</v>
          </cell>
          <cell r="B5251" t="str">
            <v>SUNDRY RECEIVABLES-CURRENT</v>
          </cell>
        </row>
        <row r="5252">
          <cell r="A5252">
            <v>409001</v>
          </cell>
          <cell r="B5252" t="str">
            <v>PURCHASE OF EXCHANGE</v>
          </cell>
        </row>
        <row r="5253">
          <cell r="A5253">
            <v>410001</v>
          </cell>
          <cell r="B5253" t="str">
            <v>ALLOW FOR SUNDRY RECEIVABLES-CURRENT</v>
          </cell>
        </row>
        <row r="5254">
          <cell r="A5254">
            <v>440001</v>
          </cell>
          <cell r="B5254" t="str">
            <v>SUNDRY RECEIVABLES-NOT CURRENT</v>
          </cell>
        </row>
        <row r="5255">
          <cell r="A5255">
            <v>440001</v>
          </cell>
          <cell r="B5255" t="str">
            <v>SUNDRY RECEIVABLES-NOT CURRENT</v>
          </cell>
        </row>
        <row r="5256">
          <cell r="A5256">
            <v>500001</v>
          </cell>
          <cell r="B5256" t="str">
            <v>INVENTORIES RAW AND IN PROCESS</v>
          </cell>
        </row>
        <row r="5257">
          <cell r="A5257">
            <v>500001</v>
          </cell>
          <cell r="B5257" t="str">
            <v>INVENTORIES RAW AND IN PROCESS</v>
          </cell>
        </row>
        <row r="5258">
          <cell r="A5258">
            <v>500001</v>
          </cell>
          <cell r="B5258" t="str">
            <v>INVENTORIES RAW AND IN PROCESS</v>
          </cell>
        </row>
        <row r="5259">
          <cell r="A5259">
            <v>500001</v>
          </cell>
          <cell r="B5259" t="str">
            <v>INVENTORIES RAW AND IN PROCESS</v>
          </cell>
        </row>
        <row r="5260">
          <cell r="A5260">
            <v>500001</v>
          </cell>
          <cell r="B5260" t="str">
            <v>INVENTORIES RAW AND IN PROCESS</v>
          </cell>
        </row>
        <row r="5261">
          <cell r="A5261">
            <v>500001</v>
          </cell>
          <cell r="B5261" t="str">
            <v>INVENTORIES RAW AND IN PROCESS</v>
          </cell>
        </row>
        <row r="5262">
          <cell r="A5262">
            <v>500001</v>
          </cell>
          <cell r="B5262" t="str">
            <v>INVENTORIES RAW AND IN PROCESS</v>
          </cell>
        </row>
        <row r="5263">
          <cell r="A5263">
            <v>500001</v>
          </cell>
          <cell r="B5263" t="str">
            <v>INVENTORIES RAW AND IN PROCESS</v>
          </cell>
        </row>
        <row r="5264">
          <cell r="A5264">
            <v>500001</v>
          </cell>
          <cell r="B5264" t="str">
            <v>INVENTORIES RAW AND IN PROCESS</v>
          </cell>
        </row>
        <row r="5265">
          <cell r="A5265">
            <v>500001</v>
          </cell>
          <cell r="B5265" t="str">
            <v>INVENTORIES RAW AND IN PROCESS</v>
          </cell>
        </row>
        <row r="5266">
          <cell r="A5266">
            <v>500001</v>
          </cell>
          <cell r="B5266" t="str">
            <v>INVENTORIES RAW AND IN PROCESS</v>
          </cell>
        </row>
        <row r="5267">
          <cell r="A5267">
            <v>500001</v>
          </cell>
          <cell r="B5267" t="str">
            <v>INVENTORIES RAW AND IN PROCESS</v>
          </cell>
        </row>
        <row r="5268">
          <cell r="A5268">
            <v>500001</v>
          </cell>
          <cell r="B5268" t="str">
            <v>INVENTORIES RAW AND IN PROCESS</v>
          </cell>
        </row>
        <row r="5269">
          <cell r="A5269">
            <v>500001</v>
          </cell>
          <cell r="B5269" t="str">
            <v>INVENTORIES RAW AND IN PROCESS</v>
          </cell>
        </row>
        <row r="5270">
          <cell r="A5270">
            <v>500001</v>
          </cell>
          <cell r="B5270" t="str">
            <v>INVENTORIES RAW AND IN PROCESS</v>
          </cell>
        </row>
        <row r="5271">
          <cell r="A5271">
            <v>500001</v>
          </cell>
          <cell r="B5271" t="str">
            <v>INVENTORIES RAW AND IN PROCESS</v>
          </cell>
        </row>
        <row r="5272">
          <cell r="A5272">
            <v>500001</v>
          </cell>
          <cell r="B5272" t="str">
            <v>INVENTORIES RAW AND IN PROCESS</v>
          </cell>
        </row>
        <row r="5273">
          <cell r="A5273">
            <v>500001</v>
          </cell>
          <cell r="B5273" t="str">
            <v>INVENTORIES RAW AND IN PROCESS</v>
          </cell>
        </row>
        <row r="5274">
          <cell r="A5274">
            <v>500001</v>
          </cell>
          <cell r="B5274" t="str">
            <v>INVENTORIES RAW AND IN PROCESS</v>
          </cell>
        </row>
        <row r="5275">
          <cell r="A5275">
            <v>500001</v>
          </cell>
          <cell r="B5275" t="str">
            <v>INVENTORIES RAW AND IN PROCESS</v>
          </cell>
        </row>
        <row r="5276">
          <cell r="A5276">
            <v>500001</v>
          </cell>
          <cell r="B5276" t="str">
            <v>INVENTORIES RAW AND IN PROCESS</v>
          </cell>
        </row>
        <row r="5277">
          <cell r="A5277">
            <v>500001</v>
          </cell>
          <cell r="B5277" t="str">
            <v>INVENTORIES RAW AND IN PROCESS</v>
          </cell>
        </row>
        <row r="5278">
          <cell r="A5278">
            <v>500001</v>
          </cell>
          <cell r="B5278" t="str">
            <v>INVENTORIES RAW AND IN PROCESS</v>
          </cell>
        </row>
        <row r="5279">
          <cell r="A5279">
            <v>500001</v>
          </cell>
          <cell r="B5279" t="str">
            <v>INVENTORIES RAW AND IN PROCESS</v>
          </cell>
        </row>
        <row r="5280">
          <cell r="A5280">
            <v>500001</v>
          </cell>
          <cell r="B5280" t="str">
            <v>INVENTORIES RAW AND IN PROCESS</v>
          </cell>
        </row>
        <row r="5281">
          <cell r="A5281">
            <v>500001</v>
          </cell>
          <cell r="B5281" t="str">
            <v>INVENTORIES RAW AND IN PROCESS</v>
          </cell>
        </row>
        <row r="5282">
          <cell r="A5282">
            <v>500001</v>
          </cell>
          <cell r="B5282" t="str">
            <v>INVENTORIES RAW AND IN PROCESS</v>
          </cell>
        </row>
        <row r="5283">
          <cell r="A5283">
            <v>500001</v>
          </cell>
          <cell r="B5283" t="str">
            <v>INVENTORIES RAW AND IN PROCESS</v>
          </cell>
        </row>
        <row r="5284">
          <cell r="A5284">
            <v>500001</v>
          </cell>
          <cell r="B5284" t="str">
            <v>INVENTORIES RAW AND IN PROCESS</v>
          </cell>
        </row>
        <row r="5285">
          <cell r="A5285">
            <v>500001</v>
          </cell>
          <cell r="B5285" t="str">
            <v>INVENTORIES RAW AND IN PROCESS</v>
          </cell>
        </row>
        <row r="5286">
          <cell r="A5286">
            <v>500001</v>
          </cell>
          <cell r="B5286" t="str">
            <v>INVENTORIES RAW AND IN PROCESS</v>
          </cell>
        </row>
        <row r="5287">
          <cell r="A5287">
            <v>500001</v>
          </cell>
          <cell r="B5287" t="str">
            <v>INVENTORIES RAW AND IN PROCESS</v>
          </cell>
        </row>
        <row r="5288">
          <cell r="A5288">
            <v>500001</v>
          </cell>
          <cell r="B5288" t="str">
            <v>INVENTORIES RAW AND IN PROCESS</v>
          </cell>
        </row>
        <row r="5289">
          <cell r="A5289">
            <v>500001</v>
          </cell>
          <cell r="B5289" t="str">
            <v>INVENTORIES RAW AND IN PROCESS</v>
          </cell>
        </row>
        <row r="5290">
          <cell r="A5290">
            <v>500001</v>
          </cell>
          <cell r="B5290" t="str">
            <v>INVENTORIES RAW AND IN PROCESS</v>
          </cell>
        </row>
        <row r="5291">
          <cell r="A5291">
            <v>500001</v>
          </cell>
          <cell r="B5291" t="str">
            <v>INVENTORIES RAW AND IN PROCESS</v>
          </cell>
        </row>
        <row r="5292">
          <cell r="A5292">
            <v>500001</v>
          </cell>
          <cell r="B5292" t="str">
            <v>INVENTORIES RAW AND IN PROCESS</v>
          </cell>
        </row>
        <row r="5293">
          <cell r="A5293">
            <v>500001</v>
          </cell>
          <cell r="B5293" t="str">
            <v>INVENTORIES RAW AND IN PROCESS</v>
          </cell>
        </row>
        <row r="5294">
          <cell r="A5294">
            <v>500001</v>
          </cell>
          <cell r="B5294" t="str">
            <v>INVENTORIES RAW AND IN PROCESS</v>
          </cell>
        </row>
        <row r="5295">
          <cell r="A5295">
            <v>500001</v>
          </cell>
          <cell r="B5295" t="str">
            <v>INVENTORIES RAW AND IN PROCESS</v>
          </cell>
        </row>
        <row r="5296">
          <cell r="A5296">
            <v>500001</v>
          </cell>
          <cell r="B5296" t="str">
            <v>INVENTORIES RAW AND IN PROCESS</v>
          </cell>
        </row>
        <row r="5297">
          <cell r="A5297">
            <v>500001</v>
          </cell>
          <cell r="B5297" t="str">
            <v>INVENTORIES RAW AND IN PROCESS</v>
          </cell>
        </row>
        <row r="5298">
          <cell r="A5298">
            <v>500001</v>
          </cell>
          <cell r="B5298" t="str">
            <v>INVENTORIES RAW AND IN PROCESS</v>
          </cell>
        </row>
        <row r="5299">
          <cell r="A5299">
            <v>500001</v>
          </cell>
          <cell r="B5299" t="str">
            <v>INVENTORIES RAW AND IN PROCESS</v>
          </cell>
        </row>
        <row r="5300">
          <cell r="A5300">
            <v>500001</v>
          </cell>
          <cell r="B5300" t="str">
            <v>INVENTORIES RAW AND IN PROCESS</v>
          </cell>
        </row>
        <row r="5301">
          <cell r="A5301">
            <v>500001</v>
          </cell>
          <cell r="B5301" t="str">
            <v>INVENTORIES RAW AND IN PROCESS</v>
          </cell>
        </row>
        <row r="5302">
          <cell r="A5302">
            <v>500001</v>
          </cell>
          <cell r="B5302" t="str">
            <v>INVENTORIES RAW AND IN PROCESS</v>
          </cell>
        </row>
        <row r="5303">
          <cell r="A5303">
            <v>500001</v>
          </cell>
          <cell r="B5303" t="str">
            <v>INVENTORIES RAW AND IN PROCESS</v>
          </cell>
        </row>
        <row r="5304">
          <cell r="A5304">
            <v>500001</v>
          </cell>
          <cell r="B5304" t="str">
            <v>INVENTORIES RAW AND IN PROCESS</v>
          </cell>
        </row>
        <row r="5305">
          <cell r="A5305">
            <v>500001</v>
          </cell>
          <cell r="B5305" t="str">
            <v>INVENTORIES RAW AND IN PROCESS</v>
          </cell>
        </row>
        <row r="5306">
          <cell r="A5306">
            <v>500001</v>
          </cell>
          <cell r="B5306" t="str">
            <v>INVENTORIES RAW AND IN PROCESS</v>
          </cell>
        </row>
        <row r="5307">
          <cell r="A5307">
            <v>500001</v>
          </cell>
          <cell r="B5307" t="str">
            <v>INVENTORIES RAW AND IN PROCESS</v>
          </cell>
        </row>
        <row r="5308">
          <cell r="A5308">
            <v>500001</v>
          </cell>
          <cell r="B5308" t="str">
            <v>INVENTORIES RAW AND IN PROCESS</v>
          </cell>
        </row>
        <row r="5309">
          <cell r="A5309">
            <v>500001</v>
          </cell>
          <cell r="B5309" t="str">
            <v>INVENTORIES RAW AND IN PROCESS</v>
          </cell>
        </row>
        <row r="5310">
          <cell r="A5310">
            <v>500001</v>
          </cell>
          <cell r="B5310" t="str">
            <v>INVENTORIES RAW AND IN PROCESS</v>
          </cell>
        </row>
        <row r="5311">
          <cell r="A5311">
            <v>600001</v>
          </cell>
          <cell r="B5311" t="str">
            <v>FINISHED PRODUCT</v>
          </cell>
        </row>
        <row r="5312">
          <cell r="A5312">
            <v>600001</v>
          </cell>
          <cell r="B5312" t="str">
            <v>FINISHED PRODUCT</v>
          </cell>
        </row>
        <row r="5313">
          <cell r="A5313">
            <v>600001</v>
          </cell>
          <cell r="B5313" t="str">
            <v>FINISHED PRODUCT</v>
          </cell>
        </row>
        <row r="5314">
          <cell r="A5314">
            <v>600001</v>
          </cell>
          <cell r="B5314" t="str">
            <v>FINISHED PRODUCT</v>
          </cell>
        </row>
        <row r="5315">
          <cell r="A5315">
            <v>600001</v>
          </cell>
          <cell r="B5315" t="str">
            <v>FINISHED PRODUCT</v>
          </cell>
        </row>
        <row r="5316">
          <cell r="A5316">
            <v>600001</v>
          </cell>
          <cell r="B5316" t="str">
            <v>FINISHED PRODUCT</v>
          </cell>
        </row>
        <row r="5317">
          <cell r="A5317">
            <v>600001</v>
          </cell>
          <cell r="B5317" t="str">
            <v>FINISHED PRODUCT</v>
          </cell>
        </row>
        <row r="5318">
          <cell r="A5318">
            <v>600001</v>
          </cell>
          <cell r="B5318" t="str">
            <v>FINISHED PRODUCT</v>
          </cell>
        </row>
        <row r="5319">
          <cell r="A5319">
            <v>600001</v>
          </cell>
          <cell r="B5319" t="str">
            <v>FINISHED PRODUCT</v>
          </cell>
        </row>
        <row r="5320">
          <cell r="A5320">
            <v>600001</v>
          </cell>
          <cell r="B5320" t="str">
            <v>FINISHED PRODUCT</v>
          </cell>
        </row>
        <row r="5321">
          <cell r="A5321">
            <v>600001</v>
          </cell>
          <cell r="B5321" t="str">
            <v>FINISHED PRODUCT</v>
          </cell>
        </row>
        <row r="5322">
          <cell r="A5322">
            <v>600001</v>
          </cell>
          <cell r="B5322" t="str">
            <v>FINISHED PRODUCT</v>
          </cell>
        </row>
        <row r="5323">
          <cell r="A5323">
            <v>600001</v>
          </cell>
          <cell r="B5323" t="str">
            <v>FINISHED PRODUCT</v>
          </cell>
        </row>
        <row r="5324">
          <cell r="A5324">
            <v>600001</v>
          </cell>
          <cell r="B5324" t="str">
            <v>FINISHED PRODUCT</v>
          </cell>
        </row>
        <row r="5325">
          <cell r="A5325">
            <v>600001</v>
          </cell>
          <cell r="B5325" t="str">
            <v>FINISHED PRODUCT</v>
          </cell>
        </row>
        <row r="5326">
          <cell r="A5326">
            <v>600001</v>
          </cell>
          <cell r="B5326" t="str">
            <v>FINISHED PRODUCT</v>
          </cell>
        </row>
        <row r="5327">
          <cell r="A5327">
            <v>600001</v>
          </cell>
          <cell r="B5327" t="str">
            <v>FINISHED PRODUCT</v>
          </cell>
        </row>
        <row r="5328">
          <cell r="A5328">
            <v>600001</v>
          </cell>
          <cell r="B5328" t="str">
            <v>FINISHED PRODUCT</v>
          </cell>
        </row>
        <row r="5329">
          <cell r="A5329">
            <v>600001</v>
          </cell>
          <cell r="B5329" t="str">
            <v>FINISHED PRODUCT</v>
          </cell>
        </row>
        <row r="5330">
          <cell r="A5330">
            <v>600001</v>
          </cell>
          <cell r="B5330" t="str">
            <v>FINISHED PRODUCT</v>
          </cell>
        </row>
        <row r="5331">
          <cell r="A5331">
            <v>600001</v>
          </cell>
          <cell r="B5331" t="str">
            <v>FINISHED PRODUCT</v>
          </cell>
        </row>
        <row r="5332">
          <cell r="A5332">
            <v>600001</v>
          </cell>
          <cell r="B5332" t="str">
            <v>FINISHED PRODUCT</v>
          </cell>
        </row>
        <row r="5333">
          <cell r="A5333">
            <v>600001</v>
          </cell>
          <cell r="B5333" t="str">
            <v>FINISHED PRODUCT</v>
          </cell>
        </row>
        <row r="5334">
          <cell r="A5334">
            <v>600001</v>
          </cell>
          <cell r="B5334" t="str">
            <v>FINISHED PRODUCT</v>
          </cell>
        </row>
        <row r="5335">
          <cell r="A5335">
            <v>600001</v>
          </cell>
          <cell r="B5335" t="str">
            <v>FINISHED PRODUCT</v>
          </cell>
        </row>
        <row r="5336">
          <cell r="A5336">
            <v>700001</v>
          </cell>
          <cell r="B5336" t="str">
            <v>CONSIGNED STOCKS</v>
          </cell>
        </row>
        <row r="5337">
          <cell r="A5337">
            <v>700001</v>
          </cell>
          <cell r="B5337" t="str">
            <v>CONSIGNED STOCKS</v>
          </cell>
        </row>
        <row r="5338">
          <cell r="A5338">
            <v>700001</v>
          </cell>
          <cell r="B5338" t="str">
            <v>CONSIGNED STOCKS</v>
          </cell>
        </row>
        <row r="5339">
          <cell r="A5339">
            <v>700001</v>
          </cell>
          <cell r="B5339" t="str">
            <v>CONSIGNED STOCKS</v>
          </cell>
        </row>
        <row r="5340">
          <cell r="A5340">
            <v>800001</v>
          </cell>
          <cell r="B5340" t="str">
            <v>UNBILLED SHIPMENTS</v>
          </cell>
        </row>
        <row r="5341">
          <cell r="A5341">
            <v>800001</v>
          </cell>
          <cell r="B5341" t="str">
            <v>UNBILLED SHIPMENTS</v>
          </cell>
        </row>
        <row r="5342">
          <cell r="A5342">
            <v>800001</v>
          </cell>
          <cell r="B5342" t="str">
            <v>UNBILLED SHIPMENTS</v>
          </cell>
        </row>
        <row r="5343">
          <cell r="A5343">
            <v>950003</v>
          </cell>
          <cell r="B5343" t="str">
            <v>OTHERS WITHIN OWN ECHELON ABOVE GROUP</v>
          </cell>
        </row>
        <row r="5344">
          <cell r="A5344">
            <v>950004</v>
          </cell>
          <cell r="B5344" t="str">
            <v>OTHER GE PARENT CO.COMPONENTS</v>
          </cell>
        </row>
        <row r="5345">
          <cell r="A5345">
            <v>970001</v>
          </cell>
          <cell r="B5345" t="str">
            <v>REVALUATION TO LIFO</v>
          </cell>
        </row>
        <row r="5346">
          <cell r="A5346">
            <v>980001</v>
          </cell>
          <cell r="B5346" t="str">
            <v>REVAL TO LIFO - ADJ. TO FIN. RPT. BASIS</v>
          </cell>
        </row>
        <row r="5347">
          <cell r="A5347">
            <v>1010001</v>
          </cell>
          <cell r="B5347" t="str">
            <v>PROGRESS COLLECTIONS</v>
          </cell>
        </row>
        <row r="5348">
          <cell r="A5348">
            <v>1010001</v>
          </cell>
          <cell r="B5348" t="str">
            <v>PROGRESS COLLECTIONS</v>
          </cell>
        </row>
        <row r="5349">
          <cell r="A5349">
            <v>1201001</v>
          </cell>
          <cell r="B5349" t="str">
            <v>INSURANCE PAID IN ADVANCE</v>
          </cell>
        </row>
        <row r="5350">
          <cell r="A5350">
            <v>1201001</v>
          </cell>
          <cell r="B5350" t="str">
            <v>INSURANCE PAID IN ADVANCE</v>
          </cell>
        </row>
        <row r="5351">
          <cell r="A5351">
            <v>1201501</v>
          </cell>
          <cell r="B5351" t="str">
            <v>PREPAID EXP., EASEMENTS &amp; RIGHTS OF WAY</v>
          </cell>
        </row>
        <row r="5352">
          <cell r="A5352">
            <v>1201501</v>
          </cell>
          <cell r="B5352" t="str">
            <v>PREPAID EXP., EASEMENTS &amp; RIGHTS OF WAY</v>
          </cell>
        </row>
        <row r="5353">
          <cell r="A5353">
            <v>1202001</v>
          </cell>
          <cell r="B5353" t="str">
            <v>TAXES PAID IN ADVANCE</v>
          </cell>
        </row>
        <row r="5354">
          <cell r="A5354">
            <v>1202001</v>
          </cell>
          <cell r="B5354" t="str">
            <v>TAXES PAID IN ADVANCE</v>
          </cell>
        </row>
        <row r="5355">
          <cell r="A5355">
            <v>1202001</v>
          </cell>
          <cell r="B5355" t="str">
            <v>TAXES PAID IN ADVANCE</v>
          </cell>
        </row>
        <row r="5356">
          <cell r="A5356">
            <v>1202001</v>
          </cell>
          <cell r="B5356" t="str">
            <v>TAXES PAID IN ADVANCE</v>
          </cell>
        </row>
        <row r="5357">
          <cell r="A5357">
            <v>1203001</v>
          </cell>
          <cell r="B5357" t="str">
            <v>OTHER DEF CHGS                   120.3,.4,.6,.8,.17,.1</v>
          </cell>
        </row>
        <row r="5358">
          <cell r="A5358">
            <v>1203001</v>
          </cell>
          <cell r="B5358" t="str">
            <v>OTHER DEF CHGS                   120.3,.4,.6,.8,.17,.1</v>
          </cell>
        </row>
        <row r="5359">
          <cell r="A5359">
            <v>1203001</v>
          </cell>
          <cell r="B5359" t="str">
            <v>OTHER DEF CHGS                   120.3,.4,.6,.8,.17,.1</v>
          </cell>
        </row>
        <row r="5360">
          <cell r="A5360">
            <v>1203001</v>
          </cell>
          <cell r="B5360" t="str">
            <v>OTHER DEF CHGS                   120.3,.4,.6,.8,.17,.1</v>
          </cell>
        </row>
        <row r="5361">
          <cell r="A5361">
            <v>1203001</v>
          </cell>
          <cell r="B5361" t="str">
            <v>OTHER DEF CHGS                   120.3,.4,.6,.8,.17,.1</v>
          </cell>
        </row>
        <row r="5362">
          <cell r="A5362">
            <v>1203001</v>
          </cell>
          <cell r="B5362" t="str">
            <v>OTHER DEF CHGS                   120.3,.4,.6,.8,.17,.1</v>
          </cell>
        </row>
        <row r="5363">
          <cell r="A5363">
            <v>1203001</v>
          </cell>
          <cell r="B5363" t="str">
            <v>OTHER DEF CHGS                   120.3,.4,.6,.8,.17,.1</v>
          </cell>
        </row>
        <row r="5364">
          <cell r="A5364">
            <v>1203001</v>
          </cell>
          <cell r="B5364" t="str">
            <v>OTHER DEF CHGS                   120.3,.4,.6,.8,.17,.1</v>
          </cell>
        </row>
        <row r="5365">
          <cell r="A5365">
            <v>1203001</v>
          </cell>
          <cell r="B5365" t="str">
            <v>OTHER DEF CHGS                   120.3,.4,.6,.8,.17,.1</v>
          </cell>
        </row>
        <row r="5366">
          <cell r="A5366">
            <v>1205001</v>
          </cell>
          <cell r="B5366" t="str">
            <v>UNDISTRIBUTED EXPENDITURES</v>
          </cell>
        </row>
        <row r="5367">
          <cell r="A5367">
            <v>1205001</v>
          </cell>
          <cell r="B5367" t="str">
            <v>UNDISTRIBUTED EXPENDITURES</v>
          </cell>
        </row>
        <row r="5368">
          <cell r="A5368">
            <v>1205001</v>
          </cell>
          <cell r="B5368" t="str">
            <v>UNDISTRIBUTED EXPENDITURES</v>
          </cell>
        </row>
        <row r="5369">
          <cell r="A5369">
            <v>1205001</v>
          </cell>
          <cell r="B5369" t="str">
            <v>UNDISTRIBUTED EXPENDITURES</v>
          </cell>
        </row>
        <row r="5370">
          <cell r="A5370">
            <v>1205001</v>
          </cell>
          <cell r="B5370" t="str">
            <v>UNDISTRIBUTED EXPENDITURES</v>
          </cell>
        </row>
        <row r="5371">
          <cell r="A5371">
            <v>1205001</v>
          </cell>
          <cell r="B5371" t="str">
            <v>UNDISTRIBUTED EXPENDITURES</v>
          </cell>
        </row>
        <row r="5372">
          <cell r="A5372">
            <v>1205001</v>
          </cell>
          <cell r="B5372" t="str">
            <v>UNDISTRIBUTED EXPENDITURES</v>
          </cell>
        </row>
        <row r="5373">
          <cell r="A5373">
            <v>1205001</v>
          </cell>
          <cell r="B5373" t="str">
            <v>UNDISTRIBUTED EXPENDITURES</v>
          </cell>
        </row>
        <row r="5374">
          <cell r="A5374">
            <v>1205001</v>
          </cell>
          <cell r="B5374" t="str">
            <v>UNDISTRIBUTED EXPENDITURES</v>
          </cell>
        </row>
        <row r="5375">
          <cell r="A5375">
            <v>1205001</v>
          </cell>
          <cell r="B5375" t="str">
            <v>UNDISTRIBUTED EXPENDITURES</v>
          </cell>
        </row>
        <row r="5376">
          <cell r="A5376">
            <v>1205001</v>
          </cell>
          <cell r="B5376" t="str">
            <v>UNDISTRIBUTED EXPENDITURES</v>
          </cell>
        </row>
        <row r="5377">
          <cell r="A5377">
            <v>1205001</v>
          </cell>
          <cell r="B5377" t="str">
            <v>UNDISTRIBUTED EXPENDITURES</v>
          </cell>
        </row>
        <row r="5378">
          <cell r="A5378">
            <v>1205001</v>
          </cell>
          <cell r="B5378" t="str">
            <v>UNDISTRIBUTED EXPENDITURES</v>
          </cell>
        </row>
        <row r="5379">
          <cell r="A5379">
            <v>1205001</v>
          </cell>
          <cell r="B5379" t="str">
            <v>UNDISTRIBUTED EXPENDITURES</v>
          </cell>
        </row>
        <row r="5380">
          <cell r="A5380">
            <v>1205001</v>
          </cell>
          <cell r="B5380" t="str">
            <v>UNDISTRIBUTED EXPENDITURES</v>
          </cell>
        </row>
        <row r="5381">
          <cell r="A5381">
            <v>1205001</v>
          </cell>
          <cell r="B5381" t="str">
            <v>UNDISTRIBUTED EXPENDITURES</v>
          </cell>
        </row>
        <row r="5382">
          <cell r="A5382">
            <v>1205001</v>
          </cell>
          <cell r="B5382" t="str">
            <v>UNDISTRIBUTED EXPENDITURES</v>
          </cell>
        </row>
        <row r="5383">
          <cell r="A5383">
            <v>1205001</v>
          </cell>
          <cell r="B5383" t="str">
            <v>UNDISTRIBUTED EXPENDITURES</v>
          </cell>
        </row>
        <row r="5384">
          <cell r="A5384">
            <v>1205001</v>
          </cell>
          <cell r="B5384" t="str">
            <v>UNDISTRIBUTED EXPENDITURES</v>
          </cell>
        </row>
        <row r="5385">
          <cell r="A5385">
            <v>1205001</v>
          </cell>
          <cell r="B5385" t="str">
            <v>UNDISTRIBUTED EXPENDITURES</v>
          </cell>
        </row>
        <row r="5386">
          <cell r="A5386">
            <v>1205001</v>
          </cell>
          <cell r="B5386" t="str">
            <v>UNDISTRIBUTED EXPENDITURES</v>
          </cell>
        </row>
        <row r="5387">
          <cell r="A5387">
            <v>1205001</v>
          </cell>
          <cell r="B5387" t="str">
            <v>UNDISTRIBUTED EXPENDITURES</v>
          </cell>
        </row>
        <row r="5388">
          <cell r="A5388">
            <v>1205001</v>
          </cell>
          <cell r="B5388" t="str">
            <v>UNDISTRIBUTED EXPENDITURES</v>
          </cell>
        </row>
        <row r="5389">
          <cell r="A5389">
            <v>1205001</v>
          </cell>
          <cell r="B5389" t="str">
            <v>UNDISTRIBUTED EXPENDITURES</v>
          </cell>
        </row>
        <row r="5390">
          <cell r="A5390">
            <v>1205001</v>
          </cell>
          <cell r="B5390" t="str">
            <v>UNDISTRIBUTED EXPENDITURES</v>
          </cell>
        </row>
        <row r="5391">
          <cell r="A5391">
            <v>1205001</v>
          </cell>
          <cell r="B5391" t="str">
            <v>UNDISTRIBUTED EXPENDITURES</v>
          </cell>
        </row>
        <row r="5392">
          <cell r="A5392">
            <v>1205001</v>
          </cell>
          <cell r="B5392" t="str">
            <v>UNDISTRIBUTED EXPENDITURES</v>
          </cell>
        </row>
        <row r="5393">
          <cell r="A5393">
            <v>1205001</v>
          </cell>
          <cell r="B5393" t="str">
            <v>UNDISTRIBUTED EXPENDITURES</v>
          </cell>
        </row>
        <row r="5394">
          <cell r="A5394">
            <v>1205001</v>
          </cell>
          <cell r="B5394" t="str">
            <v>UNDISTRIBUTED EXPENDITURES</v>
          </cell>
        </row>
        <row r="5395">
          <cell r="A5395">
            <v>1205001</v>
          </cell>
          <cell r="B5395" t="str">
            <v>UNDISTRIBUTED EXPENDITURES</v>
          </cell>
        </row>
        <row r="5396">
          <cell r="A5396">
            <v>1205001</v>
          </cell>
          <cell r="B5396" t="str">
            <v>UNDISTRIBUTED EXPENDITURES</v>
          </cell>
        </row>
        <row r="5397">
          <cell r="A5397">
            <v>1205001</v>
          </cell>
          <cell r="B5397" t="str">
            <v>UNDISTRIBUTED EXPENDITURES</v>
          </cell>
        </row>
        <row r="5398">
          <cell r="A5398">
            <v>1205001</v>
          </cell>
          <cell r="B5398" t="str">
            <v>UNDISTRIBUTED EXPENDITURES</v>
          </cell>
        </row>
        <row r="5399">
          <cell r="A5399">
            <v>1205001</v>
          </cell>
          <cell r="B5399" t="str">
            <v>UNDISTRIBUTED EXPENDITURES</v>
          </cell>
        </row>
        <row r="5400">
          <cell r="A5400">
            <v>1205001</v>
          </cell>
          <cell r="B5400" t="str">
            <v>UNDISTRIBUTED EXPENDITURES</v>
          </cell>
        </row>
        <row r="5401">
          <cell r="A5401">
            <v>1205001</v>
          </cell>
          <cell r="B5401" t="str">
            <v>UNDISTRIBUTED EXPENDITURES</v>
          </cell>
        </row>
        <row r="5402">
          <cell r="A5402">
            <v>1205001</v>
          </cell>
          <cell r="B5402" t="str">
            <v>UNDISTRIBUTED EXPENDITURES</v>
          </cell>
        </row>
        <row r="5403">
          <cell r="A5403">
            <v>1205001</v>
          </cell>
          <cell r="B5403" t="str">
            <v>UNDISTRIBUTED EXPENDITURES</v>
          </cell>
        </row>
        <row r="5404">
          <cell r="A5404">
            <v>1205001</v>
          </cell>
          <cell r="B5404" t="str">
            <v>UNDISTRIBUTED EXPENDITURES</v>
          </cell>
        </row>
        <row r="5405">
          <cell r="A5405">
            <v>1205001</v>
          </cell>
          <cell r="B5405" t="str">
            <v>UNDISTRIBUTED EXPENDITURES</v>
          </cell>
        </row>
        <row r="5406">
          <cell r="A5406">
            <v>1205001</v>
          </cell>
          <cell r="B5406" t="str">
            <v>UNDISTRIBUTED EXPENDITURES</v>
          </cell>
        </row>
        <row r="5407">
          <cell r="A5407">
            <v>1205001</v>
          </cell>
          <cell r="B5407" t="str">
            <v>UNDISTRIBUTED EXPENDITURES</v>
          </cell>
        </row>
        <row r="5408">
          <cell r="A5408">
            <v>1205001</v>
          </cell>
          <cell r="B5408" t="str">
            <v>UNDISTRIBUTED EXPENDITURES</v>
          </cell>
        </row>
        <row r="5409">
          <cell r="A5409">
            <v>1205001</v>
          </cell>
          <cell r="B5409" t="str">
            <v>UNDISTRIBUTED EXPENDITURES</v>
          </cell>
        </row>
        <row r="5410">
          <cell r="A5410">
            <v>1205001</v>
          </cell>
          <cell r="B5410" t="str">
            <v>UNDISTRIBUTED EXPENDITURES</v>
          </cell>
        </row>
        <row r="5411">
          <cell r="A5411">
            <v>1205001</v>
          </cell>
          <cell r="B5411" t="str">
            <v>UNDISTRIBUTED EXPENDITURES</v>
          </cell>
        </row>
        <row r="5412">
          <cell r="A5412">
            <v>1205001</v>
          </cell>
          <cell r="B5412" t="str">
            <v>UNDISTRIBUTED EXPENDITURES</v>
          </cell>
        </row>
        <row r="5413">
          <cell r="A5413">
            <v>1205001</v>
          </cell>
          <cell r="B5413" t="str">
            <v>UNDISTRIBUTED EXPENDITURES</v>
          </cell>
        </row>
        <row r="5414">
          <cell r="A5414">
            <v>1205001</v>
          </cell>
          <cell r="B5414" t="str">
            <v>UNDISTRIBUTED EXPENDITURES</v>
          </cell>
        </row>
        <row r="5415">
          <cell r="A5415">
            <v>1205001</v>
          </cell>
          <cell r="B5415" t="str">
            <v>UNDISTRIBUTED EXPENDITURES</v>
          </cell>
        </row>
        <row r="5416">
          <cell r="A5416">
            <v>1205001</v>
          </cell>
          <cell r="B5416" t="str">
            <v>UNDISTRIBUTED EXPENDITURES</v>
          </cell>
        </row>
        <row r="5417">
          <cell r="A5417">
            <v>1205001</v>
          </cell>
          <cell r="B5417" t="str">
            <v>UNDISTRIBUTED EXPENDITURES</v>
          </cell>
        </row>
        <row r="5418">
          <cell r="A5418">
            <v>1205001</v>
          </cell>
          <cell r="B5418" t="str">
            <v>UNDISTRIBUTED EXPENDITURES</v>
          </cell>
        </row>
        <row r="5419">
          <cell r="A5419">
            <v>1205001</v>
          </cell>
          <cell r="B5419" t="str">
            <v>UNDISTRIBUTED EXPENDITURES</v>
          </cell>
        </row>
        <row r="5420">
          <cell r="A5420">
            <v>1205001</v>
          </cell>
          <cell r="B5420" t="str">
            <v>UNDISTRIBUTED EXPENDITURES</v>
          </cell>
        </row>
        <row r="5421">
          <cell r="A5421">
            <v>1205001</v>
          </cell>
          <cell r="B5421" t="str">
            <v>UNDISTRIBUTED EXPENDITURES</v>
          </cell>
        </row>
        <row r="5422">
          <cell r="A5422">
            <v>1205001</v>
          </cell>
          <cell r="B5422" t="str">
            <v>UNDISTRIBUTED EXPENDITURES</v>
          </cell>
        </row>
        <row r="5423">
          <cell r="A5423">
            <v>1205001</v>
          </cell>
          <cell r="B5423" t="str">
            <v>UNDISTRIBUTED EXPENDITURES</v>
          </cell>
        </row>
        <row r="5424">
          <cell r="A5424">
            <v>1205001</v>
          </cell>
          <cell r="B5424" t="str">
            <v>UNDISTRIBUTED EXPENDITURES</v>
          </cell>
        </row>
        <row r="5425">
          <cell r="A5425">
            <v>1205001</v>
          </cell>
          <cell r="B5425" t="str">
            <v>UNDISTRIBUTED EXPENDITURES</v>
          </cell>
        </row>
        <row r="5426">
          <cell r="A5426">
            <v>1205001</v>
          </cell>
          <cell r="B5426" t="str">
            <v>UNDISTRIBUTED EXPENDITURES</v>
          </cell>
        </row>
        <row r="5427">
          <cell r="A5427">
            <v>1205001</v>
          </cell>
          <cell r="B5427" t="str">
            <v>UNDISTRIBUTED EXPENDITURES</v>
          </cell>
        </row>
        <row r="5428">
          <cell r="A5428">
            <v>1205001</v>
          </cell>
          <cell r="B5428" t="str">
            <v>UNDISTRIBUTED EXPENDITURES</v>
          </cell>
        </row>
        <row r="5429">
          <cell r="A5429">
            <v>1205001</v>
          </cell>
          <cell r="B5429" t="str">
            <v>UNDISTRIBUTED EXPENDITURES</v>
          </cell>
        </row>
        <row r="5430">
          <cell r="A5430">
            <v>1205001</v>
          </cell>
          <cell r="B5430" t="str">
            <v>UNDISTRIBUTED EXPENDITURES</v>
          </cell>
        </row>
        <row r="5431">
          <cell r="A5431">
            <v>1205001</v>
          </cell>
          <cell r="B5431" t="str">
            <v>UNDISTRIBUTED EXPENDITURES</v>
          </cell>
        </row>
        <row r="5432">
          <cell r="A5432">
            <v>1205001</v>
          </cell>
          <cell r="B5432" t="str">
            <v>UNDISTRIBUTED EXPENDITURES</v>
          </cell>
        </row>
        <row r="5433">
          <cell r="A5433">
            <v>1205001</v>
          </cell>
          <cell r="B5433" t="str">
            <v>UNDISTRIBUTED EXPENDITURES</v>
          </cell>
        </row>
        <row r="5434">
          <cell r="A5434">
            <v>1205001</v>
          </cell>
          <cell r="B5434" t="str">
            <v>UNDISTRIBUTED EXPENDITURES</v>
          </cell>
        </row>
        <row r="5435">
          <cell r="A5435">
            <v>1205001</v>
          </cell>
          <cell r="B5435" t="str">
            <v>UNDISTRIBUTED EXPENDITURES</v>
          </cell>
        </row>
        <row r="5436">
          <cell r="A5436">
            <v>1205001</v>
          </cell>
          <cell r="B5436" t="str">
            <v>UNDISTRIBUTED EXPENDITURES</v>
          </cell>
        </row>
        <row r="5437">
          <cell r="A5437">
            <v>1205001</v>
          </cell>
          <cell r="B5437" t="str">
            <v>UNDISTRIBUTED EXPENDITURES</v>
          </cell>
        </row>
        <row r="5438">
          <cell r="A5438">
            <v>1205001</v>
          </cell>
          <cell r="B5438" t="str">
            <v>UNDISTRIBUTED EXPENDITURES</v>
          </cell>
        </row>
        <row r="5439">
          <cell r="A5439">
            <v>1205001</v>
          </cell>
          <cell r="B5439" t="str">
            <v>UNDISTRIBUTED EXPENDITURES</v>
          </cell>
        </row>
        <row r="5440">
          <cell r="A5440">
            <v>1205001</v>
          </cell>
          <cell r="B5440" t="str">
            <v>UNDISTRIBUTED EXPENDITURES</v>
          </cell>
        </row>
        <row r="5441">
          <cell r="A5441">
            <v>1205001</v>
          </cell>
          <cell r="B5441" t="str">
            <v>UNDISTRIBUTED EXPENDITURES</v>
          </cell>
        </row>
        <row r="5442">
          <cell r="A5442">
            <v>1205001</v>
          </cell>
          <cell r="B5442" t="str">
            <v>UNDISTRIBUTED EXPENDITURES</v>
          </cell>
        </row>
        <row r="5443">
          <cell r="A5443">
            <v>1205001</v>
          </cell>
          <cell r="B5443" t="str">
            <v>UNDISTRIBUTED EXPENDITURES</v>
          </cell>
        </row>
        <row r="5444">
          <cell r="A5444">
            <v>1205001</v>
          </cell>
          <cell r="B5444" t="str">
            <v>UNDISTRIBUTED EXPENDITURES</v>
          </cell>
        </row>
        <row r="5445">
          <cell r="A5445">
            <v>1205001</v>
          </cell>
          <cell r="B5445" t="str">
            <v>UNDISTRIBUTED EXPENDITURES</v>
          </cell>
        </row>
        <row r="5446">
          <cell r="A5446">
            <v>1205001</v>
          </cell>
          <cell r="B5446" t="str">
            <v>UNDISTRIBUTED EXPENDITURES</v>
          </cell>
        </row>
        <row r="5447">
          <cell r="A5447">
            <v>1205001</v>
          </cell>
          <cell r="B5447" t="str">
            <v>UNDISTRIBUTED EXPENDITURES</v>
          </cell>
        </row>
        <row r="5448">
          <cell r="A5448">
            <v>1205001</v>
          </cell>
          <cell r="B5448" t="str">
            <v>UNDISTRIBUTED EXPENDITURES</v>
          </cell>
        </row>
        <row r="5449">
          <cell r="A5449">
            <v>1205001</v>
          </cell>
          <cell r="B5449" t="str">
            <v>UNDISTRIBUTED EXPENDITURES</v>
          </cell>
        </row>
        <row r="5450">
          <cell r="A5450">
            <v>1205001</v>
          </cell>
          <cell r="B5450" t="str">
            <v>UNDISTRIBUTED EXPENDITURES</v>
          </cell>
        </row>
        <row r="5451">
          <cell r="A5451">
            <v>1205001</v>
          </cell>
          <cell r="B5451" t="str">
            <v>UNDISTRIBUTED EXPENDITURES</v>
          </cell>
        </row>
        <row r="5452">
          <cell r="A5452">
            <v>1205001</v>
          </cell>
          <cell r="B5452" t="str">
            <v>UNDISTRIBUTED EXPENDITURES</v>
          </cell>
        </row>
        <row r="5453">
          <cell r="A5453">
            <v>1206001</v>
          </cell>
          <cell r="B5453" t="str">
            <v>DEF CHGS-BUSINESS COMBINATION EXPENSES</v>
          </cell>
        </row>
        <row r="5454">
          <cell r="A5454">
            <v>1209002</v>
          </cell>
          <cell r="B5454" t="str">
            <v>OTHERS WITHIN OWN GROUP</v>
          </cell>
        </row>
        <row r="5455">
          <cell r="A5455">
            <v>1209002</v>
          </cell>
          <cell r="B5455" t="str">
            <v>OTHERS WITHIN OWN GROUP</v>
          </cell>
        </row>
        <row r="5456">
          <cell r="A5456">
            <v>1209003</v>
          </cell>
          <cell r="B5456" t="str">
            <v>OTHERS WITHIN OWN ECHELON ABOVE GROUP</v>
          </cell>
        </row>
        <row r="5457">
          <cell r="A5457">
            <v>1209004</v>
          </cell>
          <cell r="B5457" t="str">
            <v>OTHER GE PARENT CO.COMPONENTS</v>
          </cell>
        </row>
        <row r="5458">
          <cell r="A5458">
            <v>1209004</v>
          </cell>
          <cell r="B5458" t="str">
            <v>OTHER GE PARENT CO.COMPONENTS</v>
          </cell>
        </row>
        <row r="5459">
          <cell r="A5459">
            <v>1209004</v>
          </cell>
          <cell r="B5459" t="str">
            <v>OTHER GE PARENT CO.COMPONENTS</v>
          </cell>
        </row>
        <row r="5460">
          <cell r="A5460">
            <v>1250001</v>
          </cell>
          <cell r="B5460" t="str">
            <v>CAPITALIZED SOFTWARE COST-FIRST COST</v>
          </cell>
        </row>
        <row r="5461">
          <cell r="A5461">
            <v>1270001</v>
          </cell>
          <cell r="B5461" t="str">
            <v>INTERNAL USE SOFTWARE-CAPITALIZED SOFTWARE COSTS-FC-BAL 1/1</v>
          </cell>
        </row>
        <row r="5462">
          <cell r="A5462">
            <v>1270001</v>
          </cell>
          <cell r="B5462" t="str">
            <v>INTERNAL USE SOFTWARE-CAPITALIZED SOFTWARE COSTS-FC-BAL 1/1</v>
          </cell>
        </row>
        <row r="5463">
          <cell r="A5463">
            <v>1270001</v>
          </cell>
          <cell r="B5463" t="str">
            <v>INTERNAL USE SOFTWARE-CAPITALIZED SOFTWARE COSTS-FC-BAL 1/1</v>
          </cell>
        </row>
        <row r="5464">
          <cell r="A5464">
            <v>1270001</v>
          </cell>
          <cell r="B5464" t="str">
            <v>INTERNAL USE SOFTWARE-CAPITALIZED SOFTWARE COSTS-FC-BAL 1/1</v>
          </cell>
        </row>
        <row r="5465">
          <cell r="A5465">
            <v>1270003</v>
          </cell>
          <cell r="B5465" t="str">
            <v>INTERNAL USE SOFTWARE-CAPITALIZED SOFTWARE COSTS-GROSS EXPEND-CY-OTHER</v>
          </cell>
        </row>
        <row r="5466">
          <cell r="A5466">
            <v>1270003</v>
          </cell>
          <cell r="B5466" t="str">
            <v>INTERNAL USE SOFTWARE-CAPITALIZED SOFTWARE COSTS-GROSS EXPEND-CY-OTHER</v>
          </cell>
        </row>
        <row r="5467">
          <cell r="A5467">
            <v>1270003</v>
          </cell>
          <cell r="B5467" t="str">
            <v>INTERNAL USE SOFTWARE-CAPITALIZED SOFTWARE COSTS-GROSS EXPEND-CY-OTHER</v>
          </cell>
        </row>
        <row r="5468">
          <cell r="A5468">
            <v>1270003</v>
          </cell>
          <cell r="B5468" t="str">
            <v>INTERNAL USE SOFTWARE-CAPITALIZED SOFTWARE COSTS-GROSS EXPEND-CY-OTHER</v>
          </cell>
        </row>
        <row r="5469">
          <cell r="A5469">
            <v>1270003</v>
          </cell>
          <cell r="B5469" t="str">
            <v>INTERNAL USE SOFTWARE-CAPITALIZED SOFTWARE COSTS-GROSS EXPEND-CY-OTHER</v>
          </cell>
        </row>
        <row r="5470">
          <cell r="A5470">
            <v>1270004</v>
          </cell>
          <cell r="B5470" t="str">
            <v>INTERNAL USE SOFTWARE-CAPITALIZED SOFTWARE COSTS-WRITE OFFS, ETC.</v>
          </cell>
        </row>
        <row r="5471">
          <cell r="A5471">
            <v>1270004</v>
          </cell>
          <cell r="B5471" t="str">
            <v>INTERNAL USE SOFTWARE-CAPITALIZED SOFTWARE COSTS-WRITE OFFS, ETC.</v>
          </cell>
        </row>
        <row r="5472">
          <cell r="A5472">
            <v>1270004</v>
          </cell>
          <cell r="B5472" t="str">
            <v>INTERNAL USE SOFTWARE-CAPITALIZED SOFTWARE COSTS-WRITE OFFS, ETC.</v>
          </cell>
        </row>
        <row r="5473">
          <cell r="A5473">
            <v>1280001</v>
          </cell>
          <cell r="B5473" t="str">
            <v>CAP. SOFTWARE COSTS-RESERVE FOR AMORT-CY</v>
          </cell>
        </row>
        <row r="5474">
          <cell r="A5474">
            <v>1280001</v>
          </cell>
          <cell r="B5474" t="str">
            <v>CAP. SOFTWARE COSTS-RESERVE FOR AMORT-CY</v>
          </cell>
        </row>
        <row r="5475">
          <cell r="A5475">
            <v>1280002</v>
          </cell>
          <cell r="B5475" t="str">
            <v>CAP. SOFTWARE COSTS-RESERVE FOR AMORT-PY</v>
          </cell>
        </row>
        <row r="5476">
          <cell r="A5476">
            <v>1290001</v>
          </cell>
          <cell r="B5476" t="str">
            <v>RESERVE FOR DEFERRED CHARGES</v>
          </cell>
        </row>
        <row r="5477">
          <cell r="A5477">
            <v>1300001</v>
          </cell>
          <cell r="B5477" t="str">
            <v>LOANS TO EMPLOYEES</v>
          </cell>
        </row>
        <row r="5478">
          <cell r="A5478">
            <v>1300001</v>
          </cell>
          <cell r="B5478" t="str">
            <v>LOANS TO EMPLOYEES</v>
          </cell>
        </row>
        <row r="5479">
          <cell r="A5479">
            <v>1300001</v>
          </cell>
          <cell r="B5479" t="str">
            <v>LOANS TO EMPLOYEES</v>
          </cell>
        </row>
        <row r="5480">
          <cell r="A5480">
            <v>1300001</v>
          </cell>
          <cell r="B5480" t="str">
            <v>LOANS TO EMPLOYEES</v>
          </cell>
        </row>
        <row r="5481">
          <cell r="A5481">
            <v>1300001</v>
          </cell>
          <cell r="B5481" t="str">
            <v>LOANS TO EMPLOYEES</v>
          </cell>
        </row>
        <row r="5482">
          <cell r="A5482">
            <v>1310001</v>
          </cell>
          <cell r="B5482" t="str">
            <v>OTHER ASSETS</v>
          </cell>
        </row>
        <row r="5483">
          <cell r="A5483">
            <v>1310071</v>
          </cell>
          <cell r="B5483" t="str">
            <v>TRSY-OTHER ASSETS</v>
          </cell>
        </row>
        <row r="5484">
          <cell r="A5484">
            <v>1601001</v>
          </cell>
          <cell r="B5484" t="str">
            <v>SHARE OF EQUITY AT ACQUISITION</v>
          </cell>
        </row>
        <row r="5485">
          <cell r="A5485">
            <v>1601001</v>
          </cell>
          <cell r="B5485" t="str">
            <v>SHARE OF EQUITY AT ACQUISITION</v>
          </cell>
        </row>
        <row r="5486">
          <cell r="A5486">
            <v>1601001</v>
          </cell>
          <cell r="B5486" t="str">
            <v>SHARE OF EQUITY AT ACQUISITION</v>
          </cell>
        </row>
        <row r="5487">
          <cell r="A5487">
            <v>1601001</v>
          </cell>
          <cell r="B5487" t="str">
            <v>SHARE OF EQUITY AT ACQUISITION</v>
          </cell>
        </row>
        <row r="5488">
          <cell r="A5488">
            <v>1601001</v>
          </cell>
          <cell r="B5488" t="str">
            <v>SHARE OF EQUITY AT ACQUISITION</v>
          </cell>
        </row>
        <row r="5489">
          <cell r="A5489">
            <v>1601001</v>
          </cell>
          <cell r="B5489" t="str">
            <v>SHARE OF EQUITY AT ACQUISITION</v>
          </cell>
        </row>
        <row r="5490">
          <cell r="A5490">
            <v>1601001</v>
          </cell>
          <cell r="B5490" t="str">
            <v>SHARE OF EQUITY AT ACQUISITION</v>
          </cell>
        </row>
        <row r="5491">
          <cell r="A5491">
            <v>1601001</v>
          </cell>
          <cell r="B5491" t="str">
            <v>SHARE OF EQUITY AT ACQUISITION</v>
          </cell>
        </row>
        <row r="5492">
          <cell r="A5492">
            <v>1621001</v>
          </cell>
          <cell r="B5492" t="str">
            <v>SHARE OF EQUITY AT ACQUISITION</v>
          </cell>
        </row>
        <row r="5493">
          <cell r="A5493">
            <v>1621001</v>
          </cell>
          <cell r="B5493" t="str">
            <v>SHARE OF EQUITY AT ACQUISITION</v>
          </cell>
        </row>
        <row r="5494">
          <cell r="A5494">
            <v>1621001</v>
          </cell>
          <cell r="B5494" t="str">
            <v>SHARE OF EQUITY AT ACQUISITION</v>
          </cell>
        </row>
        <row r="5495">
          <cell r="A5495">
            <v>1621001</v>
          </cell>
          <cell r="B5495" t="str">
            <v>SHARE OF EQUITY AT ACQUISITION</v>
          </cell>
        </row>
        <row r="5496">
          <cell r="A5496">
            <v>1624001</v>
          </cell>
          <cell r="B5496" t="str">
            <v>LOANS AND ADVANCES</v>
          </cell>
        </row>
        <row r="5497">
          <cell r="A5497">
            <v>1625001</v>
          </cell>
          <cell r="B5497" t="str">
            <v>CHANGE IN SOE SINCE ACQUISITION</v>
          </cell>
        </row>
        <row r="5498">
          <cell r="A5498">
            <v>1625001</v>
          </cell>
          <cell r="B5498" t="str">
            <v>CHANGE IN SOE SINCE ACQUISITION</v>
          </cell>
        </row>
        <row r="5499">
          <cell r="A5499">
            <v>1625001</v>
          </cell>
          <cell r="B5499" t="str">
            <v>CHANGE IN SOE SINCE ACQUISITION</v>
          </cell>
        </row>
        <row r="5500">
          <cell r="A5500">
            <v>1625001</v>
          </cell>
          <cell r="B5500" t="str">
            <v>CHANGE IN SOE SINCE ACQUISITION</v>
          </cell>
        </row>
        <row r="5501">
          <cell r="A5501">
            <v>1625001</v>
          </cell>
          <cell r="B5501" t="str">
            <v>CHANGE IN SOE SINCE ACQUISITION</v>
          </cell>
        </row>
        <row r="5502">
          <cell r="A5502">
            <v>1625001</v>
          </cell>
          <cell r="B5502" t="str">
            <v>CHANGE IN SOE SINCE ACQUISITION</v>
          </cell>
        </row>
        <row r="5503">
          <cell r="A5503">
            <v>1625001</v>
          </cell>
          <cell r="B5503" t="str">
            <v>CHANGE IN SOE SINCE ACQUISITION</v>
          </cell>
        </row>
        <row r="5504">
          <cell r="A5504">
            <v>1650001</v>
          </cell>
          <cell r="B5504" t="str">
            <v>OTHER MISCELLANEOUS SECURITIES</v>
          </cell>
        </row>
        <row r="5505">
          <cell r="A5505">
            <v>1650001</v>
          </cell>
          <cell r="B5505" t="str">
            <v>OTHER MISCELLANEOUS SECURITIES</v>
          </cell>
        </row>
        <row r="5506">
          <cell r="A5506">
            <v>1700201</v>
          </cell>
          <cell r="B5506" t="str">
            <v>ASSESSED INVESTMENT-CASH OUTSIDE OWN BUS</v>
          </cell>
        </row>
        <row r="5507">
          <cell r="A5507">
            <v>1702201</v>
          </cell>
          <cell r="B5507" t="str">
            <v>ASS'D INVESTMENT-INVENTORIES OUTSIDE OWN BUSINESS</v>
          </cell>
        </row>
        <row r="5508">
          <cell r="A5508">
            <v>1703101</v>
          </cell>
          <cell r="B5508" t="str">
            <v>ASS'D INVEST-OTHER WITHIN OWN BUSINESS</v>
          </cell>
        </row>
        <row r="5509">
          <cell r="A5509">
            <v>1703201</v>
          </cell>
          <cell r="B5509" t="str">
            <v>ASS'D INVEST-OTHER OUTSIDE OWN BUSINESS</v>
          </cell>
        </row>
        <row r="5510">
          <cell r="A5510">
            <v>1703201</v>
          </cell>
          <cell r="B5510" t="str">
            <v>ASS'D INVEST-OTHER OUTSIDE OWN BUSINESS</v>
          </cell>
        </row>
        <row r="5511">
          <cell r="A5511">
            <v>1703201</v>
          </cell>
          <cell r="B5511" t="str">
            <v>ASS'D INVEST-OTHER OUTSIDE OWN BUSINESS</v>
          </cell>
        </row>
        <row r="5512">
          <cell r="A5512">
            <v>1709401</v>
          </cell>
          <cell r="B5512" t="str">
            <v>ACCOUNTS PAYABLE-COMP OTH THAN W/IN OWN BUSINESS</v>
          </cell>
        </row>
        <row r="5513">
          <cell r="A5513">
            <v>1811401</v>
          </cell>
          <cell r="B5513" t="str">
            <v>DEF.US FED. INC. TAXES-OTHER</v>
          </cell>
        </row>
        <row r="5514">
          <cell r="A5514">
            <v>1814001</v>
          </cell>
          <cell r="B5514" t="str">
            <v>DEF.US FED.INC.TAXES-INTERCO PROFITS IN ASSETS</v>
          </cell>
        </row>
        <row r="5515">
          <cell r="A5515">
            <v>1820001</v>
          </cell>
          <cell r="B5515" t="str">
            <v>DEFERRED PUERTO RICAN INCOME TAXES</v>
          </cell>
        </row>
        <row r="5516">
          <cell r="A5516">
            <v>1830001</v>
          </cell>
          <cell r="B5516" t="str">
            <v>DEFERRED FOREIGN INCOME TAXES</v>
          </cell>
        </row>
        <row r="5517">
          <cell r="A5517">
            <v>2000001</v>
          </cell>
          <cell r="B5517" t="str">
            <v>BALANCE AT JANUARY 1</v>
          </cell>
        </row>
        <row r="5518">
          <cell r="A5518">
            <v>2000001</v>
          </cell>
          <cell r="B5518" t="str">
            <v>BALANCE AT JANUARY 1</v>
          </cell>
        </row>
        <row r="5519">
          <cell r="A5519">
            <v>2000001</v>
          </cell>
          <cell r="B5519" t="str">
            <v>BALANCE AT JANUARY 1</v>
          </cell>
        </row>
        <row r="5520">
          <cell r="A5520">
            <v>2000001</v>
          </cell>
          <cell r="B5520" t="str">
            <v>BALANCE AT JANUARY 1</v>
          </cell>
        </row>
        <row r="5521">
          <cell r="A5521">
            <v>2000002</v>
          </cell>
          <cell r="B5521" t="str">
            <v>GROSS EXPEND. CURR. YR.-ACQ OF NEW BUSINESS</v>
          </cell>
        </row>
        <row r="5522">
          <cell r="A5522">
            <v>2000003</v>
          </cell>
          <cell r="B5522" t="str">
            <v>GROSS EXPEND. CURR. YR.-OTHER</v>
          </cell>
        </row>
        <row r="5523">
          <cell r="A5523">
            <v>2000003</v>
          </cell>
          <cell r="B5523" t="str">
            <v>GROSS EXPEND. CURR. YR.-OTHER</v>
          </cell>
        </row>
        <row r="5524">
          <cell r="A5524">
            <v>2000003</v>
          </cell>
          <cell r="B5524" t="str">
            <v>GROSS EXPEND. CURR. YR.-OTHER</v>
          </cell>
        </row>
        <row r="5525">
          <cell r="A5525">
            <v>2000003</v>
          </cell>
          <cell r="B5525" t="str">
            <v>GROSS EXPEND. CURR. YR.-OTHER</v>
          </cell>
        </row>
        <row r="5526">
          <cell r="A5526">
            <v>2000003</v>
          </cell>
          <cell r="B5526" t="str">
            <v>GROSS EXPEND. CURR. YR.-OTHER</v>
          </cell>
        </row>
        <row r="5527">
          <cell r="A5527">
            <v>2000003</v>
          </cell>
          <cell r="B5527" t="str">
            <v>GROSS EXPEND. CURR. YR.-OTHER</v>
          </cell>
        </row>
        <row r="5528">
          <cell r="A5528">
            <v>2000003</v>
          </cell>
          <cell r="B5528" t="str">
            <v>GROSS EXPEND. CURR. YR.-OTHER</v>
          </cell>
        </row>
        <row r="5529">
          <cell r="A5529">
            <v>2000003</v>
          </cell>
          <cell r="B5529" t="str">
            <v>GROSS EXPEND. CURR. YR.-OTHER</v>
          </cell>
        </row>
        <row r="5530">
          <cell r="A5530">
            <v>2000003</v>
          </cell>
          <cell r="B5530" t="str">
            <v>GROSS EXPEND. CURR. YR.-OTHER</v>
          </cell>
        </row>
        <row r="5531">
          <cell r="A5531">
            <v>2000004</v>
          </cell>
          <cell r="B5531" t="str">
            <v>WRITE OFFS, ETC</v>
          </cell>
        </row>
        <row r="5532">
          <cell r="A5532">
            <v>2000004</v>
          </cell>
          <cell r="B5532" t="str">
            <v>WRITE OFFS, ETC</v>
          </cell>
        </row>
        <row r="5533">
          <cell r="A5533">
            <v>2000004</v>
          </cell>
          <cell r="B5533" t="str">
            <v>WRITE OFFS, ETC</v>
          </cell>
        </row>
        <row r="5534">
          <cell r="A5534">
            <v>2911001</v>
          </cell>
          <cell r="B5534" t="str">
            <v>LEASEHOLD COSTS-1ST COST-AT JANUARY 1</v>
          </cell>
        </row>
        <row r="5535">
          <cell r="A5535">
            <v>2911001</v>
          </cell>
          <cell r="B5535" t="str">
            <v>LEASEHOLD COSTS-1ST COST-AT JANUARY 1</v>
          </cell>
        </row>
        <row r="5536">
          <cell r="A5536">
            <v>2911001</v>
          </cell>
          <cell r="B5536" t="str">
            <v>LEASEHOLD COSTS-1ST COST-AT JANUARY 1</v>
          </cell>
        </row>
        <row r="5537">
          <cell r="A5537">
            <v>2911001</v>
          </cell>
          <cell r="B5537" t="str">
            <v>LEASEHOLD COSTS-1ST COST-AT JANUARY 1</v>
          </cell>
        </row>
        <row r="5538">
          <cell r="A5538">
            <v>2911001</v>
          </cell>
          <cell r="B5538" t="str">
            <v>LEASEHOLD COSTS-1ST COST-AT JANUARY 1</v>
          </cell>
        </row>
        <row r="5539">
          <cell r="A5539">
            <v>2911002</v>
          </cell>
          <cell r="B5539" t="str">
            <v>CURRENT YR ADDITIONS</v>
          </cell>
        </row>
        <row r="5540">
          <cell r="A5540">
            <v>2911003</v>
          </cell>
          <cell r="B5540" t="str">
            <v>NET TRANSFERS/RETIREMENTS</v>
          </cell>
        </row>
        <row r="5541">
          <cell r="A5541">
            <v>2912001</v>
          </cell>
          <cell r="B5541" t="str">
            <v>AMORTIZATION-CUR YR CHG TO OPER.</v>
          </cell>
        </row>
        <row r="5542">
          <cell r="A5542">
            <v>2912001</v>
          </cell>
          <cell r="B5542" t="str">
            <v>AMORTIZATION-CUR YR CHG TO OPER.</v>
          </cell>
        </row>
        <row r="5543">
          <cell r="A5543">
            <v>2912002</v>
          </cell>
          <cell r="B5543" t="str">
            <v>NET TRANSFERS/RETIREMENTS</v>
          </cell>
        </row>
        <row r="5544">
          <cell r="A5544">
            <v>2921101</v>
          </cell>
          <cell r="B5544" t="str">
            <v>FIRST COST-END OF PERIOD</v>
          </cell>
        </row>
        <row r="5545">
          <cell r="A5545">
            <v>2921101</v>
          </cell>
          <cell r="B5545" t="str">
            <v>FIRST COST-END OF PERIOD</v>
          </cell>
        </row>
        <row r="5546">
          <cell r="A5546">
            <v>2921101</v>
          </cell>
          <cell r="B5546" t="str">
            <v>FIRST COST-END OF PERIOD</v>
          </cell>
        </row>
        <row r="5547">
          <cell r="A5547">
            <v>2922101</v>
          </cell>
          <cell r="B5547" t="str">
            <v>AMORTIZATION-BALANCE END OF PERIOD</v>
          </cell>
        </row>
        <row r="5548">
          <cell r="A5548">
            <v>2922101</v>
          </cell>
          <cell r="B5548" t="str">
            <v>AMORTIZATION-BALANCE END OF PERIOD</v>
          </cell>
        </row>
        <row r="5549">
          <cell r="A5549">
            <v>2922101</v>
          </cell>
          <cell r="B5549" t="str">
            <v>AMORTIZATION-BALANCE END OF PERIOD</v>
          </cell>
        </row>
        <row r="5550">
          <cell r="A5550">
            <v>2922101</v>
          </cell>
          <cell r="B5550" t="str">
            <v>AMORTIZATION-BALANCE END OF PERIOD</v>
          </cell>
        </row>
        <row r="5551">
          <cell r="A5551">
            <v>2923101</v>
          </cell>
          <cell r="B5551" t="str">
            <v>DIF BETWEEN COST &amp; SOE AT ACQUISITION</v>
          </cell>
        </row>
        <row r="5552">
          <cell r="A5552">
            <v>2923101</v>
          </cell>
          <cell r="B5552" t="str">
            <v>DIF BETWEEN COST &amp; SOE AT ACQUISITION</v>
          </cell>
        </row>
        <row r="5553">
          <cell r="A5553">
            <v>2923301</v>
          </cell>
          <cell r="B5553" t="str">
            <v>DIF BETWEEN COST &amp; SOE AT ACQUISITION</v>
          </cell>
        </row>
        <row r="5554">
          <cell r="A5554">
            <v>2924101</v>
          </cell>
          <cell r="B5554" t="str">
            <v>ALLOWANCE FOR AMORTIZATION</v>
          </cell>
        </row>
        <row r="5555">
          <cell r="A5555">
            <v>2924101</v>
          </cell>
          <cell r="B5555" t="str">
            <v>ALLOWANCE FOR AMORTIZATION</v>
          </cell>
        </row>
        <row r="5556">
          <cell r="A5556">
            <v>2924301</v>
          </cell>
          <cell r="B5556" t="str">
            <v>ALLOWANCE FOR AMORTIZATION</v>
          </cell>
        </row>
        <row r="5557">
          <cell r="A5557">
            <v>2931001</v>
          </cell>
          <cell r="B5557" t="str">
            <v>RESERVE FOR DEPRECIATION-CY</v>
          </cell>
        </row>
        <row r="5558">
          <cell r="A5558">
            <v>2931001</v>
          </cell>
          <cell r="B5558" t="str">
            <v>RESERVE FOR DEPRECIATION-CY</v>
          </cell>
        </row>
        <row r="5559">
          <cell r="A5559">
            <v>2931001</v>
          </cell>
          <cell r="B5559" t="str">
            <v>RESERVE FOR DEPRECIATION-CY</v>
          </cell>
        </row>
        <row r="5560">
          <cell r="A5560">
            <v>2931001</v>
          </cell>
          <cell r="B5560" t="str">
            <v>RESERVE FOR DEPRECIATION-CY</v>
          </cell>
        </row>
        <row r="5561">
          <cell r="A5561">
            <v>2950001</v>
          </cell>
          <cell r="B5561" t="str">
            <v>PRIOR YEARS</v>
          </cell>
        </row>
        <row r="5562">
          <cell r="A5562">
            <v>2950001</v>
          </cell>
          <cell r="B5562" t="str">
            <v>PRIOR YEARS</v>
          </cell>
        </row>
        <row r="5563">
          <cell r="A5563">
            <v>2950001</v>
          </cell>
          <cell r="B5563" t="str">
            <v>PRIOR YEARS</v>
          </cell>
        </row>
        <row r="5564">
          <cell r="A5564">
            <v>2950001</v>
          </cell>
          <cell r="B5564" t="str">
            <v>PRIOR YEARS</v>
          </cell>
        </row>
        <row r="5565">
          <cell r="A5565">
            <v>2950001</v>
          </cell>
          <cell r="B5565" t="str">
            <v>PRIOR YEARS</v>
          </cell>
        </row>
        <row r="5566">
          <cell r="A5566">
            <v>3010001</v>
          </cell>
          <cell r="B5566" t="str">
            <v>US FEDERAL INCOME TAXES PAYABLE</v>
          </cell>
        </row>
        <row r="5567">
          <cell r="A5567">
            <v>3010001</v>
          </cell>
          <cell r="B5567" t="str">
            <v>US FEDERAL INCOME TAXES PAYABLE</v>
          </cell>
        </row>
        <row r="5568">
          <cell r="A5568">
            <v>3010001</v>
          </cell>
          <cell r="B5568" t="str">
            <v>US FEDERAL INCOME TAXES PAYABLE</v>
          </cell>
        </row>
        <row r="5569">
          <cell r="A5569">
            <v>3031001</v>
          </cell>
          <cell r="B5569" t="str">
            <v>PUERTO RICAN &amp; FOREIGN INC TAXES-PAYABLE CURR YR</v>
          </cell>
        </row>
        <row r="5570">
          <cell r="A5570">
            <v>3031001</v>
          </cell>
          <cell r="B5570" t="str">
            <v>PUERTO RICAN &amp; FOREIGN INC TAXES-PAYABLE CURR YR</v>
          </cell>
        </row>
        <row r="5571">
          <cell r="A5571">
            <v>3031001</v>
          </cell>
          <cell r="B5571" t="str">
            <v>PUERTO RICAN &amp; FOREIGN INC TAXES-PAYABLE CURR YR</v>
          </cell>
        </row>
        <row r="5572">
          <cell r="A5572">
            <v>3032001</v>
          </cell>
          <cell r="B5572" t="str">
            <v>PUERTO RICAN &amp; FOREIGN INC TAXES-PAYABLE-PRIOR YRS</v>
          </cell>
        </row>
        <row r="5573">
          <cell r="A5573">
            <v>3032001</v>
          </cell>
          <cell r="B5573" t="str">
            <v>PUERTO RICAN &amp; FOREIGN INC TAXES-PAYABLE-PRIOR YRS</v>
          </cell>
        </row>
        <row r="5574">
          <cell r="A5574">
            <v>3032001</v>
          </cell>
          <cell r="B5574" t="str">
            <v>PUERTO RICAN &amp; FOREIGN INC TAXES-PAYABLE-PRIOR YRS</v>
          </cell>
        </row>
        <row r="5575">
          <cell r="A5575">
            <v>3111001</v>
          </cell>
          <cell r="B5575" t="str">
            <v>TRADE ACCOUNTS PAYABLE</v>
          </cell>
        </row>
        <row r="5576">
          <cell r="A5576">
            <v>3111001</v>
          </cell>
          <cell r="B5576" t="str">
            <v>TRADE ACCOUNTS PAYABLE</v>
          </cell>
        </row>
        <row r="5577">
          <cell r="A5577">
            <v>3111001</v>
          </cell>
          <cell r="B5577" t="str">
            <v>TRADE ACCOUNTS PAYABLE</v>
          </cell>
        </row>
        <row r="5578">
          <cell r="A5578">
            <v>3111001</v>
          </cell>
          <cell r="B5578" t="str">
            <v>TRADE ACCOUNTS PAYABLE</v>
          </cell>
        </row>
        <row r="5579">
          <cell r="A5579">
            <v>3111001</v>
          </cell>
          <cell r="B5579" t="str">
            <v>TRADE ACCOUNTS PAYABLE</v>
          </cell>
        </row>
        <row r="5580">
          <cell r="A5580">
            <v>3111001</v>
          </cell>
          <cell r="B5580" t="str">
            <v>TRADE ACCOUNTS PAYABLE</v>
          </cell>
        </row>
        <row r="5581">
          <cell r="A5581">
            <v>3112001</v>
          </cell>
          <cell r="B5581" t="str">
            <v>TRADE NOTES PAYABLE</v>
          </cell>
        </row>
        <row r="5582">
          <cell r="A5582">
            <v>3130071</v>
          </cell>
          <cell r="B5582" t="str">
            <v>INTERNAL BORROWINGS</v>
          </cell>
        </row>
        <row r="5583">
          <cell r="A5583">
            <v>3131001</v>
          </cell>
          <cell r="B5583" t="str">
            <v>SHORT TERM BORROWINGS</v>
          </cell>
        </row>
        <row r="5584">
          <cell r="A5584">
            <v>3137101</v>
          </cell>
          <cell r="B5584" t="str">
            <v>INTERCO BORROWINGS-CONSOL COMP-WITHIN OWN BUSINESS</v>
          </cell>
        </row>
        <row r="5585">
          <cell r="A5585">
            <v>3137101</v>
          </cell>
          <cell r="B5585" t="str">
            <v>INTERCO BORROWINGS-CONSOL COMP-WITHIN OWN BUSINESS</v>
          </cell>
        </row>
        <row r="5586">
          <cell r="A5586">
            <v>3137201</v>
          </cell>
          <cell r="B5586" t="str">
            <v>INTERCO BORROWINGS-CONSOL COMP OUTSIDE OWN BUS</v>
          </cell>
        </row>
        <row r="5587">
          <cell r="A5587">
            <v>3137201</v>
          </cell>
          <cell r="B5587" t="str">
            <v>INTERCO BORROWINGS-CONSOL COMP OUTSIDE OWN BUS</v>
          </cell>
        </row>
        <row r="5588">
          <cell r="A5588">
            <v>3137201</v>
          </cell>
          <cell r="B5588" t="str">
            <v>INTERCO BORROWINGS-CONSOL COMP OUTSIDE OWN BUS</v>
          </cell>
        </row>
        <row r="5589">
          <cell r="A5589">
            <v>3137201</v>
          </cell>
          <cell r="B5589" t="str">
            <v>INTERCO BORROWINGS-CONSOL COMP OUTSIDE OWN BUS</v>
          </cell>
        </row>
        <row r="5590">
          <cell r="A5590">
            <v>3137320</v>
          </cell>
          <cell r="B5590" t="str">
            <v>IC-CASH POOL-USA</v>
          </cell>
        </row>
        <row r="5591">
          <cell r="A5591">
            <v>3137340</v>
          </cell>
          <cell r="B5591" t="str">
            <v>IC-CASH POOL-MEXICO</v>
          </cell>
        </row>
        <row r="5592">
          <cell r="A5592">
            <v>3172001</v>
          </cell>
          <cell r="B5592" t="str">
            <v>LONG-TERM BORROWINGS-CURRENT</v>
          </cell>
        </row>
        <row r="5593">
          <cell r="A5593">
            <v>3182001</v>
          </cell>
          <cell r="B5593" t="str">
            <v>LONG-TERM BORROWINGS NON-CURRENT</v>
          </cell>
        </row>
        <row r="5594">
          <cell r="A5594">
            <v>3182001</v>
          </cell>
          <cell r="B5594" t="str">
            <v>LONG-TERM BORROWINGS NON-CURRENT</v>
          </cell>
        </row>
        <row r="5595">
          <cell r="A5595">
            <v>3311001</v>
          </cell>
          <cell r="B5595" t="str">
            <v>TRADE PAYBLES-DUE TO CONS COMP WITHIN OWN BUS</v>
          </cell>
        </row>
        <row r="5596">
          <cell r="A5596">
            <v>3311001</v>
          </cell>
          <cell r="B5596" t="str">
            <v>TRADE PAYBLES-DUE TO CONS COMP WITHIN OWN BUS</v>
          </cell>
        </row>
        <row r="5597">
          <cell r="A5597">
            <v>3311001</v>
          </cell>
          <cell r="B5597" t="str">
            <v>TRADE PAYBLES-DUE TO CONS COMP WITHIN OWN BUS</v>
          </cell>
        </row>
        <row r="5598">
          <cell r="A5598">
            <v>3311001</v>
          </cell>
          <cell r="B5598" t="str">
            <v>TRADE PAYBLES-DUE TO CONS COMP WITHIN OWN BUS</v>
          </cell>
        </row>
        <row r="5599">
          <cell r="A5599">
            <v>3311001</v>
          </cell>
          <cell r="B5599" t="str">
            <v>TRADE PAYBLES-DUE TO CONS COMP WITHIN OWN BUS</v>
          </cell>
        </row>
        <row r="5600">
          <cell r="A5600">
            <v>3311001</v>
          </cell>
          <cell r="B5600" t="str">
            <v>TRADE PAYBLES-DUE TO CONS COMP WITHIN OWN BUS</v>
          </cell>
        </row>
        <row r="5601">
          <cell r="A5601">
            <v>3311001</v>
          </cell>
          <cell r="B5601" t="str">
            <v>TRADE PAYBLES-DUE TO CONS COMP WITHIN OWN BUS</v>
          </cell>
        </row>
        <row r="5602">
          <cell r="A5602">
            <v>3311001</v>
          </cell>
          <cell r="B5602" t="str">
            <v>TRADE PAYBLES-DUE TO CONS COMP WITHIN OWN BUS</v>
          </cell>
        </row>
        <row r="5603">
          <cell r="A5603">
            <v>3311001</v>
          </cell>
          <cell r="B5603" t="str">
            <v>TRADE PAYBLES-DUE TO CONS COMP WITHIN OWN BUS</v>
          </cell>
        </row>
        <row r="5604">
          <cell r="A5604">
            <v>3311001</v>
          </cell>
          <cell r="B5604" t="str">
            <v>TRADE PAYBLES-DUE TO CONS COMP WITHIN OWN BUS</v>
          </cell>
        </row>
        <row r="5605">
          <cell r="A5605">
            <v>3311001</v>
          </cell>
          <cell r="B5605" t="str">
            <v>TRADE PAYBLES-DUE TO CONS COMP WITHIN OWN BUS</v>
          </cell>
        </row>
        <row r="5606">
          <cell r="A5606">
            <v>3311001</v>
          </cell>
          <cell r="B5606" t="str">
            <v>TRADE PAYBLES-DUE TO CONS COMP WITHIN OWN BUS</v>
          </cell>
        </row>
        <row r="5607">
          <cell r="A5607">
            <v>3311001</v>
          </cell>
          <cell r="B5607" t="str">
            <v>TRADE PAYBLES-DUE TO CONS COMP WITHIN OWN BUS</v>
          </cell>
        </row>
        <row r="5608">
          <cell r="A5608">
            <v>3311001</v>
          </cell>
          <cell r="B5608" t="str">
            <v>TRADE PAYBLES-DUE TO CONS COMP WITHIN OWN BUS</v>
          </cell>
        </row>
        <row r="5609">
          <cell r="A5609">
            <v>3311001</v>
          </cell>
          <cell r="B5609" t="str">
            <v>TRADE PAYBLES-DUE TO CONS COMP WITHIN OWN BUS</v>
          </cell>
        </row>
        <row r="5610">
          <cell r="A5610">
            <v>3311001</v>
          </cell>
          <cell r="B5610" t="str">
            <v>TRADE PAYBLES-DUE TO CONS COMP WITHIN OWN BUS</v>
          </cell>
        </row>
        <row r="5611">
          <cell r="A5611">
            <v>3311001</v>
          </cell>
          <cell r="B5611" t="str">
            <v>TRADE PAYBLES-DUE TO CONS COMP WITHIN OWN BUS</v>
          </cell>
        </row>
        <row r="5612">
          <cell r="A5612">
            <v>3311001</v>
          </cell>
          <cell r="B5612" t="str">
            <v>TRADE PAYBLES-DUE TO CONS COMP WITHIN OWN BUS</v>
          </cell>
        </row>
        <row r="5613">
          <cell r="A5613">
            <v>3311001</v>
          </cell>
          <cell r="B5613" t="str">
            <v>TRADE PAYBLES-DUE TO CONS COMP WITHIN OWN BUS</v>
          </cell>
        </row>
        <row r="5614">
          <cell r="A5614">
            <v>3311001</v>
          </cell>
          <cell r="B5614" t="str">
            <v>TRADE PAYBLES-DUE TO CONS COMP WITHIN OWN BUS</v>
          </cell>
        </row>
        <row r="5615">
          <cell r="A5615">
            <v>3311001</v>
          </cell>
          <cell r="B5615" t="str">
            <v>TRADE PAYBLES-DUE TO CONS COMP WITHIN OWN BUS</v>
          </cell>
        </row>
        <row r="5616">
          <cell r="A5616">
            <v>3311001</v>
          </cell>
          <cell r="B5616" t="str">
            <v>TRADE PAYBLES-DUE TO CONS COMP WITHIN OWN BUS</v>
          </cell>
        </row>
        <row r="5617">
          <cell r="A5617">
            <v>3311001</v>
          </cell>
          <cell r="B5617" t="str">
            <v>TRADE PAYBLES-DUE TO CONS COMP WITHIN OWN BUS</v>
          </cell>
        </row>
        <row r="5618">
          <cell r="A5618">
            <v>3311001</v>
          </cell>
          <cell r="B5618" t="str">
            <v>TRADE PAYBLES-DUE TO CONS COMP WITHIN OWN BUS</v>
          </cell>
        </row>
        <row r="5619">
          <cell r="A5619">
            <v>3311001</v>
          </cell>
          <cell r="B5619" t="str">
            <v>TRADE PAYBLES-DUE TO CONS COMP WITHIN OWN BUS</v>
          </cell>
        </row>
        <row r="5620">
          <cell r="A5620">
            <v>3311001</v>
          </cell>
          <cell r="B5620" t="str">
            <v>TRADE PAYBLES-DUE TO CONS COMP WITHIN OWN BUS</v>
          </cell>
        </row>
        <row r="5621">
          <cell r="A5621">
            <v>3311001</v>
          </cell>
          <cell r="B5621" t="str">
            <v>TRADE PAYBLES-DUE TO CONS COMP WITHIN OWN BUS</v>
          </cell>
        </row>
        <row r="5622">
          <cell r="A5622">
            <v>3311001</v>
          </cell>
          <cell r="B5622" t="str">
            <v>TRADE PAYBLES-DUE TO CONS COMP WITHIN OWN BUS</v>
          </cell>
        </row>
        <row r="5623">
          <cell r="A5623">
            <v>3311001</v>
          </cell>
          <cell r="B5623" t="str">
            <v>TRADE PAYBLES-DUE TO CONS COMP WITHIN OWN BUS</v>
          </cell>
        </row>
        <row r="5624">
          <cell r="A5624">
            <v>3311001</v>
          </cell>
          <cell r="B5624" t="str">
            <v>TRADE PAYBLES-DUE TO CONS COMP WITHIN OWN BUS</v>
          </cell>
        </row>
        <row r="5625">
          <cell r="A5625">
            <v>3311001</v>
          </cell>
          <cell r="B5625" t="str">
            <v>TRADE PAYBLES-DUE TO CONS COMP WITHIN OWN BUS</v>
          </cell>
        </row>
        <row r="5626">
          <cell r="A5626">
            <v>3311001</v>
          </cell>
          <cell r="B5626" t="str">
            <v>TRADE PAYBLES-DUE TO CONS COMP WITHIN OWN BUS</v>
          </cell>
        </row>
        <row r="5627">
          <cell r="A5627">
            <v>3311001</v>
          </cell>
          <cell r="B5627" t="str">
            <v>TRADE PAYBLES-DUE TO CONS COMP WITHIN OWN BUS</v>
          </cell>
        </row>
        <row r="5628">
          <cell r="A5628">
            <v>3311001</v>
          </cell>
          <cell r="B5628" t="str">
            <v>TRADE PAYBLES-DUE TO CONS COMP WITHIN OWN BUS</v>
          </cell>
        </row>
        <row r="5629">
          <cell r="A5629">
            <v>3311001</v>
          </cell>
          <cell r="B5629" t="str">
            <v>TRADE PAYBLES-DUE TO CONS COMP WITHIN OWN BUS</v>
          </cell>
        </row>
        <row r="5630">
          <cell r="A5630">
            <v>3311001</v>
          </cell>
          <cell r="B5630" t="str">
            <v>TRADE PAYBLES-DUE TO CONS COMP WITHIN OWN BUS</v>
          </cell>
        </row>
        <row r="5631">
          <cell r="A5631">
            <v>3311001</v>
          </cell>
          <cell r="B5631" t="str">
            <v>TRADE PAYBLES-DUE TO CONS COMP WITHIN OWN BUS</v>
          </cell>
        </row>
        <row r="5632">
          <cell r="A5632">
            <v>3311001</v>
          </cell>
          <cell r="B5632" t="str">
            <v>TRADE PAYBLES-DUE TO CONS COMP WITHIN OWN BUS</v>
          </cell>
        </row>
        <row r="5633">
          <cell r="A5633">
            <v>3311001</v>
          </cell>
          <cell r="B5633" t="str">
            <v>TRADE PAYBLES-DUE TO CONS COMP WITHIN OWN BUS</v>
          </cell>
        </row>
        <row r="5634">
          <cell r="A5634">
            <v>3311001</v>
          </cell>
          <cell r="B5634" t="str">
            <v>TRADE PAYBLES-DUE TO CONS COMP WITHIN OWN BUS</v>
          </cell>
        </row>
        <row r="5635">
          <cell r="A5635">
            <v>3311001</v>
          </cell>
          <cell r="B5635" t="str">
            <v>TRADE PAYBLES-DUE TO CONS COMP WITHIN OWN BUS</v>
          </cell>
        </row>
        <row r="5636">
          <cell r="A5636">
            <v>3311001</v>
          </cell>
          <cell r="B5636" t="str">
            <v>TRADE PAYBLES-DUE TO CONS COMP WITHIN OWN BUS</v>
          </cell>
        </row>
        <row r="5637">
          <cell r="A5637">
            <v>3311001</v>
          </cell>
          <cell r="B5637" t="str">
            <v>TRADE PAYBLES-DUE TO CONS COMP WITHIN OWN BUS</v>
          </cell>
        </row>
        <row r="5638">
          <cell r="A5638">
            <v>3311001</v>
          </cell>
          <cell r="B5638" t="str">
            <v>TRADE PAYBLES-DUE TO CONS COMP WITHIN OWN BUS</v>
          </cell>
        </row>
        <row r="5639">
          <cell r="A5639">
            <v>3311001</v>
          </cell>
          <cell r="B5639" t="str">
            <v>TRADE PAYBLES-DUE TO CONS COMP WITHIN OWN BUS</v>
          </cell>
        </row>
        <row r="5640">
          <cell r="A5640">
            <v>3311001</v>
          </cell>
          <cell r="B5640" t="str">
            <v>TRADE PAYBLES-DUE TO CONS COMP WITHIN OWN BUS</v>
          </cell>
        </row>
        <row r="5641">
          <cell r="A5641">
            <v>3311001</v>
          </cell>
          <cell r="B5641" t="str">
            <v>TRADE PAYBLES-DUE TO CONS COMP WITHIN OWN BUS</v>
          </cell>
        </row>
        <row r="5642">
          <cell r="A5642">
            <v>3311001</v>
          </cell>
          <cell r="B5642" t="str">
            <v>TRADE PAYBLES-DUE TO CONS COMP WITHIN OWN BUS</v>
          </cell>
        </row>
        <row r="5643">
          <cell r="A5643">
            <v>3312001</v>
          </cell>
          <cell r="B5643" t="str">
            <v>DUE TO CONS COMP OUTSIDE OWN BUS</v>
          </cell>
        </row>
        <row r="5644">
          <cell r="A5644">
            <v>3312001</v>
          </cell>
          <cell r="B5644" t="str">
            <v>DUE TO CONS COMP OUTSIDE OWN BUS</v>
          </cell>
        </row>
        <row r="5645">
          <cell r="A5645">
            <v>3312001</v>
          </cell>
          <cell r="B5645" t="str">
            <v>DUE TO CONS COMP OUTSIDE OWN BUS</v>
          </cell>
        </row>
        <row r="5646">
          <cell r="A5646">
            <v>3330001</v>
          </cell>
          <cell r="B5646" t="str">
            <v>DUE TO GECS &amp; ITS AFFILIATES</v>
          </cell>
        </row>
        <row r="5647">
          <cell r="A5647">
            <v>3330001</v>
          </cell>
          <cell r="B5647" t="str">
            <v>DUE TO GECS &amp; ITS AFFILIATES</v>
          </cell>
        </row>
        <row r="5648">
          <cell r="A5648">
            <v>3330002</v>
          </cell>
          <cell r="B5648" t="str">
            <v>TRADE PAYABLES - GECS CORPORATE</v>
          </cell>
        </row>
        <row r="5649">
          <cell r="A5649">
            <v>3411001</v>
          </cell>
          <cell r="B5649" t="str">
            <v>PENSION PLAN COLLECTIONS</v>
          </cell>
        </row>
        <row r="5650">
          <cell r="A5650">
            <v>3411101</v>
          </cell>
          <cell r="B5650" t="str">
            <v>TAXES WITHHELD FROM EMPLOYEE EARNINGS</v>
          </cell>
        </row>
        <row r="5651">
          <cell r="A5651">
            <v>3411101</v>
          </cell>
          <cell r="B5651" t="str">
            <v>TAXES WITHHELD FROM EMPLOYEE EARNINGS</v>
          </cell>
        </row>
        <row r="5652">
          <cell r="A5652">
            <v>3411101</v>
          </cell>
          <cell r="B5652" t="str">
            <v>TAXES WITHHELD FROM EMPLOYEE EARNINGS</v>
          </cell>
        </row>
        <row r="5653">
          <cell r="A5653">
            <v>3411101</v>
          </cell>
          <cell r="B5653" t="str">
            <v>TAXES WITHHELD FROM EMPLOYEE EARNINGS</v>
          </cell>
        </row>
        <row r="5654">
          <cell r="A5654">
            <v>3411101</v>
          </cell>
          <cell r="B5654" t="str">
            <v>TAXES WITHHELD FROM EMPLOYEE EARNINGS</v>
          </cell>
        </row>
        <row r="5655">
          <cell r="A5655">
            <v>3411201</v>
          </cell>
          <cell r="B5655" t="str">
            <v>COLLECTIONS UNDER EMP PLANS EXCL PENSION</v>
          </cell>
        </row>
        <row r="5656">
          <cell r="A5656">
            <v>3411201</v>
          </cell>
          <cell r="B5656" t="str">
            <v>COLLECTIONS UNDER EMP PLANS EXCL PENSION</v>
          </cell>
        </row>
        <row r="5657">
          <cell r="A5657">
            <v>3411201</v>
          </cell>
          <cell r="B5657" t="str">
            <v>COLLECTIONS UNDER EMP PLANS EXCL PENSION</v>
          </cell>
        </row>
        <row r="5658">
          <cell r="A5658">
            <v>3411201</v>
          </cell>
          <cell r="B5658" t="str">
            <v>COLLECTIONS UNDER EMP PLANS EXCL PENSION</v>
          </cell>
        </row>
        <row r="5659">
          <cell r="A5659">
            <v>3411201</v>
          </cell>
          <cell r="B5659" t="str">
            <v>COLLECTIONS UNDER EMP PLANS EXCL PENSION</v>
          </cell>
        </row>
        <row r="5660">
          <cell r="A5660">
            <v>3411201</v>
          </cell>
          <cell r="B5660" t="str">
            <v>COLLECTIONS UNDER EMP PLANS EXCL PENSION</v>
          </cell>
        </row>
        <row r="5661">
          <cell r="A5661">
            <v>3411201</v>
          </cell>
          <cell r="B5661" t="str">
            <v>COLLECTIONS UNDER EMP PLANS EXCL PENSION</v>
          </cell>
        </row>
        <row r="5662">
          <cell r="A5662">
            <v>3412701</v>
          </cell>
          <cell r="B5662" t="str">
            <v>UNCLAIMED ITEMS AND ALL OTHER  341.27,.30-.33,.36,.37,.4</v>
          </cell>
        </row>
        <row r="5663">
          <cell r="A5663">
            <v>3412701</v>
          </cell>
          <cell r="B5663" t="str">
            <v>UNCLAIMED ITEMS AND ALL OTHER  341.27,.30-.33,.36,.37,.4</v>
          </cell>
        </row>
        <row r="5664">
          <cell r="A5664">
            <v>3412701</v>
          </cell>
          <cell r="B5664" t="str">
            <v>UNCLAIMED ITEMS AND ALL OTHER  341.27,.30-.33,.36,.37,.4</v>
          </cell>
        </row>
        <row r="5665">
          <cell r="A5665">
            <v>3412701</v>
          </cell>
          <cell r="B5665" t="str">
            <v>UNCLAIMED ITEMS AND ALL OTHER  341.27,.30-.33,.36,.37,.4</v>
          </cell>
        </row>
        <row r="5666">
          <cell r="A5666">
            <v>3412701</v>
          </cell>
          <cell r="B5666" t="str">
            <v>UNCLAIMED ITEMS AND ALL OTHER  341.27,.30-.33,.36,.37,.4</v>
          </cell>
        </row>
        <row r="5667">
          <cell r="A5667">
            <v>3412701</v>
          </cell>
          <cell r="B5667" t="str">
            <v>UNCLAIMED ITEMS AND ALL OTHER  341.27,.30-.33,.36,.37,.4</v>
          </cell>
        </row>
        <row r="5668">
          <cell r="A5668">
            <v>3412701</v>
          </cell>
          <cell r="B5668" t="str">
            <v>UNCLAIMED ITEMS AND ALL OTHER  341.27,.30-.33,.36,.37,.4</v>
          </cell>
        </row>
        <row r="5669">
          <cell r="A5669">
            <v>3412701</v>
          </cell>
          <cell r="B5669" t="str">
            <v>UNCLAIMED ITEMS AND ALL OTHER  341.27,.30-.33,.36,.37,.4</v>
          </cell>
        </row>
        <row r="5670">
          <cell r="A5670">
            <v>3412701</v>
          </cell>
          <cell r="B5670" t="str">
            <v>UNCLAIMED ITEMS AND ALL OTHER  341.27,.30-.33,.36,.37,.4</v>
          </cell>
        </row>
        <row r="5671">
          <cell r="A5671">
            <v>3451001</v>
          </cell>
          <cell r="B5671" t="str">
            <v>VACATIONS ACCRUED</v>
          </cell>
        </row>
        <row r="5672">
          <cell r="A5672">
            <v>3451001</v>
          </cell>
          <cell r="B5672" t="str">
            <v>VACATIONS ACCRUED</v>
          </cell>
        </row>
        <row r="5673">
          <cell r="A5673">
            <v>3451001</v>
          </cell>
          <cell r="B5673" t="str">
            <v>VACATIONS ACCRUED</v>
          </cell>
        </row>
        <row r="5674">
          <cell r="A5674">
            <v>3451001</v>
          </cell>
          <cell r="B5674" t="str">
            <v>VACATIONS ACCRUED</v>
          </cell>
        </row>
        <row r="5675">
          <cell r="A5675">
            <v>3451001</v>
          </cell>
          <cell r="B5675" t="str">
            <v>VACATIONS ACCRUED</v>
          </cell>
        </row>
        <row r="5676">
          <cell r="A5676">
            <v>3451001</v>
          </cell>
          <cell r="B5676" t="str">
            <v>VACATIONS ACCRUED</v>
          </cell>
        </row>
        <row r="5677">
          <cell r="A5677">
            <v>3452001</v>
          </cell>
          <cell r="B5677" t="str">
            <v>VACATIONS ACCRUED - NON-TAX DEDUCTIBLE</v>
          </cell>
        </row>
        <row r="5678">
          <cell r="A5678">
            <v>3510001</v>
          </cell>
          <cell r="B5678" t="str">
            <v>DIVIDENDS UNPAID</v>
          </cell>
        </row>
        <row r="5679">
          <cell r="A5679">
            <v>3630001</v>
          </cell>
          <cell r="B5679" t="str">
            <v>ACCRUAL FOR SPECIFIC PRODUCTS COMPLAINTS</v>
          </cell>
        </row>
        <row r="5680">
          <cell r="A5680">
            <v>3710001</v>
          </cell>
          <cell r="B5680" t="str">
            <v>ACCRUED DISCOUNTS AND ALLOWANCES TO CUSTOMERS</v>
          </cell>
        </row>
        <row r="5681">
          <cell r="A5681">
            <v>3710001</v>
          </cell>
          <cell r="B5681" t="str">
            <v>ACCRUED DISCOUNTS AND ALLOWANCES TO CUSTOMERS</v>
          </cell>
        </row>
        <row r="5682">
          <cell r="A5682">
            <v>3730001</v>
          </cell>
          <cell r="B5682" t="str">
            <v>INCENTIVE COMPENSATION ACCRUED</v>
          </cell>
        </row>
        <row r="5683">
          <cell r="A5683">
            <v>3750001</v>
          </cell>
          <cell r="B5683" t="str">
            <v>PAYROLLS ACCRUED</v>
          </cell>
        </row>
        <row r="5684">
          <cell r="A5684">
            <v>3750001</v>
          </cell>
          <cell r="B5684" t="str">
            <v>PAYROLLS ACCRUED</v>
          </cell>
        </row>
        <row r="5685">
          <cell r="A5685">
            <v>3790001</v>
          </cell>
          <cell r="B5685" t="str">
            <v>SOCIAL SECURITY TAXES ACCRUED</v>
          </cell>
        </row>
        <row r="5686">
          <cell r="A5686">
            <v>3790001</v>
          </cell>
          <cell r="B5686" t="str">
            <v>SOCIAL SECURITY TAXES ACCRUED</v>
          </cell>
        </row>
        <row r="5687">
          <cell r="A5687">
            <v>3790001</v>
          </cell>
          <cell r="B5687" t="str">
            <v>SOCIAL SECURITY TAXES ACCRUED</v>
          </cell>
        </row>
        <row r="5688">
          <cell r="A5688">
            <v>3790001</v>
          </cell>
          <cell r="B5688" t="str">
            <v>SOCIAL SECURITY TAXES ACCRUED</v>
          </cell>
        </row>
        <row r="5689">
          <cell r="A5689">
            <v>3790001</v>
          </cell>
          <cell r="B5689" t="str">
            <v>SOCIAL SECURITY TAXES ACCRUED</v>
          </cell>
        </row>
        <row r="5690">
          <cell r="A5690">
            <v>3812001</v>
          </cell>
          <cell r="B5690" t="str">
            <v>OTHER TAXES ACCRUED</v>
          </cell>
        </row>
        <row r="5691">
          <cell r="A5691">
            <v>3812001</v>
          </cell>
          <cell r="B5691" t="str">
            <v>OTHER TAXES ACCRUED</v>
          </cell>
        </row>
        <row r="5692">
          <cell r="A5692">
            <v>3812001</v>
          </cell>
          <cell r="B5692" t="str">
            <v>OTHER TAXES ACCRUED</v>
          </cell>
        </row>
        <row r="5693">
          <cell r="A5693">
            <v>3812001</v>
          </cell>
          <cell r="B5693" t="str">
            <v>OTHER TAXES ACCRUED</v>
          </cell>
        </row>
        <row r="5694">
          <cell r="A5694">
            <v>3812001</v>
          </cell>
          <cell r="B5694" t="str">
            <v>OTHER TAXES ACCRUED</v>
          </cell>
        </row>
        <row r="5695">
          <cell r="A5695">
            <v>3812001</v>
          </cell>
          <cell r="B5695" t="str">
            <v>OTHER TAXES ACCRUED</v>
          </cell>
        </row>
        <row r="5696">
          <cell r="A5696">
            <v>3812001</v>
          </cell>
          <cell r="B5696" t="str">
            <v>OTHER TAXES ACCRUED</v>
          </cell>
        </row>
        <row r="5697">
          <cell r="A5697">
            <v>3812001</v>
          </cell>
          <cell r="B5697" t="str">
            <v>OTHER TAXES ACCRUED</v>
          </cell>
        </row>
        <row r="5698">
          <cell r="A5698">
            <v>3812001</v>
          </cell>
          <cell r="B5698" t="str">
            <v>OTHER TAXES ACCRUED</v>
          </cell>
        </row>
        <row r="5699">
          <cell r="A5699">
            <v>3831201</v>
          </cell>
          <cell r="B5699" t="str">
            <v>GENERAL ELECTRIC INSURANCE PLAN ACCRUALS</v>
          </cell>
        </row>
        <row r="5700">
          <cell r="A5700">
            <v>3831201</v>
          </cell>
          <cell r="B5700" t="str">
            <v>GENERAL ELECTRIC INSURANCE PLAN ACCRUALS</v>
          </cell>
        </row>
        <row r="5701">
          <cell r="A5701">
            <v>3831201</v>
          </cell>
          <cell r="B5701" t="str">
            <v>GENERAL ELECTRIC INSURANCE PLAN ACCRUALS</v>
          </cell>
        </row>
        <row r="5702">
          <cell r="A5702">
            <v>3831201</v>
          </cell>
          <cell r="B5702" t="str">
            <v>GENERAL ELECTRIC INSURANCE PLAN ACCRUALS</v>
          </cell>
        </row>
        <row r="5703">
          <cell r="A5703">
            <v>3831201</v>
          </cell>
          <cell r="B5703" t="str">
            <v>GENERAL ELECTRIC INSURANCE PLAN ACCRUALS</v>
          </cell>
        </row>
        <row r="5704">
          <cell r="A5704">
            <v>3831601</v>
          </cell>
          <cell r="B5704" t="str">
            <v>PENSIONERS' PRODUCT DISCOUNTS &amp; OTHER INS COSTS</v>
          </cell>
        </row>
        <row r="5705">
          <cell r="A5705">
            <v>3833201</v>
          </cell>
          <cell r="B5705" t="str">
            <v>PENSION COSTS ACCRUED-OTHER THAN GE-CURRENT</v>
          </cell>
        </row>
        <row r="5706">
          <cell r="A5706">
            <v>3880001</v>
          </cell>
          <cell r="B5706" t="str">
            <v>SAVINGS AND SECURITY COSTS ACCRUED</v>
          </cell>
        </row>
        <row r="5707">
          <cell r="A5707">
            <v>3911001</v>
          </cell>
          <cell r="B5707" t="str">
            <v>ALL OTHER LIABILITIES</v>
          </cell>
        </row>
        <row r="5708">
          <cell r="A5708">
            <v>3911001</v>
          </cell>
          <cell r="B5708" t="str">
            <v>ALL OTHER LIABILITIES</v>
          </cell>
        </row>
        <row r="5709">
          <cell r="A5709">
            <v>3911001</v>
          </cell>
          <cell r="B5709" t="str">
            <v>ALL OTHER LIABILITIES</v>
          </cell>
        </row>
        <row r="5710">
          <cell r="A5710">
            <v>3911001</v>
          </cell>
          <cell r="B5710" t="str">
            <v>ALL OTHER LIABILITIES</v>
          </cell>
        </row>
        <row r="5711">
          <cell r="A5711">
            <v>3911001</v>
          </cell>
          <cell r="B5711" t="str">
            <v>ALL OTHER LIABILITIES</v>
          </cell>
        </row>
        <row r="5712">
          <cell r="A5712">
            <v>3911001</v>
          </cell>
          <cell r="B5712" t="str">
            <v>ALL OTHER LIABILITIES</v>
          </cell>
        </row>
        <row r="5713">
          <cell r="A5713">
            <v>3911001</v>
          </cell>
          <cell r="B5713" t="str">
            <v>ALL OTHER LIABILITIES</v>
          </cell>
        </row>
        <row r="5714">
          <cell r="A5714">
            <v>3911001</v>
          </cell>
          <cell r="B5714" t="str">
            <v>ALL OTHER LIABILITIES</v>
          </cell>
        </row>
        <row r="5715">
          <cell r="A5715">
            <v>3911001</v>
          </cell>
          <cell r="B5715" t="str">
            <v>ALL OTHER LIABILITIES</v>
          </cell>
        </row>
        <row r="5716">
          <cell r="A5716">
            <v>3911001</v>
          </cell>
          <cell r="B5716" t="str">
            <v>ALL OTHER LIABILITIES</v>
          </cell>
        </row>
        <row r="5717">
          <cell r="A5717">
            <v>3911001</v>
          </cell>
          <cell r="B5717" t="str">
            <v>ALL OTHER LIABILITIES</v>
          </cell>
        </row>
        <row r="5718">
          <cell r="A5718">
            <v>3911001</v>
          </cell>
          <cell r="B5718" t="str">
            <v>ALL OTHER LIABILITIES</v>
          </cell>
        </row>
        <row r="5719">
          <cell r="A5719">
            <v>3911001</v>
          </cell>
          <cell r="B5719" t="str">
            <v>ALL OTHER LIABILITIES</v>
          </cell>
        </row>
        <row r="5720">
          <cell r="A5720">
            <v>3911001</v>
          </cell>
          <cell r="B5720" t="str">
            <v>ALL OTHER LIABILITIES</v>
          </cell>
        </row>
        <row r="5721">
          <cell r="A5721">
            <v>3911001</v>
          </cell>
          <cell r="B5721" t="str">
            <v>ALL OTHER LIABILITIES</v>
          </cell>
        </row>
        <row r="5722">
          <cell r="A5722">
            <v>3911001</v>
          </cell>
          <cell r="B5722" t="str">
            <v>ALL OTHER LIABILITIES</v>
          </cell>
        </row>
        <row r="5723">
          <cell r="A5723">
            <v>3911001</v>
          </cell>
          <cell r="B5723" t="str">
            <v>ALL OTHER LIABILITIES</v>
          </cell>
        </row>
        <row r="5724">
          <cell r="A5724">
            <v>3911001</v>
          </cell>
          <cell r="B5724" t="str">
            <v>ALL OTHER LIABILITIES</v>
          </cell>
        </row>
        <row r="5725">
          <cell r="A5725">
            <v>3911001</v>
          </cell>
          <cell r="B5725" t="str">
            <v>ALL OTHER LIABILITIES</v>
          </cell>
        </row>
        <row r="5726">
          <cell r="A5726">
            <v>3911001</v>
          </cell>
          <cell r="B5726" t="str">
            <v>ALL OTHER LIABILITIES</v>
          </cell>
        </row>
        <row r="5727">
          <cell r="A5727">
            <v>3911001</v>
          </cell>
          <cell r="B5727" t="str">
            <v>ALL OTHER LIABILITIES</v>
          </cell>
        </row>
        <row r="5728">
          <cell r="A5728">
            <v>3911001</v>
          </cell>
          <cell r="B5728" t="str">
            <v>ALL OTHER LIABILITIES</v>
          </cell>
        </row>
        <row r="5729">
          <cell r="A5729">
            <v>3913001</v>
          </cell>
          <cell r="B5729" t="str">
            <v>ESTIMATED COSTS ACCRUED</v>
          </cell>
        </row>
        <row r="5730">
          <cell r="A5730">
            <v>3920001</v>
          </cell>
          <cell r="B5730" t="str">
            <v>OTHER LIABILITIES-NOT CURRENT</v>
          </cell>
        </row>
        <row r="5731">
          <cell r="A5731">
            <v>4012001</v>
          </cell>
          <cell r="B5731" t="str">
            <v>MISCELLANEOUS DEFERRED INCOME                 (401.2,.31</v>
          </cell>
        </row>
        <row r="5732">
          <cell r="A5732">
            <v>4012001</v>
          </cell>
          <cell r="B5732" t="str">
            <v>MISCELLANEOUS DEFERRED INCOME                 (401.2,.31</v>
          </cell>
        </row>
        <row r="5733">
          <cell r="A5733">
            <v>4012001</v>
          </cell>
          <cell r="B5733" t="str">
            <v>MISCELLANEOUS DEFERRED INCOME                 (401.2,.31</v>
          </cell>
        </row>
        <row r="5734">
          <cell r="A5734">
            <v>4012001</v>
          </cell>
          <cell r="B5734" t="str">
            <v>MISCELLANEOUS DEFERRED INCOME                 (401.2,.31</v>
          </cell>
        </row>
        <row r="5735">
          <cell r="A5735">
            <v>4110001</v>
          </cell>
          <cell r="B5735" t="str">
            <v>RESERVE FOR EMPLOYEE COMPENSATION &amp; BENEFIT</v>
          </cell>
        </row>
        <row r="5736">
          <cell r="A5736">
            <v>4110001</v>
          </cell>
          <cell r="B5736" t="str">
            <v>RESERVE FOR EMPLOYEE COMPENSATION &amp; BENEFIT</v>
          </cell>
        </row>
        <row r="5737">
          <cell r="A5737">
            <v>4116001</v>
          </cell>
          <cell r="B5737" t="str">
            <v>RESERVE FOR LAYOFF &amp; PLANT CLOSING EMPL BEN</v>
          </cell>
        </row>
        <row r="5738">
          <cell r="A5738">
            <v>4120001</v>
          </cell>
          <cell r="B5738" t="str">
            <v>RESERVE FOR ROYALTY PAYMENTS AND PATENT LITIGATION</v>
          </cell>
        </row>
        <row r="5739">
          <cell r="A5739">
            <v>4140001</v>
          </cell>
          <cell r="B5739" t="str">
            <v>RESERVE FOR INTEREST ON TAX DEFICENCIES</v>
          </cell>
        </row>
        <row r="5740">
          <cell r="A5740">
            <v>4190001</v>
          </cell>
          <cell r="B5740" t="str">
            <v>RESERVE FOR SUNDRY LOSSES</v>
          </cell>
        </row>
        <row r="5741">
          <cell r="A5741">
            <v>4190001</v>
          </cell>
          <cell r="B5741" t="str">
            <v>RESERVE FOR SUNDRY LOSSES</v>
          </cell>
        </row>
        <row r="5742">
          <cell r="A5742">
            <v>4190002</v>
          </cell>
          <cell r="B5742" t="str">
            <v>ENVIRONMENTAL RESERVE</v>
          </cell>
        </row>
        <row r="5743">
          <cell r="A5743">
            <v>4210001</v>
          </cell>
          <cell r="B5743" t="str">
            <v>RESERVE FOR GEN'L REPL UNDER GUARANTEE-CURRENT</v>
          </cell>
        </row>
        <row r="5744">
          <cell r="A5744">
            <v>4210001</v>
          </cell>
          <cell r="B5744" t="str">
            <v>RESERVE FOR GEN'L REPL UNDER GUARANTEE-CURRENT</v>
          </cell>
        </row>
        <row r="5745">
          <cell r="A5745">
            <v>4210001</v>
          </cell>
          <cell r="B5745" t="str">
            <v>RESERVE FOR GEN'L REPL UNDER GUARANTEE-CURRENT</v>
          </cell>
        </row>
        <row r="5746">
          <cell r="A5746">
            <v>4210001</v>
          </cell>
          <cell r="B5746" t="str">
            <v>RESERVE FOR GEN'L REPL UNDER GUARANTEE-CURRENT</v>
          </cell>
        </row>
        <row r="5747">
          <cell r="A5747">
            <v>4210001</v>
          </cell>
          <cell r="B5747" t="str">
            <v>RESERVE FOR GEN'L REPL UNDER GUARANTEE-CURRENT</v>
          </cell>
        </row>
        <row r="5748">
          <cell r="A5748">
            <v>4210001</v>
          </cell>
          <cell r="B5748" t="str">
            <v>RESERVE FOR GEN'L REPL UNDER GUARANTEE-CURRENT</v>
          </cell>
        </row>
        <row r="5749">
          <cell r="A5749">
            <v>4210001</v>
          </cell>
          <cell r="B5749" t="str">
            <v>RESERVE FOR GEN'L REPL UNDER GUARANTEE-CURRENT</v>
          </cell>
        </row>
        <row r="5750">
          <cell r="A5750">
            <v>4210001</v>
          </cell>
          <cell r="B5750" t="str">
            <v>RESERVE FOR GEN'L REPL UNDER GUARANTEE-CURRENT</v>
          </cell>
        </row>
        <row r="5751">
          <cell r="A5751">
            <v>4210001</v>
          </cell>
          <cell r="B5751" t="str">
            <v>RESERVE FOR GEN'L REPL UNDER GUARANTEE-CURRENT</v>
          </cell>
        </row>
        <row r="5752">
          <cell r="A5752">
            <v>4210001</v>
          </cell>
          <cell r="B5752" t="str">
            <v>RESERVE FOR GEN'L REPL UNDER GUARANTEE-CURRENT</v>
          </cell>
        </row>
        <row r="5753">
          <cell r="A5753">
            <v>4210001</v>
          </cell>
          <cell r="B5753" t="str">
            <v>RESERVE FOR GEN'L REPL UNDER GUARANTEE-CURRENT</v>
          </cell>
        </row>
        <row r="5754">
          <cell r="A5754">
            <v>4210001</v>
          </cell>
          <cell r="B5754" t="str">
            <v>RESERVE FOR GEN'L REPL UNDER GUARANTEE-CURRENT</v>
          </cell>
        </row>
        <row r="5755">
          <cell r="A5755">
            <v>4210001</v>
          </cell>
          <cell r="B5755" t="str">
            <v>RESERVE FOR GEN'L REPL UNDER GUARANTEE-CURRENT</v>
          </cell>
        </row>
        <row r="5756">
          <cell r="A5756">
            <v>4210001</v>
          </cell>
          <cell r="B5756" t="str">
            <v>RESERVE FOR GEN'L REPL UNDER GUARANTEE-CURRENT</v>
          </cell>
        </row>
        <row r="5757">
          <cell r="A5757">
            <v>4210001</v>
          </cell>
          <cell r="B5757" t="str">
            <v>RESERVE FOR GEN'L REPL UNDER GUARANTEE-CURRENT</v>
          </cell>
        </row>
        <row r="5758">
          <cell r="A5758">
            <v>4210001</v>
          </cell>
          <cell r="B5758" t="str">
            <v>RESERVE FOR GEN'L REPL UNDER GUARANTEE-CURRENT</v>
          </cell>
        </row>
        <row r="5759">
          <cell r="A5759">
            <v>4210001</v>
          </cell>
          <cell r="B5759" t="str">
            <v>RESERVE FOR GEN'L REPL UNDER GUARANTEE-CURRENT</v>
          </cell>
        </row>
        <row r="5760">
          <cell r="A5760">
            <v>4210001</v>
          </cell>
          <cell r="B5760" t="str">
            <v>RESERVE FOR GEN'L REPL UNDER GUARANTEE-CURRENT</v>
          </cell>
        </row>
        <row r="5761">
          <cell r="A5761">
            <v>4210001</v>
          </cell>
          <cell r="B5761" t="str">
            <v>RESERVE FOR GEN'L REPL UNDER GUARANTEE-CURRENT</v>
          </cell>
        </row>
        <row r="5762">
          <cell r="A5762">
            <v>4210001</v>
          </cell>
          <cell r="B5762" t="str">
            <v>RESERVE FOR GEN'L REPL UNDER GUARANTEE-CURRENT</v>
          </cell>
        </row>
        <row r="5763">
          <cell r="A5763">
            <v>4210001</v>
          </cell>
          <cell r="B5763" t="str">
            <v>RESERVE FOR GEN'L REPL UNDER GUARANTEE-CURRENT</v>
          </cell>
        </row>
        <row r="5764">
          <cell r="A5764">
            <v>4210001</v>
          </cell>
          <cell r="B5764" t="str">
            <v>RESERVE FOR GEN'L REPL UNDER GUARANTEE-CURRENT</v>
          </cell>
        </row>
        <row r="5765">
          <cell r="A5765">
            <v>4210001</v>
          </cell>
          <cell r="B5765" t="str">
            <v>RESERVE FOR GEN'L REPL UNDER GUARANTEE-CURRENT</v>
          </cell>
        </row>
        <row r="5766">
          <cell r="A5766">
            <v>4210001</v>
          </cell>
          <cell r="B5766" t="str">
            <v>RESERVE FOR GEN'L REPL UNDER GUARANTEE-CURRENT</v>
          </cell>
        </row>
        <row r="5767">
          <cell r="A5767">
            <v>4210001</v>
          </cell>
          <cell r="B5767" t="str">
            <v>RESERVE FOR GEN'L REPL UNDER GUARANTEE-CURRENT</v>
          </cell>
        </row>
        <row r="5768">
          <cell r="A5768">
            <v>4210001</v>
          </cell>
          <cell r="B5768" t="str">
            <v>RESERVE FOR GEN'L REPL UNDER GUARANTEE-CURRENT</v>
          </cell>
        </row>
        <row r="5769">
          <cell r="A5769">
            <v>4210001</v>
          </cell>
          <cell r="B5769" t="str">
            <v>RESERVE FOR GEN'L REPL UNDER GUARANTEE-CURRENT</v>
          </cell>
        </row>
        <row r="5770">
          <cell r="A5770">
            <v>4210001</v>
          </cell>
          <cell r="B5770" t="str">
            <v>RESERVE FOR GEN'L REPL UNDER GUARANTEE-CURRENT</v>
          </cell>
        </row>
        <row r="5771">
          <cell r="A5771">
            <v>4210001</v>
          </cell>
          <cell r="B5771" t="str">
            <v>RESERVE FOR GEN'L REPL UNDER GUARANTEE-CURRENT</v>
          </cell>
        </row>
        <row r="5772">
          <cell r="A5772">
            <v>4210001</v>
          </cell>
          <cell r="B5772" t="str">
            <v>RESERVE FOR GEN'L REPL UNDER GUARANTEE-CURRENT</v>
          </cell>
        </row>
        <row r="5773">
          <cell r="A5773">
            <v>4210001</v>
          </cell>
          <cell r="B5773" t="str">
            <v>RESERVE FOR GEN'L REPL UNDER GUARANTEE-CURRENT</v>
          </cell>
        </row>
        <row r="5774">
          <cell r="A5774">
            <v>4210001</v>
          </cell>
          <cell r="B5774" t="str">
            <v>RESERVE FOR GEN'L REPL UNDER GUARANTEE-CURRENT</v>
          </cell>
        </row>
        <row r="5775">
          <cell r="A5775">
            <v>4210001</v>
          </cell>
          <cell r="B5775" t="str">
            <v>RESERVE FOR GEN'L REPL UNDER GUARANTEE-CURRENT</v>
          </cell>
        </row>
        <row r="5776">
          <cell r="A5776">
            <v>4210001</v>
          </cell>
          <cell r="B5776" t="str">
            <v>RESERVE FOR GEN'L REPL UNDER GUARANTEE-CURRENT</v>
          </cell>
        </row>
        <row r="5777">
          <cell r="A5777">
            <v>4210001</v>
          </cell>
          <cell r="B5777" t="str">
            <v>RESERVE FOR GEN'L REPL UNDER GUARANTEE-CURRENT</v>
          </cell>
        </row>
        <row r="5778">
          <cell r="A5778">
            <v>4210001</v>
          </cell>
          <cell r="B5778" t="str">
            <v>RESERVE FOR GEN'L REPL UNDER GUARANTEE-CURRENT</v>
          </cell>
        </row>
        <row r="5779">
          <cell r="A5779">
            <v>4210001</v>
          </cell>
          <cell r="B5779" t="str">
            <v>RESERVE FOR GEN'L REPL UNDER GUARANTEE-CURRENT</v>
          </cell>
        </row>
        <row r="5780">
          <cell r="A5780">
            <v>4210001</v>
          </cell>
          <cell r="B5780" t="str">
            <v>RESERVE FOR GEN'L REPL UNDER GUARANTEE-CURRENT</v>
          </cell>
        </row>
        <row r="5781">
          <cell r="A5781">
            <v>4210001</v>
          </cell>
          <cell r="B5781" t="str">
            <v>RESERVE FOR GEN'L REPL UNDER GUARANTEE-CURRENT</v>
          </cell>
        </row>
        <row r="5782">
          <cell r="A5782">
            <v>4210001</v>
          </cell>
          <cell r="B5782" t="str">
            <v>RESERVE FOR GEN'L REPL UNDER GUARANTEE-CURRENT</v>
          </cell>
        </row>
        <row r="5783">
          <cell r="A5783">
            <v>4210001</v>
          </cell>
          <cell r="B5783" t="str">
            <v>RESERVE FOR GEN'L REPL UNDER GUARANTEE-CURRENT</v>
          </cell>
        </row>
        <row r="5784">
          <cell r="A5784">
            <v>4210001</v>
          </cell>
          <cell r="B5784" t="str">
            <v>RESERVE FOR GEN'L REPL UNDER GUARANTEE-CURRENT</v>
          </cell>
        </row>
        <row r="5785">
          <cell r="A5785">
            <v>4210001</v>
          </cell>
          <cell r="B5785" t="str">
            <v>RESERVE FOR GEN'L REPL UNDER GUARANTEE-CURRENT</v>
          </cell>
        </row>
        <row r="5786">
          <cell r="A5786">
            <v>4210001</v>
          </cell>
          <cell r="B5786" t="str">
            <v>RESERVE FOR GEN'L REPL UNDER GUARANTEE-CURRENT</v>
          </cell>
        </row>
        <row r="5787">
          <cell r="A5787">
            <v>4210001</v>
          </cell>
          <cell r="B5787" t="str">
            <v>RESERVE FOR GEN'L REPL UNDER GUARANTEE-CURRENT</v>
          </cell>
        </row>
        <row r="5788">
          <cell r="A5788">
            <v>4210001</v>
          </cell>
          <cell r="B5788" t="str">
            <v>RESERVE FOR GEN'L REPL UNDER GUARANTEE-CURRENT</v>
          </cell>
        </row>
        <row r="5789">
          <cell r="A5789">
            <v>4311002</v>
          </cell>
          <cell r="B5789" t="str">
            <v>WITHIN OWN DIVISION</v>
          </cell>
        </row>
        <row r="5790">
          <cell r="A5790">
            <v>4311002</v>
          </cell>
          <cell r="B5790" t="str">
            <v>WITHIN OWN DIVISION</v>
          </cell>
        </row>
        <row r="5791">
          <cell r="A5791">
            <v>4410001</v>
          </cell>
          <cell r="B5791" t="str">
            <v>INT. OF OTHER SHARE OWNERS IN EQUITY OF AFFIL</v>
          </cell>
        </row>
        <row r="5792">
          <cell r="A5792">
            <v>4510001</v>
          </cell>
          <cell r="B5792" t="str">
            <v>CAPITAL STOCK</v>
          </cell>
        </row>
        <row r="5793">
          <cell r="A5793">
            <v>4510001</v>
          </cell>
          <cell r="B5793" t="str">
            <v>CAPITAL STOCK</v>
          </cell>
        </row>
        <row r="5794">
          <cell r="A5794">
            <v>4510001</v>
          </cell>
          <cell r="B5794" t="str">
            <v>CAPITAL STOCK</v>
          </cell>
        </row>
        <row r="5795">
          <cell r="A5795">
            <v>4510001</v>
          </cell>
          <cell r="B5795" t="str">
            <v>CAPITAL STOCK</v>
          </cell>
        </row>
        <row r="5796">
          <cell r="A5796">
            <v>4610001</v>
          </cell>
          <cell r="B5796" t="str">
            <v>CAPITAL SURPLUS</v>
          </cell>
        </row>
        <row r="5797">
          <cell r="A5797">
            <v>4610001</v>
          </cell>
          <cell r="B5797" t="str">
            <v>CAPITAL SURPLUS</v>
          </cell>
        </row>
        <row r="5798">
          <cell r="A5798">
            <v>4610001</v>
          </cell>
          <cell r="B5798" t="str">
            <v>CAPITAL SURPLUS</v>
          </cell>
        </row>
        <row r="5799">
          <cell r="A5799">
            <v>4610002</v>
          </cell>
          <cell r="B5799" t="str">
            <v>EQUITY-(GE FOREIGN INDUST. CO.</v>
          </cell>
        </row>
        <row r="5800">
          <cell r="A5800">
            <v>4620001</v>
          </cell>
          <cell r="B5800" t="str">
            <v>FORGEIN CURRENCY TRANSLATION ADJ</v>
          </cell>
        </row>
        <row r="5801">
          <cell r="A5801">
            <v>4640101</v>
          </cell>
          <cell r="B5801" t="str">
            <v>OPENING BALANCE-TRANSITION ADJUSTMENT (PRE-TAX)</v>
          </cell>
        </row>
        <row r="5802">
          <cell r="A5802">
            <v>4711001</v>
          </cell>
          <cell r="B5802" t="str">
            <v>IMPUTED DEBT-GAP SUBACCOUNT 471.1</v>
          </cell>
        </row>
        <row r="5803">
          <cell r="A5803">
            <v>4711001</v>
          </cell>
          <cell r="B5803" t="str">
            <v>IMPUTED DEBT-GAP SUBACCOUNT 471.1</v>
          </cell>
        </row>
        <row r="5804">
          <cell r="A5804">
            <v>4711001</v>
          </cell>
          <cell r="B5804" t="str">
            <v>IMPUTED DEBT-GAP SUBACCOUNT 471.1</v>
          </cell>
        </row>
        <row r="5805">
          <cell r="A5805">
            <v>4711001</v>
          </cell>
          <cell r="B5805" t="str">
            <v>IMPUTED DEBT-GAP SUBACCOUNT 471.1</v>
          </cell>
        </row>
        <row r="5806">
          <cell r="A5806">
            <v>4711001</v>
          </cell>
          <cell r="B5806" t="str">
            <v>IMPUTED DEBT-GAP SUBACCOUNT 471.1</v>
          </cell>
        </row>
        <row r="5807">
          <cell r="A5807">
            <v>4711001</v>
          </cell>
          <cell r="B5807" t="str">
            <v>IMPUTED DEBT-GAP SUBACCOUNT 471.1</v>
          </cell>
        </row>
        <row r="5808">
          <cell r="A5808">
            <v>4711001</v>
          </cell>
          <cell r="B5808" t="str">
            <v>IMPUTED DEBT-GAP SUBACCOUNT 471.1</v>
          </cell>
        </row>
        <row r="5809">
          <cell r="A5809">
            <v>4711001</v>
          </cell>
          <cell r="B5809" t="str">
            <v>IMPUTED DEBT-GAP SUBACCOUNT 471.1</v>
          </cell>
        </row>
        <row r="5810">
          <cell r="A5810">
            <v>4711001</v>
          </cell>
          <cell r="B5810" t="str">
            <v>IMPUTED DEBT-GAP SUBACCOUNT 471.1</v>
          </cell>
        </row>
        <row r="5811">
          <cell r="A5811">
            <v>4711001</v>
          </cell>
          <cell r="B5811" t="str">
            <v>IMPUTED DEBT-GAP SUBACCOUNT 471.1</v>
          </cell>
        </row>
        <row r="5812">
          <cell r="A5812">
            <v>4711001</v>
          </cell>
          <cell r="B5812" t="str">
            <v>IMPUTED DEBT-GAP SUBACCOUNT 471.1</v>
          </cell>
        </row>
        <row r="5813">
          <cell r="A5813">
            <v>4711001</v>
          </cell>
          <cell r="B5813" t="str">
            <v>IMPUTED DEBT-GAP SUBACCOUNT 471.1</v>
          </cell>
        </row>
        <row r="5814">
          <cell r="A5814">
            <v>4711001</v>
          </cell>
          <cell r="B5814" t="str">
            <v>IMPUTED DEBT-GAP SUBACCOUNT 471.1</v>
          </cell>
        </row>
        <row r="5815">
          <cell r="A5815">
            <v>4711001</v>
          </cell>
          <cell r="B5815" t="str">
            <v>IMPUTED DEBT-GAP SUBACCOUNT 471.1</v>
          </cell>
        </row>
        <row r="5816">
          <cell r="A5816">
            <v>4711001</v>
          </cell>
          <cell r="B5816" t="str">
            <v>IMPUTED DEBT-GAP SUBACCOUNT 471.1</v>
          </cell>
        </row>
        <row r="5817">
          <cell r="A5817">
            <v>4711001</v>
          </cell>
          <cell r="B5817" t="str">
            <v>IMPUTED DEBT-GAP SUBACCOUNT 471.1</v>
          </cell>
        </row>
        <row r="5818">
          <cell r="A5818">
            <v>4712101</v>
          </cell>
          <cell r="B5818" t="str">
            <v>ALL OTHER EXCLUDING NET INCOME</v>
          </cell>
        </row>
        <row r="5819">
          <cell r="A5819">
            <v>4712101</v>
          </cell>
          <cell r="B5819" t="str">
            <v>ALL OTHER EXCLUDING NET INCOME</v>
          </cell>
        </row>
        <row r="5820">
          <cell r="A5820">
            <v>4712101</v>
          </cell>
          <cell r="B5820" t="str">
            <v>ALL OTHER EXCLUDING NET INCOME</v>
          </cell>
        </row>
        <row r="5821">
          <cell r="A5821">
            <v>4712301</v>
          </cell>
          <cell r="B5821" t="str">
            <v>DIVIDENDS-CURRENT YEAR</v>
          </cell>
        </row>
        <row r="5822">
          <cell r="A5822">
            <v>4720001</v>
          </cell>
          <cell r="B5822" t="str">
            <v>AFFILIATE CURRENT ACCOUNT OUTSIDE OWN BUSINESS</v>
          </cell>
        </row>
        <row r="5823">
          <cell r="A5823">
            <v>4720001</v>
          </cell>
          <cell r="B5823" t="str">
            <v>AFFILIATE CURRENT ACCOUNT OUTSIDE OWN BUSINESS</v>
          </cell>
        </row>
        <row r="5824">
          <cell r="A5824">
            <v>4720001</v>
          </cell>
          <cell r="B5824" t="str">
            <v>AFFILIATE CURRENT ACCOUNT OUTSIDE OWN BUSINESS</v>
          </cell>
        </row>
        <row r="5825">
          <cell r="A5825">
            <v>4720002</v>
          </cell>
          <cell r="B5825" t="str">
            <v>AFFILIATE CURRENT ACCOUNT WITHIN OWN BUSINESS</v>
          </cell>
        </row>
        <row r="5826">
          <cell r="A5826">
            <v>4720002</v>
          </cell>
          <cell r="B5826" t="str">
            <v>AFFILIATE CURRENT ACCOUNT WITHIN OWN BUSINESS</v>
          </cell>
        </row>
        <row r="5827">
          <cell r="A5827">
            <v>4720002</v>
          </cell>
          <cell r="B5827" t="str">
            <v>AFFILIATE CURRENT ACCOUNT WITHIN OWN BUSINESS</v>
          </cell>
        </row>
        <row r="5828">
          <cell r="A5828">
            <v>4720002</v>
          </cell>
          <cell r="B5828" t="str">
            <v>AFFILIATE CURRENT ACCOUNT WITHIN OWN BUSINESS</v>
          </cell>
        </row>
        <row r="5829">
          <cell r="A5829">
            <v>4720002</v>
          </cell>
          <cell r="B5829" t="str">
            <v>AFFILIATE CURRENT ACCOUNT WITHIN OWN BUSINESS</v>
          </cell>
        </row>
        <row r="5830">
          <cell r="A5830">
            <v>4720002</v>
          </cell>
          <cell r="B5830" t="str">
            <v>AFFILIATE CURRENT ACCOUNT WITHIN OWN BUSINESS</v>
          </cell>
        </row>
        <row r="5831">
          <cell r="A5831">
            <v>4720002</v>
          </cell>
          <cell r="B5831" t="str">
            <v>AFFILIATE CURRENT ACCOUNT WITHIN OWN BUSINESS</v>
          </cell>
        </row>
        <row r="5832">
          <cell r="A5832">
            <v>4720004</v>
          </cell>
          <cell r="B5832" t="str">
            <v>AFFILIATE CURRENT ACCOUNT - CANADA</v>
          </cell>
        </row>
        <row r="5833">
          <cell r="A5833">
            <v>4720071</v>
          </cell>
          <cell r="B5833" t="str">
            <v>TRSY-AFFILLIATE CURRENT ACCOUTN</v>
          </cell>
        </row>
        <row r="5834">
          <cell r="A5834">
            <v>4810001</v>
          </cell>
          <cell r="B5834" t="str">
            <v>RETAINED EARNINGS AT JANUARY 1</v>
          </cell>
        </row>
        <row r="5835">
          <cell r="A5835">
            <v>5011001</v>
          </cell>
          <cell r="B5835" t="str">
            <v>EXTERNAL CUSTOMERS</v>
          </cell>
        </row>
        <row r="5836">
          <cell r="A5836">
            <v>5011001</v>
          </cell>
          <cell r="B5836" t="str">
            <v>EXTERNAL CUSTOMERS</v>
          </cell>
        </row>
        <row r="5837">
          <cell r="A5837">
            <v>5011001</v>
          </cell>
          <cell r="B5837" t="str">
            <v>EXTERNAL CUSTOMERS</v>
          </cell>
        </row>
        <row r="5838">
          <cell r="A5838">
            <v>5011001</v>
          </cell>
          <cell r="B5838" t="str">
            <v>EXTERNAL CUSTOMERS</v>
          </cell>
        </row>
        <row r="5839">
          <cell r="A5839">
            <v>5011001</v>
          </cell>
          <cell r="B5839" t="str">
            <v>EXTERNAL CUSTOMERS</v>
          </cell>
        </row>
        <row r="5840">
          <cell r="A5840">
            <v>5011001</v>
          </cell>
          <cell r="B5840" t="str">
            <v>EXTERNAL CUSTOMERS</v>
          </cell>
        </row>
        <row r="5841">
          <cell r="A5841">
            <v>5011001</v>
          </cell>
          <cell r="B5841" t="str">
            <v>EXTERNAL CUSTOMERS</v>
          </cell>
        </row>
        <row r="5842">
          <cell r="A5842">
            <v>5011001</v>
          </cell>
          <cell r="B5842" t="str">
            <v>EXTERNAL CUSTOMERS</v>
          </cell>
        </row>
        <row r="5843">
          <cell r="A5843">
            <v>5011001</v>
          </cell>
          <cell r="B5843" t="str">
            <v>EXTERNAL CUSTOMERS</v>
          </cell>
        </row>
        <row r="5844">
          <cell r="A5844">
            <v>5011001</v>
          </cell>
          <cell r="B5844" t="str">
            <v>EXTERNAL CUSTOMERS</v>
          </cell>
        </row>
        <row r="5845">
          <cell r="A5845">
            <v>5011001</v>
          </cell>
          <cell r="B5845" t="str">
            <v>EXTERNAL CUSTOMERS</v>
          </cell>
        </row>
        <row r="5846">
          <cell r="A5846">
            <v>5011001</v>
          </cell>
          <cell r="B5846" t="str">
            <v>EXTERNAL CUSTOMERS</v>
          </cell>
        </row>
        <row r="5847">
          <cell r="A5847">
            <v>5011001</v>
          </cell>
          <cell r="B5847" t="str">
            <v>EXTERNAL CUSTOMERS</v>
          </cell>
        </row>
        <row r="5848">
          <cell r="A5848">
            <v>5011001</v>
          </cell>
          <cell r="B5848" t="str">
            <v>EXTERNAL CUSTOMERS</v>
          </cell>
        </row>
        <row r="5849">
          <cell r="A5849">
            <v>5011001</v>
          </cell>
          <cell r="B5849" t="str">
            <v>EXTERNAL CUSTOMERS</v>
          </cell>
        </row>
        <row r="5850">
          <cell r="A5850">
            <v>5011001</v>
          </cell>
          <cell r="B5850" t="str">
            <v>EXTERNAL CUSTOMERS</v>
          </cell>
        </row>
        <row r="5851">
          <cell r="A5851">
            <v>5011001</v>
          </cell>
          <cell r="B5851" t="str">
            <v>EXTERNAL CUSTOMERS</v>
          </cell>
        </row>
        <row r="5852">
          <cell r="A5852">
            <v>5011001</v>
          </cell>
          <cell r="B5852" t="str">
            <v>EXTERNAL CUSTOMERS</v>
          </cell>
        </row>
        <row r="5853">
          <cell r="A5853">
            <v>5011001</v>
          </cell>
          <cell r="B5853" t="str">
            <v>EXTERNAL CUSTOMERS</v>
          </cell>
        </row>
        <row r="5854">
          <cell r="A5854">
            <v>5012201</v>
          </cell>
          <cell r="B5854" t="str">
            <v>WITHIN OWN DIVISION</v>
          </cell>
        </row>
        <row r="5855">
          <cell r="A5855">
            <v>5012201</v>
          </cell>
          <cell r="B5855" t="str">
            <v>WITHIN OWN DIVISION</v>
          </cell>
        </row>
        <row r="5856">
          <cell r="A5856">
            <v>5012201</v>
          </cell>
          <cell r="B5856" t="str">
            <v>WITHIN OWN DIVISION</v>
          </cell>
        </row>
        <row r="5857">
          <cell r="A5857">
            <v>5012301</v>
          </cell>
          <cell r="B5857" t="str">
            <v>OTHERS WITHIN OWN GROUP</v>
          </cell>
        </row>
        <row r="5858">
          <cell r="A5858">
            <v>5012301</v>
          </cell>
          <cell r="B5858" t="str">
            <v>OTHERS WITHIN OWN GROUP</v>
          </cell>
        </row>
        <row r="5859">
          <cell r="A5859">
            <v>5012501</v>
          </cell>
          <cell r="B5859" t="str">
            <v>OTHER GE PARENT CO COMPONENTS</v>
          </cell>
        </row>
        <row r="5860">
          <cell r="A5860">
            <v>5012501</v>
          </cell>
          <cell r="B5860" t="str">
            <v>OTHER GE PARENT CO COMPONENTS</v>
          </cell>
        </row>
        <row r="5861">
          <cell r="A5861">
            <v>5012501</v>
          </cell>
          <cell r="B5861" t="str">
            <v>OTHER GE PARENT CO COMPONENTS</v>
          </cell>
        </row>
        <row r="5862">
          <cell r="A5862">
            <v>5012501</v>
          </cell>
          <cell r="B5862" t="str">
            <v>OTHER GE PARENT CO COMPONENTS</v>
          </cell>
        </row>
        <row r="5863">
          <cell r="A5863">
            <v>5012501</v>
          </cell>
          <cell r="B5863" t="str">
            <v>OTHER GE PARENT CO COMPONENTS</v>
          </cell>
        </row>
        <row r="5864">
          <cell r="A5864">
            <v>5012501</v>
          </cell>
          <cell r="B5864" t="str">
            <v>OTHER GE PARENT CO COMPONENTS</v>
          </cell>
        </row>
        <row r="5865">
          <cell r="A5865">
            <v>5012501</v>
          </cell>
          <cell r="B5865" t="str">
            <v>OTHER GE PARENT CO COMPONENTS</v>
          </cell>
        </row>
        <row r="5866">
          <cell r="A5866">
            <v>5012501</v>
          </cell>
          <cell r="B5866" t="str">
            <v>OTHER GE PARENT CO COMPONENTS</v>
          </cell>
        </row>
        <row r="5867">
          <cell r="A5867">
            <v>5012501</v>
          </cell>
          <cell r="B5867" t="str">
            <v>OTHER GE PARENT CO COMPONENTS</v>
          </cell>
        </row>
        <row r="5868">
          <cell r="A5868">
            <v>5012501</v>
          </cell>
          <cell r="B5868" t="str">
            <v>OTHER GE PARENT CO COMPONENTS</v>
          </cell>
        </row>
        <row r="5869">
          <cell r="A5869">
            <v>5012501</v>
          </cell>
          <cell r="B5869" t="str">
            <v>OTHER GE PARENT CO COMPONENTS</v>
          </cell>
        </row>
        <row r="5870">
          <cell r="A5870">
            <v>5012501</v>
          </cell>
          <cell r="B5870" t="str">
            <v>OTHER GE PARENT CO COMPONENTS</v>
          </cell>
        </row>
        <row r="5871">
          <cell r="A5871">
            <v>5013101</v>
          </cell>
          <cell r="B5871" t="str">
            <v>WITHIN OWN DEPARTMENT</v>
          </cell>
        </row>
        <row r="5872">
          <cell r="A5872">
            <v>5013101</v>
          </cell>
          <cell r="B5872" t="str">
            <v>WITHIN OWN DEPARTMENT</v>
          </cell>
        </row>
        <row r="5873">
          <cell r="A5873">
            <v>5013201</v>
          </cell>
          <cell r="B5873" t="str">
            <v>NET SALES BILLED-INTERCO-OWN DIVISION</v>
          </cell>
        </row>
        <row r="5874">
          <cell r="A5874">
            <v>5013201</v>
          </cell>
          <cell r="B5874" t="str">
            <v>NET SALES BILLED-INTERCO-OWN DIVISION</v>
          </cell>
        </row>
        <row r="5875">
          <cell r="A5875">
            <v>5013201</v>
          </cell>
          <cell r="B5875" t="str">
            <v>NET SALES BILLED-INTERCO-OWN DIVISION</v>
          </cell>
        </row>
        <row r="5876">
          <cell r="A5876">
            <v>5013201</v>
          </cell>
          <cell r="B5876" t="str">
            <v>NET SALES BILLED-INTERCO-OWN DIVISION</v>
          </cell>
        </row>
        <row r="5877">
          <cell r="A5877">
            <v>5013201</v>
          </cell>
          <cell r="B5877" t="str">
            <v>NET SALES BILLED-INTERCO-OWN DIVISION</v>
          </cell>
        </row>
        <row r="5878">
          <cell r="A5878">
            <v>5013201</v>
          </cell>
          <cell r="B5878" t="str">
            <v>NET SALES BILLED-INTERCO-OWN DIVISION</v>
          </cell>
        </row>
        <row r="5879">
          <cell r="A5879">
            <v>5013301</v>
          </cell>
          <cell r="B5879" t="str">
            <v>OTHERS WITHIN OWN GROUP</v>
          </cell>
        </row>
        <row r="5880">
          <cell r="A5880">
            <v>5013501</v>
          </cell>
          <cell r="B5880" t="str">
            <v>OTHER CONSOLIDATED COMPONENTS</v>
          </cell>
        </row>
        <row r="5881">
          <cell r="A5881">
            <v>5100001</v>
          </cell>
          <cell r="B5881" t="str">
            <v>ALL OTHER COSTS AND EXPENSES</v>
          </cell>
        </row>
        <row r="5882">
          <cell r="A5882">
            <v>5100001</v>
          </cell>
          <cell r="B5882" t="str">
            <v>ALL OTHER COSTS AND EXPENSES</v>
          </cell>
        </row>
        <row r="5883">
          <cell r="A5883">
            <v>5100001</v>
          </cell>
          <cell r="B5883" t="str">
            <v>ALL OTHER COSTS AND EXPENSES</v>
          </cell>
        </row>
        <row r="5884">
          <cell r="A5884">
            <v>5100001</v>
          </cell>
          <cell r="B5884" t="str">
            <v>ALL OTHER COSTS AND EXPENSES</v>
          </cell>
        </row>
        <row r="5885">
          <cell r="A5885">
            <v>5100001</v>
          </cell>
          <cell r="B5885" t="str">
            <v>ALL OTHER COSTS AND EXPENSES</v>
          </cell>
        </row>
        <row r="5886">
          <cell r="A5886">
            <v>5100001</v>
          </cell>
          <cell r="B5886" t="str">
            <v>ALL OTHER COSTS AND EXPENSES</v>
          </cell>
        </row>
        <row r="5887">
          <cell r="A5887">
            <v>5100001</v>
          </cell>
          <cell r="B5887" t="str">
            <v>ALL OTHER COSTS AND EXPENSES</v>
          </cell>
        </row>
        <row r="5888">
          <cell r="A5888">
            <v>5100001</v>
          </cell>
          <cell r="B5888" t="str">
            <v>ALL OTHER COSTS AND EXPENSES</v>
          </cell>
        </row>
        <row r="5889">
          <cell r="A5889">
            <v>5100001</v>
          </cell>
          <cell r="B5889" t="str">
            <v>ALL OTHER COSTS AND EXPENSES</v>
          </cell>
        </row>
        <row r="5890">
          <cell r="A5890">
            <v>5100001</v>
          </cell>
          <cell r="B5890" t="str">
            <v>ALL OTHER COSTS AND EXPENSES</v>
          </cell>
        </row>
        <row r="5891">
          <cell r="A5891">
            <v>5100001</v>
          </cell>
          <cell r="B5891" t="str">
            <v>ALL OTHER COSTS AND EXPENSES</v>
          </cell>
        </row>
        <row r="5892">
          <cell r="A5892">
            <v>5100001</v>
          </cell>
          <cell r="B5892" t="str">
            <v>ALL OTHER COSTS AND EXPENSES</v>
          </cell>
        </row>
        <row r="5893">
          <cell r="A5893">
            <v>5100001</v>
          </cell>
          <cell r="B5893" t="str">
            <v>ALL OTHER COSTS AND EXPENSES</v>
          </cell>
        </row>
        <row r="5894">
          <cell r="A5894">
            <v>5100001</v>
          </cell>
          <cell r="B5894" t="str">
            <v>ALL OTHER COSTS AND EXPENSES</v>
          </cell>
        </row>
        <row r="5895">
          <cell r="A5895">
            <v>5100001</v>
          </cell>
          <cell r="B5895" t="str">
            <v>ALL OTHER COSTS AND EXPENSES</v>
          </cell>
        </row>
        <row r="5896">
          <cell r="A5896">
            <v>5100001</v>
          </cell>
          <cell r="B5896" t="str">
            <v>ALL OTHER COSTS AND EXPENSES</v>
          </cell>
        </row>
        <row r="5897">
          <cell r="A5897">
            <v>5100001</v>
          </cell>
          <cell r="B5897" t="str">
            <v>ALL OTHER COSTS AND EXPENSES</v>
          </cell>
        </row>
        <row r="5898">
          <cell r="A5898">
            <v>5100001</v>
          </cell>
          <cell r="B5898" t="str">
            <v>ALL OTHER COSTS AND EXPENSES</v>
          </cell>
        </row>
        <row r="5899">
          <cell r="A5899">
            <v>5100001</v>
          </cell>
          <cell r="B5899" t="str">
            <v>ALL OTHER COSTS AND EXPENSES</v>
          </cell>
        </row>
        <row r="5900">
          <cell r="A5900">
            <v>5100001</v>
          </cell>
          <cell r="B5900" t="str">
            <v>ALL OTHER COSTS AND EXPENSES</v>
          </cell>
        </row>
        <row r="5901">
          <cell r="A5901">
            <v>5100001</v>
          </cell>
          <cell r="B5901" t="str">
            <v>ALL OTHER COSTS AND EXPENSES</v>
          </cell>
        </row>
        <row r="5902">
          <cell r="A5902">
            <v>5100001</v>
          </cell>
          <cell r="B5902" t="str">
            <v>ALL OTHER COSTS AND EXPENSES</v>
          </cell>
        </row>
        <row r="5903">
          <cell r="A5903">
            <v>5100001</v>
          </cell>
          <cell r="B5903" t="str">
            <v>ALL OTHER COSTS AND EXPENSES</v>
          </cell>
        </row>
        <row r="5904">
          <cell r="A5904">
            <v>5100001</v>
          </cell>
          <cell r="B5904" t="str">
            <v>ALL OTHER COSTS AND EXPENSES</v>
          </cell>
        </row>
        <row r="5905">
          <cell r="A5905">
            <v>5100001</v>
          </cell>
          <cell r="B5905" t="str">
            <v>ALL OTHER COSTS AND EXPENSES</v>
          </cell>
        </row>
        <row r="5906">
          <cell r="A5906">
            <v>5100001</v>
          </cell>
          <cell r="B5906" t="str">
            <v>ALL OTHER COSTS AND EXPENSES</v>
          </cell>
        </row>
        <row r="5907">
          <cell r="A5907">
            <v>5100001</v>
          </cell>
          <cell r="B5907" t="str">
            <v>ALL OTHER COSTS AND EXPENSES</v>
          </cell>
        </row>
        <row r="5908">
          <cell r="A5908">
            <v>5100001</v>
          </cell>
          <cell r="B5908" t="str">
            <v>ALL OTHER COSTS AND EXPENSES</v>
          </cell>
        </row>
        <row r="5909">
          <cell r="A5909">
            <v>5100001</v>
          </cell>
          <cell r="B5909" t="str">
            <v>ALL OTHER COSTS AND EXPENSES</v>
          </cell>
        </row>
        <row r="5910">
          <cell r="A5910">
            <v>5100001</v>
          </cell>
          <cell r="B5910" t="str">
            <v>ALL OTHER COSTS AND EXPENSES</v>
          </cell>
        </row>
        <row r="5911">
          <cell r="A5911">
            <v>5100001</v>
          </cell>
          <cell r="B5911" t="str">
            <v>ALL OTHER COSTS AND EXPENSES</v>
          </cell>
        </row>
        <row r="5912">
          <cell r="A5912">
            <v>5100001</v>
          </cell>
          <cell r="B5912" t="str">
            <v>ALL OTHER COSTS AND EXPENSES</v>
          </cell>
        </row>
        <row r="5913">
          <cell r="A5913">
            <v>5100001</v>
          </cell>
          <cell r="B5913" t="str">
            <v>ALL OTHER COSTS AND EXPENSES</v>
          </cell>
        </row>
        <row r="5914">
          <cell r="A5914">
            <v>5100001</v>
          </cell>
          <cell r="B5914" t="str">
            <v>ALL OTHER COSTS AND EXPENSES</v>
          </cell>
        </row>
        <row r="5915">
          <cell r="A5915">
            <v>5100001</v>
          </cell>
          <cell r="B5915" t="str">
            <v>ALL OTHER COSTS AND EXPENSES</v>
          </cell>
        </row>
        <row r="5916">
          <cell r="A5916">
            <v>5100001</v>
          </cell>
          <cell r="B5916" t="str">
            <v>ALL OTHER COSTS AND EXPENSES</v>
          </cell>
        </row>
        <row r="5917">
          <cell r="A5917">
            <v>5100001</v>
          </cell>
          <cell r="B5917" t="str">
            <v>ALL OTHER COSTS AND EXPENSES</v>
          </cell>
        </row>
        <row r="5918">
          <cell r="A5918">
            <v>5100001</v>
          </cell>
          <cell r="B5918" t="str">
            <v>ALL OTHER COSTS AND EXPENSES</v>
          </cell>
        </row>
        <row r="5919">
          <cell r="A5919">
            <v>5100001</v>
          </cell>
          <cell r="B5919" t="str">
            <v>ALL OTHER COSTS AND EXPENSES</v>
          </cell>
        </row>
        <row r="5920">
          <cell r="A5920">
            <v>5100001</v>
          </cell>
          <cell r="B5920" t="str">
            <v>ALL OTHER COSTS AND EXPENSES</v>
          </cell>
        </row>
        <row r="5921">
          <cell r="A5921">
            <v>5100001</v>
          </cell>
          <cell r="B5921" t="str">
            <v>ALL OTHER COSTS AND EXPENSES</v>
          </cell>
        </row>
        <row r="5922">
          <cell r="A5922">
            <v>5100001</v>
          </cell>
          <cell r="B5922" t="str">
            <v>ALL OTHER COSTS AND EXPENSES</v>
          </cell>
        </row>
        <row r="5923">
          <cell r="A5923">
            <v>5100001</v>
          </cell>
          <cell r="B5923" t="str">
            <v>ALL OTHER COSTS AND EXPENSES</v>
          </cell>
        </row>
        <row r="5924">
          <cell r="A5924">
            <v>5100001</v>
          </cell>
          <cell r="B5924" t="str">
            <v>ALL OTHER COSTS AND EXPENSES</v>
          </cell>
        </row>
        <row r="5925">
          <cell r="A5925">
            <v>5100001</v>
          </cell>
          <cell r="B5925" t="str">
            <v>ALL OTHER COSTS AND EXPENSES</v>
          </cell>
        </row>
        <row r="5926">
          <cell r="A5926">
            <v>5100001</v>
          </cell>
          <cell r="B5926" t="str">
            <v>ALL OTHER COSTS AND EXPENSES</v>
          </cell>
        </row>
        <row r="5927">
          <cell r="A5927">
            <v>5100001</v>
          </cell>
          <cell r="B5927" t="str">
            <v>ALL OTHER COSTS AND EXPENSES</v>
          </cell>
        </row>
        <row r="5928">
          <cell r="A5928">
            <v>5100001</v>
          </cell>
          <cell r="B5928" t="str">
            <v>ALL OTHER COSTS AND EXPENSES</v>
          </cell>
        </row>
        <row r="5929">
          <cell r="A5929">
            <v>5100001</v>
          </cell>
          <cell r="B5929" t="str">
            <v>ALL OTHER COSTS AND EXPENSES</v>
          </cell>
        </row>
        <row r="5930">
          <cell r="A5930">
            <v>5100001</v>
          </cell>
          <cell r="B5930" t="str">
            <v>ALL OTHER COSTS AND EXPENSES</v>
          </cell>
        </row>
        <row r="5931">
          <cell r="A5931">
            <v>5100001</v>
          </cell>
          <cell r="B5931" t="str">
            <v>ALL OTHER COSTS AND EXPENSES</v>
          </cell>
        </row>
        <row r="5932">
          <cell r="A5932">
            <v>5100001</v>
          </cell>
          <cell r="B5932" t="str">
            <v>ALL OTHER COSTS AND EXPENSES</v>
          </cell>
        </row>
        <row r="5933">
          <cell r="A5933">
            <v>5100001</v>
          </cell>
          <cell r="B5933" t="str">
            <v>ALL OTHER COSTS AND EXPENSES</v>
          </cell>
        </row>
        <row r="5934">
          <cell r="A5934">
            <v>5100001</v>
          </cell>
          <cell r="B5934" t="str">
            <v>ALL OTHER COSTS AND EXPENSES</v>
          </cell>
        </row>
        <row r="5935">
          <cell r="A5935">
            <v>5100001</v>
          </cell>
          <cell r="B5935" t="str">
            <v>ALL OTHER COSTS AND EXPENSES</v>
          </cell>
        </row>
        <row r="5936">
          <cell r="A5936">
            <v>5100001</v>
          </cell>
          <cell r="B5936" t="str">
            <v>ALL OTHER COSTS AND EXPENSES</v>
          </cell>
        </row>
        <row r="5937">
          <cell r="A5937">
            <v>5100001</v>
          </cell>
          <cell r="B5937" t="str">
            <v>ALL OTHER COSTS AND EXPENSES</v>
          </cell>
        </row>
        <row r="5938">
          <cell r="A5938">
            <v>5100001</v>
          </cell>
          <cell r="B5938" t="str">
            <v>ALL OTHER COSTS AND EXPENSES</v>
          </cell>
        </row>
        <row r="5939">
          <cell r="A5939">
            <v>5100001</v>
          </cell>
          <cell r="B5939" t="str">
            <v>ALL OTHER COSTS AND EXPENSES</v>
          </cell>
        </row>
        <row r="5940">
          <cell r="A5940">
            <v>5100001</v>
          </cell>
          <cell r="B5940" t="str">
            <v>ALL OTHER COSTS AND EXPENSES</v>
          </cell>
        </row>
        <row r="5941">
          <cell r="A5941">
            <v>5100001</v>
          </cell>
          <cell r="B5941" t="str">
            <v>ALL OTHER COSTS AND EXPENSES</v>
          </cell>
        </row>
        <row r="5942">
          <cell r="A5942">
            <v>5100001</v>
          </cell>
          <cell r="B5942" t="str">
            <v>ALL OTHER COSTS AND EXPENSES</v>
          </cell>
        </row>
        <row r="5943">
          <cell r="A5943">
            <v>5100001</v>
          </cell>
          <cell r="B5943" t="str">
            <v>ALL OTHER COSTS AND EXPENSES</v>
          </cell>
        </row>
        <row r="5944">
          <cell r="A5944">
            <v>5100001</v>
          </cell>
          <cell r="B5944" t="str">
            <v>ALL OTHER COSTS AND EXPENSES</v>
          </cell>
        </row>
        <row r="5945">
          <cell r="A5945">
            <v>5100001</v>
          </cell>
          <cell r="B5945" t="str">
            <v>ALL OTHER COSTS AND EXPENSES</v>
          </cell>
        </row>
        <row r="5946">
          <cell r="A5946">
            <v>5100001</v>
          </cell>
          <cell r="B5946" t="str">
            <v>ALL OTHER COSTS AND EXPENSES</v>
          </cell>
        </row>
        <row r="5947">
          <cell r="A5947">
            <v>5100001</v>
          </cell>
          <cell r="B5947" t="str">
            <v>ALL OTHER COSTS AND EXPENSES</v>
          </cell>
        </row>
        <row r="5948">
          <cell r="A5948">
            <v>5100001</v>
          </cell>
          <cell r="B5948" t="str">
            <v>ALL OTHER COSTS AND EXPENSES</v>
          </cell>
        </row>
        <row r="5949">
          <cell r="A5949">
            <v>5100001</v>
          </cell>
          <cell r="B5949" t="str">
            <v>ALL OTHER COSTS AND EXPENSES</v>
          </cell>
        </row>
        <row r="5950">
          <cell r="A5950">
            <v>5100001</v>
          </cell>
          <cell r="B5950" t="str">
            <v>ALL OTHER COSTS AND EXPENSES</v>
          </cell>
        </row>
        <row r="5951">
          <cell r="A5951">
            <v>5100001</v>
          </cell>
          <cell r="B5951" t="str">
            <v>ALL OTHER COSTS AND EXPENSES</v>
          </cell>
        </row>
        <row r="5952">
          <cell r="A5952">
            <v>5100001</v>
          </cell>
          <cell r="B5952" t="str">
            <v>ALL OTHER COSTS AND EXPENSES</v>
          </cell>
        </row>
        <row r="5953">
          <cell r="A5953">
            <v>5100001</v>
          </cell>
          <cell r="B5953" t="str">
            <v>ALL OTHER COSTS AND EXPENSES</v>
          </cell>
        </row>
        <row r="5954">
          <cell r="A5954">
            <v>5100001</v>
          </cell>
          <cell r="B5954" t="str">
            <v>ALL OTHER COSTS AND EXPENSES</v>
          </cell>
        </row>
        <row r="5955">
          <cell r="A5955">
            <v>5100001</v>
          </cell>
          <cell r="B5955" t="str">
            <v>ALL OTHER COSTS AND EXPENSES</v>
          </cell>
        </row>
        <row r="5956">
          <cell r="A5956">
            <v>5100001</v>
          </cell>
          <cell r="B5956" t="str">
            <v>ALL OTHER COSTS AND EXPENSES</v>
          </cell>
        </row>
        <row r="5957">
          <cell r="A5957">
            <v>5100001</v>
          </cell>
          <cell r="B5957" t="str">
            <v>ALL OTHER COSTS AND EXPENSES</v>
          </cell>
        </row>
        <row r="5958">
          <cell r="A5958">
            <v>5100001</v>
          </cell>
          <cell r="B5958" t="str">
            <v>ALL OTHER COSTS AND EXPENSES</v>
          </cell>
        </row>
        <row r="5959">
          <cell r="A5959">
            <v>5100001</v>
          </cell>
          <cell r="B5959" t="str">
            <v>ALL OTHER COSTS AND EXPENSES</v>
          </cell>
        </row>
        <row r="5960">
          <cell r="A5960">
            <v>5100001</v>
          </cell>
          <cell r="B5960" t="str">
            <v>ALL OTHER COSTS AND EXPENSES</v>
          </cell>
        </row>
        <row r="5961">
          <cell r="A5961">
            <v>5100001</v>
          </cell>
          <cell r="B5961" t="str">
            <v>ALL OTHER COSTS AND EXPENSES</v>
          </cell>
        </row>
        <row r="5962">
          <cell r="A5962">
            <v>5100001</v>
          </cell>
          <cell r="B5962" t="str">
            <v>ALL OTHER COSTS AND EXPENSES</v>
          </cell>
        </row>
        <row r="5963">
          <cell r="A5963">
            <v>5100001</v>
          </cell>
          <cell r="B5963" t="str">
            <v>ALL OTHER COSTS AND EXPENSES</v>
          </cell>
        </row>
        <row r="5964">
          <cell r="A5964">
            <v>5100001</v>
          </cell>
          <cell r="B5964" t="str">
            <v>ALL OTHER COSTS AND EXPENSES</v>
          </cell>
        </row>
        <row r="5965">
          <cell r="A5965">
            <v>5100001</v>
          </cell>
          <cell r="B5965" t="str">
            <v>ALL OTHER COSTS AND EXPENSES</v>
          </cell>
        </row>
        <row r="5966">
          <cell r="A5966">
            <v>5100001</v>
          </cell>
          <cell r="B5966" t="str">
            <v>ALL OTHER COSTS AND EXPENSES</v>
          </cell>
        </row>
        <row r="5967">
          <cell r="A5967">
            <v>5100001</v>
          </cell>
          <cell r="B5967" t="str">
            <v>ALL OTHER COSTS AND EXPENSES</v>
          </cell>
        </row>
        <row r="5968">
          <cell r="A5968">
            <v>5100001</v>
          </cell>
          <cell r="B5968" t="str">
            <v>ALL OTHER COSTS AND EXPENSES</v>
          </cell>
        </row>
        <row r="5969">
          <cell r="A5969">
            <v>5100001</v>
          </cell>
          <cell r="B5969" t="str">
            <v>ALL OTHER COSTS AND EXPENSES</v>
          </cell>
        </row>
        <row r="5970">
          <cell r="A5970">
            <v>5100001</v>
          </cell>
          <cell r="B5970" t="str">
            <v>ALL OTHER COSTS AND EXPENSES</v>
          </cell>
        </row>
        <row r="5971">
          <cell r="A5971">
            <v>5100001</v>
          </cell>
          <cell r="B5971" t="str">
            <v>ALL OTHER COSTS AND EXPENSES</v>
          </cell>
        </row>
        <row r="5972">
          <cell r="A5972">
            <v>5100001</v>
          </cell>
          <cell r="B5972" t="str">
            <v>ALL OTHER COSTS AND EXPENSES</v>
          </cell>
        </row>
        <row r="5973">
          <cell r="A5973">
            <v>5100001</v>
          </cell>
          <cell r="B5973" t="str">
            <v>ALL OTHER COSTS AND EXPENSES</v>
          </cell>
        </row>
        <row r="5974">
          <cell r="A5974">
            <v>5100001</v>
          </cell>
          <cell r="B5974" t="str">
            <v>ALL OTHER COSTS AND EXPENSES</v>
          </cell>
        </row>
        <row r="5975">
          <cell r="A5975">
            <v>5100001</v>
          </cell>
          <cell r="B5975" t="str">
            <v>ALL OTHER COSTS AND EXPENSES</v>
          </cell>
        </row>
        <row r="5976">
          <cell r="A5976">
            <v>5100001</v>
          </cell>
          <cell r="B5976" t="str">
            <v>ALL OTHER COSTS AND EXPENSES</v>
          </cell>
        </row>
        <row r="5977">
          <cell r="A5977">
            <v>5100001</v>
          </cell>
          <cell r="B5977" t="str">
            <v>ALL OTHER COSTS AND EXPENSES</v>
          </cell>
        </row>
        <row r="5978">
          <cell r="A5978">
            <v>5100001</v>
          </cell>
          <cell r="B5978" t="str">
            <v>ALL OTHER COSTS AND EXPENSES</v>
          </cell>
        </row>
        <row r="5979">
          <cell r="A5979">
            <v>5100001</v>
          </cell>
          <cell r="B5979" t="str">
            <v>ALL OTHER COSTS AND EXPENSES</v>
          </cell>
        </row>
        <row r="5980">
          <cell r="A5980">
            <v>5100001</v>
          </cell>
          <cell r="B5980" t="str">
            <v>ALL OTHER COSTS AND EXPENSES</v>
          </cell>
        </row>
        <row r="5981">
          <cell r="A5981">
            <v>5100001</v>
          </cell>
          <cell r="B5981" t="str">
            <v>ALL OTHER COSTS AND EXPENSES</v>
          </cell>
        </row>
        <row r="5982">
          <cell r="A5982">
            <v>5100001</v>
          </cell>
          <cell r="B5982" t="str">
            <v>ALL OTHER COSTS AND EXPENSES</v>
          </cell>
        </row>
        <row r="5983">
          <cell r="A5983">
            <v>5100001</v>
          </cell>
          <cell r="B5983" t="str">
            <v>ALL OTHER COSTS AND EXPENSES</v>
          </cell>
        </row>
        <row r="5984">
          <cell r="A5984">
            <v>5100001</v>
          </cell>
          <cell r="B5984" t="str">
            <v>ALL OTHER COSTS AND EXPENSES</v>
          </cell>
        </row>
        <row r="5985">
          <cell r="A5985">
            <v>5100001</v>
          </cell>
          <cell r="B5985" t="str">
            <v>ALL OTHER COSTS AND EXPENSES</v>
          </cell>
        </row>
        <row r="5986">
          <cell r="A5986">
            <v>5100001</v>
          </cell>
          <cell r="B5986" t="str">
            <v>ALL OTHER COSTS AND EXPENSES</v>
          </cell>
        </row>
        <row r="5987">
          <cell r="A5987">
            <v>5100001</v>
          </cell>
          <cell r="B5987" t="str">
            <v>ALL OTHER COSTS AND EXPENSES</v>
          </cell>
        </row>
        <row r="5988">
          <cell r="A5988">
            <v>5100001</v>
          </cell>
          <cell r="B5988" t="str">
            <v>ALL OTHER COSTS AND EXPENSES</v>
          </cell>
        </row>
        <row r="5989">
          <cell r="A5989">
            <v>5100001</v>
          </cell>
          <cell r="B5989" t="str">
            <v>ALL OTHER COSTS AND EXPENSES</v>
          </cell>
        </row>
        <row r="5990">
          <cell r="A5990">
            <v>5100001</v>
          </cell>
          <cell r="B5990" t="str">
            <v>ALL OTHER COSTS AND EXPENSES</v>
          </cell>
        </row>
        <row r="5991">
          <cell r="A5991">
            <v>5100001</v>
          </cell>
          <cell r="B5991" t="str">
            <v>ALL OTHER COSTS AND EXPENSES</v>
          </cell>
        </row>
        <row r="5992">
          <cell r="A5992">
            <v>5100001</v>
          </cell>
          <cell r="B5992" t="str">
            <v>ALL OTHER COSTS AND EXPENSES</v>
          </cell>
        </row>
        <row r="5993">
          <cell r="A5993">
            <v>5100001</v>
          </cell>
          <cell r="B5993" t="str">
            <v>ALL OTHER COSTS AND EXPENSES</v>
          </cell>
        </row>
        <row r="5994">
          <cell r="A5994">
            <v>5100001</v>
          </cell>
          <cell r="B5994" t="str">
            <v>ALL OTHER COSTS AND EXPENSES</v>
          </cell>
        </row>
        <row r="5995">
          <cell r="A5995">
            <v>5100001</v>
          </cell>
          <cell r="B5995" t="str">
            <v>ALL OTHER COSTS AND EXPENSES</v>
          </cell>
        </row>
        <row r="5996">
          <cell r="A5996">
            <v>5100001</v>
          </cell>
          <cell r="B5996" t="str">
            <v>ALL OTHER COSTS AND EXPENSES</v>
          </cell>
        </row>
        <row r="5997">
          <cell r="A5997">
            <v>5100001</v>
          </cell>
          <cell r="B5997" t="str">
            <v>ALL OTHER COSTS AND EXPENSES</v>
          </cell>
        </row>
        <row r="5998">
          <cell r="A5998">
            <v>5100001</v>
          </cell>
          <cell r="B5998" t="str">
            <v>ALL OTHER COSTS AND EXPENSES</v>
          </cell>
        </row>
        <row r="5999">
          <cell r="A5999">
            <v>5100001</v>
          </cell>
          <cell r="B5999" t="str">
            <v>ALL OTHER COSTS AND EXPENSES</v>
          </cell>
        </row>
        <row r="6000">
          <cell r="A6000">
            <v>5100001</v>
          </cell>
          <cell r="B6000" t="str">
            <v>ALL OTHER COSTS AND EXPENSES</v>
          </cell>
        </row>
        <row r="6001">
          <cell r="A6001">
            <v>5100001</v>
          </cell>
          <cell r="B6001" t="str">
            <v>ALL OTHER COSTS AND EXPENSES</v>
          </cell>
        </row>
        <row r="6002">
          <cell r="A6002">
            <v>5100001</v>
          </cell>
          <cell r="B6002" t="str">
            <v>ALL OTHER COSTS AND EXPENSES</v>
          </cell>
        </row>
        <row r="6003">
          <cell r="A6003">
            <v>5100001</v>
          </cell>
          <cell r="B6003" t="str">
            <v>ALL OTHER COSTS AND EXPENSES</v>
          </cell>
        </row>
        <row r="6004">
          <cell r="A6004">
            <v>5100001</v>
          </cell>
          <cell r="B6004" t="str">
            <v>ALL OTHER COSTS AND EXPENSES</v>
          </cell>
        </row>
        <row r="6005">
          <cell r="A6005">
            <v>5100001</v>
          </cell>
          <cell r="B6005" t="str">
            <v>ALL OTHER COSTS AND EXPENSES</v>
          </cell>
        </row>
        <row r="6006">
          <cell r="A6006">
            <v>5100001</v>
          </cell>
          <cell r="B6006" t="str">
            <v>ALL OTHER COSTS AND EXPENSES</v>
          </cell>
        </row>
        <row r="6007">
          <cell r="A6007">
            <v>5100001</v>
          </cell>
          <cell r="B6007" t="str">
            <v>ALL OTHER COSTS AND EXPENSES</v>
          </cell>
        </row>
        <row r="6008">
          <cell r="A6008">
            <v>5100001</v>
          </cell>
          <cell r="B6008" t="str">
            <v>ALL OTHER COSTS AND EXPENSES</v>
          </cell>
        </row>
        <row r="6009">
          <cell r="A6009">
            <v>5100001</v>
          </cell>
          <cell r="B6009" t="str">
            <v>ALL OTHER COSTS AND EXPENSES</v>
          </cell>
        </row>
        <row r="6010">
          <cell r="A6010">
            <v>5100001</v>
          </cell>
          <cell r="B6010" t="str">
            <v>ALL OTHER COSTS AND EXPENSES</v>
          </cell>
        </row>
        <row r="6011">
          <cell r="A6011">
            <v>5100001</v>
          </cell>
          <cell r="B6011" t="str">
            <v>ALL OTHER COSTS AND EXPENSES</v>
          </cell>
        </row>
        <row r="6012">
          <cell r="A6012">
            <v>5100001</v>
          </cell>
          <cell r="B6012" t="str">
            <v>ALL OTHER COSTS AND EXPENSES</v>
          </cell>
        </row>
        <row r="6013">
          <cell r="A6013">
            <v>5100001</v>
          </cell>
          <cell r="B6013" t="str">
            <v>ALL OTHER COSTS AND EXPENSES</v>
          </cell>
        </row>
        <row r="6014">
          <cell r="A6014">
            <v>5100001</v>
          </cell>
          <cell r="B6014" t="str">
            <v>ALL OTHER COSTS AND EXPENSES</v>
          </cell>
        </row>
        <row r="6015">
          <cell r="A6015">
            <v>5100001</v>
          </cell>
          <cell r="B6015" t="str">
            <v>ALL OTHER COSTS AND EXPENSES</v>
          </cell>
        </row>
        <row r="6016">
          <cell r="A6016">
            <v>5100001</v>
          </cell>
          <cell r="B6016" t="str">
            <v>ALL OTHER COSTS AND EXPENSES</v>
          </cell>
        </row>
        <row r="6017">
          <cell r="A6017">
            <v>5100001</v>
          </cell>
          <cell r="B6017" t="str">
            <v>ALL OTHER COSTS AND EXPENSES</v>
          </cell>
        </row>
        <row r="6018">
          <cell r="A6018">
            <v>5100001</v>
          </cell>
          <cell r="B6018" t="str">
            <v>ALL OTHER COSTS AND EXPENSES</v>
          </cell>
        </row>
        <row r="6019">
          <cell r="A6019">
            <v>5100001</v>
          </cell>
          <cell r="B6019" t="str">
            <v>ALL OTHER COSTS AND EXPENSES</v>
          </cell>
        </row>
        <row r="6020">
          <cell r="A6020">
            <v>5100001</v>
          </cell>
          <cell r="B6020" t="str">
            <v>ALL OTHER COSTS AND EXPENSES</v>
          </cell>
        </row>
        <row r="6021">
          <cell r="A6021">
            <v>5100001</v>
          </cell>
          <cell r="B6021" t="str">
            <v>ALL OTHER COSTS AND EXPENSES</v>
          </cell>
        </row>
        <row r="6022">
          <cell r="A6022">
            <v>5100001</v>
          </cell>
          <cell r="B6022" t="str">
            <v>ALL OTHER COSTS AND EXPENSES</v>
          </cell>
        </row>
        <row r="6023">
          <cell r="A6023">
            <v>5100001</v>
          </cell>
          <cell r="B6023" t="str">
            <v>ALL OTHER COSTS AND EXPENSES</v>
          </cell>
        </row>
        <row r="6024">
          <cell r="A6024">
            <v>5100001</v>
          </cell>
          <cell r="B6024" t="str">
            <v>ALL OTHER COSTS AND EXPENSES</v>
          </cell>
        </row>
        <row r="6025">
          <cell r="A6025">
            <v>5100001</v>
          </cell>
          <cell r="B6025" t="str">
            <v>ALL OTHER COSTS AND EXPENSES</v>
          </cell>
        </row>
        <row r="6026">
          <cell r="A6026">
            <v>5100001</v>
          </cell>
          <cell r="B6026" t="str">
            <v>ALL OTHER COSTS AND EXPENSES</v>
          </cell>
        </row>
        <row r="6027">
          <cell r="A6027">
            <v>5100001</v>
          </cell>
          <cell r="B6027" t="str">
            <v>ALL OTHER COSTS AND EXPENSES</v>
          </cell>
        </row>
        <row r="6028">
          <cell r="A6028">
            <v>5100001</v>
          </cell>
          <cell r="B6028" t="str">
            <v>ALL OTHER COSTS AND EXPENSES</v>
          </cell>
        </row>
        <row r="6029">
          <cell r="A6029">
            <v>5100001</v>
          </cell>
          <cell r="B6029" t="str">
            <v>ALL OTHER COSTS AND EXPENSES</v>
          </cell>
        </row>
        <row r="6030">
          <cell r="A6030">
            <v>5100001</v>
          </cell>
          <cell r="B6030" t="str">
            <v>ALL OTHER COSTS AND EXPENSES</v>
          </cell>
        </row>
        <row r="6031">
          <cell r="A6031">
            <v>5100001</v>
          </cell>
          <cell r="B6031" t="str">
            <v>ALL OTHER COSTS AND EXPENSES</v>
          </cell>
        </row>
        <row r="6032">
          <cell r="A6032">
            <v>5100001</v>
          </cell>
          <cell r="B6032" t="str">
            <v>ALL OTHER COSTS AND EXPENSES</v>
          </cell>
        </row>
        <row r="6033">
          <cell r="A6033">
            <v>5100001</v>
          </cell>
          <cell r="B6033" t="str">
            <v>ALL OTHER COSTS AND EXPENSES</v>
          </cell>
        </row>
        <row r="6034">
          <cell r="A6034">
            <v>5100001</v>
          </cell>
          <cell r="B6034" t="str">
            <v>ALL OTHER COSTS AND EXPENSES</v>
          </cell>
        </row>
        <row r="6035">
          <cell r="A6035">
            <v>5100001</v>
          </cell>
          <cell r="B6035" t="str">
            <v>ALL OTHER COSTS AND EXPENSES</v>
          </cell>
        </row>
        <row r="6036">
          <cell r="A6036">
            <v>5100001</v>
          </cell>
          <cell r="B6036" t="str">
            <v>ALL OTHER COSTS AND EXPENSES</v>
          </cell>
        </row>
        <row r="6037">
          <cell r="A6037">
            <v>5100001</v>
          </cell>
          <cell r="B6037" t="str">
            <v>ALL OTHER COSTS AND EXPENSES</v>
          </cell>
        </row>
        <row r="6038">
          <cell r="A6038">
            <v>5100001</v>
          </cell>
          <cell r="B6038" t="str">
            <v>ALL OTHER COSTS AND EXPENSES</v>
          </cell>
        </row>
        <row r="6039">
          <cell r="A6039">
            <v>5100001</v>
          </cell>
          <cell r="B6039" t="str">
            <v>ALL OTHER COSTS AND EXPENSES</v>
          </cell>
        </row>
        <row r="6040">
          <cell r="A6040">
            <v>5100001</v>
          </cell>
          <cell r="B6040" t="str">
            <v>ALL OTHER COSTS AND EXPENSES</v>
          </cell>
        </row>
        <row r="6041">
          <cell r="A6041">
            <v>5100001</v>
          </cell>
          <cell r="B6041" t="str">
            <v>ALL OTHER COSTS AND EXPENSES</v>
          </cell>
        </row>
        <row r="6042">
          <cell r="A6042">
            <v>5100001</v>
          </cell>
          <cell r="B6042" t="str">
            <v>ALL OTHER COSTS AND EXPENSES</v>
          </cell>
        </row>
        <row r="6043">
          <cell r="A6043">
            <v>5100001</v>
          </cell>
          <cell r="B6043" t="str">
            <v>ALL OTHER COSTS AND EXPENSES</v>
          </cell>
        </row>
        <row r="6044">
          <cell r="A6044">
            <v>5100001</v>
          </cell>
          <cell r="B6044" t="str">
            <v>ALL OTHER COSTS AND EXPENSES</v>
          </cell>
        </row>
        <row r="6045">
          <cell r="A6045">
            <v>5100001</v>
          </cell>
          <cell r="B6045" t="str">
            <v>ALL OTHER COSTS AND EXPENSES</v>
          </cell>
        </row>
        <row r="6046">
          <cell r="A6046">
            <v>5100001</v>
          </cell>
          <cell r="B6046" t="str">
            <v>ALL OTHER COSTS AND EXPENSES</v>
          </cell>
        </row>
        <row r="6047">
          <cell r="A6047">
            <v>5100001</v>
          </cell>
          <cell r="B6047" t="str">
            <v>ALL OTHER COSTS AND EXPENSES</v>
          </cell>
        </row>
        <row r="6048">
          <cell r="A6048">
            <v>5100001</v>
          </cell>
          <cell r="B6048" t="str">
            <v>ALL OTHER COSTS AND EXPENSES</v>
          </cell>
        </row>
        <row r="6049">
          <cell r="A6049">
            <v>5100001</v>
          </cell>
          <cell r="B6049" t="str">
            <v>ALL OTHER COSTS AND EXPENSES</v>
          </cell>
        </row>
        <row r="6050">
          <cell r="A6050">
            <v>5100001</v>
          </cell>
          <cell r="B6050" t="str">
            <v>ALL OTHER COSTS AND EXPENSES</v>
          </cell>
        </row>
        <row r="6051">
          <cell r="A6051">
            <v>5100001</v>
          </cell>
          <cell r="B6051" t="str">
            <v>ALL OTHER COSTS AND EXPENSES</v>
          </cell>
        </row>
        <row r="6052">
          <cell r="A6052">
            <v>5100001</v>
          </cell>
          <cell r="B6052" t="str">
            <v>ALL OTHER COSTS AND EXPENSES</v>
          </cell>
        </row>
        <row r="6053">
          <cell r="A6053">
            <v>5100001</v>
          </cell>
          <cell r="B6053" t="str">
            <v>ALL OTHER COSTS AND EXPENSES</v>
          </cell>
        </row>
        <row r="6054">
          <cell r="A6054">
            <v>5100001</v>
          </cell>
          <cell r="B6054" t="str">
            <v>ALL OTHER COSTS AND EXPENSES</v>
          </cell>
        </row>
        <row r="6055">
          <cell r="A6055">
            <v>5100001</v>
          </cell>
          <cell r="B6055" t="str">
            <v>ALL OTHER COSTS AND EXPENSES</v>
          </cell>
        </row>
        <row r="6056">
          <cell r="A6056">
            <v>5100001</v>
          </cell>
          <cell r="B6056" t="str">
            <v>ALL OTHER COSTS AND EXPENSES</v>
          </cell>
        </row>
        <row r="6057">
          <cell r="A6057">
            <v>5100001</v>
          </cell>
          <cell r="B6057" t="str">
            <v>ALL OTHER COSTS AND EXPENSES</v>
          </cell>
        </row>
        <row r="6058">
          <cell r="A6058">
            <v>5100001</v>
          </cell>
          <cell r="B6058" t="str">
            <v>ALL OTHER COSTS AND EXPENSES</v>
          </cell>
        </row>
        <row r="6059">
          <cell r="A6059">
            <v>5100001</v>
          </cell>
          <cell r="B6059" t="str">
            <v>ALL OTHER COSTS AND EXPENSES</v>
          </cell>
        </row>
        <row r="6060">
          <cell r="A6060">
            <v>5100001</v>
          </cell>
          <cell r="B6060" t="str">
            <v>ALL OTHER COSTS AND EXPENSES</v>
          </cell>
        </row>
        <row r="6061">
          <cell r="A6061">
            <v>5100001</v>
          </cell>
          <cell r="B6061" t="str">
            <v>ALL OTHER COSTS AND EXPENSES</v>
          </cell>
        </row>
        <row r="6062">
          <cell r="A6062">
            <v>5100001</v>
          </cell>
          <cell r="B6062" t="str">
            <v>ALL OTHER COSTS AND EXPENSES</v>
          </cell>
        </row>
        <row r="6063">
          <cell r="A6063">
            <v>5100001</v>
          </cell>
          <cell r="B6063" t="str">
            <v>ALL OTHER COSTS AND EXPENSES</v>
          </cell>
        </row>
        <row r="6064">
          <cell r="A6064">
            <v>5100001</v>
          </cell>
          <cell r="B6064" t="str">
            <v>ALL OTHER COSTS AND EXPENSES</v>
          </cell>
        </row>
        <row r="6065">
          <cell r="A6065">
            <v>5100001</v>
          </cell>
          <cell r="B6065" t="str">
            <v>ALL OTHER COSTS AND EXPENSES</v>
          </cell>
        </row>
        <row r="6066">
          <cell r="A6066">
            <v>5100001</v>
          </cell>
          <cell r="B6066" t="str">
            <v>ALL OTHER COSTS AND EXPENSES</v>
          </cell>
        </row>
        <row r="6067">
          <cell r="A6067">
            <v>5100001</v>
          </cell>
          <cell r="B6067" t="str">
            <v>ALL OTHER COSTS AND EXPENSES</v>
          </cell>
        </row>
        <row r="6068">
          <cell r="A6068">
            <v>5100001</v>
          </cell>
          <cell r="B6068" t="str">
            <v>ALL OTHER COSTS AND EXPENSES</v>
          </cell>
        </row>
        <row r="6069">
          <cell r="A6069">
            <v>5100001</v>
          </cell>
          <cell r="B6069" t="str">
            <v>ALL OTHER COSTS AND EXPENSES</v>
          </cell>
        </row>
        <row r="6070">
          <cell r="A6070">
            <v>5100001</v>
          </cell>
          <cell r="B6070" t="str">
            <v>ALL OTHER COSTS AND EXPENSES</v>
          </cell>
        </row>
        <row r="6071">
          <cell r="A6071">
            <v>5100001</v>
          </cell>
          <cell r="B6071" t="str">
            <v>ALL OTHER COSTS AND EXPENSES</v>
          </cell>
        </row>
        <row r="6072">
          <cell r="A6072">
            <v>5100001</v>
          </cell>
          <cell r="B6072" t="str">
            <v>ALL OTHER COSTS AND EXPENSES</v>
          </cell>
        </row>
        <row r="6073">
          <cell r="A6073">
            <v>5100001</v>
          </cell>
          <cell r="B6073" t="str">
            <v>ALL OTHER COSTS AND EXPENSES</v>
          </cell>
        </row>
        <row r="6074">
          <cell r="A6074">
            <v>5100001</v>
          </cell>
          <cell r="B6074" t="str">
            <v>ALL OTHER COSTS AND EXPENSES</v>
          </cell>
        </row>
        <row r="6075">
          <cell r="A6075">
            <v>5100001</v>
          </cell>
          <cell r="B6075" t="str">
            <v>ALL OTHER COSTS AND EXPENSES</v>
          </cell>
        </row>
        <row r="6076">
          <cell r="A6076">
            <v>5100001</v>
          </cell>
          <cell r="B6076" t="str">
            <v>ALL OTHER COSTS AND EXPENSES</v>
          </cell>
        </row>
        <row r="6077">
          <cell r="A6077">
            <v>5100001</v>
          </cell>
          <cell r="B6077" t="str">
            <v>ALL OTHER COSTS AND EXPENSES</v>
          </cell>
        </row>
        <row r="6078">
          <cell r="A6078">
            <v>5100001</v>
          </cell>
          <cell r="B6078" t="str">
            <v>ALL OTHER COSTS AND EXPENSES</v>
          </cell>
        </row>
        <row r="6079">
          <cell r="A6079">
            <v>5100001</v>
          </cell>
          <cell r="B6079" t="str">
            <v>ALL OTHER COSTS AND EXPENSES</v>
          </cell>
        </row>
        <row r="6080">
          <cell r="A6080">
            <v>5100001</v>
          </cell>
          <cell r="B6080" t="str">
            <v>ALL OTHER COSTS AND EXPENSES</v>
          </cell>
        </row>
        <row r="6081">
          <cell r="A6081">
            <v>5100001</v>
          </cell>
          <cell r="B6081" t="str">
            <v>ALL OTHER COSTS AND EXPENSES</v>
          </cell>
        </row>
        <row r="6082">
          <cell r="A6082">
            <v>5100001</v>
          </cell>
          <cell r="B6082" t="str">
            <v>ALL OTHER COSTS AND EXPENSES</v>
          </cell>
        </row>
        <row r="6083">
          <cell r="A6083">
            <v>5100001</v>
          </cell>
          <cell r="B6083" t="str">
            <v>ALL OTHER COSTS AND EXPENSES</v>
          </cell>
        </row>
        <row r="6084">
          <cell r="A6084">
            <v>5100001</v>
          </cell>
          <cell r="B6084" t="str">
            <v>ALL OTHER COSTS AND EXPENSES</v>
          </cell>
        </row>
        <row r="6085">
          <cell r="A6085">
            <v>5100001</v>
          </cell>
          <cell r="B6085" t="str">
            <v>ALL OTHER COSTS AND EXPENSES</v>
          </cell>
        </row>
        <row r="6086">
          <cell r="A6086">
            <v>5100001</v>
          </cell>
          <cell r="B6086" t="str">
            <v>ALL OTHER COSTS AND EXPENSES</v>
          </cell>
        </row>
        <row r="6087">
          <cell r="A6087">
            <v>5100001</v>
          </cell>
          <cell r="B6087" t="str">
            <v>ALL OTHER COSTS AND EXPENSES</v>
          </cell>
        </row>
        <row r="6088">
          <cell r="A6088">
            <v>5100001</v>
          </cell>
          <cell r="B6088" t="str">
            <v>ALL OTHER COSTS AND EXPENSES</v>
          </cell>
        </row>
        <row r="6089">
          <cell r="A6089">
            <v>5100001</v>
          </cell>
          <cell r="B6089" t="str">
            <v>ALL OTHER COSTS AND EXPENSES</v>
          </cell>
        </row>
        <row r="6090">
          <cell r="A6090">
            <v>5100001</v>
          </cell>
          <cell r="B6090" t="str">
            <v>ALL OTHER COSTS AND EXPENSES</v>
          </cell>
        </row>
        <row r="6091">
          <cell r="A6091">
            <v>5100001</v>
          </cell>
          <cell r="B6091" t="str">
            <v>ALL OTHER COSTS AND EXPENSES</v>
          </cell>
        </row>
        <row r="6092">
          <cell r="A6092">
            <v>5100001</v>
          </cell>
          <cell r="B6092" t="str">
            <v>ALL OTHER COSTS AND EXPENSES</v>
          </cell>
        </row>
        <row r="6093">
          <cell r="A6093">
            <v>5100001</v>
          </cell>
          <cell r="B6093" t="str">
            <v>ALL OTHER COSTS AND EXPENSES</v>
          </cell>
        </row>
        <row r="6094">
          <cell r="A6094">
            <v>5100001</v>
          </cell>
          <cell r="B6094" t="str">
            <v>ALL OTHER COSTS AND EXPENSES</v>
          </cell>
        </row>
        <row r="6095">
          <cell r="A6095">
            <v>5100001</v>
          </cell>
          <cell r="B6095" t="str">
            <v>ALL OTHER COSTS AND EXPENSES</v>
          </cell>
        </row>
        <row r="6096">
          <cell r="A6096">
            <v>5100001</v>
          </cell>
          <cell r="B6096" t="str">
            <v>ALL OTHER COSTS AND EXPENSES</v>
          </cell>
        </row>
        <row r="6097">
          <cell r="A6097">
            <v>5100001</v>
          </cell>
          <cell r="B6097" t="str">
            <v>ALL OTHER COSTS AND EXPENSES</v>
          </cell>
        </row>
        <row r="6098">
          <cell r="A6098">
            <v>5100001</v>
          </cell>
          <cell r="B6098" t="str">
            <v>ALL OTHER COSTS AND EXPENSES</v>
          </cell>
        </row>
        <row r="6099">
          <cell r="A6099">
            <v>5100001</v>
          </cell>
          <cell r="B6099" t="str">
            <v>ALL OTHER COSTS AND EXPENSES</v>
          </cell>
        </row>
        <row r="6100">
          <cell r="A6100">
            <v>5100001</v>
          </cell>
          <cell r="B6100" t="str">
            <v>ALL OTHER COSTS AND EXPENSES</v>
          </cell>
        </row>
        <row r="6101">
          <cell r="A6101">
            <v>5100001</v>
          </cell>
          <cell r="B6101" t="str">
            <v>ALL OTHER COSTS AND EXPENSES</v>
          </cell>
        </row>
        <row r="6102">
          <cell r="A6102">
            <v>5100001</v>
          </cell>
          <cell r="B6102" t="str">
            <v>ALL OTHER COSTS AND EXPENSES</v>
          </cell>
        </row>
        <row r="6103">
          <cell r="A6103">
            <v>5100001</v>
          </cell>
          <cell r="B6103" t="str">
            <v>ALL OTHER COSTS AND EXPENSES</v>
          </cell>
        </row>
        <row r="6104">
          <cell r="A6104">
            <v>5100001</v>
          </cell>
          <cell r="B6104" t="str">
            <v>ALL OTHER COSTS AND EXPENSES</v>
          </cell>
        </row>
        <row r="6105">
          <cell r="A6105">
            <v>5100001</v>
          </cell>
          <cell r="B6105" t="str">
            <v>ALL OTHER COSTS AND EXPENSES</v>
          </cell>
        </row>
        <row r="6106">
          <cell r="A6106">
            <v>5100001</v>
          </cell>
          <cell r="B6106" t="str">
            <v>ALL OTHER COSTS AND EXPENSES</v>
          </cell>
        </row>
        <row r="6107">
          <cell r="A6107">
            <v>5100001</v>
          </cell>
          <cell r="B6107" t="str">
            <v>ALL OTHER COSTS AND EXPENSES</v>
          </cell>
        </row>
        <row r="6108">
          <cell r="A6108">
            <v>5100001</v>
          </cell>
          <cell r="B6108" t="str">
            <v>ALL OTHER COSTS AND EXPENSES</v>
          </cell>
        </row>
        <row r="6109">
          <cell r="A6109">
            <v>5100001</v>
          </cell>
          <cell r="B6109" t="str">
            <v>ALL OTHER COSTS AND EXPENSES</v>
          </cell>
        </row>
        <row r="6110">
          <cell r="A6110">
            <v>5100001</v>
          </cell>
          <cell r="B6110" t="str">
            <v>ALL OTHER COSTS AND EXPENSES</v>
          </cell>
        </row>
        <row r="6111">
          <cell r="A6111">
            <v>5100001</v>
          </cell>
          <cell r="B6111" t="str">
            <v>ALL OTHER COSTS AND EXPENSES</v>
          </cell>
        </row>
        <row r="6112">
          <cell r="A6112">
            <v>5100001</v>
          </cell>
          <cell r="B6112" t="str">
            <v>ALL OTHER COSTS AND EXPENSES</v>
          </cell>
        </row>
        <row r="6113">
          <cell r="A6113">
            <v>5100001</v>
          </cell>
          <cell r="B6113" t="str">
            <v>ALL OTHER COSTS AND EXPENSES</v>
          </cell>
        </row>
        <row r="6114">
          <cell r="A6114">
            <v>5100001</v>
          </cell>
          <cell r="B6114" t="str">
            <v>ALL OTHER COSTS AND EXPENSES</v>
          </cell>
        </row>
        <row r="6115">
          <cell r="A6115">
            <v>5100001</v>
          </cell>
          <cell r="B6115" t="str">
            <v>ALL OTHER COSTS AND EXPENSES</v>
          </cell>
        </row>
        <row r="6116">
          <cell r="A6116">
            <v>5100001</v>
          </cell>
          <cell r="B6116" t="str">
            <v>ALL OTHER COSTS AND EXPENSES</v>
          </cell>
        </row>
        <row r="6117">
          <cell r="A6117">
            <v>5100001</v>
          </cell>
          <cell r="B6117" t="str">
            <v>ALL OTHER COSTS AND EXPENSES</v>
          </cell>
        </row>
        <row r="6118">
          <cell r="A6118">
            <v>5100001</v>
          </cell>
          <cell r="B6118" t="str">
            <v>ALL OTHER COSTS AND EXPENSES</v>
          </cell>
        </row>
        <row r="6119">
          <cell r="A6119">
            <v>5100001</v>
          </cell>
          <cell r="B6119" t="str">
            <v>ALL OTHER COSTS AND EXPENSES</v>
          </cell>
        </row>
        <row r="6120">
          <cell r="A6120">
            <v>5100001</v>
          </cell>
          <cell r="B6120" t="str">
            <v>ALL OTHER COSTS AND EXPENSES</v>
          </cell>
        </row>
        <row r="6121">
          <cell r="A6121">
            <v>5100001</v>
          </cell>
          <cell r="B6121" t="str">
            <v>ALL OTHER COSTS AND EXPENSES</v>
          </cell>
        </row>
        <row r="6122">
          <cell r="A6122">
            <v>5100001</v>
          </cell>
          <cell r="B6122" t="str">
            <v>ALL OTHER COSTS AND EXPENSES</v>
          </cell>
        </row>
        <row r="6123">
          <cell r="A6123">
            <v>5100001</v>
          </cell>
          <cell r="B6123" t="str">
            <v>ALL OTHER COSTS AND EXPENSES</v>
          </cell>
        </row>
        <row r="6124">
          <cell r="A6124">
            <v>5100001</v>
          </cell>
          <cell r="B6124" t="str">
            <v>ALL OTHER COSTS AND EXPENSES</v>
          </cell>
        </row>
        <row r="6125">
          <cell r="A6125">
            <v>5100001</v>
          </cell>
          <cell r="B6125" t="str">
            <v>ALL OTHER COSTS AND EXPENSES</v>
          </cell>
        </row>
        <row r="6126">
          <cell r="A6126">
            <v>5100001</v>
          </cell>
          <cell r="B6126" t="str">
            <v>ALL OTHER COSTS AND EXPENSES</v>
          </cell>
        </row>
        <row r="6127">
          <cell r="A6127">
            <v>5100001</v>
          </cell>
          <cell r="B6127" t="str">
            <v>ALL OTHER COSTS AND EXPENSES</v>
          </cell>
        </row>
        <row r="6128">
          <cell r="A6128">
            <v>5100001</v>
          </cell>
          <cell r="B6128" t="str">
            <v>ALL OTHER COSTS AND EXPENSES</v>
          </cell>
        </row>
        <row r="6129">
          <cell r="A6129">
            <v>5100001</v>
          </cell>
          <cell r="B6129" t="str">
            <v>ALL OTHER COSTS AND EXPENSES</v>
          </cell>
        </row>
        <row r="6130">
          <cell r="A6130">
            <v>5100001</v>
          </cell>
          <cell r="B6130" t="str">
            <v>ALL OTHER COSTS AND EXPENSES</v>
          </cell>
        </row>
        <row r="6131">
          <cell r="A6131">
            <v>5100001</v>
          </cell>
          <cell r="B6131" t="str">
            <v>ALL OTHER COSTS AND EXPENSES</v>
          </cell>
        </row>
        <row r="6132">
          <cell r="A6132">
            <v>5100001</v>
          </cell>
          <cell r="B6132" t="str">
            <v>ALL OTHER COSTS AND EXPENSES</v>
          </cell>
        </row>
        <row r="6133">
          <cell r="A6133">
            <v>5100001</v>
          </cell>
          <cell r="B6133" t="str">
            <v>ALL OTHER COSTS AND EXPENSES</v>
          </cell>
        </row>
        <row r="6134">
          <cell r="A6134">
            <v>5100001</v>
          </cell>
          <cell r="B6134" t="str">
            <v>ALL OTHER COSTS AND EXPENSES</v>
          </cell>
        </row>
        <row r="6135">
          <cell r="A6135">
            <v>5100001</v>
          </cell>
          <cell r="B6135" t="str">
            <v>ALL OTHER COSTS AND EXPENSES</v>
          </cell>
        </row>
        <row r="6136">
          <cell r="A6136">
            <v>5100001</v>
          </cell>
          <cell r="B6136" t="str">
            <v>ALL OTHER COSTS AND EXPENSES</v>
          </cell>
        </row>
        <row r="6137">
          <cell r="A6137">
            <v>5100001</v>
          </cell>
          <cell r="B6137" t="str">
            <v>ALL OTHER COSTS AND EXPENSES</v>
          </cell>
        </row>
        <row r="6138">
          <cell r="A6138">
            <v>5100001</v>
          </cell>
          <cell r="B6138" t="str">
            <v>ALL OTHER COSTS AND EXPENSES</v>
          </cell>
        </row>
        <row r="6139">
          <cell r="A6139">
            <v>5100001</v>
          </cell>
          <cell r="B6139" t="str">
            <v>ALL OTHER COSTS AND EXPENSES</v>
          </cell>
        </row>
        <row r="6140">
          <cell r="A6140">
            <v>5100001</v>
          </cell>
          <cell r="B6140" t="str">
            <v>ALL OTHER COSTS AND EXPENSES</v>
          </cell>
        </row>
        <row r="6141">
          <cell r="A6141">
            <v>5100001</v>
          </cell>
          <cell r="B6141" t="str">
            <v>ALL OTHER COSTS AND EXPENSES</v>
          </cell>
        </row>
        <row r="6142">
          <cell r="A6142">
            <v>5100001</v>
          </cell>
          <cell r="B6142" t="str">
            <v>ALL OTHER COSTS AND EXPENSES</v>
          </cell>
        </row>
        <row r="6143">
          <cell r="A6143">
            <v>5100001</v>
          </cell>
          <cell r="B6143" t="str">
            <v>ALL OTHER COSTS AND EXPENSES</v>
          </cell>
        </row>
        <row r="6144">
          <cell r="A6144">
            <v>5100001</v>
          </cell>
          <cell r="B6144" t="str">
            <v>ALL OTHER COSTS AND EXPENSES</v>
          </cell>
        </row>
        <row r="6145">
          <cell r="A6145">
            <v>5100001</v>
          </cell>
          <cell r="B6145" t="str">
            <v>ALL OTHER COSTS AND EXPENSES</v>
          </cell>
        </row>
        <row r="6146">
          <cell r="A6146">
            <v>5100001</v>
          </cell>
          <cell r="B6146" t="str">
            <v>ALL OTHER COSTS AND EXPENSES</v>
          </cell>
        </row>
        <row r="6147">
          <cell r="A6147">
            <v>5100001</v>
          </cell>
          <cell r="B6147" t="str">
            <v>ALL OTHER COSTS AND EXPENSES</v>
          </cell>
        </row>
        <row r="6148">
          <cell r="A6148">
            <v>5100001</v>
          </cell>
          <cell r="B6148" t="str">
            <v>ALL OTHER COSTS AND EXPENSES</v>
          </cell>
        </row>
        <row r="6149">
          <cell r="A6149">
            <v>5100001</v>
          </cell>
          <cell r="B6149" t="str">
            <v>ALL OTHER COSTS AND EXPENSES</v>
          </cell>
        </row>
        <row r="6150">
          <cell r="A6150">
            <v>5100001</v>
          </cell>
          <cell r="B6150" t="str">
            <v>ALL OTHER COSTS AND EXPENSES</v>
          </cell>
        </row>
        <row r="6151">
          <cell r="A6151">
            <v>5100001</v>
          </cell>
          <cell r="B6151" t="str">
            <v>ALL OTHER COSTS AND EXPENSES</v>
          </cell>
        </row>
        <row r="6152">
          <cell r="A6152">
            <v>5100001</v>
          </cell>
          <cell r="B6152" t="str">
            <v>ALL OTHER COSTS AND EXPENSES</v>
          </cell>
        </row>
        <row r="6153">
          <cell r="A6153">
            <v>5100001</v>
          </cell>
          <cell r="B6153" t="str">
            <v>ALL OTHER COSTS AND EXPENSES</v>
          </cell>
        </row>
        <row r="6154">
          <cell r="A6154">
            <v>5100001</v>
          </cell>
          <cell r="B6154" t="str">
            <v>ALL OTHER COSTS AND EXPENSES</v>
          </cell>
        </row>
        <row r="6155">
          <cell r="A6155">
            <v>5100001</v>
          </cell>
          <cell r="B6155" t="str">
            <v>ALL OTHER COSTS AND EXPENSES</v>
          </cell>
        </row>
        <row r="6156">
          <cell r="A6156">
            <v>5100001</v>
          </cell>
          <cell r="B6156" t="str">
            <v>ALL OTHER COSTS AND EXPENSES</v>
          </cell>
        </row>
        <row r="6157">
          <cell r="A6157">
            <v>5100001</v>
          </cell>
          <cell r="B6157" t="str">
            <v>ALL OTHER COSTS AND EXPENSES</v>
          </cell>
        </row>
        <row r="6158">
          <cell r="A6158">
            <v>5100001</v>
          </cell>
          <cell r="B6158" t="str">
            <v>ALL OTHER COSTS AND EXPENSES</v>
          </cell>
        </row>
        <row r="6159">
          <cell r="A6159">
            <v>5100001</v>
          </cell>
          <cell r="B6159" t="str">
            <v>ALL OTHER COSTS AND EXPENSES</v>
          </cell>
        </row>
        <row r="6160">
          <cell r="A6160">
            <v>5100001</v>
          </cell>
          <cell r="B6160" t="str">
            <v>ALL OTHER COSTS AND EXPENSES</v>
          </cell>
        </row>
        <row r="6161">
          <cell r="A6161">
            <v>5100001</v>
          </cell>
          <cell r="B6161" t="str">
            <v>ALL OTHER COSTS AND EXPENSES</v>
          </cell>
        </row>
        <row r="6162">
          <cell r="A6162">
            <v>5100001</v>
          </cell>
          <cell r="B6162" t="str">
            <v>ALL OTHER COSTS AND EXPENSES</v>
          </cell>
        </row>
        <row r="6163">
          <cell r="A6163">
            <v>5100001</v>
          </cell>
          <cell r="B6163" t="str">
            <v>ALL OTHER COSTS AND EXPENSES</v>
          </cell>
        </row>
        <row r="6164">
          <cell r="A6164">
            <v>5100001</v>
          </cell>
          <cell r="B6164" t="str">
            <v>ALL OTHER COSTS AND EXPENSES</v>
          </cell>
        </row>
        <row r="6165">
          <cell r="A6165">
            <v>5100001</v>
          </cell>
          <cell r="B6165" t="str">
            <v>ALL OTHER COSTS AND EXPENSES</v>
          </cell>
        </row>
        <row r="6166">
          <cell r="A6166">
            <v>5100001</v>
          </cell>
          <cell r="B6166" t="str">
            <v>ALL OTHER COSTS AND EXPENSES</v>
          </cell>
        </row>
        <row r="6167">
          <cell r="A6167">
            <v>5100001</v>
          </cell>
          <cell r="B6167" t="str">
            <v>ALL OTHER COSTS AND EXPENSES</v>
          </cell>
        </row>
        <row r="6168">
          <cell r="A6168">
            <v>5100001</v>
          </cell>
          <cell r="B6168" t="str">
            <v>ALL OTHER COSTS AND EXPENSES</v>
          </cell>
        </row>
        <row r="6169">
          <cell r="A6169">
            <v>5100001</v>
          </cell>
          <cell r="B6169" t="str">
            <v>ALL OTHER COSTS AND EXPENSES</v>
          </cell>
        </row>
        <row r="6170">
          <cell r="A6170">
            <v>5100001</v>
          </cell>
          <cell r="B6170" t="str">
            <v>ALL OTHER COSTS AND EXPENSES</v>
          </cell>
        </row>
        <row r="6171">
          <cell r="A6171">
            <v>5100001</v>
          </cell>
          <cell r="B6171" t="str">
            <v>ALL OTHER COSTS AND EXPENSES</v>
          </cell>
        </row>
        <row r="6172">
          <cell r="A6172">
            <v>5100001</v>
          </cell>
          <cell r="B6172" t="str">
            <v>ALL OTHER COSTS AND EXPENSES</v>
          </cell>
        </row>
        <row r="6173">
          <cell r="A6173">
            <v>5100001</v>
          </cell>
          <cell r="B6173" t="str">
            <v>ALL OTHER COSTS AND EXPENSES</v>
          </cell>
        </row>
        <row r="6174">
          <cell r="A6174">
            <v>5100001</v>
          </cell>
          <cell r="B6174" t="str">
            <v>ALL OTHER COSTS AND EXPENSES</v>
          </cell>
        </row>
        <row r="6175">
          <cell r="A6175">
            <v>5100001</v>
          </cell>
          <cell r="B6175" t="str">
            <v>ALL OTHER COSTS AND EXPENSES</v>
          </cell>
        </row>
        <row r="6176">
          <cell r="A6176">
            <v>5100001</v>
          </cell>
          <cell r="B6176" t="str">
            <v>ALL OTHER COSTS AND EXPENSES</v>
          </cell>
        </row>
        <row r="6177">
          <cell r="A6177">
            <v>5100001</v>
          </cell>
          <cell r="B6177" t="str">
            <v>ALL OTHER COSTS AND EXPENSES</v>
          </cell>
        </row>
        <row r="6178">
          <cell r="A6178">
            <v>5100001</v>
          </cell>
          <cell r="B6178" t="str">
            <v>ALL OTHER COSTS AND EXPENSES</v>
          </cell>
        </row>
        <row r="6179">
          <cell r="A6179">
            <v>5100001</v>
          </cell>
          <cell r="B6179" t="str">
            <v>ALL OTHER COSTS AND EXPENSES</v>
          </cell>
        </row>
        <row r="6180">
          <cell r="A6180">
            <v>5100001</v>
          </cell>
          <cell r="B6180" t="str">
            <v>ALL OTHER COSTS AND EXPENSES</v>
          </cell>
        </row>
        <row r="6181">
          <cell r="A6181">
            <v>5100001</v>
          </cell>
          <cell r="B6181" t="str">
            <v>ALL OTHER COSTS AND EXPENSES</v>
          </cell>
        </row>
        <row r="6182">
          <cell r="A6182">
            <v>5100001</v>
          </cell>
          <cell r="B6182" t="str">
            <v>ALL OTHER COSTS AND EXPENSES</v>
          </cell>
        </row>
        <row r="6183">
          <cell r="A6183">
            <v>5100001</v>
          </cell>
          <cell r="B6183" t="str">
            <v>ALL OTHER COSTS AND EXPENSES</v>
          </cell>
        </row>
        <row r="6184">
          <cell r="A6184">
            <v>5100001</v>
          </cell>
          <cell r="B6184" t="str">
            <v>ALL OTHER COSTS AND EXPENSES</v>
          </cell>
        </row>
        <row r="6185">
          <cell r="A6185">
            <v>5100001</v>
          </cell>
          <cell r="B6185" t="str">
            <v>ALL OTHER COSTS AND EXPENSES</v>
          </cell>
        </row>
        <row r="6186">
          <cell r="A6186">
            <v>5100001</v>
          </cell>
          <cell r="B6186" t="str">
            <v>ALL OTHER COSTS AND EXPENSES</v>
          </cell>
        </row>
        <row r="6187">
          <cell r="A6187">
            <v>5100001</v>
          </cell>
          <cell r="B6187" t="str">
            <v>ALL OTHER COSTS AND EXPENSES</v>
          </cell>
        </row>
        <row r="6188">
          <cell r="A6188">
            <v>5100001</v>
          </cell>
          <cell r="B6188" t="str">
            <v>ALL OTHER COSTS AND EXPENSES</v>
          </cell>
        </row>
        <row r="6189">
          <cell r="A6189">
            <v>5100001</v>
          </cell>
          <cell r="B6189" t="str">
            <v>ALL OTHER COSTS AND EXPENSES</v>
          </cell>
        </row>
        <row r="6190">
          <cell r="A6190">
            <v>5100001</v>
          </cell>
          <cell r="B6190" t="str">
            <v>ALL OTHER COSTS AND EXPENSES</v>
          </cell>
        </row>
        <row r="6191">
          <cell r="A6191">
            <v>5100001</v>
          </cell>
          <cell r="B6191" t="str">
            <v>ALL OTHER COSTS AND EXPENSES</v>
          </cell>
        </row>
        <row r="6192">
          <cell r="A6192">
            <v>5100001</v>
          </cell>
          <cell r="B6192" t="str">
            <v>ALL OTHER COSTS AND EXPENSES</v>
          </cell>
        </row>
        <row r="6193">
          <cell r="A6193">
            <v>5100001</v>
          </cell>
          <cell r="B6193" t="str">
            <v>ALL OTHER COSTS AND EXPENSES</v>
          </cell>
        </row>
        <row r="6194">
          <cell r="A6194">
            <v>5100001</v>
          </cell>
          <cell r="B6194" t="str">
            <v>ALL OTHER COSTS AND EXPENSES</v>
          </cell>
        </row>
        <row r="6195">
          <cell r="A6195">
            <v>5100001</v>
          </cell>
          <cell r="B6195" t="str">
            <v>ALL OTHER COSTS AND EXPENSES</v>
          </cell>
        </row>
        <row r="6196">
          <cell r="A6196">
            <v>5100001</v>
          </cell>
          <cell r="B6196" t="str">
            <v>ALL OTHER COSTS AND EXPENSES</v>
          </cell>
        </row>
        <row r="6197">
          <cell r="A6197">
            <v>5100001</v>
          </cell>
          <cell r="B6197" t="str">
            <v>ALL OTHER COSTS AND EXPENSES</v>
          </cell>
        </row>
        <row r="6198">
          <cell r="A6198">
            <v>5100001</v>
          </cell>
          <cell r="B6198" t="str">
            <v>ALL OTHER COSTS AND EXPENSES</v>
          </cell>
        </row>
        <row r="6199">
          <cell r="A6199">
            <v>5100001</v>
          </cell>
          <cell r="B6199" t="str">
            <v>ALL OTHER COSTS AND EXPENSES</v>
          </cell>
        </row>
        <row r="6200">
          <cell r="A6200">
            <v>5100001</v>
          </cell>
          <cell r="B6200" t="str">
            <v>ALL OTHER COSTS AND EXPENSES</v>
          </cell>
        </row>
        <row r="6201">
          <cell r="A6201">
            <v>5100001</v>
          </cell>
          <cell r="B6201" t="str">
            <v>ALL OTHER COSTS AND EXPENSES</v>
          </cell>
        </row>
        <row r="6202">
          <cell r="A6202">
            <v>5100001</v>
          </cell>
          <cell r="B6202" t="str">
            <v>ALL OTHER COSTS AND EXPENSES</v>
          </cell>
        </row>
        <row r="6203">
          <cell r="A6203">
            <v>5100001</v>
          </cell>
          <cell r="B6203" t="str">
            <v>ALL OTHER COSTS AND EXPENSES</v>
          </cell>
        </row>
        <row r="6204">
          <cell r="A6204">
            <v>5100001</v>
          </cell>
          <cell r="B6204" t="str">
            <v>ALL OTHER COSTS AND EXPENSES</v>
          </cell>
        </row>
        <row r="6205">
          <cell r="A6205">
            <v>5100001</v>
          </cell>
          <cell r="B6205" t="str">
            <v>ALL OTHER COSTS AND EXPENSES</v>
          </cell>
        </row>
        <row r="6206">
          <cell r="A6206">
            <v>5100001</v>
          </cell>
          <cell r="B6206" t="str">
            <v>ALL OTHER COSTS AND EXPENSES</v>
          </cell>
        </row>
        <row r="6207">
          <cell r="A6207">
            <v>5100001</v>
          </cell>
          <cell r="B6207" t="str">
            <v>ALL OTHER COSTS AND EXPENSES</v>
          </cell>
        </row>
        <row r="6208">
          <cell r="A6208">
            <v>5100001</v>
          </cell>
          <cell r="B6208" t="str">
            <v>ALL OTHER COSTS AND EXPENSES</v>
          </cell>
        </row>
        <row r="6209">
          <cell r="A6209">
            <v>5100001</v>
          </cell>
          <cell r="B6209" t="str">
            <v>ALL OTHER COSTS AND EXPENSES</v>
          </cell>
        </row>
        <row r="6210">
          <cell r="A6210">
            <v>5100001</v>
          </cell>
          <cell r="B6210" t="str">
            <v>ALL OTHER COSTS AND EXPENSES</v>
          </cell>
        </row>
        <row r="6211">
          <cell r="A6211">
            <v>5100001</v>
          </cell>
          <cell r="B6211" t="str">
            <v>ALL OTHER COSTS AND EXPENSES</v>
          </cell>
        </row>
        <row r="6212">
          <cell r="A6212">
            <v>5100001</v>
          </cell>
          <cell r="B6212" t="str">
            <v>ALL OTHER COSTS AND EXPENSES</v>
          </cell>
        </row>
        <row r="6213">
          <cell r="A6213">
            <v>5100001</v>
          </cell>
          <cell r="B6213" t="str">
            <v>ALL OTHER COSTS AND EXPENSES</v>
          </cell>
        </row>
        <row r="6214">
          <cell r="A6214">
            <v>5100001</v>
          </cell>
          <cell r="B6214" t="str">
            <v>ALL OTHER COSTS AND EXPENSES</v>
          </cell>
        </row>
        <row r="6215">
          <cell r="A6215">
            <v>5100001</v>
          </cell>
          <cell r="B6215" t="str">
            <v>ALL OTHER COSTS AND EXPENSES</v>
          </cell>
        </row>
        <row r="6216">
          <cell r="A6216">
            <v>5100001</v>
          </cell>
          <cell r="B6216" t="str">
            <v>ALL OTHER COSTS AND EXPENSES</v>
          </cell>
        </row>
        <row r="6217">
          <cell r="A6217">
            <v>5100001</v>
          </cell>
          <cell r="B6217" t="str">
            <v>ALL OTHER COSTS AND EXPENSES</v>
          </cell>
        </row>
        <row r="6218">
          <cell r="A6218">
            <v>5100001</v>
          </cell>
          <cell r="B6218" t="str">
            <v>ALL OTHER COSTS AND EXPENSES</v>
          </cell>
        </row>
        <row r="6219">
          <cell r="A6219">
            <v>5100001</v>
          </cell>
          <cell r="B6219" t="str">
            <v>ALL OTHER COSTS AND EXPENSES</v>
          </cell>
        </row>
        <row r="6220">
          <cell r="A6220">
            <v>5100001</v>
          </cell>
          <cell r="B6220" t="str">
            <v>ALL OTHER COSTS AND EXPENSES</v>
          </cell>
        </row>
        <row r="6221">
          <cell r="A6221">
            <v>5100001</v>
          </cell>
          <cell r="B6221" t="str">
            <v>ALL OTHER COSTS AND EXPENSES</v>
          </cell>
        </row>
        <row r="6222">
          <cell r="A6222">
            <v>5100001</v>
          </cell>
          <cell r="B6222" t="str">
            <v>ALL OTHER COSTS AND EXPENSES</v>
          </cell>
        </row>
        <row r="6223">
          <cell r="A6223">
            <v>5100001</v>
          </cell>
          <cell r="B6223" t="str">
            <v>ALL OTHER COSTS AND EXPENSES</v>
          </cell>
        </row>
        <row r="6224">
          <cell r="A6224">
            <v>5100001</v>
          </cell>
          <cell r="B6224" t="str">
            <v>ALL OTHER COSTS AND EXPENSES</v>
          </cell>
        </row>
        <row r="6225">
          <cell r="A6225">
            <v>5100001</v>
          </cell>
          <cell r="B6225" t="str">
            <v>ALL OTHER COSTS AND EXPENSES</v>
          </cell>
        </row>
        <row r="6226">
          <cell r="A6226">
            <v>5100001</v>
          </cell>
          <cell r="B6226" t="str">
            <v>ALL OTHER COSTS AND EXPENSES</v>
          </cell>
        </row>
        <row r="6227">
          <cell r="A6227">
            <v>5100001</v>
          </cell>
          <cell r="B6227" t="str">
            <v>ALL OTHER COSTS AND EXPENSES</v>
          </cell>
        </row>
        <row r="6228">
          <cell r="A6228">
            <v>5100001</v>
          </cell>
          <cell r="B6228" t="str">
            <v>ALL OTHER COSTS AND EXPENSES</v>
          </cell>
        </row>
        <row r="6229">
          <cell r="A6229">
            <v>5100001</v>
          </cell>
          <cell r="B6229" t="str">
            <v>ALL OTHER COSTS AND EXPENSES</v>
          </cell>
        </row>
        <row r="6230">
          <cell r="A6230">
            <v>5100001</v>
          </cell>
          <cell r="B6230" t="str">
            <v>ALL OTHER COSTS AND EXPENSES</v>
          </cell>
        </row>
        <row r="6231">
          <cell r="A6231">
            <v>5100001</v>
          </cell>
          <cell r="B6231" t="str">
            <v>ALL OTHER COSTS AND EXPENSES</v>
          </cell>
        </row>
        <row r="6232">
          <cell r="A6232">
            <v>5100001</v>
          </cell>
          <cell r="B6232" t="str">
            <v>ALL OTHER COSTS AND EXPENSES</v>
          </cell>
        </row>
        <row r="6233">
          <cell r="A6233">
            <v>5100001</v>
          </cell>
          <cell r="B6233" t="str">
            <v>ALL OTHER COSTS AND EXPENSES</v>
          </cell>
        </row>
        <row r="6234">
          <cell r="A6234">
            <v>5100001</v>
          </cell>
          <cell r="B6234" t="str">
            <v>ALL OTHER COSTS AND EXPENSES</v>
          </cell>
        </row>
        <row r="6235">
          <cell r="A6235">
            <v>5100001</v>
          </cell>
          <cell r="B6235" t="str">
            <v>ALL OTHER COSTS AND EXPENSES</v>
          </cell>
        </row>
        <row r="6236">
          <cell r="A6236">
            <v>5100001</v>
          </cell>
          <cell r="B6236" t="str">
            <v>ALL OTHER COSTS AND EXPENSES</v>
          </cell>
        </row>
        <row r="6237">
          <cell r="A6237">
            <v>5100001</v>
          </cell>
          <cell r="B6237" t="str">
            <v>ALL OTHER COSTS AND EXPENSES</v>
          </cell>
        </row>
        <row r="6238">
          <cell r="A6238">
            <v>5100001</v>
          </cell>
          <cell r="B6238" t="str">
            <v>ALL OTHER COSTS AND EXPENSES</v>
          </cell>
        </row>
        <row r="6239">
          <cell r="A6239">
            <v>5100001</v>
          </cell>
          <cell r="B6239" t="str">
            <v>ALL OTHER COSTS AND EXPENSES</v>
          </cell>
        </row>
        <row r="6240">
          <cell r="A6240">
            <v>5100001</v>
          </cell>
          <cell r="B6240" t="str">
            <v>ALL OTHER COSTS AND EXPENSES</v>
          </cell>
        </row>
        <row r="6241">
          <cell r="A6241">
            <v>5100001</v>
          </cell>
          <cell r="B6241" t="str">
            <v>ALL OTHER COSTS AND EXPENSES</v>
          </cell>
        </row>
        <row r="6242">
          <cell r="A6242">
            <v>5100001</v>
          </cell>
          <cell r="B6242" t="str">
            <v>ALL OTHER COSTS AND EXPENSES</v>
          </cell>
        </row>
        <row r="6243">
          <cell r="A6243">
            <v>5100001</v>
          </cell>
          <cell r="B6243" t="str">
            <v>ALL OTHER COSTS AND EXPENSES</v>
          </cell>
        </row>
        <row r="6244">
          <cell r="A6244">
            <v>5100001</v>
          </cell>
          <cell r="B6244" t="str">
            <v>ALL OTHER COSTS AND EXPENSES</v>
          </cell>
        </row>
        <row r="6245">
          <cell r="A6245">
            <v>5100001</v>
          </cell>
          <cell r="B6245" t="str">
            <v>ALL OTHER COSTS AND EXPENSES</v>
          </cell>
        </row>
        <row r="6246">
          <cell r="A6246">
            <v>5100001</v>
          </cell>
          <cell r="B6246" t="str">
            <v>ALL OTHER COSTS AND EXPENSES</v>
          </cell>
        </row>
        <row r="6247">
          <cell r="A6247">
            <v>5100001</v>
          </cell>
          <cell r="B6247" t="str">
            <v>ALL OTHER COSTS AND EXPENSES</v>
          </cell>
        </row>
        <row r="6248">
          <cell r="A6248">
            <v>5100001</v>
          </cell>
          <cell r="B6248" t="str">
            <v>ALL OTHER COSTS AND EXPENSES</v>
          </cell>
        </row>
        <row r="6249">
          <cell r="A6249">
            <v>5100001</v>
          </cell>
          <cell r="B6249" t="str">
            <v>ALL OTHER COSTS AND EXPENSES</v>
          </cell>
        </row>
        <row r="6250">
          <cell r="A6250">
            <v>5100001</v>
          </cell>
          <cell r="B6250" t="str">
            <v>ALL OTHER COSTS AND EXPENSES</v>
          </cell>
        </row>
        <row r="6251">
          <cell r="A6251">
            <v>5100001</v>
          </cell>
          <cell r="B6251" t="str">
            <v>ALL OTHER COSTS AND EXPENSES</v>
          </cell>
        </row>
        <row r="6252">
          <cell r="A6252">
            <v>5100001</v>
          </cell>
          <cell r="B6252" t="str">
            <v>ALL OTHER COSTS AND EXPENSES</v>
          </cell>
        </row>
        <row r="6253">
          <cell r="A6253">
            <v>5100001</v>
          </cell>
          <cell r="B6253" t="str">
            <v>ALL OTHER COSTS AND EXPENSES</v>
          </cell>
        </row>
        <row r="6254">
          <cell r="A6254">
            <v>5100001</v>
          </cell>
          <cell r="B6254" t="str">
            <v>ALL OTHER COSTS AND EXPENSES</v>
          </cell>
        </row>
        <row r="6255">
          <cell r="A6255">
            <v>5100001</v>
          </cell>
          <cell r="B6255" t="str">
            <v>ALL OTHER COSTS AND EXPENSES</v>
          </cell>
        </row>
        <row r="6256">
          <cell r="A6256">
            <v>5100001</v>
          </cell>
          <cell r="B6256" t="str">
            <v>ALL OTHER COSTS AND EXPENSES</v>
          </cell>
        </row>
        <row r="6257">
          <cell r="A6257">
            <v>5100001</v>
          </cell>
          <cell r="B6257" t="str">
            <v>ALL OTHER COSTS AND EXPENSES</v>
          </cell>
        </row>
        <row r="6258">
          <cell r="A6258">
            <v>5100001</v>
          </cell>
          <cell r="B6258" t="str">
            <v>ALL OTHER COSTS AND EXPENSES</v>
          </cell>
        </row>
        <row r="6259">
          <cell r="A6259">
            <v>5100001</v>
          </cell>
          <cell r="B6259" t="str">
            <v>ALL OTHER COSTS AND EXPENSES</v>
          </cell>
        </row>
        <row r="6260">
          <cell r="A6260">
            <v>5100001</v>
          </cell>
          <cell r="B6260" t="str">
            <v>ALL OTHER COSTS AND EXPENSES</v>
          </cell>
        </row>
        <row r="6261">
          <cell r="A6261">
            <v>5100001</v>
          </cell>
          <cell r="B6261" t="str">
            <v>ALL OTHER COSTS AND EXPENSES</v>
          </cell>
        </row>
        <row r="6262">
          <cell r="A6262">
            <v>5100001</v>
          </cell>
          <cell r="B6262" t="str">
            <v>ALL OTHER COSTS AND EXPENSES</v>
          </cell>
        </row>
        <row r="6263">
          <cell r="A6263">
            <v>5100001</v>
          </cell>
          <cell r="B6263" t="str">
            <v>ALL OTHER COSTS AND EXPENSES</v>
          </cell>
        </row>
        <row r="6264">
          <cell r="A6264">
            <v>5100001</v>
          </cell>
          <cell r="B6264" t="str">
            <v>ALL OTHER COSTS AND EXPENSES</v>
          </cell>
        </row>
        <row r="6265">
          <cell r="A6265">
            <v>5100001</v>
          </cell>
          <cell r="B6265" t="str">
            <v>ALL OTHER COSTS AND EXPENSES</v>
          </cell>
        </row>
        <row r="6266">
          <cell r="A6266">
            <v>5100001</v>
          </cell>
          <cell r="B6266" t="str">
            <v>ALL OTHER COSTS AND EXPENSES</v>
          </cell>
        </row>
        <row r="6267">
          <cell r="A6267">
            <v>5100001</v>
          </cell>
          <cell r="B6267" t="str">
            <v>ALL OTHER COSTS AND EXPENSES</v>
          </cell>
        </row>
        <row r="6268">
          <cell r="A6268">
            <v>5100001</v>
          </cell>
          <cell r="B6268" t="str">
            <v>ALL OTHER COSTS AND EXPENSES</v>
          </cell>
        </row>
        <row r="6269">
          <cell r="A6269">
            <v>5100001</v>
          </cell>
          <cell r="B6269" t="str">
            <v>ALL OTHER COSTS AND EXPENSES</v>
          </cell>
        </row>
        <row r="6270">
          <cell r="A6270">
            <v>5100001</v>
          </cell>
          <cell r="B6270" t="str">
            <v>ALL OTHER COSTS AND EXPENSES</v>
          </cell>
        </row>
        <row r="6271">
          <cell r="A6271">
            <v>5100001</v>
          </cell>
          <cell r="B6271" t="str">
            <v>ALL OTHER COSTS AND EXPENSES</v>
          </cell>
        </row>
        <row r="6272">
          <cell r="A6272">
            <v>5100001</v>
          </cell>
          <cell r="B6272" t="str">
            <v>ALL OTHER COSTS AND EXPENSES</v>
          </cell>
        </row>
        <row r="6273">
          <cell r="A6273">
            <v>5100001</v>
          </cell>
          <cell r="B6273" t="str">
            <v>ALL OTHER COSTS AND EXPENSES</v>
          </cell>
        </row>
        <row r="6274">
          <cell r="A6274">
            <v>5100001</v>
          </cell>
          <cell r="B6274" t="str">
            <v>ALL OTHER COSTS AND EXPENSES</v>
          </cell>
        </row>
        <row r="6275">
          <cell r="A6275">
            <v>5100001</v>
          </cell>
          <cell r="B6275" t="str">
            <v>ALL OTHER COSTS AND EXPENSES</v>
          </cell>
        </row>
        <row r="6276">
          <cell r="A6276">
            <v>5100001</v>
          </cell>
          <cell r="B6276" t="str">
            <v>ALL OTHER COSTS AND EXPENSES</v>
          </cell>
        </row>
        <row r="6277">
          <cell r="A6277">
            <v>5100001</v>
          </cell>
          <cell r="B6277" t="str">
            <v>ALL OTHER COSTS AND EXPENSES</v>
          </cell>
        </row>
        <row r="6278">
          <cell r="A6278">
            <v>5100001</v>
          </cell>
          <cell r="B6278" t="str">
            <v>ALL OTHER COSTS AND EXPENSES</v>
          </cell>
        </row>
        <row r="6279">
          <cell r="A6279">
            <v>5100001</v>
          </cell>
          <cell r="B6279" t="str">
            <v>ALL OTHER COSTS AND EXPENSES</v>
          </cell>
        </row>
        <row r="6280">
          <cell r="A6280">
            <v>5100001</v>
          </cell>
          <cell r="B6280" t="str">
            <v>ALL OTHER COSTS AND EXPENSES</v>
          </cell>
        </row>
        <row r="6281">
          <cell r="A6281">
            <v>5100001</v>
          </cell>
          <cell r="B6281" t="str">
            <v>ALL OTHER COSTS AND EXPENSES</v>
          </cell>
        </row>
        <row r="6282">
          <cell r="A6282">
            <v>5100001</v>
          </cell>
          <cell r="B6282" t="str">
            <v>ALL OTHER COSTS AND EXPENSES</v>
          </cell>
        </row>
        <row r="6283">
          <cell r="A6283">
            <v>5100001</v>
          </cell>
          <cell r="B6283" t="str">
            <v>ALL OTHER COSTS AND EXPENSES</v>
          </cell>
        </row>
        <row r="6284">
          <cell r="A6284">
            <v>5100001</v>
          </cell>
          <cell r="B6284" t="str">
            <v>ALL OTHER COSTS AND EXPENSES</v>
          </cell>
        </row>
        <row r="6285">
          <cell r="A6285">
            <v>5100001</v>
          </cell>
          <cell r="B6285" t="str">
            <v>ALL OTHER COSTS AND EXPENSES</v>
          </cell>
        </row>
        <row r="6286">
          <cell r="A6286">
            <v>5100001</v>
          </cell>
          <cell r="B6286" t="str">
            <v>ALL OTHER COSTS AND EXPENSES</v>
          </cell>
        </row>
        <row r="6287">
          <cell r="A6287">
            <v>5100001</v>
          </cell>
          <cell r="B6287" t="str">
            <v>ALL OTHER COSTS AND EXPENSES</v>
          </cell>
        </row>
        <row r="6288">
          <cell r="A6288">
            <v>5100001</v>
          </cell>
          <cell r="B6288" t="str">
            <v>ALL OTHER COSTS AND EXPENSES</v>
          </cell>
        </row>
        <row r="6289">
          <cell r="A6289">
            <v>5100001</v>
          </cell>
          <cell r="B6289" t="str">
            <v>ALL OTHER COSTS AND EXPENSES</v>
          </cell>
        </row>
        <row r="6290">
          <cell r="A6290">
            <v>5100001</v>
          </cell>
          <cell r="B6290" t="str">
            <v>ALL OTHER COSTS AND EXPENSES</v>
          </cell>
        </row>
        <row r="6291">
          <cell r="A6291">
            <v>5100001</v>
          </cell>
          <cell r="B6291" t="str">
            <v>ALL OTHER COSTS AND EXPENSES</v>
          </cell>
        </row>
        <row r="6292">
          <cell r="A6292">
            <v>5100001</v>
          </cell>
          <cell r="B6292" t="str">
            <v>ALL OTHER COSTS AND EXPENSES</v>
          </cell>
        </row>
        <row r="6293">
          <cell r="A6293">
            <v>5100001</v>
          </cell>
          <cell r="B6293" t="str">
            <v>ALL OTHER COSTS AND EXPENSES</v>
          </cell>
        </row>
        <row r="6294">
          <cell r="A6294">
            <v>5100001</v>
          </cell>
          <cell r="B6294" t="str">
            <v>ALL OTHER COSTS AND EXPENSES</v>
          </cell>
        </row>
        <row r="6295">
          <cell r="A6295">
            <v>5100001</v>
          </cell>
          <cell r="B6295" t="str">
            <v>ALL OTHER COSTS AND EXPENSES</v>
          </cell>
        </row>
        <row r="6296">
          <cell r="A6296">
            <v>5100001</v>
          </cell>
          <cell r="B6296" t="str">
            <v>ALL OTHER COSTS AND EXPENSES</v>
          </cell>
        </row>
        <row r="6297">
          <cell r="A6297">
            <v>5100001</v>
          </cell>
          <cell r="B6297" t="str">
            <v>ALL OTHER COSTS AND EXPENSES</v>
          </cell>
        </row>
        <row r="6298">
          <cell r="A6298">
            <v>5100001</v>
          </cell>
          <cell r="B6298" t="str">
            <v>ALL OTHER COSTS AND EXPENSES</v>
          </cell>
        </row>
        <row r="6299">
          <cell r="A6299">
            <v>5100001</v>
          </cell>
          <cell r="B6299" t="str">
            <v>ALL OTHER COSTS AND EXPENSES</v>
          </cell>
        </row>
        <row r="6300">
          <cell r="A6300">
            <v>5100001</v>
          </cell>
          <cell r="B6300" t="str">
            <v>ALL OTHER COSTS AND EXPENSES</v>
          </cell>
        </row>
        <row r="6301">
          <cell r="A6301">
            <v>5100001</v>
          </cell>
          <cell r="B6301" t="str">
            <v>ALL OTHER COSTS AND EXPENSES</v>
          </cell>
        </row>
        <row r="6302">
          <cell r="A6302">
            <v>5100001</v>
          </cell>
          <cell r="B6302" t="str">
            <v>ALL OTHER COSTS AND EXPENSES</v>
          </cell>
        </row>
        <row r="6303">
          <cell r="A6303">
            <v>5100001</v>
          </cell>
          <cell r="B6303" t="str">
            <v>ALL OTHER COSTS AND EXPENSES</v>
          </cell>
        </row>
        <row r="6304">
          <cell r="A6304">
            <v>5100001</v>
          </cell>
          <cell r="B6304" t="str">
            <v>ALL OTHER COSTS AND EXPENSES</v>
          </cell>
        </row>
        <row r="6305">
          <cell r="A6305">
            <v>5100001</v>
          </cell>
          <cell r="B6305" t="str">
            <v>ALL OTHER COSTS AND EXPENSES</v>
          </cell>
        </row>
        <row r="6306">
          <cell r="A6306">
            <v>5100001</v>
          </cell>
          <cell r="B6306" t="str">
            <v>ALL OTHER COSTS AND EXPENSES</v>
          </cell>
        </row>
        <row r="6307">
          <cell r="A6307">
            <v>5100001</v>
          </cell>
          <cell r="B6307" t="str">
            <v>ALL OTHER COSTS AND EXPENSES</v>
          </cell>
        </row>
        <row r="6308">
          <cell r="A6308">
            <v>5100001</v>
          </cell>
          <cell r="B6308" t="str">
            <v>ALL OTHER COSTS AND EXPENSES</v>
          </cell>
        </row>
        <row r="6309">
          <cell r="A6309">
            <v>5100001</v>
          </cell>
          <cell r="B6309" t="str">
            <v>ALL OTHER COSTS AND EXPENSES</v>
          </cell>
        </row>
        <row r="6310">
          <cell r="A6310">
            <v>5100001</v>
          </cell>
          <cell r="B6310" t="str">
            <v>ALL OTHER COSTS AND EXPENSES</v>
          </cell>
        </row>
        <row r="6311">
          <cell r="A6311">
            <v>5100001</v>
          </cell>
          <cell r="B6311" t="str">
            <v>ALL OTHER COSTS AND EXPENSES</v>
          </cell>
        </row>
        <row r="6312">
          <cell r="A6312">
            <v>5100001</v>
          </cell>
          <cell r="B6312" t="str">
            <v>ALL OTHER COSTS AND EXPENSES</v>
          </cell>
        </row>
        <row r="6313">
          <cell r="A6313">
            <v>5100001</v>
          </cell>
          <cell r="B6313" t="str">
            <v>ALL OTHER COSTS AND EXPENSES</v>
          </cell>
        </row>
        <row r="6314">
          <cell r="A6314">
            <v>5100001</v>
          </cell>
          <cell r="B6314" t="str">
            <v>ALL OTHER COSTS AND EXPENSES</v>
          </cell>
        </row>
        <row r="6315">
          <cell r="A6315">
            <v>5100001</v>
          </cell>
          <cell r="B6315" t="str">
            <v>ALL OTHER COSTS AND EXPENSES</v>
          </cell>
        </row>
        <row r="6316">
          <cell r="A6316">
            <v>5100001</v>
          </cell>
          <cell r="B6316" t="str">
            <v>ALL OTHER COSTS AND EXPENSES</v>
          </cell>
        </row>
        <row r="6317">
          <cell r="A6317">
            <v>5100001</v>
          </cell>
          <cell r="B6317" t="str">
            <v>ALL OTHER COSTS AND EXPENSES</v>
          </cell>
        </row>
        <row r="6318">
          <cell r="A6318">
            <v>5100001</v>
          </cell>
          <cell r="B6318" t="str">
            <v>ALL OTHER COSTS AND EXPENSES</v>
          </cell>
        </row>
        <row r="6319">
          <cell r="A6319">
            <v>5100001</v>
          </cell>
          <cell r="B6319" t="str">
            <v>ALL OTHER COSTS AND EXPENSES</v>
          </cell>
        </row>
        <row r="6320">
          <cell r="A6320">
            <v>5100001</v>
          </cell>
          <cell r="B6320" t="str">
            <v>ALL OTHER COSTS AND EXPENSES</v>
          </cell>
        </row>
        <row r="6321">
          <cell r="A6321">
            <v>5100001</v>
          </cell>
          <cell r="B6321" t="str">
            <v>ALL OTHER COSTS AND EXPENSES</v>
          </cell>
        </row>
        <row r="6322">
          <cell r="A6322">
            <v>5100001</v>
          </cell>
          <cell r="B6322" t="str">
            <v>ALL OTHER COSTS AND EXPENSES</v>
          </cell>
        </row>
        <row r="6323">
          <cell r="A6323">
            <v>5100001</v>
          </cell>
          <cell r="B6323" t="str">
            <v>ALL OTHER COSTS AND EXPENSES</v>
          </cell>
        </row>
        <row r="6324">
          <cell r="A6324">
            <v>5100001</v>
          </cell>
          <cell r="B6324" t="str">
            <v>ALL OTHER COSTS AND EXPENSES</v>
          </cell>
        </row>
        <row r="6325">
          <cell r="A6325">
            <v>5100001</v>
          </cell>
          <cell r="B6325" t="str">
            <v>ALL OTHER COSTS AND EXPENSES</v>
          </cell>
        </row>
        <row r="6326">
          <cell r="A6326">
            <v>5100001</v>
          </cell>
          <cell r="B6326" t="str">
            <v>ALL OTHER COSTS AND EXPENSES</v>
          </cell>
        </row>
        <row r="6327">
          <cell r="A6327">
            <v>5100001</v>
          </cell>
          <cell r="B6327" t="str">
            <v>ALL OTHER COSTS AND EXPENSES</v>
          </cell>
        </row>
        <row r="6328">
          <cell r="A6328">
            <v>5100001</v>
          </cell>
          <cell r="B6328" t="str">
            <v>ALL OTHER COSTS AND EXPENSES</v>
          </cell>
        </row>
        <row r="6329">
          <cell r="A6329">
            <v>5100001</v>
          </cell>
          <cell r="B6329" t="str">
            <v>ALL OTHER COSTS AND EXPENSES</v>
          </cell>
        </row>
        <row r="6330">
          <cell r="A6330">
            <v>5100001</v>
          </cell>
          <cell r="B6330" t="str">
            <v>ALL OTHER COSTS AND EXPENSES</v>
          </cell>
        </row>
        <row r="6331">
          <cell r="A6331">
            <v>5100001</v>
          </cell>
          <cell r="B6331" t="str">
            <v>ALL OTHER COSTS AND EXPENSES</v>
          </cell>
        </row>
        <row r="6332">
          <cell r="A6332">
            <v>5100001</v>
          </cell>
          <cell r="B6332" t="str">
            <v>ALL OTHER COSTS AND EXPENSES</v>
          </cell>
        </row>
        <row r="6333">
          <cell r="A6333">
            <v>5100001</v>
          </cell>
          <cell r="B6333" t="str">
            <v>ALL OTHER COSTS AND EXPENSES</v>
          </cell>
        </row>
        <row r="6334">
          <cell r="A6334">
            <v>5100001</v>
          </cell>
          <cell r="B6334" t="str">
            <v>ALL OTHER COSTS AND EXPENSES</v>
          </cell>
        </row>
        <row r="6335">
          <cell r="A6335">
            <v>5100001</v>
          </cell>
          <cell r="B6335" t="str">
            <v>ALL OTHER COSTS AND EXPENSES</v>
          </cell>
        </row>
        <row r="6336">
          <cell r="A6336">
            <v>5100001</v>
          </cell>
          <cell r="B6336" t="str">
            <v>ALL OTHER COSTS AND EXPENSES</v>
          </cell>
        </row>
        <row r="6337">
          <cell r="A6337">
            <v>5100001</v>
          </cell>
          <cell r="B6337" t="str">
            <v>ALL OTHER COSTS AND EXPENSES</v>
          </cell>
        </row>
        <row r="6338">
          <cell r="A6338">
            <v>5100001</v>
          </cell>
          <cell r="B6338" t="str">
            <v>ALL OTHER COSTS AND EXPENSES</v>
          </cell>
        </row>
        <row r="6339">
          <cell r="A6339">
            <v>5100001</v>
          </cell>
          <cell r="B6339" t="str">
            <v>ALL OTHER COSTS AND EXPENSES</v>
          </cell>
        </row>
        <row r="6340">
          <cell r="A6340">
            <v>5100001</v>
          </cell>
          <cell r="B6340" t="str">
            <v>ALL OTHER COSTS AND EXPENSES</v>
          </cell>
        </row>
        <row r="6341">
          <cell r="A6341">
            <v>5100001</v>
          </cell>
          <cell r="B6341" t="str">
            <v>ALL OTHER COSTS AND EXPENSES</v>
          </cell>
        </row>
        <row r="6342">
          <cell r="A6342">
            <v>5100001</v>
          </cell>
          <cell r="B6342" t="str">
            <v>ALL OTHER COSTS AND EXPENSES</v>
          </cell>
        </row>
        <row r="6343">
          <cell r="A6343">
            <v>5100001</v>
          </cell>
          <cell r="B6343" t="str">
            <v>ALL OTHER COSTS AND EXPENSES</v>
          </cell>
        </row>
        <row r="6344">
          <cell r="A6344">
            <v>5100001</v>
          </cell>
          <cell r="B6344" t="str">
            <v>ALL OTHER COSTS AND EXPENSES</v>
          </cell>
        </row>
        <row r="6345">
          <cell r="A6345">
            <v>5100001</v>
          </cell>
          <cell r="B6345" t="str">
            <v>ALL OTHER COSTS AND EXPENSES</v>
          </cell>
        </row>
        <row r="6346">
          <cell r="A6346">
            <v>5100001</v>
          </cell>
          <cell r="B6346" t="str">
            <v>ALL OTHER COSTS AND EXPENSES</v>
          </cell>
        </row>
        <row r="6347">
          <cell r="A6347">
            <v>5100001</v>
          </cell>
          <cell r="B6347" t="str">
            <v>ALL OTHER COSTS AND EXPENSES</v>
          </cell>
        </row>
        <row r="6348">
          <cell r="A6348">
            <v>5100001</v>
          </cell>
          <cell r="B6348" t="str">
            <v>ALL OTHER COSTS AND EXPENSES</v>
          </cell>
        </row>
        <row r="6349">
          <cell r="A6349">
            <v>5100001</v>
          </cell>
          <cell r="B6349" t="str">
            <v>ALL OTHER COSTS AND EXPENSES</v>
          </cell>
        </row>
        <row r="6350">
          <cell r="A6350">
            <v>5100001</v>
          </cell>
          <cell r="B6350" t="str">
            <v>ALL OTHER COSTS AND EXPENSES</v>
          </cell>
        </row>
        <row r="6351">
          <cell r="A6351">
            <v>5100001</v>
          </cell>
          <cell r="B6351" t="str">
            <v>ALL OTHER COSTS AND EXPENSES</v>
          </cell>
        </row>
        <row r="6352">
          <cell r="A6352">
            <v>5100001</v>
          </cell>
          <cell r="B6352" t="str">
            <v>ALL OTHER COSTS AND EXPENSES</v>
          </cell>
        </row>
        <row r="6353">
          <cell r="A6353">
            <v>5100001</v>
          </cell>
          <cell r="B6353" t="str">
            <v>ALL OTHER COSTS AND EXPENSES</v>
          </cell>
        </row>
        <row r="6354">
          <cell r="A6354">
            <v>5100001</v>
          </cell>
          <cell r="B6354" t="str">
            <v>ALL OTHER COSTS AND EXPENSES</v>
          </cell>
        </row>
        <row r="6355">
          <cell r="A6355">
            <v>5100001</v>
          </cell>
          <cell r="B6355" t="str">
            <v>ALL OTHER COSTS AND EXPENSES</v>
          </cell>
        </row>
        <row r="6356">
          <cell r="A6356">
            <v>5100001</v>
          </cell>
          <cell r="B6356" t="str">
            <v>ALL OTHER COSTS AND EXPENSES</v>
          </cell>
        </row>
        <row r="6357">
          <cell r="A6357">
            <v>5100001</v>
          </cell>
          <cell r="B6357" t="str">
            <v>ALL OTHER COSTS AND EXPENSES</v>
          </cell>
        </row>
        <row r="6358">
          <cell r="A6358">
            <v>5100001</v>
          </cell>
          <cell r="B6358" t="str">
            <v>ALL OTHER COSTS AND EXPENSES</v>
          </cell>
        </row>
        <row r="6359">
          <cell r="A6359">
            <v>5100001</v>
          </cell>
          <cell r="B6359" t="str">
            <v>ALL OTHER COSTS AND EXPENSES</v>
          </cell>
        </row>
        <row r="6360">
          <cell r="A6360">
            <v>5100001</v>
          </cell>
          <cell r="B6360" t="str">
            <v>ALL OTHER COSTS AND EXPENSES</v>
          </cell>
        </row>
        <row r="6361">
          <cell r="A6361">
            <v>5100001</v>
          </cell>
          <cell r="B6361" t="str">
            <v>ALL OTHER COSTS AND EXPENSES</v>
          </cell>
        </row>
        <row r="6362">
          <cell r="A6362">
            <v>5100001</v>
          </cell>
          <cell r="B6362" t="str">
            <v>ALL OTHER COSTS AND EXPENSES</v>
          </cell>
        </row>
        <row r="6363">
          <cell r="A6363">
            <v>5100001</v>
          </cell>
          <cell r="B6363" t="str">
            <v>ALL OTHER COSTS AND EXPENSES</v>
          </cell>
        </row>
        <row r="6364">
          <cell r="A6364">
            <v>5100001</v>
          </cell>
          <cell r="B6364" t="str">
            <v>ALL OTHER COSTS AND EXPENSES</v>
          </cell>
        </row>
        <row r="6365">
          <cell r="A6365">
            <v>5100001</v>
          </cell>
          <cell r="B6365" t="str">
            <v>ALL OTHER COSTS AND EXPENSES</v>
          </cell>
        </row>
        <row r="6366">
          <cell r="A6366">
            <v>5100001</v>
          </cell>
          <cell r="B6366" t="str">
            <v>ALL OTHER COSTS AND EXPENSES</v>
          </cell>
        </row>
        <row r="6367">
          <cell r="A6367">
            <v>5100001</v>
          </cell>
          <cell r="B6367" t="str">
            <v>ALL OTHER COSTS AND EXPENSES</v>
          </cell>
        </row>
        <row r="6368">
          <cell r="A6368">
            <v>5100001</v>
          </cell>
          <cell r="B6368" t="str">
            <v>ALL OTHER COSTS AND EXPENSES</v>
          </cell>
        </row>
        <row r="6369">
          <cell r="A6369">
            <v>5100001</v>
          </cell>
          <cell r="B6369" t="str">
            <v>ALL OTHER COSTS AND EXPENSES</v>
          </cell>
        </row>
        <row r="6370">
          <cell r="A6370">
            <v>5100001</v>
          </cell>
          <cell r="B6370" t="str">
            <v>ALL OTHER COSTS AND EXPENSES</v>
          </cell>
        </row>
        <row r="6371">
          <cell r="A6371">
            <v>5100001</v>
          </cell>
          <cell r="B6371" t="str">
            <v>ALL OTHER COSTS AND EXPENSES</v>
          </cell>
        </row>
        <row r="6372">
          <cell r="A6372">
            <v>5100001</v>
          </cell>
          <cell r="B6372" t="str">
            <v>ALL OTHER COSTS AND EXPENSES</v>
          </cell>
        </row>
        <row r="6373">
          <cell r="A6373">
            <v>5100001</v>
          </cell>
          <cell r="B6373" t="str">
            <v>ALL OTHER COSTS AND EXPENSES</v>
          </cell>
        </row>
        <row r="6374">
          <cell r="A6374">
            <v>5100001</v>
          </cell>
          <cell r="B6374" t="str">
            <v>ALL OTHER COSTS AND EXPENSES</v>
          </cell>
        </row>
        <row r="6375">
          <cell r="A6375">
            <v>5100001</v>
          </cell>
          <cell r="B6375" t="str">
            <v>ALL OTHER COSTS AND EXPENSES</v>
          </cell>
        </row>
        <row r="6376">
          <cell r="A6376">
            <v>5100001</v>
          </cell>
          <cell r="B6376" t="str">
            <v>ALL OTHER COSTS AND EXPENSES</v>
          </cell>
        </row>
        <row r="6377">
          <cell r="A6377">
            <v>5100001</v>
          </cell>
          <cell r="B6377" t="str">
            <v>ALL OTHER COSTS AND EXPENSES</v>
          </cell>
        </row>
        <row r="6378">
          <cell r="A6378">
            <v>5100001</v>
          </cell>
          <cell r="B6378" t="str">
            <v>ALL OTHER COSTS AND EXPENSES</v>
          </cell>
        </row>
        <row r="6379">
          <cell r="A6379">
            <v>5100001</v>
          </cell>
          <cell r="B6379" t="str">
            <v>ALL OTHER COSTS AND EXPENSES</v>
          </cell>
        </row>
        <row r="6380">
          <cell r="A6380">
            <v>5100001</v>
          </cell>
          <cell r="B6380" t="str">
            <v>ALL OTHER COSTS AND EXPENSES</v>
          </cell>
        </row>
        <row r="6381">
          <cell r="A6381">
            <v>5100001</v>
          </cell>
          <cell r="B6381" t="str">
            <v>ALL OTHER COSTS AND EXPENSES</v>
          </cell>
        </row>
        <row r="6382">
          <cell r="A6382">
            <v>5100001</v>
          </cell>
          <cell r="B6382" t="str">
            <v>ALL OTHER COSTS AND EXPENSES</v>
          </cell>
        </row>
        <row r="6383">
          <cell r="A6383">
            <v>5100001</v>
          </cell>
          <cell r="B6383" t="str">
            <v>ALL OTHER COSTS AND EXPENSES</v>
          </cell>
        </row>
        <row r="6384">
          <cell r="A6384">
            <v>5100001</v>
          </cell>
          <cell r="B6384" t="str">
            <v>ALL OTHER COSTS AND EXPENSES</v>
          </cell>
        </row>
        <row r="6385">
          <cell r="A6385">
            <v>5100001</v>
          </cell>
          <cell r="B6385" t="str">
            <v>ALL OTHER COSTS AND EXPENSES</v>
          </cell>
        </row>
        <row r="6386">
          <cell r="A6386">
            <v>5100001</v>
          </cell>
          <cell r="B6386" t="str">
            <v>ALL OTHER COSTS AND EXPENSES</v>
          </cell>
        </row>
        <row r="6387">
          <cell r="A6387">
            <v>5100001</v>
          </cell>
          <cell r="B6387" t="str">
            <v>ALL OTHER COSTS AND EXPENSES</v>
          </cell>
        </row>
        <row r="6388">
          <cell r="A6388">
            <v>5100001</v>
          </cell>
          <cell r="B6388" t="str">
            <v>ALL OTHER COSTS AND EXPENSES</v>
          </cell>
        </row>
        <row r="6389">
          <cell r="A6389">
            <v>5100001</v>
          </cell>
          <cell r="B6389" t="str">
            <v>ALL OTHER COSTS AND EXPENSES</v>
          </cell>
        </row>
        <row r="6390">
          <cell r="A6390">
            <v>5100001</v>
          </cell>
          <cell r="B6390" t="str">
            <v>ALL OTHER COSTS AND EXPENSES</v>
          </cell>
        </row>
        <row r="6391">
          <cell r="A6391">
            <v>5100001</v>
          </cell>
          <cell r="B6391" t="str">
            <v>ALL OTHER COSTS AND EXPENSES</v>
          </cell>
        </row>
        <row r="6392">
          <cell r="A6392">
            <v>5100001</v>
          </cell>
          <cell r="B6392" t="str">
            <v>ALL OTHER COSTS AND EXPENSES</v>
          </cell>
        </row>
        <row r="6393">
          <cell r="A6393">
            <v>5100001</v>
          </cell>
          <cell r="B6393" t="str">
            <v>ALL OTHER COSTS AND EXPENSES</v>
          </cell>
        </row>
        <row r="6394">
          <cell r="A6394">
            <v>5100001</v>
          </cell>
          <cell r="B6394" t="str">
            <v>ALL OTHER COSTS AND EXPENSES</v>
          </cell>
        </row>
        <row r="6395">
          <cell r="A6395">
            <v>5100001</v>
          </cell>
          <cell r="B6395" t="str">
            <v>ALL OTHER COSTS AND EXPENSES</v>
          </cell>
        </row>
        <row r="6396">
          <cell r="A6396">
            <v>5100001</v>
          </cell>
          <cell r="B6396" t="str">
            <v>ALL OTHER COSTS AND EXPENSES</v>
          </cell>
        </row>
        <row r="6397">
          <cell r="A6397">
            <v>5100001</v>
          </cell>
          <cell r="B6397" t="str">
            <v>ALL OTHER COSTS AND EXPENSES</v>
          </cell>
        </row>
        <row r="6398">
          <cell r="A6398">
            <v>5100001</v>
          </cell>
          <cell r="B6398" t="str">
            <v>ALL OTHER COSTS AND EXPENSES</v>
          </cell>
        </row>
        <row r="6399">
          <cell r="A6399">
            <v>5100001</v>
          </cell>
          <cell r="B6399" t="str">
            <v>ALL OTHER COSTS AND EXPENSES</v>
          </cell>
        </row>
        <row r="6400">
          <cell r="A6400">
            <v>5100001</v>
          </cell>
          <cell r="B6400" t="str">
            <v>ALL OTHER COSTS AND EXPENSES</v>
          </cell>
        </row>
        <row r="6401">
          <cell r="A6401">
            <v>5100001</v>
          </cell>
          <cell r="B6401" t="str">
            <v>ALL OTHER COSTS AND EXPENSES</v>
          </cell>
        </row>
        <row r="6402">
          <cell r="A6402">
            <v>5100001</v>
          </cell>
          <cell r="B6402" t="str">
            <v>ALL OTHER COSTS AND EXPENSES</v>
          </cell>
        </row>
        <row r="6403">
          <cell r="A6403">
            <v>5100001</v>
          </cell>
          <cell r="B6403" t="str">
            <v>ALL OTHER COSTS AND EXPENSES</v>
          </cell>
        </row>
        <row r="6404">
          <cell r="A6404">
            <v>5100001</v>
          </cell>
          <cell r="B6404" t="str">
            <v>ALL OTHER COSTS AND EXPENSES</v>
          </cell>
        </row>
        <row r="6405">
          <cell r="A6405">
            <v>5100001</v>
          </cell>
          <cell r="B6405" t="str">
            <v>ALL OTHER COSTS AND EXPENSES</v>
          </cell>
        </row>
        <row r="6406">
          <cell r="A6406">
            <v>5100001</v>
          </cell>
          <cell r="B6406" t="str">
            <v>ALL OTHER COSTS AND EXPENSES</v>
          </cell>
        </row>
        <row r="6407">
          <cell r="A6407">
            <v>5100001</v>
          </cell>
          <cell r="B6407" t="str">
            <v>ALL OTHER COSTS AND EXPENSES</v>
          </cell>
        </row>
        <row r="6408">
          <cell r="A6408">
            <v>5100001</v>
          </cell>
          <cell r="B6408" t="str">
            <v>ALL OTHER COSTS AND EXPENSES</v>
          </cell>
        </row>
        <row r="6409">
          <cell r="A6409">
            <v>5100001</v>
          </cell>
          <cell r="B6409" t="str">
            <v>ALL OTHER COSTS AND EXPENSES</v>
          </cell>
        </row>
        <row r="6410">
          <cell r="A6410">
            <v>5100001</v>
          </cell>
          <cell r="B6410" t="str">
            <v>ALL OTHER COSTS AND EXPENSES</v>
          </cell>
        </row>
        <row r="6411">
          <cell r="A6411">
            <v>5100001</v>
          </cell>
          <cell r="B6411" t="str">
            <v>ALL OTHER COSTS AND EXPENSES</v>
          </cell>
        </row>
        <row r="6412">
          <cell r="A6412">
            <v>9010071</v>
          </cell>
          <cell r="B6412" t="str">
            <v>INCOME FROM CONSOLIDATED AFFILIATES</v>
          </cell>
        </row>
        <row r="6413">
          <cell r="A6413">
            <v>9010072</v>
          </cell>
          <cell r="B6413" t="str">
            <v>TRSY-OTHER INTERNAL INCOME</v>
          </cell>
        </row>
        <row r="6414">
          <cell r="A6414">
            <v>9010073</v>
          </cell>
          <cell r="B6414" t="str">
            <v>CHANGE IN EQUITY</v>
          </cell>
        </row>
        <row r="6415">
          <cell r="A6415">
            <v>9011501</v>
          </cell>
          <cell r="B6415" t="str">
            <v>AMORT OF DIF BTWN CST &amp; SHR OF EQTY AT ACQ-ASSOC CO</v>
          </cell>
        </row>
        <row r="6416">
          <cell r="A6416">
            <v>9011501</v>
          </cell>
          <cell r="B6416" t="str">
            <v>AMORT OF DIF BTWN CST &amp; SHR OF EQTY AT ACQ-ASSOC CO</v>
          </cell>
        </row>
        <row r="6417">
          <cell r="A6417">
            <v>9011701</v>
          </cell>
          <cell r="B6417" t="str">
            <v>CHANGE IN EQUITY OF ASSOCIATED COMPANIES</v>
          </cell>
        </row>
        <row r="6418">
          <cell r="A6418">
            <v>9012401</v>
          </cell>
          <cell r="B6418" t="str">
            <v>GAIN OR LOSS ON DISP OF BUS OTHER THAN ASSOC CO</v>
          </cell>
        </row>
        <row r="6419">
          <cell r="A6419">
            <v>9014001</v>
          </cell>
          <cell r="B6419" t="str">
            <v>INTEREST</v>
          </cell>
        </row>
        <row r="6420">
          <cell r="A6420">
            <v>9014001</v>
          </cell>
          <cell r="B6420" t="str">
            <v>INTEREST</v>
          </cell>
        </row>
        <row r="6421">
          <cell r="A6421">
            <v>9014001</v>
          </cell>
          <cell r="B6421" t="str">
            <v>INTEREST</v>
          </cell>
        </row>
        <row r="6422">
          <cell r="A6422">
            <v>9016001</v>
          </cell>
          <cell r="B6422" t="str">
            <v>INTEREST FROM ASSOCIATED COMPANIES</v>
          </cell>
        </row>
        <row r="6423">
          <cell r="A6423">
            <v>9017001</v>
          </cell>
          <cell r="B6423" t="str">
            <v>SERVICE CHARGES &amp; COMMISSIONS-INTERNAL</v>
          </cell>
        </row>
        <row r="6424">
          <cell r="A6424">
            <v>9113401</v>
          </cell>
          <cell r="B6424" t="str">
            <v>INCOME FROM MISCELLANEOUS INVESTMENTS-VENDOR FINANCING/OTHER</v>
          </cell>
        </row>
        <row r="6425">
          <cell r="A6425">
            <v>9113401</v>
          </cell>
          <cell r="B6425" t="str">
            <v>INCOME FROM MISCELLANEOUS INVESTMENTS-VENDOR FINANCING/OTHER</v>
          </cell>
        </row>
        <row r="6426">
          <cell r="A6426">
            <v>9115001</v>
          </cell>
          <cell r="B6426" t="str">
            <v>INCOME FROM MISC INVST-AMORT OF PREM/DISC</v>
          </cell>
        </row>
        <row r="6427">
          <cell r="A6427">
            <v>9311001</v>
          </cell>
          <cell r="B6427" t="str">
            <v>INTEREST ON CUSTOMERS' ACCOUNTS &amp; NOTES REC</v>
          </cell>
        </row>
        <row r="6428">
          <cell r="A6428">
            <v>9312001</v>
          </cell>
          <cell r="B6428" t="str">
            <v>INTEREST ON BANK BALANCES</v>
          </cell>
        </row>
        <row r="6429">
          <cell r="A6429">
            <v>9312001</v>
          </cell>
          <cell r="B6429" t="str">
            <v>INTEREST ON BANK BALANCES</v>
          </cell>
        </row>
        <row r="6430">
          <cell r="A6430">
            <v>9312001</v>
          </cell>
          <cell r="B6430" t="str">
            <v>INTEREST ON BANK BALANCES</v>
          </cell>
        </row>
        <row r="6431">
          <cell r="A6431">
            <v>9312001</v>
          </cell>
          <cell r="B6431" t="str">
            <v>INTEREST ON BANK BALANCES</v>
          </cell>
        </row>
        <row r="6432">
          <cell r="A6432">
            <v>9312001</v>
          </cell>
          <cell r="B6432" t="str">
            <v>INTEREST ON BANK BALANCES</v>
          </cell>
        </row>
        <row r="6433">
          <cell r="A6433">
            <v>9313001</v>
          </cell>
          <cell r="B6433" t="str">
            <v>INTEREST ON LOANS TO EMPLOYEES</v>
          </cell>
        </row>
        <row r="6434">
          <cell r="A6434">
            <v>9316001</v>
          </cell>
          <cell r="B6434" t="str">
            <v>INTEREST ON SUNDRY RECEIVABLES</v>
          </cell>
        </row>
        <row r="6435">
          <cell r="A6435">
            <v>9511001</v>
          </cell>
          <cell r="B6435" t="str">
            <v>LICENSING INCOME</v>
          </cell>
        </row>
        <row r="6436">
          <cell r="A6436">
            <v>9511001</v>
          </cell>
          <cell r="B6436" t="str">
            <v>LICENSING INCOME</v>
          </cell>
        </row>
        <row r="6437">
          <cell r="A6437">
            <v>9613001</v>
          </cell>
          <cell r="B6437" t="str">
            <v>FEES FOR COLLECTION OF STATE &amp; LOCAL TAXES</v>
          </cell>
        </row>
        <row r="6438">
          <cell r="A6438">
            <v>9614001</v>
          </cell>
          <cell r="B6438" t="str">
            <v>RENTAL INCOME-EXTERNAL</v>
          </cell>
        </row>
        <row r="6439">
          <cell r="A6439">
            <v>9615001</v>
          </cell>
          <cell r="B6439" t="str">
            <v>SERVICES CHARGES-EXTERNAL</v>
          </cell>
        </row>
        <row r="6440">
          <cell r="A6440">
            <v>9700071</v>
          </cell>
          <cell r="B6440" t="str">
            <v>TRSY-INTEREST EXPENSE</v>
          </cell>
        </row>
        <row r="6441">
          <cell r="A6441">
            <v>9701001</v>
          </cell>
          <cell r="B6441" t="str">
            <v>INTEREST PAID TO CONSOLIDATED COMPONENTS</v>
          </cell>
        </row>
        <row r="6442">
          <cell r="A6442">
            <v>9701501</v>
          </cell>
          <cell r="B6442" t="str">
            <v>AMORT-ISSUANCE COSTS CUR EXP-DEB &amp; BONDS</v>
          </cell>
        </row>
        <row r="6443">
          <cell r="A6443">
            <v>9701701</v>
          </cell>
          <cell r="B6443" t="str">
            <v>AMORT OF DISC/PREM-RECEIVABLES DISCOUNTS</v>
          </cell>
        </row>
        <row r="6444">
          <cell r="A6444">
            <v>9702002</v>
          </cell>
          <cell r="B6444" t="str">
            <v>INTEREST ON TAX DEFICIENCIES</v>
          </cell>
        </row>
        <row r="6445">
          <cell r="A6445">
            <v>9702301</v>
          </cell>
          <cell r="B6445" t="str">
            <v>INTEREST ON OTHER TRANSACTIONS</v>
          </cell>
        </row>
        <row r="6446">
          <cell r="A6446">
            <v>9702401</v>
          </cell>
          <cell r="B6446" t="str">
            <v>SERVICE CHARGES CONTROLLED DISB BANK ACCT</v>
          </cell>
        </row>
        <row r="6447">
          <cell r="A6447">
            <v>9703001</v>
          </cell>
          <cell r="B6447" t="str">
            <v>INTEREST ON BANK LOANS,NOTES &amp;INSTALL PAYABLE</v>
          </cell>
        </row>
        <row r="6448">
          <cell r="A6448">
            <v>9800071</v>
          </cell>
          <cell r="B6448" t="str">
            <v>TRSY-TAX PROVISION</v>
          </cell>
        </row>
        <row r="6449">
          <cell r="A6449">
            <v>9801001</v>
          </cell>
          <cell r="B6449" t="str">
            <v>U.S. FED INC TAXES PAYABLE - PARENT</v>
          </cell>
        </row>
        <row r="6450">
          <cell r="A6450">
            <v>9801001</v>
          </cell>
          <cell r="B6450" t="str">
            <v>U.S. FED INC TAXES PAYABLE - PARENT</v>
          </cell>
        </row>
        <row r="6451">
          <cell r="A6451">
            <v>9801001</v>
          </cell>
          <cell r="B6451" t="str">
            <v>U.S. FED INC TAXES PAYABLE - PARENT</v>
          </cell>
        </row>
        <row r="6452">
          <cell r="A6452">
            <v>9801002</v>
          </cell>
          <cell r="B6452" t="str">
            <v>U.S.FED INC TAXES PAYABLE-NON-PARENT</v>
          </cell>
        </row>
        <row r="6453">
          <cell r="A6453">
            <v>9801002</v>
          </cell>
          <cell r="B6453" t="str">
            <v>U.S.FED INC TAXES PAYABLE-NON-PARENT</v>
          </cell>
        </row>
        <row r="6454">
          <cell r="A6454">
            <v>9801003</v>
          </cell>
          <cell r="B6454" t="str">
            <v>FSC TAX BENEFIT</v>
          </cell>
        </row>
        <row r="6455">
          <cell r="A6455">
            <v>9802001</v>
          </cell>
          <cell r="B6455" t="str">
            <v>U.S. FEDERAL INCOME TAXES-DEFERRED</v>
          </cell>
        </row>
        <row r="6456">
          <cell r="A6456">
            <v>9841001</v>
          </cell>
          <cell r="B6456" t="str">
            <v>PROVISION-FOREIGN INCOME TAX PAYABLE</v>
          </cell>
        </row>
        <row r="6457">
          <cell r="A6457">
            <v>9841001</v>
          </cell>
          <cell r="B6457" t="str">
            <v>PROVISION-FOREIGN INCOME TAX PAYABLE</v>
          </cell>
        </row>
        <row r="6458">
          <cell r="A6458">
            <v>9841001</v>
          </cell>
          <cell r="B6458" t="str">
            <v>PROVISION-FOREIGN INCOME TAX PAYABLE</v>
          </cell>
        </row>
        <row r="6459">
          <cell r="A6459">
            <v>9841001</v>
          </cell>
          <cell r="B6459" t="str">
            <v>PROVISION-FOREIGN INCOME TAX PAYABLE</v>
          </cell>
        </row>
        <row r="6460">
          <cell r="A6460">
            <v>9841001</v>
          </cell>
          <cell r="B6460" t="str">
            <v>PROVISION-FOREIGN INCOME TAX PAYABLE</v>
          </cell>
        </row>
        <row r="6461">
          <cell r="A6461">
            <v>9842001</v>
          </cell>
          <cell r="B6461" t="str">
            <v>PROVISION-FOREIGN INCOME TAX DEFERRED</v>
          </cell>
        </row>
        <row r="6462">
          <cell r="A6462">
            <v>9842001</v>
          </cell>
          <cell r="B6462" t="str">
            <v>PROVISION-FOREIGN INCOME TAX DEFERRED</v>
          </cell>
        </row>
        <row r="6463">
          <cell r="A6463">
            <v>9860001</v>
          </cell>
          <cell r="B6463" t="str">
            <v>STATE &amp; LOCAL I&amp;F TAXES - PARENT</v>
          </cell>
        </row>
        <row r="6464">
          <cell r="A6464">
            <v>9860001</v>
          </cell>
          <cell r="B6464" t="str">
            <v>STATE &amp; LOCAL I&amp;F TAXES - PARENT</v>
          </cell>
        </row>
        <row r="6465">
          <cell r="A6465">
            <v>9860001</v>
          </cell>
          <cell r="B6465" t="str">
            <v>STATE &amp; LOCAL I&amp;F TAXES - PARENT</v>
          </cell>
        </row>
        <row r="6466">
          <cell r="A6466">
            <v>9860002</v>
          </cell>
          <cell r="B6466" t="str">
            <v>PROV FOR INCOME TAXES-STATE &amp; LOCAL I&amp;F TAXES-NON-PARENT</v>
          </cell>
        </row>
        <row r="6467">
          <cell r="A6467">
            <v>9860002</v>
          </cell>
          <cell r="B6467" t="str">
            <v>PROV FOR INCOME TAXES-STATE &amp; LOCAL I&amp;F TAXES-NON-PARENT</v>
          </cell>
        </row>
        <row r="6468">
          <cell r="A6468">
            <v>9900001</v>
          </cell>
          <cell r="B6468" t="str">
            <v>INT OF OTHER SHARE OWNERS IN AFFIL NET INCOME</v>
          </cell>
        </row>
        <row r="6469">
          <cell r="A6469">
            <v>100001</v>
          </cell>
          <cell r="B6469" t="str">
            <v>CASH</v>
          </cell>
        </row>
        <row r="6470">
          <cell r="A6470">
            <v>100001</v>
          </cell>
          <cell r="B6470" t="str">
            <v>CASH</v>
          </cell>
        </row>
        <row r="6471">
          <cell r="A6471">
            <v>100001</v>
          </cell>
          <cell r="B6471" t="str">
            <v>CASH</v>
          </cell>
        </row>
        <row r="6472">
          <cell r="A6472">
            <v>100001</v>
          </cell>
          <cell r="B6472" t="str">
            <v>CASH</v>
          </cell>
        </row>
        <row r="6473">
          <cell r="A6473">
            <v>100001</v>
          </cell>
          <cell r="B6473" t="str">
            <v>CASH</v>
          </cell>
        </row>
        <row r="6474">
          <cell r="A6474">
            <v>100001</v>
          </cell>
          <cell r="B6474" t="str">
            <v>CASH</v>
          </cell>
        </row>
        <row r="6475">
          <cell r="A6475">
            <v>100001</v>
          </cell>
          <cell r="B6475" t="str">
            <v>CASH</v>
          </cell>
        </row>
        <row r="6476">
          <cell r="A6476">
            <v>100001</v>
          </cell>
          <cell r="B6476" t="str">
            <v>CASH</v>
          </cell>
        </row>
        <row r="6477">
          <cell r="A6477">
            <v>100001</v>
          </cell>
          <cell r="B6477" t="str">
            <v>CASH</v>
          </cell>
        </row>
        <row r="6478">
          <cell r="A6478">
            <v>100001</v>
          </cell>
          <cell r="B6478" t="str">
            <v>CASH</v>
          </cell>
        </row>
        <row r="6479">
          <cell r="A6479">
            <v>100071</v>
          </cell>
          <cell r="B6479" t="str">
            <v>TRSY-CASH &amp; MARKETABLE SECURITIES</v>
          </cell>
        </row>
        <row r="6480">
          <cell r="A6480">
            <v>301101</v>
          </cell>
          <cell r="B6480" t="str">
            <v>CUSTOMERS' ACCTS &amp; NOTES-CURRENT</v>
          </cell>
        </row>
        <row r="6481">
          <cell r="A6481">
            <v>301101</v>
          </cell>
          <cell r="B6481" t="str">
            <v>CUSTOMERS' ACCTS &amp; NOTES-CURRENT</v>
          </cell>
        </row>
        <row r="6482">
          <cell r="A6482">
            <v>301101</v>
          </cell>
          <cell r="B6482" t="str">
            <v>CUSTOMERS' ACCTS &amp; NOTES-CURRENT</v>
          </cell>
        </row>
        <row r="6483">
          <cell r="A6483">
            <v>301101</v>
          </cell>
          <cell r="B6483" t="str">
            <v>CUSTOMERS' ACCTS &amp; NOTES-CURRENT</v>
          </cell>
        </row>
        <row r="6484">
          <cell r="A6484">
            <v>301101</v>
          </cell>
          <cell r="B6484" t="str">
            <v>CUSTOMERS' ACCTS &amp; NOTES-CURRENT</v>
          </cell>
        </row>
        <row r="6485">
          <cell r="A6485">
            <v>301101</v>
          </cell>
          <cell r="B6485" t="str">
            <v>CUSTOMERS' ACCTS &amp; NOTES-CURRENT</v>
          </cell>
        </row>
        <row r="6486">
          <cell r="A6486">
            <v>301101</v>
          </cell>
          <cell r="B6486" t="str">
            <v>CUSTOMERS' ACCTS &amp; NOTES-CURRENT</v>
          </cell>
        </row>
        <row r="6487">
          <cell r="A6487">
            <v>301101</v>
          </cell>
          <cell r="B6487" t="str">
            <v>CUSTOMERS' ACCTS &amp; NOTES-CURRENT</v>
          </cell>
        </row>
        <row r="6488">
          <cell r="A6488">
            <v>301101</v>
          </cell>
          <cell r="B6488" t="str">
            <v>CUSTOMERS' ACCTS &amp; NOTES-CURRENT</v>
          </cell>
        </row>
        <row r="6489">
          <cell r="A6489">
            <v>301101</v>
          </cell>
          <cell r="B6489" t="str">
            <v>CUSTOMERS' ACCTS &amp; NOTES-CURRENT</v>
          </cell>
        </row>
        <row r="6490">
          <cell r="A6490">
            <v>301101</v>
          </cell>
          <cell r="B6490" t="str">
            <v>CUSTOMERS' ACCTS &amp; NOTES-CURRENT</v>
          </cell>
        </row>
        <row r="6491">
          <cell r="A6491">
            <v>301101</v>
          </cell>
          <cell r="B6491" t="str">
            <v>CUSTOMERS' ACCTS &amp; NOTES-CURRENT</v>
          </cell>
        </row>
        <row r="6492">
          <cell r="A6492">
            <v>303101</v>
          </cell>
          <cell r="B6492" t="str">
            <v>DUE FROM GE PAR &amp; CONS AFFIL WITHIN OWN BUS</v>
          </cell>
        </row>
        <row r="6493">
          <cell r="A6493">
            <v>303101</v>
          </cell>
          <cell r="B6493" t="str">
            <v>DUE FROM GE PAR &amp; CONS AFFIL WITHIN OWN BUS</v>
          </cell>
        </row>
        <row r="6494">
          <cell r="A6494">
            <v>303101</v>
          </cell>
          <cell r="B6494" t="str">
            <v>DUE FROM GE PAR &amp; CONS AFFIL WITHIN OWN BUS</v>
          </cell>
        </row>
        <row r="6495">
          <cell r="A6495">
            <v>303101</v>
          </cell>
          <cell r="B6495" t="str">
            <v>DUE FROM GE PAR &amp; CONS AFFIL WITHIN OWN BUS</v>
          </cell>
        </row>
        <row r="6496">
          <cell r="A6496">
            <v>303101</v>
          </cell>
          <cell r="B6496" t="str">
            <v>DUE FROM GE PAR &amp; CONS AFFIL WITHIN OWN BUS</v>
          </cell>
        </row>
        <row r="6497">
          <cell r="A6497">
            <v>303101</v>
          </cell>
          <cell r="B6497" t="str">
            <v>DUE FROM GE PAR &amp; CONS AFFIL WITHIN OWN BUS</v>
          </cell>
        </row>
        <row r="6498">
          <cell r="A6498">
            <v>303101</v>
          </cell>
          <cell r="B6498" t="str">
            <v>DUE FROM GE PAR &amp; CONS AFFIL WITHIN OWN BUS</v>
          </cell>
        </row>
        <row r="6499">
          <cell r="A6499">
            <v>303101</v>
          </cell>
          <cell r="B6499" t="str">
            <v>DUE FROM GE PAR &amp; CONS AFFIL WITHIN OWN BUS</v>
          </cell>
        </row>
        <row r="6500">
          <cell r="A6500">
            <v>303101</v>
          </cell>
          <cell r="B6500" t="str">
            <v>DUE FROM GE PAR &amp; CONS AFFIL WITHIN OWN BUS</v>
          </cell>
        </row>
        <row r="6501">
          <cell r="A6501">
            <v>303101</v>
          </cell>
          <cell r="B6501" t="str">
            <v>DUE FROM GE PAR &amp; CONS AFFIL WITHIN OWN BUS</v>
          </cell>
        </row>
        <row r="6502">
          <cell r="A6502">
            <v>303101</v>
          </cell>
          <cell r="B6502" t="str">
            <v>DUE FROM GE PAR &amp; CONS AFFIL WITHIN OWN BUS</v>
          </cell>
        </row>
        <row r="6503">
          <cell r="A6503">
            <v>303101</v>
          </cell>
          <cell r="B6503" t="str">
            <v>DUE FROM GE PAR &amp; CONS AFFIL WITHIN OWN BUS</v>
          </cell>
        </row>
        <row r="6504">
          <cell r="A6504">
            <v>303101</v>
          </cell>
          <cell r="B6504" t="str">
            <v>DUE FROM GE PAR &amp; CONS AFFIL WITHIN OWN BUS</v>
          </cell>
        </row>
        <row r="6505">
          <cell r="A6505">
            <v>303101</v>
          </cell>
          <cell r="B6505" t="str">
            <v>DUE FROM GE PAR &amp; CONS AFFIL WITHIN OWN BUS</v>
          </cell>
        </row>
        <row r="6506">
          <cell r="A6506">
            <v>303101</v>
          </cell>
          <cell r="B6506" t="str">
            <v>DUE FROM GE PAR &amp; CONS AFFIL WITHIN OWN BUS</v>
          </cell>
        </row>
        <row r="6507">
          <cell r="A6507">
            <v>303101</v>
          </cell>
          <cell r="B6507" t="str">
            <v>DUE FROM GE PAR &amp; CONS AFFIL WITHIN OWN BUS</v>
          </cell>
        </row>
        <row r="6508">
          <cell r="A6508">
            <v>303101</v>
          </cell>
          <cell r="B6508" t="str">
            <v>DUE FROM GE PAR &amp; CONS AFFIL WITHIN OWN BUS</v>
          </cell>
        </row>
        <row r="6509">
          <cell r="A6509">
            <v>303101</v>
          </cell>
          <cell r="B6509" t="str">
            <v>DUE FROM GE PAR &amp; CONS AFFIL WITHIN OWN BUS</v>
          </cell>
        </row>
        <row r="6510">
          <cell r="A6510">
            <v>303101</v>
          </cell>
          <cell r="B6510" t="str">
            <v>DUE FROM GE PAR &amp; CONS AFFIL WITHIN OWN BUS</v>
          </cell>
        </row>
        <row r="6511">
          <cell r="A6511">
            <v>303101</v>
          </cell>
          <cell r="B6511" t="str">
            <v>DUE FROM GE PAR &amp; CONS AFFIL WITHIN OWN BUS</v>
          </cell>
        </row>
        <row r="6512">
          <cell r="A6512">
            <v>303101</v>
          </cell>
          <cell r="B6512" t="str">
            <v>DUE FROM GE PAR &amp; CONS AFFIL WITHIN OWN BUS</v>
          </cell>
        </row>
        <row r="6513">
          <cell r="A6513">
            <v>303101</v>
          </cell>
          <cell r="B6513" t="str">
            <v>DUE FROM GE PAR &amp; CONS AFFIL WITHIN OWN BUS</v>
          </cell>
        </row>
        <row r="6514">
          <cell r="A6514">
            <v>303101</v>
          </cell>
          <cell r="B6514" t="str">
            <v>DUE FROM GE PAR &amp; CONS AFFIL WITHIN OWN BUS</v>
          </cell>
        </row>
        <row r="6515">
          <cell r="A6515">
            <v>303101</v>
          </cell>
          <cell r="B6515" t="str">
            <v>DUE FROM GE PAR &amp; CONS AFFIL WITHIN OWN BUS</v>
          </cell>
        </row>
        <row r="6516">
          <cell r="A6516">
            <v>303101</v>
          </cell>
          <cell r="B6516" t="str">
            <v>DUE FROM GE PAR &amp; CONS AFFIL WITHIN OWN BUS</v>
          </cell>
        </row>
        <row r="6517">
          <cell r="A6517">
            <v>303101</v>
          </cell>
          <cell r="B6517" t="str">
            <v>DUE FROM GE PAR &amp; CONS AFFIL WITHIN OWN BUS</v>
          </cell>
        </row>
        <row r="6518">
          <cell r="A6518">
            <v>303101</v>
          </cell>
          <cell r="B6518" t="str">
            <v>DUE FROM GE PAR &amp; CONS AFFIL WITHIN OWN BUS</v>
          </cell>
        </row>
        <row r="6519">
          <cell r="A6519">
            <v>303101</v>
          </cell>
          <cell r="B6519" t="str">
            <v>DUE FROM GE PAR &amp; CONS AFFIL WITHIN OWN BUS</v>
          </cell>
        </row>
        <row r="6520">
          <cell r="A6520">
            <v>303101</v>
          </cell>
          <cell r="B6520" t="str">
            <v>DUE FROM GE PAR &amp; CONS AFFIL WITHIN OWN BUS</v>
          </cell>
        </row>
        <row r="6521">
          <cell r="A6521">
            <v>303101</v>
          </cell>
          <cell r="B6521" t="str">
            <v>DUE FROM GE PAR &amp; CONS AFFIL WITHIN OWN BUS</v>
          </cell>
        </row>
        <row r="6522">
          <cell r="A6522">
            <v>303101</v>
          </cell>
          <cell r="B6522" t="str">
            <v>DUE FROM GE PAR &amp; CONS AFFIL WITHIN OWN BUS</v>
          </cell>
        </row>
        <row r="6523">
          <cell r="A6523">
            <v>303101</v>
          </cell>
          <cell r="B6523" t="str">
            <v>DUE FROM GE PAR &amp; CONS AFFIL WITHIN OWN BUS</v>
          </cell>
        </row>
        <row r="6524">
          <cell r="A6524">
            <v>303101</v>
          </cell>
          <cell r="B6524" t="str">
            <v>DUE FROM GE PAR &amp; CONS AFFIL WITHIN OWN BUS</v>
          </cell>
        </row>
        <row r="6525">
          <cell r="A6525">
            <v>303101</v>
          </cell>
          <cell r="B6525" t="str">
            <v>DUE FROM GE PAR &amp; CONS AFFIL WITHIN OWN BUS</v>
          </cell>
        </row>
        <row r="6526">
          <cell r="A6526">
            <v>303101</v>
          </cell>
          <cell r="B6526" t="str">
            <v>DUE FROM GE PAR &amp; CONS AFFIL WITHIN OWN BUS</v>
          </cell>
        </row>
        <row r="6527">
          <cell r="A6527">
            <v>303101</v>
          </cell>
          <cell r="B6527" t="str">
            <v>DUE FROM GE PAR &amp; CONS AFFIL WITHIN OWN BUS</v>
          </cell>
        </row>
        <row r="6528">
          <cell r="A6528">
            <v>303101</v>
          </cell>
          <cell r="B6528" t="str">
            <v>DUE FROM GE PAR &amp; CONS AFFIL WITHIN OWN BUS</v>
          </cell>
        </row>
        <row r="6529">
          <cell r="A6529">
            <v>303101</v>
          </cell>
          <cell r="B6529" t="str">
            <v>DUE FROM GE PAR &amp; CONS AFFIL WITHIN OWN BUS</v>
          </cell>
        </row>
        <row r="6530">
          <cell r="A6530">
            <v>303201</v>
          </cell>
          <cell r="B6530" t="str">
            <v>DUE FROM GE PAR &amp; CONS AFFIL OUTSIDE OWN BUS</v>
          </cell>
        </row>
        <row r="6531">
          <cell r="A6531">
            <v>303201</v>
          </cell>
          <cell r="B6531" t="str">
            <v>DUE FROM GE PAR &amp; CONS AFFIL OUTSIDE OWN BUS</v>
          </cell>
        </row>
        <row r="6532">
          <cell r="A6532">
            <v>303201</v>
          </cell>
          <cell r="B6532" t="str">
            <v>DUE FROM GE PAR &amp; CONS AFFIL OUTSIDE OWN BUS</v>
          </cell>
        </row>
        <row r="6533">
          <cell r="A6533">
            <v>303201</v>
          </cell>
          <cell r="B6533" t="str">
            <v>DUE FROM GE PAR &amp; CONS AFFIL OUTSIDE OWN BUS</v>
          </cell>
        </row>
        <row r="6534">
          <cell r="A6534">
            <v>303201</v>
          </cell>
          <cell r="B6534" t="str">
            <v>DUE FROM GE PAR &amp; CONS AFFIL OUTSIDE OWN BUS</v>
          </cell>
        </row>
        <row r="6535">
          <cell r="A6535">
            <v>303201</v>
          </cell>
          <cell r="B6535" t="str">
            <v>DUE FROM GE PAR &amp; CONS AFFIL OUTSIDE OWN BUS</v>
          </cell>
        </row>
        <row r="6536">
          <cell r="A6536">
            <v>303201</v>
          </cell>
          <cell r="B6536" t="str">
            <v>DUE FROM GE PAR &amp; CONS AFFIL OUTSIDE OWN BUS</v>
          </cell>
        </row>
        <row r="6537">
          <cell r="A6537">
            <v>303201</v>
          </cell>
          <cell r="B6537" t="str">
            <v>DUE FROM GE PAR &amp; CONS AFFIL OUTSIDE OWN BUS</v>
          </cell>
        </row>
        <row r="6538">
          <cell r="A6538">
            <v>303201</v>
          </cell>
          <cell r="B6538" t="str">
            <v>DUE FROM GE PAR &amp; CONS AFFIL OUTSIDE OWN BUS</v>
          </cell>
        </row>
        <row r="6539">
          <cell r="A6539">
            <v>371001</v>
          </cell>
          <cell r="B6539" t="str">
            <v>RESERVE FOR CUSTOMERS' ACCTS AND NOTES-CURRENT</v>
          </cell>
        </row>
        <row r="6540">
          <cell r="A6540">
            <v>403001</v>
          </cell>
          <cell r="B6540" t="str">
            <v>OTHER RECEIVABLES - ASSOC CO.</v>
          </cell>
        </row>
        <row r="6541">
          <cell r="A6541">
            <v>403001</v>
          </cell>
          <cell r="B6541" t="str">
            <v>OTHER RECEIVABLES - ASSOC CO.</v>
          </cell>
        </row>
        <row r="6542">
          <cell r="A6542">
            <v>403001</v>
          </cell>
          <cell r="B6542" t="str">
            <v>OTHER RECEIVABLES - ASSOC CO.</v>
          </cell>
        </row>
        <row r="6543">
          <cell r="A6543">
            <v>403001</v>
          </cell>
          <cell r="B6543" t="str">
            <v>OTHER RECEIVABLES - ASSOC CO.</v>
          </cell>
        </row>
        <row r="6544">
          <cell r="A6544">
            <v>403001</v>
          </cell>
          <cell r="B6544" t="str">
            <v>OTHER RECEIVABLES - ASSOC CO.</v>
          </cell>
        </row>
        <row r="6545">
          <cell r="A6545">
            <v>403001</v>
          </cell>
          <cell r="B6545" t="str">
            <v>OTHER RECEIVABLES - ASSOC CO.</v>
          </cell>
        </row>
        <row r="6546">
          <cell r="A6546">
            <v>405001</v>
          </cell>
          <cell r="B6546" t="str">
            <v>SUNDRY RECEIVABLES-CURRENT</v>
          </cell>
        </row>
        <row r="6547">
          <cell r="A6547">
            <v>405001</v>
          </cell>
          <cell r="B6547" t="str">
            <v>SUNDRY RECEIVABLES-CURRENT</v>
          </cell>
        </row>
        <row r="6548">
          <cell r="A6548">
            <v>405001</v>
          </cell>
          <cell r="B6548" t="str">
            <v>SUNDRY RECEIVABLES-CURRENT</v>
          </cell>
        </row>
        <row r="6549">
          <cell r="A6549">
            <v>405001</v>
          </cell>
          <cell r="B6549" t="str">
            <v>SUNDRY RECEIVABLES-CURRENT</v>
          </cell>
        </row>
        <row r="6550">
          <cell r="A6550">
            <v>405001</v>
          </cell>
          <cell r="B6550" t="str">
            <v>SUNDRY RECEIVABLES-CURRENT</v>
          </cell>
        </row>
        <row r="6551">
          <cell r="A6551">
            <v>405001</v>
          </cell>
          <cell r="B6551" t="str">
            <v>SUNDRY RECEIVABLES-CURRENT</v>
          </cell>
        </row>
        <row r="6552">
          <cell r="A6552">
            <v>405001</v>
          </cell>
          <cell r="B6552" t="str">
            <v>SUNDRY RECEIVABLES-CURRENT</v>
          </cell>
        </row>
        <row r="6553">
          <cell r="A6553">
            <v>405001</v>
          </cell>
          <cell r="B6553" t="str">
            <v>SUNDRY RECEIVABLES-CURRENT</v>
          </cell>
        </row>
        <row r="6554">
          <cell r="A6554">
            <v>405001</v>
          </cell>
          <cell r="B6554" t="str">
            <v>SUNDRY RECEIVABLES-CURRENT</v>
          </cell>
        </row>
        <row r="6555">
          <cell r="A6555">
            <v>405001</v>
          </cell>
          <cell r="B6555" t="str">
            <v>SUNDRY RECEIVABLES-CURRENT</v>
          </cell>
        </row>
        <row r="6556">
          <cell r="A6556">
            <v>405001</v>
          </cell>
          <cell r="B6556" t="str">
            <v>SUNDRY RECEIVABLES-CURRENT</v>
          </cell>
        </row>
        <row r="6557">
          <cell r="A6557">
            <v>405001</v>
          </cell>
          <cell r="B6557" t="str">
            <v>SUNDRY RECEIVABLES-CURRENT</v>
          </cell>
        </row>
        <row r="6558">
          <cell r="A6558">
            <v>405001</v>
          </cell>
          <cell r="B6558" t="str">
            <v>SUNDRY RECEIVABLES-CURRENT</v>
          </cell>
        </row>
        <row r="6559">
          <cell r="A6559">
            <v>405001</v>
          </cell>
          <cell r="B6559" t="str">
            <v>SUNDRY RECEIVABLES-CURRENT</v>
          </cell>
        </row>
        <row r="6560">
          <cell r="A6560">
            <v>405001</v>
          </cell>
          <cell r="B6560" t="str">
            <v>SUNDRY RECEIVABLES-CURRENT</v>
          </cell>
        </row>
        <row r="6561">
          <cell r="A6561">
            <v>405001</v>
          </cell>
          <cell r="B6561" t="str">
            <v>SUNDRY RECEIVABLES-CURRENT</v>
          </cell>
        </row>
        <row r="6562">
          <cell r="A6562">
            <v>405001</v>
          </cell>
          <cell r="B6562" t="str">
            <v>SUNDRY RECEIVABLES-CURRENT</v>
          </cell>
        </row>
        <row r="6563">
          <cell r="A6563">
            <v>405001</v>
          </cell>
          <cell r="B6563" t="str">
            <v>SUNDRY RECEIVABLES-CURRENT</v>
          </cell>
        </row>
        <row r="6564">
          <cell r="A6564">
            <v>405001</v>
          </cell>
          <cell r="B6564" t="str">
            <v>SUNDRY RECEIVABLES-CURRENT</v>
          </cell>
        </row>
        <row r="6565">
          <cell r="A6565">
            <v>405001</v>
          </cell>
          <cell r="B6565" t="str">
            <v>SUNDRY RECEIVABLES-CURRENT</v>
          </cell>
        </row>
        <row r="6566">
          <cell r="A6566">
            <v>405001</v>
          </cell>
          <cell r="B6566" t="str">
            <v>SUNDRY RECEIVABLES-CURRENT</v>
          </cell>
        </row>
        <row r="6567">
          <cell r="A6567">
            <v>405001</v>
          </cell>
          <cell r="B6567" t="str">
            <v>SUNDRY RECEIVABLES-CURRENT</v>
          </cell>
        </row>
        <row r="6568">
          <cell r="A6568">
            <v>409001</v>
          </cell>
          <cell r="B6568" t="str">
            <v>PURCHASE OF EXCHANGE</v>
          </cell>
        </row>
        <row r="6569">
          <cell r="A6569">
            <v>410001</v>
          </cell>
          <cell r="B6569" t="str">
            <v>ALLOW FOR SUNDRY RECEIVABLES-CURRENT</v>
          </cell>
        </row>
        <row r="6570">
          <cell r="A6570">
            <v>440001</v>
          </cell>
          <cell r="B6570" t="str">
            <v>SUNDRY RECEIVABLES-NOT CURRENT</v>
          </cell>
        </row>
        <row r="6571">
          <cell r="A6571">
            <v>440001</v>
          </cell>
          <cell r="B6571" t="str">
            <v>SUNDRY RECEIVABLES-NOT CURRENT</v>
          </cell>
        </row>
        <row r="6572">
          <cell r="A6572">
            <v>500001</v>
          </cell>
          <cell r="B6572" t="str">
            <v>INVENTORIES RAW AND IN PROCESS</v>
          </cell>
        </row>
        <row r="6573">
          <cell r="A6573">
            <v>500001</v>
          </cell>
          <cell r="B6573" t="str">
            <v>INVENTORIES RAW AND IN PROCESS</v>
          </cell>
        </row>
        <row r="6574">
          <cell r="A6574">
            <v>500001</v>
          </cell>
          <cell r="B6574" t="str">
            <v>INVENTORIES RAW AND IN PROCESS</v>
          </cell>
        </row>
        <row r="6575">
          <cell r="A6575">
            <v>500001</v>
          </cell>
          <cell r="B6575" t="str">
            <v>INVENTORIES RAW AND IN PROCESS</v>
          </cell>
        </row>
        <row r="6576">
          <cell r="A6576">
            <v>500001</v>
          </cell>
          <cell r="B6576" t="str">
            <v>INVENTORIES RAW AND IN PROCESS</v>
          </cell>
        </row>
        <row r="6577">
          <cell r="A6577">
            <v>500001</v>
          </cell>
          <cell r="B6577" t="str">
            <v>INVENTORIES RAW AND IN PROCESS</v>
          </cell>
        </row>
        <row r="6578">
          <cell r="A6578">
            <v>500001</v>
          </cell>
          <cell r="B6578" t="str">
            <v>INVENTORIES RAW AND IN PROCESS</v>
          </cell>
        </row>
        <row r="6579">
          <cell r="A6579">
            <v>500001</v>
          </cell>
          <cell r="B6579" t="str">
            <v>INVENTORIES RAW AND IN PROCESS</v>
          </cell>
        </row>
        <row r="6580">
          <cell r="A6580">
            <v>500001</v>
          </cell>
          <cell r="B6580" t="str">
            <v>INVENTORIES RAW AND IN PROCESS</v>
          </cell>
        </row>
        <row r="6581">
          <cell r="A6581">
            <v>500001</v>
          </cell>
          <cell r="B6581" t="str">
            <v>INVENTORIES RAW AND IN PROCESS</v>
          </cell>
        </row>
        <row r="6582">
          <cell r="A6582">
            <v>500001</v>
          </cell>
          <cell r="B6582" t="str">
            <v>INVENTORIES RAW AND IN PROCESS</v>
          </cell>
        </row>
        <row r="6583">
          <cell r="A6583">
            <v>500001</v>
          </cell>
          <cell r="B6583" t="str">
            <v>INVENTORIES RAW AND IN PROCESS</v>
          </cell>
        </row>
        <row r="6584">
          <cell r="A6584">
            <v>500001</v>
          </cell>
          <cell r="B6584" t="str">
            <v>INVENTORIES RAW AND IN PROCESS</v>
          </cell>
        </row>
        <row r="6585">
          <cell r="A6585">
            <v>500001</v>
          </cell>
          <cell r="B6585" t="str">
            <v>INVENTORIES RAW AND IN PROCESS</v>
          </cell>
        </row>
        <row r="6586">
          <cell r="A6586">
            <v>500001</v>
          </cell>
          <cell r="B6586" t="str">
            <v>INVENTORIES RAW AND IN PROCESS</v>
          </cell>
        </row>
        <row r="6587">
          <cell r="A6587">
            <v>500001</v>
          </cell>
          <cell r="B6587" t="str">
            <v>INVENTORIES RAW AND IN PROCESS</v>
          </cell>
        </row>
        <row r="6588">
          <cell r="A6588">
            <v>500001</v>
          </cell>
          <cell r="B6588" t="str">
            <v>INVENTORIES RAW AND IN PROCESS</v>
          </cell>
        </row>
        <row r="6589">
          <cell r="A6589">
            <v>500001</v>
          </cell>
          <cell r="B6589" t="str">
            <v>INVENTORIES RAW AND IN PROCESS</v>
          </cell>
        </row>
        <row r="6590">
          <cell r="A6590">
            <v>500001</v>
          </cell>
          <cell r="B6590" t="str">
            <v>INVENTORIES RAW AND IN PROCESS</v>
          </cell>
        </row>
        <row r="6591">
          <cell r="A6591">
            <v>500001</v>
          </cell>
          <cell r="B6591" t="str">
            <v>INVENTORIES RAW AND IN PROCESS</v>
          </cell>
        </row>
        <row r="6592">
          <cell r="A6592">
            <v>500001</v>
          </cell>
          <cell r="B6592" t="str">
            <v>INVENTORIES RAW AND IN PROCESS</v>
          </cell>
        </row>
        <row r="6593">
          <cell r="A6593">
            <v>500001</v>
          </cell>
          <cell r="B6593" t="str">
            <v>INVENTORIES RAW AND IN PROCESS</v>
          </cell>
        </row>
        <row r="6594">
          <cell r="A6594">
            <v>500001</v>
          </cell>
          <cell r="B6594" t="str">
            <v>INVENTORIES RAW AND IN PROCESS</v>
          </cell>
        </row>
        <row r="6595">
          <cell r="A6595">
            <v>500001</v>
          </cell>
          <cell r="B6595" t="str">
            <v>INVENTORIES RAW AND IN PROCESS</v>
          </cell>
        </row>
        <row r="6596">
          <cell r="A6596">
            <v>500001</v>
          </cell>
          <cell r="B6596" t="str">
            <v>INVENTORIES RAW AND IN PROCESS</v>
          </cell>
        </row>
        <row r="6597">
          <cell r="A6597">
            <v>500001</v>
          </cell>
          <cell r="B6597" t="str">
            <v>INVENTORIES RAW AND IN PROCESS</v>
          </cell>
        </row>
        <row r="6598">
          <cell r="A6598">
            <v>500001</v>
          </cell>
          <cell r="B6598" t="str">
            <v>INVENTORIES RAW AND IN PROCESS</v>
          </cell>
        </row>
        <row r="6599">
          <cell r="A6599">
            <v>500001</v>
          </cell>
          <cell r="B6599" t="str">
            <v>INVENTORIES RAW AND IN PROCESS</v>
          </cell>
        </row>
        <row r="6600">
          <cell r="A6600">
            <v>500001</v>
          </cell>
          <cell r="B6600" t="str">
            <v>INVENTORIES RAW AND IN PROCESS</v>
          </cell>
        </row>
        <row r="6601">
          <cell r="A6601">
            <v>500001</v>
          </cell>
          <cell r="B6601" t="str">
            <v>INVENTORIES RAW AND IN PROCESS</v>
          </cell>
        </row>
        <row r="6602">
          <cell r="A6602">
            <v>500001</v>
          </cell>
          <cell r="B6602" t="str">
            <v>INVENTORIES RAW AND IN PROCESS</v>
          </cell>
        </row>
        <row r="6603">
          <cell r="A6603">
            <v>500001</v>
          </cell>
          <cell r="B6603" t="str">
            <v>INVENTORIES RAW AND IN PROCESS</v>
          </cell>
        </row>
        <row r="6604">
          <cell r="A6604">
            <v>500001</v>
          </cell>
          <cell r="B6604" t="str">
            <v>INVENTORIES RAW AND IN PROCESS</v>
          </cell>
        </row>
        <row r="6605">
          <cell r="A6605">
            <v>500001</v>
          </cell>
          <cell r="B6605" t="str">
            <v>INVENTORIES RAW AND IN PROCESS</v>
          </cell>
        </row>
        <row r="6606">
          <cell r="A6606">
            <v>500001</v>
          </cell>
          <cell r="B6606" t="str">
            <v>INVENTORIES RAW AND IN PROCESS</v>
          </cell>
        </row>
        <row r="6607">
          <cell r="A6607">
            <v>500001</v>
          </cell>
          <cell r="B6607" t="str">
            <v>INVENTORIES RAW AND IN PROCESS</v>
          </cell>
        </row>
        <row r="6608">
          <cell r="A6608">
            <v>500001</v>
          </cell>
          <cell r="B6608" t="str">
            <v>INVENTORIES RAW AND IN PROCESS</v>
          </cell>
        </row>
        <row r="6609">
          <cell r="A6609">
            <v>500001</v>
          </cell>
          <cell r="B6609" t="str">
            <v>INVENTORIES RAW AND IN PROCESS</v>
          </cell>
        </row>
        <row r="6610">
          <cell r="A6610">
            <v>500001</v>
          </cell>
          <cell r="B6610" t="str">
            <v>INVENTORIES RAW AND IN PROCESS</v>
          </cell>
        </row>
        <row r="6611">
          <cell r="A6611">
            <v>500001</v>
          </cell>
          <cell r="B6611" t="str">
            <v>INVENTORIES RAW AND IN PROCESS</v>
          </cell>
        </row>
        <row r="6612">
          <cell r="A6612">
            <v>500001</v>
          </cell>
          <cell r="B6612" t="str">
            <v>INVENTORIES RAW AND IN PROCESS</v>
          </cell>
        </row>
        <row r="6613">
          <cell r="A6613">
            <v>500001</v>
          </cell>
          <cell r="B6613" t="str">
            <v>INVENTORIES RAW AND IN PROCESS</v>
          </cell>
        </row>
        <row r="6614">
          <cell r="A6614">
            <v>500001</v>
          </cell>
          <cell r="B6614" t="str">
            <v>INVENTORIES RAW AND IN PROCESS</v>
          </cell>
        </row>
        <row r="6615">
          <cell r="A6615">
            <v>500001</v>
          </cell>
          <cell r="B6615" t="str">
            <v>INVENTORIES RAW AND IN PROCESS</v>
          </cell>
        </row>
        <row r="6616">
          <cell r="A6616">
            <v>500001</v>
          </cell>
          <cell r="B6616" t="str">
            <v>INVENTORIES RAW AND IN PROCESS</v>
          </cell>
        </row>
        <row r="6617">
          <cell r="A6617">
            <v>500001</v>
          </cell>
          <cell r="B6617" t="str">
            <v>INVENTORIES RAW AND IN PROCESS</v>
          </cell>
        </row>
        <row r="6618">
          <cell r="A6618">
            <v>500001</v>
          </cell>
          <cell r="B6618" t="str">
            <v>INVENTORIES RAW AND IN PROCESS</v>
          </cell>
        </row>
        <row r="6619">
          <cell r="A6619">
            <v>500001</v>
          </cell>
          <cell r="B6619" t="str">
            <v>INVENTORIES RAW AND IN PROCESS</v>
          </cell>
        </row>
        <row r="6620">
          <cell r="A6620">
            <v>500001</v>
          </cell>
          <cell r="B6620" t="str">
            <v>INVENTORIES RAW AND IN PROCESS</v>
          </cell>
        </row>
        <row r="6621">
          <cell r="A6621">
            <v>500001</v>
          </cell>
          <cell r="B6621" t="str">
            <v>INVENTORIES RAW AND IN PROCESS</v>
          </cell>
        </row>
        <row r="6622">
          <cell r="A6622">
            <v>500001</v>
          </cell>
          <cell r="B6622" t="str">
            <v>INVENTORIES RAW AND IN PROCESS</v>
          </cell>
        </row>
        <row r="6623">
          <cell r="A6623">
            <v>500001</v>
          </cell>
          <cell r="B6623" t="str">
            <v>INVENTORIES RAW AND IN PROCESS</v>
          </cell>
        </row>
        <row r="6624">
          <cell r="A6624">
            <v>500001</v>
          </cell>
          <cell r="B6624" t="str">
            <v>INVENTORIES RAW AND IN PROCESS</v>
          </cell>
        </row>
        <row r="6625">
          <cell r="A6625">
            <v>500001</v>
          </cell>
          <cell r="B6625" t="str">
            <v>INVENTORIES RAW AND IN PROCESS</v>
          </cell>
        </row>
        <row r="6626">
          <cell r="A6626">
            <v>500001</v>
          </cell>
          <cell r="B6626" t="str">
            <v>INVENTORIES RAW AND IN PROCESS</v>
          </cell>
        </row>
        <row r="6627">
          <cell r="A6627">
            <v>600001</v>
          </cell>
          <cell r="B6627" t="str">
            <v>FINISHED PRODUCT</v>
          </cell>
        </row>
        <row r="6628">
          <cell r="A6628">
            <v>600001</v>
          </cell>
          <cell r="B6628" t="str">
            <v>FINISHED PRODUCT</v>
          </cell>
        </row>
        <row r="6629">
          <cell r="A6629">
            <v>600001</v>
          </cell>
          <cell r="B6629" t="str">
            <v>FINISHED PRODUCT</v>
          </cell>
        </row>
        <row r="6630">
          <cell r="A6630">
            <v>600001</v>
          </cell>
          <cell r="B6630" t="str">
            <v>FINISHED PRODUCT</v>
          </cell>
        </row>
        <row r="6631">
          <cell r="A6631">
            <v>600001</v>
          </cell>
          <cell r="B6631" t="str">
            <v>FINISHED PRODUCT</v>
          </cell>
        </row>
        <row r="6632">
          <cell r="A6632">
            <v>600001</v>
          </cell>
          <cell r="B6632" t="str">
            <v>FINISHED PRODUCT</v>
          </cell>
        </row>
        <row r="6633">
          <cell r="A6633">
            <v>600001</v>
          </cell>
          <cell r="B6633" t="str">
            <v>FINISHED PRODUCT</v>
          </cell>
        </row>
        <row r="6634">
          <cell r="A6634">
            <v>600001</v>
          </cell>
          <cell r="B6634" t="str">
            <v>FINISHED PRODUCT</v>
          </cell>
        </row>
        <row r="6635">
          <cell r="A6635">
            <v>600001</v>
          </cell>
          <cell r="B6635" t="str">
            <v>FINISHED PRODUCT</v>
          </cell>
        </row>
        <row r="6636">
          <cell r="A6636">
            <v>600001</v>
          </cell>
          <cell r="B6636" t="str">
            <v>FINISHED PRODUCT</v>
          </cell>
        </row>
        <row r="6637">
          <cell r="A6637">
            <v>600001</v>
          </cell>
          <cell r="B6637" t="str">
            <v>FINISHED PRODUCT</v>
          </cell>
        </row>
        <row r="6638">
          <cell r="A6638">
            <v>600001</v>
          </cell>
          <cell r="B6638" t="str">
            <v>FINISHED PRODUCT</v>
          </cell>
        </row>
        <row r="6639">
          <cell r="A6639">
            <v>600001</v>
          </cell>
          <cell r="B6639" t="str">
            <v>FINISHED PRODUCT</v>
          </cell>
        </row>
        <row r="6640">
          <cell r="A6640">
            <v>600001</v>
          </cell>
          <cell r="B6640" t="str">
            <v>FINISHED PRODUCT</v>
          </cell>
        </row>
        <row r="6641">
          <cell r="A6641">
            <v>600001</v>
          </cell>
          <cell r="B6641" t="str">
            <v>FINISHED PRODUCT</v>
          </cell>
        </row>
        <row r="6642">
          <cell r="A6642">
            <v>600001</v>
          </cell>
          <cell r="B6642" t="str">
            <v>FINISHED PRODUCT</v>
          </cell>
        </row>
        <row r="6643">
          <cell r="A6643">
            <v>600001</v>
          </cell>
          <cell r="B6643" t="str">
            <v>FINISHED PRODUCT</v>
          </cell>
        </row>
        <row r="6644">
          <cell r="A6644">
            <v>600001</v>
          </cell>
          <cell r="B6644" t="str">
            <v>FINISHED PRODUCT</v>
          </cell>
        </row>
        <row r="6645">
          <cell r="A6645">
            <v>600001</v>
          </cell>
          <cell r="B6645" t="str">
            <v>FINISHED PRODUCT</v>
          </cell>
        </row>
        <row r="6646">
          <cell r="A6646">
            <v>600001</v>
          </cell>
          <cell r="B6646" t="str">
            <v>FINISHED PRODUCT</v>
          </cell>
        </row>
        <row r="6647">
          <cell r="A6647">
            <v>600001</v>
          </cell>
          <cell r="B6647" t="str">
            <v>FINISHED PRODUCT</v>
          </cell>
        </row>
        <row r="6648">
          <cell r="A6648">
            <v>600001</v>
          </cell>
          <cell r="B6648" t="str">
            <v>FINISHED PRODUCT</v>
          </cell>
        </row>
        <row r="6649">
          <cell r="A6649">
            <v>600001</v>
          </cell>
          <cell r="B6649" t="str">
            <v>FINISHED PRODUCT</v>
          </cell>
        </row>
        <row r="6650">
          <cell r="A6650">
            <v>600001</v>
          </cell>
          <cell r="B6650" t="str">
            <v>FINISHED PRODUCT</v>
          </cell>
        </row>
        <row r="6651">
          <cell r="A6651">
            <v>600001</v>
          </cell>
          <cell r="B6651" t="str">
            <v>FINISHED PRODUCT</v>
          </cell>
        </row>
        <row r="6652">
          <cell r="A6652">
            <v>700001</v>
          </cell>
          <cell r="B6652" t="str">
            <v>CONSIGNED STOCKS</v>
          </cell>
        </row>
        <row r="6653">
          <cell r="A6653">
            <v>700001</v>
          </cell>
          <cell r="B6653" t="str">
            <v>CONSIGNED STOCKS</v>
          </cell>
        </row>
        <row r="6654">
          <cell r="A6654">
            <v>700001</v>
          </cell>
          <cell r="B6654" t="str">
            <v>CONSIGNED STOCKS</v>
          </cell>
        </row>
        <row r="6655">
          <cell r="A6655">
            <v>700001</v>
          </cell>
          <cell r="B6655" t="str">
            <v>CONSIGNED STOCKS</v>
          </cell>
        </row>
        <row r="6656">
          <cell r="A6656">
            <v>800001</v>
          </cell>
          <cell r="B6656" t="str">
            <v>UNBILLED SHIPMENTS</v>
          </cell>
        </row>
        <row r="6657">
          <cell r="A6657">
            <v>800001</v>
          </cell>
          <cell r="B6657" t="str">
            <v>UNBILLED SHIPMENTS</v>
          </cell>
        </row>
        <row r="6658">
          <cell r="A6658">
            <v>800001</v>
          </cell>
          <cell r="B6658" t="str">
            <v>UNBILLED SHIPMENTS</v>
          </cell>
        </row>
        <row r="6659">
          <cell r="A6659">
            <v>950003</v>
          </cell>
          <cell r="B6659" t="str">
            <v>OTHERS WITHIN OWN ECHELON ABOVE GROUP</v>
          </cell>
        </row>
        <row r="6660">
          <cell r="A6660">
            <v>950004</v>
          </cell>
          <cell r="B6660" t="str">
            <v>OTHER GE PARENT CO.COMPONENTS</v>
          </cell>
        </row>
        <row r="6661">
          <cell r="A6661">
            <v>970001</v>
          </cell>
          <cell r="B6661" t="str">
            <v>REVALUATION TO LIFO</v>
          </cell>
        </row>
        <row r="6662">
          <cell r="A6662">
            <v>980001</v>
          </cell>
          <cell r="B6662" t="str">
            <v>REVAL TO LIFO - ADJ. TO FIN. RPT. BASIS</v>
          </cell>
        </row>
        <row r="6663">
          <cell r="A6663">
            <v>1010001</v>
          </cell>
          <cell r="B6663" t="str">
            <v>PROGRESS COLLECTIONS</v>
          </cell>
        </row>
        <row r="6664">
          <cell r="A6664">
            <v>1010001</v>
          </cell>
          <cell r="B6664" t="str">
            <v>PROGRESS COLLECTIONS</v>
          </cell>
        </row>
        <row r="6665">
          <cell r="A6665">
            <v>1201001</v>
          </cell>
          <cell r="B6665" t="str">
            <v>INSURANCE PAID IN ADVANCE</v>
          </cell>
        </row>
        <row r="6666">
          <cell r="A6666">
            <v>1201001</v>
          </cell>
          <cell r="B6666" t="str">
            <v>INSURANCE PAID IN ADVANCE</v>
          </cell>
        </row>
        <row r="6667">
          <cell r="A6667">
            <v>1201501</v>
          </cell>
          <cell r="B6667" t="str">
            <v>PREPAID EXP., EASEMENTS &amp; RIGHTS OF WAY</v>
          </cell>
        </row>
        <row r="6668">
          <cell r="A6668">
            <v>1201501</v>
          </cell>
          <cell r="B6668" t="str">
            <v>PREPAID EXP., EASEMENTS &amp; RIGHTS OF WAY</v>
          </cell>
        </row>
        <row r="6669">
          <cell r="A6669">
            <v>1202001</v>
          </cell>
          <cell r="B6669" t="str">
            <v>TAXES PAID IN ADVANCE</v>
          </cell>
        </row>
        <row r="6670">
          <cell r="A6670">
            <v>1202001</v>
          </cell>
          <cell r="B6670" t="str">
            <v>TAXES PAID IN ADVANCE</v>
          </cell>
        </row>
        <row r="6671">
          <cell r="A6671">
            <v>1202001</v>
          </cell>
          <cell r="B6671" t="str">
            <v>TAXES PAID IN ADVANCE</v>
          </cell>
        </row>
        <row r="6672">
          <cell r="A6672">
            <v>1202001</v>
          </cell>
          <cell r="B6672" t="str">
            <v>TAXES PAID IN ADVANCE</v>
          </cell>
        </row>
        <row r="6673">
          <cell r="A6673">
            <v>1203001</v>
          </cell>
          <cell r="B6673" t="str">
            <v>OTHER DEF CHGS                   120.3,.4,.6,.8,.17,.1</v>
          </cell>
        </row>
        <row r="6674">
          <cell r="A6674">
            <v>1203001</v>
          </cell>
          <cell r="B6674" t="str">
            <v>OTHER DEF CHGS                   120.3,.4,.6,.8,.17,.1</v>
          </cell>
        </row>
        <row r="6675">
          <cell r="A6675">
            <v>1203001</v>
          </cell>
          <cell r="B6675" t="str">
            <v>OTHER DEF CHGS                   120.3,.4,.6,.8,.17,.1</v>
          </cell>
        </row>
        <row r="6676">
          <cell r="A6676">
            <v>1203001</v>
          </cell>
          <cell r="B6676" t="str">
            <v>OTHER DEF CHGS                   120.3,.4,.6,.8,.17,.1</v>
          </cell>
        </row>
        <row r="6677">
          <cell r="A6677">
            <v>1203001</v>
          </cell>
          <cell r="B6677" t="str">
            <v>OTHER DEF CHGS                   120.3,.4,.6,.8,.17,.1</v>
          </cell>
        </row>
        <row r="6678">
          <cell r="A6678">
            <v>1203001</v>
          </cell>
          <cell r="B6678" t="str">
            <v>OTHER DEF CHGS                   120.3,.4,.6,.8,.17,.1</v>
          </cell>
        </row>
        <row r="6679">
          <cell r="A6679">
            <v>1203001</v>
          </cell>
          <cell r="B6679" t="str">
            <v>OTHER DEF CHGS                   120.3,.4,.6,.8,.17,.1</v>
          </cell>
        </row>
        <row r="6680">
          <cell r="A6680">
            <v>1203001</v>
          </cell>
          <cell r="B6680" t="str">
            <v>OTHER DEF CHGS                   120.3,.4,.6,.8,.17,.1</v>
          </cell>
        </row>
        <row r="6681">
          <cell r="A6681">
            <v>1205001</v>
          </cell>
          <cell r="B6681" t="str">
            <v>UNDISTRIBUTED EXPENDITURES</v>
          </cell>
        </row>
        <row r="6682">
          <cell r="A6682">
            <v>1205001</v>
          </cell>
          <cell r="B6682" t="str">
            <v>UNDISTRIBUTED EXPENDITURES</v>
          </cell>
        </row>
        <row r="6683">
          <cell r="A6683">
            <v>1205001</v>
          </cell>
          <cell r="B6683" t="str">
            <v>UNDISTRIBUTED EXPENDITURES</v>
          </cell>
        </row>
        <row r="6684">
          <cell r="A6684">
            <v>1205001</v>
          </cell>
          <cell r="B6684" t="str">
            <v>UNDISTRIBUTED EXPENDITURES</v>
          </cell>
        </row>
        <row r="6685">
          <cell r="A6685">
            <v>1205001</v>
          </cell>
          <cell r="B6685" t="str">
            <v>UNDISTRIBUTED EXPENDITURES</v>
          </cell>
        </row>
        <row r="6686">
          <cell r="A6686">
            <v>1205001</v>
          </cell>
          <cell r="B6686" t="str">
            <v>UNDISTRIBUTED EXPENDITURES</v>
          </cell>
        </row>
        <row r="6687">
          <cell r="A6687">
            <v>1205001</v>
          </cell>
          <cell r="B6687" t="str">
            <v>UNDISTRIBUTED EXPENDITURES</v>
          </cell>
        </row>
        <row r="6688">
          <cell r="A6688">
            <v>1205001</v>
          </cell>
          <cell r="B6688" t="str">
            <v>UNDISTRIBUTED EXPENDITURES</v>
          </cell>
        </row>
        <row r="6689">
          <cell r="A6689">
            <v>1205001</v>
          </cell>
          <cell r="B6689" t="str">
            <v>UNDISTRIBUTED EXPENDITURES</v>
          </cell>
        </row>
        <row r="6690">
          <cell r="A6690">
            <v>1205001</v>
          </cell>
          <cell r="B6690" t="str">
            <v>UNDISTRIBUTED EXPENDITURES</v>
          </cell>
        </row>
        <row r="6691">
          <cell r="A6691">
            <v>1205001</v>
          </cell>
          <cell r="B6691" t="str">
            <v>UNDISTRIBUTED EXPENDITURES</v>
          </cell>
        </row>
        <row r="6692">
          <cell r="A6692">
            <v>1205001</v>
          </cell>
          <cell r="B6692" t="str">
            <v>UNDISTRIBUTED EXPENDITURES</v>
          </cell>
        </row>
        <row r="6693">
          <cell r="A6693">
            <v>1205001</v>
          </cell>
          <cell r="B6693" t="str">
            <v>UNDISTRIBUTED EXPENDITURES</v>
          </cell>
        </row>
        <row r="6694">
          <cell r="A6694">
            <v>1205001</v>
          </cell>
          <cell r="B6694" t="str">
            <v>UNDISTRIBUTED EXPENDITURES</v>
          </cell>
        </row>
        <row r="6695">
          <cell r="A6695">
            <v>1205001</v>
          </cell>
          <cell r="B6695" t="str">
            <v>UNDISTRIBUTED EXPENDITURES</v>
          </cell>
        </row>
        <row r="6696">
          <cell r="A6696">
            <v>1205001</v>
          </cell>
          <cell r="B6696" t="str">
            <v>UNDISTRIBUTED EXPENDITURES</v>
          </cell>
        </row>
        <row r="6697">
          <cell r="A6697">
            <v>1205001</v>
          </cell>
          <cell r="B6697" t="str">
            <v>UNDISTRIBUTED EXPENDITURES</v>
          </cell>
        </row>
        <row r="6698">
          <cell r="A6698">
            <v>1205001</v>
          </cell>
          <cell r="B6698" t="str">
            <v>UNDISTRIBUTED EXPENDITURES</v>
          </cell>
        </row>
        <row r="6699">
          <cell r="A6699">
            <v>1205001</v>
          </cell>
          <cell r="B6699" t="str">
            <v>UNDISTRIBUTED EXPENDITURES</v>
          </cell>
        </row>
        <row r="6700">
          <cell r="A6700">
            <v>1205001</v>
          </cell>
          <cell r="B6700" t="str">
            <v>UNDISTRIBUTED EXPENDITURES</v>
          </cell>
        </row>
        <row r="6701">
          <cell r="A6701">
            <v>1205001</v>
          </cell>
          <cell r="B6701" t="str">
            <v>UNDISTRIBUTED EXPENDITURES</v>
          </cell>
        </row>
        <row r="6702">
          <cell r="A6702">
            <v>1205001</v>
          </cell>
          <cell r="B6702" t="str">
            <v>UNDISTRIBUTED EXPENDITURES</v>
          </cell>
        </row>
        <row r="6703">
          <cell r="A6703">
            <v>1205001</v>
          </cell>
          <cell r="B6703" t="str">
            <v>UNDISTRIBUTED EXPENDITURES</v>
          </cell>
        </row>
        <row r="6704">
          <cell r="A6704">
            <v>1205001</v>
          </cell>
          <cell r="B6704" t="str">
            <v>UNDISTRIBUTED EXPENDITURES</v>
          </cell>
        </row>
        <row r="6705">
          <cell r="A6705">
            <v>1205001</v>
          </cell>
          <cell r="B6705" t="str">
            <v>UNDISTRIBUTED EXPENDITURES</v>
          </cell>
        </row>
        <row r="6706">
          <cell r="A6706">
            <v>1205001</v>
          </cell>
          <cell r="B6706" t="str">
            <v>UNDISTRIBUTED EXPENDITURES</v>
          </cell>
        </row>
        <row r="6707">
          <cell r="A6707">
            <v>1205001</v>
          </cell>
          <cell r="B6707" t="str">
            <v>UNDISTRIBUTED EXPENDITURES</v>
          </cell>
        </row>
        <row r="6708">
          <cell r="A6708">
            <v>1205001</v>
          </cell>
          <cell r="B6708" t="str">
            <v>UNDISTRIBUTED EXPENDITURES</v>
          </cell>
        </row>
        <row r="6709">
          <cell r="A6709">
            <v>1205001</v>
          </cell>
          <cell r="B6709" t="str">
            <v>UNDISTRIBUTED EXPENDITURES</v>
          </cell>
        </row>
        <row r="6710">
          <cell r="A6710">
            <v>1205001</v>
          </cell>
          <cell r="B6710" t="str">
            <v>UNDISTRIBUTED EXPENDITURES</v>
          </cell>
        </row>
        <row r="6711">
          <cell r="A6711">
            <v>1205001</v>
          </cell>
          <cell r="B6711" t="str">
            <v>UNDISTRIBUTED EXPENDITURES</v>
          </cell>
        </row>
        <row r="6712">
          <cell r="A6712">
            <v>1205001</v>
          </cell>
          <cell r="B6712" t="str">
            <v>UNDISTRIBUTED EXPENDITURES</v>
          </cell>
        </row>
        <row r="6713">
          <cell r="A6713">
            <v>1205001</v>
          </cell>
          <cell r="B6713" t="str">
            <v>UNDISTRIBUTED EXPENDITURES</v>
          </cell>
        </row>
        <row r="6714">
          <cell r="A6714">
            <v>1205001</v>
          </cell>
          <cell r="B6714" t="str">
            <v>UNDISTRIBUTED EXPENDITURES</v>
          </cell>
        </row>
        <row r="6715">
          <cell r="A6715">
            <v>1205001</v>
          </cell>
          <cell r="B6715" t="str">
            <v>UNDISTRIBUTED EXPENDITURES</v>
          </cell>
        </row>
        <row r="6716">
          <cell r="A6716">
            <v>1205001</v>
          </cell>
          <cell r="B6716" t="str">
            <v>UNDISTRIBUTED EXPENDITURES</v>
          </cell>
        </row>
        <row r="6717">
          <cell r="A6717">
            <v>1205001</v>
          </cell>
          <cell r="B6717" t="str">
            <v>UNDISTRIBUTED EXPENDITURES</v>
          </cell>
        </row>
        <row r="6718">
          <cell r="A6718">
            <v>1205001</v>
          </cell>
          <cell r="B6718" t="str">
            <v>UNDISTRIBUTED EXPENDITURES</v>
          </cell>
        </row>
        <row r="6719">
          <cell r="A6719">
            <v>1205001</v>
          </cell>
          <cell r="B6719" t="str">
            <v>UNDISTRIBUTED EXPENDITURES</v>
          </cell>
        </row>
        <row r="6720">
          <cell r="A6720">
            <v>1205001</v>
          </cell>
          <cell r="B6720" t="str">
            <v>UNDISTRIBUTED EXPENDITURES</v>
          </cell>
        </row>
        <row r="6721">
          <cell r="A6721">
            <v>1205001</v>
          </cell>
          <cell r="B6721" t="str">
            <v>UNDISTRIBUTED EXPENDITURES</v>
          </cell>
        </row>
        <row r="6722">
          <cell r="A6722">
            <v>1205001</v>
          </cell>
          <cell r="B6722" t="str">
            <v>UNDISTRIBUTED EXPENDITURES</v>
          </cell>
        </row>
        <row r="6723">
          <cell r="A6723">
            <v>1205001</v>
          </cell>
          <cell r="B6723" t="str">
            <v>UNDISTRIBUTED EXPENDITURES</v>
          </cell>
        </row>
        <row r="6724">
          <cell r="A6724">
            <v>1205001</v>
          </cell>
          <cell r="B6724" t="str">
            <v>UNDISTRIBUTED EXPENDITURES</v>
          </cell>
        </row>
        <row r="6725">
          <cell r="A6725">
            <v>1205001</v>
          </cell>
          <cell r="B6725" t="str">
            <v>UNDISTRIBUTED EXPENDITURES</v>
          </cell>
        </row>
        <row r="6726">
          <cell r="A6726">
            <v>1205001</v>
          </cell>
          <cell r="B6726" t="str">
            <v>UNDISTRIBUTED EXPENDITURES</v>
          </cell>
        </row>
        <row r="6727">
          <cell r="A6727">
            <v>1205001</v>
          </cell>
          <cell r="B6727" t="str">
            <v>UNDISTRIBUTED EXPENDITURES</v>
          </cell>
        </row>
        <row r="6728">
          <cell r="A6728">
            <v>1205001</v>
          </cell>
          <cell r="B6728" t="str">
            <v>UNDISTRIBUTED EXPENDITURES</v>
          </cell>
        </row>
        <row r="6729">
          <cell r="A6729">
            <v>1205001</v>
          </cell>
          <cell r="B6729" t="str">
            <v>UNDISTRIBUTED EXPENDITURES</v>
          </cell>
        </row>
        <row r="6730">
          <cell r="A6730">
            <v>1205001</v>
          </cell>
          <cell r="B6730" t="str">
            <v>UNDISTRIBUTED EXPENDITURES</v>
          </cell>
        </row>
        <row r="6731">
          <cell r="A6731">
            <v>1205001</v>
          </cell>
          <cell r="B6731" t="str">
            <v>UNDISTRIBUTED EXPENDITURES</v>
          </cell>
        </row>
        <row r="6732">
          <cell r="A6732">
            <v>1205001</v>
          </cell>
          <cell r="B6732" t="str">
            <v>UNDISTRIBUTED EXPENDITURES</v>
          </cell>
        </row>
        <row r="6733">
          <cell r="A6733">
            <v>1205001</v>
          </cell>
          <cell r="B6733" t="str">
            <v>UNDISTRIBUTED EXPENDITURES</v>
          </cell>
        </row>
        <row r="6734">
          <cell r="A6734">
            <v>1205001</v>
          </cell>
          <cell r="B6734" t="str">
            <v>UNDISTRIBUTED EXPENDITURES</v>
          </cell>
        </row>
        <row r="6735">
          <cell r="A6735">
            <v>1205001</v>
          </cell>
          <cell r="B6735" t="str">
            <v>UNDISTRIBUTED EXPENDITURES</v>
          </cell>
        </row>
        <row r="6736">
          <cell r="A6736">
            <v>1205001</v>
          </cell>
          <cell r="B6736" t="str">
            <v>UNDISTRIBUTED EXPENDITURES</v>
          </cell>
        </row>
        <row r="6737">
          <cell r="A6737">
            <v>1205001</v>
          </cell>
          <cell r="B6737" t="str">
            <v>UNDISTRIBUTED EXPENDITURES</v>
          </cell>
        </row>
        <row r="6738">
          <cell r="A6738">
            <v>1205001</v>
          </cell>
          <cell r="B6738" t="str">
            <v>UNDISTRIBUTED EXPENDITURES</v>
          </cell>
        </row>
        <row r="6739">
          <cell r="A6739">
            <v>1205001</v>
          </cell>
          <cell r="B6739" t="str">
            <v>UNDISTRIBUTED EXPENDITURES</v>
          </cell>
        </row>
        <row r="6740">
          <cell r="A6740">
            <v>1205001</v>
          </cell>
          <cell r="B6740" t="str">
            <v>UNDISTRIBUTED EXPENDITURES</v>
          </cell>
        </row>
        <row r="6741">
          <cell r="A6741">
            <v>1205001</v>
          </cell>
          <cell r="B6741" t="str">
            <v>UNDISTRIBUTED EXPENDITURES</v>
          </cell>
        </row>
        <row r="6742">
          <cell r="A6742">
            <v>1205001</v>
          </cell>
          <cell r="B6742" t="str">
            <v>UNDISTRIBUTED EXPENDITURES</v>
          </cell>
        </row>
        <row r="6743">
          <cell r="A6743">
            <v>1205001</v>
          </cell>
          <cell r="B6743" t="str">
            <v>UNDISTRIBUTED EXPENDITURES</v>
          </cell>
        </row>
        <row r="6744">
          <cell r="A6744">
            <v>1205001</v>
          </cell>
          <cell r="B6744" t="str">
            <v>UNDISTRIBUTED EXPENDITURES</v>
          </cell>
        </row>
        <row r="6745">
          <cell r="A6745">
            <v>1205001</v>
          </cell>
          <cell r="B6745" t="str">
            <v>UNDISTRIBUTED EXPENDITURES</v>
          </cell>
        </row>
        <row r="6746">
          <cell r="A6746">
            <v>1205001</v>
          </cell>
          <cell r="B6746" t="str">
            <v>UNDISTRIBUTED EXPENDITURES</v>
          </cell>
        </row>
        <row r="6747">
          <cell r="A6747">
            <v>1205001</v>
          </cell>
          <cell r="B6747" t="str">
            <v>UNDISTRIBUTED EXPENDITURES</v>
          </cell>
        </row>
        <row r="6748">
          <cell r="A6748">
            <v>1205001</v>
          </cell>
          <cell r="B6748" t="str">
            <v>UNDISTRIBUTED EXPENDITURES</v>
          </cell>
        </row>
        <row r="6749">
          <cell r="A6749">
            <v>1205001</v>
          </cell>
          <cell r="B6749" t="str">
            <v>UNDISTRIBUTED EXPENDITURES</v>
          </cell>
        </row>
        <row r="6750">
          <cell r="A6750">
            <v>1205001</v>
          </cell>
          <cell r="B6750" t="str">
            <v>UNDISTRIBUTED EXPENDITURES</v>
          </cell>
        </row>
        <row r="6751">
          <cell r="A6751">
            <v>1205001</v>
          </cell>
          <cell r="B6751" t="str">
            <v>UNDISTRIBUTED EXPENDITURES</v>
          </cell>
        </row>
        <row r="6752">
          <cell r="A6752">
            <v>1205001</v>
          </cell>
          <cell r="B6752" t="str">
            <v>UNDISTRIBUTED EXPENDITURES</v>
          </cell>
        </row>
        <row r="6753">
          <cell r="A6753">
            <v>1205001</v>
          </cell>
          <cell r="B6753" t="str">
            <v>UNDISTRIBUTED EXPENDITURES</v>
          </cell>
        </row>
        <row r="6754">
          <cell r="A6754">
            <v>1205001</v>
          </cell>
          <cell r="B6754" t="str">
            <v>UNDISTRIBUTED EXPENDITURES</v>
          </cell>
        </row>
        <row r="6755">
          <cell r="A6755">
            <v>1205001</v>
          </cell>
          <cell r="B6755" t="str">
            <v>UNDISTRIBUTED EXPENDITURES</v>
          </cell>
        </row>
        <row r="6756">
          <cell r="A6756">
            <v>1205001</v>
          </cell>
          <cell r="B6756" t="str">
            <v>UNDISTRIBUTED EXPENDITURES</v>
          </cell>
        </row>
        <row r="6757">
          <cell r="A6757">
            <v>1205001</v>
          </cell>
          <cell r="B6757" t="str">
            <v>UNDISTRIBUTED EXPENDITURES</v>
          </cell>
        </row>
        <row r="6758">
          <cell r="A6758">
            <v>1205001</v>
          </cell>
          <cell r="B6758" t="str">
            <v>UNDISTRIBUTED EXPENDITURES</v>
          </cell>
        </row>
        <row r="6759">
          <cell r="A6759">
            <v>1205001</v>
          </cell>
          <cell r="B6759" t="str">
            <v>UNDISTRIBUTED EXPENDITURES</v>
          </cell>
        </row>
        <row r="6760">
          <cell r="A6760">
            <v>1205001</v>
          </cell>
          <cell r="B6760" t="str">
            <v>UNDISTRIBUTED EXPENDITURES</v>
          </cell>
        </row>
        <row r="6761">
          <cell r="A6761">
            <v>1205001</v>
          </cell>
          <cell r="B6761" t="str">
            <v>UNDISTRIBUTED EXPENDITURES</v>
          </cell>
        </row>
        <row r="6762">
          <cell r="A6762">
            <v>1205001</v>
          </cell>
          <cell r="B6762" t="str">
            <v>UNDISTRIBUTED EXPENDITURES</v>
          </cell>
        </row>
        <row r="6763">
          <cell r="A6763">
            <v>1206001</v>
          </cell>
          <cell r="B6763" t="str">
            <v>DEF CHGS-BUSINESS COMBINATION EXPENSES</v>
          </cell>
        </row>
        <row r="6764">
          <cell r="A6764">
            <v>1209002</v>
          </cell>
          <cell r="B6764" t="str">
            <v>OTHERS WITHIN OWN GROUP</v>
          </cell>
        </row>
        <row r="6765">
          <cell r="A6765">
            <v>1209002</v>
          </cell>
          <cell r="B6765" t="str">
            <v>OTHERS WITHIN OWN GROUP</v>
          </cell>
        </row>
        <row r="6766">
          <cell r="A6766">
            <v>1209003</v>
          </cell>
          <cell r="B6766" t="str">
            <v>OTHERS WITHIN OWN ECHELON ABOVE GROUP</v>
          </cell>
        </row>
        <row r="6767">
          <cell r="A6767">
            <v>1209004</v>
          </cell>
          <cell r="B6767" t="str">
            <v>OTHER GE PARENT CO.COMPONENTS</v>
          </cell>
        </row>
        <row r="6768">
          <cell r="A6768">
            <v>1209004</v>
          </cell>
          <cell r="B6768" t="str">
            <v>OTHER GE PARENT CO.COMPONENTS</v>
          </cell>
        </row>
        <row r="6769">
          <cell r="A6769">
            <v>1209004</v>
          </cell>
          <cell r="B6769" t="str">
            <v>OTHER GE PARENT CO.COMPONENTS</v>
          </cell>
        </row>
        <row r="6770">
          <cell r="A6770">
            <v>1270001</v>
          </cell>
          <cell r="B6770" t="str">
            <v>INTERNAL USE SOFTWARE-CAPITALIZED SOFTWARE COSTS-FC-BAL 1/1</v>
          </cell>
        </row>
        <row r="6771">
          <cell r="A6771">
            <v>1270001</v>
          </cell>
          <cell r="B6771" t="str">
            <v>INTERNAL USE SOFTWARE-CAPITALIZED SOFTWARE COSTS-FC-BAL 1/1</v>
          </cell>
        </row>
        <row r="6772">
          <cell r="A6772">
            <v>1270001</v>
          </cell>
          <cell r="B6772" t="str">
            <v>INTERNAL USE SOFTWARE-CAPITALIZED SOFTWARE COSTS-FC-BAL 1/1</v>
          </cell>
        </row>
        <row r="6773">
          <cell r="A6773">
            <v>1270001</v>
          </cell>
          <cell r="B6773" t="str">
            <v>INTERNAL USE SOFTWARE-CAPITALIZED SOFTWARE COSTS-FC-BAL 1/1</v>
          </cell>
        </row>
        <row r="6774">
          <cell r="A6774">
            <v>1270003</v>
          </cell>
          <cell r="B6774" t="str">
            <v>INTERNAL USE SOFTWARE-CAPITALIZED SOFTWARE COSTS-GROSS EXPEND-CY-OTHER</v>
          </cell>
        </row>
        <row r="6775">
          <cell r="A6775">
            <v>1270003</v>
          </cell>
          <cell r="B6775" t="str">
            <v>INTERNAL USE SOFTWARE-CAPITALIZED SOFTWARE COSTS-GROSS EXPEND-CY-OTHER</v>
          </cell>
        </row>
        <row r="6776">
          <cell r="A6776">
            <v>1270003</v>
          </cell>
          <cell r="B6776" t="str">
            <v>INTERNAL USE SOFTWARE-CAPITALIZED SOFTWARE COSTS-GROSS EXPEND-CY-OTHER</v>
          </cell>
        </row>
        <row r="6777">
          <cell r="A6777">
            <v>1270003</v>
          </cell>
          <cell r="B6777" t="str">
            <v>INTERNAL USE SOFTWARE-CAPITALIZED SOFTWARE COSTS-GROSS EXPEND-CY-OTHER</v>
          </cell>
        </row>
        <row r="6778">
          <cell r="A6778">
            <v>1270003</v>
          </cell>
          <cell r="B6778" t="str">
            <v>INTERNAL USE SOFTWARE-CAPITALIZED SOFTWARE COSTS-GROSS EXPEND-CY-OTHER</v>
          </cell>
        </row>
        <row r="6779">
          <cell r="A6779">
            <v>1270004</v>
          </cell>
          <cell r="B6779" t="str">
            <v>INTERNAL USE SOFTWARE-CAPITALIZED SOFTWARE COSTS-WRITE OFFS, ETC.</v>
          </cell>
        </row>
        <row r="6780">
          <cell r="A6780">
            <v>1270004</v>
          </cell>
          <cell r="B6780" t="str">
            <v>INTERNAL USE SOFTWARE-CAPITALIZED SOFTWARE COSTS-WRITE OFFS, ETC.</v>
          </cell>
        </row>
        <row r="6781">
          <cell r="A6781">
            <v>1270004</v>
          </cell>
          <cell r="B6781" t="str">
            <v>INTERNAL USE SOFTWARE-CAPITALIZED SOFTWARE COSTS-WRITE OFFS, ETC.</v>
          </cell>
        </row>
        <row r="6782">
          <cell r="A6782">
            <v>1280001</v>
          </cell>
          <cell r="B6782" t="str">
            <v>CAP. SOFTWARE COSTS-RESERVE FOR AMORT-CY</v>
          </cell>
        </row>
        <row r="6783">
          <cell r="A6783">
            <v>1280001</v>
          </cell>
          <cell r="B6783" t="str">
            <v>CAP. SOFTWARE COSTS-RESERVE FOR AMORT-CY</v>
          </cell>
        </row>
        <row r="6784">
          <cell r="A6784">
            <v>1280002</v>
          </cell>
          <cell r="B6784" t="str">
            <v>CAP. SOFTWARE COSTS-RESERVE FOR AMORT-PY</v>
          </cell>
        </row>
        <row r="6785">
          <cell r="A6785">
            <v>1290001</v>
          </cell>
          <cell r="B6785" t="str">
            <v>RESERVE FOR DEFERRED CHARGES</v>
          </cell>
        </row>
        <row r="6786">
          <cell r="A6786">
            <v>1300001</v>
          </cell>
          <cell r="B6786" t="str">
            <v>LOANS TO EMPLOYEES</v>
          </cell>
        </row>
        <row r="6787">
          <cell r="A6787">
            <v>1300001</v>
          </cell>
          <cell r="B6787" t="str">
            <v>LOANS TO EMPLOYEES</v>
          </cell>
        </row>
        <row r="6788">
          <cell r="A6788">
            <v>1300001</v>
          </cell>
          <cell r="B6788" t="str">
            <v>LOANS TO EMPLOYEES</v>
          </cell>
        </row>
        <row r="6789">
          <cell r="A6789">
            <v>1300001</v>
          </cell>
          <cell r="B6789" t="str">
            <v>LOANS TO EMPLOYEES</v>
          </cell>
        </row>
        <row r="6790">
          <cell r="A6790">
            <v>1310001</v>
          </cell>
          <cell r="B6790" t="str">
            <v>OTHER ASSETS</v>
          </cell>
        </row>
        <row r="6791">
          <cell r="A6791">
            <v>1310071</v>
          </cell>
          <cell r="B6791" t="str">
            <v>TRSY-OTHER ASSETS</v>
          </cell>
        </row>
        <row r="6792">
          <cell r="A6792">
            <v>1601001</v>
          </cell>
          <cell r="B6792" t="str">
            <v>SHARE OF EQUITY AT ACQUISITION</v>
          </cell>
        </row>
        <row r="6793">
          <cell r="A6793">
            <v>1601001</v>
          </cell>
          <cell r="B6793" t="str">
            <v>SHARE OF EQUITY AT ACQUISITION</v>
          </cell>
        </row>
        <row r="6794">
          <cell r="A6794">
            <v>1601001</v>
          </cell>
          <cell r="B6794" t="str">
            <v>SHARE OF EQUITY AT ACQUISITION</v>
          </cell>
        </row>
        <row r="6795">
          <cell r="A6795">
            <v>1601001</v>
          </cell>
          <cell r="B6795" t="str">
            <v>SHARE OF EQUITY AT ACQUISITION</v>
          </cell>
        </row>
        <row r="6796">
          <cell r="A6796">
            <v>1601001</v>
          </cell>
          <cell r="B6796" t="str">
            <v>SHARE OF EQUITY AT ACQUISITION</v>
          </cell>
        </row>
        <row r="6797">
          <cell r="A6797">
            <v>1601001</v>
          </cell>
          <cell r="B6797" t="str">
            <v>SHARE OF EQUITY AT ACQUISITION</v>
          </cell>
        </row>
        <row r="6798">
          <cell r="A6798">
            <v>1601001</v>
          </cell>
          <cell r="B6798" t="str">
            <v>SHARE OF EQUITY AT ACQUISITION</v>
          </cell>
        </row>
        <row r="6799">
          <cell r="A6799">
            <v>1601001</v>
          </cell>
          <cell r="B6799" t="str">
            <v>SHARE OF EQUITY AT ACQUISITION</v>
          </cell>
        </row>
        <row r="6800">
          <cell r="A6800">
            <v>1621001</v>
          </cell>
          <cell r="B6800" t="str">
            <v>SHARE OF EQUITY AT ACQUISITION</v>
          </cell>
        </row>
        <row r="6801">
          <cell r="A6801">
            <v>1621001</v>
          </cell>
          <cell r="B6801" t="str">
            <v>SHARE OF EQUITY AT ACQUISITION</v>
          </cell>
        </row>
        <row r="6802">
          <cell r="A6802">
            <v>1621001</v>
          </cell>
          <cell r="B6802" t="str">
            <v>SHARE OF EQUITY AT ACQUISITION</v>
          </cell>
        </row>
        <row r="6803">
          <cell r="A6803">
            <v>1621001</v>
          </cell>
          <cell r="B6803" t="str">
            <v>SHARE OF EQUITY AT ACQUISITION</v>
          </cell>
        </row>
        <row r="6804">
          <cell r="A6804">
            <v>1624001</v>
          </cell>
          <cell r="B6804" t="str">
            <v>LOANS AND ADVANCES</v>
          </cell>
        </row>
        <row r="6805">
          <cell r="A6805">
            <v>1625001</v>
          </cell>
          <cell r="B6805" t="str">
            <v>CHANGE IN SOE SINCE ACQUISITION</v>
          </cell>
        </row>
        <row r="6806">
          <cell r="A6806">
            <v>1625001</v>
          </cell>
          <cell r="B6806" t="str">
            <v>CHANGE IN SOE SINCE ACQUISITION</v>
          </cell>
        </row>
        <row r="6807">
          <cell r="A6807">
            <v>1625001</v>
          </cell>
          <cell r="B6807" t="str">
            <v>CHANGE IN SOE SINCE ACQUISITION</v>
          </cell>
        </row>
        <row r="6808">
          <cell r="A6808">
            <v>1625001</v>
          </cell>
          <cell r="B6808" t="str">
            <v>CHANGE IN SOE SINCE ACQUISITION</v>
          </cell>
        </row>
        <row r="6809">
          <cell r="A6809">
            <v>1625001</v>
          </cell>
          <cell r="B6809" t="str">
            <v>CHANGE IN SOE SINCE ACQUISITION</v>
          </cell>
        </row>
        <row r="6810">
          <cell r="A6810">
            <v>1625001</v>
          </cell>
          <cell r="B6810" t="str">
            <v>CHANGE IN SOE SINCE ACQUISITION</v>
          </cell>
        </row>
        <row r="6811">
          <cell r="A6811">
            <v>1625001</v>
          </cell>
          <cell r="B6811" t="str">
            <v>CHANGE IN SOE SINCE ACQUISITION</v>
          </cell>
        </row>
        <row r="6812">
          <cell r="A6812">
            <v>1650001</v>
          </cell>
          <cell r="B6812" t="str">
            <v>OTHER MISCELLANEOUS SECURITIES</v>
          </cell>
        </row>
        <row r="6813">
          <cell r="A6813">
            <v>1700201</v>
          </cell>
          <cell r="B6813" t="str">
            <v>ASSESSED INVESTMENT-CASH OUTSIDE OWN BUS</v>
          </cell>
        </row>
        <row r="6814">
          <cell r="A6814">
            <v>1702201</v>
          </cell>
          <cell r="B6814" t="str">
            <v>ASS'D INVESTMENT-INVENTORIES OUTSIDE OWN BUSINESS</v>
          </cell>
        </row>
        <row r="6815">
          <cell r="A6815">
            <v>1703101</v>
          </cell>
          <cell r="B6815" t="str">
            <v>ASS'D INVEST-OTHER WITHIN OWN BUSINESS</v>
          </cell>
        </row>
        <row r="6816">
          <cell r="A6816">
            <v>1703201</v>
          </cell>
          <cell r="B6816" t="str">
            <v>ASS'D INVEST-OTHER OUTSIDE OWN BUSINESS</v>
          </cell>
        </row>
        <row r="6817">
          <cell r="A6817">
            <v>1703201</v>
          </cell>
          <cell r="B6817" t="str">
            <v>ASS'D INVEST-OTHER OUTSIDE OWN BUSINESS</v>
          </cell>
        </row>
        <row r="6818">
          <cell r="A6818">
            <v>1703201</v>
          </cell>
          <cell r="B6818" t="str">
            <v>ASS'D INVEST-OTHER OUTSIDE OWN BUSINESS</v>
          </cell>
        </row>
        <row r="6819">
          <cell r="A6819">
            <v>1709401</v>
          </cell>
          <cell r="B6819" t="str">
            <v>ACCOUNTS PAYABLE-COMP OTH THAN W/IN OWN BUSINESS</v>
          </cell>
        </row>
        <row r="6820">
          <cell r="A6820">
            <v>1811401</v>
          </cell>
          <cell r="B6820" t="str">
            <v>DEF.US FED. INC. TAXES-OTHER</v>
          </cell>
        </row>
        <row r="6821">
          <cell r="A6821">
            <v>1814001</v>
          </cell>
          <cell r="B6821" t="str">
            <v>DEF.US FED.INC.TAXES-INTERCO PROFITS IN ASSETS</v>
          </cell>
        </row>
        <row r="6822">
          <cell r="A6822">
            <v>1820001</v>
          </cell>
          <cell r="B6822" t="str">
            <v>DEFERRED PUERTO RICAN INCOME TAXES</v>
          </cell>
        </row>
        <row r="6823">
          <cell r="A6823">
            <v>1830001</v>
          </cell>
          <cell r="B6823" t="str">
            <v>DEFERRED FOREIGN INCOME TAXES</v>
          </cell>
        </row>
        <row r="6824">
          <cell r="A6824">
            <v>2000001</v>
          </cell>
          <cell r="B6824" t="str">
            <v>BALANCE AT JANUARY 1</v>
          </cell>
        </row>
        <row r="6825">
          <cell r="A6825">
            <v>2000001</v>
          </cell>
          <cell r="B6825" t="str">
            <v>BALANCE AT JANUARY 1</v>
          </cell>
        </row>
        <row r="6826">
          <cell r="A6826">
            <v>2000001</v>
          </cell>
          <cell r="B6826" t="str">
            <v>BALANCE AT JANUARY 1</v>
          </cell>
        </row>
        <row r="6827">
          <cell r="A6827">
            <v>2000001</v>
          </cell>
          <cell r="B6827" t="str">
            <v>BALANCE AT JANUARY 1</v>
          </cell>
        </row>
        <row r="6828">
          <cell r="A6828">
            <v>2000002</v>
          </cell>
          <cell r="B6828" t="str">
            <v>GROSS EXPEND. CURR. YR.-ACQ OF NEW BUSINESS</v>
          </cell>
        </row>
        <row r="6829">
          <cell r="A6829">
            <v>2000003</v>
          </cell>
          <cell r="B6829" t="str">
            <v>GROSS EXPEND. CURR. YR.-OTHER</v>
          </cell>
        </row>
        <row r="6830">
          <cell r="A6830">
            <v>2000003</v>
          </cell>
          <cell r="B6830" t="str">
            <v>GROSS EXPEND. CURR. YR.-OTHER</v>
          </cell>
        </row>
        <row r="6831">
          <cell r="A6831">
            <v>2000003</v>
          </cell>
          <cell r="B6831" t="str">
            <v>GROSS EXPEND. CURR. YR.-OTHER</v>
          </cell>
        </row>
        <row r="6832">
          <cell r="A6832">
            <v>2000003</v>
          </cell>
          <cell r="B6832" t="str">
            <v>GROSS EXPEND. CURR. YR.-OTHER</v>
          </cell>
        </row>
        <row r="6833">
          <cell r="A6833">
            <v>2000003</v>
          </cell>
          <cell r="B6833" t="str">
            <v>GROSS EXPEND. CURR. YR.-OTHER</v>
          </cell>
        </row>
        <row r="6834">
          <cell r="A6834">
            <v>2000003</v>
          </cell>
          <cell r="B6834" t="str">
            <v>GROSS EXPEND. CURR. YR.-OTHER</v>
          </cell>
        </row>
        <row r="6835">
          <cell r="A6835">
            <v>2000003</v>
          </cell>
          <cell r="B6835" t="str">
            <v>GROSS EXPEND. CURR. YR.-OTHER</v>
          </cell>
        </row>
        <row r="6836">
          <cell r="A6836">
            <v>2000004</v>
          </cell>
          <cell r="B6836" t="str">
            <v>WRITE OFFS, ETC</v>
          </cell>
        </row>
        <row r="6837">
          <cell r="A6837">
            <v>2000004</v>
          </cell>
          <cell r="B6837" t="str">
            <v>WRITE OFFS, ETC</v>
          </cell>
        </row>
        <row r="6838">
          <cell r="A6838">
            <v>2000004</v>
          </cell>
          <cell r="B6838" t="str">
            <v>WRITE OFFS, ETC</v>
          </cell>
        </row>
        <row r="6839">
          <cell r="A6839">
            <v>2911001</v>
          </cell>
          <cell r="B6839" t="str">
            <v>LEASEHOLD COSTS-1ST COST-AT JANUARY 1</v>
          </cell>
        </row>
        <row r="6840">
          <cell r="A6840">
            <v>2911001</v>
          </cell>
          <cell r="B6840" t="str">
            <v>LEASEHOLD COSTS-1ST COST-AT JANUARY 1</v>
          </cell>
        </row>
        <row r="6841">
          <cell r="A6841">
            <v>2911001</v>
          </cell>
          <cell r="B6841" t="str">
            <v>LEASEHOLD COSTS-1ST COST-AT JANUARY 1</v>
          </cell>
        </row>
        <row r="6842">
          <cell r="A6842">
            <v>2911001</v>
          </cell>
          <cell r="B6842" t="str">
            <v>LEASEHOLD COSTS-1ST COST-AT JANUARY 1</v>
          </cell>
        </row>
        <row r="6843">
          <cell r="A6843">
            <v>2911001</v>
          </cell>
          <cell r="B6843" t="str">
            <v>LEASEHOLD COSTS-1ST COST-AT JANUARY 1</v>
          </cell>
        </row>
        <row r="6844">
          <cell r="A6844">
            <v>2911002</v>
          </cell>
          <cell r="B6844" t="str">
            <v>CURRENT YR ADDITIONS</v>
          </cell>
        </row>
        <row r="6845">
          <cell r="A6845">
            <v>2911003</v>
          </cell>
          <cell r="B6845" t="str">
            <v>NET TRANSFERS/RETIREMENTS</v>
          </cell>
        </row>
        <row r="6846">
          <cell r="A6846">
            <v>2912001</v>
          </cell>
          <cell r="B6846" t="str">
            <v>AMORTIZATION-CUR YR CHG TO OPER.</v>
          </cell>
        </row>
        <row r="6847">
          <cell r="A6847">
            <v>2912001</v>
          </cell>
          <cell r="B6847" t="str">
            <v>AMORTIZATION-CUR YR CHG TO OPER.</v>
          </cell>
        </row>
        <row r="6848">
          <cell r="A6848">
            <v>2912002</v>
          </cell>
          <cell r="B6848" t="str">
            <v>NET TRANSFERS/RETIREMENTS</v>
          </cell>
        </row>
        <row r="6849">
          <cell r="A6849">
            <v>2921101</v>
          </cell>
          <cell r="B6849" t="str">
            <v>FIRST COST-END OF PERIOD</v>
          </cell>
        </row>
        <row r="6850">
          <cell r="A6850">
            <v>2921101</v>
          </cell>
          <cell r="B6850" t="str">
            <v>FIRST COST-END OF PERIOD</v>
          </cell>
        </row>
        <row r="6851">
          <cell r="A6851">
            <v>2921101</v>
          </cell>
          <cell r="B6851" t="str">
            <v>FIRST COST-END OF PERIOD</v>
          </cell>
        </row>
        <row r="6852">
          <cell r="A6852">
            <v>2922101</v>
          </cell>
          <cell r="B6852" t="str">
            <v>AMORTIZATION-BALANCE END OF PERIOD</v>
          </cell>
        </row>
        <row r="6853">
          <cell r="A6853">
            <v>2922101</v>
          </cell>
          <cell r="B6853" t="str">
            <v>AMORTIZATION-BALANCE END OF PERIOD</v>
          </cell>
        </row>
        <row r="6854">
          <cell r="A6854">
            <v>2922101</v>
          </cell>
          <cell r="B6854" t="str">
            <v>AMORTIZATION-BALANCE END OF PERIOD</v>
          </cell>
        </row>
        <row r="6855">
          <cell r="A6855">
            <v>2922101</v>
          </cell>
          <cell r="B6855" t="str">
            <v>AMORTIZATION-BALANCE END OF PERIOD</v>
          </cell>
        </row>
        <row r="6856">
          <cell r="A6856">
            <v>2923101</v>
          </cell>
          <cell r="B6856" t="str">
            <v>DIF BETWEEN COST &amp; SOE AT ACQUISITION</v>
          </cell>
        </row>
        <row r="6857">
          <cell r="A6857">
            <v>2923101</v>
          </cell>
          <cell r="B6857" t="str">
            <v>DIF BETWEEN COST &amp; SOE AT ACQUISITION</v>
          </cell>
        </row>
        <row r="6858">
          <cell r="A6858">
            <v>2923301</v>
          </cell>
          <cell r="B6858" t="str">
            <v>DIF BETWEEN COST &amp; SOE AT ACQUISITION</v>
          </cell>
        </row>
        <row r="6859">
          <cell r="A6859">
            <v>2924101</v>
          </cell>
          <cell r="B6859" t="str">
            <v>ALLOWANCE FOR AMORTIZATION</v>
          </cell>
        </row>
        <row r="6860">
          <cell r="A6860">
            <v>2924101</v>
          </cell>
          <cell r="B6860" t="str">
            <v>ALLOWANCE FOR AMORTIZATION</v>
          </cell>
        </row>
        <row r="6861">
          <cell r="A6861">
            <v>2924301</v>
          </cell>
          <cell r="B6861" t="str">
            <v>ALLOWANCE FOR AMORTIZATION</v>
          </cell>
        </row>
        <row r="6862">
          <cell r="A6862">
            <v>2931001</v>
          </cell>
          <cell r="B6862" t="str">
            <v>RESERVE FOR DEPRECIATION-CY</v>
          </cell>
        </row>
        <row r="6863">
          <cell r="A6863">
            <v>2931001</v>
          </cell>
          <cell r="B6863" t="str">
            <v>RESERVE FOR DEPRECIATION-CY</v>
          </cell>
        </row>
        <row r="6864">
          <cell r="A6864">
            <v>2931001</v>
          </cell>
          <cell r="B6864" t="str">
            <v>RESERVE FOR DEPRECIATION-CY</v>
          </cell>
        </row>
        <row r="6865">
          <cell r="A6865">
            <v>2931001</v>
          </cell>
          <cell r="B6865" t="str">
            <v>RESERVE FOR DEPRECIATION-CY</v>
          </cell>
        </row>
        <row r="6866">
          <cell r="A6866">
            <v>2950001</v>
          </cell>
          <cell r="B6866" t="str">
            <v>PRIOR YEARS</v>
          </cell>
        </row>
        <row r="6867">
          <cell r="A6867">
            <v>2950001</v>
          </cell>
          <cell r="B6867" t="str">
            <v>PRIOR YEARS</v>
          </cell>
        </row>
        <row r="6868">
          <cell r="A6868">
            <v>2950001</v>
          </cell>
          <cell r="B6868" t="str">
            <v>PRIOR YEARS</v>
          </cell>
        </row>
        <row r="6869">
          <cell r="A6869">
            <v>2950001</v>
          </cell>
          <cell r="B6869" t="str">
            <v>PRIOR YEARS</v>
          </cell>
        </row>
        <row r="6870">
          <cell r="A6870">
            <v>2950001</v>
          </cell>
          <cell r="B6870" t="str">
            <v>PRIOR YEARS</v>
          </cell>
        </row>
        <row r="6871">
          <cell r="A6871">
            <v>3010001</v>
          </cell>
          <cell r="B6871" t="str">
            <v>US FEDERAL INCOME TAXES PAYABLE</v>
          </cell>
        </row>
        <row r="6872">
          <cell r="A6872">
            <v>3010001</v>
          </cell>
          <cell r="B6872" t="str">
            <v>US FEDERAL INCOME TAXES PAYABLE</v>
          </cell>
        </row>
        <row r="6873">
          <cell r="A6873">
            <v>3010001</v>
          </cell>
          <cell r="B6873" t="str">
            <v>US FEDERAL INCOME TAXES PAYABLE</v>
          </cell>
        </row>
        <row r="6874">
          <cell r="A6874">
            <v>3031001</v>
          </cell>
          <cell r="B6874" t="str">
            <v>PUERTO RICAN &amp; FOREIGN INC TAXES-PAYABLE CURR YR</v>
          </cell>
        </row>
        <row r="6875">
          <cell r="A6875">
            <v>3031001</v>
          </cell>
          <cell r="B6875" t="str">
            <v>PUERTO RICAN &amp; FOREIGN INC TAXES-PAYABLE CURR YR</v>
          </cell>
        </row>
        <row r="6876">
          <cell r="A6876">
            <v>3031001</v>
          </cell>
          <cell r="B6876" t="str">
            <v>PUERTO RICAN &amp; FOREIGN INC TAXES-PAYABLE CURR YR</v>
          </cell>
        </row>
        <row r="6877">
          <cell r="A6877">
            <v>3032001</v>
          </cell>
          <cell r="B6877" t="str">
            <v>PUERTO RICAN &amp; FOREIGN INC TAXES-PAYABLE-PRIOR YRS</v>
          </cell>
        </row>
        <row r="6878">
          <cell r="A6878">
            <v>3032001</v>
          </cell>
          <cell r="B6878" t="str">
            <v>PUERTO RICAN &amp; FOREIGN INC TAXES-PAYABLE-PRIOR YRS</v>
          </cell>
        </row>
        <row r="6879">
          <cell r="A6879">
            <v>3032001</v>
          </cell>
          <cell r="B6879" t="str">
            <v>PUERTO RICAN &amp; FOREIGN INC TAXES-PAYABLE-PRIOR YRS</v>
          </cell>
        </row>
        <row r="6880">
          <cell r="A6880">
            <v>3111001</v>
          </cell>
          <cell r="B6880" t="str">
            <v>TRADE ACCOUNTS PAYABLE</v>
          </cell>
        </row>
        <row r="6881">
          <cell r="A6881">
            <v>3111001</v>
          </cell>
          <cell r="B6881" t="str">
            <v>TRADE ACCOUNTS PAYABLE</v>
          </cell>
        </row>
        <row r="6882">
          <cell r="A6882">
            <v>3111001</v>
          </cell>
          <cell r="B6882" t="str">
            <v>TRADE ACCOUNTS PAYABLE</v>
          </cell>
        </row>
        <row r="6883">
          <cell r="A6883">
            <v>3111001</v>
          </cell>
          <cell r="B6883" t="str">
            <v>TRADE ACCOUNTS PAYABLE</v>
          </cell>
        </row>
        <row r="6884">
          <cell r="A6884">
            <v>3111001</v>
          </cell>
          <cell r="B6884" t="str">
            <v>TRADE ACCOUNTS PAYABLE</v>
          </cell>
        </row>
        <row r="6885">
          <cell r="A6885">
            <v>3111001</v>
          </cell>
          <cell r="B6885" t="str">
            <v>TRADE ACCOUNTS PAYABLE</v>
          </cell>
        </row>
        <row r="6886">
          <cell r="A6886">
            <v>3112001</v>
          </cell>
          <cell r="B6886" t="str">
            <v>TRADE NOTES PAYABLE</v>
          </cell>
        </row>
        <row r="6887">
          <cell r="A6887">
            <v>3130071</v>
          </cell>
          <cell r="B6887" t="str">
            <v>INTERNAL BORROWINGS</v>
          </cell>
        </row>
        <row r="6888">
          <cell r="A6888">
            <v>3131001</v>
          </cell>
          <cell r="B6888" t="str">
            <v>SHORT TERM BORROWINGS</v>
          </cell>
        </row>
        <row r="6889">
          <cell r="A6889">
            <v>3137101</v>
          </cell>
          <cell r="B6889" t="str">
            <v>INTERCO BORROWINGS-CONSOL COMP-WITHIN OWN BUSINESS</v>
          </cell>
        </row>
        <row r="6890">
          <cell r="A6890">
            <v>3137101</v>
          </cell>
          <cell r="B6890" t="str">
            <v>INTERCO BORROWINGS-CONSOL COMP-WITHIN OWN BUSINESS</v>
          </cell>
        </row>
        <row r="6891">
          <cell r="A6891">
            <v>3137201</v>
          </cell>
          <cell r="B6891" t="str">
            <v>INTERCO BORROWINGS-CONSOL COMP OUTSIDE OWN BUS</v>
          </cell>
        </row>
        <row r="6892">
          <cell r="A6892">
            <v>3137201</v>
          </cell>
          <cell r="B6892" t="str">
            <v>INTERCO BORROWINGS-CONSOL COMP OUTSIDE OWN BUS</v>
          </cell>
        </row>
        <row r="6893">
          <cell r="A6893">
            <v>3137201</v>
          </cell>
          <cell r="B6893" t="str">
            <v>INTERCO BORROWINGS-CONSOL COMP OUTSIDE OWN BUS</v>
          </cell>
        </row>
        <row r="6894">
          <cell r="A6894">
            <v>3137201</v>
          </cell>
          <cell r="B6894" t="str">
            <v>INTERCO BORROWINGS-CONSOL COMP OUTSIDE OWN BUS</v>
          </cell>
        </row>
        <row r="6895">
          <cell r="A6895">
            <v>3172001</v>
          </cell>
          <cell r="B6895" t="str">
            <v>LONG-TERM BORROWINGS-CURRENT</v>
          </cell>
        </row>
        <row r="6896">
          <cell r="A6896">
            <v>3182001</v>
          </cell>
          <cell r="B6896" t="str">
            <v>LONG-TERM BORROWINGS NON-CURRENT</v>
          </cell>
        </row>
        <row r="6897">
          <cell r="A6897">
            <v>3182001</v>
          </cell>
          <cell r="B6897" t="str">
            <v>LONG-TERM BORROWINGS NON-CURRENT</v>
          </cell>
        </row>
        <row r="6898">
          <cell r="A6898">
            <v>3311001</v>
          </cell>
          <cell r="B6898" t="str">
            <v>TRADE PAYBLES-DUE TO CONS COMP WITHIN OWN BUS</v>
          </cell>
        </row>
        <row r="6899">
          <cell r="A6899">
            <v>3311001</v>
          </cell>
          <cell r="B6899" t="str">
            <v>TRADE PAYBLES-DUE TO CONS COMP WITHIN OWN BUS</v>
          </cell>
        </row>
        <row r="6900">
          <cell r="A6900">
            <v>3311001</v>
          </cell>
          <cell r="B6900" t="str">
            <v>TRADE PAYBLES-DUE TO CONS COMP WITHIN OWN BUS</v>
          </cell>
        </row>
        <row r="6901">
          <cell r="A6901">
            <v>3311001</v>
          </cell>
          <cell r="B6901" t="str">
            <v>TRADE PAYBLES-DUE TO CONS COMP WITHIN OWN BUS</v>
          </cell>
        </row>
        <row r="6902">
          <cell r="A6902">
            <v>3311001</v>
          </cell>
          <cell r="B6902" t="str">
            <v>TRADE PAYBLES-DUE TO CONS COMP WITHIN OWN BUS</v>
          </cell>
        </row>
        <row r="6903">
          <cell r="A6903">
            <v>3311001</v>
          </cell>
          <cell r="B6903" t="str">
            <v>TRADE PAYBLES-DUE TO CONS COMP WITHIN OWN BUS</v>
          </cell>
        </row>
        <row r="6904">
          <cell r="A6904">
            <v>3311001</v>
          </cell>
          <cell r="B6904" t="str">
            <v>TRADE PAYBLES-DUE TO CONS COMP WITHIN OWN BUS</v>
          </cell>
        </row>
        <row r="6905">
          <cell r="A6905">
            <v>3311001</v>
          </cell>
          <cell r="B6905" t="str">
            <v>TRADE PAYBLES-DUE TO CONS COMP WITHIN OWN BUS</v>
          </cell>
        </row>
        <row r="6906">
          <cell r="A6906">
            <v>3311001</v>
          </cell>
          <cell r="B6906" t="str">
            <v>TRADE PAYBLES-DUE TO CONS COMP WITHIN OWN BUS</v>
          </cell>
        </row>
        <row r="6907">
          <cell r="A6907">
            <v>3311001</v>
          </cell>
          <cell r="B6907" t="str">
            <v>TRADE PAYBLES-DUE TO CONS COMP WITHIN OWN BUS</v>
          </cell>
        </row>
        <row r="6908">
          <cell r="A6908">
            <v>3311001</v>
          </cell>
          <cell r="B6908" t="str">
            <v>TRADE PAYBLES-DUE TO CONS COMP WITHIN OWN BUS</v>
          </cell>
        </row>
        <row r="6909">
          <cell r="A6909">
            <v>3311001</v>
          </cell>
          <cell r="B6909" t="str">
            <v>TRADE PAYBLES-DUE TO CONS COMP WITHIN OWN BUS</v>
          </cell>
        </row>
        <row r="6910">
          <cell r="A6910">
            <v>3311001</v>
          </cell>
          <cell r="B6910" t="str">
            <v>TRADE PAYBLES-DUE TO CONS COMP WITHIN OWN BUS</v>
          </cell>
        </row>
        <row r="6911">
          <cell r="A6911">
            <v>3311001</v>
          </cell>
          <cell r="B6911" t="str">
            <v>TRADE PAYBLES-DUE TO CONS COMP WITHIN OWN BUS</v>
          </cell>
        </row>
        <row r="6912">
          <cell r="A6912">
            <v>3311001</v>
          </cell>
          <cell r="B6912" t="str">
            <v>TRADE PAYBLES-DUE TO CONS COMP WITHIN OWN BUS</v>
          </cell>
        </row>
        <row r="6913">
          <cell r="A6913">
            <v>3311001</v>
          </cell>
          <cell r="B6913" t="str">
            <v>TRADE PAYBLES-DUE TO CONS COMP WITHIN OWN BUS</v>
          </cell>
        </row>
        <row r="6914">
          <cell r="A6914">
            <v>3311001</v>
          </cell>
          <cell r="B6914" t="str">
            <v>TRADE PAYBLES-DUE TO CONS COMP WITHIN OWN BUS</v>
          </cell>
        </row>
        <row r="6915">
          <cell r="A6915">
            <v>3311001</v>
          </cell>
          <cell r="B6915" t="str">
            <v>TRADE PAYBLES-DUE TO CONS COMP WITHIN OWN BUS</v>
          </cell>
        </row>
        <row r="6916">
          <cell r="A6916">
            <v>3311001</v>
          </cell>
          <cell r="B6916" t="str">
            <v>TRADE PAYBLES-DUE TO CONS COMP WITHIN OWN BUS</v>
          </cell>
        </row>
        <row r="6917">
          <cell r="A6917">
            <v>3311001</v>
          </cell>
          <cell r="B6917" t="str">
            <v>TRADE PAYBLES-DUE TO CONS COMP WITHIN OWN BUS</v>
          </cell>
        </row>
        <row r="6918">
          <cell r="A6918">
            <v>3311001</v>
          </cell>
          <cell r="B6918" t="str">
            <v>TRADE PAYBLES-DUE TO CONS COMP WITHIN OWN BUS</v>
          </cell>
        </row>
        <row r="6919">
          <cell r="A6919">
            <v>3311001</v>
          </cell>
          <cell r="B6919" t="str">
            <v>TRADE PAYBLES-DUE TO CONS COMP WITHIN OWN BUS</v>
          </cell>
        </row>
        <row r="6920">
          <cell r="A6920">
            <v>3311001</v>
          </cell>
          <cell r="B6920" t="str">
            <v>TRADE PAYBLES-DUE TO CONS COMP WITHIN OWN BUS</v>
          </cell>
        </row>
        <row r="6921">
          <cell r="A6921">
            <v>3311001</v>
          </cell>
          <cell r="B6921" t="str">
            <v>TRADE PAYBLES-DUE TO CONS COMP WITHIN OWN BUS</v>
          </cell>
        </row>
        <row r="6922">
          <cell r="A6922">
            <v>3311001</v>
          </cell>
          <cell r="B6922" t="str">
            <v>TRADE PAYBLES-DUE TO CONS COMP WITHIN OWN BUS</v>
          </cell>
        </row>
        <row r="6923">
          <cell r="A6923">
            <v>3311001</v>
          </cell>
          <cell r="B6923" t="str">
            <v>TRADE PAYBLES-DUE TO CONS COMP WITHIN OWN BUS</v>
          </cell>
        </row>
        <row r="6924">
          <cell r="A6924">
            <v>3311001</v>
          </cell>
          <cell r="B6924" t="str">
            <v>TRADE PAYBLES-DUE TO CONS COMP WITHIN OWN BUS</v>
          </cell>
        </row>
        <row r="6925">
          <cell r="A6925">
            <v>3311001</v>
          </cell>
          <cell r="B6925" t="str">
            <v>TRADE PAYBLES-DUE TO CONS COMP WITHIN OWN BUS</v>
          </cell>
        </row>
        <row r="6926">
          <cell r="A6926">
            <v>3311001</v>
          </cell>
          <cell r="B6926" t="str">
            <v>TRADE PAYBLES-DUE TO CONS COMP WITHIN OWN BUS</v>
          </cell>
        </row>
        <row r="6927">
          <cell r="A6927">
            <v>3311001</v>
          </cell>
          <cell r="B6927" t="str">
            <v>TRADE PAYBLES-DUE TO CONS COMP WITHIN OWN BUS</v>
          </cell>
        </row>
        <row r="6928">
          <cell r="A6928">
            <v>3311001</v>
          </cell>
          <cell r="B6928" t="str">
            <v>TRADE PAYBLES-DUE TO CONS COMP WITHIN OWN BUS</v>
          </cell>
        </row>
        <row r="6929">
          <cell r="A6929">
            <v>3311001</v>
          </cell>
          <cell r="B6929" t="str">
            <v>TRADE PAYBLES-DUE TO CONS COMP WITHIN OWN BUS</v>
          </cell>
        </row>
        <row r="6930">
          <cell r="A6930">
            <v>3311001</v>
          </cell>
          <cell r="B6930" t="str">
            <v>TRADE PAYBLES-DUE TO CONS COMP WITHIN OWN BUS</v>
          </cell>
        </row>
        <row r="6931">
          <cell r="A6931">
            <v>3311001</v>
          </cell>
          <cell r="B6931" t="str">
            <v>TRADE PAYBLES-DUE TO CONS COMP WITHIN OWN BUS</v>
          </cell>
        </row>
        <row r="6932">
          <cell r="A6932">
            <v>3311001</v>
          </cell>
          <cell r="B6932" t="str">
            <v>TRADE PAYBLES-DUE TO CONS COMP WITHIN OWN BUS</v>
          </cell>
        </row>
        <row r="6933">
          <cell r="A6933">
            <v>3311001</v>
          </cell>
          <cell r="B6933" t="str">
            <v>TRADE PAYBLES-DUE TO CONS COMP WITHIN OWN BUS</v>
          </cell>
        </row>
        <row r="6934">
          <cell r="A6934">
            <v>3311001</v>
          </cell>
          <cell r="B6934" t="str">
            <v>TRADE PAYBLES-DUE TO CONS COMP WITHIN OWN BUS</v>
          </cell>
        </row>
        <row r="6935">
          <cell r="A6935">
            <v>3311001</v>
          </cell>
          <cell r="B6935" t="str">
            <v>TRADE PAYBLES-DUE TO CONS COMP WITHIN OWN BUS</v>
          </cell>
        </row>
        <row r="6936">
          <cell r="A6936">
            <v>3311001</v>
          </cell>
          <cell r="B6936" t="str">
            <v>TRADE PAYBLES-DUE TO CONS COMP WITHIN OWN BUS</v>
          </cell>
        </row>
        <row r="6937">
          <cell r="A6937">
            <v>3312001</v>
          </cell>
          <cell r="B6937" t="str">
            <v>DUE TO CONS COMP OUTSIDE OWN BUS</v>
          </cell>
        </row>
        <row r="6938">
          <cell r="A6938">
            <v>3312001</v>
          </cell>
          <cell r="B6938" t="str">
            <v>DUE TO CONS COMP OUTSIDE OWN BUS</v>
          </cell>
        </row>
        <row r="6939">
          <cell r="A6939">
            <v>3312001</v>
          </cell>
          <cell r="B6939" t="str">
            <v>DUE TO CONS COMP OUTSIDE OWN BUS</v>
          </cell>
        </row>
        <row r="6940">
          <cell r="A6940">
            <v>3330001</v>
          </cell>
          <cell r="B6940" t="str">
            <v>DUE TO GECS &amp; ITS AFFILIATES</v>
          </cell>
        </row>
        <row r="6941">
          <cell r="A6941">
            <v>3330002</v>
          </cell>
          <cell r="B6941" t="str">
            <v>TRADE PAYABLES - GECS CORPORATE</v>
          </cell>
        </row>
        <row r="6942">
          <cell r="A6942">
            <v>3411001</v>
          </cell>
          <cell r="B6942" t="str">
            <v>PENSION PLAN COLLECTIONS</v>
          </cell>
        </row>
        <row r="6943">
          <cell r="A6943">
            <v>3411101</v>
          </cell>
          <cell r="B6943" t="str">
            <v>TAXES WITHHELD FROM EMPLOYEE EARNINGS</v>
          </cell>
        </row>
        <row r="6944">
          <cell r="A6944">
            <v>3411101</v>
          </cell>
          <cell r="B6944" t="str">
            <v>TAXES WITHHELD FROM EMPLOYEE EARNINGS</v>
          </cell>
        </row>
        <row r="6945">
          <cell r="A6945">
            <v>3411101</v>
          </cell>
          <cell r="B6945" t="str">
            <v>TAXES WITHHELD FROM EMPLOYEE EARNINGS</v>
          </cell>
        </row>
        <row r="6946">
          <cell r="A6946">
            <v>3411101</v>
          </cell>
          <cell r="B6946" t="str">
            <v>TAXES WITHHELD FROM EMPLOYEE EARNINGS</v>
          </cell>
        </row>
        <row r="6947">
          <cell r="A6947">
            <v>3411101</v>
          </cell>
          <cell r="B6947" t="str">
            <v>TAXES WITHHELD FROM EMPLOYEE EARNINGS</v>
          </cell>
        </row>
        <row r="6948">
          <cell r="A6948">
            <v>3411201</v>
          </cell>
          <cell r="B6948" t="str">
            <v>COLLECTIONS UNDER EMP PLANS EXCL PENSION</v>
          </cell>
        </row>
        <row r="6949">
          <cell r="A6949">
            <v>3411201</v>
          </cell>
          <cell r="B6949" t="str">
            <v>COLLECTIONS UNDER EMP PLANS EXCL PENSION</v>
          </cell>
        </row>
        <row r="6950">
          <cell r="A6950">
            <v>3411201</v>
          </cell>
          <cell r="B6950" t="str">
            <v>COLLECTIONS UNDER EMP PLANS EXCL PENSION</v>
          </cell>
        </row>
        <row r="6951">
          <cell r="A6951">
            <v>3411201</v>
          </cell>
          <cell r="B6951" t="str">
            <v>COLLECTIONS UNDER EMP PLANS EXCL PENSION</v>
          </cell>
        </row>
        <row r="6952">
          <cell r="A6952">
            <v>3411201</v>
          </cell>
          <cell r="B6952" t="str">
            <v>COLLECTIONS UNDER EMP PLANS EXCL PENSION</v>
          </cell>
        </row>
        <row r="6953">
          <cell r="A6953">
            <v>3411201</v>
          </cell>
          <cell r="B6953" t="str">
            <v>COLLECTIONS UNDER EMP PLANS EXCL PENSION</v>
          </cell>
        </row>
        <row r="6954">
          <cell r="A6954">
            <v>3411201</v>
          </cell>
          <cell r="B6954" t="str">
            <v>COLLECTIONS UNDER EMP PLANS EXCL PENSION</v>
          </cell>
        </row>
        <row r="6955">
          <cell r="A6955">
            <v>3412701</v>
          </cell>
          <cell r="B6955" t="str">
            <v>UNCLAIMED ITEMS AND ALL OTHER  341.27,.30-.33,.36,.37,.4</v>
          </cell>
        </row>
        <row r="6956">
          <cell r="A6956">
            <v>3412701</v>
          </cell>
          <cell r="B6956" t="str">
            <v>UNCLAIMED ITEMS AND ALL OTHER  341.27,.30-.33,.36,.37,.4</v>
          </cell>
        </row>
        <row r="6957">
          <cell r="A6957">
            <v>3412701</v>
          </cell>
          <cell r="B6957" t="str">
            <v>UNCLAIMED ITEMS AND ALL OTHER  341.27,.30-.33,.36,.37,.4</v>
          </cell>
        </row>
        <row r="6958">
          <cell r="A6958">
            <v>3412701</v>
          </cell>
          <cell r="B6958" t="str">
            <v>UNCLAIMED ITEMS AND ALL OTHER  341.27,.30-.33,.36,.37,.4</v>
          </cell>
        </row>
        <row r="6959">
          <cell r="A6959">
            <v>3412701</v>
          </cell>
          <cell r="B6959" t="str">
            <v>UNCLAIMED ITEMS AND ALL OTHER  341.27,.30-.33,.36,.37,.4</v>
          </cell>
        </row>
        <row r="6960">
          <cell r="A6960">
            <v>3412701</v>
          </cell>
          <cell r="B6960" t="str">
            <v>UNCLAIMED ITEMS AND ALL OTHER  341.27,.30-.33,.36,.37,.4</v>
          </cell>
        </row>
        <row r="6961">
          <cell r="A6961">
            <v>3412701</v>
          </cell>
          <cell r="B6961" t="str">
            <v>UNCLAIMED ITEMS AND ALL OTHER  341.27,.30-.33,.36,.37,.4</v>
          </cell>
        </row>
        <row r="6962">
          <cell r="A6962">
            <v>3412701</v>
          </cell>
          <cell r="B6962" t="str">
            <v>UNCLAIMED ITEMS AND ALL OTHER  341.27,.30-.33,.36,.37,.4</v>
          </cell>
        </row>
        <row r="6963">
          <cell r="A6963">
            <v>3412701</v>
          </cell>
          <cell r="B6963" t="str">
            <v>UNCLAIMED ITEMS AND ALL OTHER  341.27,.30-.33,.36,.37,.4</v>
          </cell>
        </row>
        <row r="6964">
          <cell r="A6964">
            <v>3451001</v>
          </cell>
          <cell r="B6964" t="str">
            <v>VACATIONS ACCRUED</v>
          </cell>
        </row>
        <row r="6965">
          <cell r="A6965">
            <v>3451001</v>
          </cell>
          <cell r="B6965" t="str">
            <v>VACATIONS ACCRUED</v>
          </cell>
        </row>
        <row r="6966">
          <cell r="A6966">
            <v>3451001</v>
          </cell>
          <cell r="B6966" t="str">
            <v>VACATIONS ACCRUED</v>
          </cell>
        </row>
        <row r="6967">
          <cell r="A6967">
            <v>3451001</v>
          </cell>
          <cell r="B6967" t="str">
            <v>VACATIONS ACCRUED</v>
          </cell>
        </row>
        <row r="6968">
          <cell r="A6968">
            <v>3451001</v>
          </cell>
          <cell r="B6968" t="str">
            <v>VACATIONS ACCRUED</v>
          </cell>
        </row>
        <row r="6969">
          <cell r="A6969">
            <v>3451001</v>
          </cell>
          <cell r="B6969" t="str">
            <v>VACATIONS ACCRUED</v>
          </cell>
        </row>
        <row r="6970">
          <cell r="A6970">
            <v>3452001</v>
          </cell>
          <cell r="B6970" t="str">
            <v>VACATIONS ACCRUED - NON-TAX DEDUCTIBLE</v>
          </cell>
        </row>
        <row r="6971">
          <cell r="A6971">
            <v>3630001</v>
          </cell>
          <cell r="B6971" t="str">
            <v>ACCRUAL FOR SPECIFIC PRODUCTS COMPLAINTS</v>
          </cell>
        </row>
        <row r="6972">
          <cell r="A6972">
            <v>3710001</v>
          </cell>
          <cell r="B6972" t="str">
            <v>ACCRUED DISCOUNTS AND ALLOWANCES TO CUSTOMERS</v>
          </cell>
        </row>
        <row r="6973">
          <cell r="A6973">
            <v>3710001</v>
          </cell>
          <cell r="B6973" t="str">
            <v>ACCRUED DISCOUNTS AND ALLOWANCES TO CUSTOMERS</v>
          </cell>
        </row>
        <row r="6974">
          <cell r="A6974">
            <v>3730001</v>
          </cell>
          <cell r="B6974" t="str">
            <v>INCENTIVE COMPENSATION ACCRUED</v>
          </cell>
        </row>
        <row r="6975">
          <cell r="A6975">
            <v>3750001</v>
          </cell>
          <cell r="B6975" t="str">
            <v>PAYROLLS ACCRUED</v>
          </cell>
        </row>
        <row r="6976">
          <cell r="A6976">
            <v>3750001</v>
          </cell>
          <cell r="B6976" t="str">
            <v>PAYROLLS ACCRUED</v>
          </cell>
        </row>
        <row r="6977">
          <cell r="A6977">
            <v>3790001</v>
          </cell>
          <cell r="B6977" t="str">
            <v>SOCIAL SECURITY TAXES ACCRUED</v>
          </cell>
        </row>
        <row r="6978">
          <cell r="A6978">
            <v>3790001</v>
          </cell>
          <cell r="B6978" t="str">
            <v>SOCIAL SECURITY TAXES ACCRUED</v>
          </cell>
        </row>
        <row r="6979">
          <cell r="A6979">
            <v>3790001</v>
          </cell>
          <cell r="B6979" t="str">
            <v>SOCIAL SECURITY TAXES ACCRUED</v>
          </cell>
        </row>
        <row r="6980">
          <cell r="A6980">
            <v>3790001</v>
          </cell>
          <cell r="B6980" t="str">
            <v>SOCIAL SECURITY TAXES ACCRUED</v>
          </cell>
        </row>
        <row r="6981">
          <cell r="A6981">
            <v>3790001</v>
          </cell>
          <cell r="B6981" t="str">
            <v>SOCIAL SECURITY TAXES ACCRUED</v>
          </cell>
        </row>
        <row r="6982">
          <cell r="A6982">
            <v>3812001</v>
          </cell>
          <cell r="B6982" t="str">
            <v>OTHER TAXES ACCRUED</v>
          </cell>
        </row>
        <row r="6983">
          <cell r="A6983">
            <v>3812001</v>
          </cell>
          <cell r="B6983" t="str">
            <v>OTHER TAXES ACCRUED</v>
          </cell>
        </row>
        <row r="6984">
          <cell r="A6984">
            <v>3812001</v>
          </cell>
          <cell r="B6984" t="str">
            <v>OTHER TAXES ACCRUED</v>
          </cell>
        </row>
        <row r="6985">
          <cell r="A6985">
            <v>3812001</v>
          </cell>
          <cell r="B6985" t="str">
            <v>OTHER TAXES ACCRUED</v>
          </cell>
        </row>
        <row r="6986">
          <cell r="A6986">
            <v>3812001</v>
          </cell>
          <cell r="B6986" t="str">
            <v>OTHER TAXES ACCRUED</v>
          </cell>
        </row>
        <row r="6987">
          <cell r="A6987">
            <v>3812001</v>
          </cell>
          <cell r="B6987" t="str">
            <v>OTHER TAXES ACCRUED</v>
          </cell>
        </row>
        <row r="6988">
          <cell r="A6988">
            <v>3812001</v>
          </cell>
          <cell r="B6988" t="str">
            <v>OTHER TAXES ACCRUED</v>
          </cell>
        </row>
        <row r="6989">
          <cell r="A6989">
            <v>3812001</v>
          </cell>
          <cell r="B6989" t="str">
            <v>OTHER TAXES ACCRUED</v>
          </cell>
        </row>
        <row r="6990">
          <cell r="A6990">
            <v>3812001</v>
          </cell>
          <cell r="B6990" t="str">
            <v>OTHER TAXES ACCRUED</v>
          </cell>
        </row>
        <row r="6991">
          <cell r="A6991">
            <v>3831201</v>
          </cell>
          <cell r="B6991" t="str">
            <v>GENERAL ELECTRIC INSURANCE PLAN ACCRUALS</v>
          </cell>
        </row>
        <row r="6992">
          <cell r="A6992">
            <v>3831201</v>
          </cell>
          <cell r="B6992" t="str">
            <v>GENERAL ELECTRIC INSURANCE PLAN ACCRUALS</v>
          </cell>
        </row>
        <row r="6993">
          <cell r="A6993">
            <v>3831201</v>
          </cell>
          <cell r="B6993" t="str">
            <v>GENERAL ELECTRIC INSURANCE PLAN ACCRUALS</v>
          </cell>
        </row>
        <row r="6994">
          <cell r="A6994">
            <v>3831201</v>
          </cell>
          <cell r="B6994" t="str">
            <v>GENERAL ELECTRIC INSURANCE PLAN ACCRUALS</v>
          </cell>
        </row>
        <row r="6995">
          <cell r="A6995">
            <v>3831201</v>
          </cell>
          <cell r="B6995" t="str">
            <v>GENERAL ELECTRIC INSURANCE PLAN ACCRUALS</v>
          </cell>
        </row>
        <row r="6996">
          <cell r="A6996">
            <v>3831601</v>
          </cell>
          <cell r="B6996" t="str">
            <v>PENSIONERS' PRODUCT DISCOUNTS &amp; OTHER INS COSTS</v>
          </cell>
        </row>
        <row r="6997">
          <cell r="A6997">
            <v>3833201</v>
          </cell>
          <cell r="B6997" t="str">
            <v>PENSION COSTS ACCRUED-OTHER THAN GE-CURRENT</v>
          </cell>
        </row>
        <row r="6998">
          <cell r="A6998">
            <v>3880001</v>
          </cell>
          <cell r="B6998" t="str">
            <v>SAVINGS AND SECURITY COSTS ACCRUED</v>
          </cell>
        </row>
        <row r="6999">
          <cell r="A6999">
            <v>3911001</v>
          </cell>
          <cell r="B6999" t="str">
            <v>ALL OTHER LIABILITIES</v>
          </cell>
        </row>
        <row r="7000">
          <cell r="A7000">
            <v>3911001</v>
          </cell>
          <cell r="B7000" t="str">
            <v>ALL OTHER LIABILITIES</v>
          </cell>
        </row>
        <row r="7001">
          <cell r="A7001">
            <v>3911001</v>
          </cell>
          <cell r="B7001" t="str">
            <v>ALL OTHER LIABILITIES</v>
          </cell>
        </row>
        <row r="7002">
          <cell r="A7002">
            <v>3911001</v>
          </cell>
          <cell r="B7002" t="str">
            <v>ALL OTHER LIABILITIES</v>
          </cell>
        </row>
        <row r="7003">
          <cell r="A7003">
            <v>3911001</v>
          </cell>
          <cell r="B7003" t="str">
            <v>ALL OTHER LIABILITIES</v>
          </cell>
        </row>
        <row r="7004">
          <cell r="A7004">
            <v>3911001</v>
          </cell>
          <cell r="B7004" t="str">
            <v>ALL OTHER LIABILITIES</v>
          </cell>
        </row>
        <row r="7005">
          <cell r="A7005">
            <v>3911001</v>
          </cell>
          <cell r="B7005" t="str">
            <v>ALL OTHER LIABILITIES</v>
          </cell>
        </row>
        <row r="7006">
          <cell r="A7006">
            <v>3911001</v>
          </cell>
          <cell r="B7006" t="str">
            <v>ALL OTHER LIABILITIES</v>
          </cell>
        </row>
        <row r="7007">
          <cell r="A7007">
            <v>3911001</v>
          </cell>
          <cell r="B7007" t="str">
            <v>ALL OTHER LIABILITIES</v>
          </cell>
        </row>
        <row r="7008">
          <cell r="A7008">
            <v>3911001</v>
          </cell>
          <cell r="B7008" t="str">
            <v>ALL OTHER LIABILITIES</v>
          </cell>
        </row>
        <row r="7009">
          <cell r="A7009">
            <v>3911001</v>
          </cell>
          <cell r="B7009" t="str">
            <v>ALL OTHER LIABILITIES</v>
          </cell>
        </row>
        <row r="7010">
          <cell r="A7010">
            <v>3911001</v>
          </cell>
          <cell r="B7010" t="str">
            <v>ALL OTHER LIABILITIES</v>
          </cell>
        </row>
        <row r="7011">
          <cell r="A7011">
            <v>3911001</v>
          </cell>
          <cell r="B7011" t="str">
            <v>ALL OTHER LIABILITIES</v>
          </cell>
        </row>
        <row r="7012">
          <cell r="A7012">
            <v>3911001</v>
          </cell>
          <cell r="B7012" t="str">
            <v>ALL OTHER LIABILITIES</v>
          </cell>
        </row>
        <row r="7013">
          <cell r="A7013">
            <v>3911001</v>
          </cell>
          <cell r="B7013" t="str">
            <v>ALL OTHER LIABILITIES</v>
          </cell>
        </row>
        <row r="7014">
          <cell r="A7014">
            <v>3911001</v>
          </cell>
          <cell r="B7014" t="str">
            <v>ALL OTHER LIABILITIES</v>
          </cell>
        </row>
        <row r="7015">
          <cell r="A7015">
            <v>3911001</v>
          </cell>
          <cell r="B7015" t="str">
            <v>ALL OTHER LIABILITIES</v>
          </cell>
        </row>
        <row r="7016">
          <cell r="A7016">
            <v>3911001</v>
          </cell>
          <cell r="B7016" t="str">
            <v>ALL OTHER LIABILITIES</v>
          </cell>
        </row>
        <row r="7017">
          <cell r="A7017">
            <v>3911001</v>
          </cell>
          <cell r="B7017" t="str">
            <v>ALL OTHER LIABILITIES</v>
          </cell>
        </row>
        <row r="7018">
          <cell r="A7018">
            <v>3911001</v>
          </cell>
          <cell r="B7018" t="str">
            <v>ALL OTHER LIABILITIES</v>
          </cell>
        </row>
        <row r="7019">
          <cell r="A7019">
            <v>3911001</v>
          </cell>
          <cell r="B7019" t="str">
            <v>ALL OTHER LIABILITIES</v>
          </cell>
        </row>
        <row r="7020">
          <cell r="A7020">
            <v>3913001</v>
          </cell>
          <cell r="B7020" t="str">
            <v>ESTIMATED COSTS ACCRUED</v>
          </cell>
        </row>
        <row r="7021">
          <cell r="A7021">
            <v>3920001</v>
          </cell>
          <cell r="B7021" t="str">
            <v>OTHER LIABILITIES-NOT CURRENT</v>
          </cell>
        </row>
        <row r="7022">
          <cell r="A7022">
            <v>4012001</v>
          </cell>
          <cell r="B7022" t="str">
            <v>MISCELLANEOUS DEFERRED INCOME                 (401.2,.31</v>
          </cell>
        </row>
        <row r="7023">
          <cell r="A7023">
            <v>4012001</v>
          </cell>
          <cell r="B7023" t="str">
            <v>MISCELLANEOUS DEFERRED INCOME                 (401.2,.31</v>
          </cell>
        </row>
        <row r="7024">
          <cell r="A7024">
            <v>4012001</v>
          </cell>
          <cell r="B7024" t="str">
            <v>MISCELLANEOUS DEFERRED INCOME                 (401.2,.31</v>
          </cell>
        </row>
        <row r="7025">
          <cell r="A7025">
            <v>4012001</v>
          </cell>
          <cell r="B7025" t="str">
            <v>MISCELLANEOUS DEFERRED INCOME                 (401.2,.31</v>
          </cell>
        </row>
        <row r="7026">
          <cell r="A7026">
            <v>4110001</v>
          </cell>
          <cell r="B7026" t="str">
            <v>RESERVE FOR EMPLOYEE COMPENSATION &amp; BENEFIT</v>
          </cell>
        </row>
        <row r="7027">
          <cell r="A7027">
            <v>4110001</v>
          </cell>
          <cell r="B7027" t="str">
            <v>RESERVE FOR EMPLOYEE COMPENSATION &amp; BENEFIT</v>
          </cell>
        </row>
        <row r="7028">
          <cell r="A7028">
            <v>4116001</v>
          </cell>
          <cell r="B7028" t="str">
            <v>RESERVE FOR LAYOFF &amp; PLANT CLOSING EMPL BEN</v>
          </cell>
        </row>
        <row r="7029">
          <cell r="A7029">
            <v>4120001</v>
          </cell>
          <cell r="B7029" t="str">
            <v>RESERVE FOR ROYALTY PAYMENTS AND PATENT LITIGATION</v>
          </cell>
        </row>
        <row r="7030">
          <cell r="A7030">
            <v>4140001</v>
          </cell>
          <cell r="B7030" t="str">
            <v>RESERVE FOR INTEREST ON TAX DEFICENCIES</v>
          </cell>
        </row>
        <row r="7031">
          <cell r="A7031">
            <v>4190001</v>
          </cell>
          <cell r="B7031" t="str">
            <v>RESERVE FOR SUNDRY LOSSES</v>
          </cell>
        </row>
        <row r="7032">
          <cell r="A7032">
            <v>4190001</v>
          </cell>
          <cell r="B7032" t="str">
            <v>RESERVE FOR SUNDRY LOSSES</v>
          </cell>
        </row>
        <row r="7033">
          <cell r="A7033">
            <v>4190002</v>
          </cell>
          <cell r="B7033" t="str">
            <v>ENVIRONMENTAL RESERVE</v>
          </cell>
        </row>
        <row r="7034">
          <cell r="A7034">
            <v>4210001</v>
          </cell>
          <cell r="B7034" t="str">
            <v>RESERVE FOR GEN'L REPL UNDER GUARANTEE-CURRENT</v>
          </cell>
        </row>
        <row r="7035">
          <cell r="A7035">
            <v>4210001</v>
          </cell>
          <cell r="B7035" t="str">
            <v>RESERVE FOR GEN'L REPL UNDER GUARANTEE-CURRENT</v>
          </cell>
        </row>
        <row r="7036">
          <cell r="A7036">
            <v>4210001</v>
          </cell>
          <cell r="B7036" t="str">
            <v>RESERVE FOR GEN'L REPL UNDER GUARANTEE-CURRENT</v>
          </cell>
        </row>
        <row r="7037">
          <cell r="A7037">
            <v>4210001</v>
          </cell>
          <cell r="B7037" t="str">
            <v>RESERVE FOR GEN'L REPL UNDER GUARANTEE-CURRENT</v>
          </cell>
        </row>
        <row r="7038">
          <cell r="A7038">
            <v>4210001</v>
          </cell>
          <cell r="B7038" t="str">
            <v>RESERVE FOR GEN'L REPL UNDER GUARANTEE-CURRENT</v>
          </cell>
        </row>
        <row r="7039">
          <cell r="A7039">
            <v>4210001</v>
          </cell>
          <cell r="B7039" t="str">
            <v>RESERVE FOR GEN'L REPL UNDER GUARANTEE-CURRENT</v>
          </cell>
        </row>
        <row r="7040">
          <cell r="A7040">
            <v>4210001</v>
          </cell>
          <cell r="B7040" t="str">
            <v>RESERVE FOR GEN'L REPL UNDER GUARANTEE-CURRENT</v>
          </cell>
        </row>
        <row r="7041">
          <cell r="A7041">
            <v>4210001</v>
          </cell>
          <cell r="B7041" t="str">
            <v>RESERVE FOR GEN'L REPL UNDER GUARANTEE-CURRENT</v>
          </cell>
        </row>
        <row r="7042">
          <cell r="A7042">
            <v>4210001</v>
          </cell>
          <cell r="B7042" t="str">
            <v>RESERVE FOR GEN'L REPL UNDER GUARANTEE-CURRENT</v>
          </cell>
        </row>
        <row r="7043">
          <cell r="A7043">
            <v>4210001</v>
          </cell>
          <cell r="B7043" t="str">
            <v>RESERVE FOR GEN'L REPL UNDER GUARANTEE-CURRENT</v>
          </cell>
        </row>
        <row r="7044">
          <cell r="A7044">
            <v>4210001</v>
          </cell>
          <cell r="B7044" t="str">
            <v>RESERVE FOR GEN'L REPL UNDER GUARANTEE-CURRENT</v>
          </cell>
        </row>
        <row r="7045">
          <cell r="A7045">
            <v>4210001</v>
          </cell>
          <cell r="B7045" t="str">
            <v>RESERVE FOR GEN'L REPL UNDER GUARANTEE-CURRENT</v>
          </cell>
        </row>
        <row r="7046">
          <cell r="A7046">
            <v>4210001</v>
          </cell>
          <cell r="B7046" t="str">
            <v>RESERVE FOR GEN'L REPL UNDER GUARANTEE-CURRENT</v>
          </cell>
        </row>
        <row r="7047">
          <cell r="A7047">
            <v>4210001</v>
          </cell>
          <cell r="B7047" t="str">
            <v>RESERVE FOR GEN'L REPL UNDER GUARANTEE-CURRENT</v>
          </cell>
        </row>
        <row r="7048">
          <cell r="A7048">
            <v>4210001</v>
          </cell>
          <cell r="B7048" t="str">
            <v>RESERVE FOR GEN'L REPL UNDER GUARANTEE-CURRENT</v>
          </cell>
        </row>
        <row r="7049">
          <cell r="A7049">
            <v>4210001</v>
          </cell>
          <cell r="B7049" t="str">
            <v>RESERVE FOR GEN'L REPL UNDER GUARANTEE-CURRENT</v>
          </cell>
        </row>
        <row r="7050">
          <cell r="A7050">
            <v>4210001</v>
          </cell>
          <cell r="B7050" t="str">
            <v>RESERVE FOR GEN'L REPL UNDER GUARANTEE-CURRENT</v>
          </cell>
        </row>
        <row r="7051">
          <cell r="A7051">
            <v>4210001</v>
          </cell>
          <cell r="B7051" t="str">
            <v>RESERVE FOR GEN'L REPL UNDER GUARANTEE-CURRENT</v>
          </cell>
        </row>
        <row r="7052">
          <cell r="A7052">
            <v>4210001</v>
          </cell>
          <cell r="B7052" t="str">
            <v>RESERVE FOR GEN'L REPL UNDER GUARANTEE-CURRENT</v>
          </cell>
        </row>
        <row r="7053">
          <cell r="A7053">
            <v>4210001</v>
          </cell>
          <cell r="B7053" t="str">
            <v>RESERVE FOR GEN'L REPL UNDER GUARANTEE-CURRENT</v>
          </cell>
        </row>
        <row r="7054">
          <cell r="A7054">
            <v>4210001</v>
          </cell>
          <cell r="B7054" t="str">
            <v>RESERVE FOR GEN'L REPL UNDER GUARANTEE-CURRENT</v>
          </cell>
        </row>
        <row r="7055">
          <cell r="A7055">
            <v>4210001</v>
          </cell>
          <cell r="B7055" t="str">
            <v>RESERVE FOR GEN'L REPL UNDER GUARANTEE-CURRENT</v>
          </cell>
        </row>
        <row r="7056">
          <cell r="A7056">
            <v>4210001</v>
          </cell>
          <cell r="B7056" t="str">
            <v>RESERVE FOR GEN'L REPL UNDER GUARANTEE-CURRENT</v>
          </cell>
        </row>
        <row r="7057">
          <cell r="A7057">
            <v>4210001</v>
          </cell>
          <cell r="B7057" t="str">
            <v>RESERVE FOR GEN'L REPL UNDER GUARANTEE-CURRENT</v>
          </cell>
        </row>
        <row r="7058">
          <cell r="A7058">
            <v>4210001</v>
          </cell>
          <cell r="B7058" t="str">
            <v>RESERVE FOR GEN'L REPL UNDER GUARANTEE-CURRENT</v>
          </cell>
        </row>
        <row r="7059">
          <cell r="A7059">
            <v>4210001</v>
          </cell>
          <cell r="B7059" t="str">
            <v>RESERVE FOR GEN'L REPL UNDER GUARANTEE-CURRENT</v>
          </cell>
        </row>
        <row r="7060">
          <cell r="A7060">
            <v>4210001</v>
          </cell>
          <cell r="B7060" t="str">
            <v>RESERVE FOR GEN'L REPL UNDER GUARANTEE-CURRENT</v>
          </cell>
        </row>
        <row r="7061">
          <cell r="A7061">
            <v>4210001</v>
          </cell>
          <cell r="B7061" t="str">
            <v>RESERVE FOR GEN'L REPL UNDER GUARANTEE-CURRENT</v>
          </cell>
        </row>
        <row r="7062">
          <cell r="A7062">
            <v>4210001</v>
          </cell>
          <cell r="B7062" t="str">
            <v>RESERVE FOR GEN'L REPL UNDER GUARANTEE-CURRENT</v>
          </cell>
        </row>
        <row r="7063">
          <cell r="A7063">
            <v>4210001</v>
          </cell>
          <cell r="B7063" t="str">
            <v>RESERVE FOR GEN'L REPL UNDER GUARANTEE-CURRENT</v>
          </cell>
        </row>
        <row r="7064">
          <cell r="A7064">
            <v>4210001</v>
          </cell>
          <cell r="B7064" t="str">
            <v>RESERVE FOR GEN'L REPL UNDER GUARANTEE-CURRENT</v>
          </cell>
        </row>
        <row r="7065">
          <cell r="A7065">
            <v>4210001</v>
          </cell>
          <cell r="B7065" t="str">
            <v>RESERVE FOR GEN'L REPL UNDER GUARANTEE-CURRENT</v>
          </cell>
        </row>
        <row r="7066">
          <cell r="A7066">
            <v>4210001</v>
          </cell>
          <cell r="B7066" t="str">
            <v>RESERVE FOR GEN'L REPL UNDER GUARANTEE-CURRENT</v>
          </cell>
        </row>
        <row r="7067">
          <cell r="A7067">
            <v>4210001</v>
          </cell>
          <cell r="B7067" t="str">
            <v>RESERVE FOR GEN'L REPL UNDER GUARANTEE-CURRENT</v>
          </cell>
        </row>
        <row r="7068">
          <cell r="A7068">
            <v>4210001</v>
          </cell>
          <cell r="B7068" t="str">
            <v>RESERVE FOR GEN'L REPL UNDER GUARANTEE-CURRENT</v>
          </cell>
        </row>
        <row r="7069">
          <cell r="A7069">
            <v>4210001</v>
          </cell>
          <cell r="B7069" t="str">
            <v>RESERVE FOR GEN'L REPL UNDER GUARANTEE-CURRENT</v>
          </cell>
        </row>
        <row r="7070">
          <cell r="A7070">
            <v>4210001</v>
          </cell>
          <cell r="B7070" t="str">
            <v>RESERVE FOR GEN'L REPL UNDER GUARANTEE-CURRENT</v>
          </cell>
        </row>
        <row r="7071">
          <cell r="A7071">
            <v>4210001</v>
          </cell>
          <cell r="B7071" t="str">
            <v>RESERVE FOR GEN'L REPL UNDER GUARANTEE-CURRENT</v>
          </cell>
        </row>
        <row r="7072">
          <cell r="A7072">
            <v>4210001</v>
          </cell>
          <cell r="B7072" t="str">
            <v>RESERVE FOR GEN'L REPL UNDER GUARANTEE-CURRENT</v>
          </cell>
        </row>
        <row r="7073">
          <cell r="A7073">
            <v>4210001</v>
          </cell>
          <cell r="B7073" t="str">
            <v>RESERVE FOR GEN'L REPL UNDER GUARANTEE-CURRENT</v>
          </cell>
        </row>
        <row r="7074">
          <cell r="A7074">
            <v>4210001</v>
          </cell>
          <cell r="B7074" t="str">
            <v>RESERVE FOR GEN'L REPL UNDER GUARANTEE-CURRENT</v>
          </cell>
        </row>
        <row r="7075">
          <cell r="A7075">
            <v>4210001</v>
          </cell>
          <cell r="B7075" t="str">
            <v>RESERVE FOR GEN'L REPL UNDER GUARANTEE-CURRENT</v>
          </cell>
        </row>
        <row r="7076">
          <cell r="A7076">
            <v>4210001</v>
          </cell>
          <cell r="B7076" t="str">
            <v>RESERVE FOR GEN'L REPL UNDER GUARANTEE-CURRENT</v>
          </cell>
        </row>
        <row r="7077">
          <cell r="A7077">
            <v>4210001</v>
          </cell>
          <cell r="B7077" t="str">
            <v>RESERVE FOR GEN'L REPL UNDER GUARANTEE-CURRENT</v>
          </cell>
        </row>
        <row r="7078">
          <cell r="A7078">
            <v>4311002</v>
          </cell>
          <cell r="B7078" t="str">
            <v>WITHIN OWN DIVISION</v>
          </cell>
        </row>
        <row r="7079">
          <cell r="A7079">
            <v>4311002</v>
          </cell>
          <cell r="B7079" t="str">
            <v>WITHIN OWN DIVISION</v>
          </cell>
        </row>
        <row r="7080">
          <cell r="A7080">
            <v>4410001</v>
          </cell>
          <cell r="B7080" t="str">
            <v>INT. OF OTHER SHARE OWNERS IN EQUITY OF AFFIL</v>
          </cell>
        </row>
        <row r="7081">
          <cell r="A7081">
            <v>4510001</v>
          </cell>
          <cell r="B7081" t="str">
            <v>CAPITAL STOCK</v>
          </cell>
        </row>
        <row r="7082">
          <cell r="A7082">
            <v>4510001</v>
          </cell>
          <cell r="B7082" t="str">
            <v>CAPITAL STOCK</v>
          </cell>
        </row>
        <row r="7083">
          <cell r="A7083">
            <v>4510001</v>
          </cell>
          <cell r="B7083" t="str">
            <v>CAPITAL STOCK</v>
          </cell>
        </row>
        <row r="7084">
          <cell r="A7084">
            <v>4610001</v>
          </cell>
          <cell r="B7084" t="str">
            <v>CAPITAL SURPLUS</v>
          </cell>
        </row>
        <row r="7085">
          <cell r="A7085">
            <v>4610001</v>
          </cell>
          <cell r="B7085" t="str">
            <v>CAPITAL SURPLUS</v>
          </cell>
        </row>
        <row r="7086">
          <cell r="A7086">
            <v>4610001</v>
          </cell>
          <cell r="B7086" t="str">
            <v>CAPITAL SURPLUS</v>
          </cell>
        </row>
        <row r="7087">
          <cell r="A7087">
            <v>4610002</v>
          </cell>
          <cell r="B7087" t="str">
            <v>EQUITY-(GE FOREIGN INDUST. CO.</v>
          </cell>
        </row>
        <row r="7088">
          <cell r="A7088">
            <v>4620001</v>
          </cell>
          <cell r="B7088" t="str">
            <v>FORGEIN CURRENCY TRANSLATION ADJ</v>
          </cell>
        </row>
        <row r="7089">
          <cell r="A7089">
            <v>4640101</v>
          </cell>
          <cell r="B7089" t="str">
            <v>OPENING BALANCE-TRANSITION ADJUSTMENT (PRE-TAX)</v>
          </cell>
        </row>
        <row r="7090">
          <cell r="A7090">
            <v>4711001</v>
          </cell>
          <cell r="B7090" t="str">
            <v>IMPUTED DEBT-GAP SUBACCOUNT 471.1</v>
          </cell>
        </row>
        <row r="7091">
          <cell r="A7091">
            <v>4711001</v>
          </cell>
          <cell r="B7091" t="str">
            <v>IMPUTED DEBT-GAP SUBACCOUNT 471.1</v>
          </cell>
        </row>
        <row r="7092">
          <cell r="A7092">
            <v>4711001</v>
          </cell>
          <cell r="B7092" t="str">
            <v>IMPUTED DEBT-GAP SUBACCOUNT 471.1</v>
          </cell>
        </row>
        <row r="7093">
          <cell r="A7093">
            <v>4711001</v>
          </cell>
          <cell r="B7093" t="str">
            <v>IMPUTED DEBT-GAP SUBACCOUNT 471.1</v>
          </cell>
        </row>
        <row r="7094">
          <cell r="A7094">
            <v>4711001</v>
          </cell>
          <cell r="B7094" t="str">
            <v>IMPUTED DEBT-GAP SUBACCOUNT 471.1</v>
          </cell>
        </row>
        <row r="7095">
          <cell r="A7095">
            <v>4711001</v>
          </cell>
          <cell r="B7095" t="str">
            <v>IMPUTED DEBT-GAP SUBACCOUNT 471.1</v>
          </cell>
        </row>
        <row r="7096">
          <cell r="A7096">
            <v>4711001</v>
          </cell>
          <cell r="B7096" t="str">
            <v>IMPUTED DEBT-GAP SUBACCOUNT 471.1</v>
          </cell>
        </row>
        <row r="7097">
          <cell r="A7097">
            <v>4711001</v>
          </cell>
          <cell r="B7097" t="str">
            <v>IMPUTED DEBT-GAP SUBACCOUNT 471.1</v>
          </cell>
        </row>
        <row r="7098">
          <cell r="A7098">
            <v>4711001</v>
          </cell>
          <cell r="B7098" t="str">
            <v>IMPUTED DEBT-GAP SUBACCOUNT 471.1</v>
          </cell>
        </row>
        <row r="7099">
          <cell r="A7099">
            <v>4711001</v>
          </cell>
          <cell r="B7099" t="str">
            <v>IMPUTED DEBT-GAP SUBACCOUNT 471.1</v>
          </cell>
        </row>
        <row r="7100">
          <cell r="A7100">
            <v>4712101</v>
          </cell>
          <cell r="B7100" t="str">
            <v>ALL OTHER EXCLUDING NET INCOME</v>
          </cell>
        </row>
        <row r="7101">
          <cell r="A7101">
            <v>4712101</v>
          </cell>
          <cell r="B7101" t="str">
            <v>ALL OTHER EXCLUDING NET INCOME</v>
          </cell>
        </row>
        <row r="7102">
          <cell r="A7102">
            <v>4712101</v>
          </cell>
          <cell r="B7102" t="str">
            <v>ALL OTHER EXCLUDING NET INCOME</v>
          </cell>
        </row>
        <row r="7103">
          <cell r="A7103">
            <v>4712301</v>
          </cell>
          <cell r="B7103" t="str">
            <v>DIVIDENDS-CURRENT YEAR</v>
          </cell>
        </row>
        <row r="7104">
          <cell r="A7104">
            <v>4720001</v>
          </cell>
          <cell r="B7104" t="str">
            <v>AFFILIATE CURRENT ACCOUNT OUTSIDE OWN BUSINESS</v>
          </cell>
        </row>
        <row r="7105">
          <cell r="A7105">
            <v>4720001</v>
          </cell>
          <cell r="B7105" t="str">
            <v>AFFILIATE CURRENT ACCOUNT OUTSIDE OWN BUSINESS</v>
          </cell>
        </row>
        <row r="7106">
          <cell r="A7106">
            <v>4720001</v>
          </cell>
          <cell r="B7106" t="str">
            <v>AFFILIATE CURRENT ACCOUNT OUTSIDE OWN BUSINESS</v>
          </cell>
        </row>
        <row r="7107">
          <cell r="A7107">
            <v>4720002</v>
          </cell>
          <cell r="B7107" t="str">
            <v>AFFILIATE CURRENT ACCOUNT WITHIN OWN BUSINESS</v>
          </cell>
        </row>
        <row r="7108">
          <cell r="A7108">
            <v>4720002</v>
          </cell>
          <cell r="B7108" t="str">
            <v>AFFILIATE CURRENT ACCOUNT WITHIN OWN BUSINESS</v>
          </cell>
        </row>
        <row r="7109">
          <cell r="A7109">
            <v>4720002</v>
          </cell>
          <cell r="B7109" t="str">
            <v>AFFILIATE CURRENT ACCOUNT WITHIN OWN BUSINESS</v>
          </cell>
        </row>
        <row r="7110">
          <cell r="A7110">
            <v>4720002</v>
          </cell>
          <cell r="B7110" t="str">
            <v>AFFILIATE CURRENT ACCOUNT WITHIN OWN BUSINESS</v>
          </cell>
        </row>
        <row r="7111">
          <cell r="A7111">
            <v>4720002</v>
          </cell>
          <cell r="B7111" t="str">
            <v>AFFILIATE CURRENT ACCOUNT WITHIN OWN BUSINESS</v>
          </cell>
        </row>
        <row r="7112">
          <cell r="A7112">
            <v>4720002</v>
          </cell>
          <cell r="B7112" t="str">
            <v>AFFILIATE CURRENT ACCOUNT WITHIN OWN BUSINESS</v>
          </cell>
        </row>
        <row r="7113">
          <cell r="A7113">
            <v>4720002</v>
          </cell>
          <cell r="B7113" t="str">
            <v>AFFILIATE CURRENT ACCOUNT WITHIN OWN BUSINESS</v>
          </cell>
        </row>
        <row r="7114">
          <cell r="A7114">
            <v>4720004</v>
          </cell>
          <cell r="B7114" t="str">
            <v>AFFILIATE CURRENT ACCOUNT - CANADA</v>
          </cell>
        </row>
        <row r="7115">
          <cell r="A7115">
            <v>4720071</v>
          </cell>
          <cell r="B7115" t="str">
            <v>TRSY-AFFILLIATE CURRENT ACCOUTN</v>
          </cell>
        </row>
        <row r="7116">
          <cell r="A7116">
            <v>4810001</v>
          </cell>
          <cell r="B7116" t="str">
            <v>RETAINED EARNINGS AT JANUARY 1</v>
          </cell>
        </row>
        <row r="7117">
          <cell r="A7117">
            <v>5011001</v>
          </cell>
          <cell r="B7117" t="str">
            <v>EXTERNAL CUSTOMERS</v>
          </cell>
        </row>
        <row r="7118">
          <cell r="A7118">
            <v>5011001</v>
          </cell>
          <cell r="B7118" t="str">
            <v>EXTERNAL CUSTOMERS</v>
          </cell>
        </row>
        <row r="7119">
          <cell r="A7119">
            <v>5011001</v>
          </cell>
          <cell r="B7119" t="str">
            <v>EXTERNAL CUSTOMERS</v>
          </cell>
        </row>
        <row r="7120">
          <cell r="A7120">
            <v>5011001</v>
          </cell>
          <cell r="B7120" t="str">
            <v>EXTERNAL CUSTOMERS</v>
          </cell>
        </row>
        <row r="7121">
          <cell r="A7121">
            <v>5011001</v>
          </cell>
          <cell r="B7121" t="str">
            <v>EXTERNAL CUSTOMERS</v>
          </cell>
        </row>
        <row r="7122">
          <cell r="A7122">
            <v>5011001</v>
          </cell>
          <cell r="B7122" t="str">
            <v>EXTERNAL CUSTOMERS</v>
          </cell>
        </row>
        <row r="7123">
          <cell r="A7123">
            <v>5011001</v>
          </cell>
          <cell r="B7123" t="str">
            <v>EXTERNAL CUSTOMERS</v>
          </cell>
        </row>
        <row r="7124">
          <cell r="A7124">
            <v>5011001</v>
          </cell>
          <cell r="B7124" t="str">
            <v>EXTERNAL CUSTOMERS</v>
          </cell>
        </row>
        <row r="7125">
          <cell r="A7125">
            <v>5011001</v>
          </cell>
          <cell r="B7125" t="str">
            <v>EXTERNAL CUSTOMERS</v>
          </cell>
        </row>
        <row r="7126">
          <cell r="A7126">
            <v>5011001</v>
          </cell>
          <cell r="B7126" t="str">
            <v>EXTERNAL CUSTOMERS</v>
          </cell>
        </row>
        <row r="7127">
          <cell r="A7127">
            <v>5011001</v>
          </cell>
          <cell r="B7127" t="str">
            <v>EXTERNAL CUSTOMERS</v>
          </cell>
        </row>
        <row r="7128">
          <cell r="A7128">
            <v>5011001</v>
          </cell>
          <cell r="B7128" t="str">
            <v>EXTERNAL CUSTOMERS</v>
          </cell>
        </row>
        <row r="7129">
          <cell r="A7129">
            <v>5011001</v>
          </cell>
          <cell r="B7129" t="str">
            <v>EXTERNAL CUSTOMERS</v>
          </cell>
        </row>
        <row r="7130">
          <cell r="A7130">
            <v>5011001</v>
          </cell>
          <cell r="B7130" t="str">
            <v>EXTERNAL CUSTOMERS</v>
          </cell>
        </row>
        <row r="7131">
          <cell r="A7131">
            <v>5011001</v>
          </cell>
          <cell r="B7131" t="str">
            <v>EXTERNAL CUSTOMERS</v>
          </cell>
        </row>
        <row r="7132">
          <cell r="A7132">
            <v>5011001</v>
          </cell>
          <cell r="B7132" t="str">
            <v>EXTERNAL CUSTOMERS</v>
          </cell>
        </row>
        <row r="7133">
          <cell r="A7133">
            <v>5011001</v>
          </cell>
          <cell r="B7133" t="str">
            <v>EXTERNAL CUSTOMERS</v>
          </cell>
        </row>
        <row r="7134">
          <cell r="A7134">
            <v>5011001</v>
          </cell>
          <cell r="B7134" t="str">
            <v>EXTERNAL CUSTOMERS</v>
          </cell>
        </row>
        <row r="7135">
          <cell r="A7135">
            <v>5011001</v>
          </cell>
          <cell r="B7135" t="str">
            <v>EXTERNAL CUSTOMERS</v>
          </cell>
        </row>
        <row r="7136">
          <cell r="A7136">
            <v>5012201</v>
          </cell>
          <cell r="B7136" t="str">
            <v>WITHIN OWN DIVISION</v>
          </cell>
        </row>
        <row r="7137">
          <cell r="A7137">
            <v>5012201</v>
          </cell>
          <cell r="B7137" t="str">
            <v>WITHIN OWN DIVISION</v>
          </cell>
        </row>
        <row r="7138">
          <cell r="A7138">
            <v>5012201</v>
          </cell>
          <cell r="B7138" t="str">
            <v>WITHIN OWN DIVISION</v>
          </cell>
        </row>
        <row r="7139">
          <cell r="A7139">
            <v>5012501</v>
          </cell>
          <cell r="B7139" t="str">
            <v>OTHER GE PARENT CO COMPONENTS</v>
          </cell>
        </row>
        <row r="7140">
          <cell r="A7140">
            <v>5012501</v>
          </cell>
          <cell r="B7140" t="str">
            <v>OTHER GE PARENT CO COMPONENTS</v>
          </cell>
        </row>
        <row r="7141">
          <cell r="A7141">
            <v>5012501</v>
          </cell>
          <cell r="B7141" t="str">
            <v>OTHER GE PARENT CO COMPONENTS</v>
          </cell>
        </row>
        <row r="7142">
          <cell r="A7142">
            <v>5012501</v>
          </cell>
          <cell r="B7142" t="str">
            <v>OTHER GE PARENT CO COMPONENTS</v>
          </cell>
        </row>
        <row r="7143">
          <cell r="A7143">
            <v>5012501</v>
          </cell>
          <cell r="B7143" t="str">
            <v>OTHER GE PARENT CO COMPONENTS</v>
          </cell>
        </row>
        <row r="7144">
          <cell r="A7144">
            <v>5012501</v>
          </cell>
          <cell r="B7144" t="str">
            <v>OTHER GE PARENT CO COMPONENTS</v>
          </cell>
        </row>
        <row r="7145">
          <cell r="A7145">
            <v>5012501</v>
          </cell>
          <cell r="B7145" t="str">
            <v>OTHER GE PARENT CO COMPONENTS</v>
          </cell>
        </row>
        <row r="7146">
          <cell r="A7146">
            <v>5012501</v>
          </cell>
          <cell r="B7146" t="str">
            <v>OTHER GE PARENT CO COMPONENTS</v>
          </cell>
        </row>
        <row r="7147">
          <cell r="A7147">
            <v>5012501</v>
          </cell>
          <cell r="B7147" t="str">
            <v>OTHER GE PARENT CO COMPONENTS</v>
          </cell>
        </row>
        <row r="7148">
          <cell r="A7148">
            <v>5012501</v>
          </cell>
          <cell r="B7148" t="str">
            <v>OTHER GE PARENT CO COMPONENTS</v>
          </cell>
        </row>
        <row r="7149">
          <cell r="A7149">
            <v>5012501</v>
          </cell>
          <cell r="B7149" t="str">
            <v>OTHER GE PARENT CO COMPONENTS</v>
          </cell>
        </row>
        <row r="7150">
          <cell r="A7150">
            <v>5012501</v>
          </cell>
          <cell r="B7150" t="str">
            <v>OTHER GE PARENT CO COMPONENTS</v>
          </cell>
        </row>
        <row r="7151">
          <cell r="A7151">
            <v>5013101</v>
          </cell>
          <cell r="B7151" t="str">
            <v>WITHIN OWN DEPARTMENT</v>
          </cell>
        </row>
        <row r="7152">
          <cell r="A7152">
            <v>5013101</v>
          </cell>
          <cell r="B7152" t="str">
            <v>WITHIN OWN DEPARTMENT</v>
          </cell>
        </row>
        <row r="7153">
          <cell r="A7153">
            <v>5013201</v>
          </cell>
          <cell r="B7153" t="str">
            <v>NET SALES BILLED-INTERCO-OWN DIVISION</v>
          </cell>
        </row>
        <row r="7154">
          <cell r="A7154">
            <v>5013201</v>
          </cell>
          <cell r="B7154" t="str">
            <v>NET SALES BILLED-INTERCO-OWN DIVISION</v>
          </cell>
        </row>
        <row r="7155">
          <cell r="A7155">
            <v>5013201</v>
          </cell>
          <cell r="B7155" t="str">
            <v>NET SALES BILLED-INTERCO-OWN DIVISION</v>
          </cell>
        </row>
        <row r="7156">
          <cell r="A7156">
            <v>5013201</v>
          </cell>
          <cell r="B7156" t="str">
            <v>NET SALES BILLED-INTERCO-OWN DIVISION</v>
          </cell>
        </row>
        <row r="7157">
          <cell r="A7157">
            <v>5013201</v>
          </cell>
          <cell r="B7157" t="str">
            <v>NET SALES BILLED-INTERCO-OWN DIVISION</v>
          </cell>
        </row>
        <row r="7158">
          <cell r="A7158">
            <v>5013201</v>
          </cell>
          <cell r="B7158" t="str">
            <v>NET SALES BILLED-INTERCO-OWN DIVISION</v>
          </cell>
        </row>
        <row r="7159">
          <cell r="A7159">
            <v>5013501</v>
          </cell>
          <cell r="B7159" t="str">
            <v>OTHER CONSOLIDATED COMPONENTS</v>
          </cell>
        </row>
        <row r="7160">
          <cell r="A7160">
            <v>5100001</v>
          </cell>
          <cell r="B7160" t="str">
            <v>ALL OTHER COSTS AND EXPENSES</v>
          </cell>
        </row>
        <row r="7161">
          <cell r="A7161">
            <v>5100001</v>
          </cell>
          <cell r="B7161" t="str">
            <v>ALL OTHER COSTS AND EXPENSES</v>
          </cell>
        </row>
        <row r="7162">
          <cell r="A7162">
            <v>5100001</v>
          </cell>
          <cell r="B7162" t="str">
            <v>ALL OTHER COSTS AND EXPENSES</v>
          </cell>
        </row>
        <row r="7163">
          <cell r="A7163">
            <v>5100001</v>
          </cell>
          <cell r="B7163" t="str">
            <v>ALL OTHER COSTS AND EXPENSES</v>
          </cell>
        </row>
        <row r="7164">
          <cell r="A7164">
            <v>5100001</v>
          </cell>
          <cell r="B7164" t="str">
            <v>ALL OTHER COSTS AND EXPENSES</v>
          </cell>
        </row>
        <row r="7165">
          <cell r="A7165">
            <v>5100001</v>
          </cell>
          <cell r="B7165" t="str">
            <v>ALL OTHER COSTS AND EXPENSES</v>
          </cell>
        </row>
        <row r="7166">
          <cell r="A7166">
            <v>5100001</v>
          </cell>
          <cell r="B7166" t="str">
            <v>ALL OTHER COSTS AND EXPENSES</v>
          </cell>
        </row>
        <row r="7167">
          <cell r="A7167">
            <v>5100001</v>
          </cell>
          <cell r="B7167" t="str">
            <v>ALL OTHER COSTS AND EXPENSES</v>
          </cell>
        </row>
        <row r="7168">
          <cell r="A7168">
            <v>5100001</v>
          </cell>
          <cell r="B7168" t="str">
            <v>ALL OTHER COSTS AND EXPENSES</v>
          </cell>
        </row>
        <row r="7169">
          <cell r="A7169">
            <v>5100001</v>
          </cell>
          <cell r="B7169" t="str">
            <v>ALL OTHER COSTS AND EXPENSES</v>
          </cell>
        </row>
        <row r="7170">
          <cell r="A7170">
            <v>5100001</v>
          </cell>
          <cell r="B7170" t="str">
            <v>ALL OTHER COSTS AND EXPENSES</v>
          </cell>
        </row>
        <row r="7171">
          <cell r="A7171">
            <v>5100001</v>
          </cell>
          <cell r="B7171" t="str">
            <v>ALL OTHER COSTS AND EXPENSES</v>
          </cell>
        </row>
        <row r="7172">
          <cell r="A7172">
            <v>5100001</v>
          </cell>
          <cell r="B7172" t="str">
            <v>ALL OTHER COSTS AND EXPENSES</v>
          </cell>
        </row>
        <row r="7173">
          <cell r="A7173">
            <v>5100001</v>
          </cell>
          <cell r="B7173" t="str">
            <v>ALL OTHER COSTS AND EXPENSES</v>
          </cell>
        </row>
        <row r="7174">
          <cell r="A7174">
            <v>5100001</v>
          </cell>
          <cell r="B7174" t="str">
            <v>ALL OTHER COSTS AND EXPENSES</v>
          </cell>
        </row>
        <row r="7175">
          <cell r="A7175">
            <v>5100001</v>
          </cell>
          <cell r="B7175" t="str">
            <v>ALL OTHER COSTS AND EXPENSES</v>
          </cell>
        </row>
        <row r="7176">
          <cell r="A7176">
            <v>5100001</v>
          </cell>
          <cell r="B7176" t="str">
            <v>ALL OTHER COSTS AND EXPENSES</v>
          </cell>
        </row>
        <row r="7177">
          <cell r="A7177">
            <v>5100001</v>
          </cell>
          <cell r="B7177" t="str">
            <v>ALL OTHER COSTS AND EXPENSES</v>
          </cell>
        </row>
        <row r="7178">
          <cell r="A7178">
            <v>5100001</v>
          </cell>
          <cell r="B7178" t="str">
            <v>ALL OTHER COSTS AND EXPENSES</v>
          </cell>
        </row>
        <row r="7179">
          <cell r="A7179">
            <v>5100001</v>
          </cell>
          <cell r="B7179" t="str">
            <v>ALL OTHER COSTS AND EXPENSES</v>
          </cell>
        </row>
        <row r="7180">
          <cell r="A7180">
            <v>5100001</v>
          </cell>
          <cell r="B7180" t="str">
            <v>ALL OTHER COSTS AND EXPENSES</v>
          </cell>
        </row>
        <row r="7181">
          <cell r="A7181">
            <v>5100001</v>
          </cell>
          <cell r="B7181" t="str">
            <v>ALL OTHER COSTS AND EXPENSES</v>
          </cell>
        </row>
        <row r="7182">
          <cell r="A7182">
            <v>5100001</v>
          </cell>
          <cell r="B7182" t="str">
            <v>ALL OTHER COSTS AND EXPENSES</v>
          </cell>
        </row>
        <row r="7183">
          <cell r="A7183">
            <v>5100001</v>
          </cell>
          <cell r="B7183" t="str">
            <v>ALL OTHER COSTS AND EXPENSES</v>
          </cell>
        </row>
        <row r="7184">
          <cell r="A7184">
            <v>5100001</v>
          </cell>
          <cell r="B7184" t="str">
            <v>ALL OTHER COSTS AND EXPENSES</v>
          </cell>
        </row>
        <row r="7185">
          <cell r="A7185">
            <v>5100001</v>
          </cell>
          <cell r="B7185" t="str">
            <v>ALL OTHER COSTS AND EXPENSES</v>
          </cell>
        </row>
        <row r="7186">
          <cell r="A7186">
            <v>5100001</v>
          </cell>
          <cell r="B7186" t="str">
            <v>ALL OTHER COSTS AND EXPENSES</v>
          </cell>
        </row>
        <row r="7187">
          <cell r="A7187">
            <v>5100001</v>
          </cell>
          <cell r="B7187" t="str">
            <v>ALL OTHER COSTS AND EXPENSES</v>
          </cell>
        </row>
        <row r="7188">
          <cell r="A7188">
            <v>5100001</v>
          </cell>
          <cell r="B7188" t="str">
            <v>ALL OTHER COSTS AND EXPENSES</v>
          </cell>
        </row>
        <row r="7189">
          <cell r="A7189">
            <v>5100001</v>
          </cell>
          <cell r="B7189" t="str">
            <v>ALL OTHER COSTS AND EXPENSES</v>
          </cell>
        </row>
        <row r="7190">
          <cell r="A7190">
            <v>5100001</v>
          </cell>
          <cell r="B7190" t="str">
            <v>ALL OTHER COSTS AND EXPENSES</v>
          </cell>
        </row>
        <row r="7191">
          <cell r="A7191">
            <v>5100001</v>
          </cell>
          <cell r="B7191" t="str">
            <v>ALL OTHER COSTS AND EXPENSES</v>
          </cell>
        </row>
        <row r="7192">
          <cell r="A7192">
            <v>5100001</v>
          </cell>
          <cell r="B7192" t="str">
            <v>ALL OTHER COSTS AND EXPENSES</v>
          </cell>
        </row>
        <row r="7193">
          <cell r="A7193">
            <v>5100001</v>
          </cell>
          <cell r="B7193" t="str">
            <v>ALL OTHER COSTS AND EXPENSES</v>
          </cell>
        </row>
        <row r="7194">
          <cell r="A7194">
            <v>5100001</v>
          </cell>
          <cell r="B7194" t="str">
            <v>ALL OTHER COSTS AND EXPENSES</v>
          </cell>
        </row>
        <row r="7195">
          <cell r="A7195">
            <v>5100001</v>
          </cell>
          <cell r="B7195" t="str">
            <v>ALL OTHER COSTS AND EXPENSES</v>
          </cell>
        </row>
        <row r="7196">
          <cell r="A7196">
            <v>5100001</v>
          </cell>
          <cell r="B7196" t="str">
            <v>ALL OTHER COSTS AND EXPENSES</v>
          </cell>
        </row>
        <row r="7197">
          <cell r="A7197">
            <v>5100001</v>
          </cell>
          <cell r="B7197" t="str">
            <v>ALL OTHER COSTS AND EXPENSES</v>
          </cell>
        </row>
        <row r="7198">
          <cell r="A7198">
            <v>5100001</v>
          </cell>
          <cell r="B7198" t="str">
            <v>ALL OTHER COSTS AND EXPENSES</v>
          </cell>
        </row>
        <row r="7199">
          <cell r="A7199">
            <v>5100001</v>
          </cell>
          <cell r="B7199" t="str">
            <v>ALL OTHER COSTS AND EXPENSES</v>
          </cell>
        </row>
        <row r="7200">
          <cell r="A7200">
            <v>5100001</v>
          </cell>
          <cell r="B7200" t="str">
            <v>ALL OTHER COSTS AND EXPENSES</v>
          </cell>
        </row>
        <row r="7201">
          <cell r="A7201">
            <v>5100001</v>
          </cell>
          <cell r="B7201" t="str">
            <v>ALL OTHER COSTS AND EXPENSES</v>
          </cell>
        </row>
        <row r="7202">
          <cell r="A7202">
            <v>5100001</v>
          </cell>
          <cell r="B7202" t="str">
            <v>ALL OTHER COSTS AND EXPENSES</v>
          </cell>
        </row>
        <row r="7203">
          <cell r="A7203">
            <v>5100001</v>
          </cell>
          <cell r="B7203" t="str">
            <v>ALL OTHER COSTS AND EXPENSES</v>
          </cell>
        </row>
        <row r="7204">
          <cell r="A7204">
            <v>5100001</v>
          </cell>
          <cell r="B7204" t="str">
            <v>ALL OTHER COSTS AND EXPENSES</v>
          </cell>
        </row>
        <row r="7205">
          <cell r="A7205">
            <v>5100001</v>
          </cell>
          <cell r="B7205" t="str">
            <v>ALL OTHER COSTS AND EXPENSES</v>
          </cell>
        </row>
        <row r="7206">
          <cell r="A7206">
            <v>5100001</v>
          </cell>
          <cell r="B7206" t="str">
            <v>ALL OTHER COSTS AND EXPENSES</v>
          </cell>
        </row>
        <row r="7207">
          <cell r="A7207">
            <v>5100001</v>
          </cell>
          <cell r="B7207" t="str">
            <v>ALL OTHER COSTS AND EXPENSES</v>
          </cell>
        </row>
        <row r="7208">
          <cell r="A7208">
            <v>5100001</v>
          </cell>
          <cell r="B7208" t="str">
            <v>ALL OTHER COSTS AND EXPENSES</v>
          </cell>
        </row>
        <row r="7209">
          <cell r="A7209">
            <v>5100001</v>
          </cell>
          <cell r="B7209" t="str">
            <v>ALL OTHER COSTS AND EXPENSES</v>
          </cell>
        </row>
        <row r="7210">
          <cell r="A7210">
            <v>5100001</v>
          </cell>
          <cell r="B7210" t="str">
            <v>ALL OTHER COSTS AND EXPENSES</v>
          </cell>
        </row>
        <row r="7211">
          <cell r="A7211">
            <v>5100001</v>
          </cell>
          <cell r="B7211" t="str">
            <v>ALL OTHER COSTS AND EXPENSES</v>
          </cell>
        </row>
        <row r="7212">
          <cell r="A7212">
            <v>5100001</v>
          </cell>
          <cell r="B7212" t="str">
            <v>ALL OTHER COSTS AND EXPENSES</v>
          </cell>
        </row>
        <row r="7213">
          <cell r="A7213">
            <v>5100001</v>
          </cell>
          <cell r="B7213" t="str">
            <v>ALL OTHER COSTS AND EXPENSES</v>
          </cell>
        </row>
        <row r="7214">
          <cell r="A7214">
            <v>5100001</v>
          </cell>
          <cell r="B7214" t="str">
            <v>ALL OTHER COSTS AND EXPENSES</v>
          </cell>
        </row>
        <row r="7215">
          <cell r="A7215">
            <v>5100001</v>
          </cell>
          <cell r="B7215" t="str">
            <v>ALL OTHER COSTS AND EXPENSES</v>
          </cell>
        </row>
        <row r="7216">
          <cell r="A7216">
            <v>5100001</v>
          </cell>
          <cell r="B7216" t="str">
            <v>ALL OTHER COSTS AND EXPENSES</v>
          </cell>
        </row>
        <row r="7217">
          <cell r="A7217">
            <v>5100001</v>
          </cell>
          <cell r="B7217" t="str">
            <v>ALL OTHER COSTS AND EXPENSES</v>
          </cell>
        </row>
        <row r="7218">
          <cell r="A7218">
            <v>5100001</v>
          </cell>
          <cell r="B7218" t="str">
            <v>ALL OTHER COSTS AND EXPENSES</v>
          </cell>
        </row>
        <row r="7219">
          <cell r="A7219">
            <v>5100001</v>
          </cell>
          <cell r="B7219" t="str">
            <v>ALL OTHER COSTS AND EXPENSES</v>
          </cell>
        </row>
        <row r="7220">
          <cell r="A7220">
            <v>5100001</v>
          </cell>
          <cell r="B7220" t="str">
            <v>ALL OTHER COSTS AND EXPENSES</v>
          </cell>
        </row>
        <row r="7221">
          <cell r="A7221">
            <v>5100001</v>
          </cell>
          <cell r="B7221" t="str">
            <v>ALL OTHER COSTS AND EXPENSES</v>
          </cell>
        </row>
        <row r="7222">
          <cell r="A7222">
            <v>5100001</v>
          </cell>
          <cell r="B7222" t="str">
            <v>ALL OTHER COSTS AND EXPENSES</v>
          </cell>
        </row>
        <row r="7223">
          <cell r="A7223">
            <v>5100001</v>
          </cell>
          <cell r="B7223" t="str">
            <v>ALL OTHER COSTS AND EXPENSES</v>
          </cell>
        </row>
        <row r="7224">
          <cell r="A7224">
            <v>5100001</v>
          </cell>
          <cell r="B7224" t="str">
            <v>ALL OTHER COSTS AND EXPENSES</v>
          </cell>
        </row>
        <row r="7225">
          <cell r="A7225">
            <v>5100001</v>
          </cell>
          <cell r="B7225" t="str">
            <v>ALL OTHER COSTS AND EXPENSES</v>
          </cell>
        </row>
        <row r="7226">
          <cell r="A7226">
            <v>5100001</v>
          </cell>
          <cell r="B7226" t="str">
            <v>ALL OTHER COSTS AND EXPENSES</v>
          </cell>
        </row>
        <row r="7227">
          <cell r="A7227">
            <v>5100001</v>
          </cell>
          <cell r="B7227" t="str">
            <v>ALL OTHER COSTS AND EXPENSES</v>
          </cell>
        </row>
        <row r="7228">
          <cell r="A7228">
            <v>5100001</v>
          </cell>
          <cell r="B7228" t="str">
            <v>ALL OTHER COSTS AND EXPENSES</v>
          </cell>
        </row>
        <row r="7229">
          <cell r="A7229">
            <v>5100001</v>
          </cell>
          <cell r="B7229" t="str">
            <v>ALL OTHER COSTS AND EXPENSES</v>
          </cell>
        </row>
        <row r="7230">
          <cell r="A7230">
            <v>5100001</v>
          </cell>
          <cell r="B7230" t="str">
            <v>ALL OTHER COSTS AND EXPENSES</v>
          </cell>
        </row>
        <row r="7231">
          <cell r="A7231">
            <v>5100001</v>
          </cell>
          <cell r="B7231" t="str">
            <v>ALL OTHER COSTS AND EXPENSES</v>
          </cell>
        </row>
        <row r="7232">
          <cell r="A7232">
            <v>5100001</v>
          </cell>
          <cell r="B7232" t="str">
            <v>ALL OTHER COSTS AND EXPENSES</v>
          </cell>
        </row>
        <row r="7233">
          <cell r="A7233">
            <v>5100001</v>
          </cell>
          <cell r="B7233" t="str">
            <v>ALL OTHER COSTS AND EXPENSES</v>
          </cell>
        </row>
        <row r="7234">
          <cell r="A7234">
            <v>5100001</v>
          </cell>
          <cell r="B7234" t="str">
            <v>ALL OTHER COSTS AND EXPENSES</v>
          </cell>
        </row>
        <row r="7235">
          <cell r="A7235">
            <v>5100001</v>
          </cell>
          <cell r="B7235" t="str">
            <v>ALL OTHER COSTS AND EXPENSES</v>
          </cell>
        </row>
        <row r="7236">
          <cell r="A7236">
            <v>5100001</v>
          </cell>
          <cell r="B7236" t="str">
            <v>ALL OTHER COSTS AND EXPENSES</v>
          </cell>
        </row>
        <row r="7237">
          <cell r="A7237">
            <v>5100001</v>
          </cell>
          <cell r="B7237" t="str">
            <v>ALL OTHER COSTS AND EXPENSES</v>
          </cell>
        </row>
        <row r="7238">
          <cell r="A7238">
            <v>5100001</v>
          </cell>
          <cell r="B7238" t="str">
            <v>ALL OTHER COSTS AND EXPENSES</v>
          </cell>
        </row>
        <row r="7239">
          <cell r="A7239">
            <v>5100001</v>
          </cell>
          <cell r="B7239" t="str">
            <v>ALL OTHER COSTS AND EXPENSES</v>
          </cell>
        </row>
        <row r="7240">
          <cell r="A7240">
            <v>5100001</v>
          </cell>
          <cell r="B7240" t="str">
            <v>ALL OTHER COSTS AND EXPENSES</v>
          </cell>
        </row>
        <row r="7241">
          <cell r="A7241">
            <v>5100001</v>
          </cell>
          <cell r="B7241" t="str">
            <v>ALL OTHER COSTS AND EXPENSES</v>
          </cell>
        </row>
        <row r="7242">
          <cell r="A7242">
            <v>5100001</v>
          </cell>
          <cell r="B7242" t="str">
            <v>ALL OTHER COSTS AND EXPENSES</v>
          </cell>
        </row>
        <row r="7243">
          <cell r="A7243">
            <v>5100001</v>
          </cell>
          <cell r="B7243" t="str">
            <v>ALL OTHER COSTS AND EXPENSES</v>
          </cell>
        </row>
        <row r="7244">
          <cell r="A7244">
            <v>5100001</v>
          </cell>
          <cell r="B7244" t="str">
            <v>ALL OTHER COSTS AND EXPENSES</v>
          </cell>
        </row>
        <row r="7245">
          <cell r="A7245">
            <v>5100001</v>
          </cell>
          <cell r="B7245" t="str">
            <v>ALL OTHER COSTS AND EXPENSES</v>
          </cell>
        </row>
        <row r="7246">
          <cell r="A7246">
            <v>5100001</v>
          </cell>
          <cell r="B7246" t="str">
            <v>ALL OTHER COSTS AND EXPENSES</v>
          </cell>
        </row>
        <row r="7247">
          <cell r="A7247">
            <v>5100001</v>
          </cell>
          <cell r="B7247" t="str">
            <v>ALL OTHER COSTS AND EXPENSES</v>
          </cell>
        </row>
        <row r="7248">
          <cell r="A7248">
            <v>5100001</v>
          </cell>
          <cell r="B7248" t="str">
            <v>ALL OTHER COSTS AND EXPENSES</v>
          </cell>
        </row>
        <row r="7249">
          <cell r="A7249">
            <v>5100001</v>
          </cell>
          <cell r="B7249" t="str">
            <v>ALL OTHER COSTS AND EXPENSES</v>
          </cell>
        </row>
        <row r="7250">
          <cell r="A7250">
            <v>5100001</v>
          </cell>
          <cell r="B7250" t="str">
            <v>ALL OTHER COSTS AND EXPENSES</v>
          </cell>
        </row>
        <row r="7251">
          <cell r="A7251">
            <v>5100001</v>
          </cell>
          <cell r="B7251" t="str">
            <v>ALL OTHER COSTS AND EXPENSES</v>
          </cell>
        </row>
        <row r="7252">
          <cell r="A7252">
            <v>5100001</v>
          </cell>
          <cell r="B7252" t="str">
            <v>ALL OTHER COSTS AND EXPENSES</v>
          </cell>
        </row>
        <row r="7253">
          <cell r="A7253">
            <v>5100001</v>
          </cell>
          <cell r="B7253" t="str">
            <v>ALL OTHER COSTS AND EXPENSES</v>
          </cell>
        </row>
        <row r="7254">
          <cell r="A7254">
            <v>5100001</v>
          </cell>
          <cell r="B7254" t="str">
            <v>ALL OTHER COSTS AND EXPENSES</v>
          </cell>
        </row>
        <row r="7255">
          <cell r="A7255">
            <v>5100001</v>
          </cell>
          <cell r="B7255" t="str">
            <v>ALL OTHER COSTS AND EXPENSES</v>
          </cell>
        </row>
        <row r="7256">
          <cell r="A7256">
            <v>5100001</v>
          </cell>
          <cell r="B7256" t="str">
            <v>ALL OTHER COSTS AND EXPENSES</v>
          </cell>
        </row>
        <row r="7257">
          <cell r="A7257">
            <v>5100001</v>
          </cell>
          <cell r="B7257" t="str">
            <v>ALL OTHER COSTS AND EXPENSES</v>
          </cell>
        </row>
        <row r="7258">
          <cell r="A7258">
            <v>5100001</v>
          </cell>
          <cell r="B7258" t="str">
            <v>ALL OTHER COSTS AND EXPENSES</v>
          </cell>
        </row>
        <row r="7259">
          <cell r="A7259">
            <v>5100001</v>
          </cell>
          <cell r="B7259" t="str">
            <v>ALL OTHER COSTS AND EXPENSES</v>
          </cell>
        </row>
        <row r="7260">
          <cell r="A7260">
            <v>5100001</v>
          </cell>
          <cell r="B7260" t="str">
            <v>ALL OTHER COSTS AND EXPENSES</v>
          </cell>
        </row>
        <row r="7261">
          <cell r="A7261">
            <v>5100001</v>
          </cell>
          <cell r="B7261" t="str">
            <v>ALL OTHER COSTS AND EXPENSES</v>
          </cell>
        </row>
        <row r="7262">
          <cell r="A7262">
            <v>5100001</v>
          </cell>
          <cell r="B7262" t="str">
            <v>ALL OTHER COSTS AND EXPENSES</v>
          </cell>
        </row>
        <row r="7263">
          <cell r="A7263">
            <v>5100001</v>
          </cell>
          <cell r="B7263" t="str">
            <v>ALL OTHER COSTS AND EXPENSES</v>
          </cell>
        </row>
        <row r="7264">
          <cell r="A7264">
            <v>5100001</v>
          </cell>
          <cell r="B7264" t="str">
            <v>ALL OTHER COSTS AND EXPENSES</v>
          </cell>
        </row>
        <row r="7265">
          <cell r="A7265">
            <v>5100001</v>
          </cell>
          <cell r="B7265" t="str">
            <v>ALL OTHER COSTS AND EXPENSES</v>
          </cell>
        </row>
        <row r="7266">
          <cell r="A7266">
            <v>5100001</v>
          </cell>
          <cell r="B7266" t="str">
            <v>ALL OTHER COSTS AND EXPENSES</v>
          </cell>
        </row>
        <row r="7267">
          <cell r="A7267">
            <v>5100001</v>
          </cell>
          <cell r="B7267" t="str">
            <v>ALL OTHER COSTS AND EXPENSES</v>
          </cell>
        </row>
        <row r="7268">
          <cell r="A7268">
            <v>5100001</v>
          </cell>
          <cell r="B7268" t="str">
            <v>ALL OTHER COSTS AND EXPENSES</v>
          </cell>
        </row>
        <row r="7269">
          <cell r="A7269">
            <v>5100001</v>
          </cell>
          <cell r="B7269" t="str">
            <v>ALL OTHER COSTS AND EXPENSES</v>
          </cell>
        </row>
        <row r="7270">
          <cell r="A7270">
            <v>5100001</v>
          </cell>
          <cell r="B7270" t="str">
            <v>ALL OTHER COSTS AND EXPENSES</v>
          </cell>
        </row>
        <row r="7271">
          <cell r="A7271">
            <v>5100001</v>
          </cell>
          <cell r="B7271" t="str">
            <v>ALL OTHER COSTS AND EXPENSES</v>
          </cell>
        </row>
        <row r="7272">
          <cell r="A7272">
            <v>5100001</v>
          </cell>
          <cell r="B7272" t="str">
            <v>ALL OTHER COSTS AND EXPENSES</v>
          </cell>
        </row>
        <row r="7273">
          <cell r="A7273">
            <v>5100001</v>
          </cell>
          <cell r="B7273" t="str">
            <v>ALL OTHER COSTS AND EXPENSES</v>
          </cell>
        </row>
        <row r="7274">
          <cell r="A7274">
            <v>5100001</v>
          </cell>
          <cell r="B7274" t="str">
            <v>ALL OTHER COSTS AND EXPENSES</v>
          </cell>
        </row>
        <row r="7275">
          <cell r="A7275">
            <v>5100001</v>
          </cell>
          <cell r="B7275" t="str">
            <v>ALL OTHER COSTS AND EXPENSES</v>
          </cell>
        </row>
        <row r="7276">
          <cell r="A7276">
            <v>5100001</v>
          </cell>
          <cell r="B7276" t="str">
            <v>ALL OTHER COSTS AND EXPENSES</v>
          </cell>
        </row>
        <row r="7277">
          <cell r="A7277">
            <v>5100001</v>
          </cell>
          <cell r="B7277" t="str">
            <v>ALL OTHER COSTS AND EXPENSES</v>
          </cell>
        </row>
        <row r="7278">
          <cell r="A7278">
            <v>5100001</v>
          </cell>
          <cell r="B7278" t="str">
            <v>ALL OTHER COSTS AND EXPENSES</v>
          </cell>
        </row>
        <row r="7279">
          <cell r="A7279">
            <v>5100001</v>
          </cell>
          <cell r="B7279" t="str">
            <v>ALL OTHER COSTS AND EXPENSES</v>
          </cell>
        </row>
        <row r="7280">
          <cell r="A7280">
            <v>5100001</v>
          </cell>
          <cell r="B7280" t="str">
            <v>ALL OTHER COSTS AND EXPENSES</v>
          </cell>
        </row>
        <row r="7281">
          <cell r="A7281">
            <v>5100001</v>
          </cell>
          <cell r="B7281" t="str">
            <v>ALL OTHER COSTS AND EXPENSES</v>
          </cell>
        </row>
        <row r="7282">
          <cell r="A7282">
            <v>5100001</v>
          </cell>
          <cell r="B7282" t="str">
            <v>ALL OTHER COSTS AND EXPENSES</v>
          </cell>
        </row>
        <row r="7283">
          <cell r="A7283">
            <v>5100001</v>
          </cell>
          <cell r="B7283" t="str">
            <v>ALL OTHER COSTS AND EXPENSES</v>
          </cell>
        </row>
        <row r="7284">
          <cell r="A7284">
            <v>5100001</v>
          </cell>
          <cell r="B7284" t="str">
            <v>ALL OTHER COSTS AND EXPENSES</v>
          </cell>
        </row>
        <row r="7285">
          <cell r="A7285">
            <v>5100001</v>
          </cell>
          <cell r="B7285" t="str">
            <v>ALL OTHER COSTS AND EXPENSES</v>
          </cell>
        </row>
        <row r="7286">
          <cell r="A7286">
            <v>5100001</v>
          </cell>
          <cell r="B7286" t="str">
            <v>ALL OTHER COSTS AND EXPENSES</v>
          </cell>
        </row>
        <row r="7287">
          <cell r="A7287">
            <v>5100001</v>
          </cell>
          <cell r="B7287" t="str">
            <v>ALL OTHER COSTS AND EXPENSES</v>
          </cell>
        </row>
        <row r="7288">
          <cell r="A7288">
            <v>5100001</v>
          </cell>
          <cell r="B7288" t="str">
            <v>ALL OTHER COSTS AND EXPENSES</v>
          </cell>
        </row>
        <row r="7289">
          <cell r="A7289">
            <v>5100001</v>
          </cell>
          <cell r="B7289" t="str">
            <v>ALL OTHER COSTS AND EXPENSES</v>
          </cell>
        </row>
        <row r="7290">
          <cell r="A7290">
            <v>5100001</v>
          </cell>
          <cell r="B7290" t="str">
            <v>ALL OTHER COSTS AND EXPENSES</v>
          </cell>
        </row>
        <row r="7291">
          <cell r="A7291">
            <v>5100001</v>
          </cell>
          <cell r="B7291" t="str">
            <v>ALL OTHER COSTS AND EXPENSES</v>
          </cell>
        </row>
        <row r="7292">
          <cell r="A7292">
            <v>5100001</v>
          </cell>
          <cell r="B7292" t="str">
            <v>ALL OTHER COSTS AND EXPENSES</v>
          </cell>
        </row>
        <row r="7293">
          <cell r="A7293">
            <v>5100001</v>
          </cell>
          <cell r="B7293" t="str">
            <v>ALL OTHER COSTS AND EXPENSES</v>
          </cell>
        </row>
        <row r="7294">
          <cell r="A7294">
            <v>5100001</v>
          </cell>
          <cell r="B7294" t="str">
            <v>ALL OTHER COSTS AND EXPENSES</v>
          </cell>
        </row>
        <row r="7295">
          <cell r="A7295">
            <v>5100001</v>
          </cell>
          <cell r="B7295" t="str">
            <v>ALL OTHER COSTS AND EXPENSES</v>
          </cell>
        </row>
        <row r="7296">
          <cell r="A7296">
            <v>5100001</v>
          </cell>
          <cell r="B7296" t="str">
            <v>ALL OTHER COSTS AND EXPENSES</v>
          </cell>
        </row>
        <row r="7297">
          <cell r="A7297">
            <v>5100001</v>
          </cell>
          <cell r="B7297" t="str">
            <v>ALL OTHER COSTS AND EXPENSES</v>
          </cell>
        </row>
        <row r="7298">
          <cell r="A7298">
            <v>5100001</v>
          </cell>
          <cell r="B7298" t="str">
            <v>ALL OTHER COSTS AND EXPENSES</v>
          </cell>
        </row>
        <row r="7299">
          <cell r="A7299">
            <v>5100001</v>
          </cell>
          <cell r="B7299" t="str">
            <v>ALL OTHER COSTS AND EXPENSES</v>
          </cell>
        </row>
        <row r="7300">
          <cell r="A7300">
            <v>5100001</v>
          </cell>
          <cell r="B7300" t="str">
            <v>ALL OTHER COSTS AND EXPENSES</v>
          </cell>
        </row>
        <row r="7301">
          <cell r="A7301">
            <v>5100001</v>
          </cell>
          <cell r="B7301" t="str">
            <v>ALL OTHER COSTS AND EXPENSES</v>
          </cell>
        </row>
        <row r="7302">
          <cell r="A7302">
            <v>5100001</v>
          </cell>
          <cell r="B7302" t="str">
            <v>ALL OTHER COSTS AND EXPENSES</v>
          </cell>
        </row>
        <row r="7303">
          <cell r="A7303">
            <v>5100001</v>
          </cell>
          <cell r="B7303" t="str">
            <v>ALL OTHER COSTS AND EXPENSES</v>
          </cell>
        </row>
        <row r="7304">
          <cell r="A7304">
            <v>5100001</v>
          </cell>
          <cell r="B7304" t="str">
            <v>ALL OTHER COSTS AND EXPENSES</v>
          </cell>
        </row>
        <row r="7305">
          <cell r="A7305">
            <v>5100001</v>
          </cell>
          <cell r="B7305" t="str">
            <v>ALL OTHER COSTS AND EXPENSES</v>
          </cell>
        </row>
        <row r="7306">
          <cell r="A7306">
            <v>5100001</v>
          </cell>
          <cell r="B7306" t="str">
            <v>ALL OTHER COSTS AND EXPENSES</v>
          </cell>
        </row>
        <row r="7307">
          <cell r="A7307">
            <v>5100001</v>
          </cell>
          <cell r="B7307" t="str">
            <v>ALL OTHER COSTS AND EXPENSES</v>
          </cell>
        </row>
        <row r="7308">
          <cell r="A7308">
            <v>5100001</v>
          </cell>
          <cell r="B7308" t="str">
            <v>ALL OTHER COSTS AND EXPENSES</v>
          </cell>
        </row>
        <row r="7309">
          <cell r="A7309">
            <v>5100001</v>
          </cell>
          <cell r="B7309" t="str">
            <v>ALL OTHER COSTS AND EXPENSES</v>
          </cell>
        </row>
        <row r="7310">
          <cell r="A7310">
            <v>5100001</v>
          </cell>
          <cell r="B7310" t="str">
            <v>ALL OTHER COSTS AND EXPENSES</v>
          </cell>
        </row>
        <row r="7311">
          <cell r="A7311">
            <v>5100001</v>
          </cell>
          <cell r="B7311" t="str">
            <v>ALL OTHER COSTS AND EXPENSES</v>
          </cell>
        </row>
        <row r="7312">
          <cell r="A7312">
            <v>5100001</v>
          </cell>
          <cell r="B7312" t="str">
            <v>ALL OTHER COSTS AND EXPENSES</v>
          </cell>
        </row>
        <row r="7313">
          <cell r="A7313">
            <v>5100001</v>
          </cell>
          <cell r="B7313" t="str">
            <v>ALL OTHER COSTS AND EXPENSES</v>
          </cell>
        </row>
        <row r="7314">
          <cell r="A7314">
            <v>5100001</v>
          </cell>
          <cell r="B7314" t="str">
            <v>ALL OTHER COSTS AND EXPENSES</v>
          </cell>
        </row>
        <row r="7315">
          <cell r="A7315">
            <v>5100001</v>
          </cell>
          <cell r="B7315" t="str">
            <v>ALL OTHER COSTS AND EXPENSES</v>
          </cell>
        </row>
        <row r="7316">
          <cell r="A7316">
            <v>5100001</v>
          </cell>
          <cell r="B7316" t="str">
            <v>ALL OTHER COSTS AND EXPENSES</v>
          </cell>
        </row>
        <row r="7317">
          <cell r="A7317">
            <v>5100001</v>
          </cell>
          <cell r="B7317" t="str">
            <v>ALL OTHER COSTS AND EXPENSES</v>
          </cell>
        </row>
        <row r="7318">
          <cell r="A7318">
            <v>5100001</v>
          </cell>
          <cell r="B7318" t="str">
            <v>ALL OTHER COSTS AND EXPENSES</v>
          </cell>
        </row>
        <row r="7319">
          <cell r="A7319">
            <v>5100001</v>
          </cell>
          <cell r="B7319" t="str">
            <v>ALL OTHER COSTS AND EXPENSES</v>
          </cell>
        </row>
        <row r="7320">
          <cell r="A7320">
            <v>5100001</v>
          </cell>
          <cell r="B7320" t="str">
            <v>ALL OTHER COSTS AND EXPENSES</v>
          </cell>
        </row>
        <row r="7321">
          <cell r="A7321">
            <v>5100001</v>
          </cell>
          <cell r="B7321" t="str">
            <v>ALL OTHER COSTS AND EXPENSES</v>
          </cell>
        </row>
        <row r="7322">
          <cell r="A7322">
            <v>5100001</v>
          </cell>
          <cell r="B7322" t="str">
            <v>ALL OTHER COSTS AND EXPENSES</v>
          </cell>
        </row>
        <row r="7323">
          <cell r="A7323">
            <v>5100001</v>
          </cell>
          <cell r="B7323" t="str">
            <v>ALL OTHER COSTS AND EXPENSES</v>
          </cell>
        </row>
        <row r="7324">
          <cell r="A7324">
            <v>5100001</v>
          </cell>
          <cell r="B7324" t="str">
            <v>ALL OTHER COSTS AND EXPENSES</v>
          </cell>
        </row>
        <row r="7325">
          <cell r="A7325">
            <v>5100001</v>
          </cell>
          <cell r="B7325" t="str">
            <v>ALL OTHER COSTS AND EXPENSES</v>
          </cell>
        </row>
        <row r="7326">
          <cell r="A7326">
            <v>5100001</v>
          </cell>
          <cell r="B7326" t="str">
            <v>ALL OTHER COSTS AND EXPENSES</v>
          </cell>
        </row>
        <row r="7327">
          <cell r="A7327">
            <v>5100001</v>
          </cell>
          <cell r="B7327" t="str">
            <v>ALL OTHER COSTS AND EXPENSES</v>
          </cell>
        </row>
        <row r="7328">
          <cell r="A7328">
            <v>5100001</v>
          </cell>
          <cell r="B7328" t="str">
            <v>ALL OTHER COSTS AND EXPENSES</v>
          </cell>
        </row>
        <row r="7329">
          <cell r="A7329">
            <v>5100001</v>
          </cell>
          <cell r="B7329" t="str">
            <v>ALL OTHER COSTS AND EXPENSES</v>
          </cell>
        </row>
        <row r="7330">
          <cell r="A7330">
            <v>5100001</v>
          </cell>
          <cell r="B7330" t="str">
            <v>ALL OTHER COSTS AND EXPENSES</v>
          </cell>
        </row>
        <row r="7331">
          <cell r="A7331">
            <v>5100001</v>
          </cell>
          <cell r="B7331" t="str">
            <v>ALL OTHER COSTS AND EXPENSES</v>
          </cell>
        </row>
        <row r="7332">
          <cell r="A7332">
            <v>5100001</v>
          </cell>
          <cell r="B7332" t="str">
            <v>ALL OTHER COSTS AND EXPENSES</v>
          </cell>
        </row>
        <row r="7333">
          <cell r="A7333">
            <v>5100001</v>
          </cell>
          <cell r="B7333" t="str">
            <v>ALL OTHER COSTS AND EXPENSES</v>
          </cell>
        </row>
        <row r="7334">
          <cell r="A7334">
            <v>5100001</v>
          </cell>
          <cell r="B7334" t="str">
            <v>ALL OTHER COSTS AND EXPENSES</v>
          </cell>
        </row>
        <row r="7335">
          <cell r="A7335">
            <v>5100001</v>
          </cell>
          <cell r="B7335" t="str">
            <v>ALL OTHER COSTS AND EXPENSES</v>
          </cell>
        </row>
        <row r="7336">
          <cell r="A7336">
            <v>5100001</v>
          </cell>
          <cell r="B7336" t="str">
            <v>ALL OTHER COSTS AND EXPENSES</v>
          </cell>
        </row>
        <row r="7337">
          <cell r="A7337">
            <v>5100001</v>
          </cell>
          <cell r="B7337" t="str">
            <v>ALL OTHER COSTS AND EXPENSES</v>
          </cell>
        </row>
        <row r="7338">
          <cell r="A7338">
            <v>5100001</v>
          </cell>
          <cell r="B7338" t="str">
            <v>ALL OTHER COSTS AND EXPENSES</v>
          </cell>
        </row>
        <row r="7339">
          <cell r="A7339">
            <v>5100001</v>
          </cell>
          <cell r="B7339" t="str">
            <v>ALL OTHER COSTS AND EXPENSES</v>
          </cell>
        </row>
        <row r="7340">
          <cell r="A7340">
            <v>5100001</v>
          </cell>
          <cell r="B7340" t="str">
            <v>ALL OTHER COSTS AND EXPENSES</v>
          </cell>
        </row>
        <row r="7341">
          <cell r="A7341">
            <v>5100001</v>
          </cell>
          <cell r="B7341" t="str">
            <v>ALL OTHER COSTS AND EXPENSES</v>
          </cell>
        </row>
        <row r="7342">
          <cell r="A7342">
            <v>5100001</v>
          </cell>
          <cell r="B7342" t="str">
            <v>ALL OTHER COSTS AND EXPENSES</v>
          </cell>
        </row>
        <row r="7343">
          <cell r="A7343">
            <v>5100001</v>
          </cell>
          <cell r="B7343" t="str">
            <v>ALL OTHER COSTS AND EXPENSES</v>
          </cell>
        </row>
        <row r="7344">
          <cell r="A7344">
            <v>5100001</v>
          </cell>
          <cell r="B7344" t="str">
            <v>ALL OTHER COSTS AND EXPENSES</v>
          </cell>
        </row>
        <row r="7345">
          <cell r="A7345">
            <v>5100001</v>
          </cell>
          <cell r="B7345" t="str">
            <v>ALL OTHER COSTS AND EXPENSES</v>
          </cell>
        </row>
        <row r="7346">
          <cell r="A7346">
            <v>5100001</v>
          </cell>
          <cell r="B7346" t="str">
            <v>ALL OTHER COSTS AND EXPENSES</v>
          </cell>
        </row>
        <row r="7347">
          <cell r="A7347">
            <v>5100001</v>
          </cell>
          <cell r="B7347" t="str">
            <v>ALL OTHER COSTS AND EXPENSES</v>
          </cell>
        </row>
        <row r="7348">
          <cell r="A7348">
            <v>5100001</v>
          </cell>
          <cell r="B7348" t="str">
            <v>ALL OTHER COSTS AND EXPENSES</v>
          </cell>
        </row>
        <row r="7349">
          <cell r="A7349">
            <v>5100001</v>
          </cell>
          <cell r="B7349" t="str">
            <v>ALL OTHER COSTS AND EXPENSES</v>
          </cell>
        </row>
        <row r="7350">
          <cell r="A7350">
            <v>5100001</v>
          </cell>
          <cell r="B7350" t="str">
            <v>ALL OTHER COSTS AND EXPENSES</v>
          </cell>
        </row>
        <row r="7351">
          <cell r="A7351">
            <v>5100001</v>
          </cell>
          <cell r="B7351" t="str">
            <v>ALL OTHER COSTS AND EXPENSES</v>
          </cell>
        </row>
        <row r="7352">
          <cell r="A7352">
            <v>5100001</v>
          </cell>
          <cell r="B7352" t="str">
            <v>ALL OTHER COSTS AND EXPENSES</v>
          </cell>
        </row>
        <row r="7353">
          <cell r="A7353">
            <v>5100001</v>
          </cell>
          <cell r="B7353" t="str">
            <v>ALL OTHER COSTS AND EXPENSES</v>
          </cell>
        </row>
        <row r="7354">
          <cell r="A7354">
            <v>5100001</v>
          </cell>
          <cell r="B7354" t="str">
            <v>ALL OTHER COSTS AND EXPENSES</v>
          </cell>
        </row>
        <row r="7355">
          <cell r="A7355">
            <v>5100001</v>
          </cell>
          <cell r="B7355" t="str">
            <v>ALL OTHER COSTS AND EXPENSES</v>
          </cell>
        </row>
        <row r="7356">
          <cell r="A7356">
            <v>5100001</v>
          </cell>
          <cell r="B7356" t="str">
            <v>ALL OTHER COSTS AND EXPENSES</v>
          </cell>
        </row>
        <row r="7357">
          <cell r="A7357">
            <v>5100001</v>
          </cell>
          <cell r="B7357" t="str">
            <v>ALL OTHER COSTS AND EXPENSES</v>
          </cell>
        </row>
        <row r="7358">
          <cell r="A7358">
            <v>5100001</v>
          </cell>
          <cell r="B7358" t="str">
            <v>ALL OTHER COSTS AND EXPENSES</v>
          </cell>
        </row>
        <row r="7359">
          <cell r="A7359">
            <v>5100001</v>
          </cell>
          <cell r="B7359" t="str">
            <v>ALL OTHER COSTS AND EXPENSES</v>
          </cell>
        </row>
        <row r="7360">
          <cell r="A7360">
            <v>5100001</v>
          </cell>
          <cell r="B7360" t="str">
            <v>ALL OTHER COSTS AND EXPENSES</v>
          </cell>
        </row>
        <row r="7361">
          <cell r="A7361">
            <v>5100001</v>
          </cell>
          <cell r="B7361" t="str">
            <v>ALL OTHER COSTS AND EXPENSES</v>
          </cell>
        </row>
        <row r="7362">
          <cell r="A7362">
            <v>5100001</v>
          </cell>
          <cell r="B7362" t="str">
            <v>ALL OTHER COSTS AND EXPENSES</v>
          </cell>
        </row>
        <row r="7363">
          <cell r="A7363">
            <v>5100001</v>
          </cell>
          <cell r="B7363" t="str">
            <v>ALL OTHER COSTS AND EXPENSES</v>
          </cell>
        </row>
        <row r="7364">
          <cell r="A7364">
            <v>5100001</v>
          </cell>
          <cell r="B7364" t="str">
            <v>ALL OTHER COSTS AND EXPENSES</v>
          </cell>
        </row>
        <row r="7365">
          <cell r="A7365">
            <v>5100001</v>
          </cell>
          <cell r="B7365" t="str">
            <v>ALL OTHER COSTS AND EXPENSES</v>
          </cell>
        </row>
        <row r="7366">
          <cell r="A7366">
            <v>5100001</v>
          </cell>
          <cell r="B7366" t="str">
            <v>ALL OTHER COSTS AND EXPENSES</v>
          </cell>
        </row>
        <row r="7367">
          <cell r="A7367">
            <v>5100001</v>
          </cell>
          <cell r="B7367" t="str">
            <v>ALL OTHER COSTS AND EXPENSES</v>
          </cell>
        </row>
        <row r="7368">
          <cell r="A7368">
            <v>5100001</v>
          </cell>
          <cell r="B7368" t="str">
            <v>ALL OTHER COSTS AND EXPENSES</v>
          </cell>
        </row>
        <row r="7369">
          <cell r="A7369">
            <v>5100001</v>
          </cell>
          <cell r="B7369" t="str">
            <v>ALL OTHER COSTS AND EXPENSES</v>
          </cell>
        </row>
        <row r="7370">
          <cell r="A7370">
            <v>5100001</v>
          </cell>
          <cell r="B7370" t="str">
            <v>ALL OTHER COSTS AND EXPENSES</v>
          </cell>
        </row>
        <row r="7371">
          <cell r="A7371">
            <v>5100001</v>
          </cell>
          <cell r="B7371" t="str">
            <v>ALL OTHER COSTS AND EXPENSES</v>
          </cell>
        </row>
        <row r="7372">
          <cell r="A7372">
            <v>5100001</v>
          </cell>
          <cell r="B7372" t="str">
            <v>ALL OTHER COSTS AND EXPENSES</v>
          </cell>
        </row>
        <row r="7373">
          <cell r="A7373">
            <v>5100001</v>
          </cell>
          <cell r="B7373" t="str">
            <v>ALL OTHER COSTS AND EXPENSES</v>
          </cell>
        </row>
        <row r="7374">
          <cell r="A7374">
            <v>5100001</v>
          </cell>
          <cell r="B7374" t="str">
            <v>ALL OTHER COSTS AND EXPENSES</v>
          </cell>
        </row>
        <row r="7375">
          <cell r="A7375">
            <v>5100001</v>
          </cell>
          <cell r="B7375" t="str">
            <v>ALL OTHER COSTS AND EXPENSES</v>
          </cell>
        </row>
        <row r="7376">
          <cell r="A7376">
            <v>5100001</v>
          </cell>
          <cell r="B7376" t="str">
            <v>ALL OTHER COSTS AND EXPENSES</v>
          </cell>
        </row>
        <row r="7377">
          <cell r="A7377">
            <v>5100001</v>
          </cell>
          <cell r="B7377" t="str">
            <v>ALL OTHER COSTS AND EXPENSES</v>
          </cell>
        </row>
        <row r="7378">
          <cell r="A7378">
            <v>5100001</v>
          </cell>
          <cell r="B7378" t="str">
            <v>ALL OTHER COSTS AND EXPENSES</v>
          </cell>
        </row>
        <row r="7379">
          <cell r="A7379">
            <v>5100001</v>
          </cell>
          <cell r="B7379" t="str">
            <v>ALL OTHER COSTS AND EXPENSES</v>
          </cell>
        </row>
        <row r="7380">
          <cell r="A7380">
            <v>5100001</v>
          </cell>
          <cell r="B7380" t="str">
            <v>ALL OTHER COSTS AND EXPENSES</v>
          </cell>
        </row>
        <row r="7381">
          <cell r="A7381">
            <v>5100001</v>
          </cell>
          <cell r="B7381" t="str">
            <v>ALL OTHER COSTS AND EXPENSES</v>
          </cell>
        </row>
        <row r="7382">
          <cell r="A7382">
            <v>5100001</v>
          </cell>
          <cell r="B7382" t="str">
            <v>ALL OTHER COSTS AND EXPENSES</v>
          </cell>
        </row>
        <row r="7383">
          <cell r="A7383">
            <v>5100001</v>
          </cell>
          <cell r="B7383" t="str">
            <v>ALL OTHER COSTS AND EXPENSES</v>
          </cell>
        </row>
        <row r="7384">
          <cell r="A7384">
            <v>5100001</v>
          </cell>
          <cell r="B7384" t="str">
            <v>ALL OTHER COSTS AND EXPENSES</v>
          </cell>
        </row>
        <row r="7385">
          <cell r="A7385">
            <v>5100001</v>
          </cell>
          <cell r="B7385" t="str">
            <v>ALL OTHER COSTS AND EXPENSES</v>
          </cell>
        </row>
        <row r="7386">
          <cell r="A7386">
            <v>5100001</v>
          </cell>
          <cell r="B7386" t="str">
            <v>ALL OTHER COSTS AND EXPENSES</v>
          </cell>
        </row>
        <row r="7387">
          <cell r="A7387">
            <v>5100001</v>
          </cell>
          <cell r="B7387" t="str">
            <v>ALL OTHER COSTS AND EXPENSES</v>
          </cell>
        </row>
        <row r="7388">
          <cell r="A7388">
            <v>5100001</v>
          </cell>
          <cell r="B7388" t="str">
            <v>ALL OTHER COSTS AND EXPENSES</v>
          </cell>
        </row>
        <row r="7389">
          <cell r="A7389">
            <v>5100001</v>
          </cell>
          <cell r="B7389" t="str">
            <v>ALL OTHER COSTS AND EXPENSES</v>
          </cell>
        </row>
        <row r="7390">
          <cell r="A7390">
            <v>5100001</v>
          </cell>
          <cell r="B7390" t="str">
            <v>ALL OTHER COSTS AND EXPENSES</v>
          </cell>
        </row>
        <row r="7391">
          <cell r="A7391">
            <v>5100001</v>
          </cell>
          <cell r="B7391" t="str">
            <v>ALL OTHER COSTS AND EXPENSES</v>
          </cell>
        </row>
        <row r="7392">
          <cell r="A7392">
            <v>5100001</v>
          </cell>
          <cell r="B7392" t="str">
            <v>ALL OTHER COSTS AND EXPENSES</v>
          </cell>
        </row>
        <row r="7393">
          <cell r="A7393">
            <v>5100001</v>
          </cell>
          <cell r="B7393" t="str">
            <v>ALL OTHER COSTS AND EXPENSES</v>
          </cell>
        </row>
        <row r="7394">
          <cell r="A7394">
            <v>5100001</v>
          </cell>
          <cell r="B7394" t="str">
            <v>ALL OTHER COSTS AND EXPENSES</v>
          </cell>
        </row>
        <row r="7395">
          <cell r="A7395">
            <v>5100001</v>
          </cell>
          <cell r="B7395" t="str">
            <v>ALL OTHER COSTS AND EXPENSES</v>
          </cell>
        </row>
        <row r="7396">
          <cell r="A7396">
            <v>5100001</v>
          </cell>
          <cell r="B7396" t="str">
            <v>ALL OTHER COSTS AND EXPENSES</v>
          </cell>
        </row>
        <row r="7397">
          <cell r="A7397">
            <v>5100001</v>
          </cell>
          <cell r="B7397" t="str">
            <v>ALL OTHER COSTS AND EXPENSES</v>
          </cell>
        </row>
        <row r="7398">
          <cell r="A7398">
            <v>5100001</v>
          </cell>
          <cell r="B7398" t="str">
            <v>ALL OTHER COSTS AND EXPENSES</v>
          </cell>
        </row>
        <row r="7399">
          <cell r="A7399">
            <v>5100001</v>
          </cell>
          <cell r="B7399" t="str">
            <v>ALL OTHER COSTS AND EXPENSES</v>
          </cell>
        </row>
        <row r="7400">
          <cell r="A7400">
            <v>5100001</v>
          </cell>
          <cell r="B7400" t="str">
            <v>ALL OTHER COSTS AND EXPENSES</v>
          </cell>
        </row>
        <row r="7401">
          <cell r="A7401">
            <v>5100001</v>
          </cell>
          <cell r="B7401" t="str">
            <v>ALL OTHER COSTS AND EXPENSES</v>
          </cell>
        </row>
        <row r="7402">
          <cell r="A7402">
            <v>5100001</v>
          </cell>
          <cell r="B7402" t="str">
            <v>ALL OTHER COSTS AND EXPENSES</v>
          </cell>
        </row>
        <row r="7403">
          <cell r="A7403">
            <v>5100001</v>
          </cell>
          <cell r="B7403" t="str">
            <v>ALL OTHER COSTS AND EXPENSES</v>
          </cell>
        </row>
        <row r="7404">
          <cell r="A7404">
            <v>5100001</v>
          </cell>
          <cell r="B7404" t="str">
            <v>ALL OTHER COSTS AND EXPENSES</v>
          </cell>
        </row>
        <row r="7405">
          <cell r="A7405">
            <v>5100001</v>
          </cell>
          <cell r="B7405" t="str">
            <v>ALL OTHER COSTS AND EXPENSES</v>
          </cell>
        </row>
        <row r="7406">
          <cell r="A7406">
            <v>5100001</v>
          </cell>
          <cell r="B7406" t="str">
            <v>ALL OTHER COSTS AND EXPENSES</v>
          </cell>
        </row>
        <row r="7407">
          <cell r="A7407">
            <v>5100001</v>
          </cell>
          <cell r="B7407" t="str">
            <v>ALL OTHER COSTS AND EXPENSES</v>
          </cell>
        </row>
        <row r="7408">
          <cell r="A7408">
            <v>5100001</v>
          </cell>
          <cell r="B7408" t="str">
            <v>ALL OTHER COSTS AND EXPENSES</v>
          </cell>
        </row>
        <row r="7409">
          <cell r="A7409">
            <v>5100001</v>
          </cell>
          <cell r="B7409" t="str">
            <v>ALL OTHER COSTS AND EXPENSES</v>
          </cell>
        </row>
        <row r="7410">
          <cell r="A7410">
            <v>5100001</v>
          </cell>
          <cell r="B7410" t="str">
            <v>ALL OTHER COSTS AND EXPENSES</v>
          </cell>
        </row>
        <row r="7411">
          <cell r="A7411">
            <v>5100001</v>
          </cell>
          <cell r="B7411" t="str">
            <v>ALL OTHER COSTS AND EXPENSES</v>
          </cell>
        </row>
        <row r="7412">
          <cell r="A7412">
            <v>5100001</v>
          </cell>
          <cell r="B7412" t="str">
            <v>ALL OTHER COSTS AND EXPENSES</v>
          </cell>
        </row>
        <row r="7413">
          <cell r="A7413">
            <v>5100001</v>
          </cell>
          <cell r="B7413" t="str">
            <v>ALL OTHER COSTS AND EXPENSES</v>
          </cell>
        </row>
        <row r="7414">
          <cell r="A7414">
            <v>5100001</v>
          </cell>
          <cell r="B7414" t="str">
            <v>ALL OTHER COSTS AND EXPENSES</v>
          </cell>
        </row>
        <row r="7415">
          <cell r="A7415">
            <v>5100001</v>
          </cell>
          <cell r="B7415" t="str">
            <v>ALL OTHER COSTS AND EXPENSES</v>
          </cell>
        </row>
        <row r="7416">
          <cell r="A7416">
            <v>5100001</v>
          </cell>
          <cell r="B7416" t="str">
            <v>ALL OTHER COSTS AND EXPENSES</v>
          </cell>
        </row>
        <row r="7417">
          <cell r="A7417">
            <v>5100001</v>
          </cell>
          <cell r="B7417" t="str">
            <v>ALL OTHER COSTS AND EXPENSES</v>
          </cell>
        </row>
        <row r="7418">
          <cell r="A7418">
            <v>5100001</v>
          </cell>
          <cell r="B7418" t="str">
            <v>ALL OTHER COSTS AND EXPENSES</v>
          </cell>
        </row>
        <row r="7419">
          <cell r="A7419">
            <v>5100001</v>
          </cell>
          <cell r="B7419" t="str">
            <v>ALL OTHER COSTS AND EXPENSES</v>
          </cell>
        </row>
        <row r="7420">
          <cell r="A7420">
            <v>5100001</v>
          </cell>
          <cell r="B7420" t="str">
            <v>ALL OTHER COSTS AND EXPENSES</v>
          </cell>
        </row>
        <row r="7421">
          <cell r="A7421">
            <v>5100001</v>
          </cell>
          <cell r="B7421" t="str">
            <v>ALL OTHER COSTS AND EXPENSES</v>
          </cell>
        </row>
        <row r="7422">
          <cell r="A7422">
            <v>5100001</v>
          </cell>
          <cell r="B7422" t="str">
            <v>ALL OTHER COSTS AND EXPENSES</v>
          </cell>
        </row>
        <row r="7423">
          <cell r="A7423">
            <v>5100001</v>
          </cell>
          <cell r="B7423" t="str">
            <v>ALL OTHER COSTS AND EXPENSES</v>
          </cell>
        </row>
        <row r="7424">
          <cell r="A7424">
            <v>5100001</v>
          </cell>
          <cell r="B7424" t="str">
            <v>ALL OTHER COSTS AND EXPENSES</v>
          </cell>
        </row>
        <row r="7425">
          <cell r="A7425">
            <v>5100001</v>
          </cell>
          <cell r="B7425" t="str">
            <v>ALL OTHER COSTS AND EXPENSES</v>
          </cell>
        </row>
        <row r="7426">
          <cell r="A7426">
            <v>5100001</v>
          </cell>
          <cell r="B7426" t="str">
            <v>ALL OTHER COSTS AND EXPENSES</v>
          </cell>
        </row>
        <row r="7427">
          <cell r="A7427">
            <v>5100001</v>
          </cell>
          <cell r="B7427" t="str">
            <v>ALL OTHER COSTS AND EXPENSES</v>
          </cell>
        </row>
        <row r="7428">
          <cell r="A7428">
            <v>5100001</v>
          </cell>
          <cell r="B7428" t="str">
            <v>ALL OTHER COSTS AND EXPENSES</v>
          </cell>
        </row>
        <row r="7429">
          <cell r="A7429">
            <v>5100001</v>
          </cell>
          <cell r="B7429" t="str">
            <v>ALL OTHER COSTS AND EXPENSES</v>
          </cell>
        </row>
        <row r="7430">
          <cell r="A7430">
            <v>5100001</v>
          </cell>
          <cell r="B7430" t="str">
            <v>ALL OTHER COSTS AND EXPENSES</v>
          </cell>
        </row>
        <row r="7431">
          <cell r="A7431">
            <v>5100001</v>
          </cell>
          <cell r="B7431" t="str">
            <v>ALL OTHER COSTS AND EXPENSES</v>
          </cell>
        </row>
        <row r="7432">
          <cell r="A7432">
            <v>5100001</v>
          </cell>
          <cell r="B7432" t="str">
            <v>ALL OTHER COSTS AND EXPENSES</v>
          </cell>
        </row>
        <row r="7433">
          <cell r="A7433">
            <v>5100001</v>
          </cell>
          <cell r="B7433" t="str">
            <v>ALL OTHER COSTS AND EXPENSES</v>
          </cell>
        </row>
        <row r="7434">
          <cell r="A7434">
            <v>5100001</v>
          </cell>
          <cell r="B7434" t="str">
            <v>ALL OTHER COSTS AND EXPENSES</v>
          </cell>
        </row>
        <row r="7435">
          <cell r="A7435">
            <v>5100001</v>
          </cell>
          <cell r="B7435" t="str">
            <v>ALL OTHER COSTS AND EXPENSES</v>
          </cell>
        </row>
        <row r="7436">
          <cell r="A7436">
            <v>5100001</v>
          </cell>
          <cell r="B7436" t="str">
            <v>ALL OTHER COSTS AND EXPENSES</v>
          </cell>
        </row>
        <row r="7437">
          <cell r="A7437">
            <v>5100001</v>
          </cell>
          <cell r="B7437" t="str">
            <v>ALL OTHER COSTS AND EXPENSES</v>
          </cell>
        </row>
        <row r="7438">
          <cell r="A7438">
            <v>5100001</v>
          </cell>
          <cell r="B7438" t="str">
            <v>ALL OTHER COSTS AND EXPENSES</v>
          </cell>
        </row>
        <row r="7439">
          <cell r="A7439">
            <v>5100001</v>
          </cell>
          <cell r="B7439" t="str">
            <v>ALL OTHER COSTS AND EXPENSES</v>
          </cell>
        </row>
        <row r="7440">
          <cell r="A7440">
            <v>5100001</v>
          </cell>
          <cell r="B7440" t="str">
            <v>ALL OTHER COSTS AND EXPENSES</v>
          </cell>
        </row>
        <row r="7441">
          <cell r="A7441">
            <v>5100001</v>
          </cell>
          <cell r="B7441" t="str">
            <v>ALL OTHER COSTS AND EXPENSES</v>
          </cell>
        </row>
        <row r="7442">
          <cell r="A7442">
            <v>5100001</v>
          </cell>
          <cell r="B7442" t="str">
            <v>ALL OTHER COSTS AND EXPENSES</v>
          </cell>
        </row>
        <row r="7443">
          <cell r="A7443">
            <v>5100001</v>
          </cell>
          <cell r="B7443" t="str">
            <v>ALL OTHER COSTS AND EXPENSES</v>
          </cell>
        </row>
        <row r="7444">
          <cell r="A7444">
            <v>5100001</v>
          </cell>
          <cell r="B7444" t="str">
            <v>ALL OTHER COSTS AND EXPENSES</v>
          </cell>
        </row>
        <row r="7445">
          <cell r="A7445">
            <v>5100001</v>
          </cell>
          <cell r="B7445" t="str">
            <v>ALL OTHER COSTS AND EXPENSES</v>
          </cell>
        </row>
        <row r="7446">
          <cell r="A7446">
            <v>5100001</v>
          </cell>
          <cell r="B7446" t="str">
            <v>ALL OTHER COSTS AND EXPENSES</v>
          </cell>
        </row>
        <row r="7447">
          <cell r="A7447">
            <v>5100001</v>
          </cell>
          <cell r="B7447" t="str">
            <v>ALL OTHER COSTS AND EXPENSES</v>
          </cell>
        </row>
        <row r="7448">
          <cell r="A7448">
            <v>5100001</v>
          </cell>
          <cell r="B7448" t="str">
            <v>ALL OTHER COSTS AND EXPENSES</v>
          </cell>
        </row>
        <row r="7449">
          <cell r="A7449">
            <v>5100001</v>
          </cell>
          <cell r="B7449" t="str">
            <v>ALL OTHER COSTS AND EXPENSES</v>
          </cell>
        </row>
        <row r="7450">
          <cell r="A7450">
            <v>5100001</v>
          </cell>
          <cell r="B7450" t="str">
            <v>ALL OTHER COSTS AND EXPENSES</v>
          </cell>
        </row>
        <row r="7451">
          <cell r="A7451">
            <v>5100001</v>
          </cell>
          <cell r="B7451" t="str">
            <v>ALL OTHER COSTS AND EXPENSES</v>
          </cell>
        </row>
        <row r="7452">
          <cell r="A7452">
            <v>5100001</v>
          </cell>
          <cell r="B7452" t="str">
            <v>ALL OTHER COSTS AND EXPENSES</v>
          </cell>
        </row>
        <row r="7453">
          <cell r="A7453">
            <v>5100001</v>
          </cell>
          <cell r="B7453" t="str">
            <v>ALL OTHER COSTS AND EXPENSES</v>
          </cell>
        </row>
        <row r="7454">
          <cell r="A7454">
            <v>5100001</v>
          </cell>
          <cell r="B7454" t="str">
            <v>ALL OTHER COSTS AND EXPENSES</v>
          </cell>
        </row>
        <row r="7455">
          <cell r="A7455">
            <v>5100001</v>
          </cell>
          <cell r="B7455" t="str">
            <v>ALL OTHER COSTS AND EXPENSES</v>
          </cell>
        </row>
        <row r="7456">
          <cell r="A7456">
            <v>5100001</v>
          </cell>
          <cell r="B7456" t="str">
            <v>ALL OTHER COSTS AND EXPENSES</v>
          </cell>
        </row>
        <row r="7457">
          <cell r="A7457">
            <v>5100001</v>
          </cell>
          <cell r="B7457" t="str">
            <v>ALL OTHER COSTS AND EXPENSES</v>
          </cell>
        </row>
        <row r="7458">
          <cell r="A7458">
            <v>5100001</v>
          </cell>
          <cell r="B7458" t="str">
            <v>ALL OTHER COSTS AND EXPENSES</v>
          </cell>
        </row>
        <row r="7459">
          <cell r="A7459">
            <v>5100001</v>
          </cell>
          <cell r="B7459" t="str">
            <v>ALL OTHER COSTS AND EXPENSES</v>
          </cell>
        </row>
        <row r="7460">
          <cell r="A7460">
            <v>5100001</v>
          </cell>
          <cell r="B7460" t="str">
            <v>ALL OTHER COSTS AND EXPENSES</v>
          </cell>
        </row>
        <row r="7461">
          <cell r="A7461">
            <v>5100001</v>
          </cell>
          <cell r="B7461" t="str">
            <v>ALL OTHER COSTS AND EXPENSES</v>
          </cell>
        </row>
        <row r="7462">
          <cell r="A7462">
            <v>5100001</v>
          </cell>
          <cell r="B7462" t="str">
            <v>ALL OTHER COSTS AND EXPENSES</v>
          </cell>
        </row>
        <row r="7463">
          <cell r="A7463">
            <v>5100001</v>
          </cell>
          <cell r="B7463" t="str">
            <v>ALL OTHER COSTS AND EXPENSES</v>
          </cell>
        </row>
        <row r="7464">
          <cell r="A7464">
            <v>5100001</v>
          </cell>
          <cell r="B7464" t="str">
            <v>ALL OTHER COSTS AND EXPENSES</v>
          </cell>
        </row>
        <row r="7465">
          <cell r="A7465">
            <v>5100001</v>
          </cell>
          <cell r="B7465" t="str">
            <v>ALL OTHER COSTS AND EXPENSES</v>
          </cell>
        </row>
        <row r="7466">
          <cell r="A7466">
            <v>5100001</v>
          </cell>
          <cell r="B7466" t="str">
            <v>ALL OTHER COSTS AND EXPENSES</v>
          </cell>
        </row>
        <row r="7467">
          <cell r="A7467">
            <v>5100001</v>
          </cell>
          <cell r="B7467" t="str">
            <v>ALL OTHER COSTS AND EXPENSES</v>
          </cell>
        </row>
        <row r="7468">
          <cell r="A7468">
            <v>5100001</v>
          </cell>
          <cell r="B7468" t="str">
            <v>ALL OTHER COSTS AND EXPENSES</v>
          </cell>
        </row>
        <row r="7469">
          <cell r="A7469">
            <v>5100001</v>
          </cell>
          <cell r="B7469" t="str">
            <v>ALL OTHER COSTS AND EXPENSES</v>
          </cell>
        </row>
        <row r="7470">
          <cell r="A7470">
            <v>5100001</v>
          </cell>
          <cell r="B7470" t="str">
            <v>ALL OTHER COSTS AND EXPENSES</v>
          </cell>
        </row>
        <row r="7471">
          <cell r="A7471">
            <v>5100001</v>
          </cell>
          <cell r="B7471" t="str">
            <v>ALL OTHER COSTS AND EXPENSES</v>
          </cell>
        </row>
        <row r="7472">
          <cell r="A7472">
            <v>5100001</v>
          </cell>
          <cell r="B7472" t="str">
            <v>ALL OTHER COSTS AND EXPENSES</v>
          </cell>
        </row>
        <row r="7473">
          <cell r="A7473">
            <v>5100001</v>
          </cell>
          <cell r="B7473" t="str">
            <v>ALL OTHER COSTS AND EXPENSES</v>
          </cell>
        </row>
        <row r="7474">
          <cell r="A7474">
            <v>5100001</v>
          </cell>
          <cell r="B7474" t="str">
            <v>ALL OTHER COSTS AND EXPENSES</v>
          </cell>
        </row>
        <row r="7475">
          <cell r="A7475">
            <v>5100001</v>
          </cell>
          <cell r="B7475" t="str">
            <v>ALL OTHER COSTS AND EXPENSES</v>
          </cell>
        </row>
        <row r="7476">
          <cell r="A7476">
            <v>5100001</v>
          </cell>
          <cell r="B7476" t="str">
            <v>ALL OTHER COSTS AND EXPENSES</v>
          </cell>
        </row>
        <row r="7477">
          <cell r="A7477">
            <v>5100001</v>
          </cell>
          <cell r="B7477" t="str">
            <v>ALL OTHER COSTS AND EXPENSES</v>
          </cell>
        </row>
        <row r="7478">
          <cell r="A7478">
            <v>5100001</v>
          </cell>
          <cell r="B7478" t="str">
            <v>ALL OTHER COSTS AND EXPENSES</v>
          </cell>
        </row>
        <row r="7479">
          <cell r="A7479">
            <v>5100001</v>
          </cell>
          <cell r="B7479" t="str">
            <v>ALL OTHER COSTS AND EXPENSES</v>
          </cell>
        </row>
        <row r="7480">
          <cell r="A7480">
            <v>5100001</v>
          </cell>
          <cell r="B7480" t="str">
            <v>ALL OTHER COSTS AND EXPENSES</v>
          </cell>
        </row>
        <row r="7481">
          <cell r="A7481">
            <v>5100001</v>
          </cell>
          <cell r="B7481" t="str">
            <v>ALL OTHER COSTS AND EXPENSES</v>
          </cell>
        </row>
        <row r="7482">
          <cell r="A7482">
            <v>5100001</v>
          </cell>
          <cell r="B7482" t="str">
            <v>ALL OTHER COSTS AND EXPENSES</v>
          </cell>
        </row>
        <row r="7483">
          <cell r="A7483">
            <v>5100001</v>
          </cell>
          <cell r="B7483" t="str">
            <v>ALL OTHER COSTS AND EXPENSES</v>
          </cell>
        </row>
        <row r="7484">
          <cell r="A7484">
            <v>5100001</v>
          </cell>
          <cell r="B7484" t="str">
            <v>ALL OTHER COSTS AND EXPENSES</v>
          </cell>
        </row>
        <row r="7485">
          <cell r="A7485">
            <v>5100001</v>
          </cell>
          <cell r="B7485" t="str">
            <v>ALL OTHER COSTS AND EXPENSES</v>
          </cell>
        </row>
        <row r="7486">
          <cell r="A7486">
            <v>5100001</v>
          </cell>
          <cell r="B7486" t="str">
            <v>ALL OTHER COSTS AND EXPENSES</v>
          </cell>
        </row>
        <row r="7487">
          <cell r="A7487">
            <v>5100001</v>
          </cell>
          <cell r="B7487" t="str">
            <v>ALL OTHER COSTS AND EXPENSES</v>
          </cell>
        </row>
        <row r="7488">
          <cell r="A7488">
            <v>5100001</v>
          </cell>
          <cell r="B7488" t="str">
            <v>ALL OTHER COSTS AND EXPENSES</v>
          </cell>
        </row>
        <row r="7489">
          <cell r="A7489">
            <v>5100001</v>
          </cell>
          <cell r="B7489" t="str">
            <v>ALL OTHER COSTS AND EXPENSES</v>
          </cell>
        </row>
        <row r="7490">
          <cell r="A7490">
            <v>5100001</v>
          </cell>
          <cell r="B7490" t="str">
            <v>ALL OTHER COSTS AND EXPENSES</v>
          </cell>
        </row>
        <row r="7491">
          <cell r="A7491">
            <v>5100001</v>
          </cell>
          <cell r="B7491" t="str">
            <v>ALL OTHER COSTS AND EXPENSES</v>
          </cell>
        </row>
        <row r="7492">
          <cell r="A7492">
            <v>5100001</v>
          </cell>
          <cell r="B7492" t="str">
            <v>ALL OTHER COSTS AND EXPENSES</v>
          </cell>
        </row>
        <row r="7493">
          <cell r="A7493">
            <v>5100001</v>
          </cell>
          <cell r="B7493" t="str">
            <v>ALL OTHER COSTS AND EXPENSES</v>
          </cell>
        </row>
        <row r="7494">
          <cell r="A7494">
            <v>5100001</v>
          </cell>
          <cell r="B7494" t="str">
            <v>ALL OTHER COSTS AND EXPENSES</v>
          </cell>
        </row>
        <row r="7495">
          <cell r="A7495">
            <v>5100001</v>
          </cell>
          <cell r="B7495" t="str">
            <v>ALL OTHER COSTS AND EXPENSES</v>
          </cell>
        </row>
        <row r="7496">
          <cell r="A7496">
            <v>5100001</v>
          </cell>
          <cell r="B7496" t="str">
            <v>ALL OTHER COSTS AND EXPENSES</v>
          </cell>
        </row>
        <row r="7497">
          <cell r="A7497">
            <v>5100001</v>
          </cell>
          <cell r="B7497" t="str">
            <v>ALL OTHER COSTS AND EXPENSES</v>
          </cell>
        </row>
        <row r="7498">
          <cell r="A7498">
            <v>5100001</v>
          </cell>
          <cell r="B7498" t="str">
            <v>ALL OTHER COSTS AND EXPENSES</v>
          </cell>
        </row>
        <row r="7499">
          <cell r="A7499">
            <v>5100001</v>
          </cell>
          <cell r="B7499" t="str">
            <v>ALL OTHER COSTS AND EXPENSES</v>
          </cell>
        </row>
        <row r="7500">
          <cell r="A7500">
            <v>5100001</v>
          </cell>
          <cell r="B7500" t="str">
            <v>ALL OTHER COSTS AND EXPENSES</v>
          </cell>
        </row>
        <row r="7501">
          <cell r="A7501">
            <v>5100001</v>
          </cell>
          <cell r="B7501" t="str">
            <v>ALL OTHER COSTS AND EXPENSES</v>
          </cell>
        </row>
        <row r="7502">
          <cell r="A7502">
            <v>5100001</v>
          </cell>
          <cell r="B7502" t="str">
            <v>ALL OTHER COSTS AND EXPENSES</v>
          </cell>
        </row>
        <row r="7503">
          <cell r="A7503">
            <v>5100001</v>
          </cell>
          <cell r="B7503" t="str">
            <v>ALL OTHER COSTS AND EXPENSES</v>
          </cell>
        </row>
        <row r="7504">
          <cell r="A7504">
            <v>5100001</v>
          </cell>
          <cell r="B7504" t="str">
            <v>ALL OTHER COSTS AND EXPENSES</v>
          </cell>
        </row>
        <row r="7505">
          <cell r="A7505">
            <v>5100001</v>
          </cell>
          <cell r="B7505" t="str">
            <v>ALL OTHER COSTS AND EXPENSES</v>
          </cell>
        </row>
        <row r="7506">
          <cell r="A7506">
            <v>5100001</v>
          </cell>
          <cell r="B7506" t="str">
            <v>ALL OTHER COSTS AND EXPENSES</v>
          </cell>
        </row>
        <row r="7507">
          <cell r="A7507">
            <v>5100001</v>
          </cell>
          <cell r="B7507" t="str">
            <v>ALL OTHER COSTS AND EXPENSES</v>
          </cell>
        </row>
        <row r="7508">
          <cell r="A7508">
            <v>5100001</v>
          </cell>
          <cell r="B7508" t="str">
            <v>ALL OTHER COSTS AND EXPENSES</v>
          </cell>
        </row>
        <row r="7509">
          <cell r="A7509">
            <v>5100001</v>
          </cell>
          <cell r="B7509" t="str">
            <v>ALL OTHER COSTS AND EXPENSES</v>
          </cell>
        </row>
        <row r="7510">
          <cell r="A7510">
            <v>5100001</v>
          </cell>
          <cell r="B7510" t="str">
            <v>ALL OTHER COSTS AND EXPENSES</v>
          </cell>
        </row>
        <row r="7511">
          <cell r="A7511">
            <v>5100001</v>
          </cell>
          <cell r="B7511" t="str">
            <v>ALL OTHER COSTS AND EXPENSES</v>
          </cell>
        </row>
        <row r="7512">
          <cell r="A7512">
            <v>5100001</v>
          </cell>
          <cell r="B7512" t="str">
            <v>ALL OTHER COSTS AND EXPENSES</v>
          </cell>
        </row>
        <row r="7513">
          <cell r="A7513">
            <v>5100001</v>
          </cell>
          <cell r="B7513" t="str">
            <v>ALL OTHER COSTS AND EXPENSES</v>
          </cell>
        </row>
        <row r="7514">
          <cell r="A7514">
            <v>5100001</v>
          </cell>
          <cell r="B7514" t="str">
            <v>ALL OTHER COSTS AND EXPENSES</v>
          </cell>
        </row>
        <row r="7515">
          <cell r="A7515">
            <v>5100001</v>
          </cell>
          <cell r="B7515" t="str">
            <v>ALL OTHER COSTS AND EXPENSES</v>
          </cell>
        </row>
        <row r="7516">
          <cell r="A7516">
            <v>5100001</v>
          </cell>
          <cell r="B7516" t="str">
            <v>ALL OTHER COSTS AND EXPENSES</v>
          </cell>
        </row>
        <row r="7517">
          <cell r="A7517">
            <v>5100001</v>
          </cell>
          <cell r="B7517" t="str">
            <v>ALL OTHER COSTS AND EXPENSES</v>
          </cell>
        </row>
        <row r="7518">
          <cell r="A7518">
            <v>5100001</v>
          </cell>
          <cell r="B7518" t="str">
            <v>ALL OTHER COSTS AND EXPENSES</v>
          </cell>
        </row>
        <row r="7519">
          <cell r="A7519">
            <v>5100001</v>
          </cell>
          <cell r="B7519" t="str">
            <v>ALL OTHER COSTS AND EXPENSES</v>
          </cell>
        </row>
        <row r="7520">
          <cell r="A7520">
            <v>5100001</v>
          </cell>
          <cell r="B7520" t="str">
            <v>ALL OTHER COSTS AND EXPENSES</v>
          </cell>
        </row>
        <row r="7521">
          <cell r="A7521">
            <v>5100001</v>
          </cell>
          <cell r="B7521" t="str">
            <v>ALL OTHER COSTS AND EXPENSES</v>
          </cell>
        </row>
        <row r="7522">
          <cell r="A7522">
            <v>5100001</v>
          </cell>
          <cell r="B7522" t="str">
            <v>ALL OTHER COSTS AND EXPENSES</v>
          </cell>
        </row>
        <row r="7523">
          <cell r="A7523">
            <v>5100001</v>
          </cell>
          <cell r="B7523" t="str">
            <v>ALL OTHER COSTS AND EXPENSES</v>
          </cell>
        </row>
        <row r="7524">
          <cell r="A7524">
            <v>5100001</v>
          </cell>
          <cell r="B7524" t="str">
            <v>ALL OTHER COSTS AND EXPENSES</v>
          </cell>
        </row>
        <row r="7525">
          <cell r="A7525">
            <v>5100001</v>
          </cell>
          <cell r="B7525" t="str">
            <v>ALL OTHER COSTS AND EXPENSES</v>
          </cell>
        </row>
        <row r="7526">
          <cell r="A7526">
            <v>5100001</v>
          </cell>
          <cell r="B7526" t="str">
            <v>ALL OTHER COSTS AND EXPENSES</v>
          </cell>
        </row>
        <row r="7527">
          <cell r="A7527">
            <v>5100001</v>
          </cell>
          <cell r="B7527" t="str">
            <v>ALL OTHER COSTS AND EXPENSES</v>
          </cell>
        </row>
        <row r="7528">
          <cell r="A7528">
            <v>5100001</v>
          </cell>
          <cell r="B7528" t="str">
            <v>ALL OTHER COSTS AND EXPENSES</v>
          </cell>
        </row>
        <row r="7529">
          <cell r="A7529">
            <v>5100001</v>
          </cell>
          <cell r="B7529" t="str">
            <v>ALL OTHER COSTS AND EXPENSES</v>
          </cell>
        </row>
        <row r="7530">
          <cell r="A7530">
            <v>5100001</v>
          </cell>
          <cell r="B7530" t="str">
            <v>ALL OTHER COSTS AND EXPENSES</v>
          </cell>
        </row>
        <row r="7531">
          <cell r="A7531">
            <v>5100001</v>
          </cell>
          <cell r="B7531" t="str">
            <v>ALL OTHER COSTS AND EXPENSES</v>
          </cell>
        </row>
        <row r="7532">
          <cell r="A7532">
            <v>5100001</v>
          </cell>
          <cell r="B7532" t="str">
            <v>ALL OTHER COSTS AND EXPENSES</v>
          </cell>
        </row>
        <row r="7533">
          <cell r="A7533">
            <v>5100001</v>
          </cell>
          <cell r="B7533" t="str">
            <v>ALL OTHER COSTS AND EXPENSES</v>
          </cell>
        </row>
        <row r="7534">
          <cell r="A7534">
            <v>5100001</v>
          </cell>
          <cell r="B7534" t="str">
            <v>ALL OTHER COSTS AND EXPENSES</v>
          </cell>
        </row>
        <row r="7535">
          <cell r="A7535">
            <v>5100001</v>
          </cell>
          <cell r="B7535" t="str">
            <v>ALL OTHER COSTS AND EXPENSES</v>
          </cell>
        </row>
        <row r="7536">
          <cell r="A7536">
            <v>5100001</v>
          </cell>
          <cell r="B7536" t="str">
            <v>ALL OTHER COSTS AND EXPENSES</v>
          </cell>
        </row>
        <row r="7537">
          <cell r="A7537">
            <v>5100001</v>
          </cell>
          <cell r="B7537" t="str">
            <v>ALL OTHER COSTS AND EXPENSES</v>
          </cell>
        </row>
        <row r="7538">
          <cell r="A7538">
            <v>5100001</v>
          </cell>
          <cell r="B7538" t="str">
            <v>ALL OTHER COSTS AND EXPENSES</v>
          </cell>
        </row>
        <row r="7539">
          <cell r="A7539">
            <v>5100001</v>
          </cell>
          <cell r="B7539" t="str">
            <v>ALL OTHER COSTS AND EXPENSES</v>
          </cell>
        </row>
        <row r="7540">
          <cell r="A7540">
            <v>5100001</v>
          </cell>
          <cell r="B7540" t="str">
            <v>ALL OTHER COSTS AND EXPENSES</v>
          </cell>
        </row>
        <row r="7541">
          <cell r="A7541">
            <v>5100001</v>
          </cell>
          <cell r="B7541" t="str">
            <v>ALL OTHER COSTS AND EXPENSES</v>
          </cell>
        </row>
        <row r="7542">
          <cell r="A7542">
            <v>5100001</v>
          </cell>
          <cell r="B7542" t="str">
            <v>ALL OTHER COSTS AND EXPENSES</v>
          </cell>
        </row>
        <row r="7543">
          <cell r="A7543">
            <v>5100001</v>
          </cell>
          <cell r="B7543" t="str">
            <v>ALL OTHER COSTS AND EXPENSES</v>
          </cell>
        </row>
        <row r="7544">
          <cell r="A7544">
            <v>5100001</v>
          </cell>
          <cell r="B7544" t="str">
            <v>ALL OTHER COSTS AND EXPENSES</v>
          </cell>
        </row>
        <row r="7545">
          <cell r="A7545">
            <v>5100001</v>
          </cell>
          <cell r="B7545" t="str">
            <v>ALL OTHER COSTS AND EXPENSES</v>
          </cell>
        </row>
        <row r="7546">
          <cell r="A7546">
            <v>5100001</v>
          </cell>
          <cell r="B7546" t="str">
            <v>ALL OTHER COSTS AND EXPENSES</v>
          </cell>
        </row>
        <row r="7547">
          <cell r="A7547">
            <v>5100001</v>
          </cell>
          <cell r="B7547" t="str">
            <v>ALL OTHER COSTS AND EXPENSES</v>
          </cell>
        </row>
        <row r="7548">
          <cell r="A7548">
            <v>5100001</v>
          </cell>
          <cell r="B7548" t="str">
            <v>ALL OTHER COSTS AND EXPENSES</v>
          </cell>
        </row>
        <row r="7549">
          <cell r="A7549">
            <v>5100001</v>
          </cell>
          <cell r="B7549" t="str">
            <v>ALL OTHER COSTS AND EXPENSES</v>
          </cell>
        </row>
        <row r="7550">
          <cell r="A7550">
            <v>5100001</v>
          </cell>
          <cell r="B7550" t="str">
            <v>ALL OTHER COSTS AND EXPENSES</v>
          </cell>
        </row>
        <row r="7551">
          <cell r="A7551">
            <v>5100001</v>
          </cell>
          <cell r="B7551" t="str">
            <v>ALL OTHER COSTS AND EXPENSES</v>
          </cell>
        </row>
        <row r="7552">
          <cell r="A7552">
            <v>5100001</v>
          </cell>
          <cell r="B7552" t="str">
            <v>ALL OTHER COSTS AND EXPENSES</v>
          </cell>
        </row>
        <row r="7553">
          <cell r="A7553">
            <v>5100001</v>
          </cell>
          <cell r="B7553" t="str">
            <v>ALL OTHER COSTS AND EXPENSES</v>
          </cell>
        </row>
        <row r="7554">
          <cell r="A7554">
            <v>5100001</v>
          </cell>
          <cell r="B7554" t="str">
            <v>ALL OTHER COSTS AND EXPENSES</v>
          </cell>
        </row>
        <row r="7555">
          <cell r="A7555">
            <v>5100001</v>
          </cell>
          <cell r="B7555" t="str">
            <v>ALL OTHER COSTS AND EXPENSES</v>
          </cell>
        </row>
        <row r="7556">
          <cell r="A7556">
            <v>5100001</v>
          </cell>
          <cell r="B7556" t="str">
            <v>ALL OTHER COSTS AND EXPENSES</v>
          </cell>
        </row>
        <row r="7557">
          <cell r="A7557">
            <v>5100001</v>
          </cell>
          <cell r="B7557" t="str">
            <v>ALL OTHER COSTS AND EXPENSES</v>
          </cell>
        </row>
        <row r="7558">
          <cell r="A7558">
            <v>5100001</v>
          </cell>
          <cell r="B7558" t="str">
            <v>ALL OTHER COSTS AND EXPENSES</v>
          </cell>
        </row>
        <row r="7559">
          <cell r="A7559">
            <v>5100001</v>
          </cell>
          <cell r="B7559" t="str">
            <v>ALL OTHER COSTS AND EXPENSES</v>
          </cell>
        </row>
        <row r="7560">
          <cell r="A7560">
            <v>5100001</v>
          </cell>
          <cell r="B7560" t="str">
            <v>ALL OTHER COSTS AND EXPENSES</v>
          </cell>
        </row>
        <row r="7561">
          <cell r="A7561">
            <v>5100001</v>
          </cell>
          <cell r="B7561" t="str">
            <v>ALL OTHER COSTS AND EXPENSES</v>
          </cell>
        </row>
        <row r="7562">
          <cell r="A7562">
            <v>5100001</v>
          </cell>
          <cell r="B7562" t="str">
            <v>ALL OTHER COSTS AND EXPENSES</v>
          </cell>
        </row>
        <row r="7563">
          <cell r="A7563">
            <v>5100001</v>
          </cell>
          <cell r="B7563" t="str">
            <v>ALL OTHER COSTS AND EXPENSES</v>
          </cell>
        </row>
        <row r="7564">
          <cell r="A7564">
            <v>5100001</v>
          </cell>
          <cell r="B7564" t="str">
            <v>ALL OTHER COSTS AND EXPENSES</v>
          </cell>
        </row>
        <row r="7565">
          <cell r="A7565">
            <v>5100001</v>
          </cell>
          <cell r="B7565" t="str">
            <v>ALL OTHER COSTS AND EXPENSES</v>
          </cell>
        </row>
        <row r="7566">
          <cell r="A7566">
            <v>5100001</v>
          </cell>
          <cell r="B7566" t="str">
            <v>ALL OTHER COSTS AND EXPENSES</v>
          </cell>
        </row>
        <row r="7567">
          <cell r="A7567">
            <v>5100001</v>
          </cell>
          <cell r="B7567" t="str">
            <v>ALL OTHER COSTS AND EXPENSES</v>
          </cell>
        </row>
        <row r="7568">
          <cell r="A7568">
            <v>5100001</v>
          </cell>
          <cell r="B7568" t="str">
            <v>ALL OTHER COSTS AND EXPENSES</v>
          </cell>
        </row>
        <row r="7569">
          <cell r="A7569">
            <v>5100001</v>
          </cell>
          <cell r="B7569" t="str">
            <v>ALL OTHER COSTS AND EXPENSES</v>
          </cell>
        </row>
        <row r="7570">
          <cell r="A7570">
            <v>5100001</v>
          </cell>
          <cell r="B7570" t="str">
            <v>ALL OTHER COSTS AND EXPENSES</v>
          </cell>
        </row>
        <row r="7571">
          <cell r="A7571">
            <v>5100001</v>
          </cell>
          <cell r="B7571" t="str">
            <v>ALL OTHER COSTS AND EXPENSES</v>
          </cell>
        </row>
        <row r="7572">
          <cell r="A7572">
            <v>5100001</v>
          </cell>
          <cell r="B7572" t="str">
            <v>ALL OTHER COSTS AND EXPENSES</v>
          </cell>
        </row>
        <row r="7573">
          <cell r="A7573">
            <v>5100001</v>
          </cell>
          <cell r="B7573" t="str">
            <v>ALL OTHER COSTS AND EXPENSES</v>
          </cell>
        </row>
        <row r="7574">
          <cell r="A7574">
            <v>5100001</v>
          </cell>
          <cell r="B7574" t="str">
            <v>ALL OTHER COSTS AND EXPENSES</v>
          </cell>
        </row>
        <row r="7575">
          <cell r="A7575">
            <v>5100001</v>
          </cell>
          <cell r="B7575" t="str">
            <v>ALL OTHER COSTS AND EXPENSES</v>
          </cell>
        </row>
        <row r="7576">
          <cell r="A7576">
            <v>5100001</v>
          </cell>
          <cell r="B7576" t="str">
            <v>ALL OTHER COSTS AND EXPENSES</v>
          </cell>
        </row>
        <row r="7577">
          <cell r="A7577">
            <v>5100001</v>
          </cell>
          <cell r="B7577" t="str">
            <v>ALL OTHER COSTS AND EXPENSES</v>
          </cell>
        </row>
        <row r="7578">
          <cell r="A7578">
            <v>5100001</v>
          </cell>
          <cell r="B7578" t="str">
            <v>ALL OTHER COSTS AND EXPENSES</v>
          </cell>
        </row>
        <row r="7579">
          <cell r="A7579">
            <v>5100001</v>
          </cell>
          <cell r="B7579" t="str">
            <v>ALL OTHER COSTS AND EXPENSES</v>
          </cell>
        </row>
        <row r="7580">
          <cell r="A7580">
            <v>5100001</v>
          </cell>
          <cell r="B7580" t="str">
            <v>ALL OTHER COSTS AND EXPENSES</v>
          </cell>
        </row>
        <row r="7581">
          <cell r="A7581">
            <v>5100001</v>
          </cell>
          <cell r="B7581" t="str">
            <v>ALL OTHER COSTS AND EXPENSES</v>
          </cell>
        </row>
        <row r="7582">
          <cell r="A7582">
            <v>5100001</v>
          </cell>
          <cell r="B7582" t="str">
            <v>ALL OTHER COSTS AND EXPENSES</v>
          </cell>
        </row>
        <row r="7583">
          <cell r="A7583">
            <v>5100001</v>
          </cell>
          <cell r="B7583" t="str">
            <v>ALL OTHER COSTS AND EXPENSES</v>
          </cell>
        </row>
        <row r="7584">
          <cell r="A7584">
            <v>5100001</v>
          </cell>
          <cell r="B7584" t="str">
            <v>ALL OTHER COSTS AND EXPENSES</v>
          </cell>
        </row>
        <row r="7585">
          <cell r="A7585">
            <v>5100001</v>
          </cell>
          <cell r="B7585" t="str">
            <v>ALL OTHER COSTS AND EXPENSES</v>
          </cell>
        </row>
        <row r="7586">
          <cell r="A7586">
            <v>5100001</v>
          </cell>
          <cell r="B7586" t="str">
            <v>ALL OTHER COSTS AND EXPENSES</v>
          </cell>
        </row>
        <row r="7587">
          <cell r="A7587">
            <v>5100001</v>
          </cell>
          <cell r="B7587" t="str">
            <v>ALL OTHER COSTS AND EXPENSES</v>
          </cell>
        </row>
        <row r="7588">
          <cell r="A7588">
            <v>5100001</v>
          </cell>
          <cell r="B7588" t="str">
            <v>ALL OTHER COSTS AND EXPENSES</v>
          </cell>
        </row>
        <row r="7589">
          <cell r="A7589">
            <v>5100001</v>
          </cell>
          <cell r="B7589" t="str">
            <v>ALL OTHER COSTS AND EXPENSES</v>
          </cell>
        </row>
        <row r="7590">
          <cell r="A7590">
            <v>5100001</v>
          </cell>
          <cell r="B7590" t="str">
            <v>ALL OTHER COSTS AND EXPENSES</v>
          </cell>
        </row>
        <row r="7591">
          <cell r="A7591">
            <v>5100001</v>
          </cell>
          <cell r="B7591" t="str">
            <v>ALL OTHER COSTS AND EXPENSES</v>
          </cell>
        </row>
        <row r="7592">
          <cell r="A7592">
            <v>5100001</v>
          </cell>
          <cell r="B7592" t="str">
            <v>ALL OTHER COSTS AND EXPENSES</v>
          </cell>
        </row>
        <row r="7593">
          <cell r="A7593">
            <v>5100001</v>
          </cell>
          <cell r="B7593" t="str">
            <v>ALL OTHER COSTS AND EXPENSES</v>
          </cell>
        </row>
        <row r="7594">
          <cell r="A7594">
            <v>5100001</v>
          </cell>
          <cell r="B7594" t="str">
            <v>ALL OTHER COSTS AND EXPENSES</v>
          </cell>
        </row>
        <row r="7595">
          <cell r="A7595">
            <v>5100001</v>
          </cell>
          <cell r="B7595" t="str">
            <v>ALL OTHER COSTS AND EXPENSES</v>
          </cell>
        </row>
        <row r="7596">
          <cell r="A7596">
            <v>5100001</v>
          </cell>
          <cell r="B7596" t="str">
            <v>ALL OTHER COSTS AND EXPENSES</v>
          </cell>
        </row>
        <row r="7597">
          <cell r="A7597">
            <v>5100001</v>
          </cell>
          <cell r="B7597" t="str">
            <v>ALL OTHER COSTS AND EXPENSES</v>
          </cell>
        </row>
        <row r="7598">
          <cell r="A7598">
            <v>5100001</v>
          </cell>
          <cell r="B7598" t="str">
            <v>ALL OTHER COSTS AND EXPENSES</v>
          </cell>
        </row>
        <row r="7599">
          <cell r="A7599">
            <v>5100001</v>
          </cell>
          <cell r="B7599" t="str">
            <v>ALL OTHER COSTS AND EXPENSES</v>
          </cell>
        </row>
        <row r="7600">
          <cell r="A7600">
            <v>5100001</v>
          </cell>
          <cell r="B7600" t="str">
            <v>ALL OTHER COSTS AND EXPENSES</v>
          </cell>
        </row>
        <row r="7601">
          <cell r="A7601">
            <v>5100001</v>
          </cell>
          <cell r="B7601" t="str">
            <v>ALL OTHER COSTS AND EXPENSES</v>
          </cell>
        </row>
        <row r="7602">
          <cell r="A7602">
            <v>5100001</v>
          </cell>
          <cell r="B7602" t="str">
            <v>ALL OTHER COSTS AND EXPENSES</v>
          </cell>
        </row>
        <row r="7603">
          <cell r="A7603">
            <v>5100001</v>
          </cell>
          <cell r="B7603" t="str">
            <v>ALL OTHER COSTS AND EXPENSES</v>
          </cell>
        </row>
        <row r="7604">
          <cell r="A7604">
            <v>5100001</v>
          </cell>
          <cell r="B7604" t="str">
            <v>ALL OTHER COSTS AND EXPENSES</v>
          </cell>
        </row>
        <row r="7605">
          <cell r="A7605">
            <v>5100001</v>
          </cell>
          <cell r="B7605" t="str">
            <v>ALL OTHER COSTS AND EXPENSES</v>
          </cell>
        </row>
        <row r="7606">
          <cell r="A7606">
            <v>5100001</v>
          </cell>
          <cell r="B7606" t="str">
            <v>ALL OTHER COSTS AND EXPENSES</v>
          </cell>
        </row>
        <row r="7607">
          <cell r="A7607">
            <v>5100001</v>
          </cell>
          <cell r="B7607" t="str">
            <v>ALL OTHER COSTS AND EXPENSES</v>
          </cell>
        </row>
        <row r="7608">
          <cell r="A7608">
            <v>5100001</v>
          </cell>
          <cell r="B7608" t="str">
            <v>ALL OTHER COSTS AND EXPENSES</v>
          </cell>
        </row>
        <row r="7609">
          <cell r="A7609">
            <v>5100001</v>
          </cell>
          <cell r="B7609" t="str">
            <v>ALL OTHER COSTS AND EXPENSES</v>
          </cell>
        </row>
        <row r="7610">
          <cell r="A7610">
            <v>5100001</v>
          </cell>
          <cell r="B7610" t="str">
            <v>ALL OTHER COSTS AND EXPENSES</v>
          </cell>
        </row>
        <row r="7611">
          <cell r="A7611">
            <v>5100001</v>
          </cell>
          <cell r="B7611" t="str">
            <v>ALL OTHER COSTS AND EXPENSES</v>
          </cell>
        </row>
        <row r="7612">
          <cell r="A7612">
            <v>5100001</v>
          </cell>
          <cell r="B7612" t="str">
            <v>ALL OTHER COSTS AND EXPENSES</v>
          </cell>
        </row>
        <row r="7613">
          <cell r="A7613">
            <v>5100001</v>
          </cell>
          <cell r="B7613" t="str">
            <v>ALL OTHER COSTS AND EXPENSES</v>
          </cell>
        </row>
        <row r="7614">
          <cell r="A7614">
            <v>5100001</v>
          </cell>
          <cell r="B7614" t="str">
            <v>ALL OTHER COSTS AND EXPENSES</v>
          </cell>
        </row>
        <row r="7615">
          <cell r="A7615">
            <v>5100001</v>
          </cell>
          <cell r="B7615" t="str">
            <v>ALL OTHER COSTS AND EXPENSES</v>
          </cell>
        </row>
        <row r="7616">
          <cell r="A7616">
            <v>5100001</v>
          </cell>
          <cell r="B7616" t="str">
            <v>ALL OTHER COSTS AND EXPENSES</v>
          </cell>
        </row>
        <row r="7617">
          <cell r="A7617">
            <v>5100001</v>
          </cell>
          <cell r="B7617" t="str">
            <v>ALL OTHER COSTS AND EXPENSES</v>
          </cell>
        </row>
        <row r="7618">
          <cell r="A7618">
            <v>5100001</v>
          </cell>
          <cell r="B7618" t="str">
            <v>ALL OTHER COSTS AND EXPENSES</v>
          </cell>
        </row>
        <row r="7619">
          <cell r="A7619">
            <v>5100001</v>
          </cell>
          <cell r="B7619" t="str">
            <v>ALL OTHER COSTS AND EXPENSES</v>
          </cell>
        </row>
        <row r="7620">
          <cell r="A7620">
            <v>5100001</v>
          </cell>
          <cell r="B7620" t="str">
            <v>ALL OTHER COSTS AND EXPENSES</v>
          </cell>
        </row>
        <row r="7621">
          <cell r="A7621">
            <v>5100001</v>
          </cell>
          <cell r="B7621" t="str">
            <v>ALL OTHER COSTS AND EXPENSES</v>
          </cell>
        </row>
        <row r="7622">
          <cell r="A7622">
            <v>5100001</v>
          </cell>
          <cell r="B7622" t="str">
            <v>ALL OTHER COSTS AND EXPENSES</v>
          </cell>
        </row>
        <row r="7623">
          <cell r="A7623">
            <v>5100001</v>
          </cell>
          <cell r="B7623" t="str">
            <v>ALL OTHER COSTS AND EXPENSES</v>
          </cell>
        </row>
        <row r="7624">
          <cell r="A7624">
            <v>5100001</v>
          </cell>
          <cell r="B7624" t="str">
            <v>ALL OTHER COSTS AND EXPENSES</v>
          </cell>
        </row>
        <row r="7625">
          <cell r="A7625">
            <v>5100001</v>
          </cell>
          <cell r="B7625" t="str">
            <v>ALL OTHER COSTS AND EXPENSES</v>
          </cell>
        </row>
        <row r="7626">
          <cell r="A7626">
            <v>5100001</v>
          </cell>
          <cell r="B7626" t="str">
            <v>ALL OTHER COSTS AND EXPENSES</v>
          </cell>
        </row>
        <row r="7627">
          <cell r="A7627">
            <v>5100001</v>
          </cell>
          <cell r="B7627" t="str">
            <v>ALL OTHER COSTS AND EXPENSES</v>
          </cell>
        </row>
        <row r="7628">
          <cell r="A7628">
            <v>5100001</v>
          </cell>
          <cell r="B7628" t="str">
            <v>ALL OTHER COSTS AND EXPENSES</v>
          </cell>
        </row>
        <row r="7629">
          <cell r="A7629">
            <v>5100001</v>
          </cell>
          <cell r="B7629" t="str">
            <v>ALL OTHER COSTS AND EXPENSES</v>
          </cell>
        </row>
        <row r="7630">
          <cell r="A7630">
            <v>5100001</v>
          </cell>
          <cell r="B7630" t="str">
            <v>ALL OTHER COSTS AND EXPENSES</v>
          </cell>
        </row>
        <row r="7631">
          <cell r="A7631">
            <v>5100001</v>
          </cell>
          <cell r="B7631" t="str">
            <v>ALL OTHER COSTS AND EXPENSES</v>
          </cell>
        </row>
        <row r="7632">
          <cell r="A7632">
            <v>5100001</v>
          </cell>
          <cell r="B7632" t="str">
            <v>ALL OTHER COSTS AND EXPENSES</v>
          </cell>
        </row>
        <row r="7633">
          <cell r="A7633">
            <v>5100001</v>
          </cell>
          <cell r="B7633" t="str">
            <v>ALL OTHER COSTS AND EXPENSES</v>
          </cell>
        </row>
        <row r="7634">
          <cell r="A7634">
            <v>5100001</v>
          </cell>
          <cell r="B7634" t="str">
            <v>ALL OTHER COSTS AND EXPENSES</v>
          </cell>
        </row>
        <row r="7635">
          <cell r="A7635">
            <v>5100001</v>
          </cell>
          <cell r="B7635" t="str">
            <v>ALL OTHER COSTS AND EXPENSES</v>
          </cell>
        </row>
        <row r="7636">
          <cell r="A7636">
            <v>5100001</v>
          </cell>
          <cell r="B7636" t="str">
            <v>ALL OTHER COSTS AND EXPENSES</v>
          </cell>
        </row>
        <row r="7637">
          <cell r="A7637">
            <v>5100001</v>
          </cell>
          <cell r="B7637" t="str">
            <v>ALL OTHER COSTS AND EXPENSES</v>
          </cell>
        </row>
        <row r="7638">
          <cell r="A7638">
            <v>5100001</v>
          </cell>
          <cell r="B7638" t="str">
            <v>ALL OTHER COSTS AND EXPENSES</v>
          </cell>
        </row>
        <row r="7639">
          <cell r="A7639">
            <v>5100001</v>
          </cell>
          <cell r="B7639" t="str">
            <v>ALL OTHER COSTS AND EXPENSES</v>
          </cell>
        </row>
        <row r="7640">
          <cell r="A7640">
            <v>5100001</v>
          </cell>
          <cell r="B7640" t="str">
            <v>ALL OTHER COSTS AND EXPENSES</v>
          </cell>
        </row>
        <row r="7641">
          <cell r="A7641">
            <v>5100001</v>
          </cell>
          <cell r="B7641" t="str">
            <v>ALL OTHER COSTS AND EXPENSES</v>
          </cell>
        </row>
        <row r="7642">
          <cell r="A7642">
            <v>5100001</v>
          </cell>
          <cell r="B7642" t="str">
            <v>ALL OTHER COSTS AND EXPENSES</v>
          </cell>
        </row>
        <row r="7643">
          <cell r="A7643">
            <v>5100001</v>
          </cell>
          <cell r="B7643" t="str">
            <v>ALL OTHER COSTS AND EXPENSES</v>
          </cell>
        </row>
        <row r="7644">
          <cell r="A7644">
            <v>5100001</v>
          </cell>
          <cell r="B7644" t="str">
            <v>ALL OTHER COSTS AND EXPENSES</v>
          </cell>
        </row>
        <row r="7645">
          <cell r="A7645">
            <v>5100001</v>
          </cell>
          <cell r="B7645" t="str">
            <v>ALL OTHER COSTS AND EXPENSES</v>
          </cell>
        </row>
        <row r="7646">
          <cell r="A7646">
            <v>5100001</v>
          </cell>
          <cell r="B7646" t="str">
            <v>ALL OTHER COSTS AND EXPENSES</v>
          </cell>
        </row>
        <row r="7647">
          <cell r="A7647">
            <v>5100001</v>
          </cell>
          <cell r="B7647" t="str">
            <v>ALL OTHER COSTS AND EXPENSES</v>
          </cell>
        </row>
        <row r="7648">
          <cell r="A7648">
            <v>5100001</v>
          </cell>
          <cell r="B7648" t="str">
            <v>ALL OTHER COSTS AND EXPENSES</v>
          </cell>
        </row>
        <row r="7649">
          <cell r="A7649">
            <v>5100001</v>
          </cell>
          <cell r="B7649" t="str">
            <v>ALL OTHER COSTS AND EXPENSES</v>
          </cell>
        </row>
        <row r="7650">
          <cell r="A7650">
            <v>5100001</v>
          </cell>
          <cell r="B7650" t="str">
            <v>ALL OTHER COSTS AND EXPENSES</v>
          </cell>
        </row>
        <row r="7651">
          <cell r="A7651">
            <v>5100001</v>
          </cell>
          <cell r="B7651" t="str">
            <v>ALL OTHER COSTS AND EXPENSES</v>
          </cell>
        </row>
        <row r="7652">
          <cell r="A7652">
            <v>5100001</v>
          </cell>
          <cell r="B7652" t="str">
            <v>ALL OTHER COSTS AND EXPENSES</v>
          </cell>
        </row>
        <row r="7653">
          <cell r="A7653">
            <v>5100001</v>
          </cell>
          <cell r="B7653" t="str">
            <v>ALL OTHER COSTS AND EXPENSES</v>
          </cell>
        </row>
        <row r="7654">
          <cell r="A7654">
            <v>5100001</v>
          </cell>
          <cell r="B7654" t="str">
            <v>ALL OTHER COSTS AND EXPENSES</v>
          </cell>
        </row>
        <row r="7655">
          <cell r="A7655">
            <v>5100001</v>
          </cell>
          <cell r="B7655" t="str">
            <v>ALL OTHER COSTS AND EXPENSES</v>
          </cell>
        </row>
        <row r="7656">
          <cell r="A7656">
            <v>5100001</v>
          </cell>
          <cell r="B7656" t="str">
            <v>ALL OTHER COSTS AND EXPENSES</v>
          </cell>
        </row>
        <row r="7657">
          <cell r="A7657">
            <v>5100001</v>
          </cell>
          <cell r="B7657" t="str">
            <v>ALL OTHER COSTS AND EXPENSES</v>
          </cell>
        </row>
        <row r="7658">
          <cell r="A7658">
            <v>5100001</v>
          </cell>
          <cell r="B7658" t="str">
            <v>ALL OTHER COSTS AND EXPENSES</v>
          </cell>
        </row>
        <row r="7659">
          <cell r="A7659">
            <v>5100001</v>
          </cell>
          <cell r="B7659" t="str">
            <v>ALL OTHER COSTS AND EXPENSES</v>
          </cell>
        </row>
        <row r="7660">
          <cell r="A7660">
            <v>5100001</v>
          </cell>
          <cell r="B7660" t="str">
            <v>ALL OTHER COSTS AND EXPENSES</v>
          </cell>
        </row>
        <row r="7661">
          <cell r="A7661">
            <v>5100001</v>
          </cell>
          <cell r="B7661" t="str">
            <v>ALL OTHER COSTS AND EXPENSES</v>
          </cell>
        </row>
        <row r="7662">
          <cell r="A7662">
            <v>5100001</v>
          </cell>
          <cell r="B7662" t="str">
            <v>ALL OTHER COSTS AND EXPENSES</v>
          </cell>
        </row>
        <row r="7663">
          <cell r="A7663">
            <v>5100001</v>
          </cell>
          <cell r="B7663" t="str">
            <v>ALL OTHER COSTS AND EXPENSES</v>
          </cell>
        </row>
        <row r="7664">
          <cell r="A7664">
            <v>5100001</v>
          </cell>
          <cell r="B7664" t="str">
            <v>ALL OTHER COSTS AND EXPENSES</v>
          </cell>
        </row>
        <row r="7665">
          <cell r="A7665">
            <v>5100001</v>
          </cell>
          <cell r="B7665" t="str">
            <v>ALL OTHER COSTS AND EXPENSES</v>
          </cell>
        </row>
        <row r="7666">
          <cell r="A7666">
            <v>9010071</v>
          </cell>
          <cell r="B7666" t="str">
            <v>INCOME FROM CONSOLIDATED AFFILIATES</v>
          </cell>
        </row>
        <row r="7667">
          <cell r="A7667">
            <v>9010072</v>
          </cell>
          <cell r="B7667" t="str">
            <v>TRSY-OTHER INTERNAL INCOME</v>
          </cell>
        </row>
        <row r="7668">
          <cell r="A7668">
            <v>9010073</v>
          </cell>
          <cell r="B7668" t="str">
            <v>CHANGE IN EQUITY</v>
          </cell>
        </row>
        <row r="7669">
          <cell r="A7669">
            <v>9011501</v>
          </cell>
          <cell r="B7669" t="str">
            <v>AMORT OF DIF BTWN CST &amp; SHR OF EQTY AT ACQ-ASSOC CO</v>
          </cell>
        </row>
        <row r="7670">
          <cell r="A7670">
            <v>9011501</v>
          </cell>
          <cell r="B7670" t="str">
            <v>AMORT OF DIF BTWN CST &amp; SHR OF EQTY AT ACQ-ASSOC CO</v>
          </cell>
        </row>
        <row r="7671">
          <cell r="A7671">
            <v>9011701</v>
          </cell>
          <cell r="B7671" t="str">
            <v>CHANGE IN EQUITY OF ASSOCIATED COMPANIES</v>
          </cell>
        </row>
        <row r="7672">
          <cell r="A7672">
            <v>9012401</v>
          </cell>
          <cell r="B7672" t="str">
            <v>GAIN OR LOSS ON DISP OF BUS OTHER THAN ASSOC CO</v>
          </cell>
        </row>
        <row r="7673">
          <cell r="A7673">
            <v>9014001</v>
          </cell>
          <cell r="B7673" t="str">
            <v>INTEREST</v>
          </cell>
        </row>
        <row r="7674">
          <cell r="A7674">
            <v>9014001</v>
          </cell>
          <cell r="B7674" t="str">
            <v>INTEREST</v>
          </cell>
        </row>
        <row r="7675">
          <cell r="A7675">
            <v>9014001</v>
          </cell>
          <cell r="B7675" t="str">
            <v>INTEREST</v>
          </cell>
        </row>
        <row r="7676">
          <cell r="A7676">
            <v>9016001</v>
          </cell>
          <cell r="B7676" t="str">
            <v>INTEREST FROM ASSOCIATED COMPANIES</v>
          </cell>
        </row>
        <row r="7677">
          <cell r="A7677">
            <v>9017001</v>
          </cell>
          <cell r="B7677" t="str">
            <v>SERVICE CHARGES &amp; COMMISSIONS-INTERNAL</v>
          </cell>
        </row>
        <row r="7678">
          <cell r="A7678">
            <v>9113401</v>
          </cell>
          <cell r="B7678" t="str">
            <v>INCOME FROM MISCELLANEOUS INVESTMENTS-VENDOR FINANCING/OTHER</v>
          </cell>
        </row>
        <row r="7679">
          <cell r="A7679">
            <v>9113401</v>
          </cell>
          <cell r="B7679" t="str">
            <v>INCOME FROM MISCELLANEOUS INVESTMENTS-VENDOR FINANCING/OTHER</v>
          </cell>
        </row>
        <row r="7680">
          <cell r="A7680">
            <v>9115001</v>
          </cell>
          <cell r="B7680" t="str">
            <v>INCOME FROM MISC INVST-AMORT OF PREM/DISC</v>
          </cell>
        </row>
        <row r="7681">
          <cell r="A7681">
            <v>9311001</v>
          </cell>
          <cell r="B7681" t="str">
            <v>INTEREST ON CUSTOMERS' ACCOUNTS &amp; NOTES REC</v>
          </cell>
        </row>
        <row r="7682">
          <cell r="A7682">
            <v>9312001</v>
          </cell>
          <cell r="B7682" t="str">
            <v>INTEREST ON BANK BALANCES</v>
          </cell>
        </row>
        <row r="7683">
          <cell r="A7683">
            <v>9312001</v>
          </cell>
          <cell r="B7683" t="str">
            <v>INTEREST ON BANK BALANCES</v>
          </cell>
        </row>
        <row r="7684">
          <cell r="A7684">
            <v>9312001</v>
          </cell>
          <cell r="B7684" t="str">
            <v>INTEREST ON BANK BALANCES</v>
          </cell>
        </row>
        <row r="7685">
          <cell r="A7685">
            <v>9312001</v>
          </cell>
          <cell r="B7685" t="str">
            <v>INTEREST ON BANK BALANCES</v>
          </cell>
        </row>
        <row r="7686">
          <cell r="A7686">
            <v>9312001</v>
          </cell>
          <cell r="B7686" t="str">
            <v>INTEREST ON BANK BALANCES</v>
          </cell>
        </row>
        <row r="7687">
          <cell r="A7687">
            <v>9313001</v>
          </cell>
          <cell r="B7687" t="str">
            <v>INTEREST ON LOANS TO EMPLOYEES</v>
          </cell>
        </row>
        <row r="7688">
          <cell r="A7688">
            <v>9316001</v>
          </cell>
          <cell r="B7688" t="str">
            <v>INTEREST ON SUNDRY RECEIVABLES</v>
          </cell>
        </row>
        <row r="7689">
          <cell r="A7689">
            <v>9511001</v>
          </cell>
          <cell r="B7689" t="str">
            <v>LICENSING INCOME</v>
          </cell>
        </row>
        <row r="7690">
          <cell r="A7690">
            <v>9511001</v>
          </cell>
          <cell r="B7690" t="str">
            <v>LICENSING INCOME</v>
          </cell>
        </row>
        <row r="7691">
          <cell r="A7691">
            <v>9613001</v>
          </cell>
          <cell r="B7691" t="str">
            <v>FEES FOR COLLECTION OF STATE &amp; LOCAL TAXES</v>
          </cell>
        </row>
        <row r="7692">
          <cell r="A7692">
            <v>9614001</v>
          </cell>
          <cell r="B7692" t="str">
            <v>RENTAL INCOME-EXTERNAL</v>
          </cell>
        </row>
        <row r="7693">
          <cell r="A7693">
            <v>9615001</v>
          </cell>
          <cell r="B7693" t="str">
            <v>SERVICES CHARGES-EXTERNAL</v>
          </cell>
        </row>
        <row r="7694">
          <cell r="A7694">
            <v>9700071</v>
          </cell>
          <cell r="B7694" t="str">
            <v>TRSY-INTEREST EXPENSE</v>
          </cell>
        </row>
        <row r="7695">
          <cell r="A7695">
            <v>9701001</v>
          </cell>
          <cell r="B7695" t="str">
            <v>INTEREST PAID TO CONSOLIDATED COMPONENTS</v>
          </cell>
        </row>
        <row r="7696">
          <cell r="A7696">
            <v>9701501</v>
          </cell>
          <cell r="B7696" t="str">
            <v>AMORT-ISSUANCE COSTS CUR EXP-DEB &amp; BONDS</v>
          </cell>
        </row>
        <row r="7697">
          <cell r="A7697">
            <v>9701701</v>
          </cell>
          <cell r="B7697" t="str">
            <v>AMORT OF DISC/PREM-RECEIVABLES DISCOUNTS</v>
          </cell>
        </row>
        <row r="7698">
          <cell r="A7698">
            <v>9702002</v>
          </cell>
          <cell r="B7698" t="str">
            <v>INTEREST ON TAX DEFICIENCIES</v>
          </cell>
        </row>
        <row r="7699">
          <cell r="A7699">
            <v>9702301</v>
          </cell>
          <cell r="B7699" t="str">
            <v>INTEREST ON OTHER TRANSACTIONS</v>
          </cell>
        </row>
        <row r="7700">
          <cell r="A7700">
            <v>9702401</v>
          </cell>
          <cell r="B7700" t="str">
            <v>SERVICE CHARGES CONTROLLED DISB BANK ACCT</v>
          </cell>
        </row>
        <row r="7701">
          <cell r="A7701">
            <v>9703001</v>
          </cell>
          <cell r="B7701" t="str">
            <v>INTEREST ON BANK LOANS,NOTES &amp;INSTALL PAYABLE</v>
          </cell>
        </row>
        <row r="7702">
          <cell r="A7702">
            <v>9800071</v>
          </cell>
          <cell r="B7702" t="str">
            <v>TRSY-TAX PROVISION</v>
          </cell>
        </row>
        <row r="7703">
          <cell r="A7703">
            <v>9801001</v>
          </cell>
          <cell r="B7703" t="str">
            <v>U.S. FED INC TAXES PAYABLE - PARENT</v>
          </cell>
        </row>
        <row r="7704">
          <cell r="A7704">
            <v>9801001</v>
          </cell>
          <cell r="B7704" t="str">
            <v>U.S. FED INC TAXES PAYABLE - PARENT</v>
          </cell>
        </row>
        <row r="7705">
          <cell r="A7705">
            <v>9801001</v>
          </cell>
          <cell r="B7705" t="str">
            <v>U.S. FED INC TAXES PAYABLE - PARENT</v>
          </cell>
        </row>
        <row r="7706">
          <cell r="A7706">
            <v>9801002</v>
          </cell>
          <cell r="B7706" t="str">
            <v>U.S.FED INC TAXES PAYABLE-NON-PARENT</v>
          </cell>
        </row>
        <row r="7707">
          <cell r="A7707">
            <v>9802001</v>
          </cell>
          <cell r="B7707" t="str">
            <v>U.S. FEDERAL INCOME TAXES-DEFERRED</v>
          </cell>
        </row>
        <row r="7708">
          <cell r="A7708">
            <v>9841001</v>
          </cell>
          <cell r="B7708" t="str">
            <v>PROVISION-FOREIGN INCOME TAX PAYABLE</v>
          </cell>
        </row>
        <row r="7709">
          <cell r="A7709">
            <v>9841001</v>
          </cell>
          <cell r="B7709" t="str">
            <v>PROVISION-FOREIGN INCOME TAX PAYABLE</v>
          </cell>
        </row>
        <row r="7710">
          <cell r="A7710">
            <v>9841001</v>
          </cell>
          <cell r="B7710" t="str">
            <v>PROVISION-FOREIGN INCOME TAX PAYABLE</v>
          </cell>
        </row>
        <row r="7711">
          <cell r="A7711">
            <v>9841001</v>
          </cell>
          <cell r="B7711" t="str">
            <v>PROVISION-FOREIGN INCOME TAX PAYABLE</v>
          </cell>
        </row>
        <row r="7712">
          <cell r="A7712">
            <v>9842001</v>
          </cell>
          <cell r="B7712" t="str">
            <v>PROVISION-FOREIGN INCOME TAX DEFERRED</v>
          </cell>
        </row>
        <row r="7713">
          <cell r="A7713">
            <v>9842001</v>
          </cell>
          <cell r="B7713" t="str">
            <v>PROVISION-FOREIGN INCOME TAX DEFERRED</v>
          </cell>
        </row>
        <row r="7714">
          <cell r="A7714">
            <v>9860001</v>
          </cell>
          <cell r="B7714" t="str">
            <v>STATE &amp; LOCAL I&amp;F TAXES - PARENT</v>
          </cell>
        </row>
        <row r="7715">
          <cell r="A7715">
            <v>9860001</v>
          </cell>
          <cell r="B7715" t="str">
            <v>STATE &amp; LOCAL I&amp;F TAXES - PARENT</v>
          </cell>
        </row>
        <row r="7716">
          <cell r="A7716">
            <v>9860001</v>
          </cell>
          <cell r="B7716" t="str">
            <v>STATE &amp; LOCAL I&amp;F TAXES - PARENT</v>
          </cell>
        </row>
        <row r="7717">
          <cell r="A7717">
            <v>9860002</v>
          </cell>
          <cell r="B7717" t="str">
            <v>PROV FOR INCOME TAXES-STATE &amp; LOCAL I&amp;F TAXES-NON-PARENT</v>
          </cell>
        </row>
        <row r="7718">
          <cell r="A7718">
            <v>9860002</v>
          </cell>
          <cell r="B7718" t="str">
            <v>PROV FOR INCOME TAXES-STATE &amp; LOCAL I&amp;F TAXES-NON-PARENT</v>
          </cell>
        </row>
        <row r="7719">
          <cell r="A7719">
            <v>9900001</v>
          </cell>
          <cell r="B7719" t="str">
            <v>INT OF OTHER SHARE OWNERS IN AFFIL NET INCOME</v>
          </cell>
        </row>
        <row r="7720">
          <cell r="A7720">
            <v>100001</v>
          </cell>
          <cell r="B7720" t="str">
            <v>CASH</v>
          </cell>
        </row>
        <row r="7721">
          <cell r="A7721">
            <v>100001</v>
          </cell>
          <cell r="B7721" t="str">
            <v>CASH</v>
          </cell>
        </row>
        <row r="7722">
          <cell r="A7722">
            <v>100001</v>
          </cell>
          <cell r="B7722" t="str">
            <v>CASH</v>
          </cell>
        </row>
        <row r="7723">
          <cell r="A7723">
            <v>100001</v>
          </cell>
          <cell r="B7723" t="str">
            <v>CASH</v>
          </cell>
        </row>
        <row r="7724">
          <cell r="A7724">
            <v>100001</v>
          </cell>
          <cell r="B7724" t="str">
            <v>CASH</v>
          </cell>
        </row>
        <row r="7725">
          <cell r="A7725">
            <v>100001</v>
          </cell>
          <cell r="B7725" t="str">
            <v>CASH</v>
          </cell>
        </row>
        <row r="7726">
          <cell r="A7726">
            <v>100001</v>
          </cell>
          <cell r="B7726" t="str">
            <v>CASH</v>
          </cell>
        </row>
        <row r="7727">
          <cell r="A7727">
            <v>100001</v>
          </cell>
          <cell r="B7727" t="str">
            <v>CASH</v>
          </cell>
        </row>
        <row r="7728">
          <cell r="A7728">
            <v>100001</v>
          </cell>
          <cell r="B7728" t="str">
            <v>CASH</v>
          </cell>
        </row>
        <row r="7729">
          <cell r="A7729">
            <v>100001</v>
          </cell>
          <cell r="B7729" t="str">
            <v>CASH</v>
          </cell>
        </row>
        <row r="7730">
          <cell r="A7730">
            <v>100071</v>
          </cell>
          <cell r="B7730" t="str">
            <v>TRSY-CASH &amp; MARKETABLE SECURITIES</v>
          </cell>
        </row>
        <row r="7731">
          <cell r="A7731">
            <v>301101</v>
          </cell>
          <cell r="B7731" t="str">
            <v>CUSTOMERS' ACCTS &amp; NOTES-CURRENT</v>
          </cell>
        </row>
        <row r="7732">
          <cell r="A7732">
            <v>301101</v>
          </cell>
          <cell r="B7732" t="str">
            <v>CUSTOMERS' ACCTS &amp; NOTES-CURRENT</v>
          </cell>
        </row>
        <row r="7733">
          <cell r="A7733">
            <v>301101</v>
          </cell>
          <cell r="B7733" t="str">
            <v>CUSTOMERS' ACCTS &amp; NOTES-CURRENT</v>
          </cell>
        </row>
        <row r="7734">
          <cell r="A7734">
            <v>301101</v>
          </cell>
          <cell r="B7734" t="str">
            <v>CUSTOMERS' ACCTS &amp; NOTES-CURRENT</v>
          </cell>
        </row>
        <row r="7735">
          <cell r="A7735">
            <v>301101</v>
          </cell>
          <cell r="B7735" t="str">
            <v>CUSTOMERS' ACCTS &amp; NOTES-CURRENT</v>
          </cell>
        </row>
        <row r="7736">
          <cell r="A7736">
            <v>301101</v>
          </cell>
          <cell r="B7736" t="str">
            <v>CUSTOMERS' ACCTS &amp; NOTES-CURRENT</v>
          </cell>
        </row>
        <row r="7737">
          <cell r="A7737">
            <v>301101</v>
          </cell>
          <cell r="B7737" t="str">
            <v>CUSTOMERS' ACCTS &amp; NOTES-CURRENT</v>
          </cell>
        </row>
        <row r="7738">
          <cell r="A7738">
            <v>301101</v>
          </cell>
          <cell r="B7738" t="str">
            <v>CUSTOMERS' ACCTS &amp; NOTES-CURRENT</v>
          </cell>
        </row>
        <row r="7739">
          <cell r="A7739">
            <v>301101</v>
          </cell>
          <cell r="B7739" t="str">
            <v>CUSTOMERS' ACCTS &amp; NOTES-CURRENT</v>
          </cell>
        </row>
        <row r="7740">
          <cell r="A7740">
            <v>301101</v>
          </cell>
          <cell r="B7740" t="str">
            <v>CUSTOMERS' ACCTS &amp; NOTES-CURRENT</v>
          </cell>
        </row>
        <row r="7741">
          <cell r="A7741">
            <v>301101</v>
          </cell>
          <cell r="B7741" t="str">
            <v>CUSTOMERS' ACCTS &amp; NOTES-CURRENT</v>
          </cell>
        </row>
        <row r="7742">
          <cell r="A7742">
            <v>301101</v>
          </cell>
          <cell r="B7742" t="str">
            <v>CUSTOMERS' ACCTS &amp; NOTES-CURRENT</v>
          </cell>
        </row>
        <row r="7743">
          <cell r="A7743">
            <v>301101</v>
          </cell>
          <cell r="B7743" t="str">
            <v>CUSTOMERS' ACCTS &amp; NOTES-CURRENT</v>
          </cell>
        </row>
        <row r="7744">
          <cell r="A7744">
            <v>303101</v>
          </cell>
          <cell r="B7744" t="str">
            <v>DUE FROM GE PAR &amp; CONS AFFIL WITHIN OWN BUS</v>
          </cell>
        </row>
        <row r="7745">
          <cell r="A7745">
            <v>303101</v>
          </cell>
          <cell r="B7745" t="str">
            <v>DUE FROM GE PAR &amp; CONS AFFIL WITHIN OWN BUS</v>
          </cell>
        </row>
        <row r="7746">
          <cell r="A7746">
            <v>303101</v>
          </cell>
          <cell r="B7746" t="str">
            <v>DUE FROM GE PAR &amp; CONS AFFIL WITHIN OWN BUS</v>
          </cell>
        </row>
        <row r="7747">
          <cell r="A7747">
            <v>303101</v>
          </cell>
          <cell r="B7747" t="str">
            <v>DUE FROM GE PAR &amp; CONS AFFIL WITHIN OWN BUS</v>
          </cell>
        </row>
        <row r="7748">
          <cell r="A7748">
            <v>303101</v>
          </cell>
          <cell r="B7748" t="str">
            <v>DUE FROM GE PAR &amp; CONS AFFIL WITHIN OWN BUS</v>
          </cell>
        </row>
        <row r="7749">
          <cell r="A7749">
            <v>303101</v>
          </cell>
          <cell r="B7749" t="str">
            <v>DUE FROM GE PAR &amp; CONS AFFIL WITHIN OWN BUS</v>
          </cell>
        </row>
        <row r="7750">
          <cell r="A7750">
            <v>303101</v>
          </cell>
          <cell r="B7750" t="str">
            <v>DUE FROM GE PAR &amp; CONS AFFIL WITHIN OWN BUS</v>
          </cell>
        </row>
        <row r="7751">
          <cell r="A7751">
            <v>303101</v>
          </cell>
          <cell r="B7751" t="str">
            <v>DUE FROM GE PAR &amp; CONS AFFIL WITHIN OWN BUS</v>
          </cell>
        </row>
        <row r="7752">
          <cell r="A7752">
            <v>303101</v>
          </cell>
          <cell r="B7752" t="str">
            <v>DUE FROM GE PAR &amp; CONS AFFIL WITHIN OWN BUS</v>
          </cell>
        </row>
        <row r="7753">
          <cell r="A7753">
            <v>303101</v>
          </cell>
          <cell r="B7753" t="str">
            <v>DUE FROM GE PAR &amp; CONS AFFIL WITHIN OWN BUS</v>
          </cell>
        </row>
        <row r="7754">
          <cell r="A7754">
            <v>303101</v>
          </cell>
          <cell r="B7754" t="str">
            <v>DUE FROM GE PAR &amp; CONS AFFIL WITHIN OWN BUS</v>
          </cell>
        </row>
        <row r="7755">
          <cell r="A7755">
            <v>303101</v>
          </cell>
          <cell r="B7755" t="str">
            <v>DUE FROM GE PAR &amp; CONS AFFIL WITHIN OWN BUS</v>
          </cell>
        </row>
        <row r="7756">
          <cell r="A7756">
            <v>303101</v>
          </cell>
          <cell r="B7756" t="str">
            <v>DUE FROM GE PAR &amp; CONS AFFIL WITHIN OWN BUS</v>
          </cell>
        </row>
        <row r="7757">
          <cell r="A7757">
            <v>303101</v>
          </cell>
          <cell r="B7757" t="str">
            <v>DUE FROM GE PAR &amp; CONS AFFIL WITHIN OWN BUS</v>
          </cell>
        </row>
        <row r="7758">
          <cell r="A7758">
            <v>303101</v>
          </cell>
          <cell r="B7758" t="str">
            <v>DUE FROM GE PAR &amp; CONS AFFIL WITHIN OWN BUS</v>
          </cell>
        </row>
        <row r="7759">
          <cell r="A7759">
            <v>303101</v>
          </cell>
          <cell r="B7759" t="str">
            <v>DUE FROM GE PAR &amp; CONS AFFIL WITHIN OWN BUS</v>
          </cell>
        </row>
        <row r="7760">
          <cell r="A7760">
            <v>303101</v>
          </cell>
          <cell r="B7760" t="str">
            <v>DUE FROM GE PAR &amp; CONS AFFIL WITHIN OWN BUS</v>
          </cell>
        </row>
        <row r="7761">
          <cell r="A7761">
            <v>303101</v>
          </cell>
          <cell r="B7761" t="str">
            <v>DUE FROM GE PAR &amp; CONS AFFIL WITHIN OWN BUS</v>
          </cell>
        </row>
        <row r="7762">
          <cell r="A7762">
            <v>303101</v>
          </cell>
          <cell r="B7762" t="str">
            <v>DUE FROM GE PAR &amp; CONS AFFIL WITHIN OWN BUS</v>
          </cell>
        </row>
        <row r="7763">
          <cell r="A7763">
            <v>303101</v>
          </cell>
          <cell r="B7763" t="str">
            <v>DUE FROM GE PAR &amp; CONS AFFIL WITHIN OWN BUS</v>
          </cell>
        </row>
        <row r="7764">
          <cell r="A7764">
            <v>303101</v>
          </cell>
          <cell r="B7764" t="str">
            <v>DUE FROM GE PAR &amp; CONS AFFIL WITHIN OWN BUS</v>
          </cell>
        </row>
        <row r="7765">
          <cell r="A7765">
            <v>303101</v>
          </cell>
          <cell r="B7765" t="str">
            <v>DUE FROM GE PAR &amp; CONS AFFIL WITHIN OWN BUS</v>
          </cell>
        </row>
        <row r="7766">
          <cell r="A7766">
            <v>303101</v>
          </cell>
          <cell r="B7766" t="str">
            <v>DUE FROM GE PAR &amp; CONS AFFIL WITHIN OWN BUS</v>
          </cell>
        </row>
        <row r="7767">
          <cell r="A7767">
            <v>303101</v>
          </cell>
          <cell r="B7767" t="str">
            <v>DUE FROM GE PAR &amp; CONS AFFIL WITHIN OWN BUS</v>
          </cell>
        </row>
        <row r="7768">
          <cell r="A7768">
            <v>303101</v>
          </cell>
          <cell r="B7768" t="str">
            <v>DUE FROM GE PAR &amp; CONS AFFIL WITHIN OWN BUS</v>
          </cell>
        </row>
        <row r="7769">
          <cell r="A7769">
            <v>303101</v>
          </cell>
          <cell r="B7769" t="str">
            <v>DUE FROM GE PAR &amp; CONS AFFIL WITHIN OWN BUS</v>
          </cell>
        </row>
        <row r="7770">
          <cell r="A7770">
            <v>303101</v>
          </cell>
          <cell r="B7770" t="str">
            <v>DUE FROM GE PAR &amp; CONS AFFIL WITHIN OWN BUS</v>
          </cell>
        </row>
        <row r="7771">
          <cell r="A7771">
            <v>303101</v>
          </cell>
          <cell r="B7771" t="str">
            <v>DUE FROM GE PAR &amp; CONS AFFIL WITHIN OWN BUS</v>
          </cell>
        </row>
        <row r="7772">
          <cell r="A7772">
            <v>303101</v>
          </cell>
          <cell r="B7772" t="str">
            <v>DUE FROM GE PAR &amp; CONS AFFIL WITHIN OWN BUS</v>
          </cell>
        </row>
        <row r="7773">
          <cell r="A7773">
            <v>303101</v>
          </cell>
          <cell r="B7773" t="str">
            <v>DUE FROM GE PAR &amp; CONS AFFIL WITHIN OWN BUS</v>
          </cell>
        </row>
        <row r="7774">
          <cell r="A7774">
            <v>303101</v>
          </cell>
          <cell r="B7774" t="str">
            <v>DUE FROM GE PAR &amp; CONS AFFIL WITHIN OWN BUS</v>
          </cell>
        </row>
        <row r="7775">
          <cell r="A7775">
            <v>303101</v>
          </cell>
          <cell r="B7775" t="str">
            <v>DUE FROM GE PAR &amp; CONS AFFIL WITHIN OWN BUS</v>
          </cell>
        </row>
        <row r="7776">
          <cell r="A7776">
            <v>303101</v>
          </cell>
          <cell r="B7776" t="str">
            <v>DUE FROM GE PAR &amp; CONS AFFIL WITHIN OWN BUS</v>
          </cell>
        </row>
        <row r="7777">
          <cell r="A7777">
            <v>303101</v>
          </cell>
          <cell r="B7777" t="str">
            <v>DUE FROM GE PAR &amp; CONS AFFIL WITHIN OWN BUS</v>
          </cell>
        </row>
        <row r="7778">
          <cell r="A7778">
            <v>303101</v>
          </cell>
          <cell r="B7778" t="str">
            <v>DUE FROM GE PAR &amp; CONS AFFIL WITHIN OWN BUS</v>
          </cell>
        </row>
        <row r="7779">
          <cell r="A7779">
            <v>303101</v>
          </cell>
          <cell r="B7779" t="str">
            <v>DUE FROM GE PAR &amp; CONS AFFIL WITHIN OWN BUS</v>
          </cell>
        </row>
        <row r="7780">
          <cell r="A7780">
            <v>303101</v>
          </cell>
          <cell r="B7780" t="str">
            <v>DUE FROM GE PAR &amp; CONS AFFIL WITHIN OWN BUS</v>
          </cell>
        </row>
        <row r="7781">
          <cell r="A7781">
            <v>303101</v>
          </cell>
          <cell r="B7781" t="str">
            <v>DUE FROM GE PAR &amp; CONS AFFIL WITHIN OWN BUS</v>
          </cell>
        </row>
        <row r="7782">
          <cell r="A7782">
            <v>303101</v>
          </cell>
          <cell r="B7782" t="str">
            <v>DUE FROM GE PAR &amp; CONS AFFIL WITHIN OWN BUS</v>
          </cell>
        </row>
        <row r="7783">
          <cell r="A7783">
            <v>303101</v>
          </cell>
          <cell r="B7783" t="str">
            <v>DUE FROM GE PAR &amp; CONS AFFIL WITHIN OWN BUS</v>
          </cell>
        </row>
        <row r="7784">
          <cell r="A7784">
            <v>303201</v>
          </cell>
          <cell r="B7784" t="str">
            <v>DUE FROM GE PAR &amp; CONS AFFIL OUTSIDE OWN BUS</v>
          </cell>
        </row>
        <row r="7785">
          <cell r="A7785">
            <v>303201</v>
          </cell>
          <cell r="B7785" t="str">
            <v>DUE FROM GE PAR &amp; CONS AFFIL OUTSIDE OWN BUS</v>
          </cell>
        </row>
        <row r="7786">
          <cell r="A7786">
            <v>303201</v>
          </cell>
          <cell r="B7786" t="str">
            <v>DUE FROM GE PAR &amp; CONS AFFIL OUTSIDE OWN BUS</v>
          </cell>
        </row>
        <row r="7787">
          <cell r="A7787">
            <v>303201</v>
          </cell>
          <cell r="B7787" t="str">
            <v>DUE FROM GE PAR &amp; CONS AFFIL OUTSIDE OWN BUS</v>
          </cell>
        </row>
        <row r="7788">
          <cell r="A7788">
            <v>303201</v>
          </cell>
          <cell r="B7788" t="str">
            <v>DUE FROM GE PAR &amp; CONS AFFIL OUTSIDE OWN BUS</v>
          </cell>
        </row>
        <row r="7789">
          <cell r="A7789">
            <v>303201</v>
          </cell>
          <cell r="B7789" t="str">
            <v>DUE FROM GE PAR &amp; CONS AFFIL OUTSIDE OWN BUS</v>
          </cell>
        </row>
        <row r="7790">
          <cell r="A7790">
            <v>303201</v>
          </cell>
          <cell r="B7790" t="str">
            <v>DUE FROM GE PAR &amp; CONS AFFIL OUTSIDE OWN BUS</v>
          </cell>
        </row>
        <row r="7791">
          <cell r="A7791">
            <v>303201</v>
          </cell>
          <cell r="B7791" t="str">
            <v>DUE FROM GE PAR &amp; CONS AFFIL OUTSIDE OWN BUS</v>
          </cell>
        </row>
        <row r="7792">
          <cell r="A7792">
            <v>303201</v>
          </cell>
          <cell r="B7792" t="str">
            <v>DUE FROM GE PAR &amp; CONS AFFIL OUTSIDE OWN BUS</v>
          </cell>
        </row>
        <row r="7793">
          <cell r="A7793">
            <v>371001</v>
          </cell>
          <cell r="B7793" t="str">
            <v>RESERVE FOR CUSTOMERS' ACCTS AND NOTES-CURRENT</v>
          </cell>
        </row>
        <row r="7794">
          <cell r="A7794">
            <v>403001</v>
          </cell>
          <cell r="B7794" t="str">
            <v>OTHER RECEIVABLES - ASSOC CO.</v>
          </cell>
        </row>
        <row r="7795">
          <cell r="A7795">
            <v>403001</v>
          </cell>
          <cell r="B7795" t="str">
            <v>OTHER RECEIVABLES - ASSOC CO.</v>
          </cell>
        </row>
        <row r="7796">
          <cell r="A7796">
            <v>403001</v>
          </cell>
          <cell r="B7796" t="str">
            <v>OTHER RECEIVABLES - ASSOC CO.</v>
          </cell>
        </row>
        <row r="7797">
          <cell r="A7797">
            <v>403001</v>
          </cell>
          <cell r="B7797" t="str">
            <v>OTHER RECEIVABLES - ASSOC CO.</v>
          </cell>
        </row>
        <row r="7798">
          <cell r="A7798">
            <v>403001</v>
          </cell>
          <cell r="B7798" t="str">
            <v>OTHER RECEIVABLES - ASSOC CO.</v>
          </cell>
        </row>
        <row r="7799">
          <cell r="A7799">
            <v>403001</v>
          </cell>
          <cell r="B7799" t="str">
            <v>OTHER RECEIVABLES - ASSOC CO.</v>
          </cell>
        </row>
        <row r="7800">
          <cell r="A7800">
            <v>405001</v>
          </cell>
          <cell r="B7800" t="str">
            <v>SUNDRY RECEIVABLES-CURRENT</v>
          </cell>
        </row>
        <row r="7801">
          <cell r="A7801">
            <v>405001</v>
          </cell>
          <cell r="B7801" t="str">
            <v>SUNDRY RECEIVABLES-CURRENT</v>
          </cell>
        </row>
        <row r="7802">
          <cell r="A7802">
            <v>405001</v>
          </cell>
          <cell r="B7802" t="str">
            <v>SUNDRY RECEIVABLES-CURRENT</v>
          </cell>
        </row>
        <row r="7803">
          <cell r="A7803">
            <v>405001</v>
          </cell>
          <cell r="B7803" t="str">
            <v>SUNDRY RECEIVABLES-CURRENT</v>
          </cell>
        </row>
        <row r="7804">
          <cell r="A7804">
            <v>405001</v>
          </cell>
          <cell r="B7804" t="str">
            <v>SUNDRY RECEIVABLES-CURRENT</v>
          </cell>
        </row>
        <row r="7805">
          <cell r="A7805">
            <v>405001</v>
          </cell>
          <cell r="B7805" t="str">
            <v>SUNDRY RECEIVABLES-CURRENT</v>
          </cell>
        </row>
        <row r="7806">
          <cell r="A7806">
            <v>405001</v>
          </cell>
          <cell r="B7806" t="str">
            <v>SUNDRY RECEIVABLES-CURRENT</v>
          </cell>
        </row>
        <row r="7807">
          <cell r="A7807">
            <v>405001</v>
          </cell>
          <cell r="B7807" t="str">
            <v>SUNDRY RECEIVABLES-CURRENT</v>
          </cell>
        </row>
        <row r="7808">
          <cell r="A7808">
            <v>405001</v>
          </cell>
          <cell r="B7808" t="str">
            <v>SUNDRY RECEIVABLES-CURRENT</v>
          </cell>
        </row>
        <row r="7809">
          <cell r="A7809">
            <v>405001</v>
          </cell>
          <cell r="B7809" t="str">
            <v>SUNDRY RECEIVABLES-CURRENT</v>
          </cell>
        </row>
        <row r="7810">
          <cell r="A7810">
            <v>405001</v>
          </cell>
          <cell r="B7810" t="str">
            <v>SUNDRY RECEIVABLES-CURRENT</v>
          </cell>
        </row>
        <row r="7811">
          <cell r="A7811">
            <v>405001</v>
          </cell>
          <cell r="B7811" t="str">
            <v>SUNDRY RECEIVABLES-CURRENT</v>
          </cell>
        </row>
        <row r="7812">
          <cell r="A7812">
            <v>405001</v>
          </cell>
          <cell r="B7812" t="str">
            <v>SUNDRY RECEIVABLES-CURRENT</v>
          </cell>
        </row>
        <row r="7813">
          <cell r="A7813">
            <v>405001</v>
          </cell>
          <cell r="B7813" t="str">
            <v>SUNDRY RECEIVABLES-CURRENT</v>
          </cell>
        </row>
        <row r="7814">
          <cell r="A7814">
            <v>405001</v>
          </cell>
          <cell r="B7814" t="str">
            <v>SUNDRY RECEIVABLES-CURRENT</v>
          </cell>
        </row>
        <row r="7815">
          <cell r="A7815">
            <v>405001</v>
          </cell>
          <cell r="B7815" t="str">
            <v>SUNDRY RECEIVABLES-CURRENT</v>
          </cell>
        </row>
        <row r="7816">
          <cell r="A7816">
            <v>405001</v>
          </cell>
          <cell r="B7816" t="str">
            <v>SUNDRY RECEIVABLES-CURRENT</v>
          </cell>
        </row>
        <row r="7817">
          <cell r="A7817">
            <v>405001</v>
          </cell>
          <cell r="B7817" t="str">
            <v>SUNDRY RECEIVABLES-CURRENT</v>
          </cell>
        </row>
        <row r="7818">
          <cell r="A7818">
            <v>405001</v>
          </cell>
          <cell r="B7818" t="str">
            <v>SUNDRY RECEIVABLES-CURRENT</v>
          </cell>
        </row>
        <row r="7819">
          <cell r="A7819">
            <v>405001</v>
          </cell>
          <cell r="B7819" t="str">
            <v>SUNDRY RECEIVABLES-CURRENT</v>
          </cell>
        </row>
        <row r="7820">
          <cell r="A7820">
            <v>405001</v>
          </cell>
          <cell r="B7820" t="str">
            <v>SUNDRY RECEIVABLES-CURRENT</v>
          </cell>
        </row>
        <row r="7821">
          <cell r="A7821">
            <v>405001</v>
          </cell>
          <cell r="B7821" t="str">
            <v>SUNDRY RECEIVABLES-CURRENT</v>
          </cell>
        </row>
        <row r="7822">
          <cell r="A7822">
            <v>409001</v>
          </cell>
          <cell r="B7822" t="str">
            <v>PURCHASE OF EXCHANGE</v>
          </cell>
        </row>
        <row r="7823">
          <cell r="A7823">
            <v>410001</v>
          </cell>
          <cell r="B7823" t="str">
            <v>ALLOW FOR SUNDRY RECEIVABLES-CURRENT</v>
          </cell>
        </row>
        <row r="7824">
          <cell r="A7824">
            <v>440001</v>
          </cell>
          <cell r="B7824" t="str">
            <v>SUNDRY RECEIVABLES-NOT CURRENT</v>
          </cell>
        </row>
        <row r="7825">
          <cell r="A7825">
            <v>440001</v>
          </cell>
          <cell r="B7825" t="str">
            <v>SUNDRY RECEIVABLES-NOT CURRENT</v>
          </cell>
        </row>
        <row r="7826">
          <cell r="A7826">
            <v>500001</v>
          </cell>
          <cell r="B7826" t="str">
            <v>INVENTORIES RAW AND IN PROCESS</v>
          </cell>
        </row>
        <row r="7827">
          <cell r="A7827">
            <v>500001</v>
          </cell>
          <cell r="B7827" t="str">
            <v>INVENTORIES RAW AND IN PROCESS</v>
          </cell>
        </row>
        <row r="7828">
          <cell r="A7828">
            <v>500001</v>
          </cell>
          <cell r="B7828" t="str">
            <v>INVENTORIES RAW AND IN PROCESS</v>
          </cell>
        </row>
        <row r="7829">
          <cell r="A7829">
            <v>500001</v>
          </cell>
          <cell r="B7829" t="str">
            <v>INVENTORIES RAW AND IN PROCESS</v>
          </cell>
        </row>
        <row r="7830">
          <cell r="A7830">
            <v>500001</v>
          </cell>
          <cell r="B7830" t="str">
            <v>INVENTORIES RAW AND IN PROCESS</v>
          </cell>
        </row>
        <row r="7831">
          <cell r="A7831">
            <v>500001</v>
          </cell>
          <cell r="B7831" t="str">
            <v>INVENTORIES RAW AND IN PROCESS</v>
          </cell>
        </row>
        <row r="7832">
          <cell r="A7832">
            <v>500001</v>
          </cell>
          <cell r="B7832" t="str">
            <v>INVENTORIES RAW AND IN PROCESS</v>
          </cell>
        </row>
        <row r="7833">
          <cell r="A7833">
            <v>500001</v>
          </cell>
          <cell r="B7833" t="str">
            <v>INVENTORIES RAW AND IN PROCESS</v>
          </cell>
        </row>
        <row r="7834">
          <cell r="A7834">
            <v>500001</v>
          </cell>
          <cell r="B7834" t="str">
            <v>INVENTORIES RAW AND IN PROCESS</v>
          </cell>
        </row>
        <row r="7835">
          <cell r="A7835">
            <v>500001</v>
          </cell>
          <cell r="B7835" t="str">
            <v>INVENTORIES RAW AND IN PROCESS</v>
          </cell>
        </row>
        <row r="7836">
          <cell r="A7836">
            <v>500001</v>
          </cell>
          <cell r="B7836" t="str">
            <v>INVENTORIES RAW AND IN PROCESS</v>
          </cell>
        </row>
        <row r="7837">
          <cell r="A7837">
            <v>500001</v>
          </cell>
          <cell r="B7837" t="str">
            <v>INVENTORIES RAW AND IN PROCESS</v>
          </cell>
        </row>
        <row r="7838">
          <cell r="A7838">
            <v>500001</v>
          </cell>
          <cell r="B7838" t="str">
            <v>INVENTORIES RAW AND IN PROCESS</v>
          </cell>
        </row>
        <row r="7839">
          <cell r="A7839">
            <v>500001</v>
          </cell>
          <cell r="B7839" t="str">
            <v>INVENTORIES RAW AND IN PROCESS</v>
          </cell>
        </row>
        <row r="7840">
          <cell r="A7840">
            <v>500001</v>
          </cell>
          <cell r="B7840" t="str">
            <v>INVENTORIES RAW AND IN PROCESS</v>
          </cell>
        </row>
        <row r="7841">
          <cell r="A7841">
            <v>500001</v>
          </cell>
          <cell r="B7841" t="str">
            <v>INVENTORIES RAW AND IN PROCESS</v>
          </cell>
        </row>
        <row r="7842">
          <cell r="A7842">
            <v>500001</v>
          </cell>
          <cell r="B7842" t="str">
            <v>INVENTORIES RAW AND IN PROCESS</v>
          </cell>
        </row>
        <row r="7843">
          <cell r="A7843">
            <v>500001</v>
          </cell>
          <cell r="B7843" t="str">
            <v>INVENTORIES RAW AND IN PROCESS</v>
          </cell>
        </row>
        <row r="7844">
          <cell r="A7844">
            <v>500001</v>
          </cell>
          <cell r="B7844" t="str">
            <v>INVENTORIES RAW AND IN PROCESS</v>
          </cell>
        </row>
        <row r="7845">
          <cell r="A7845">
            <v>500001</v>
          </cell>
          <cell r="B7845" t="str">
            <v>INVENTORIES RAW AND IN PROCESS</v>
          </cell>
        </row>
        <row r="7846">
          <cell r="A7846">
            <v>500001</v>
          </cell>
          <cell r="B7846" t="str">
            <v>INVENTORIES RAW AND IN PROCESS</v>
          </cell>
        </row>
        <row r="7847">
          <cell r="A7847">
            <v>500001</v>
          </cell>
          <cell r="B7847" t="str">
            <v>INVENTORIES RAW AND IN PROCESS</v>
          </cell>
        </row>
        <row r="7848">
          <cell r="A7848">
            <v>500001</v>
          </cell>
          <cell r="B7848" t="str">
            <v>INVENTORIES RAW AND IN PROCESS</v>
          </cell>
        </row>
        <row r="7849">
          <cell r="A7849">
            <v>500001</v>
          </cell>
          <cell r="B7849" t="str">
            <v>INVENTORIES RAW AND IN PROCESS</v>
          </cell>
        </row>
        <row r="7850">
          <cell r="A7850">
            <v>500001</v>
          </cell>
          <cell r="B7850" t="str">
            <v>INVENTORIES RAW AND IN PROCESS</v>
          </cell>
        </row>
        <row r="7851">
          <cell r="A7851">
            <v>500001</v>
          </cell>
          <cell r="B7851" t="str">
            <v>INVENTORIES RAW AND IN PROCESS</v>
          </cell>
        </row>
        <row r="7852">
          <cell r="A7852">
            <v>500001</v>
          </cell>
          <cell r="B7852" t="str">
            <v>INVENTORIES RAW AND IN PROCESS</v>
          </cell>
        </row>
        <row r="7853">
          <cell r="A7853">
            <v>500001</v>
          </cell>
          <cell r="B7853" t="str">
            <v>INVENTORIES RAW AND IN PROCESS</v>
          </cell>
        </row>
        <row r="7854">
          <cell r="A7854">
            <v>500001</v>
          </cell>
          <cell r="B7854" t="str">
            <v>INVENTORIES RAW AND IN PROCESS</v>
          </cell>
        </row>
        <row r="7855">
          <cell r="A7855">
            <v>500001</v>
          </cell>
          <cell r="B7855" t="str">
            <v>INVENTORIES RAW AND IN PROCESS</v>
          </cell>
        </row>
        <row r="7856">
          <cell r="A7856">
            <v>500001</v>
          </cell>
          <cell r="B7856" t="str">
            <v>INVENTORIES RAW AND IN PROCESS</v>
          </cell>
        </row>
        <row r="7857">
          <cell r="A7857">
            <v>500001</v>
          </cell>
          <cell r="B7857" t="str">
            <v>INVENTORIES RAW AND IN PROCESS</v>
          </cell>
        </row>
        <row r="7858">
          <cell r="A7858">
            <v>500001</v>
          </cell>
          <cell r="B7858" t="str">
            <v>INVENTORIES RAW AND IN PROCESS</v>
          </cell>
        </row>
        <row r="7859">
          <cell r="A7859">
            <v>500001</v>
          </cell>
          <cell r="B7859" t="str">
            <v>INVENTORIES RAW AND IN PROCESS</v>
          </cell>
        </row>
        <row r="7860">
          <cell r="A7860">
            <v>500001</v>
          </cell>
          <cell r="B7860" t="str">
            <v>INVENTORIES RAW AND IN PROCESS</v>
          </cell>
        </row>
        <row r="7861">
          <cell r="A7861">
            <v>500001</v>
          </cell>
          <cell r="B7861" t="str">
            <v>INVENTORIES RAW AND IN PROCESS</v>
          </cell>
        </row>
        <row r="7862">
          <cell r="A7862">
            <v>500001</v>
          </cell>
          <cell r="B7862" t="str">
            <v>INVENTORIES RAW AND IN PROCESS</v>
          </cell>
        </row>
        <row r="7863">
          <cell r="A7863">
            <v>500001</v>
          </cell>
          <cell r="B7863" t="str">
            <v>INVENTORIES RAW AND IN PROCESS</v>
          </cell>
        </row>
        <row r="7864">
          <cell r="A7864">
            <v>500001</v>
          </cell>
          <cell r="B7864" t="str">
            <v>INVENTORIES RAW AND IN PROCESS</v>
          </cell>
        </row>
        <row r="7865">
          <cell r="A7865">
            <v>500001</v>
          </cell>
          <cell r="B7865" t="str">
            <v>INVENTORIES RAW AND IN PROCESS</v>
          </cell>
        </row>
        <row r="7866">
          <cell r="A7866">
            <v>500001</v>
          </cell>
          <cell r="B7866" t="str">
            <v>INVENTORIES RAW AND IN PROCESS</v>
          </cell>
        </row>
        <row r="7867">
          <cell r="A7867">
            <v>500001</v>
          </cell>
          <cell r="B7867" t="str">
            <v>INVENTORIES RAW AND IN PROCESS</v>
          </cell>
        </row>
        <row r="7868">
          <cell r="A7868">
            <v>500001</v>
          </cell>
          <cell r="B7868" t="str">
            <v>INVENTORIES RAW AND IN PROCESS</v>
          </cell>
        </row>
        <row r="7869">
          <cell r="A7869">
            <v>500001</v>
          </cell>
          <cell r="B7869" t="str">
            <v>INVENTORIES RAW AND IN PROCESS</v>
          </cell>
        </row>
        <row r="7870">
          <cell r="A7870">
            <v>500001</v>
          </cell>
          <cell r="B7870" t="str">
            <v>INVENTORIES RAW AND IN PROCESS</v>
          </cell>
        </row>
        <row r="7871">
          <cell r="A7871">
            <v>500001</v>
          </cell>
          <cell r="B7871" t="str">
            <v>INVENTORIES RAW AND IN PROCESS</v>
          </cell>
        </row>
        <row r="7872">
          <cell r="A7872">
            <v>500001</v>
          </cell>
          <cell r="B7872" t="str">
            <v>INVENTORIES RAW AND IN PROCESS</v>
          </cell>
        </row>
        <row r="7873">
          <cell r="A7873">
            <v>500001</v>
          </cell>
          <cell r="B7873" t="str">
            <v>INVENTORIES RAW AND IN PROCESS</v>
          </cell>
        </row>
        <row r="7874">
          <cell r="A7874">
            <v>500001</v>
          </cell>
          <cell r="B7874" t="str">
            <v>INVENTORIES RAW AND IN PROCESS</v>
          </cell>
        </row>
        <row r="7875">
          <cell r="A7875">
            <v>500001</v>
          </cell>
          <cell r="B7875" t="str">
            <v>INVENTORIES RAW AND IN PROCESS</v>
          </cell>
        </row>
        <row r="7876">
          <cell r="A7876">
            <v>500001</v>
          </cell>
          <cell r="B7876" t="str">
            <v>INVENTORIES RAW AND IN PROCESS</v>
          </cell>
        </row>
        <row r="7877">
          <cell r="A7877">
            <v>500001</v>
          </cell>
          <cell r="B7877" t="str">
            <v>INVENTORIES RAW AND IN PROCESS</v>
          </cell>
        </row>
        <row r="7878">
          <cell r="A7878">
            <v>500001</v>
          </cell>
          <cell r="B7878" t="str">
            <v>INVENTORIES RAW AND IN PROCESS</v>
          </cell>
        </row>
        <row r="7879">
          <cell r="A7879">
            <v>500001</v>
          </cell>
          <cell r="B7879" t="str">
            <v>INVENTORIES RAW AND IN PROCESS</v>
          </cell>
        </row>
        <row r="7880">
          <cell r="A7880">
            <v>500001</v>
          </cell>
          <cell r="B7880" t="str">
            <v>INVENTORIES RAW AND IN PROCESS</v>
          </cell>
        </row>
        <row r="7881">
          <cell r="A7881">
            <v>600001</v>
          </cell>
          <cell r="B7881" t="str">
            <v>FINISHED PRODUCT</v>
          </cell>
        </row>
        <row r="7882">
          <cell r="A7882">
            <v>600001</v>
          </cell>
          <cell r="B7882" t="str">
            <v>FINISHED PRODUCT</v>
          </cell>
        </row>
        <row r="7883">
          <cell r="A7883">
            <v>600001</v>
          </cell>
          <cell r="B7883" t="str">
            <v>FINISHED PRODUCT</v>
          </cell>
        </row>
        <row r="7884">
          <cell r="A7884">
            <v>600001</v>
          </cell>
          <cell r="B7884" t="str">
            <v>FINISHED PRODUCT</v>
          </cell>
        </row>
        <row r="7885">
          <cell r="A7885">
            <v>600001</v>
          </cell>
          <cell r="B7885" t="str">
            <v>FINISHED PRODUCT</v>
          </cell>
        </row>
        <row r="7886">
          <cell r="A7886">
            <v>600001</v>
          </cell>
          <cell r="B7886" t="str">
            <v>FINISHED PRODUCT</v>
          </cell>
        </row>
        <row r="7887">
          <cell r="A7887">
            <v>600001</v>
          </cell>
          <cell r="B7887" t="str">
            <v>FINISHED PRODUCT</v>
          </cell>
        </row>
        <row r="7888">
          <cell r="A7888">
            <v>600001</v>
          </cell>
          <cell r="B7888" t="str">
            <v>FINISHED PRODUCT</v>
          </cell>
        </row>
        <row r="7889">
          <cell r="A7889">
            <v>600001</v>
          </cell>
          <cell r="B7889" t="str">
            <v>FINISHED PRODUCT</v>
          </cell>
        </row>
        <row r="7890">
          <cell r="A7890">
            <v>600001</v>
          </cell>
          <cell r="B7890" t="str">
            <v>FINISHED PRODUCT</v>
          </cell>
        </row>
        <row r="7891">
          <cell r="A7891">
            <v>600001</v>
          </cell>
          <cell r="B7891" t="str">
            <v>FINISHED PRODUCT</v>
          </cell>
        </row>
        <row r="7892">
          <cell r="A7892">
            <v>600001</v>
          </cell>
          <cell r="B7892" t="str">
            <v>FINISHED PRODUCT</v>
          </cell>
        </row>
        <row r="7893">
          <cell r="A7893">
            <v>600001</v>
          </cell>
          <cell r="B7893" t="str">
            <v>FINISHED PRODUCT</v>
          </cell>
        </row>
        <row r="7894">
          <cell r="A7894">
            <v>600001</v>
          </cell>
          <cell r="B7894" t="str">
            <v>FINISHED PRODUCT</v>
          </cell>
        </row>
        <row r="7895">
          <cell r="A7895">
            <v>600001</v>
          </cell>
          <cell r="B7895" t="str">
            <v>FINISHED PRODUCT</v>
          </cell>
        </row>
        <row r="7896">
          <cell r="A7896">
            <v>600001</v>
          </cell>
          <cell r="B7896" t="str">
            <v>FINISHED PRODUCT</v>
          </cell>
        </row>
        <row r="7897">
          <cell r="A7897">
            <v>600001</v>
          </cell>
          <cell r="B7897" t="str">
            <v>FINISHED PRODUCT</v>
          </cell>
        </row>
        <row r="7898">
          <cell r="A7898">
            <v>600001</v>
          </cell>
          <cell r="B7898" t="str">
            <v>FINISHED PRODUCT</v>
          </cell>
        </row>
        <row r="7899">
          <cell r="A7899">
            <v>600001</v>
          </cell>
          <cell r="B7899" t="str">
            <v>FINISHED PRODUCT</v>
          </cell>
        </row>
        <row r="7900">
          <cell r="A7900">
            <v>600001</v>
          </cell>
          <cell r="B7900" t="str">
            <v>FINISHED PRODUCT</v>
          </cell>
        </row>
        <row r="7901">
          <cell r="A7901">
            <v>600001</v>
          </cell>
          <cell r="B7901" t="str">
            <v>FINISHED PRODUCT</v>
          </cell>
        </row>
        <row r="7902">
          <cell r="A7902">
            <v>600001</v>
          </cell>
          <cell r="B7902" t="str">
            <v>FINISHED PRODUCT</v>
          </cell>
        </row>
        <row r="7903">
          <cell r="A7903">
            <v>600001</v>
          </cell>
          <cell r="B7903" t="str">
            <v>FINISHED PRODUCT</v>
          </cell>
        </row>
        <row r="7904">
          <cell r="A7904">
            <v>600001</v>
          </cell>
          <cell r="B7904" t="str">
            <v>FINISHED PRODUCT</v>
          </cell>
        </row>
        <row r="7905">
          <cell r="A7905">
            <v>600001</v>
          </cell>
          <cell r="B7905" t="str">
            <v>FINISHED PRODUCT</v>
          </cell>
        </row>
        <row r="7906">
          <cell r="A7906">
            <v>700001</v>
          </cell>
          <cell r="B7906" t="str">
            <v>CONSIGNED STOCKS</v>
          </cell>
        </row>
        <row r="7907">
          <cell r="A7907">
            <v>700001</v>
          </cell>
          <cell r="B7907" t="str">
            <v>CONSIGNED STOCKS</v>
          </cell>
        </row>
        <row r="7908">
          <cell r="A7908">
            <v>700001</v>
          </cell>
          <cell r="B7908" t="str">
            <v>CONSIGNED STOCKS</v>
          </cell>
        </row>
        <row r="7909">
          <cell r="A7909">
            <v>700001</v>
          </cell>
          <cell r="B7909" t="str">
            <v>CONSIGNED STOCKS</v>
          </cell>
        </row>
        <row r="7910">
          <cell r="A7910">
            <v>800001</v>
          </cell>
          <cell r="B7910" t="str">
            <v>UNBILLED SHIPMENTS</v>
          </cell>
        </row>
        <row r="7911">
          <cell r="A7911">
            <v>800001</v>
          </cell>
          <cell r="B7911" t="str">
            <v>UNBILLED SHIPMENTS</v>
          </cell>
        </row>
        <row r="7912">
          <cell r="A7912">
            <v>800001</v>
          </cell>
          <cell r="B7912" t="str">
            <v>UNBILLED SHIPMENTS</v>
          </cell>
        </row>
        <row r="7913">
          <cell r="A7913">
            <v>950003</v>
          </cell>
          <cell r="B7913" t="str">
            <v>OTHERS WITHIN OWN ECHELON ABOVE GROUP</v>
          </cell>
        </row>
        <row r="7914">
          <cell r="A7914">
            <v>950004</v>
          </cell>
          <cell r="B7914" t="str">
            <v>OTHER GE PARENT CO.COMPONENTS</v>
          </cell>
        </row>
        <row r="7915">
          <cell r="A7915">
            <v>970001</v>
          </cell>
          <cell r="B7915" t="str">
            <v>REVALUATION TO LIFO</v>
          </cell>
        </row>
        <row r="7916">
          <cell r="A7916">
            <v>980001</v>
          </cell>
          <cell r="B7916" t="str">
            <v>REVAL TO LIFO - ADJ. TO FIN. RPT. BASIS</v>
          </cell>
        </row>
        <row r="7917">
          <cell r="A7917">
            <v>1010001</v>
          </cell>
          <cell r="B7917" t="str">
            <v>PROGRESS COLLECTIONS</v>
          </cell>
        </row>
        <row r="7918">
          <cell r="A7918">
            <v>1010001</v>
          </cell>
          <cell r="B7918" t="str">
            <v>PROGRESS COLLECTIONS</v>
          </cell>
        </row>
        <row r="7919">
          <cell r="A7919">
            <v>1201001</v>
          </cell>
          <cell r="B7919" t="str">
            <v>INSURANCE PAID IN ADVANCE</v>
          </cell>
        </row>
        <row r="7920">
          <cell r="A7920">
            <v>1201001</v>
          </cell>
          <cell r="B7920" t="str">
            <v>INSURANCE PAID IN ADVANCE</v>
          </cell>
        </row>
        <row r="7921">
          <cell r="A7921">
            <v>1201501</v>
          </cell>
          <cell r="B7921" t="str">
            <v>PREPAID EXP., EASEMENTS &amp; RIGHTS OF WAY</v>
          </cell>
        </row>
        <row r="7922">
          <cell r="A7922">
            <v>1201501</v>
          </cell>
          <cell r="B7922" t="str">
            <v>PREPAID EXP., EASEMENTS &amp; RIGHTS OF WAY</v>
          </cell>
        </row>
        <row r="7923">
          <cell r="A7923">
            <v>1202001</v>
          </cell>
          <cell r="B7923" t="str">
            <v>TAXES PAID IN ADVANCE</v>
          </cell>
        </row>
        <row r="7924">
          <cell r="A7924">
            <v>1202001</v>
          </cell>
          <cell r="B7924" t="str">
            <v>TAXES PAID IN ADVANCE</v>
          </cell>
        </row>
        <row r="7925">
          <cell r="A7925">
            <v>1202001</v>
          </cell>
          <cell r="B7925" t="str">
            <v>TAXES PAID IN ADVANCE</v>
          </cell>
        </row>
        <row r="7926">
          <cell r="A7926">
            <v>1202001</v>
          </cell>
          <cell r="B7926" t="str">
            <v>TAXES PAID IN ADVANCE</v>
          </cell>
        </row>
        <row r="7927">
          <cell r="A7927">
            <v>1203001</v>
          </cell>
          <cell r="B7927" t="str">
            <v>OTHER DEF CHGS                   120.3,.4,.6,.8,.17,.1</v>
          </cell>
        </row>
        <row r="7928">
          <cell r="A7928">
            <v>1203001</v>
          </cell>
          <cell r="B7928" t="str">
            <v>OTHER DEF CHGS                   120.3,.4,.6,.8,.17,.1</v>
          </cell>
        </row>
        <row r="7929">
          <cell r="A7929">
            <v>1203001</v>
          </cell>
          <cell r="B7929" t="str">
            <v>OTHER DEF CHGS                   120.3,.4,.6,.8,.17,.1</v>
          </cell>
        </row>
        <row r="7930">
          <cell r="A7930">
            <v>1203001</v>
          </cell>
          <cell r="B7930" t="str">
            <v>OTHER DEF CHGS                   120.3,.4,.6,.8,.17,.1</v>
          </cell>
        </row>
        <row r="7931">
          <cell r="A7931">
            <v>1203001</v>
          </cell>
          <cell r="B7931" t="str">
            <v>OTHER DEF CHGS                   120.3,.4,.6,.8,.17,.1</v>
          </cell>
        </row>
        <row r="7932">
          <cell r="A7932">
            <v>1203001</v>
          </cell>
          <cell r="B7932" t="str">
            <v>OTHER DEF CHGS                   120.3,.4,.6,.8,.17,.1</v>
          </cell>
        </row>
        <row r="7933">
          <cell r="A7933">
            <v>1203001</v>
          </cell>
          <cell r="B7933" t="str">
            <v>OTHER DEF CHGS                   120.3,.4,.6,.8,.17,.1</v>
          </cell>
        </row>
        <row r="7934">
          <cell r="A7934">
            <v>1203001</v>
          </cell>
          <cell r="B7934" t="str">
            <v>OTHER DEF CHGS                   120.3,.4,.6,.8,.17,.1</v>
          </cell>
        </row>
        <row r="7935">
          <cell r="A7935">
            <v>1205001</v>
          </cell>
          <cell r="B7935" t="str">
            <v>UNDISTRIBUTED EXPENDITURES</v>
          </cell>
        </row>
        <row r="7936">
          <cell r="A7936">
            <v>1205001</v>
          </cell>
          <cell r="B7936" t="str">
            <v>UNDISTRIBUTED EXPENDITURES</v>
          </cell>
        </row>
        <row r="7937">
          <cell r="A7937">
            <v>1205001</v>
          </cell>
          <cell r="B7937" t="str">
            <v>UNDISTRIBUTED EXPENDITURES</v>
          </cell>
        </row>
        <row r="7938">
          <cell r="A7938">
            <v>1205001</v>
          </cell>
          <cell r="B7938" t="str">
            <v>UNDISTRIBUTED EXPENDITURES</v>
          </cell>
        </row>
        <row r="7939">
          <cell r="A7939">
            <v>1205001</v>
          </cell>
          <cell r="B7939" t="str">
            <v>UNDISTRIBUTED EXPENDITURES</v>
          </cell>
        </row>
        <row r="7940">
          <cell r="A7940">
            <v>1205001</v>
          </cell>
          <cell r="B7940" t="str">
            <v>UNDISTRIBUTED EXPENDITURES</v>
          </cell>
        </row>
        <row r="7941">
          <cell r="A7941">
            <v>1205001</v>
          </cell>
          <cell r="B7941" t="str">
            <v>UNDISTRIBUTED EXPENDITURES</v>
          </cell>
        </row>
        <row r="7942">
          <cell r="A7942">
            <v>1205001</v>
          </cell>
          <cell r="B7942" t="str">
            <v>UNDISTRIBUTED EXPENDITURES</v>
          </cell>
        </row>
        <row r="7943">
          <cell r="A7943">
            <v>1205001</v>
          </cell>
          <cell r="B7943" t="str">
            <v>UNDISTRIBUTED EXPENDITURES</v>
          </cell>
        </row>
        <row r="7944">
          <cell r="A7944">
            <v>1205001</v>
          </cell>
          <cell r="B7944" t="str">
            <v>UNDISTRIBUTED EXPENDITURES</v>
          </cell>
        </row>
        <row r="7945">
          <cell r="A7945">
            <v>1205001</v>
          </cell>
          <cell r="B7945" t="str">
            <v>UNDISTRIBUTED EXPENDITURES</v>
          </cell>
        </row>
        <row r="7946">
          <cell r="A7946">
            <v>1205001</v>
          </cell>
          <cell r="B7946" t="str">
            <v>UNDISTRIBUTED EXPENDITURES</v>
          </cell>
        </row>
        <row r="7947">
          <cell r="A7947">
            <v>1205001</v>
          </cell>
          <cell r="B7947" t="str">
            <v>UNDISTRIBUTED EXPENDITURES</v>
          </cell>
        </row>
        <row r="7948">
          <cell r="A7948">
            <v>1205001</v>
          </cell>
          <cell r="B7948" t="str">
            <v>UNDISTRIBUTED EXPENDITURES</v>
          </cell>
        </row>
        <row r="7949">
          <cell r="A7949">
            <v>1205001</v>
          </cell>
          <cell r="B7949" t="str">
            <v>UNDISTRIBUTED EXPENDITURES</v>
          </cell>
        </row>
        <row r="7950">
          <cell r="A7950">
            <v>1205001</v>
          </cell>
          <cell r="B7950" t="str">
            <v>UNDISTRIBUTED EXPENDITURES</v>
          </cell>
        </row>
        <row r="7951">
          <cell r="A7951">
            <v>1205001</v>
          </cell>
          <cell r="B7951" t="str">
            <v>UNDISTRIBUTED EXPENDITURES</v>
          </cell>
        </row>
        <row r="7952">
          <cell r="A7952">
            <v>1205001</v>
          </cell>
          <cell r="B7952" t="str">
            <v>UNDISTRIBUTED EXPENDITURES</v>
          </cell>
        </row>
        <row r="7953">
          <cell r="A7953">
            <v>1205001</v>
          </cell>
          <cell r="B7953" t="str">
            <v>UNDISTRIBUTED EXPENDITURES</v>
          </cell>
        </row>
        <row r="7954">
          <cell r="A7954">
            <v>1205001</v>
          </cell>
          <cell r="B7954" t="str">
            <v>UNDISTRIBUTED EXPENDITURES</v>
          </cell>
        </row>
        <row r="7955">
          <cell r="A7955">
            <v>1205001</v>
          </cell>
          <cell r="B7955" t="str">
            <v>UNDISTRIBUTED EXPENDITURES</v>
          </cell>
        </row>
        <row r="7956">
          <cell r="A7956">
            <v>1205001</v>
          </cell>
          <cell r="B7956" t="str">
            <v>UNDISTRIBUTED EXPENDITURES</v>
          </cell>
        </row>
        <row r="7957">
          <cell r="A7957">
            <v>1205001</v>
          </cell>
          <cell r="B7957" t="str">
            <v>UNDISTRIBUTED EXPENDITURES</v>
          </cell>
        </row>
        <row r="7958">
          <cell r="A7958">
            <v>1205001</v>
          </cell>
          <cell r="B7958" t="str">
            <v>UNDISTRIBUTED EXPENDITURES</v>
          </cell>
        </row>
        <row r="7959">
          <cell r="A7959">
            <v>1205001</v>
          </cell>
          <cell r="B7959" t="str">
            <v>UNDISTRIBUTED EXPENDITURES</v>
          </cell>
        </row>
        <row r="7960">
          <cell r="A7960">
            <v>1205001</v>
          </cell>
          <cell r="B7960" t="str">
            <v>UNDISTRIBUTED EXPENDITURES</v>
          </cell>
        </row>
        <row r="7961">
          <cell r="A7961">
            <v>1205001</v>
          </cell>
          <cell r="B7961" t="str">
            <v>UNDISTRIBUTED EXPENDITURES</v>
          </cell>
        </row>
        <row r="7962">
          <cell r="A7962">
            <v>1205001</v>
          </cell>
          <cell r="B7962" t="str">
            <v>UNDISTRIBUTED EXPENDITURES</v>
          </cell>
        </row>
        <row r="7963">
          <cell r="A7963">
            <v>1205001</v>
          </cell>
          <cell r="B7963" t="str">
            <v>UNDISTRIBUTED EXPENDITURES</v>
          </cell>
        </row>
        <row r="7964">
          <cell r="A7964">
            <v>1205001</v>
          </cell>
          <cell r="B7964" t="str">
            <v>UNDISTRIBUTED EXPENDITURES</v>
          </cell>
        </row>
        <row r="7965">
          <cell r="A7965">
            <v>1205001</v>
          </cell>
          <cell r="B7965" t="str">
            <v>UNDISTRIBUTED EXPENDITURES</v>
          </cell>
        </row>
        <row r="7966">
          <cell r="A7966">
            <v>1205001</v>
          </cell>
          <cell r="B7966" t="str">
            <v>UNDISTRIBUTED EXPENDITURES</v>
          </cell>
        </row>
        <row r="7967">
          <cell r="A7967">
            <v>1205001</v>
          </cell>
          <cell r="B7967" t="str">
            <v>UNDISTRIBUTED EXPENDITURES</v>
          </cell>
        </row>
        <row r="7968">
          <cell r="A7968">
            <v>1205001</v>
          </cell>
          <cell r="B7968" t="str">
            <v>UNDISTRIBUTED EXPENDITURES</v>
          </cell>
        </row>
        <row r="7969">
          <cell r="A7969">
            <v>1205001</v>
          </cell>
          <cell r="B7969" t="str">
            <v>UNDISTRIBUTED EXPENDITURES</v>
          </cell>
        </row>
        <row r="7970">
          <cell r="A7970">
            <v>1205001</v>
          </cell>
          <cell r="B7970" t="str">
            <v>UNDISTRIBUTED EXPENDITURES</v>
          </cell>
        </row>
        <row r="7971">
          <cell r="A7971">
            <v>1205001</v>
          </cell>
          <cell r="B7971" t="str">
            <v>UNDISTRIBUTED EXPENDITURES</v>
          </cell>
        </row>
        <row r="7972">
          <cell r="A7972">
            <v>1205001</v>
          </cell>
          <cell r="B7972" t="str">
            <v>UNDISTRIBUTED EXPENDITURES</v>
          </cell>
        </row>
        <row r="7973">
          <cell r="A7973">
            <v>1205001</v>
          </cell>
          <cell r="B7973" t="str">
            <v>UNDISTRIBUTED EXPENDITURES</v>
          </cell>
        </row>
        <row r="7974">
          <cell r="A7974">
            <v>1205001</v>
          </cell>
          <cell r="B7974" t="str">
            <v>UNDISTRIBUTED EXPENDITURES</v>
          </cell>
        </row>
        <row r="7975">
          <cell r="A7975">
            <v>1205001</v>
          </cell>
          <cell r="B7975" t="str">
            <v>UNDISTRIBUTED EXPENDITURES</v>
          </cell>
        </row>
        <row r="7976">
          <cell r="A7976">
            <v>1205001</v>
          </cell>
          <cell r="B7976" t="str">
            <v>UNDISTRIBUTED EXPENDITURES</v>
          </cell>
        </row>
        <row r="7977">
          <cell r="A7977">
            <v>1205001</v>
          </cell>
          <cell r="B7977" t="str">
            <v>UNDISTRIBUTED EXPENDITURES</v>
          </cell>
        </row>
        <row r="7978">
          <cell r="A7978">
            <v>1205001</v>
          </cell>
          <cell r="B7978" t="str">
            <v>UNDISTRIBUTED EXPENDITURES</v>
          </cell>
        </row>
        <row r="7979">
          <cell r="A7979">
            <v>1205001</v>
          </cell>
          <cell r="B7979" t="str">
            <v>UNDISTRIBUTED EXPENDITURES</v>
          </cell>
        </row>
        <row r="7980">
          <cell r="A7980">
            <v>1205001</v>
          </cell>
          <cell r="B7980" t="str">
            <v>UNDISTRIBUTED EXPENDITURES</v>
          </cell>
        </row>
        <row r="7981">
          <cell r="A7981">
            <v>1205001</v>
          </cell>
          <cell r="B7981" t="str">
            <v>UNDISTRIBUTED EXPENDITURES</v>
          </cell>
        </row>
        <row r="7982">
          <cell r="A7982">
            <v>1205001</v>
          </cell>
          <cell r="B7982" t="str">
            <v>UNDISTRIBUTED EXPENDITURES</v>
          </cell>
        </row>
        <row r="7983">
          <cell r="A7983">
            <v>1205001</v>
          </cell>
          <cell r="B7983" t="str">
            <v>UNDISTRIBUTED EXPENDITURES</v>
          </cell>
        </row>
        <row r="7984">
          <cell r="A7984">
            <v>1205001</v>
          </cell>
          <cell r="B7984" t="str">
            <v>UNDISTRIBUTED EXPENDITURES</v>
          </cell>
        </row>
        <row r="7985">
          <cell r="A7985">
            <v>1205001</v>
          </cell>
          <cell r="B7985" t="str">
            <v>UNDISTRIBUTED EXPENDITURES</v>
          </cell>
        </row>
        <row r="7986">
          <cell r="A7986">
            <v>1205001</v>
          </cell>
          <cell r="B7986" t="str">
            <v>UNDISTRIBUTED EXPENDITURES</v>
          </cell>
        </row>
        <row r="7987">
          <cell r="A7987">
            <v>1205001</v>
          </cell>
          <cell r="B7987" t="str">
            <v>UNDISTRIBUTED EXPENDITURES</v>
          </cell>
        </row>
        <row r="7988">
          <cell r="A7988">
            <v>1205001</v>
          </cell>
          <cell r="B7988" t="str">
            <v>UNDISTRIBUTED EXPENDITURES</v>
          </cell>
        </row>
        <row r="7989">
          <cell r="A7989">
            <v>1205001</v>
          </cell>
          <cell r="B7989" t="str">
            <v>UNDISTRIBUTED EXPENDITURES</v>
          </cell>
        </row>
        <row r="7990">
          <cell r="A7990">
            <v>1205001</v>
          </cell>
          <cell r="B7990" t="str">
            <v>UNDISTRIBUTED EXPENDITURES</v>
          </cell>
        </row>
        <row r="7991">
          <cell r="A7991">
            <v>1205001</v>
          </cell>
          <cell r="B7991" t="str">
            <v>UNDISTRIBUTED EXPENDITURES</v>
          </cell>
        </row>
        <row r="7992">
          <cell r="A7992">
            <v>1205001</v>
          </cell>
          <cell r="B7992" t="str">
            <v>UNDISTRIBUTED EXPENDITURES</v>
          </cell>
        </row>
        <row r="7993">
          <cell r="A7993">
            <v>1205001</v>
          </cell>
          <cell r="B7993" t="str">
            <v>UNDISTRIBUTED EXPENDITURES</v>
          </cell>
        </row>
        <row r="7994">
          <cell r="A7994">
            <v>1205001</v>
          </cell>
          <cell r="B7994" t="str">
            <v>UNDISTRIBUTED EXPENDITURES</v>
          </cell>
        </row>
        <row r="7995">
          <cell r="A7995">
            <v>1205001</v>
          </cell>
          <cell r="B7995" t="str">
            <v>UNDISTRIBUTED EXPENDITURES</v>
          </cell>
        </row>
        <row r="7996">
          <cell r="A7996">
            <v>1205001</v>
          </cell>
          <cell r="B7996" t="str">
            <v>UNDISTRIBUTED EXPENDITURES</v>
          </cell>
        </row>
        <row r="7997">
          <cell r="A7997">
            <v>1205001</v>
          </cell>
          <cell r="B7997" t="str">
            <v>UNDISTRIBUTED EXPENDITURES</v>
          </cell>
        </row>
        <row r="7998">
          <cell r="A7998">
            <v>1205001</v>
          </cell>
          <cell r="B7998" t="str">
            <v>UNDISTRIBUTED EXPENDITURES</v>
          </cell>
        </row>
        <row r="7999">
          <cell r="A7999">
            <v>1205001</v>
          </cell>
          <cell r="B7999" t="str">
            <v>UNDISTRIBUTED EXPENDITURES</v>
          </cell>
        </row>
        <row r="8000">
          <cell r="A8000">
            <v>1205001</v>
          </cell>
          <cell r="B8000" t="str">
            <v>UNDISTRIBUTED EXPENDITURES</v>
          </cell>
        </row>
        <row r="8001">
          <cell r="A8001">
            <v>1205001</v>
          </cell>
          <cell r="B8001" t="str">
            <v>UNDISTRIBUTED EXPENDITURES</v>
          </cell>
        </row>
        <row r="8002">
          <cell r="A8002">
            <v>1205001</v>
          </cell>
          <cell r="B8002" t="str">
            <v>UNDISTRIBUTED EXPENDITURES</v>
          </cell>
        </row>
        <row r="8003">
          <cell r="A8003">
            <v>1205001</v>
          </cell>
          <cell r="B8003" t="str">
            <v>UNDISTRIBUTED EXPENDITURES</v>
          </cell>
        </row>
        <row r="8004">
          <cell r="A8004">
            <v>1205001</v>
          </cell>
          <cell r="B8004" t="str">
            <v>UNDISTRIBUTED EXPENDITURES</v>
          </cell>
        </row>
        <row r="8005">
          <cell r="A8005">
            <v>1205001</v>
          </cell>
          <cell r="B8005" t="str">
            <v>UNDISTRIBUTED EXPENDITURES</v>
          </cell>
        </row>
        <row r="8006">
          <cell r="A8006">
            <v>1205001</v>
          </cell>
          <cell r="B8006" t="str">
            <v>UNDISTRIBUTED EXPENDITURES</v>
          </cell>
        </row>
        <row r="8007">
          <cell r="A8007">
            <v>1205001</v>
          </cell>
          <cell r="B8007" t="str">
            <v>UNDISTRIBUTED EXPENDITURES</v>
          </cell>
        </row>
        <row r="8008">
          <cell r="A8008">
            <v>1205001</v>
          </cell>
          <cell r="B8008" t="str">
            <v>UNDISTRIBUTED EXPENDITURES</v>
          </cell>
        </row>
        <row r="8009">
          <cell r="A8009">
            <v>1205001</v>
          </cell>
          <cell r="B8009" t="str">
            <v>UNDISTRIBUTED EXPENDITURES</v>
          </cell>
        </row>
        <row r="8010">
          <cell r="A8010">
            <v>1205001</v>
          </cell>
          <cell r="B8010" t="str">
            <v>UNDISTRIBUTED EXPENDITURES</v>
          </cell>
        </row>
        <row r="8011">
          <cell r="A8011">
            <v>1205001</v>
          </cell>
          <cell r="B8011" t="str">
            <v>UNDISTRIBUTED EXPENDITURES</v>
          </cell>
        </row>
        <row r="8012">
          <cell r="A8012">
            <v>1205001</v>
          </cell>
          <cell r="B8012" t="str">
            <v>UNDISTRIBUTED EXPENDITURES</v>
          </cell>
        </row>
        <row r="8013">
          <cell r="A8013">
            <v>1205001</v>
          </cell>
          <cell r="B8013" t="str">
            <v>UNDISTRIBUTED EXPENDITURES</v>
          </cell>
        </row>
        <row r="8014">
          <cell r="A8014">
            <v>1205001</v>
          </cell>
          <cell r="B8014" t="str">
            <v>UNDISTRIBUTED EXPENDITURES</v>
          </cell>
        </row>
        <row r="8015">
          <cell r="A8015">
            <v>1205001</v>
          </cell>
          <cell r="B8015" t="str">
            <v>UNDISTRIBUTED EXPENDITURES</v>
          </cell>
        </row>
        <row r="8016">
          <cell r="A8016">
            <v>1205001</v>
          </cell>
          <cell r="B8016" t="str">
            <v>UNDISTRIBUTED EXPENDITURES</v>
          </cell>
        </row>
        <row r="8017">
          <cell r="A8017">
            <v>1205001</v>
          </cell>
          <cell r="B8017" t="str">
            <v>UNDISTRIBUTED EXPENDITURES</v>
          </cell>
        </row>
        <row r="8018">
          <cell r="A8018">
            <v>1205001</v>
          </cell>
          <cell r="B8018" t="str">
            <v>UNDISTRIBUTED EXPENDITURES</v>
          </cell>
        </row>
        <row r="8019">
          <cell r="A8019">
            <v>1206001</v>
          </cell>
          <cell r="B8019" t="str">
            <v>DEF CHGS-BUSINESS COMBINATION EXPENSES</v>
          </cell>
        </row>
        <row r="8020">
          <cell r="A8020">
            <v>1209002</v>
          </cell>
          <cell r="B8020" t="str">
            <v>OTHERS WITHIN OWN GROUP</v>
          </cell>
        </row>
        <row r="8021">
          <cell r="A8021">
            <v>1209002</v>
          </cell>
          <cell r="B8021" t="str">
            <v>OTHERS WITHIN OWN GROUP</v>
          </cell>
        </row>
        <row r="8022">
          <cell r="A8022">
            <v>1209003</v>
          </cell>
          <cell r="B8022" t="str">
            <v>OTHERS WITHIN OWN ECHELON ABOVE GROUP</v>
          </cell>
        </row>
        <row r="8023">
          <cell r="A8023">
            <v>1209004</v>
          </cell>
          <cell r="B8023" t="str">
            <v>OTHER GE PARENT CO.COMPONENTS</v>
          </cell>
        </row>
        <row r="8024">
          <cell r="A8024">
            <v>1209004</v>
          </cell>
          <cell r="B8024" t="str">
            <v>OTHER GE PARENT CO.COMPONENTS</v>
          </cell>
        </row>
        <row r="8025">
          <cell r="A8025">
            <v>1209004</v>
          </cell>
          <cell r="B8025" t="str">
            <v>OTHER GE PARENT CO.COMPONENTS</v>
          </cell>
        </row>
        <row r="8026">
          <cell r="A8026">
            <v>1270001</v>
          </cell>
          <cell r="B8026" t="str">
            <v>INTERNAL USE SOFTWARE-CAPITALIZED SOFTWARE COSTS-FC-BAL 1/1</v>
          </cell>
        </row>
        <row r="8027">
          <cell r="A8027">
            <v>1270001</v>
          </cell>
          <cell r="B8027" t="str">
            <v>INTERNAL USE SOFTWARE-CAPITALIZED SOFTWARE COSTS-FC-BAL 1/1</v>
          </cell>
        </row>
        <row r="8028">
          <cell r="A8028">
            <v>1270001</v>
          </cell>
          <cell r="B8028" t="str">
            <v>INTERNAL USE SOFTWARE-CAPITALIZED SOFTWARE COSTS-FC-BAL 1/1</v>
          </cell>
        </row>
        <row r="8029">
          <cell r="A8029">
            <v>1270001</v>
          </cell>
          <cell r="B8029" t="str">
            <v>INTERNAL USE SOFTWARE-CAPITALIZED SOFTWARE COSTS-FC-BAL 1/1</v>
          </cell>
        </row>
        <row r="8030">
          <cell r="A8030">
            <v>1270003</v>
          </cell>
          <cell r="B8030" t="str">
            <v>INTERNAL USE SOFTWARE-CAPITALIZED SOFTWARE COSTS-GROSS EXPEND-CY-OTHER</v>
          </cell>
        </row>
        <row r="8031">
          <cell r="A8031">
            <v>1270003</v>
          </cell>
          <cell r="B8031" t="str">
            <v>INTERNAL USE SOFTWARE-CAPITALIZED SOFTWARE COSTS-GROSS EXPEND-CY-OTHER</v>
          </cell>
        </row>
        <row r="8032">
          <cell r="A8032">
            <v>1270003</v>
          </cell>
          <cell r="B8032" t="str">
            <v>INTERNAL USE SOFTWARE-CAPITALIZED SOFTWARE COSTS-GROSS EXPEND-CY-OTHER</v>
          </cell>
        </row>
        <row r="8033">
          <cell r="A8033">
            <v>1270003</v>
          </cell>
          <cell r="B8033" t="str">
            <v>INTERNAL USE SOFTWARE-CAPITALIZED SOFTWARE COSTS-GROSS EXPEND-CY-OTHER</v>
          </cell>
        </row>
        <row r="8034">
          <cell r="A8034">
            <v>1270003</v>
          </cell>
          <cell r="B8034" t="str">
            <v>INTERNAL USE SOFTWARE-CAPITALIZED SOFTWARE COSTS-GROSS EXPEND-CY-OTHER</v>
          </cell>
        </row>
        <row r="8035">
          <cell r="A8035">
            <v>1270004</v>
          </cell>
          <cell r="B8035" t="str">
            <v>INTERNAL USE SOFTWARE-CAPITALIZED SOFTWARE COSTS-WRITE OFFS, ETC.</v>
          </cell>
        </row>
        <row r="8036">
          <cell r="A8036">
            <v>1270004</v>
          </cell>
          <cell r="B8036" t="str">
            <v>INTERNAL USE SOFTWARE-CAPITALIZED SOFTWARE COSTS-WRITE OFFS, ETC.</v>
          </cell>
        </row>
        <row r="8037">
          <cell r="A8037">
            <v>1270004</v>
          </cell>
          <cell r="B8037" t="str">
            <v>INTERNAL USE SOFTWARE-CAPITALIZED SOFTWARE COSTS-WRITE OFFS, ETC.</v>
          </cell>
        </row>
        <row r="8038">
          <cell r="A8038">
            <v>1280001</v>
          </cell>
          <cell r="B8038" t="str">
            <v>CAP. SOFTWARE COSTS-RESERVE FOR AMORT-CY</v>
          </cell>
        </row>
        <row r="8039">
          <cell r="A8039">
            <v>1280001</v>
          </cell>
          <cell r="B8039" t="str">
            <v>CAP. SOFTWARE COSTS-RESERVE FOR AMORT-CY</v>
          </cell>
        </row>
        <row r="8040">
          <cell r="A8040">
            <v>1280002</v>
          </cell>
          <cell r="B8040" t="str">
            <v>CAP. SOFTWARE COSTS-RESERVE FOR AMORT-PY</v>
          </cell>
        </row>
        <row r="8041">
          <cell r="A8041">
            <v>1290001</v>
          </cell>
          <cell r="B8041" t="str">
            <v>RESERVE FOR DEFERRED CHARGES</v>
          </cell>
        </row>
        <row r="8042">
          <cell r="A8042">
            <v>1300001</v>
          </cell>
          <cell r="B8042" t="str">
            <v>LOANS TO EMPLOYEES</v>
          </cell>
        </row>
        <row r="8043">
          <cell r="A8043">
            <v>1300001</v>
          </cell>
          <cell r="B8043" t="str">
            <v>LOANS TO EMPLOYEES</v>
          </cell>
        </row>
        <row r="8044">
          <cell r="A8044">
            <v>1300001</v>
          </cell>
          <cell r="B8044" t="str">
            <v>LOANS TO EMPLOYEES</v>
          </cell>
        </row>
        <row r="8045">
          <cell r="A8045">
            <v>1300001</v>
          </cell>
          <cell r="B8045" t="str">
            <v>LOANS TO EMPLOYEES</v>
          </cell>
        </row>
        <row r="8046">
          <cell r="A8046">
            <v>1300001</v>
          </cell>
          <cell r="B8046" t="str">
            <v>LOANS TO EMPLOYEES</v>
          </cell>
        </row>
        <row r="8047">
          <cell r="A8047">
            <v>1310001</v>
          </cell>
          <cell r="B8047" t="str">
            <v>OTHER ASSETS</v>
          </cell>
        </row>
        <row r="8048">
          <cell r="A8048">
            <v>1310071</v>
          </cell>
          <cell r="B8048" t="str">
            <v>TRSY-OTHER ASSETS</v>
          </cell>
        </row>
        <row r="8049">
          <cell r="A8049">
            <v>1601001</v>
          </cell>
          <cell r="B8049" t="str">
            <v>SHARE OF EQUITY AT ACQUISITION</v>
          </cell>
        </row>
        <row r="8050">
          <cell r="A8050">
            <v>1601001</v>
          </cell>
          <cell r="B8050" t="str">
            <v>SHARE OF EQUITY AT ACQUISITION</v>
          </cell>
        </row>
        <row r="8051">
          <cell r="A8051">
            <v>1601001</v>
          </cell>
          <cell r="B8051" t="str">
            <v>SHARE OF EQUITY AT ACQUISITION</v>
          </cell>
        </row>
        <row r="8052">
          <cell r="A8052">
            <v>1601001</v>
          </cell>
          <cell r="B8052" t="str">
            <v>SHARE OF EQUITY AT ACQUISITION</v>
          </cell>
        </row>
        <row r="8053">
          <cell r="A8053">
            <v>1601001</v>
          </cell>
          <cell r="B8053" t="str">
            <v>SHARE OF EQUITY AT ACQUISITION</v>
          </cell>
        </row>
        <row r="8054">
          <cell r="A8054">
            <v>1601001</v>
          </cell>
          <cell r="B8054" t="str">
            <v>SHARE OF EQUITY AT ACQUISITION</v>
          </cell>
        </row>
        <row r="8055">
          <cell r="A8055">
            <v>1601001</v>
          </cell>
          <cell r="B8055" t="str">
            <v>SHARE OF EQUITY AT ACQUISITION</v>
          </cell>
        </row>
        <row r="8056">
          <cell r="A8056">
            <v>1601001</v>
          </cell>
          <cell r="B8056" t="str">
            <v>SHARE OF EQUITY AT ACQUISITION</v>
          </cell>
        </row>
        <row r="8057">
          <cell r="A8057">
            <v>1621001</v>
          </cell>
          <cell r="B8057" t="str">
            <v>SHARE OF EQUITY AT ACQUISITION</v>
          </cell>
        </row>
        <row r="8058">
          <cell r="A8058">
            <v>1621001</v>
          </cell>
          <cell r="B8058" t="str">
            <v>SHARE OF EQUITY AT ACQUISITION</v>
          </cell>
        </row>
        <row r="8059">
          <cell r="A8059">
            <v>1621001</v>
          </cell>
          <cell r="B8059" t="str">
            <v>SHARE OF EQUITY AT ACQUISITION</v>
          </cell>
        </row>
        <row r="8060">
          <cell r="A8060">
            <v>1621001</v>
          </cell>
          <cell r="B8060" t="str">
            <v>SHARE OF EQUITY AT ACQUISITION</v>
          </cell>
        </row>
        <row r="8061">
          <cell r="A8061">
            <v>1624001</v>
          </cell>
          <cell r="B8061" t="str">
            <v>LOANS AND ADVANCES</v>
          </cell>
        </row>
        <row r="8062">
          <cell r="A8062">
            <v>1625001</v>
          </cell>
          <cell r="B8062" t="str">
            <v>CHANGE IN SOE SINCE ACQUISITION</v>
          </cell>
        </row>
        <row r="8063">
          <cell r="A8063">
            <v>1625001</v>
          </cell>
          <cell r="B8063" t="str">
            <v>CHANGE IN SOE SINCE ACQUISITION</v>
          </cell>
        </row>
        <row r="8064">
          <cell r="A8064">
            <v>1625001</v>
          </cell>
          <cell r="B8064" t="str">
            <v>CHANGE IN SOE SINCE ACQUISITION</v>
          </cell>
        </row>
        <row r="8065">
          <cell r="A8065">
            <v>1625001</v>
          </cell>
          <cell r="B8065" t="str">
            <v>CHANGE IN SOE SINCE ACQUISITION</v>
          </cell>
        </row>
        <row r="8066">
          <cell r="A8066">
            <v>1625001</v>
          </cell>
          <cell r="B8066" t="str">
            <v>CHANGE IN SOE SINCE ACQUISITION</v>
          </cell>
        </row>
        <row r="8067">
          <cell r="A8067">
            <v>1625001</v>
          </cell>
          <cell r="B8067" t="str">
            <v>CHANGE IN SOE SINCE ACQUISITION</v>
          </cell>
        </row>
        <row r="8068">
          <cell r="A8068">
            <v>1625001</v>
          </cell>
          <cell r="B8068" t="str">
            <v>CHANGE IN SOE SINCE ACQUISITION</v>
          </cell>
        </row>
        <row r="8069">
          <cell r="A8069">
            <v>1650001</v>
          </cell>
          <cell r="B8069" t="str">
            <v>OTHER MISCELLANEOUS SECURITIES</v>
          </cell>
        </row>
        <row r="8070">
          <cell r="A8070">
            <v>1700201</v>
          </cell>
          <cell r="B8070" t="str">
            <v>ASSESSED INVESTMENT-CASH OUTSIDE OWN BUS</v>
          </cell>
        </row>
        <row r="8071">
          <cell r="A8071">
            <v>1702201</v>
          </cell>
          <cell r="B8071" t="str">
            <v>ASS'D INVESTMENT-INVENTORIES OUTSIDE OWN BUSINESS</v>
          </cell>
        </row>
        <row r="8072">
          <cell r="A8072">
            <v>1703101</v>
          </cell>
          <cell r="B8072" t="str">
            <v>ASS'D INVEST-OTHER WITHIN OWN BUSINESS</v>
          </cell>
        </row>
        <row r="8073">
          <cell r="A8073">
            <v>1703201</v>
          </cell>
          <cell r="B8073" t="str">
            <v>ASS'D INVEST-OTHER OUTSIDE OWN BUSINESS</v>
          </cell>
        </row>
        <row r="8074">
          <cell r="A8074">
            <v>1703201</v>
          </cell>
          <cell r="B8074" t="str">
            <v>ASS'D INVEST-OTHER OUTSIDE OWN BUSINESS</v>
          </cell>
        </row>
        <row r="8075">
          <cell r="A8075">
            <v>1703201</v>
          </cell>
          <cell r="B8075" t="str">
            <v>ASS'D INVEST-OTHER OUTSIDE OWN BUSINESS</v>
          </cell>
        </row>
        <row r="8076">
          <cell r="A8076">
            <v>1709401</v>
          </cell>
          <cell r="B8076" t="str">
            <v>ACCOUNTS PAYABLE-COMP OTH THAN W/IN OWN BUSINESS</v>
          </cell>
        </row>
        <row r="8077">
          <cell r="A8077">
            <v>1811401</v>
          </cell>
          <cell r="B8077" t="str">
            <v>DEF.US FED. INC. TAXES-OTHER</v>
          </cell>
        </row>
        <row r="8078">
          <cell r="A8078">
            <v>1814001</v>
          </cell>
          <cell r="B8078" t="str">
            <v>DEF.US FED.INC.TAXES-INTERCO PROFITS IN ASSETS</v>
          </cell>
        </row>
        <row r="8079">
          <cell r="A8079">
            <v>1820001</v>
          </cell>
          <cell r="B8079" t="str">
            <v>DEFERRED PUERTO RICAN INCOME TAXES</v>
          </cell>
        </row>
        <row r="8080">
          <cell r="A8080">
            <v>1830001</v>
          </cell>
          <cell r="B8080" t="str">
            <v>DEFERRED FOREIGN INCOME TAXES</v>
          </cell>
        </row>
        <row r="8081">
          <cell r="A8081">
            <v>2000001</v>
          </cell>
          <cell r="B8081" t="str">
            <v>BALANCE AT JANUARY 1</v>
          </cell>
        </row>
        <row r="8082">
          <cell r="A8082">
            <v>2000001</v>
          </cell>
          <cell r="B8082" t="str">
            <v>BALANCE AT JANUARY 1</v>
          </cell>
        </row>
        <row r="8083">
          <cell r="A8083">
            <v>2000001</v>
          </cell>
          <cell r="B8083" t="str">
            <v>BALANCE AT JANUARY 1</v>
          </cell>
        </row>
        <row r="8084">
          <cell r="A8084">
            <v>2000001</v>
          </cell>
          <cell r="B8084" t="str">
            <v>BALANCE AT JANUARY 1</v>
          </cell>
        </row>
        <row r="8085">
          <cell r="A8085">
            <v>2000002</v>
          </cell>
          <cell r="B8085" t="str">
            <v>GROSS EXPEND. CURR. YR.-ACQ OF NEW BUSINESS</v>
          </cell>
        </row>
        <row r="8086">
          <cell r="A8086">
            <v>2000003</v>
          </cell>
          <cell r="B8086" t="str">
            <v>GROSS EXPEND. CURR. YR.-OTHER</v>
          </cell>
        </row>
        <row r="8087">
          <cell r="A8087">
            <v>2000003</v>
          </cell>
          <cell r="B8087" t="str">
            <v>GROSS EXPEND. CURR. YR.-OTHER</v>
          </cell>
        </row>
        <row r="8088">
          <cell r="A8088">
            <v>2000003</v>
          </cell>
          <cell r="B8088" t="str">
            <v>GROSS EXPEND. CURR. YR.-OTHER</v>
          </cell>
        </row>
        <row r="8089">
          <cell r="A8089">
            <v>2000003</v>
          </cell>
          <cell r="B8089" t="str">
            <v>GROSS EXPEND. CURR. YR.-OTHER</v>
          </cell>
        </row>
        <row r="8090">
          <cell r="A8090">
            <v>2000003</v>
          </cell>
          <cell r="B8090" t="str">
            <v>GROSS EXPEND. CURR. YR.-OTHER</v>
          </cell>
        </row>
        <row r="8091">
          <cell r="A8091">
            <v>2000003</v>
          </cell>
          <cell r="B8091" t="str">
            <v>GROSS EXPEND. CURR. YR.-OTHER</v>
          </cell>
        </row>
        <row r="8092">
          <cell r="A8092">
            <v>2000003</v>
          </cell>
          <cell r="B8092" t="str">
            <v>GROSS EXPEND. CURR. YR.-OTHER</v>
          </cell>
        </row>
        <row r="8093">
          <cell r="A8093">
            <v>2000004</v>
          </cell>
          <cell r="B8093" t="str">
            <v>WRITE OFFS, ETC</v>
          </cell>
        </row>
        <row r="8094">
          <cell r="A8094">
            <v>2000004</v>
          </cell>
          <cell r="B8094" t="str">
            <v>WRITE OFFS, ETC</v>
          </cell>
        </row>
        <row r="8095">
          <cell r="A8095">
            <v>2000004</v>
          </cell>
          <cell r="B8095" t="str">
            <v>WRITE OFFS, ETC</v>
          </cell>
        </row>
        <row r="8096">
          <cell r="A8096">
            <v>2911001</v>
          </cell>
          <cell r="B8096" t="str">
            <v>LEASEHOLD COSTS-1ST COST-AT JANUARY 1</v>
          </cell>
        </row>
        <row r="8097">
          <cell r="A8097">
            <v>2911001</v>
          </cell>
          <cell r="B8097" t="str">
            <v>LEASEHOLD COSTS-1ST COST-AT JANUARY 1</v>
          </cell>
        </row>
        <row r="8098">
          <cell r="A8098">
            <v>2911001</v>
          </cell>
          <cell r="B8098" t="str">
            <v>LEASEHOLD COSTS-1ST COST-AT JANUARY 1</v>
          </cell>
        </row>
        <row r="8099">
          <cell r="A8099">
            <v>2911001</v>
          </cell>
          <cell r="B8099" t="str">
            <v>LEASEHOLD COSTS-1ST COST-AT JANUARY 1</v>
          </cell>
        </row>
        <row r="8100">
          <cell r="A8100">
            <v>2911001</v>
          </cell>
          <cell r="B8100" t="str">
            <v>LEASEHOLD COSTS-1ST COST-AT JANUARY 1</v>
          </cell>
        </row>
        <row r="8101">
          <cell r="A8101">
            <v>2911002</v>
          </cell>
          <cell r="B8101" t="str">
            <v>CURRENT YR ADDITIONS</v>
          </cell>
        </row>
        <row r="8102">
          <cell r="A8102">
            <v>2911003</v>
          </cell>
          <cell r="B8102" t="str">
            <v>NET TRANSFERS/RETIREMENTS</v>
          </cell>
        </row>
        <row r="8103">
          <cell r="A8103">
            <v>2912001</v>
          </cell>
          <cell r="B8103" t="str">
            <v>AMORTIZATION-CUR YR CHG TO OPER.</v>
          </cell>
        </row>
        <row r="8104">
          <cell r="A8104">
            <v>2912001</v>
          </cell>
          <cell r="B8104" t="str">
            <v>AMORTIZATION-CUR YR CHG TO OPER.</v>
          </cell>
        </row>
        <row r="8105">
          <cell r="A8105">
            <v>2912002</v>
          </cell>
          <cell r="B8105" t="str">
            <v>NET TRANSFERS/RETIREMENTS</v>
          </cell>
        </row>
        <row r="8106">
          <cell r="A8106">
            <v>2921101</v>
          </cell>
          <cell r="B8106" t="str">
            <v>FIRST COST-END OF PERIOD</v>
          </cell>
        </row>
        <row r="8107">
          <cell r="A8107">
            <v>2921101</v>
          </cell>
          <cell r="B8107" t="str">
            <v>FIRST COST-END OF PERIOD</v>
          </cell>
        </row>
        <row r="8108">
          <cell r="A8108">
            <v>2921101</v>
          </cell>
          <cell r="B8108" t="str">
            <v>FIRST COST-END OF PERIOD</v>
          </cell>
        </row>
        <row r="8109">
          <cell r="A8109">
            <v>2922101</v>
          </cell>
          <cell r="B8109" t="str">
            <v>AMORTIZATION-BALANCE END OF PERIOD</v>
          </cell>
        </row>
        <row r="8110">
          <cell r="A8110">
            <v>2922101</v>
          </cell>
          <cell r="B8110" t="str">
            <v>AMORTIZATION-BALANCE END OF PERIOD</v>
          </cell>
        </row>
        <row r="8111">
          <cell r="A8111">
            <v>2922101</v>
          </cell>
          <cell r="B8111" t="str">
            <v>AMORTIZATION-BALANCE END OF PERIOD</v>
          </cell>
        </row>
        <row r="8112">
          <cell r="A8112">
            <v>2922101</v>
          </cell>
          <cell r="B8112" t="str">
            <v>AMORTIZATION-BALANCE END OF PERIOD</v>
          </cell>
        </row>
        <row r="8113">
          <cell r="A8113">
            <v>2923101</v>
          </cell>
          <cell r="B8113" t="str">
            <v>DIF BETWEEN COST &amp; SOE AT ACQUISITION</v>
          </cell>
        </row>
        <row r="8114">
          <cell r="A8114">
            <v>2923101</v>
          </cell>
          <cell r="B8114" t="str">
            <v>DIF BETWEEN COST &amp; SOE AT ACQUISITION</v>
          </cell>
        </row>
        <row r="8115">
          <cell r="A8115">
            <v>2923301</v>
          </cell>
          <cell r="B8115" t="str">
            <v>DIF BETWEEN COST &amp; SOE AT ACQUISITION</v>
          </cell>
        </row>
        <row r="8116">
          <cell r="A8116">
            <v>2924101</v>
          </cell>
          <cell r="B8116" t="str">
            <v>ALLOWANCE FOR AMORTIZATION</v>
          </cell>
        </row>
        <row r="8117">
          <cell r="A8117">
            <v>2924101</v>
          </cell>
          <cell r="B8117" t="str">
            <v>ALLOWANCE FOR AMORTIZATION</v>
          </cell>
        </row>
        <row r="8118">
          <cell r="A8118">
            <v>2924301</v>
          </cell>
          <cell r="B8118" t="str">
            <v>ALLOWANCE FOR AMORTIZATION</v>
          </cell>
        </row>
        <row r="8119">
          <cell r="A8119">
            <v>2931001</v>
          </cell>
          <cell r="B8119" t="str">
            <v>RESERVE FOR DEPRECIATION-CY</v>
          </cell>
        </row>
        <row r="8120">
          <cell r="A8120">
            <v>2931001</v>
          </cell>
          <cell r="B8120" t="str">
            <v>RESERVE FOR DEPRECIATION-CY</v>
          </cell>
        </row>
        <row r="8121">
          <cell r="A8121">
            <v>2931001</v>
          </cell>
          <cell r="B8121" t="str">
            <v>RESERVE FOR DEPRECIATION-CY</v>
          </cell>
        </row>
        <row r="8122">
          <cell r="A8122">
            <v>2931001</v>
          </cell>
          <cell r="B8122" t="str">
            <v>RESERVE FOR DEPRECIATION-CY</v>
          </cell>
        </row>
        <row r="8123">
          <cell r="A8123">
            <v>2950001</v>
          </cell>
          <cell r="B8123" t="str">
            <v>PRIOR YEARS</v>
          </cell>
        </row>
        <row r="8124">
          <cell r="A8124">
            <v>2950001</v>
          </cell>
          <cell r="B8124" t="str">
            <v>PRIOR YEARS</v>
          </cell>
        </row>
        <row r="8125">
          <cell r="A8125">
            <v>2950001</v>
          </cell>
          <cell r="B8125" t="str">
            <v>PRIOR YEARS</v>
          </cell>
        </row>
        <row r="8126">
          <cell r="A8126">
            <v>2950001</v>
          </cell>
          <cell r="B8126" t="str">
            <v>PRIOR YEARS</v>
          </cell>
        </row>
        <row r="8127">
          <cell r="A8127">
            <v>2950001</v>
          </cell>
          <cell r="B8127" t="str">
            <v>PRIOR YEARS</v>
          </cell>
        </row>
        <row r="8128">
          <cell r="A8128">
            <v>3010001</v>
          </cell>
          <cell r="B8128" t="str">
            <v>US FEDERAL INCOME TAXES PAYABLE</v>
          </cell>
        </row>
        <row r="8129">
          <cell r="A8129">
            <v>3010001</v>
          </cell>
          <cell r="B8129" t="str">
            <v>US FEDERAL INCOME TAXES PAYABLE</v>
          </cell>
        </row>
        <row r="8130">
          <cell r="A8130">
            <v>3010001</v>
          </cell>
          <cell r="B8130" t="str">
            <v>US FEDERAL INCOME TAXES PAYABLE</v>
          </cell>
        </row>
        <row r="8131">
          <cell r="A8131">
            <v>3031001</v>
          </cell>
          <cell r="B8131" t="str">
            <v>PUERTO RICAN &amp; FOREIGN INC TAXES-PAYABLE CURR YR</v>
          </cell>
        </row>
        <row r="8132">
          <cell r="A8132">
            <v>3031001</v>
          </cell>
          <cell r="B8132" t="str">
            <v>PUERTO RICAN &amp; FOREIGN INC TAXES-PAYABLE CURR YR</v>
          </cell>
        </row>
        <row r="8133">
          <cell r="A8133">
            <v>3031001</v>
          </cell>
          <cell r="B8133" t="str">
            <v>PUERTO RICAN &amp; FOREIGN INC TAXES-PAYABLE CURR YR</v>
          </cell>
        </row>
        <row r="8134">
          <cell r="A8134">
            <v>3032001</v>
          </cell>
          <cell r="B8134" t="str">
            <v>PUERTO RICAN &amp; FOREIGN INC TAXES-PAYABLE-PRIOR YRS</v>
          </cell>
        </row>
        <row r="8135">
          <cell r="A8135">
            <v>3032001</v>
          </cell>
          <cell r="B8135" t="str">
            <v>PUERTO RICAN &amp; FOREIGN INC TAXES-PAYABLE-PRIOR YRS</v>
          </cell>
        </row>
        <row r="8136">
          <cell r="A8136">
            <v>3032001</v>
          </cell>
          <cell r="B8136" t="str">
            <v>PUERTO RICAN &amp; FOREIGN INC TAXES-PAYABLE-PRIOR YRS</v>
          </cell>
        </row>
        <row r="8137">
          <cell r="A8137">
            <v>3111001</v>
          </cell>
          <cell r="B8137" t="str">
            <v>TRADE ACCOUNTS PAYABLE</v>
          </cell>
        </row>
        <row r="8138">
          <cell r="A8138">
            <v>3111001</v>
          </cell>
          <cell r="B8138" t="str">
            <v>TRADE ACCOUNTS PAYABLE</v>
          </cell>
        </row>
        <row r="8139">
          <cell r="A8139">
            <v>3111001</v>
          </cell>
          <cell r="B8139" t="str">
            <v>TRADE ACCOUNTS PAYABLE</v>
          </cell>
        </row>
        <row r="8140">
          <cell r="A8140">
            <v>3111001</v>
          </cell>
          <cell r="B8140" t="str">
            <v>TRADE ACCOUNTS PAYABLE</v>
          </cell>
        </row>
        <row r="8141">
          <cell r="A8141">
            <v>3111001</v>
          </cell>
          <cell r="B8141" t="str">
            <v>TRADE ACCOUNTS PAYABLE</v>
          </cell>
        </row>
        <row r="8142">
          <cell r="A8142">
            <v>3111001</v>
          </cell>
          <cell r="B8142" t="str">
            <v>TRADE ACCOUNTS PAYABLE</v>
          </cell>
        </row>
        <row r="8143">
          <cell r="A8143">
            <v>3112001</v>
          </cell>
          <cell r="B8143" t="str">
            <v>TRADE NOTES PAYABLE</v>
          </cell>
        </row>
        <row r="8144">
          <cell r="A8144">
            <v>3130071</v>
          </cell>
          <cell r="B8144" t="str">
            <v>INTERNAL BORROWINGS</v>
          </cell>
        </row>
        <row r="8145">
          <cell r="A8145">
            <v>3131001</v>
          </cell>
          <cell r="B8145" t="str">
            <v>SHORT TERM BORROWINGS</v>
          </cell>
        </row>
        <row r="8146">
          <cell r="A8146">
            <v>3137101</v>
          </cell>
          <cell r="B8146" t="str">
            <v>INTERCO BORROWINGS-CONSOL COMP-WITHIN OWN BUSINESS</v>
          </cell>
        </row>
        <row r="8147">
          <cell r="A8147">
            <v>3137101</v>
          </cell>
          <cell r="B8147" t="str">
            <v>INTERCO BORROWINGS-CONSOL COMP-WITHIN OWN BUSINESS</v>
          </cell>
        </row>
        <row r="8148">
          <cell r="A8148">
            <v>3137201</v>
          </cell>
          <cell r="B8148" t="str">
            <v>INTERCO BORROWINGS-CONSOL COMP OUTSIDE OWN BUS</v>
          </cell>
        </row>
        <row r="8149">
          <cell r="A8149">
            <v>3137201</v>
          </cell>
          <cell r="B8149" t="str">
            <v>INTERCO BORROWINGS-CONSOL COMP OUTSIDE OWN BUS</v>
          </cell>
        </row>
        <row r="8150">
          <cell r="A8150">
            <v>3137201</v>
          </cell>
          <cell r="B8150" t="str">
            <v>INTERCO BORROWINGS-CONSOL COMP OUTSIDE OWN BUS</v>
          </cell>
        </row>
        <row r="8151">
          <cell r="A8151">
            <v>3137201</v>
          </cell>
          <cell r="B8151" t="str">
            <v>INTERCO BORROWINGS-CONSOL COMP OUTSIDE OWN BUS</v>
          </cell>
        </row>
        <row r="8152">
          <cell r="A8152">
            <v>3137320</v>
          </cell>
          <cell r="B8152" t="str">
            <v>IC-CASH POOL-USA</v>
          </cell>
        </row>
        <row r="8153">
          <cell r="A8153">
            <v>3137340</v>
          </cell>
          <cell r="B8153" t="str">
            <v>IC-CASH POOL-MEXICO</v>
          </cell>
        </row>
        <row r="8154">
          <cell r="A8154">
            <v>3172001</v>
          </cell>
          <cell r="B8154" t="str">
            <v>LONG-TERM BORROWINGS-CURRENT</v>
          </cell>
        </row>
        <row r="8155">
          <cell r="A8155">
            <v>3182001</v>
          </cell>
          <cell r="B8155" t="str">
            <v>LONG-TERM BORROWINGS NON-CURRENT</v>
          </cell>
        </row>
        <row r="8156">
          <cell r="A8156">
            <v>3182001</v>
          </cell>
          <cell r="B8156" t="str">
            <v>LONG-TERM BORROWINGS NON-CURRENT</v>
          </cell>
        </row>
        <row r="8157">
          <cell r="A8157">
            <v>3311001</v>
          </cell>
          <cell r="B8157" t="str">
            <v>TRADE PAYBLES-DUE TO CONS COMP WITHIN OWN BUS</v>
          </cell>
        </row>
        <row r="8158">
          <cell r="A8158">
            <v>3311001</v>
          </cell>
          <cell r="B8158" t="str">
            <v>TRADE PAYBLES-DUE TO CONS COMP WITHIN OWN BUS</v>
          </cell>
        </row>
        <row r="8159">
          <cell r="A8159">
            <v>3311001</v>
          </cell>
          <cell r="B8159" t="str">
            <v>TRADE PAYBLES-DUE TO CONS COMP WITHIN OWN BUS</v>
          </cell>
        </row>
        <row r="8160">
          <cell r="A8160">
            <v>3311001</v>
          </cell>
          <cell r="B8160" t="str">
            <v>TRADE PAYBLES-DUE TO CONS COMP WITHIN OWN BUS</v>
          </cell>
        </row>
        <row r="8161">
          <cell r="A8161">
            <v>3311001</v>
          </cell>
          <cell r="B8161" t="str">
            <v>TRADE PAYBLES-DUE TO CONS COMP WITHIN OWN BUS</v>
          </cell>
        </row>
        <row r="8162">
          <cell r="A8162">
            <v>3311001</v>
          </cell>
          <cell r="B8162" t="str">
            <v>TRADE PAYBLES-DUE TO CONS COMP WITHIN OWN BUS</v>
          </cell>
        </row>
        <row r="8163">
          <cell r="A8163">
            <v>3311001</v>
          </cell>
          <cell r="B8163" t="str">
            <v>TRADE PAYBLES-DUE TO CONS COMP WITHIN OWN BUS</v>
          </cell>
        </row>
        <row r="8164">
          <cell r="A8164">
            <v>3311001</v>
          </cell>
          <cell r="B8164" t="str">
            <v>TRADE PAYBLES-DUE TO CONS COMP WITHIN OWN BUS</v>
          </cell>
        </row>
        <row r="8165">
          <cell r="A8165">
            <v>3311001</v>
          </cell>
          <cell r="B8165" t="str">
            <v>TRADE PAYBLES-DUE TO CONS COMP WITHIN OWN BUS</v>
          </cell>
        </row>
        <row r="8166">
          <cell r="A8166">
            <v>3311001</v>
          </cell>
          <cell r="B8166" t="str">
            <v>TRADE PAYBLES-DUE TO CONS COMP WITHIN OWN BUS</v>
          </cell>
        </row>
        <row r="8167">
          <cell r="A8167">
            <v>3311001</v>
          </cell>
          <cell r="B8167" t="str">
            <v>TRADE PAYBLES-DUE TO CONS COMP WITHIN OWN BUS</v>
          </cell>
        </row>
        <row r="8168">
          <cell r="A8168">
            <v>3311001</v>
          </cell>
          <cell r="B8168" t="str">
            <v>TRADE PAYBLES-DUE TO CONS COMP WITHIN OWN BUS</v>
          </cell>
        </row>
        <row r="8169">
          <cell r="A8169">
            <v>3311001</v>
          </cell>
          <cell r="B8169" t="str">
            <v>TRADE PAYBLES-DUE TO CONS COMP WITHIN OWN BUS</v>
          </cell>
        </row>
        <row r="8170">
          <cell r="A8170">
            <v>3311001</v>
          </cell>
          <cell r="B8170" t="str">
            <v>TRADE PAYBLES-DUE TO CONS COMP WITHIN OWN BUS</v>
          </cell>
        </row>
        <row r="8171">
          <cell r="A8171">
            <v>3311001</v>
          </cell>
          <cell r="B8171" t="str">
            <v>TRADE PAYBLES-DUE TO CONS COMP WITHIN OWN BUS</v>
          </cell>
        </row>
        <row r="8172">
          <cell r="A8172">
            <v>3311001</v>
          </cell>
          <cell r="B8172" t="str">
            <v>TRADE PAYBLES-DUE TO CONS COMP WITHIN OWN BUS</v>
          </cell>
        </row>
        <row r="8173">
          <cell r="A8173">
            <v>3311001</v>
          </cell>
          <cell r="B8173" t="str">
            <v>TRADE PAYBLES-DUE TO CONS COMP WITHIN OWN BUS</v>
          </cell>
        </row>
        <row r="8174">
          <cell r="A8174">
            <v>3311001</v>
          </cell>
          <cell r="B8174" t="str">
            <v>TRADE PAYBLES-DUE TO CONS COMP WITHIN OWN BUS</v>
          </cell>
        </row>
        <row r="8175">
          <cell r="A8175">
            <v>3311001</v>
          </cell>
          <cell r="B8175" t="str">
            <v>TRADE PAYBLES-DUE TO CONS COMP WITHIN OWN BUS</v>
          </cell>
        </row>
        <row r="8176">
          <cell r="A8176">
            <v>3311001</v>
          </cell>
          <cell r="B8176" t="str">
            <v>TRADE PAYBLES-DUE TO CONS COMP WITHIN OWN BUS</v>
          </cell>
        </row>
        <row r="8177">
          <cell r="A8177">
            <v>3311001</v>
          </cell>
          <cell r="B8177" t="str">
            <v>TRADE PAYBLES-DUE TO CONS COMP WITHIN OWN BUS</v>
          </cell>
        </row>
        <row r="8178">
          <cell r="A8178">
            <v>3311001</v>
          </cell>
          <cell r="B8178" t="str">
            <v>TRADE PAYBLES-DUE TO CONS COMP WITHIN OWN BUS</v>
          </cell>
        </row>
        <row r="8179">
          <cell r="A8179">
            <v>3311001</v>
          </cell>
          <cell r="B8179" t="str">
            <v>TRADE PAYBLES-DUE TO CONS COMP WITHIN OWN BUS</v>
          </cell>
        </row>
        <row r="8180">
          <cell r="A8180">
            <v>3311001</v>
          </cell>
          <cell r="B8180" t="str">
            <v>TRADE PAYBLES-DUE TO CONS COMP WITHIN OWN BUS</v>
          </cell>
        </row>
        <row r="8181">
          <cell r="A8181">
            <v>3311001</v>
          </cell>
          <cell r="B8181" t="str">
            <v>TRADE PAYBLES-DUE TO CONS COMP WITHIN OWN BUS</v>
          </cell>
        </row>
        <row r="8182">
          <cell r="A8182">
            <v>3311001</v>
          </cell>
          <cell r="B8182" t="str">
            <v>TRADE PAYBLES-DUE TO CONS COMP WITHIN OWN BUS</v>
          </cell>
        </row>
        <row r="8183">
          <cell r="A8183">
            <v>3311001</v>
          </cell>
          <cell r="B8183" t="str">
            <v>TRADE PAYBLES-DUE TO CONS COMP WITHIN OWN BUS</v>
          </cell>
        </row>
        <row r="8184">
          <cell r="A8184">
            <v>3311001</v>
          </cell>
          <cell r="B8184" t="str">
            <v>TRADE PAYBLES-DUE TO CONS COMP WITHIN OWN BUS</v>
          </cell>
        </row>
        <row r="8185">
          <cell r="A8185">
            <v>3311001</v>
          </cell>
          <cell r="B8185" t="str">
            <v>TRADE PAYBLES-DUE TO CONS COMP WITHIN OWN BUS</v>
          </cell>
        </row>
        <row r="8186">
          <cell r="A8186">
            <v>3311001</v>
          </cell>
          <cell r="B8186" t="str">
            <v>TRADE PAYBLES-DUE TO CONS COMP WITHIN OWN BUS</v>
          </cell>
        </row>
        <row r="8187">
          <cell r="A8187">
            <v>3311001</v>
          </cell>
          <cell r="B8187" t="str">
            <v>TRADE PAYBLES-DUE TO CONS COMP WITHIN OWN BUS</v>
          </cell>
        </row>
        <row r="8188">
          <cell r="A8188">
            <v>3311001</v>
          </cell>
          <cell r="B8188" t="str">
            <v>TRADE PAYBLES-DUE TO CONS COMP WITHIN OWN BUS</v>
          </cell>
        </row>
        <row r="8189">
          <cell r="A8189">
            <v>3311001</v>
          </cell>
          <cell r="B8189" t="str">
            <v>TRADE PAYBLES-DUE TO CONS COMP WITHIN OWN BUS</v>
          </cell>
        </row>
        <row r="8190">
          <cell r="A8190">
            <v>3311001</v>
          </cell>
          <cell r="B8190" t="str">
            <v>TRADE PAYBLES-DUE TO CONS COMP WITHIN OWN BUS</v>
          </cell>
        </row>
        <row r="8191">
          <cell r="A8191">
            <v>3311001</v>
          </cell>
          <cell r="B8191" t="str">
            <v>TRADE PAYBLES-DUE TO CONS COMP WITHIN OWN BUS</v>
          </cell>
        </row>
        <row r="8192">
          <cell r="A8192">
            <v>3311001</v>
          </cell>
          <cell r="B8192" t="str">
            <v>TRADE PAYBLES-DUE TO CONS COMP WITHIN OWN BUS</v>
          </cell>
        </row>
        <row r="8193">
          <cell r="A8193">
            <v>3311001</v>
          </cell>
          <cell r="B8193" t="str">
            <v>TRADE PAYBLES-DUE TO CONS COMP WITHIN OWN BUS</v>
          </cell>
        </row>
        <row r="8194">
          <cell r="A8194">
            <v>3311001</v>
          </cell>
          <cell r="B8194" t="str">
            <v>TRADE PAYBLES-DUE TO CONS COMP WITHIN OWN BUS</v>
          </cell>
        </row>
        <row r="8195">
          <cell r="A8195">
            <v>3311001</v>
          </cell>
          <cell r="B8195" t="str">
            <v>TRADE PAYBLES-DUE TO CONS COMP WITHIN OWN BUS</v>
          </cell>
        </row>
        <row r="8196">
          <cell r="A8196">
            <v>3311001</v>
          </cell>
          <cell r="B8196" t="str">
            <v>TRADE PAYBLES-DUE TO CONS COMP WITHIN OWN BUS</v>
          </cell>
        </row>
        <row r="8197">
          <cell r="A8197">
            <v>3312001</v>
          </cell>
          <cell r="B8197" t="str">
            <v>DUE TO CONS COMP OUTSIDE OWN BUS</v>
          </cell>
        </row>
        <row r="8198">
          <cell r="A8198">
            <v>3312001</v>
          </cell>
          <cell r="B8198" t="str">
            <v>DUE TO CONS COMP OUTSIDE OWN BUS</v>
          </cell>
        </row>
        <row r="8199">
          <cell r="A8199">
            <v>3312001</v>
          </cell>
          <cell r="B8199" t="str">
            <v>DUE TO CONS COMP OUTSIDE OWN BUS</v>
          </cell>
        </row>
        <row r="8200">
          <cell r="A8200">
            <v>3330001</v>
          </cell>
          <cell r="B8200" t="str">
            <v>DUE TO GECS &amp; ITS AFFILIATES</v>
          </cell>
        </row>
        <row r="8201">
          <cell r="A8201">
            <v>3330001</v>
          </cell>
          <cell r="B8201" t="str">
            <v>DUE TO GECS &amp; ITS AFFILIATES</v>
          </cell>
        </row>
        <row r="8202">
          <cell r="A8202">
            <v>3330002</v>
          </cell>
          <cell r="B8202" t="str">
            <v>TRADE PAYABLES - GECS CORPORATE</v>
          </cell>
        </row>
        <row r="8203">
          <cell r="A8203">
            <v>3411001</v>
          </cell>
          <cell r="B8203" t="str">
            <v>PENSION PLAN COLLECTIONS</v>
          </cell>
        </row>
        <row r="8204">
          <cell r="A8204">
            <v>3411101</v>
          </cell>
          <cell r="B8204" t="str">
            <v>TAXES WITHHELD FROM EMPLOYEE EARNINGS</v>
          </cell>
        </row>
        <row r="8205">
          <cell r="A8205">
            <v>3411101</v>
          </cell>
          <cell r="B8205" t="str">
            <v>TAXES WITHHELD FROM EMPLOYEE EARNINGS</v>
          </cell>
        </row>
        <row r="8206">
          <cell r="A8206">
            <v>3411101</v>
          </cell>
          <cell r="B8206" t="str">
            <v>TAXES WITHHELD FROM EMPLOYEE EARNINGS</v>
          </cell>
        </row>
        <row r="8207">
          <cell r="A8207">
            <v>3411101</v>
          </cell>
          <cell r="B8207" t="str">
            <v>TAXES WITHHELD FROM EMPLOYEE EARNINGS</v>
          </cell>
        </row>
        <row r="8208">
          <cell r="A8208">
            <v>3411101</v>
          </cell>
          <cell r="B8208" t="str">
            <v>TAXES WITHHELD FROM EMPLOYEE EARNINGS</v>
          </cell>
        </row>
        <row r="8209">
          <cell r="A8209">
            <v>3411201</v>
          </cell>
          <cell r="B8209" t="str">
            <v>COLLECTIONS UNDER EMP PLANS EXCL PENSION</v>
          </cell>
        </row>
        <row r="8210">
          <cell r="A8210">
            <v>3411201</v>
          </cell>
          <cell r="B8210" t="str">
            <v>COLLECTIONS UNDER EMP PLANS EXCL PENSION</v>
          </cell>
        </row>
        <row r="8211">
          <cell r="A8211">
            <v>3411201</v>
          </cell>
          <cell r="B8211" t="str">
            <v>COLLECTIONS UNDER EMP PLANS EXCL PENSION</v>
          </cell>
        </row>
        <row r="8212">
          <cell r="A8212">
            <v>3411201</v>
          </cell>
          <cell r="B8212" t="str">
            <v>COLLECTIONS UNDER EMP PLANS EXCL PENSION</v>
          </cell>
        </row>
        <row r="8213">
          <cell r="A8213">
            <v>3411201</v>
          </cell>
          <cell r="B8213" t="str">
            <v>COLLECTIONS UNDER EMP PLANS EXCL PENSION</v>
          </cell>
        </row>
        <row r="8214">
          <cell r="A8214">
            <v>3411201</v>
          </cell>
          <cell r="B8214" t="str">
            <v>COLLECTIONS UNDER EMP PLANS EXCL PENSION</v>
          </cell>
        </row>
        <row r="8215">
          <cell r="A8215">
            <v>3411201</v>
          </cell>
          <cell r="B8215" t="str">
            <v>COLLECTIONS UNDER EMP PLANS EXCL PENSION</v>
          </cell>
        </row>
        <row r="8216">
          <cell r="A8216">
            <v>3412701</v>
          </cell>
          <cell r="B8216" t="str">
            <v>UNCLAIMED ITEMS AND ALL OTHER  341.27,.30-.33,.36,.37,.4</v>
          </cell>
        </row>
        <row r="8217">
          <cell r="A8217">
            <v>3412701</v>
          </cell>
          <cell r="B8217" t="str">
            <v>UNCLAIMED ITEMS AND ALL OTHER  341.27,.30-.33,.36,.37,.4</v>
          </cell>
        </row>
        <row r="8218">
          <cell r="A8218">
            <v>3412701</v>
          </cell>
          <cell r="B8218" t="str">
            <v>UNCLAIMED ITEMS AND ALL OTHER  341.27,.30-.33,.36,.37,.4</v>
          </cell>
        </row>
        <row r="8219">
          <cell r="A8219">
            <v>3412701</v>
          </cell>
          <cell r="B8219" t="str">
            <v>UNCLAIMED ITEMS AND ALL OTHER  341.27,.30-.33,.36,.37,.4</v>
          </cell>
        </row>
        <row r="8220">
          <cell r="A8220">
            <v>3412701</v>
          </cell>
          <cell r="B8220" t="str">
            <v>UNCLAIMED ITEMS AND ALL OTHER  341.27,.30-.33,.36,.37,.4</v>
          </cell>
        </row>
        <row r="8221">
          <cell r="A8221">
            <v>3412701</v>
          </cell>
          <cell r="B8221" t="str">
            <v>UNCLAIMED ITEMS AND ALL OTHER  341.27,.30-.33,.36,.37,.4</v>
          </cell>
        </row>
        <row r="8222">
          <cell r="A8222">
            <v>3412701</v>
          </cell>
          <cell r="B8222" t="str">
            <v>UNCLAIMED ITEMS AND ALL OTHER  341.27,.30-.33,.36,.37,.4</v>
          </cell>
        </row>
        <row r="8223">
          <cell r="A8223">
            <v>3412701</v>
          </cell>
          <cell r="B8223" t="str">
            <v>UNCLAIMED ITEMS AND ALL OTHER  341.27,.30-.33,.36,.37,.4</v>
          </cell>
        </row>
        <row r="8224">
          <cell r="A8224">
            <v>3412701</v>
          </cell>
          <cell r="B8224" t="str">
            <v>UNCLAIMED ITEMS AND ALL OTHER  341.27,.30-.33,.36,.37,.4</v>
          </cell>
        </row>
        <row r="8225">
          <cell r="A8225">
            <v>3451001</v>
          </cell>
          <cell r="B8225" t="str">
            <v>VACATIONS ACCRUED</v>
          </cell>
        </row>
        <row r="8226">
          <cell r="A8226">
            <v>3451001</v>
          </cell>
          <cell r="B8226" t="str">
            <v>VACATIONS ACCRUED</v>
          </cell>
        </row>
        <row r="8227">
          <cell r="A8227">
            <v>3451001</v>
          </cell>
          <cell r="B8227" t="str">
            <v>VACATIONS ACCRUED</v>
          </cell>
        </row>
        <row r="8228">
          <cell r="A8228">
            <v>3451001</v>
          </cell>
          <cell r="B8228" t="str">
            <v>VACATIONS ACCRUED</v>
          </cell>
        </row>
        <row r="8229">
          <cell r="A8229">
            <v>3451001</v>
          </cell>
          <cell r="B8229" t="str">
            <v>VACATIONS ACCRUED</v>
          </cell>
        </row>
        <row r="8230">
          <cell r="A8230">
            <v>3451001</v>
          </cell>
          <cell r="B8230" t="str">
            <v>VACATIONS ACCRUED</v>
          </cell>
        </row>
        <row r="8231">
          <cell r="A8231">
            <v>3452001</v>
          </cell>
          <cell r="B8231" t="str">
            <v>VACATIONS ACCRUED - NON-TAX DEDUCTIBLE</v>
          </cell>
        </row>
        <row r="8232">
          <cell r="A8232">
            <v>3630001</v>
          </cell>
          <cell r="B8232" t="str">
            <v>ACCRUAL FOR SPECIFIC PRODUCTS COMPLAINTS</v>
          </cell>
        </row>
        <row r="8233">
          <cell r="A8233">
            <v>3710001</v>
          </cell>
          <cell r="B8233" t="str">
            <v>ACCRUED DISCOUNTS AND ALLOWANCES TO CUSTOMERS</v>
          </cell>
        </row>
        <row r="8234">
          <cell r="A8234">
            <v>3710001</v>
          </cell>
          <cell r="B8234" t="str">
            <v>ACCRUED DISCOUNTS AND ALLOWANCES TO CUSTOMERS</v>
          </cell>
        </row>
        <row r="8235">
          <cell r="A8235">
            <v>3730001</v>
          </cell>
          <cell r="B8235" t="str">
            <v>INCENTIVE COMPENSATION ACCRUED</v>
          </cell>
        </row>
        <row r="8236">
          <cell r="A8236">
            <v>3750001</v>
          </cell>
          <cell r="B8236" t="str">
            <v>PAYROLLS ACCRUED</v>
          </cell>
        </row>
        <row r="8237">
          <cell r="A8237">
            <v>3750001</v>
          </cell>
          <cell r="B8237" t="str">
            <v>PAYROLLS ACCRUED</v>
          </cell>
        </row>
        <row r="8238">
          <cell r="A8238">
            <v>3790001</v>
          </cell>
          <cell r="B8238" t="str">
            <v>SOCIAL SECURITY TAXES ACCRUED</v>
          </cell>
        </row>
        <row r="8239">
          <cell r="A8239">
            <v>3790001</v>
          </cell>
          <cell r="B8239" t="str">
            <v>SOCIAL SECURITY TAXES ACCRUED</v>
          </cell>
        </row>
        <row r="8240">
          <cell r="A8240">
            <v>3790001</v>
          </cell>
          <cell r="B8240" t="str">
            <v>SOCIAL SECURITY TAXES ACCRUED</v>
          </cell>
        </row>
        <row r="8241">
          <cell r="A8241">
            <v>3790001</v>
          </cell>
          <cell r="B8241" t="str">
            <v>SOCIAL SECURITY TAXES ACCRUED</v>
          </cell>
        </row>
        <row r="8242">
          <cell r="A8242">
            <v>3790001</v>
          </cell>
          <cell r="B8242" t="str">
            <v>SOCIAL SECURITY TAXES ACCRUED</v>
          </cell>
        </row>
        <row r="8243">
          <cell r="A8243">
            <v>3812001</v>
          </cell>
          <cell r="B8243" t="str">
            <v>OTHER TAXES ACCRUED</v>
          </cell>
        </row>
        <row r="8244">
          <cell r="A8244">
            <v>3812001</v>
          </cell>
          <cell r="B8244" t="str">
            <v>OTHER TAXES ACCRUED</v>
          </cell>
        </row>
        <row r="8245">
          <cell r="A8245">
            <v>3812001</v>
          </cell>
          <cell r="B8245" t="str">
            <v>OTHER TAXES ACCRUED</v>
          </cell>
        </row>
        <row r="8246">
          <cell r="A8246">
            <v>3812001</v>
          </cell>
          <cell r="B8246" t="str">
            <v>OTHER TAXES ACCRUED</v>
          </cell>
        </row>
        <row r="8247">
          <cell r="A8247">
            <v>3812001</v>
          </cell>
          <cell r="B8247" t="str">
            <v>OTHER TAXES ACCRUED</v>
          </cell>
        </row>
        <row r="8248">
          <cell r="A8248">
            <v>3812001</v>
          </cell>
          <cell r="B8248" t="str">
            <v>OTHER TAXES ACCRUED</v>
          </cell>
        </row>
        <row r="8249">
          <cell r="A8249">
            <v>3812001</v>
          </cell>
          <cell r="B8249" t="str">
            <v>OTHER TAXES ACCRUED</v>
          </cell>
        </row>
        <row r="8250">
          <cell r="A8250">
            <v>3812001</v>
          </cell>
          <cell r="B8250" t="str">
            <v>OTHER TAXES ACCRUED</v>
          </cell>
        </row>
        <row r="8251">
          <cell r="A8251">
            <v>3812001</v>
          </cell>
          <cell r="B8251" t="str">
            <v>OTHER TAXES ACCRUED</v>
          </cell>
        </row>
        <row r="8252">
          <cell r="A8252">
            <v>3831201</v>
          </cell>
          <cell r="B8252" t="str">
            <v>GENERAL ELECTRIC INSURANCE PLAN ACCRUALS</v>
          </cell>
        </row>
        <row r="8253">
          <cell r="A8253">
            <v>3831201</v>
          </cell>
          <cell r="B8253" t="str">
            <v>GENERAL ELECTRIC INSURANCE PLAN ACCRUALS</v>
          </cell>
        </row>
        <row r="8254">
          <cell r="A8254">
            <v>3831201</v>
          </cell>
          <cell r="B8254" t="str">
            <v>GENERAL ELECTRIC INSURANCE PLAN ACCRUALS</v>
          </cell>
        </row>
        <row r="8255">
          <cell r="A8255">
            <v>3831201</v>
          </cell>
          <cell r="B8255" t="str">
            <v>GENERAL ELECTRIC INSURANCE PLAN ACCRUALS</v>
          </cell>
        </row>
        <row r="8256">
          <cell r="A8256">
            <v>3831201</v>
          </cell>
          <cell r="B8256" t="str">
            <v>GENERAL ELECTRIC INSURANCE PLAN ACCRUALS</v>
          </cell>
        </row>
        <row r="8257">
          <cell r="A8257">
            <v>3831601</v>
          </cell>
          <cell r="B8257" t="str">
            <v>PENSIONERS' PRODUCT DISCOUNTS &amp; OTHER INS COSTS</v>
          </cell>
        </row>
        <row r="8258">
          <cell r="A8258">
            <v>3833201</v>
          </cell>
          <cell r="B8258" t="str">
            <v>PENSION COSTS ACCRUED-OTHER THAN GE-CURRENT</v>
          </cell>
        </row>
        <row r="8259">
          <cell r="A8259">
            <v>3880001</v>
          </cell>
          <cell r="B8259" t="str">
            <v>SAVINGS AND SECURITY COSTS ACCRUED</v>
          </cell>
        </row>
        <row r="8260">
          <cell r="A8260">
            <v>3911001</v>
          </cell>
          <cell r="B8260" t="str">
            <v>ALL OTHER LIABILITIES</v>
          </cell>
        </row>
        <row r="8261">
          <cell r="A8261">
            <v>3911001</v>
          </cell>
          <cell r="B8261" t="str">
            <v>ALL OTHER LIABILITIES</v>
          </cell>
        </row>
        <row r="8262">
          <cell r="A8262">
            <v>3911001</v>
          </cell>
          <cell r="B8262" t="str">
            <v>ALL OTHER LIABILITIES</v>
          </cell>
        </row>
        <row r="8263">
          <cell r="A8263">
            <v>3911001</v>
          </cell>
          <cell r="B8263" t="str">
            <v>ALL OTHER LIABILITIES</v>
          </cell>
        </row>
        <row r="8264">
          <cell r="A8264">
            <v>3911001</v>
          </cell>
          <cell r="B8264" t="str">
            <v>ALL OTHER LIABILITIES</v>
          </cell>
        </row>
        <row r="8265">
          <cell r="A8265">
            <v>3911001</v>
          </cell>
          <cell r="B8265" t="str">
            <v>ALL OTHER LIABILITIES</v>
          </cell>
        </row>
        <row r="8266">
          <cell r="A8266">
            <v>3911001</v>
          </cell>
          <cell r="B8266" t="str">
            <v>ALL OTHER LIABILITIES</v>
          </cell>
        </row>
        <row r="8267">
          <cell r="A8267">
            <v>3911001</v>
          </cell>
          <cell r="B8267" t="str">
            <v>ALL OTHER LIABILITIES</v>
          </cell>
        </row>
        <row r="8268">
          <cell r="A8268">
            <v>3911001</v>
          </cell>
          <cell r="B8268" t="str">
            <v>ALL OTHER LIABILITIES</v>
          </cell>
        </row>
        <row r="8269">
          <cell r="A8269">
            <v>3911001</v>
          </cell>
          <cell r="B8269" t="str">
            <v>ALL OTHER LIABILITIES</v>
          </cell>
        </row>
        <row r="8270">
          <cell r="A8270">
            <v>3911001</v>
          </cell>
          <cell r="B8270" t="str">
            <v>ALL OTHER LIABILITIES</v>
          </cell>
        </row>
        <row r="8271">
          <cell r="A8271">
            <v>3911001</v>
          </cell>
          <cell r="B8271" t="str">
            <v>ALL OTHER LIABILITIES</v>
          </cell>
        </row>
        <row r="8272">
          <cell r="A8272">
            <v>3911001</v>
          </cell>
          <cell r="B8272" t="str">
            <v>ALL OTHER LIABILITIES</v>
          </cell>
        </row>
        <row r="8273">
          <cell r="A8273">
            <v>3911001</v>
          </cell>
          <cell r="B8273" t="str">
            <v>ALL OTHER LIABILITIES</v>
          </cell>
        </row>
        <row r="8274">
          <cell r="A8274">
            <v>3911001</v>
          </cell>
          <cell r="B8274" t="str">
            <v>ALL OTHER LIABILITIES</v>
          </cell>
        </row>
        <row r="8275">
          <cell r="A8275">
            <v>3911001</v>
          </cell>
          <cell r="B8275" t="str">
            <v>ALL OTHER LIABILITIES</v>
          </cell>
        </row>
        <row r="8276">
          <cell r="A8276">
            <v>3911001</v>
          </cell>
          <cell r="B8276" t="str">
            <v>ALL OTHER LIABILITIES</v>
          </cell>
        </row>
        <row r="8277">
          <cell r="A8277">
            <v>3911001</v>
          </cell>
          <cell r="B8277" t="str">
            <v>ALL OTHER LIABILITIES</v>
          </cell>
        </row>
        <row r="8278">
          <cell r="A8278">
            <v>3911001</v>
          </cell>
          <cell r="B8278" t="str">
            <v>ALL OTHER LIABILITIES</v>
          </cell>
        </row>
        <row r="8279">
          <cell r="A8279">
            <v>3911001</v>
          </cell>
          <cell r="B8279" t="str">
            <v>ALL OTHER LIABILITIES</v>
          </cell>
        </row>
        <row r="8280">
          <cell r="A8280">
            <v>3911001</v>
          </cell>
          <cell r="B8280" t="str">
            <v>ALL OTHER LIABILITIES</v>
          </cell>
        </row>
        <row r="8281">
          <cell r="A8281">
            <v>3913001</v>
          </cell>
          <cell r="B8281" t="str">
            <v>ESTIMATED COSTS ACCRUED</v>
          </cell>
        </row>
        <row r="8282">
          <cell r="A8282">
            <v>3920001</v>
          </cell>
          <cell r="B8282" t="str">
            <v>OTHER LIABILITIES-NOT CURRENT</v>
          </cell>
        </row>
        <row r="8283">
          <cell r="A8283">
            <v>4012001</v>
          </cell>
          <cell r="B8283" t="str">
            <v>MISCELLANEOUS DEFERRED INCOME                 (401.2,.31</v>
          </cell>
        </row>
        <row r="8284">
          <cell r="A8284">
            <v>4012001</v>
          </cell>
          <cell r="B8284" t="str">
            <v>MISCELLANEOUS DEFERRED INCOME                 (401.2,.31</v>
          </cell>
        </row>
        <row r="8285">
          <cell r="A8285">
            <v>4012001</v>
          </cell>
          <cell r="B8285" t="str">
            <v>MISCELLANEOUS DEFERRED INCOME                 (401.2,.31</v>
          </cell>
        </row>
        <row r="8286">
          <cell r="A8286">
            <v>4012001</v>
          </cell>
          <cell r="B8286" t="str">
            <v>MISCELLANEOUS DEFERRED INCOME                 (401.2,.31</v>
          </cell>
        </row>
        <row r="8287">
          <cell r="A8287">
            <v>4110001</v>
          </cell>
          <cell r="B8287" t="str">
            <v>RESERVE FOR EMPLOYEE COMPENSATION &amp; BENEFIT</v>
          </cell>
        </row>
        <row r="8288">
          <cell r="A8288">
            <v>4110001</v>
          </cell>
          <cell r="B8288" t="str">
            <v>RESERVE FOR EMPLOYEE COMPENSATION &amp; BENEFIT</v>
          </cell>
        </row>
        <row r="8289">
          <cell r="A8289">
            <v>4116001</v>
          </cell>
          <cell r="B8289" t="str">
            <v>RESERVE FOR LAYOFF &amp; PLANT CLOSING EMPL BEN</v>
          </cell>
        </row>
        <row r="8290">
          <cell r="A8290">
            <v>4120001</v>
          </cell>
          <cell r="B8290" t="str">
            <v>RESERVE FOR ROYALTY PAYMENTS AND PATENT LITIGATION</v>
          </cell>
        </row>
        <row r="8291">
          <cell r="A8291">
            <v>4140001</v>
          </cell>
          <cell r="B8291" t="str">
            <v>RESERVE FOR INTEREST ON TAX DEFICENCIES</v>
          </cell>
        </row>
        <row r="8292">
          <cell r="A8292">
            <v>4190001</v>
          </cell>
          <cell r="B8292" t="str">
            <v>RESERVE FOR SUNDRY LOSSES</v>
          </cell>
        </row>
        <row r="8293">
          <cell r="A8293">
            <v>4190001</v>
          </cell>
          <cell r="B8293" t="str">
            <v>RESERVE FOR SUNDRY LOSSES</v>
          </cell>
        </row>
        <row r="8294">
          <cell r="A8294">
            <v>4190002</v>
          </cell>
          <cell r="B8294" t="str">
            <v>ENVIRONMENTAL RESERVE</v>
          </cell>
        </row>
        <row r="8295">
          <cell r="A8295">
            <v>4210001</v>
          </cell>
          <cell r="B8295" t="str">
            <v>RESERVE FOR GEN'L REPL UNDER GUARANTEE-CURRENT</v>
          </cell>
        </row>
        <row r="8296">
          <cell r="A8296">
            <v>4210001</v>
          </cell>
          <cell r="B8296" t="str">
            <v>RESERVE FOR GEN'L REPL UNDER GUARANTEE-CURRENT</v>
          </cell>
        </row>
        <row r="8297">
          <cell r="A8297">
            <v>4210001</v>
          </cell>
          <cell r="B8297" t="str">
            <v>RESERVE FOR GEN'L REPL UNDER GUARANTEE-CURRENT</v>
          </cell>
        </row>
        <row r="8298">
          <cell r="A8298">
            <v>4210001</v>
          </cell>
          <cell r="B8298" t="str">
            <v>RESERVE FOR GEN'L REPL UNDER GUARANTEE-CURRENT</v>
          </cell>
        </row>
        <row r="8299">
          <cell r="A8299">
            <v>4210001</v>
          </cell>
          <cell r="B8299" t="str">
            <v>RESERVE FOR GEN'L REPL UNDER GUARANTEE-CURRENT</v>
          </cell>
        </row>
        <row r="8300">
          <cell r="A8300">
            <v>4210001</v>
          </cell>
          <cell r="B8300" t="str">
            <v>RESERVE FOR GEN'L REPL UNDER GUARANTEE-CURRENT</v>
          </cell>
        </row>
        <row r="8301">
          <cell r="A8301">
            <v>4210001</v>
          </cell>
          <cell r="B8301" t="str">
            <v>RESERVE FOR GEN'L REPL UNDER GUARANTEE-CURRENT</v>
          </cell>
        </row>
        <row r="8302">
          <cell r="A8302">
            <v>4210001</v>
          </cell>
          <cell r="B8302" t="str">
            <v>RESERVE FOR GEN'L REPL UNDER GUARANTEE-CURRENT</v>
          </cell>
        </row>
        <row r="8303">
          <cell r="A8303">
            <v>4210001</v>
          </cell>
          <cell r="B8303" t="str">
            <v>RESERVE FOR GEN'L REPL UNDER GUARANTEE-CURRENT</v>
          </cell>
        </row>
        <row r="8304">
          <cell r="A8304">
            <v>4210001</v>
          </cell>
          <cell r="B8304" t="str">
            <v>RESERVE FOR GEN'L REPL UNDER GUARANTEE-CURRENT</v>
          </cell>
        </row>
        <row r="8305">
          <cell r="A8305">
            <v>4210001</v>
          </cell>
          <cell r="B8305" t="str">
            <v>RESERVE FOR GEN'L REPL UNDER GUARANTEE-CURRENT</v>
          </cell>
        </row>
        <row r="8306">
          <cell r="A8306">
            <v>4210001</v>
          </cell>
          <cell r="B8306" t="str">
            <v>RESERVE FOR GEN'L REPL UNDER GUARANTEE-CURRENT</v>
          </cell>
        </row>
        <row r="8307">
          <cell r="A8307">
            <v>4210001</v>
          </cell>
          <cell r="B8307" t="str">
            <v>RESERVE FOR GEN'L REPL UNDER GUARANTEE-CURRENT</v>
          </cell>
        </row>
        <row r="8308">
          <cell r="A8308">
            <v>4210001</v>
          </cell>
          <cell r="B8308" t="str">
            <v>RESERVE FOR GEN'L REPL UNDER GUARANTEE-CURRENT</v>
          </cell>
        </row>
        <row r="8309">
          <cell r="A8309">
            <v>4210001</v>
          </cell>
          <cell r="B8309" t="str">
            <v>RESERVE FOR GEN'L REPL UNDER GUARANTEE-CURRENT</v>
          </cell>
        </row>
        <row r="8310">
          <cell r="A8310">
            <v>4210001</v>
          </cell>
          <cell r="B8310" t="str">
            <v>RESERVE FOR GEN'L REPL UNDER GUARANTEE-CURRENT</v>
          </cell>
        </row>
        <row r="8311">
          <cell r="A8311">
            <v>4210001</v>
          </cell>
          <cell r="B8311" t="str">
            <v>RESERVE FOR GEN'L REPL UNDER GUARANTEE-CURRENT</v>
          </cell>
        </row>
        <row r="8312">
          <cell r="A8312">
            <v>4210001</v>
          </cell>
          <cell r="B8312" t="str">
            <v>RESERVE FOR GEN'L REPL UNDER GUARANTEE-CURRENT</v>
          </cell>
        </row>
        <row r="8313">
          <cell r="A8313">
            <v>4210001</v>
          </cell>
          <cell r="B8313" t="str">
            <v>RESERVE FOR GEN'L REPL UNDER GUARANTEE-CURRENT</v>
          </cell>
        </row>
        <row r="8314">
          <cell r="A8314">
            <v>4210001</v>
          </cell>
          <cell r="B8314" t="str">
            <v>RESERVE FOR GEN'L REPL UNDER GUARANTEE-CURRENT</v>
          </cell>
        </row>
        <row r="8315">
          <cell r="A8315">
            <v>4210001</v>
          </cell>
          <cell r="B8315" t="str">
            <v>RESERVE FOR GEN'L REPL UNDER GUARANTEE-CURRENT</v>
          </cell>
        </row>
        <row r="8316">
          <cell r="A8316">
            <v>4210001</v>
          </cell>
          <cell r="B8316" t="str">
            <v>RESERVE FOR GEN'L REPL UNDER GUARANTEE-CURRENT</v>
          </cell>
        </row>
        <row r="8317">
          <cell r="A8317">
            <v>4210001</v>
          </cell>
          <cell r="B8317" t="str">
            <v>RESERVE FOR GEN'L REPL UNDER GUARANTEE-CURRENT</v>
          </cell>
        </row>
        <row r="8318">
          <cell r="A8318">
            <v>4210001</v>
          </cell>
          <cell r="B8318" t="str">
            <v>RESERVE FOR GEN'L REPL UNDER GUARANTEE-CURRENT</v>
          </cell>
        </row>
        <row r="8319">
          <cell r="A8319">
            <v>4210001</v>
          </cell>
          <cell r="B8319" t="str">
            <v>RESERVE FOR GEN'L REPL UNDER GUARANTEE-CURRENT</v>
          </cell>
        </row>
        <row r="8320">
          <cell r="A8320">
            <v>4210001</v>
          </cell>
          <cell r="B8320" t="str">
            <v>RESERVE FOR GEN'L REPL UNDER GUARANTEE-CURRENT</v>
          </cell>
        </row>
        <row r="8321">
          <cell r="A8321">
            <v>4210001</v>
          </cell>
          <cell r="B8321" t="str">
            <v>RESERVE FOR GEN'L REPL UNDER GUARANTEE-CURRENT</v>
          </cell>
        </row>
        <row r="8322">
          <cell r="A8322">
            <v>4210001</v>
          </cell>
          <cell r="B8322" t="str">
            <v>RESERVE FOR GEN'L REPL UNDER GUARANTEE-CURRENT</v>
          </cell>
        </row>
        <row r="8323">
          <cell r="A8323">
            <v>4210001</v>
          </cell>
          <cell r="B8323" t="str">
            <v>RESERVE FOR GEN'L REPL UNDER GUARANTEE-CURRENT</v>
          </cell>
        </row>
        <row r="8324">
          <cell r="A8324">
            <v>4210001</v>
          </cell>
          <cell r="B8324" t="str">
            <v>RESERVE FOR GEN'L REPL UNDER GUARANTEE-CURRENT</v>
          </cell>
        </row>
        <row r="8325">
          <cell r="A8325">
            <v>4210001</v>
          </cell>
          <cell r="B8325" t="str">
            <v>RESERVE FOR GEN'L REPL UNDER GUARANTEE-CURRENT</v>
          </cell>
        </row>
        <row r="8326">
          <cell r="A8326">
            <v>4210001</v>
          </cell>
          <cell r="B8326" t="str">
            <v>RESERVE FOR GEN'L REPL UNDER GUARANTEE-CURRENT</v>
          </cell>
        </row>
        <row r="8327">
          <cell r="A8327">
            <v>4210001</v>
          </cell>
          <cell r="B8327" t="str">
            <v>RESERVE FOR GEN'L REPL UNDER GUARANTEE-CURRENT</v>
          </cell>
        </row>
        <row r="8328">
          <cell r="A8328">
            <v>4210001</v>
          </cell>
          <cell r="B8328" t="str">
            <v>RESERVE FOR GEN'L REPL UNDER GUARANTEE-CURRENT</v>
          </cell>
        </row>
        <row r="8329">
          <cell r="A8329">
            <v>4210001</v>
          </cell>
          <cell r="B8329" t="str">
            <v>RESERVE FOR GEN'L REPL UNDER GUARANTEE-CURRENT</v>
          </cell>
        </row>
        <row r="8330">
          <cell r="A8330">
            <v>4210001</v>
          </cell>
          <cell r="B8330" t="str">
            <v>RESERVE FOR GEN'L REPL UNDER GUARANTEE-CURRENT</v>
          </cell>
        </row>
        <row r="8331">
          <cell r="A8331">
            <v>4210001</v>
          </cell>
          <cell r="B8331" t="str">
            <v>RESERVE FOR GEN'L REPL UNDER GUARANTEE-CURRENT</v>
          </cell>
        </row>
        <row r="8332">
          <cell r="A8332">
            <v>4210001</v>
          </cell>
          <cell r="B8332" t="str">
            <v>RESERVE FOR GEN'L REPL UNDER GUARANTEE-CURRENT</v>
          </cell>
        </row>
        <row r="8333">
          <cell r="A8333">
            <v>4210001</v>
          </cell>
          <cell r="B8333" t="str">
            <v>RESERVE FOR GEN'L REPL UNDER GUARANTEE-CURRENT</v>
          </cell>
        </row>
        <row r="8334">
          <cell r="A8334">
            <v>4210001</v>
          </cell>
          <cell r="B8334" t="str">
            <v>RESERVE FOR GEN'L REPL UNDER GUARANTEE-CURRENT</v>
          </cell>
        </row>
        <row r="8335">
          <cell r="A8335">
            <v>4210001</v>
          </cell>
          <cell r="B8335" t="str">
            <v>RESERVE FOR GEN'L REPL UNDER GUARANTEE-CURRENT</v>
          </cell>
        </row>
        <row r="8336">
          <cell r="A8336">
            <v>4210001</v>
          </cell>
          <cell r="B8336" t="str">
            <v>RESERVE FOR GEN'L REPL UNDER GUARANTEE-CURRENT</v>
          </cell>
        </row>
        <row r="8337">
          <cell r="A8337">
            <v>4210001</v>
          </cell>
          <cell r="B8337" t="str">
            <v>RESERVE FOR GEN'L REPL UNDER GUARANTEE-CURRENT</v>
          </cell>
        </row>
        <row r="8338">
          <cell r="A8338">
            <v>4210001</v>
          </cell>
          <cell r="B8338" t="str">
            <v>RESERVE FOR GEN'L REPL UNDER GUARANTEE-CURRENT</v>
          </cell>
        </row>
        <row r="8339">
          <cell r="A8339">
            <v>4311002</v>
          </cell>
          <cell r="B8339" t="str">
            <v>WITHIN OWN DIVISION</v>
          </cell>
        </row>
        <row r="8340">
          <cell r="A8340">
            <v>4311002</v>
          </cell>
          <cell r="B8340" t="str">
            <v>WITHIN OWN DIVISION</v>
          </cell>
        </row>
        <row r="8341">
          <cell r="A8341">
            <v>4410001</v>
          </cell>
          <cell r="B8341" t="str">
            <v>INT. OF OTHER SHARE OWNERS IN EQUITY OF AFFIL</v>
          </cell>
        </row>
        <row r="8342">
          <cell r="A8342">
            <v>4510001</v>
          </cell>
          <cell r="B8342" t="str">
            <v>CAPITAL STOCK</v>
          </cell>
        </row>
        <row r="8343">
          <cell r="A8343">
            <v>4510001</v>
          </cell>
          <cell r="B8343" t="str">
            <v>CAPITAL STOCK</v>
          </cell>
        </row>
        <row r="8344">
          <cell r="A8344">
            <v>4510001</v>
          </cell>
          <cell r="B8344" t="str">
            <v>CAPITAL STOCK</v>
          </cell>
        </row>
        <row r="8345">
          <cell r="A8345">
            <v>4610001</v>
          </cell>
          <cell r="B8345" t="str">
            <v>CAPITAL SURPLUS</v>
          </cell>
        </row>
        <row r="8346">
          <cell r="A8346">
            <v>4610001</v>
          </cell>
          <cell r="B8346" t="str">
            <v>CAPITAL SURPLUS</v>
          </cell>
        </row>
        <row r="8347">
          <cell r="A8347">
            <v>4610001</v>
          </cell>
          <cell r="B8347" t="str">
            <v>CAPITAL SURPLUS</v>
          </cell>
        </row>
        <row r="8348">
          <cell r="A8348">
            <v>4610002</v>
          </cell>
          <cell r="B8348" t="str">
            <v>EQUITY-(GE FOREIGN INDUST. CO.</v>
          </cell>
        </row>
        <row r="8349">
          <cell r="A8349">
            <v>4620001</v>
          </cell>
          <cell r="B8349" t="str">
            <v>FORGEIN CURRENCY TRANSLATION ADJ</v>
          </cell>
        </row>
        <row r="8350">
          <cell r="A8350">
            <v>4640101</v>
          </cell>
          <cell r="B8350" t="str">
            <v>OPENING BALANCE-TRANSITION ADJUSTMENT (PRE-TAX)</v>
          </cell>
        </row>
        <row r="8351">
          <cell r="A8351">
            <v>4711001</v>
          </cell>
          <cell r="B8351" t="str">
            <v>IMPUTED DEBT-GAP SUBACCOUNT 471.1</v>
          </cell>
        </row>
        <row r="8352">
          <cell r="A8352">
            <v>4711001</v>
          </cell>
          <cell r="B8352" t="str">
            <v>IMPUTED DEBT-GAP SUBACCOUNT 471.1</v>
          </cell>
        </row>
        <row r="8353">
          <cell r="A8353">
            <v>4711001</v>
          </cell>
          <cell r="B8353" t="str">
            <v>IMPUTED DEBT-GAP SUBACCOUNT 471.1</v>
          </cell>
        </row>
        <row r="8354">
          <cell r="A8354">
            <v>4711001</v>
          </cell>
          <cell r="B8354" t="str">
            <v>IMPUTED DEBT-GAP SUBACCOUNT 471.1</v>
          </cell>
        </row>
        <row r="8355">
          <cell r="A8355">
            <v>4711001</v>
          </cell>
          <cell r="B8355" t="str">
            <v>IMPUTED DEBT-GAP SUBACCOUNT 471.1</v>
          </cell>
        </row>
        <row r="8356">
          <cell r="A8356">
            <v>4711001</v>
          </cell>
          <cell r="B8356" t="str">
            <v>IMPUTED DEBT-GAP SUBACCOUNT 471.1</v>
          </cell>
        </row>
        <row r="8357">
          <cell r="A8357">
            <v>4711001</v>
          </cell>
          <cell r="B8357" t="str">
            <v>IMPUTED DEBT-GAP SUBACCOUNT 471.1</v>
          </cell>
        </row>
        <row r="8358">
          <cell r="A8358">
            <v>4711001</v>
          </cell>
          <cell r="B8358" t="str">
            <v>IMPUTED DEBT-GAP SUBACCOUNT 471.1</v>
          </cell>
        </row>
        <row r="8359">
          <cell r="A8359">
            <v>4711001</v>
          </cell>
          <cell r="B8359" t="str">
            <v>IMPUTED DEBT-GAP SUBACCOUNT 471.1</v>
          </cell>
        </row>
        <row r="8360">
          <cell r="A8360">
            <v>4711001</v>
          </cell>
          <cell r="B8360" t="str">
            <v>IMPUTED DEBT-GAP SUBACCOUNT 471.1</v>
          </cell>
        </row>
        <row r="8361">
          <cell r="A8361">
            <v>4711001</v>
          </cell>
          <cell r="B8361" t="str">
            <v>IMPUTED DEBT-GAP SUBACCOUNT 471.1</v>
          </cell>
        </row>
        <row r="8362">
          <cell r="A8362">
            <v>4711001</v>
          </cell>
          <cell r="B8362" t="str">
            <v>IMPUTED DEBT-GAP SUBACCOUNT 471.1</v>
          </cell>
        </row>
        <row r="8363">
          <cell r="A8363">
            <v>4711001</v>
          </cell>
          <cell r="B8363" t="str">
            <v>IMPUTED DEBT-GAP SUBACCOUNT 471.1</v>
          </cell>
        </row>
        <row r="8364">
          <cell r="A8364">
            <v>4711001</v>
          </cell>
          <cell r="B8364" t="str">
            <v>IMPUTED DEBT-GAP SUBACCOUNT 471.1</v>
          </cell>
        </row>
        <row r="8365">
          <cell r="A8365">
            <v>4711001</v>
          </cell>
          <cell r="B8365" t="str">
            <v>IMPUTED DEBT-GAP SUBACCOUNT 471.1</v>
          </cell>
        </row>
        <row r="8366">
          <cell r="A8366">
            <v>4712101</v>
          </cell>
          <cell r="B8366" t="str">
            <v>ALL OTHER EXCLUDING NET INCOME</v>
          </cell>
        </row>
        <row r="8367">
          <cell r="A8367">
            <v>4712101</v>
          </cell>
          <cell r="B8367" t="str">
            <v>ALL OTHER EXCLUDING NET INCOME</v>
          </cell>
        </row>
        <row r="8368">
          <cell r="A8368">
            <v>4712101</v>
          </cell>
          <cell r="B8368" t="str">
            <v>ALL OTHER EXCLUDING NET INCOME</v>
          </cell>
        </row>
        <row r="8369">
          <cell r="A8369">
            <v>4712301</v>
          </cell>
          <cell r="B8369" t="str">
            <v>DIVIDENDS-CURRENT YEAR</v>
          </cell>
        </row>
        <row r="8370">
          <cell r="A8370">
            <v>4720001</v>
          </cell>
          <cell r="B8370" t="str">
            <v>AFFILIATE CURRENT ACCOUNT OUTSIDE OWN BUSINESS</v>
          </cell>
        </row>
        <row r="8371">
          <cell r="A8371">
            <v>4720001</v>
          </cell>
          <cell r="B8371" t="str">
            <v>AFFILIATE CURRENT ACCOUNT OUTSIDE OWN BUSINESS</v>
          </cell>
        </row>
        <row r="8372">
          <cell r="A8372">
            <v>4720001</v>
          </cell>
          <cell r="B8372" t="str">
            <v>AFFILIATE CURRENT ACCOUNT OUTSIDE OWN BUSINESS</v>
          </cell>
        </row>
        <row r="8373">
          <cell r="A8373">
            <v>4720002</v>
          </cell>
          <cell r="B8373" t="str">
            <v>AFFILIATE CURRENT ACCOUNT WITHIN OWN BUSINESS</v>
          </cell>
        </row>
        <row r="8374">
          <cell r="A8374">
            <v>4720002</v>
          </cell>
          <cell r="B8374" t="str">
            <v>AFFILIATE CURRENT ACCOUNT WITHIN OWN BUSINESS</v>
          </cell>
        </row>
        <row r="8375">
          <cell r="A8375">
            <v>4720002</v>
          </cell>
          <cell r="B8375" t="str">
            <v>AFFILIATE CURRENT ACCOUNT WITHIN OWN BUSINESS</v>
          </cell>
        </row>
        <row r="8376">
          <cell r="A8376">
            <v>4720002</v>
          </cell>
          <cell r="B8376" t="str">
            <v>AFFILIATE CURRENT ACCOUNT WITHIN OWN BUSINESS</v>
          </cell>
        </row>
        <row r="8377">
          <cell r="A8377">
            <v>4720002</v>
          </cell>
          <cell r="B8377" t="str">
            <v>AFFILIATE CURRENT ACCOUNT WITHIN OWN BUSINESS</v>
          </cell>
        </row>
        <row r="8378">
          <cell r="A8378">
            <v>4720002</v>
          </cell>
          <cell r="B8378" t="str">
            <v>AFFILIATE CURRENT ACCOUNT WITHIN OWN BUSINESS</v>
          </cell>
        </row>
        <row r="8379">
          <cell r="A8379">
            <v>4720002</v>
          </cell>
          <cell r="B8379" t="str">
            <v>AFFILIATE CURRENT ACCOUNT WITHIN OWN BUSINESS</v>
          </cell>
        </row>
        <row r="8380">
          <cell r="A8380">
            <v>4720004</v>
          </cell>
          <cell r="B8380" t="str">
            <v>AFFILIATE CURRENT ACCOUNT - CANADA</v>
          </cell>
        </row>
        <row r="8381">
          <cell r="A8381">
            <v>4720071</v>
          </cell>
          <cell r="B8381" t="str">
            <v>TRSY-AFFILLIATE CURRENT ACCOUTN</v>
          </cell>
        </row>
        <row r="8382">
          <cell r="A8382">
            <v>4810001</v>
          </cell>
          <cell r="B8382" t="str">
            <v>RETAINED EARNINGS AT JANUARY 1</v>
          </cell>
        </row>
        <row r="8383">
          <cell r="A8383">
            <v>5011001</v>
          </cell>
          <cell r="B8383" t="str">
            <v>EXTERNAL CUSTOMERS</v>
          </cell>
        </row>
        <row r="8384">
          <cell r="A8384">
            <v>5011001</v>
          </cell>
          <cell r="B8384" t="str">
            <v>EXTERNAL CUSTOMERS</v>
          </cell>
        </row>
        <row r="8385">
          <cell r="A8385">
            <v>5011001</v>
          </cell>
          <cell r="B8385" t="str">
            <v>EXTERNAL CUSTOMERS</v>
          </cell>
        </row>
        <row r="8386">
          <cell r="A8386">
            <v>5011001</v>
          </cell>
          <cell r="B8386" t="str">
            <v>EXTERNAL CUSTOMERS</v>
          </cell>
        </row>
        <row r="8387">
          <cell r="A8387">
            <v>5011001</v>
          </cell>
          <cell r="B8387" t="str">
            <v>EXTERNAL CUSTOMERS</v>
          </cell>
        </row>
        <row r="8388">
          <cell r="A8388">
            <v>5011001</v>
          </cell>
          <cell r="B8388" t="str">
            <v>EXTERNAL CUSTOMERS</v>
          </cell>
        </row>
        <row r="8389">
          <cell r="A8389">
            <v>5011001</v>
          </cell>
          <cell r="B8389" t="str">
            <v>EXTERNAL CUSTOMERS</v>
          </cell>
        </row>
        <row r="8390">
          <cell r="A8390">
            <v>5011001</v>
          </cell>
          <cell r="B8390" t="str">
            <v>EXTERNAL CUSTOMERS</v>
          </cell>
        </row>
        <row r="8391">
          <cell r="A8391">
            <v>5011001</v>
          </cell>
          <cell r="B8391" t="str">
            <v>EXTERNAL CUSTOMERS</v>
          </cell>
        </row>
        <row r="8392">
          <cell r="A8392">
            <v>5011001</v>
          </cell>
          <cell r="B8392" t="str">
            <v>EXTERNAL CUSTOMERS</v>
          </cell>
        </row>
        <row r="8393">
          <cell r="A8393">
            <v>5011001</v>
          </cell>
          <cell r="B8393" t="str">
            <v>EXTERNAL CUSTOMERS</v>
          </cell>
        </row>
        <row r="8394">
          <cell r="A8394">
            <v>5011001</v>
          </cell>
          <cell r="B8394" t="str">
            <v>EXTERNAL CUSTOMERS</v>
          </cell>
        </row>
        <row r="8395">
          <cell r="A8395">
            <v>5011001</v>
          </cell>
          <cell r="B8395" t="str">
            <v>EXTERNAL CUSTOMERS</v>
          </cell>
        </row>
        <row r="8396">
          <cell r="A8396">
            <v>5011001</v>
          </cell>
          <cell r="B8396" t="str">
            <v>EXTERNAL CUSTOMERS</v>
          </cell>
        </row>
        <row r="8397">
          <cell r="A8397">
            <v>5011001</v>
          </cell>
          <cell r="B8397" t="str">
            <v>EXTERNAL CUSTOMERS</v>
          </cell>
        </row>
        <row r="8398">
          <cell r="A8398">
            <v>5011001</v>
          </cell>
          <cell r="B8398" t="str">
            <v>EXTERNAL CUSTOMERS</v>
          </cell>
        </row>
        <row r="8399">
          <cell r="A8399">
            <v>5011001</v>
          </cell>
          <cell r="B8399" t="str">
            <v>EXTERNAL CUSTOMERS</v>
          </cell>
        </row>
        <row r="8400">
          <cell r="A8400">
            <v>5011001</v>
          </cell>
          <cell r="B8400" t="str">
            <v>EXTERNAL CUSTOMERS</v>
          </cell>
        </row>
        <row r="8401">
          <cell r="A8401">
            <v>5011001</v>
          </cell>
          <cell r="B8401" t="str">
            <v>EXTERNAL CUSTOMERS</v>
          </cell>
        </row>
        <row r="8402">
          <cell r="A8402">
            <v>5012201</v>
          </cell>
          <cell r="B8402" t="str">
            <v>WITHIN OWN DIVISION</v>
          </cell>
        </row>
        <row r="8403">
          <cell r="A8403">
            <v>5012201</v>
          </cell>
          <cell r="B8403" t="str">
            <v>WITHIN OWN DIVISION</v>
          </cell>
        </row>
        <row r="8404">
          <cell r="A8404">
            <v>5012201</v>
          </cell>
          <cell r="B8404" t="str">
            <v>WITHIN OWN DIVISION</v>
          </cell>
        </row>
        <row r="8405">
          <cell r="A8405">
            <v>5012501</v>
          </cell>
          <cell r="B8405" t="str">
            <v>OTHER GE PARENT CO COMPONENTS</v>
          </cell>
        </row>
        <row r="8406">
          <cell r="A8406">
            <v>5012501</v>
          </cell>
          <cell r="B8406" t="str">
            <v>OTHER GE PARENT CO COMPONENTS</v>
          </cell>
        </row>
        <row r="8407">
          <cell r="A8407">
            <v>5012501</v>
          </cell>
          <cell r="B8407" t="str">
            <v>OTHER GE PARENT CO COMPONENTS</v>
          </cell>
        </row>
        <row r="8408">
          <cell r="A8408">
            <v>5012501</v>
          </cell>
          <cell r="B8408" t="str">
            <v>OTHER GE PARENT CO COMPONENTS</v>
          </cell>
        </row>
        <row r="8409">
          <cell r="A8409">
            <v>5012501</v>
          </cell>
          <cell r="B8409" t="str">
            <v>OTHER GE PARENT CO COMPONENTS</v>
          </cell>
        </row>
        <row r="8410">
          <cell r="A8410">
            <v>5012501</v>
          </cell>
          <cell r="B8410" t="str">
            <v>OTHER GE PARENT CO COMPONENTS</v>
          </cell>
        </row>
        <row r="8411">
          <cell r="A8411">
            <v>5012501</v>
          </cell>
          <cell r="B8411" t="str">
            <v>OTHER GE PARENT CO COMPONENTS</v>
          </cell>
        </row>
        <row r="8412">
          <cell r="A8412">
            <v>5012501</v>
          </cell>
          <cell r="B8412" t="str">
            <v>OTHER GE PARENT CO COMPONENTS</v>
          </cell>
        </row>
        <row r="8413">
          <cell r="A8413">
            <v>5012501</v>
          </cell>
          <cell r="B8413" t="str">
            <v>OTHER GE PARENT CO COMPONENTS</v>
          </cell>
        </row>
        <row r="8414">
          <cell r="A8414">
            <v>5012501</v>
          </cell>
          <cell r="B8414" t="str">
            <v>OTHER GE PARENT CO COMPONENTS</v>
          </cell>
        </row>
        <row r="8415">
          <cell r="A8415">
            <v>5012501</v>
          </cell>
          <cell r="B8415" t="str">
            <v>OTHER GE PARENT CO COMPONENTS</v>
          </cell>
        </row>
        <row r="8416">
          <cell r="A8416">
            <v>5012501</v>
          </cell>
          <cell r="B8416" t="str">
            <v>OTHER GE PARENT CO COMPONENTS</v>
          </cell>
        </row>
        <row r="8417">
          <cell r="A8417">
            <v>5013101</v>
          </cell>
          <cell r="B8417" t="str">
            <v>WITHIN OWN DEPARTMENT</v>
          </cell>
        </row>
        <row r="8418">
          <cell r="A8418">
            <v>5013101</v>
          </cell>
          <cell r="B8418" t="str">
            <v>WITHIN OWN DEPARTMENT</v>
          </cell>
        </row>
        <row r="8419">
          <cell r="A8419">
            <v>5013201</v>
          </cell>
          <cell r="B8419" t="str">
            <v>NET SALES BILLED-INTERCO-OWN DIVISION</v>
          </cell>
        </row>
        <row r="8420">
          <cell r="A8420">
            <v>5013201</v>
          </cell>
          <cell r="B8420" t="str">
            <v>NET SALES BILLED-INTERCO-OWN DIVISION</v>
          </cell>
        </row>
        <row r="8421">
          <cell r="A8421">
            <v>5013201</v>
          </cell>
          <cell r="B8421" t="str">
            <v>NET SALES BILLED-INTERCO-OWN DIVISION</v>
          </cell>
        </row>
        <row r="8422">
          <cell r="A8422">
            <v>5013201</v>
          </cell>
          <cell r="B8422" t="str">
            <v>NET SALES BILLED-INTERCO-OWN DIVISION</v>
          </cell>
        </row>
        <row r="8423">
          <cell r="A8423">
            <v>5013201</v>
          </cell>
          <cell r="B8423" t="str">
            <v>NET SALES BILLED-INTERCO-OWN DIVISION</v>
          </cell>
        </row>
        <row r="8424">
          <cell r="A8424">
            <v>5013201</v>
          </cell>
          <cell r="B8424" t="str">
            <v>NET SALES BILLED-INTERCO-OWN DIVISION</v>
          </cell>
        </row>
        <row r="8425">
          <cell r="A8425">
            <v>5013501</v>
          </cell>
          <cell r="B8425" t="str">
            <v>OTHER CONSOLIDATED COMPONENTS</v>
          </cell>
        </row>
        <row r="8426">
          <cell r="A8426">
            <v>5100001</v>
          </cell>
          <cell r="B8426" t="str">
            <v>ALL OTHER COSTS AND EXPENSES</v>
          </cell>
        </row>
        <row r="8427">
          <cell r="A8427">
            <v>5100001</v>
          </cell>
          <cell r="B8427" t="str">
            <v>ALL OTHER COSTS AND EXPENSES</v>
          </cell>
        </row>
        <row r="8428">
          <cell r="A8428">
            <v>5100001</v>
          </cell>
          <cell r="B8428" t="str">
            <v>ALL OTHER COSTS AND EXPENSES</v>
          </cell>
        </row>
        <row r="8429">
          <cell r="A8429">
            <v>5100001</v>
          </cell>
          <cell r="B8429" t="str">
            <v>ALL OTHER COSTS AND EXPENSES</v>
          </cell>
        </row>
        <row r="8430">
          <cell r="A8430">
            <v>5100001</v>
          </cell>
          <cell r="B8430" t="str">
            <v>ALL OTHER COSTS AND EXPENSES</v>
          </cell>
        </row>
        <row r="8431">
          <cell r="A8431">
            <v>5100001</v>
          </cell>
          <cell r="B8431" t="str">
            <v>ALL OTHER COSTS AND EXPENSES</v>
          </cell>
        </row>
        <row r="8432">
          <cell r="A8432">
            <v>5100001</v>
          </cell>
          <cell r="B8432" t="str">
            <v>ALL OTHER COSTS AND EXPENSES</v>
          </cell>
        </row>
        <row r="8433">
          <cell r="A8433">
            <v>5100001</v>
          </cell>
          <cell r="B8433" t="str">
            <v>ALL OTHER COSTS AND EXPENSES</v>
          </cell>
        </row>
        <row r="8434">
          <cell r="A8434">
            <v>5100001</v>
          </cell>
          <cell r="B8434" t="str">
            <v>ALL OTHER COSTS AND EXPENSES</v>
          </cell>
        </row>
        <row r="8435">
          <cell r="A8435">
            <v>5100001</v>
          </cell>
          <cell r="B8435" t="str">
            <v>ALL OTHER COSTS AND EXPENSES</v>
          </cell>
        </row>
        <row r="8436">
          <cell r="A8436">
            <v>5100001</v>
          </cell>
          <cell r="B8436" t="str">
            <v>ALL OTHER COSTS AND EXPENSES</v>
          </cell>
        </row>
        <row r="8437">
          <cell r="A8437">
            <v>5100001</v>
          </cell>
          <cell r="B8437" t="str">
            <v>ALL OTHER COSTS AND EXPENSES</v>
          </cell>
        </row>
        <row r="8438">
          <cell r="A8438">
            <v>5100001</v>
          </cell>
          <cell r="B8438" t="str">
            <v>ALL OTHER COSTS AND EXPENSES</v>
          </cell>
        </row>
        <row r="8439">
          <cell r="A8439">
            <v>5100001</v>
          </cell>
          <cell r="B8439" t="str">
            <v>ALL OTHER COSTS AND EXPENSES</v>
          </cell>
        </row>
        <row r="8440">
          <cell r="A8440">
            <v>5100001</v>
          </cell>
          <cell r="B8440" t="str">
            <v>ALL OTHER COSTS AND EXPENSES</v>
          </cell>
        </row>
        <row r="8441">
          <cell r="A8441">
            <v>5100001</v>
          </cell>
          <cell r="B8441" t="str">
            <v>ALL OTHER COSTS AND EXPENSES</v>
          </cell>
        </row>
        <row r="8442">
          <cell r="A8442">
            <v>5100001</v>
          </cell>
          <cell r="B8442" t="str">
            <v>ALL OTHER COSTS AND EXPENSES</v>
          </cell>
        </row>
        <row r="8443">
          <cell r="A8443">
            <v>5100001</v>
          </cell>
          <cell r="B8443" t="str">
            <v>ALL OTHER COSTS AND EXPENSES</v>
          </cell>
        </row>
        <row r="8444">
          <cell r="A8444">
            <v>5100001</v>
          </cell>
          <cell r="B8444" t="str">
            <v>ALL OTHER COSTS AND EXPENSES</v>
          </cell>
        </row>
        <row r="8445">
          <cell r="A8445">
            <v>5100001</v>
          </cell>
          <cell r="B8445" t="str">
            <v>ALL OTHER COSTS AND EXPENSES</v>
          </cell>
        </row>
        <row r="8446">
          <cell r="A8446">
            <v>5100001</v>
          </cell>
          <cell r="B8446" t="str">
            <v>ALL OTHER COSTS AND EXPENSES</v>
          </cell>
        </row>
        <row r="8447">
          <cell r="A8447">
            <v>5100001</v>
          </cell>
          <cell r="B8447" t="str">
            <v>ALL OTHER COSTS AND EXPENSES</v>
          </cell>
        </row>
        <row r="8448">
          <cell r="A8448">
            <v>5100001</v>
          </cell>
          <cell r="B8448" t="str">
            <v>ALL OTHER COSTS AND EXPENSES</v>
          </cell>
        </row>
        <row r="8449">
          <cell r="A8449">
            <v>5100001</v>
          </cell>
          <cell r="B8449" t="str">
            <v>ALL OTHER COSTS AND EXPENSES</v>
          </cell>
        </row>
        <row r="8450">
          <cell r="A8450">
            <v>5100001</v>
          </cell>
          <cell r="B8450" t="str">
            <v>ALL OTHER COSTS AND EXPENSES</v>
          </cell>
        </row>
        <row r="8451">
          <cell r="A8451">
            <v>5100001</v>
          </cell>
          <cell r="B8451" t="str">
            <v>ALL OTHER COSTS AND EXPENSES</v>
          </cell>
        </row>
        <row r="8452">
          <cell r="A8452">
            <v>5100001</v>
          </cell>
          <cell r="B8452" t="str">
            <v>ALL OTHER COSTS AND EXPENSES</v>
          </cell>
        </row>
        <row r="8453">
          <cell r="A8453">
            <v>5100001</v>
          </cell>
          <cell r="B8453" t="str">
            <v>ALL OTHER COSTS AND EXPENSES</v>
          </cell>
        </row>
        <row r="8454">
          <cell r="A8454">
            <v>5100001</v>
          </cell>
          <cell r="B8454" t="str">
            <v>ALL OTHER COSTS AND EXPENSES</v>
          </cell>
        </row>
        <row r="8455">
          <cell r="A8455">
            <v>5100001</v>
          </cell>
          <cell r="B8455" t="str">
            <v>ALL OTHER COSTS AND EXPENSES</v>
          </cell>
        </row>
        <row r="8456">
          <cell r="A8456">
            <v>5100001</v>
          </cell>
          <cell r="B8456" t="str">
            <v>ALL OTHER COSTS AND EXPENSES</v>
          </cell>
        </row>
        <row r="8457">
          <cell r="A8457">
            <v>5100001</v>
          </cell>
          <cell r="B8457" t="str">
            <v>ALL OTHER COSTS AND EXPENSES</v>
          </cell>
        </row>
        <row r="8458">
          <cell r="A8458">
            <v>5100001</v>
          </cell>
          <cell r="B8458" t="str">
            <v>ALL OTHER COSTS AND EXPENSES</v>
          </cell>
        </row>
        <row r="8459">
          <cell r="A8459">
            <v>5100001</v>
          </cell>
          <cell r="B8459" t="str">
            <v>ALL OTHER COSTS AND EXPENSES</v>
          </cell>
        </row>
        <row r="8460">
          <cell r="A8460">
            <v>5100001</v>
          </cell>
          <cell r="B8460" t="str">
            <v>ALL OTHER COSTS AND EXPENSES</v>
          </cell>
        </row>
        <row r="8461">
          <cell r="A8461">
            <v>5100001</v>
          </cell>
          <cell r="B8461" t="str">
            <v>ALL OTHER COSTS AND EXPENSES</v>
          </cell>
        </row>
        <row r="8462">
          <cell r="A8462">
            <v>5100001</v>
          </cell>
          <cell r="B8462" t="str">
            <v>ALL OTHER COSTS AND EXPENSES</v>
          </cell>
        </row>
        <row r="8463">
          <cell r="A8463">
            <v>5100001</v>
          </cell>
          <cell r="B8463" t="str">
            <v>ALL OTHER COSTS AND EXPENSES</v>
          </cell>
        </row>
        <row r="8464">
          <cell r="A8464">
            <v>5100001</v>
          </cell>
          <cell r="B8464" t="str">
            <v>ALL OTHER COSTS AND EXPENSES</v>
          </cell>
        </row>
        <row r="8465">
          <cell r="A8465">
            <v>5100001</v>
          </cell>
          <cell r="B8465" t="str">
            <v>ALL OTHER COSTS AND EXPENSES</v>
          </cell>
        </row>
        <row r="8466">
          <cell r="A8466">
            <v>5100001</v>
          </cell>
          <cell r="B8466" t="str">
            <v>ALL OTHER COSTS AND EXPENSES</v>
          </cell>
        </row>
        <row r="8467">
          <cell r="A8467">
            <v>5100001</v>
          </cell>
          <cell r="B8467" t="str">
            <v>ALL OTHER COSTS AND EXPENSES</v>
          </cell>
        </row>
        <row r="8468">
          <cell r="A8468">
            <v>5100001</v>
          </cell>
          <cell r="B8468" t="str">
            <v>ALL OTHER COSTS AND EXPENSES</v>
          </cell>
        </row>
        <row r="8469">
          <cell r="A8469">
            <v>5100001</v>
          </cell>
          <cell r="B8469" t="str">
            <v>ALL OTHER COSTS AND EXPENSES</v>
          </cell>
        </row>
        <row r="8470">
          <cell r="A8470">
            <v>5100001</v>
          </cell>
          <cell r="B8470" t="str">
            <v>ALL OTHER COSTS AND EXPENSES</v>
          </cell>
        </row>
        <row r="8471">
          <cell r="A8471">
            <v>5100001</v>
          </cell>
          <cell r="B8471" t="str">
            <v>ALL OTHER COSTS AND EXPENSES</v>
          </cell>
        </row>
        <row r="8472">
          <cell r="A8472">
            <v>5100001</v>
          </cell>
          <cell r="B8472" t="str">
            <v>ALL OTHER COSTS AND EXPENSES</v>
          </cell>
        </row>
        <row r="8473">
          <cell r="A8473">
            <v>5100001</v>
          </cell>
          <cell r="B8473" t="str">
            <v>ALL OTHER COSTS AND EXPENSES</v>
          </cell>
        </row>
        <row r="8474">
          <cell r="A8474">
            <v>5100001</v>
          </cell>
          <cell r="B8474" t="str">
            <v>ALL OTHER COSTS AND EXPENSES</v>
          </cell>
        </row>
        <row r="8475">
          <cell r="A8475">
            <v>5100001</v>
          </cell>
          <cell r="B8475" t="str">
            <v>ALL OTHER COSTS AND EXPENSES</v>
          </cell>
        </row>
        <row r="8476">
          <cell r="A8476">
            <v>5100001</v>
          </cell>
          <cell r="B8476" t="str">
            <v>ALL OTHER COSTS AND EXPENSES</v>
          </cell>
        </row>
        <row r="8477">
          <cell r="A8477">
            <v>5100001</v>
          </cell>
          <cell r="B8477" t="str">
            <v>ALL OTHER COSTS AND EXPENSES</v>
          </cell>
        </row>
        <row r="8478">
          <cell r="A8478">
            <v>5100001</v>
          </cell>
          <cell r="B8478" t="str">
            <v>ALL OTHER COSTS AND EXPENSES</v>
          </cell>
        </row>
        <row r="8479">
          <cell r="A8479">
            <v>5100001</v>
          </cell>
          <cell r="B8479" t="str">
            <v>ALL OTHER COSTS AND EXPENSES</v>
          </cell>
        </row>
        <row r="8480">
          <cell r="A8480">
            <v>5100001</v>
          </cell>
          <cell r="B8480" t="str">
            <v>ALL OTHER COSTS AND EXPENSES</v>
          </cell>
        </row>
        <row r="8481">
          <cell r="A8481">
            <v>5100001</v>
          </cell>
          <cell r="B8481" t="str">
            <v>ALL OTHER COSTS AND EXPENSES</v>
          </cell>
        </row>
        <row r="8482">
          <cell r="A8482">
            <v>5100001</v>
          </cell>
          <cell r="B8482" t="str">
            <v>ALL OTHER COSTS AND EXPENSES</v>
          </cell>
        </row>
        <row r="8483">
          <cell r="A8483">
            <v>5100001</v>
          </cell>
          <cell r="B8483" t="str">
            <v>ALL OTHER COSTS AND EXPENSES</v>
          </cell>
        </row>
        <row r="8484">
          <cell r="A8484">
            <v>5100001</v>
          </cell>
          <cell r="B8484" t="str">
            <v>ALL OTHER COSTS AND EXPENSES</v>
          </cell>
        </row>
        <row r="8485">
          <cell r="A8485">
            <v>5100001</v>
          </cell>
          <cell r="B8485" t="str">
            <v>ALL OTHER COSTS AND EXPENSES</v>
          </cell>
        </row>
        <row r="8486">
          <cell r="A8486">
            <v>5100001</v>
          </cell>
          <cell r="B8486" t="str">
            <v>ALL OTHER COSTS AND EXPENSES</v>
          </cell>
        </row>
        <row r="8487">
          <cell r="A8487">
            <v>5100001</v>
          </cell>
          <cell r="B8487" t="str">
            <v>ALL OTHER COSTS AND EXPENSES</v>
          </cell>
        </row>
        <row r="8488">
          <cell r="A8488">
            <v>5100001</v>
          </cell>
          <cell r="B8488" t="str">
            <v>ALL OTHER COSTS AND EXPENSES</v>
          </cell>
        </row>
        <row r="8489">
          <cell r="A8489">
            <v>5100001</v>
          </cell>
          <cell r="B8489" t="str">
            <v>ALL OTHER COSTS AND EXPENSES</v>
          </cell>
        </row>
        <row r="8490">
          <cell r="A8490">
            <v>5100001</v>
          </cell>
          <cell r="B8490" t="str">
            <v>ALL OTHER COSTS AND EXPENSES</v>
          </cell>
        </row>
        <row r="8491">
          <cell r="A8491">
            <v>5100001</v>
          </cell>
          <cell r="B8491" t="str">
            <v>ALL OTHER COSTS AND EXPENSES</v>
          </cell>
        </row>
        <row r="8492">
          <cell r="A8492">
            <v>5100001</v>
          </cell>
          <cell r="B8492" t="str">
            <v>ALL OTHER COSTS AND EXPENSES</v>
          </cell>
        </row>
        <row r="8493">
          <cell r="A8493">
            <v>5100001</v>
          </cell>
          <cell r="B8493" t="str">
            <v>ALL OTHER COSTS AND EXPENSES</v>
          </cell>
        </row>
        <row r="8494">
          <cell r="A8494">
            <v>5100001</v>
          </cell>
          <cell r="B8494" t="str">
            <v>ALL OTHER COSTS AND EXPENSES</v>
          </cell>
        </row>
        <row r="8495">
          <cell r="A8495">
            <v>5100001</v>
          </cell>
          <cell r="B8495" t="str">
            <v>ALL OTHER COSTS AND EXPENSES</v>
          </cell>
        </row>
        <row r="8496">
          <cell r="A8496">
            <v>5100001</v>
          </cell>
          <cell r="B8496" t="str">
            <v>ALL OTHER COSTS AND EXPENSES</v>
          </cell>
        </row>
        <row r="8497">
          <cell r="A8497">
            <v>5100001</v>
          </cell>
          <cell r="B8497" t="str">
            <v>ALL OTHER COSTS AND EXPENSES</v>
          </cell>
        </row>
        <row r="8498">
          <cell r="A8498">
            <v>5100001</v>
          </cell>
          <cell r="B8498" t="str">
            <v>ALL OTHER COSTS AND EXPENSES</v>
          </cell>
        </row>
        <row r="8499">
          <cell r="A8499">
            <v>5100001</v>
          </cell>
          <cell r="B8499" t="str">
            <v>ALL OTHER COSTS AND EXPENSES</v>
          </cell>
        </row>
        <row r="8500">
          <cell r="A8500">
            <v>5100001</v>
          </cell>
          <cell r="B8500" t="str">
            <v>ALL OTHER COSTS AND EXPENSES</v>
          </cell>
        </row>
        <row r="8501">
          <cell r="A8501">
            <v>5100001</v>
          </cell>
          <cell r="B8501" t="str">
            <v>ALL OTHER COSTS AND EXPENSES</v>
          </cell>
        </row>
        <row r="8502">
          <cell r="A8502">
            <v>5100001</v>
          </cell>
          <cell r="B8502" t="str">
            <v>ALL OTHER COSTS AND EXPENSES</v>
          </cell>
        </row>
        <row r="8503">
          <cell r="A8503">
            <v>5100001</v>
          </cell>
          <cell r="B8503" t="str">
            <v>ALL OTHER COSTS AND EXPENSES</v>
          </cell>
        </row>
        <row r="8504">
          <cell r="A8504">
            <v>5100001</v>
          </cell>
          <cell r="B8504" t="str">
            <v>ALL OTHER COSTS AND EXPENSES</v>
          </cell>
        </row>
        <row r="8505">
          <cell r="A8505">
            <v>5100001</v>
          </cell>
          <cell r="B8505" t="str">
            <v>ALL OTHER COSTS AND EXPENSES</v>
          </cell>
        </row>
        <row r="8506">
          <cell r="A8506">
            <v>5100001</v>
          </cell>
          <cell r="B8506" t="str">
            <v>ALL OTHER COSTS AND EXPENSES</v>
          </cell>
        </row>
        <row r="8507">
          <cell r="A8507">
            <v>5100001</v>
          </cell>
          <cell r="B8507" t="str">
            <v>ALL OTHER COSTS AND EXPENSES</v>
          </cell>
        </row>
        <row r="8508">
          <cell r="A8508">
            <v>5100001</v>
          </cell>
          <cell r="B8508" t="str">
            <v>ALL OTHER COSTS AND EXPENSES</v>
          </cell>
        </row>
        <row r="8509">
          <cell r="A8509">
            <v>5100001</v>
          </cell>
          <cell r="B8509" t="str">
            <v>ALL OTHER COSTS AND EXPENSES</v>
          </cell>
        </row>
        <row r="8510">
          <cell r="A8510">
            <v>5100001</v>
          </cell>
          <cell r="B8510" t="str">
            <v>ALL OTHER COSTS AND EXPENSES</v>
          </cell>
        </row>
        <row r="8511">
          <cell r="A8511">
            <v>5100001</v>
          </cell>
          <cell r="B8511" t="str">
            <v>ALL OTHER COSTS AND EXPENSES</v>
          </cell>
        </row>
        <row r="8512">
          <cell r="A8512">
            <v>5100001</v>
          </cell>
          <cell r="B8512" t="str">
            <v>ALL OTHER COSTS AND EXPENSES</v>
          </cell>
        </row>
        <row r="8513">
          <cell r="A8513">
            <v>5100001</v>
          </cell>
          <cell r="B8513" t="str">
            <v>ALL OTHER COSTS AND EXPENSES</v>
          </cell>
        </row>
        <row r="8514">
          <cell r="A8514">
            <v>5100001</v>
          </cell>
          <cell r="B8514" t="str">
            <v>ALL OTHER COSTS AND EXPENSES</v>
          </cell>
        </row>
        <row r="8515">
          <cell r="A8515">
            <v>5100001</v>
          </cell>
          <cell r="B8515" t="str">
            <v>ALL OTHER COSTS AND EXPENSES</v>
          </cell>
        </row>
        <row r="8516">
          <cell r="A8516">
            <v>5100001</v>
          </cell>
          <cell r="B8516" t="str">
            <v>ALL OTHER COSTS AND EXPENSES</v>
          </cell>
        </row>
        <row r="8517">
          <cell r="A8517">
            <v>5100001</v>
          </cell>
          <cell r="B8517" t="str">
            <v>ALL OTHER COSTS AND EXPENSES</v>
          </cell>
        </row>
        <row r="8518">
          <cell r="A8518">
            <v>5100001</v>
          </cell>
          <cell r="B8518" t="str">
            <v>ALL OTHER COSTS AND EXPENSES</v>
          </cell>
        </row>
        <row r="8519">
          <cell r="A8519">
            <v>5100001</v>
          </cell>
          <cell r="B8519" t="str">
            <v>ALL OTHER COSTS AND EXPENSES</v>
          </cell>
        </row>
        <row r="8520">
          <cell r="A8520">
            <v>5100001</v>
          </cell>
          <cell r="B8520" t="str">
            <v>ALL OTHER COSTS AND EXPENSES</v>
          </cell>
        </row>
        <row r="8521">
          <cell r="A8521">
            <v>5100001</v>
          </cell>
          <cell r="B8521" t="str">
            <v>ALL OTHER COSTS AND EXPENSES</v>
          </cell>
        </row>
        <row r="8522">
          <cell r="A8522">
            <v>5100001</v>
          </cell>
          <cell r="B8522" t="str">
            <v>ALL OTHER COSTS AND EXPENSES</v>
          </cell>
        </row>
        <row r="8523">
          <cell r="A8523">
            <v>5100001</v>
          </cell>
          <cell r="B8523" t="str">
            <v>ALL OTHER COSTS AND EXPENSES</v>
          </cell>
        </row>
        <row r="8524">
          <cell r="A8524">
            <v>5100001</v>
          </cell>
          <cell r="B8524" t="str">
            <v>ALL OTHER COSTS AND EXPENSES</v>
          </cell>
        </row>
        <row r="8525">
          <cell r="A8525">
            <v>5100001</v>
          </cell>
          <cell r="B8525" t="str">
            <v>ALL OTHER COSTS AND EXPENSES</v>
          </cell>
        </row>
        <row r="8526">
          <cell r="A8526">
            <v>5100001</v>
          </cell>
          <cell r="B8526" t="str">
            <v>ALL OTHER COSTS AND EXPENSES</v>
          </cell>
        </row>
        <row r="8527">
          <cell r="A8527">
            <v>5100001</v>
          </cell>
          <cell r="B8527" t="str">
            <v>ALL OTHER COSTS AND EXPENSES</v>
          </cell>
        </row>
        <row r="8528">
          <cell r="A8528">
            <v>5100001</v>
          </cell>
          <cell r="B8528" t="str">
            <v>ALL OTHER COSTS AND EXPENSES</v>
          </cell>
        </row>
        <row r="8529">
          <cell r="A8529">
            <v>5100001</v>
          </cell>
          <cell r="B8529" t="str">
            <v>ALL OTHER COSTS AND EXPENSES</v>
          </cell>
        </row>
        <row r="8530">
          <cell r="A8530">
            <v>5100001</v>
          </cell>
          <cell r="B8530" t="str">
            <v>ALL OTHER COSTS AND EXPENSES</v>
          </cell>
        </row>
        <row r="8531">
          <cell r="A8531">
            <v>5100001</v>
          </cell>
          <cell r="B8531" t="str">
            <v>ALL OTHER COSTS AND EXPENSES</v>
          </cell>
        </row>
        <row r="8532">
          <cell r="A8532">
            <v>5100001</v>
          </cell>
          <cell r="B8532" t="str">
            <v>ALL OTHER COSTS AND EXPENSES</v>
          </cell>
        </row>
        <row r="8533">
          <cell r="A8533">
            <v>5100001</v>
          </cell>
          <cell r="B8533" t="str">
            <v>ALL OTHER COSTS AND EXPENSES</v>
          </cell>
        </row>
        <row r="8534">
          <cell r="A8534">
            <v>5100001</v>
          </cell>
          <cell r="B8534" t="str">
            <v>ALL OTHER COSTS AND EXPENSES</v>
          </cell>
        </row>
        <row r="8535">
          <cell r="A8535">
            <v>5100001</v>
          </cell>
          <cell r="B8535" t="str">
            <v>ALL OTHER COSTS AND EXPENSES</v>
          </cell>
        </row>
        <row r="8536">
          <cell r="A8536">
            <v>5100001</v>
          </cell>
          <cell r="B8536" t="str">
            <v>ALL OTHER COSTS AND EXPENSES</v>
          </cell>
        </row>
        <row r="8537">
          <cell r="A8537">
            <v>5100001</v>
          </cell>
          <cell r="B8537" t="str">
            <v>ALL OTHER COSTS AND EXPENSES</v>
          </cell>
        </row>
        <row r="8538">
          <cell r="A8538">
            <v>5100001</v>
          </cell>
          <cell r="B8538" t="str">
            <v>ALL OTHER COSTS AND EXPENSES</v>
          </cell>
        </row>
        <row r="8539">
          <cell r="A8539">
            <v>5100001</v>
          </cell>
          <cell r="B8539" t="str">
            <v>ALL OTHER COSTS AND EXPENSES</v>
          </cell>
        </row>
        <row r="8540">
          <cell r="A8540">
            <v>5100001</v>
          </cell>
          <cell r="B8540" t="str">
            <v>ALL OTHER COSTS AND EXPENSES</v>
          </cell>
        </row>
        <row r="8541">
          <cell r="A8541">
            <v>5100001</v>
          </cell>
          <cell r="B8541" t="str">
            <v>ALL OTHER COSTS AND EXPENSES</v>
          </cell>
        </row>
        <row r="8542">
          <cell r="A8542">
            <v>5100001</v>
          </cell>
          <cell r="B8542" t="str">
            <v>ALL OTHER COSTS AND EXPENSES</v>
          </cell>
        </row>
        <row r="8543">
          <cell r="A8543">
            <v>5100001</v>
          </cell>
          <cell r="B8543" t="str">
            <v>ALL OTHER COSTS AND EXPENSES</v>
          </cell>
        </row>
        <row r="8544">
          <cell r="A8544">
            <v>5100001</v>
          </cell>
          <cell r="B8544" t="str">
            <v>ALL OTHER COSTS AND EXPENSES</v>
          </cell>
        </row>
        <row r="8545">
          <cell r="A8545">
            <v>5100001</v>
          </cell>
          <cell r="B8545" t="str">
            <v>ALL OTHER COSTS AND EXPENSES</v>
          </cell>
        </row>
        <row r="8546">
          <cell r="A8546">
            <v>5100001</v>
          </cell>
          <cell r="B8546" t="str">
            <v>ALL OTHER COSTS AND EXPENSES</v>
          </cell>
        </row>
        <row r="8547">
          <cell r="A8547">
            <v>5100001</v>
          </cell>
          <cell r="B8547" t="str">
            <v>ALL OTHER COSTS AND EXPENSES</v>
          </cell>
        </row>
        <row r="8548">
          <cell r="A8548">
            <v>5100001</v>
          </cell>
          <cell r="B8548" t="str">
            <v>ALL OTHER COSTS AND EXPENSES</v>
          </cell>
        </row>
        <row r="8549">
          <cell r="A8549">
            <v>5100001</v>
          </cell>
          <cell r="B8549" t="str">
            <v>ALL OTHER COSTS AND EXPENSES</v>
          </cell>
        </row>
        <row r="8550">
          <cell r="A8550">
            <v>5100001</v>
          </cell>
          <cell r="B8550" t="str">
            <v>ALL OTHER COSTS AND EXPENSES</v>
          </cell>
        </row>
        <row r="8551">
          <cell r="A8551">
            <v>5100001</v>
          </cell>
          <cell r="B8551" t="str">
            <v>ALL OTHER COSTS AND EXPENSES</v>
          </cell>
        </row>
        <row r="8552">
          <cell r="A8552">
            <v>5100001</v>
          </cell>
          <cell r="B8552" t="str">
            <v>ALL OTHER COSTS AND EXPENSES</v>
          </cell>
        </row>
        <row r="8553">
          <cell r="A8553">
            <v>5100001</v>
          </cell>
          <cell r="B8553" t="str">
            <v>ALL OTHER COSTS AND EXPENSES</v>
          </cell>
        </row>
        <row r="8554">
          <cell r="A8554">
            <v>5100001</v>
          </cell>
          <cell r="B8554" t="str">
            <v>ALL OTHER COSTS AND EXPENSES</v>
          </cell>
        </row>
        <row r="8555">
          <cell r="A8555">
            <v>5100001</v>
          </cell>
          <cell r="B8555" t="str">
            <v>ALL OTHER COSTS AND EXPENSES</v>
          </cell>
        </row>
        <row r="8556">
          <cell r="A8556">
            <v>5100001</v>
          </cell>
          <cell r="B8556" t="str">
            <v>ALL OTHER COSTS AND EXPENSES</v>
          </cell>
        </row>
        <row r="8557">
          <cell r="A8557">
            <v>5100001</v>
          </cell>
          <cell r="B8557" t="str">
            <v>ALL OTHER COSTS AND EXPENSES</v>
          </cell>
        </row>
        <row r="8558">
          <cell r="A8558">
            <v>5100001</v>
          </cell>
          <cell r="B8558" t="str">
            <v>ALL OTHER COSTS AND EXPENSES</v>
          </cell>
        </row>
        <row r="8559">
          <cell r="A8559">
            <v>5100001</v>
          </cell>
          <cell r="B8559" t="str">
            <v>ALL OTHER COSTS AND EXPENSES</v>
          </cell>
        </row>
        <row r="8560">
          <cell r="A8560">
            <v>5100001</v>
          </cell>
          <cell r="B8560" t="str">
            <v>ALL OTHER COSTS AND EXPENSES</v>
          </cell>
        </row>
        <row r="8561">
          <cell r="A8561">
            <v>5100001</v>
          </cell>
          <cell r="B8561" t="str">
            <v>ALL OTHER COSTS AND EXPENSES</v>
          </cell>
        </row>
        <row r="8562">
          <cell r="A8562">
            <v>5100001</v>
          </cell>
          <cell r="B8562" t="str">
            <v>ALL OTHER COSTS AND EXPENSES</v>
          </cell>
        </row>
        <row r="8563">
          <cell r="A8563">
            <v>5100001</v>
          </cell>
          <cell r="B8563" t="str">
            <v>ALL OTHER COSTS AND EXPENSES</v>
          </cell>
        </row>
        <row r="8564">
          <cell r="A8564">
            <v>5100001</v>
          </cell>
          <cell r="B8564" t="str">
            <v>ALL OTHER COSTS AND EXPENSES</v>
          </cell>
        </row>
        <row r="8565">
          <cell r="A8565">
            <v>5100001</v>
          </cell>
          <cell r="B8565" t="str">
            <v>ALL OTHER COSTS AND EXPENSES</v>
          </cell>
        </row>
        <row r="8566">
          <cell r="A8566">
            <v>5100001</v>
          </cell>
          <cell r="B8566" t="str">
            <v>ALL OTHER COSTS AND EXPENSES</v>
          </cell>
        </row>
        <row r="8567">
          <cell r="A8567">
            <v>5100001</v>
          </cell>
          <cell r="B8567" t="str">
            <v>ALL OTHER COSTS AND EXPENSES</v>
          </cell>
        </row>
        <row r="8568">
          <cell r="A8568">
            <v>5100001</v>
          </cell>
          <cell r="B8568" t="str">
            <v>ALL OTHER COSTS AND EXPENSES</v>
          </cell>
        </row>
        <row r="8569">
          <cell r="A8569">
            <v>5100001</v>
          </cell>
          <cell r="B8569" t="str">
            <v>ALL OTHER COSTS AND EXPENSES</v>
          </cell>
        </row>
        <row r="8570">
          <cell r="A8570">
            <v>5100001</v>
          </cell>
          <cell r="B8570" t="str">
            <v>ALL OTHER COSTS AND EXPENSES</v>
          </cell>
        </row>
        <row r="8571">
          <cell r="A8571">
            <v>5100001</v>
          </cell>
          <cell r="B8571" t="str">
            <v>ALL OTHER COSTS AND EXPENSES</v>
          </cell>
        </row>
        <row r="8572">
          <cell r="A8572">
            <v>5100001</v>
          </cell>
          <cell r="B8572" t="str">
            <v>ALL OTHER COSTS AND EXPENSES</v>
          </cell>
        </row>
        <row r="8573">
          <cell r="A8573">
            <v>5100001</v>
          </cell>
          <cell r="B8573" t="str">
            <v>ALL OTHER COSTS AND EXPENSES</v>
          </cell>
        </row>
        <row r="8574">
          <cell r="A8574">
            <v>5100001</v>
          </cell>
          <cell r="B8574" t="str">
            <v>ALL OTHER COSTS AND EXPENSES</v>
          </cell>
        </row>
        <row r="8575">
          <cell r="A8575">
            <v>5100001</v>
          </cell>
          <cell r="B8575" t="str">
            <v>ALL OTHER COSTS AND EXPENSES</v>
          </cell>
        </row>
        <row r="8576">
          <cell r="A8576">
            <v>5100001</v>
          </cell>
          <cell r="B8576" t="str">
            <v>ALL OTHER COSTS AND EXPENSES</v>
          </cell>
        </row>
        <row r="8577">
          <cell r="A8577">
            <v>5100001</v>
          </cell>
          <cell r="B8577" t="str">
            <v>ALL OTHER COSTS AND EXPENSES</v>
          </cell>
        </row>
        <row r="8578">
          <cell r="A8578">
            <v>5100001</v>
          </cell>
          <cell r="B8578" t="str">
            <v>ALL OTHER COSTS AND EXPENSES</v>
          </cell>
        </row>
        <row r="8579">
          <cell r="A8579">
            <v>5100001</v>
          </cell>
          <cell r="B8579" t="str">
            <v>ALL OTHER COSTS AND EXPENSES</v>
          </cell>
        </row>
        <row r="8580">
          <cell r="A8580">
            <v>5100001</v>
          </cell>
          <cell r="B8580" t="str">
            <v>ALL OTHER COSTS AND EXPENSES</v>
          </cell>
        </row>
        <row r="8581">
          <cell r="A8581">
            <v>5100001</v>
          </cell>
          <cell r="B8581" t="str">
            <v>ALL OTHER COSTS AND EXPENSES</v>
          </cell>
        </row>
        <row r="8582">
          <cell r="A8582">
            <v>5100001</v>
          </cell>
          <cell r="B8582" t="str">
            <v>ALL OTHER COSTS AND EXPENSES</v>
          </cell>
        </row>
        <row r="8583">
          <cell r="A8583">
            <v>5100001</v>
          </cell>
          <cell r="B8583" t="str">
            <v>ALL OTHER COSTS AND EXPENSES</v>
          </cell>
        </row>
        <row r="8584">
          <cell r="A8584">
            <v>5100001</v>
          </cell>
          <cell r="B8584" t="str">
            <v>ALL OTHER COSTS AND EXPENSES</v>
          </cell>
        </row>
        <row r="8585">
          <cell r="A8585">
            <v>5100001</v>
          </cell>
          <cell r="B8585" t="str">
            <v>ALL OTHER COSTS AND EXPENSES</v>
          </cell>
        </row>
        <row r="8586">
          <cell r="A8586">
            <v>5100001</v>
          </cell>
          <cell r="B8586" t="str">
            <v>ALL OTHER COSTS AND EXPENSES</v>
          </cell>
        </row>
        <row r="8587">
          <cell r="A8587">
            <v>5100001</v>
          </cell>
          <cell r="B8587" t="str">
            <v>ALL OTHER COSTS AND EXPENSES</v>
          </cell>
        </row>
        <row r="8588">
          <cell r="A8588">
            <v>5100001</v>
          </cell>
          <cell r="B8588" t="str">
            <v>ALL OTHER COSTS AND EXPENSES</v>
          </cell>
        </row>
        <row r="8589">
          <cell r="A8589">
            <v>5100001</v>
          </cell>
          <cell r="B8589" t="str">
            <v>ALL OTHER COSTS AND EXPENSES</v>
          </cell>
        </row>
        <row r="8590">
          <cell r="A8590">
            <v>5100001</v>
          </cell>
          <cell r="B8590" t="str">
            <v>ALL OTHER COSTS AND EXPENSES</v>
          </cell>
        </row>
        <row r="8591">
          <cell r="A8591">
            <v>5100001</v>
          </cell>
          <cell r="B8591" t="str">
            <v>ALL OTHER COSTS AND EXPENSES</v>
          </cell>
        </row>
        <row r="8592">
          <cell r="A8592">
            <v>5100001</v>
          </cell>
          <cell r="B8592" t="str">
            <v>ALL OTHER COSTS AND EXPENSES</v>
          </cell>
        </row>
        <row r="8593">
          <cell r="A8593">
            <v>5100001</v>
          </cell>
          <cell r="B8593" t="str">
            <v>ALL OTHER COSTS AND EXPENSES</v>
          </cell>
        </row>
        <row r="8594">
          <cell r="A8594">
            <v>5100001</v>
          </cell>
          <cell r="B8594" t="str">
            <v>ALL OTHER COSTS AND EXPENSES</v>
          </cell>
        </row>
        <row r="8595">
          <cell r="A8595">
            <v>5100001</v>
          </cell>
          <cell r="B8595" t="str">
            <v>ALL OTHER COSTS AND EXPENSES</v>
          </cell>
        </row>
        <row r="8596">
          <cell r="A8596">
            <v>5100001</v>
          </cell>
          <cell r="B8596" t="str">
            <v>ALL OTHER COSTS AND EXPENSES</v>
          </cell>
        </row>
        <row r="8597">
          <cell r="A8597">
            <v>5100001</v>
          </cell>
          <cell r="B8597" t="str">
            <v>ALL OTHER COSTS AND EXPENSES</v>
          </cell>
        </row>
        <row r="8598">
          <cell r="A8598">
            <v>5100001</v>
          </cell>
          <cell r="B8598" t="str">
            <v>ALL OTHER COSTS AND EXPENSES</v>
          </cell>
        </row>
        <row r="8599">
          <cell r="A8599">
            <v>5100001</v>
          </cell>
          <cell r="B8599" t="str">
            <v>ALL OTHER COSTS AND EXPENSES</v>
          </cell>
        </row>
        <row r="8600">
          <cell r="A8600">
            <v>5100001</v>
          </cell>
          <cell r="B8600" t="str">
            <v>ALL OTHER COSTS AND EXPENSES</v>
          </cell>
        </row>
        <row r="8601">
          <cell r="A8601">
            <v>5100001</v>
          </cell>
          <cell r="B8601" t="str">
            <v>ALL OTHER COSTS AND EXPENSES</v>
          </cell>
        </row>
        <row r="8602">
          <cell r="A8602">
            <v>5100001</v>
          </cell>
          <cell r="B8602" t="str">
            <v>ALL OTHER COSTS AND EXPENSES</v>
          </cell>
        </row>
        <row r="8603">
          <cell r="A8603">
            <v>5100001</v>
          </cell>
          <cell r="B8603" t="str">
            <v>ALL OTHER COSTS AND EXPENSES</v>
          </cell>
        </row>
        <row r="8604">
          <cell r="A8604">
            <v>5100001</v>
          </cell>
          <cell r="B8604" t="str">
            <v>ALL OTHER COSTS AND EXPENSES</v>
          </cell>
        </row>
        <row r="8605">
          <cell r="A8605">
            <v>5100001</v>
          </cell>
          <cell r="B8605" t="str">
            <v>ALL OTHER COSTS AND EXPENSES</v>
          </cell>
        </row>
        <row r="8606">
          <cell r="A8606">
            <v>5100001</v>
          </cell>
          <cell r="B8606" t="str">
            <v>ALL OTHER COSTS AND EXPENSES</v>
          </cell>
        </row>
        <row r="8607">
          <cell r="A8607">
            <v>5100001</v>
          </cell>
          <cell r="B8607" t="str">
            <v>ALL OTHER COSTS AND EXPENSES</v>
          </cell>
        </row>
        <row r="8608">
          <cell r="A8608">
            <v>5100001</v>
          </cell>
          <cell r="B8608" t="str">
            <v>ALL OTHER COSTS AND EXPENSES</v>
          </cell>
        </row>
        <row r="8609">
          <cell r="A8609">
            <v>5100001</v>
          </cell>
          <cell r="B8609" t="str">
            <v>ALL OTHER COSTS AND EXPENSES</v>
          </cell>
        </row>
        <row r="8610">
          <cell r="A8610">
            <v>5100001</v>
          </cell>
          <cell r="B8610" t="str">
            <v>ALL OTHER COSTS AND EXPENSES</v>
          </cell>
        </row>
        <row r="8611">
          <cell r="A8611">
            <v>5100001</v>
          </cell>
          <cell r="B8611" t="str">
            <v>ALL OTHER COSTS AND EXPENSES</v>
          </cell>
        </row>
        <row r="8612">
          <cell r="A8612">
            <v>5100001</v>
          </cell>
          <cell r="B8612" t="str">
            <v>ALL OTHER COSTS AND EXPENSES</v>
          </cell>
        </row>
        <row r="8613">
          <cell r="A8613">
            <v>5100001</v>
          </cell>
          <cell r="B8613" t="str">
            <v>ALL OTHER COSTS AND EXPENSES</v>
          </cell>
        </row>
        <row r="8614">
          <cell r="A8614">
            <v>5100001</v>
          </cell>
          <cell r="B8614" t="str">
            <v>ALL OTHER COSTS AND EXPENSES</v>
          </cell>
        </row>
        <row r="8615">
          <cell r="A8615">
            <v>5100001</v>
          </cell>
          <cell r="B8615" t="str">
            <v>ALL OTHER COSTS AND EXPENSES</v>
          </cell>
        </row>
        <row r="8616">
          <cell r="A8616">
            <v>5100001</v>
          </cell>
          <cell r="B8616" t="str">
            <v>ALL OTHER COSTS AND EXPENSES</v>
          </cell>
        </row>
        <row r="8617">
          <cell r="A8617">
            <v>5100001</v>
          </cell>
          <cell r="B8617" t="str">
            <v>ALL OTHER COSTS AND EXPENSES</v>
          </cell>
        </row>
        <row r="8618">
          <cell r="A8618">
            <v>5100001</v>
          </cell>
          <cell r="B8618" t="str">
            <v>ALL OTHER COSTS AND EXPENSES</v>
          </cell>
        </row>
        <row r="8619">
          <cell r="A8619">
            <v>5100001</v>
          </cell>
          <cell r="B8619" t="str">
            <v>ALL OTHER COSTS AND EXPENSES</v>
          </cell>
        </row>
        <row r="8620">
          <cell r="A8620">
            <v>5100001</v>
          </cell>
          <cell r="B8620" t="str">
            <v>ALL OTHER COSTS AND EXPENSES</v>
          </cell>
        </row>
        <row r="8621">
          <cell r="A8621">
            <v>5100001</v>
          </cell>
          <cell r="B8621" t="str">
            <v>ALL OTHER COSTS AND EXPENSES</v>
          </cell>
        </row>
        <row r="8622">
          <cell r="A8622">
            <v>5100001</v>
          </cell>
          <cell r="B8622" t="str">
            <v>ALL OTHER COSTS AND EXPENSES</v>
          </cell>
        </row>
        <row r="8623">
          <cell r="A8623">
            <v>5100001</v>
          </cell>
          <cell r="B8623" t="str">
            <v>ALL OTHER COSTS AND EXPENSES</v>
          </cell>
        </row>
        <row r="8624">
          <cell r="A8624">
            <v>5100001</v>
          </cell>
          <cell r="B8624" t="str">
            <v>ALL OTHER COSTS AND EXPENSES</v>
          </cell>
        </row>
        <row r="8625">
          <cell r="A8625">
            <v>5100001</v>
          </cell>
          <cell r="B8625" t="str">
            <v>ALL OTHER COSTS AND EXPENSES</v>
          </cell>
        </row>
        <row r="8626">
          <cell r="A8626">
            <v>5100001</v>
          </cell>
          <cell r="B8626" t="str">
            <v>ALL OTHER COSTS AND EXPENSES</v>
          </cell>
        </row>
        <row r="8627">
          <cell r="A8627">
            <v>5100001</v>
          </cell>
          <cell r="B8627" t="str">
            <v>ALL OTHER COSTS AND EXPENSES</v>
          </cell>
        </row>
        <row r="8628">
          <cell r="A8628">
            <v>5100001</v>
          </cell>
          <cell r="B8628" t="str">
            <v>ALL OTHER COSTS AND EXPENSES</v>
          </cell>
        </row>
        <row r="8629">
          <cell r="A8629">
            <v>5100001</v>
          </cell>
          <cell r="B8629" t="str">
            <v>ALL OTHER COSTS AND EXPENSES</v>
          </cell>
        </row>
        <row r="8630">
          <cell r="A8630">
            <v>5100001</v>
          </cell>
          <cell r="B8630" t="str">
            <v>ALL OTHER COSTS AND EXPENSES</v>
          </cell>
        </row>
        <row r="8631">
          <cell r="A8631">
            <v>5100001</v>
          </cell>
          <cell r="B8631" t="str">
            <v>ALL OTHER COSTS AND EXPENSES</v>
          </cell>
        </row>
        <row r="8632">
          <cell r="A8632">
            <v>5100001</v>
          </cell>
          <cell r="B8632" t="str">
            <v>ALL OTHER COSTS AND EXPENSES</v>
          </cell>
        </row>
        <row r="8633">
          <cell r="A8633">
            <v>5100001</v>
          </cell>
          <cell r="B8633" t="str">
            <v>ALL OTHER COSTS AND EXPENSES</v>
          </cell>
        </row>
        <row r="8634">
          <cell r="A8634">
            <v>5100001</v>
          </cell>
          <cell r="B8634" t="str">
            <v>ALL OTHER COSTS AND EXPENSES</v>
          </cell>
        </row>
        <row r="8635">
          <cell r="A8635">
            <v>5100001</v>
          </cell>
          <cell r="B8635" t="str">
            <v>ALL OTHER COSTS AND EXPENSES</v>
          </cell>
        </row>
        <row r="8636">
          <cell r="A8636">
            <v>5100001</v>
          </cell>
          <cell r="B8636" t="str">
            <v>ALL OTHER COSTS AND EXPENSES</v>
          </cell>
        </row>
        <row r="8637">
          <cell r="A8637">
            <v>5100001</v>
          </cell>
          <cell r="B8637" t="str">
            <v>ALL OTHER COSTS AND EXPENSES</v>
          </cell>
        </row>
        <row r="8638">
          <cell r="A8638">
            <v>5100001</v>
          </cell>
          <cell r="B8638" t="str">
            <v>ALL OTHER COSTS AND EXPENSES</v>
          </cell>
        </row>
        <row r="8639">
          <cell r="A8639">
            <v>5100001</v>
          </cell>
          <cell r="B8639" t="str">
            <v>ALL OTHER COSTS AND EXPENSES</v>
          </cell>
        </row>
        <row r="8640">
          <cell r="A8640">
            <v>5100001</v>
          </cell>
          <cell r="B8640" t="str">
            <v>ALL OTHER COSTS AND EXPENSES</v>
          </cell>
        </row>
        <row r="8641">
          <cell r="A8641">
            <v>5100001</v>
          </cell>
          <cell r="B8641" t="str">
            <v>ALL OTHER COSTS AND EXPENSES</v>
          </cell>
        </row>
        <row r="8642">
          <cell r="A8642">
            <v>5100001</v>
          </cell>
          <cell r="B8642" t="str">
            <v>ALL OTHER COSTS AND EXPENSES</v>
          </cell>
        </row>
        <row r="8643">
          <cell r="A8643">
            <v>5100001</v>
          </cell>
          <cell r="B8643" t="str">
            <v>ALL OTHER COSTS AND EXPENSES</v>
          </cell>
        </row>
        <row r="8644">
          <cell r="A8644">
            <v>5100001</v>
          </cell>
          <cell r="B8644" t="str">
            <v>ALL OTHER COSTS AND EXPENSES</v>
          </cell>
        </row>
        <row r="8645">
          <cell r="A8645">
            <v>5100001</v>
          </cell>
          <cell r="B8645" t="str">
            <v>ALL OTHER COSTS AND EXPENSES</v>
          </cell>
        </row>
        <row r="8646">
          <cell r="A8646">
            <v>5100001</v>
          </cell>
          <cell r="B8646" t="str">
            <v>ALL OTHER COSTS AND EXPENSES</v>
          </cell>
        </row>
        <row r="8647">
          <cell r="A8647">
            <v>5100001</v>
          </cell>
          <cell r="B8647" t="str">
            <v>ALL OTHER COSTS AND EXPENSES</v>
          </cell>
        </row>
        <row r="8648">
          <cell r="A8648">
            <v>5100001</v>
          </cell>
          <cell r="B8648" t="str">
            <v>ALL OTHER COSTS AND EXPENSES</v>
          </cell>
        </row>
        <row r="8649">
          <cell r="A8649">
            <v>5100001</v>
          </cell>
          <cell r="B8649" t="str">
            <v>ALL OTHER COSTS AND EXPENSES</v>
          </cell>
        </row>
        <row r="8650">
          <cell r="A8650">
            <v>5100001</v>
          </cell>
          <cell r="B8650" t="str">
            <v>ALL OTHER COSTS AND EXPENSES</v>
          </cell>
        </row>
        <row r="8651">
          <cell r="A8651">
            <v>5100001</v>
          </cell>
          <cell r="B8651" t="str">
            <v>ALL OTHER COSTS AND EXPENSES</v>
          </cell>
        </row>
        <row r="8652">
          <cell r="A8652">
            <v>5100001</v>
          </cell>
          <cell r="B8652" t="str">
            <v>ALL OTHER COSTS AND EXPENSES</v>
          </cell>
        </row>
        <row r="8653">
          <cell r="A8653">
            <v>5100001</v>
          </cell>
          <cell r="B8653" t="str">
            <v>ALL OTHER COSTS AND EXPENSES</v>
          </cell>
        </row>
        <row r="8654">
          <cell r="A8654">
            <v>5100001</v>
          </cell>
          <cell r="B8654" t="str">
            <v>ALL OTHER COSTS AND EXPENSES</v>
          </cell>
        </row>
        <row r="8655">
          <cell r="A8655">
            <v>5100001</v>
          </cell>
          <cell r="B8655" t="str">
            <v>ALL OTHER COSTS AND EXPENSES</v>
          </cell>
        </row>
        <row r="8656">
          <cell r="A8656">
            <v>5100001</v>
          </cell>
          <cell r="B8656" t="str">
            <v>ALL OTHER COSTS AND EXPENSES</v>
          </cell>
        </row>
        <row r="8657">
          <cell r="A8657">
            <v>5100001</v>
          </cell>
          <cell r="B8657" t="str">
            <v>ALL OTHER COSTS AND EXPENSES</v>
          </cell>
        </row>
        <row r="8658">
          <cell r="A8658">
            <v>5100001</v>
          </cell>
          <cell r="B8658" t="str">
            <v>ALL OTHER COSTS AND EXPENSES</v>
          </cell>
        </row>
        <row r="8659">
          <cell r="A8659">
            <v>5100001</v>
          </cell>
          <cell r="B8659" t="str">
            <v>ALL OTHER COSTS AND EXPENSES</v>
          </cell>
        </row>
        <row r="8660">
          <cell r="A8660">
            <v>5100001</v>
          </cell>
          <cell r="B8660" t="str">
            <v>ALL OTHER COSTS AND EXPENSES</v>
          </cell>
        </row>
        <row r="8661">
          <cell r="A8661">
            <v>5100001</v>
          </cell>
          <cell r="B8661" t="str">
            <v>ALL OTHER COSTS AND EXPENSES</v>
          </cell>
        </row>
        <row r="8662">
          <cell r="A8662">
            <v>5100001</v>
          </cell>
          <cell r="B8662" t="str">
            <v>ALL OTHER COSTS AND EXPENSES</v>
          </cell>
        </row>
        <row r="8663">
          <cell r="A8663">
            <v>5100001</v>
          </cell>
          <cell r="B8663" t="str">
            <v>ALL OTHER COSTS AND EXPENSES</v>
          </cell>
        </row>
        <row r="8664">
          <cell r="A8664">
            <v>5100001</v>
          </cell>
          <cell r="B8664" t="str">
            <v>ALL OTHER COSTS AND EXPENSES</v>
          </cell>
        </row>
        <row r="8665">
          <cell r="A8665">
            <v>5100001</v>
          </cell>
          <cell r="B8665" t="str">
            <v>ALL OTHER COSTS AND EXPENSES</v>
          </cell>
        </row>
        <row r="8666">
          <cell r="A8666">
            <v>5100001</v>
          </cell>
          <cell r="B8666" t="str">
            <v>ALL OTHER COSTS AND EXPENSES</v>
          </cell>
        </row>
        <row r="8667">
          <cell r="A8667">
            <v>5100001</v>
          </cell>
          <cell r="B8667" t="str">
            <v>ALL OTHER COSTS AND EXPENSES</v>
          </cell>
        </row>
        <row r="8668">
          <cell r="A8668">
            <v>5100001</v>
          </cell>
          <cell r="B8668" t="str">
            <v>ALL OTHER COSTS AND EXPENSES</v>
          </cell>
        </row>
        <row r="8669">
          <cell r="A8669">
            <v>5100001</v>
          </cell>
          <cell r="B8669" t="str">
            <v>ALL OTHER COSTS AND EXPENSES</v>
          </cell>
        </row>
        <row r="8670">
          <cell r="A8670">
            <v>5100001</v>
          </cell>
          <cell r="B8670" t="str">
            <v>ALL OTHER COSTS AND EXPENSES</v>
          </cell>
        </row>
        <row r="8671">
          <cell r="A8671">
            <v>5100001</v>
          </cell>
          <cell r="B8671" t="str">
            <v>ALL OTHER COSTS AND EXPENSES</v>
          </cell>
        </row>
        <row r="8672">
          <cell r="A8672">
            <v>5100001</v>
          </cell>
          <cell r="B8672" t="str">
            <v>ALL OTHER COSTS AND EXPENSES</v>
          </cell>
        </row>
        <row r="8673">
          <cell r="A8673">
            <v>5100001</v>
          </cell>
          <cell r="B8673" t="str">
            <v>ALL OTHER COSTS AND EXPENSES</v>
          </cell>
        </row>
        <row r="8674">
          <cell r="A8674">
            <v>5100001</v>
          </cell>
          <cell r="B8674" t="str">
            <v>ALL OTHER COSTS AND EXPENSES</v>
          </cell>
        </row>
        <row r="8675">
          <cell r="A8675">
            <v>5100001</v>
          </cell>
          <cell r="B8675" t="str">
            <v>ALL OTHER COSTS AND EXPENSES</v>
          </cell>
        </row>
        <row r="8676">
          <cell r="A8676">
            <v>5100001</v>
          </cell>
          <cell r="B8676" t="str">
            <v>ALL OTHER COSTS AND EXPENSES</v>
          </cell>
        </row>
        <row r="8677">
          <cell r="A8677">
            <v>5100001</v>
          </cell>
          <cell r="B8677" t="str">
            <v>ALL OTHER COSTS AND EXPENSES</v>
          </cell>
        </row>
        <row r="8678">
          <cell r="A8678">
            <v>5100001</v>
          </cell>
          <cell r="B8678" t="str">
            <v>ALL OTHER COSTS AND EXPENSES</v>
          </cell>
        </row>
        <row r="8679">
          <cell r="A8679">
            <v>5100001</v>
          </cell>
          <cell r="B8679" t="str">
            <v>ALL OTHER COSTS AND EXPENSES</v>
          </cell>
        </row>
        <row r="8680">
          <cell r="A8680">
            <v>5100001</v>
          </cell>
          <cell r="B8680" t="str">
            <v>ALL OTHER COSTS AND EXPENSES</v>
          </cell>
        </row>
        <row r="8681">
          <cell r="A8681">
            <v>5100001</v>
          </cell>
          <cell r="B8681" t="str">
            <v>ALL OTHER COSTS AND EXPENSES</v>
          </cell>
        </row>
        <row r="8682">
          <cell r="A8682">
            <v>5100001</v>
          </cell>
          <cell r="B8682" t="str">
            <v>ALL OTHER COSTS AND EXPENSES</v>
          </cell>
        </row>
        <row r="8683">
          <cell r="A8683">
            <v>5100001</v>
          </cell>
          <cell r="B8683" t="str">
            <v>ALL OTHER COSTS AND EXPENSES</v>
          </cell>
        </row>
        <row r="8684">
          <cell r="A8684">
            <v>5100001</v>
          </cell>
          <cell r="B8684" t="str">
            <v>ALL OTHER COSTS AND EXPENSES</v>
          </cell>
        </row>
        <row r="8685">
          <cell r="A8685">
            <v>5100001</v>
          </cell>
          <cell r="B8685" t="str">
            <v>ALL OTHER COSTS AND EXPENSES</v>
          </cell>
        </row>
        <row r="8686">
          <cell r="A8686">
            <v>5100001</v>
          </cell>
          <cell r="B8686" t="str">
            <v>ALL OTHER COSTS AND EXPENSES</v>
          </cell>
        </row>
        <row r="8687">
          <cell r="A8687">
            <v>5100001</v>
          </cell>
          <cell r="B8687" t="str">
            <v>ALL OTHER COSTS AND EXPENSES</v>
          </cell>
        </row>
        <row r="8688">
          <cell r="A8688">
            <v>5100001</v>
          </cell>
          <cell r="B8688" t="str">
            <v>ALL OTHER COSTS AND EXPENSES</v>
          </cell>
        </row>
        <row r="8689">
          <cell r="A8689">
            <v>5100001</v>
          </cell>
          <cell r="B8689" t="str">
            <v>ALL OTHER COSTS AND EXPENSES</v>
          </cell>
        </row>
        <row r="8690">
          <cell r="A8690">
            <v>5100001</v>
          </cell>
          <cell r="B8690" t="str">
            <v>ALL OTHER COSTS AND EXPENSES</v>
          </cell>
        </row>
        <row r="8691">
          <cell r="A8691">
            <v>5100001</v>
          </cell>
          <cell r="B8691" t="str">
            <v>ALL OTHER COSTS AND EXPENSES</v>
          </cell>
        </row>
        <row r="8692">
          <cell r="A8692">
            <v>5100001</v>
          </cell>
          <cell r="B8692" t="str">
            <v>ALL OTHER COSTS AND EXPENSES</v>
          </cell>
        </row>
        <row r="8693">
          <cell r="A8693">
            <v>5100001</v>
          </cell>
          <cell r="B8693" t="str">
            <v>ALL OTHER COSTS AND EXPENSES</v>
          </cell>
        </row>
        <row r="8694">
          <cell r="A8694">
            <v>5100001</v>
          </cell>
          <cell r="B8694" t="str">
            <v>ALL OTHER COSTS AND EXPENSES</v>
          </cell>
        </row>
        <row r="8695">
          <cell r="A8695">
            <v>5100001</v>
          </cell>
          <cell r="B8695" t="str">
            <v>ALL OTHER COSTS AND EXPENSES</v>
          </cell>
        </row>
        <row r="8696">
          <cell r="A8696">
            <v>5100001</v>
          </cell>
          <cell r="B8696" t="str">
            <v>ALL OTHER COSTS AND EXPENSES</v>
          </cell>
        </row>
        <row r="8697">
          <cell r="A8697">
            <v>5100001</v>
          </cell>
          <cell r="B8697" t="str">
            <v>ALL OTHER COSTS AND EXPENSES</v>
          </cell>
        </row>
        <row r="8698">
          <cell r="A8698">
            <v>5100001</v>
          </cell>
          <cell r="B8698" t="str">
            <v>ALL OTHER COSTS AND EXPENSES</v>
          </cell>
        </row>
        <row r="8699">
          <cell r="A8699">
            <v>5100001</v>
          </cell>
          <cell r="B8699" t="str">
            <v>ALL OTHER COSTS AND EXPENSES</v>
          </cell>
        </row>
        <row r="8700">
          <cell r="A8700">
            <v>5100001</v>
          </cell>
          <cell r="B8700" t="str">
            <v>ALL OTHER COSTS AND EXPENSES</v>
          </cell>
        </row>
        <row r="8701">
          <cell r="A8701">
            <v>5100001</v>
          </cell>
          <cell r="B8701" t="str">
            <v>ALL OTHER COSTS AND EXPENSES</v>
          </cell>
        </row>
        <row r="8702">
          <cell r="A8702">
            <v>5100001</v>
          </cell>
          <cell r="B8702" t="str">
            <v>ALL OTHER COSTS AND EXPENSES</v>
          </cell>
        </row>
        <row r="8703">
          <cell r="A8703">
            <v>5100001</v>
          </cell>
          <cell r="B8703" t="str">
            <v>ALL OTHER COSTS AND EXPENSES</v>
          </cell>
        </row>
        <row r="8704">
          <cell r="A8704">
            <v>5100001</v>
          </cell>
          <cell r="B8704" t="str">
            <v>ALL OTHER COSTS AND EXPENSES</v>
          </cell>
        </row>
        <row r="8705">
          <cell r="A8705">
            <v>5100001</v>
          </cell>
          <cell r="B8705" t="str">
            <v>ALL OTHER COSTS AND EXPENSES</v>
          </cell>
        </row>
        <row r="8706">
          <cell r="A8706">
            <v>5100001</v>
          </cell>
          <cell r="B8706" t="str">
            <v>ALL OTHER COSTS AND EXPENSES</v>
          </cell>
        </row>
        <row r="8707">
          <cell r="A8707">
            <v>5100001</v>
          </cell>
          <cell r="B8707" t="str">
            <v>ALL OTHER COSTS AND EXPENSES</v>
          </cell>
        </row>
        <row r="8708">
          <cell r="A8708">
            <v>5100001</v>
          </cell>
          <cell r="B8708" t="str">
            <v>ALL OTHER COSTS AND EXPENSES</v>
          </cell>
        </row>
        <row r="8709">
          <cell r="A8709">
            <v>5100001</v>
          </cell>
          <cell r="B8709" t="str">
            <v>ALL OTHER COSTS AND EXPENSES</v>
          </cell>
        </row>
        <row r="8710">
          <cell r="A8710">
            <v>5100001</v>
          </cell>
          <cell r="B8710" t="str">
            <v>ALL OTHER COSTS AND EXPENSES</v>
          </cell>
        </row>
        <row r="8711">
          <cell r="A8711">
            <v>5100001</v>
          </cell>
          <cell r="B8711" t="str">
            <v>ALL OTHER COSTS AND EXPENSES</v>
          </cell>
        </row>
        <row r="8712">
          <cell r="A8712">
            <v>5100001</v>
          </cell>
          <cell r="B8712" t="str">
            <v>ALL OTHER COSTS AND EXPENSES</v>
          </cell>
        </row>
        <row r="8713">
          <cell r="A8713">
            <v>5100001</v>
          </cell>
          <cell r="B8713" t="str">
            <v>ALL OTHER COSTS AND EXPENSES</v>
          </cell>
        </row>
        <row r="8714">
          <cell r="A8714">
            <v>5100001</v>
          </cell>
          <cell r="B8714" t="str">
            <v>ALL OTHER COSTS AND EXPENSES</v>
          </cell>
        </row>
        <row r="8715">
          <cell r="A8715">
            <v>5100001</v>
          </cell>
          <cell r="B8715" t="str">
            <v>ALL OTHER COSTS AND EXPENSES</v>
          </cell>
        </row>
        <row r="8716">
          <cell r="A8716">
            <v>5100001</v>
          </cell>
          <cell r="B8716" t="str">
            <v>ALL OTHER COSTS AND EXPENSES</v>
          </cell>
        </row>
        <row r="8717">
          <cell r="A8717">
            <v>5100001</v>
          </cell>
          <cell r="B8717" t="str">
            <v>ALL OTHER COSTS AND EXPENSES</v>
          </cell>
        </row>
        <row r="8718">
          <cell r="A8718">
            <v>5100001</v>
          </cell>
          <cell r="B8718" t="str">
            <v>ALL OTHER COSTS AND EXPENSES</v>
          </cell>
        </row>
        <row r="8719">
          <cell r="A8719">
            <v>5100001</v>
          </cell>
          <cell r="B8719" t="str">
            <v>ALL OTHER COSTS AND EXPENSES</v>
          </cell>
        </row>
        <row r="8720">
          <cell r="A8720">
            <v>5100001</v>
          </cell>
          <cell r="B8720" t="str">
            <v>ALL OTHER COSTS AND EXPENSES</v>
          </cell>
        </row>
        <row r="8721">
          <cell r="A8721">
            <v>5100001</v>
          </cell>
          <cell r="B8721" t="str">
            <v>ALL OTHER COSTS AND EXPENSES</v>
          </cell>
        </row>
        <row r="8722">
          <cell r="A8722">
            <v>5100001</v>
          </cell>
          <cell r="B8722" t="str">
            <v>ALL OTHER COSTS AND EXPENSES</v>
          </cell>
        </row>
        <row r="8723">
          <cell r="A8723">
            <v>5100001</v>
          </cell>
          <cell r="B8723" t="str">
            <v>ALL OTHER COSTS AND EXPENSES</v>
          </cell>
        </row>
        <row r="8724">
          <cell r="A8724">
            <v>5100001</v>
          </cell>
          <cell r="B8724" t="str">
            <v>ALL OTHER COSTS AND EXPENSES</v>
          </cell>
        </row>
        <row r="8725">
          <cell r="A8725">
            <v>5100001</v>
          </cell>
          <cell r="B8725" t="str">
            <v>ALL OTHER COSTS AND EXPENSES</v>
          </cell>
        </row>
        <row r="8726">
          <cell r="A8726">
            <v>5100001</v>
          </cell>
          <cell r="B8726" t="str">
            <v>ALL OTHER COSTS AND EXPENSES</v>
          </cell>
        </row>
        <row r="8727">
          <cell r="A8727">
            <v>5100001</v>
          </cell>
          <cell r="B8727" t="str">
            <v>ALL OTHER COSTS AND EXPENSES</v>
          </cell>
        </row>
        <row r="8728">
          <cell r="A8728">
            <v>5100001</v>
          </cell>
          <cell r="B8728" t="str">
            <v>ALL OTHER COSTS AND EXPENSES</v>
          </cell>
        </row>
        <row r="8729">
          <cell r="A8729">
            <v>5100001</v>
          </cell>
          <cell r="B8729" t="str">
            <v>ALL OTHER COSTS AND EXPENSES</v>
          </cell>
        </row>
        <row r="8730">
          <cell r="A8730">
            <v>5100001</v>
          </cell>
          <cell r="B8730" t="str">
            <v>ALL OTHER COSTS AND EXPENSES</v>
          </cell>
        </row>
        <row r="8731">
          <cell r="A8731">
            <v>5100001</v>
          </cell>
          <cell r="B8731" t="str">
            <v>ALL OTHER COSTS AND EXPENSES</v>
          </cell>
        </row>
        <row r="8732">
          <cell r="A8732">
            <v>5100001</v>
          </cell>
          <cell r="B8732" t="str">
            <v>ALL OTHER COSTS AND EXPENSES</v>
          </cell>
        </row>
        <row r="8733">
          <cell r="A8733">
            <v>5100001</v>
          </cell>
          <cell r="B8733" t="str">
            <v>ALL OTHER COSTS AND EXPENSES</v>
          </cell>
        </row>
        <row r="8734">
          <cell r="A8734">
            <v>5100001</v>
          </cell>
          <cell r="B8734" t="str">
            <v>ALL OTHER COSTS AND EXPENSES</v>
          </cell>
        </row>
        <row r="8735">
          <cell r="A8735">
            <v>5100001</v>
          </cell>
          <cell r="B8735" t="str">
            <v>ALL OTHER COSTS AND EXPENSES</v>
          </cell>
        </row>
        <row r="8736">
          <cell r="A8736">
            <v>5100001</v>
          </cell>
          <cell r="B8736" t="str">
            <v>ALL OTHER COSTS AND EXPENSES</v>
          </cell>
        </row>
        <row r="8737">
          <cell r="A8737">
            <v>5100001</v>
          </cell>
          <cell r="B8737" t="str">
            <v>ALL OTHER COSTS AND EXPENSES</v>
          </cell>
        </row>
        <row r="8738">
          <cell r="A8738">
            <v>5100001</v>
          </cell>
          <cell r="B8738" t="str">
            <v>ALL OTHER COSTS AND EXPENSES</v>
          </cell>
        </row>
        <row r="8739">
          <cell r="A8739">
            <v>5100001</v>
          </cell>
          <cell r="B8739" t="str">
            <v>ALL OTHER COSTS AND EXPENSES</v>
          </cell>
        </row>
        <row r="8740">
          <cell r="A8740">
            <v>5100001</v>
          </cell>
          <cell r="B8740" t="str">
            <v>ALL OTHER COSTS AND EXPENSES</v>
          </cell>
        </row>
        <row r="8741">
          <cell r="A8741">
            <v>5100001</v>
          </cell>
          <cell r="B8741" t="str">
            <v>ALL OTHER COSTS AND EXPENSES</v>
          </cell>
        </row>
        <row r="8742">
          <cell r="A8742">
            <v>5100001</v>
          </cell>
          <cell r="B8742" t="str">
            <v>ALL OTHER COSTS AND EXPENSES</v>
          </cell>
        </row>
        <row r="8743">
          <cell r="A8743">
            <v>5100001</v>
          </cell>
          <cell r="B8743" t="str">
            <v>ALL OTHER COSTS AND EXPENSES</v>
          </cell>
        </row>
        <row r="8744">
          <cell r="A8744">
            <v>5100001</v>
          </cell>
          <cell r="B8744" t="str">
            <v>ALL OTHER COSTS AND EXPENSES</v>
          </cell>
        </row>
        <row r="8745">
          <cell r="A8745">
            <v>5100001</v>
          </cell>
          <cell r="B8745" t="str">
            <v>ALL OTHER COSTS AND EXPENSES</v>
          </cell>
        </row>
        <row r="8746">
          <cell r="A8746">
            <v>5100001</v>
          </cell>
          <cell r="B8746" t="str">
            <v>ALL OTHER COSTS AND EXPENSES</v>
          </cell>
        </row>
        <row r="8747">
          <cell r="A8747">
            <v>5100001</v>
          </cell>
          <cell r="B8747" t="str">
            <v>ALL OTHER COSTS AND EXPENSES</v>
          </cell>
        </row>
        <row r="8748">
          <cell r="A8748">
            <v>5100001</v>
          </cell>
          <cell r="B8748" t="str">
            <v>ALL OTHER COSTS AND EXPENSES</v>
          </cell>
        </row>
        <row r="8749">
          <cell r="A8749">
            <v>5100001</v>
          </cell>
          <cell r="B8749" t="str">
            <v>ALL OTHER COSTS AND EXPENSES</v>
          </cell>
        </row>
        <row r="8750">
          <cell r="A8750">
            <v>5100001</v>
          </cell>
          <cell r="B8750" t="str">
            <v>ALL OTHER COSTS AND EXPENSES</v>
          </cell>
        </row>
        <row r="8751">
          <cell r="A8751">
            <v>5100001</v>
          </cell>
          <cell r="B8751" t="str">
            <v>ALL OTHER COSTS AND EXPENSES</v>
          </cell>
        </row>
        <row r="8752">
          <cell r="A8752">
            <v>5100001</v>
          </cell>
          <cell r="B8752" t="str">
            <v>ALL OTHER COSTS AND EXPENSES</v>
          </cell>
        </row>
        <row r="8753">
          <cell r="A8753">
            <v>5100001</v>
          </cell>
          <cell r="B8753" t="str">
            <v>ALL OTHER COSTS AND EXPENSES</v>
          </cell>
        </row>
        <row r="8754">
          <cell r="A8754">
            <v>5100001</v>
          </cell>
          <cell r="B8754" t="str">
            <v>ALL OTHER COSTS AND EXPENSES</v>
          </cell>
        </row>
        <row r="8755">
          <cell r="A8755">
            <v>5100001</v>
          </cell>
          <cell r="B8755" t="str">
            <v>ALL OTHER COSTS AND EXPENSES</v>
          </cell>
        </row>
        <row r="8756">
          <cell r="A8756">
            <v>5100001</v>
          </cell>
          <cell r="B8756" t="str">
            <v>ALL OTHER COSTS AND EXPENSES</v>
          </cell>
        </row>
        <row r="8757">
          <cell r="A8757">
            <v>5100001</v>
          </cell>
          <cell r="B8757" t="str">
            <v>ALL OTHER COSTS AND EXPENSES</v>
          </cell>
        </row>
        <row r="8758">
          <cell r="A8758">
            <v>5100001</v>
          </cell>
          <cell r="B8758" t="str">
            <v>ALL OTHER COSTS AND EXPENSES</v>
          </cell>
        </row>
        <row r="8759">
          <cell r="A8759">
            <v>5100001</v>
          </cell>
          <cell r="B8759" t="str">
            <v>ALL OTHER COSTS AND EXPENSES</v>
          </cell>
        </row>
        <row r="8760">
          <cell r="A8760">
            <v>5100001</v>
          </cell>
          <cell r="B8760" t="str">
            <v>ALL OTHER COSTS AND EXPENSES</v>
          </cell>
        </row>
        <row r="8761">
          <cell r="A8761">
            <v>5100001</v>
          </cell>
          <cell r="B8761" t="str">
            <v>ALL OTHER COSTS AND EXPENSES</v>
          </cell>
        </row>
        <row r="8762">
          <cell r="A8762">
            <v>5100001</v>
          </cell>
          <cell r="B8762" t="str">
            <v>ALL OTHER COSTS AND EXPENSES</v>
          </cell>
        </row>
        <row r="8763">
          <cell r="A8763">
            <v>5100001</v>
          </cell>
          <cell r="B8763" t="str">
            <v>ALL OTHER COSTS AND EXPENSES</v>
          </cell>
        </row>
        <row r="8764">
          <cell r="A8764">
            <v>5100001</v>
          </cell>
          <cell r="B8764" t="str">
            <v>ALL OTHER COSTS AND EXPENSES</v>
          </cell>
        </row>
        <row r="8765">
          <cell r="A8765">
            <v>5100001</v>
          </cell>
          <cell r="B8765" t="str">
            <v>ALL OTHER COSTS AND EXPENSES</v>
          </cell>
        </row>
        <row r="8766">
          <cell r="A8766">
            <v>5100001</v>
          </cell>
          <cell r="B8766" t="str">
            <v>ALL OTHER COSTS AND EXPENSES</v>
          </cell>
        </row>
        <row r="8767">
          <cell r="A8767">
            <v>5100001</v>
          </cell>
          <cell r="B8767" t="str">
            <v>ALL OTHER COSTS AND EXPENSES</v>
          </cell>
        </row>
        <row r="8768">
          <cell r="A8768">
            <v>5100001</v>
          </cell>
          <cell r="B8768" t="str">
            <v>ALL OTHER COSTS AND EXPENSES</v>
          </cell>
        </row>
        <row r="8769">
          <cell r="A8769">
            <v>5100001</v>
          </cell>
          <cell r="B8769" t="str">
            <v>ALL OTHER COSTS AND EXPENSES</v>
          </cell>
        </row>
        <row r="8770">
          <cell r="A8770">
            <v>5100001</v>
          </cell>
          <cell r="B8770" t="str">
            <v>ALL OTHER COSTS AND EXPENSES</v>
          </cell>
        </row>
        <row r="8771">
          <cell r="A8771">
            <v>5100001</v>
          </cell>
          <cell r="B8771" t="str">
            <v>ALL OTHER COSTS AND EXPENSES</v>
          </cell>
        </row>
        <row r="8772">
          <cell r="A8772">
            <v>5100001</v>
          </cell>
          <cell r="B8772" t="str">
            <v>ALL OTHER COSTS AND EXPENSES</v>
          </cell>
        </row>
        <row r="8773">
          <cell r="A8773">
            <v>5100001</v>
          </cell>
          <cell r="B8773" t="str">
            <v>ALL OTHER COSTS AND EXPENSES</v>
          </cell>
        </row>
        <row r="8774">
          <cell r="A8774">
            <v>5100001</v>
          </cell>
          <cell r="B8774" t="str">
            <v>ALL OTHER COSTS AND EXPENSES</v>
          </cell>
        </row>
        <row r="8775">
          <cell r="A8775">
            <v>5100001</v>
          </cell>
          <cell r="B8775" t="str">
            <v>ALL OTHER COSTS AND EXPENSES</v>
          </cell>
        </row>
        <row r="8776">
          <cell r="A8776">
            <v>5100001</v>
          </cell>
          <cell r="B8776" t="str">
            <v>ALL OTHER COSTS AND EXPENSES</v>
          </cell>
        </row>
        <row r="8777">
          <cell r="A8777">
            <v>5100001</v>
          </cell>
          <cell r="B8777" t="str">
            <v>ALL OTHER COSTS AND EXPENSES</v>
          </cell>
        </row>
        <row r="8778">
          <cell r="A8778">
            <v>5100001</v>
          </cell>
          <cell r="B8778" t="str">
            <v>ALL OTHER COSTS AND EXPENSES</v>
          </cell>
        </row>
        <row r="8779">
          <cell r="A8779">
            <v>5100001</v>
          </cell>
          <cell r="B8779" t="str">
            <v>ALL OTHER COSTS AND EXPENSES</v>
          </cell>
        </row>
        <row r="8780">
          <cell r="A8780">
            <v>5100001</v>
          </cell>
          <cell r="B8780" t="str">
            <v>ALL OTHER COSTS AND EXPENSES</v>
          </cell>
        </row>
        <row r="8781">
          <cell r="A8781">
            <v>5100001</v>
          </cell>
          <cell r="B8781" t="str">
            <v>ALL OTHER COSTS AND EXPENSES</v>
          </cell>
        </row>
        <row r="8782">
          <cell r="A8782">
            <v>5100001</v>
          </cell>
          <cell r="B8782" t="str">
            <v>ALL OTHER COSTS AND EXPENSES</v>
          </cell>
        </row>
        <row r="8783">
          <cell r="A8783">
            <v>5100001</v>
          </cell>
          <cell r="B8783" t="str">
            <v>ALL OTHER COSTS AND EXPENSES</v>
          </cell>
        </row>
        <row r="8784">
          <cell r="A8784">
            <v>5100001</v>
          </cell>
          <cell r="B8784" t="str">
            <v>ALL OTHER COSTS AND EXPENSES</v>
          </cell>
        </row>
        <row r="8785">
          <cell r="A8785">
            <v>5100001</v>
          </cell>
          <cell r="B8785" t="str">
            <v>ALL OTHER COSTS AND EXPENSES</v>
          </cell>
        </row>
        <row r="8786">
          <cell r="A8786">
            <v>5100001</v>
          </cell>
          <cell r="B8786" t="str">
            <v>ALL OTHER COSTS AND EXPENSES</v>
          </cell>
        </row>
        <row r="8787">
          <cell r="A8787">
            <v>5100001</v>
          </cell>
          <cell r="B8787" t="str">
            <v>ALL OTHER COSTS AND EXPENSES</v>
          </cell>
        </row>
        <row r="8788">
          <cell r="A8788">
            <v>5100001</v>
          </cell>
          <cell r="B8788" t="str">
            <v>ALL OTHER COSTS AND EXPENSES</v>
          </cell>
        </row>
        <row r="8789">
          <cell r="A8789">
            <v>5100001</v>
          </cell>
          <cell r="B8789" t="str">
            <v>ALL OTHER COSTS AND EXPENSES</v>
          </cell>
        </row>
        <row r="8790">
          <cell r="A8790">
            <v>5100001</v>
          </cell>
          <cell r="B8790" t="str">
            <v>ALL OTHER COSTS AND EXPENSES</v>
          </cell>
        </row>
        <row r="8791">
          <cell r="A8791">
            <v>5100001</v>
          </cell>
          <cell r="B8791" t="str">
            <v>ALL OTHER COSTS AND EXPENSES</v>
          </cell>
        </row>
        <row r="8792">
          <cell r="A8792">
            <v>5100001</v>
          </cell>
          <cell r="B8792" t="str">
            <v>ALL OTHER COSTS AND EXPENSES</v>
          </cell>
        </row>
        <row r="8793">
          <cell r="A8793">
            <v>5100001</v>
          </cell>
          <cell r="B8793" t="str">
            <v>ALL OTHER COSTS AND EXPENSES</v>
          </cell>
        </row>
        <row r="8794">
          <cell r="A8794">
            <v>5100001</v>
          </cell>
          <cell r="B8794" t="str">
            <v>ALL OTHER COSTS AND EXPENSES</v>
          </cell>
        </row>
        <row r="8795">
          <cell r="A8795">
            <v>5100001</v>
          </cell>
          <cell r="B8795" t="str">
            <v>ALL OTHER COSTS AND EXPENSES</v>
          </cell>
        </row>
        <row r="8796">
          <cell r="A8796">
            <v>5100001</v>
          </cell>
          <cell r="B8796" t="str">
            <v>ALL OTHER COSTS AND EXPENSES</v>
          </cell>
        </row>
        <row r="8797">
          <cell r="A8797">
            <v>5100001</v>
          </cell>
          <cell r="B8797" t="str">
            <v>ALL OTHER COSTS AND EXPENSES</v>
          </cell>
        </row>
        <row r="8798">
          <cell r="A8798">
            <v>5100001</v>
          </cell>
          <cell r="B8798" t="str">
            <v>ALL OTHER COSTS AND EXPENSES</v>
          </cell>
        </row>
        <row r="8799">
          <cell r="A8799">
            <v>5100001</v>
          </cell>
          <cell r="B8799" t="str">
            <v>ALL OTHER COSTS AND EXPENSES</v>
          </cell>
        </row>
        <row r="8800">
          <cell r="A8800">
            <v>5100001</v>
          </cell>
          <cell r="B8800" t="str">
            <v>ALL OTHER COSTS AND EXPENSES</v>
          </cell>
        </row>
        <row r="8801">
          <cell r="A8801">
            <v>5100001</v>
          </cell>
          <cell r="B8801" t="str">
            <v>ALL OTHER COSTS AND EXPENSES</v>
          </cell>
        </row>
        <row r="8802">
          <cell r="A8802">
            <v>5100001</v>
          </cell>
          <cell r="B8802" t="str">
            <v>ALL OTHER COSTS AND EXPENSES</v>
          </cell>
        </row>
        <row r="8803">
          <cell r="A8803">
            <v>5100001</v>
          </cell>
          <cell r="B8803" t="str">
            <v>ALL OTHER COSTS AND EXPENSES</v>
          </cell>
        </row>
        <row r="8804">
          <cell r="A8804">
            <v>5100001</v>
          </cell>
          <cell r="B8804" t="str">
            <v>ALL OTHER COSTS AND EXPENSES</v>
          </cell>
        </row>
        <row r="8805">
          <cell r="A8805">
            <v>5100001</v>
          </cell>
          <cell r="B8805" t="str">
            <v>ALL OTHER COSTS AND EXPENSES</v>
          </cell>
        </row>
        <row r="8806">
          <cell r="A8806">
            <v>5100001</v>
          </cell>
          <cell r="B8806" t="str">
            <v>ALL OTHER COSTS AND EXPENSES</v>
          </cell>
        </row>
        <row r="8807">
          <cell r="A8807">
            <v>5100001</v>
          </cell>
          <cell r="B8807" t="str">
            <v>ALL OTHER COSTS AND EXPENSES</v>
          </cell>
        </row>
        <row r="8808">
          <cell r="A8808">
            <v>5100001</v>
          </cell>
          <cell r="B8808" t="str">
            <v>ALL OTHER COSTS AND EXPENSES</v>
          </cell>
        </row>
        <row r="8809">
          <cell r="A8809">
            <v>5100001</v>
          </cell>
          <cell r="B8809" t="str">
            <v>ALL OTHER COSTS AND EXPENSES</v>
          </cell>
        </row>
        <row r="8810">
          <cell r="A8810">
            <v>5100001</v>
          </cell>
          <cell r="B8810" t="str">
            <v>ALL OTHER COSTS AND EXPENSES</v>
          </cell>
        </row>
        <row r="8811">
          <cell r="A8811">
            <v>5100001</v>
          </cell>
          <cell r="B8811" t="str">
            <v>ALL OTHER COSTS AND EXPENSES</v>
          </cell>
        </row>
        <row r="8812">
          <cell r="A8812">
            <v>5100001</v>
          </cell>
          <cell r="B8812" t="str">
            <v>ALL OTHER COSTS AND EXPENSES</v>
          </cell>
        </row>
        <row r="8813">
          <cell r="A8813">
            <v>5100001</v>
          </cell>
          <cell r="B8813" t="str">
            <v>ALL OTHER COSTS AND EXPENSES</v>
          </cell>
        </row>
        <row r="8814">
          <cell r="A8814">
            <v>5100001</v>
          </cell>
          <cell r="B8814" t="str">
            <v>ALL OTHER COSTS AND EXPENSES</v>
          </cell>
        </row>
        <row r="8815">
          <cell r="A8815">
            <v>5100001</v>
          </cell>
          <cell r="B8815" t="str">
            <v>ALL OTHER COSTS AND EXPENSES</v>
          </cell>
        </row>
        <row r="8816">
          <cell r="A8816">
            <v>5100001</v>
          </cell>
          <cell r="B8816" t="str">
            <v>ALL OTHER COSTS AND EXPENSES</v>
          </cell>
        </row>
        <row r="8817">
          <cell r="A8817">
            <v>5100001</v>
          </cell>
          <cell r="B8817" t="str">
            <v>ALL OTHER COSTS AND EXPENSES</v>
          </cell>
        </row>
        <row r="8818">
          <cell r="A8818">
            <v>5100001</v>
          </cell>
          <cell r="B8818" t="str">
            <v>ALL OTHER COSTS AND EXPENSES</v>
          </cell>
        </row>
        <row r="8819">
          <cell r="A8819">
            <v>5100001</v>
          </cell>
          <cell r="B8819" t="str">
            <v>ALL OTHER COSTS AND EXPENSES</v>
          </cell>
        </row>
        <row r="8820">
          <cell r="A8820">
            <v>5100001</v>
          </cell>
          <cell r="B8820" t="str">
            <v>ALL OTHER COSTS AND EXPENSES</v>
          </cell>
        </row>
        <row r="8821">
          <cell r="A8821">
            <v>5100001</v>
          </cell>
          <cell r="B8821" t="str">
            <v>ALL OTHER COSTS AND EXPENSES</v>
          </cell>
        </row>
        <row r="8822">
          <cell r="A8822">
            <v>5100001</v>
          </cell>
          <cell r="B8822" t="str">
            <v>ALL OTHER COSTS AND EXPENSES</v>
          </cell>
        </row>
        <row r="8823">
          <cell r="A8823">
            <v>5100001</v>
          </cell>
          <cell r="B8823" t="str">
            <v>ALL OTHER COSTS AND EXPENSES</v>
          </cell>
        </row>
        <row r="8824">
          <cell r="A8824">
            <v>5100001</v>
          </cell>
          <cell r="B8824" t="str">
            <v>ALL OTHER COSTS AND EXPENSES</v>
          </cell>
        </row>
        <row r="8825">
          <cell r="A8825">
            <v>5100001</v>
          </cell>
          <cell r="B8825" t="str">
            <v>ALL OTHER COSTS AND EXPENSES</v>
          </cell>
        </row>
        <row r="8826">
          <cell r="A8826">
            <v>5100001</v>
          </cell>
          <cell r="B8826" t="str">
            <v>ALL OTHER COSTS AND EXPENSES</v>
          </cell>
        </row>
        <row r="8827">
          <cell r="A8827">
            <v>5100001</v>
          </cell>
          <cell r="B8827" t="str">
            <v>ALL OTHER COSTS AND EXPENSES</v>
          </cell>
        </row>
        <row r="8828">
          <cell r="A8828">
            <v>5100001</v>
          </cell>
          <cell r="B8828" t="str">
            <v>ALL OTHER COSTS AND EXPENSES</v>
          </cell>
        </row>
        <row r="8829">
          <cell r="A8829">
            <v>5100001</v>
          </cell>
          <cell r="B8829" t="str">
            <v>ALL OTHER COSTS AND EXPENSES</v>
          </cell>
        </row>
        <row r="8830">
          <cell r="A8830">
            <v>5100001</v>
          </cell>
          <cell r="B8830" t="str">
            <v>ALL OTHER COSTS AND EXPENSES</v>
          </cell>
        </row>
        <row r="8831">
          <cell r="A8831">
            <v>5100001</v>
          </cell>
          <cell r="B8831" t="str">
            <v>ALL OTHER COSTS AND EXPENSES</v>
          </cell>
        </row>
        <row r="8832">
          <cell r="A8832">
            <v>5100001</v>
          </cell>
          <cell r="B8832" t="str">
            <v>ALL OTHER COSTS AND EXPENSES</v>
          </cell>
        </row>
        <row r="8833">
          <cell r="A8833">
            <v>5100001</v>
          </cell>
          <cell r="B8833" t="str">
            <v>ALL OTHER COSTS AND EXPENSES</v>
          </cell>
        </row>
        <row r="8834">
          <cell r="A8834">
            <v>5100001</v>
          </cell>
          <cell r="B8834" t="str">
            <v>ALL OTHER COSTS AND EXPENSES</v>
          </cell>
        </row>
        <row r="8835">
          <cell r="A8835">
            <v>5100001</v>
          </cell>
          <cell r="B8835" t="str">
            <v>ALL OTHER COSTS AND EXPENSES</v>
          </cell>
        </row>
        <row r="8836">
          <cell r="A8836">
            <v>5100001</v>
          </cell>
          <cell r="B8836" t="str">
            <v>ALL OTHER COSTS AND EXPENSES</v>
          </cell>
        </row>
        <row r="8837">
          <cell r="A8837">
            <v>5100001</v>
          </cell>
          <cell r="B8837" t="str">
            <v>ALL OTHER COSTS AND EXPENSES</v>
          </cell>
        </row>
        <row r="8838">
          <cell r="A8838">
            <v>5100001</v>
          </cell>
          <cell r="B8838" t="str">
            <v>ALL OTHER COSTS AND EXPENSES</v>
          </cell>
        </row>
        <row r="8839">
          <cell r="A8839">
            <v>5100001</v>
          </cell>
          <cell r="B8839" t="str">
            <v>ALL OTHER COSTS AND EXPENSES</v>
          </cell>
        </row>
        <row r="8840">
          <cell r="A8840">
            <v>5100001</v>
          </cell>
          <cell r="B8840" t="str">
            <v>ALL OTHER COSTS AND EXPENSES</v>
          </cell>
        </row>
        <row r="8841">
          <cell r="A8841">
            <v>5100001</v>
          </cell>
          <cell r="B8841" t="str">
            <v>ALL OTHER COSTS AND EXPENSES</v>
          </cell>
        </row>
        <row r="8842">
          <cell r="A8842">
            <v>5100001</v>
          </cell>
          <cell r="B8842" t="str">
            <v>ALL OTHER COSTS AND EXPENSES</v>
          </cell>
        </row>
        <row r="8843">
          <cell r="A8843">
            <v>5100001</v>
          </cell>
          <cell r="B8843" t="str">
            <v>ALL OTHER COSTS AND EXPENSES</v>
          </cell>
        </row>
        <row r="8844">
          <cell r="A8844">
            <v>5100001</v>
          </cell>
          <cell r="B8844" t="str">
            <v>ALL OTHER COSTS AND EXPENSES</v>
          </cell>
        </row>
        <row r="8845">
          <cell r="A8845">
            <v>5100001</v>
          </cell>
          <cell r="B8845" t="str">
            <v>ALL OTHER COSTS AND EXPENSES</v>
          </cell>
        </row>
        <row r="8846">
          <cell r="A8846">
            <v>5100001</v>
          </cell>
          <cell r="B8846" t="str">
            <v>ALL OTHER COSTS AND EXPENSES</v>
          </cell>
        </row>
        <row r="8847">
          <cell r="A8847">
            <v>5100001</v>
          </cell>
          <cell r="B8847" t="str">
            <v>ALL OTHER COSTS AND EXPENSES</v>
          </cell>
        </row>
        <row r="8848">
          <cell r="A8848">
            <v>5100001</v>
          </cell>
          <cell r="B8848" t="str">
            <v>ALL OTHER COSTS AND EXPENSES</v>
          </cell>
        </row>
        <row r="8849">
          <cell r="A8849">
            <v>5100001</v>
          </cell>
          <cell r="B8849" t="str">
            <v>ALL OTHER COSTS AND EXPENSES</v>
          </cell>
        </row>
        <row r="8850">
          <cell r="A8850">
            <v>5100001</v>
          </cell>
          <cell r="B8850" t="str">
            <v>ALL OTHER COSTS AND EXPENSES</v>
          </cell>
        </row>
        <row r="8851">
          <cell r="A8851">
            <v>5100001</v>
          </cell>
          <cell r="B8851" t="str">
            <v>ALL OTHER COSTS AND EXPENSES</v>
          </cell>
        </row>
        <row r="8852">
          <cell r="A8852">
            <v>5100001</v>
          </cell>
          <cell r="B8852" t="str">
            <v>ALL OTHER COSTS AND EXPENSES</v>
          </cell>
        </row>
        <row r="8853">
          <cell r="A8853">
            <v>5100001</v>
          </cell>
          <cell r="B8853" t="str">
            <v>ALL OTHER COSTS AND EXPENSES</v>
          </cell>
        </row>
        <row r="8854">
          <cell r="A8854">
            <v>5100001</v>
          </cell>
          <cell r="B8854" t="str">
            <v>ALL OTHER COSTS AND EXPENSES</v>
          </cell>
        </row>
        <row r="8855">
          <cell r="A8855">
            <v>5100001</v>
          </cell>
          <cell r="B8855" t="str">
            <v>ALL OTHER COSTS AND EXPENSES</v>
          </cell>
        </row>
        <row r="8856">
          <cell r="A8856">
            <v>5100001</v>
          </cell>
          <cell r="B8856" t="str">
            <v>ALL OTHER COSTS AND EXPENSES</v>
          </cell>
        </row>
        <row r="8857">
          <cell r="A8857">
            <v>5100001</v>
          </cell>
          <cell r="B8857" t="str">
            <v>ALL OTHER COSTS AND EXPENSES</v>
          </cell>
        </row>
        <row r="8858">
          <cell r="A8858">
            <v>5100001</v>
          </cell>
          <cell r="B8858" t="str">
            <v>ALL OTHER COSTS AND EXPENSES</v>
          </cell>
        </row>
        <row r="8859">
          <cell r="A8859">
            <v>5100001</v>
          </cell>
          <cell r="B8859" t="str">
            <v>ALL OTHER COSTS AND EXPENSES</v>
          </cell>
        </row>
        <row r="8860">
          <cell r="A8860">
            <v>5100001</v>
          </cell>
          <cell r="B8860" t="str">
            <v>ALL OTHER COSTS AND EXPENSES</v>
          </cell>
        </row>
        <row r="8861">
          <cell r="A8861">
            <v>5100001</v>
          </cell>
          <cell r="B8861" t="str">
            <v>ALL OTHER COSTS AND EXPENSES</v>
          </cell>
        </row>
        <row r="8862">
          <cell r="A8862">
            <v>5100001</v>
          </cell>
          <cell r="B8862" t="str">
            <v>ALL OTHER COSTS AND EXPENSES</v>
          </cell>
        </row>
        <row r="8863">
          <cell r="A8863">
            <v>5100001</v>
          </cell>
          <cell r="B8863" t="str">
            <v>ALL OTHER COSTS AND EXPENSES</v>
          </cell>
        </row>
        <row r="8864">
          <cell r="A8864">
            <v>5100001</v>
          </cell>
          <cell r="B8864" t="str">
            <v>ALL OTHER COSTS AND EXPENSES</v>
          </cell>
        </row>
        <row r="8865">
          <cell r="A8865">
            <v>5100001</v>
          </cell>
          <cell r="B8865" t="str">
            <v>ALL OTHER COSTS AND EXPENSES</v>
          </cell>
        </row>
        <row r="8866">
          <cell r="A8866">
            <v>5100001</v>
          </cell>
          <cell r="B8866" t="str">
            <v>ALL OTHER COSTS AND EXPENSES</v>
          </cell>
        </row>
        <row r="8867">
          <cell r="A8867">
            <v>5100001</v>
          </cell>
          <cell r="B8867" t="str">
            <v>ALL OTHER COSTS AND EXPENSES</v>
          </cell>
        </row>
        <row r="8868">
          <cell r="A8868">
            <v>5100001</v>
          </cell>
          <cell r="B8868" t="str">
            <v>ALL OTHER COSTS AND EXPENSES</v>
          </cell>
        </row>
        <row r="8869">
          <cell r="A8869">
            <v>5100001</v>
          </cell>
          <cell r="B8869" t="str">
            <v>ALL OTHER COSTS AND EXPENSES</v>
          </cell>
        </row>
        <row r="8870">
          <cell r="A8870">
            <v>5100001</v>
          </cell>
          <cell r="B8870" t="str">
            <v>ALL OTHER COSTS AND EXPENSES</v>
          </cell>
        </row>
        <row r="8871">
          <cell r="A8871">
            <v>5100001</v>
          </cell>
          <cell r="B8871" t="str">
            <v>ALL OTHER COSTS AND EXPENSES</v>
          </cell>
        </row>
        <row r="8872">
          <cell r="A8872">
            <v>5100001</v>
          </cell>
          <cell r="B8872" t="str">
            <v>ALL OTHER COSTS AND EXPENSES</v>
          </cell>
        </row>
        <row r="8873">
          <cell r="A8873">
            <v>5100001</v>
          </cell>
          <cell r="B8873" t="str">
            <v>ALL OTHER COSTS AND EXPENSES</v>
          </cell>
        </row>
        <row r="8874">
          <cell r="A8874">
            <v>5100001</v>
          </cell>
          <cell r="B8874" t="str">
            <v>ALL OTHER COSTS AND EXPENSES</v>
          </cell>
        </row>
        <row r="8875">
          <cell r="A8875">
            <v>5100001</v>
          </cell>
          <cell r="B8875" t="str">
            <v>ALL OTHER COSTS AND EXPENSES</v>
          </cell>
        </row>
        <row r="8876">
          <cell r="A8876">
            <v>5100001</v>
          </cell>
          <cell r="B8876" t="str">
            <v>ALL OTHER COSTS AND EXPENSES</v>
          </cell>
        </row>
        <row r="8877">
          <cell r="A8877">
            <v>5100001</v>
          </cell>
          <cell r="B8877" t="str">
            <v>ALL OTHER COSTS AND EXPENSES</v>
          </cell>
        </row>
        <row r="8878">
          <cell r="A8878">
            <v>5100001</v>
          </cell>
          <cell r="B8878" t="str">
            <v>ALL OTHER COSTS AND EXPENSES</v>
          </cell>
        </row>
        <row r="8879">
          <cell r="A8879">
            <v>5100001</v>
          </cell>
          <cell r="B8879" t="str">
            <v>ALL OTHER COSTS AND EXPENSES</v>
          </cell>
        </row>
        <row r="8880">
          <cell r="A8880">
            <v>5100001</v>
          </cell>
          <cell r="B8880" t="str">
            <v>ALL OTHER COSTS AND EXPENSES</v>
          </cell>
        </row>
        <row r="8881">
          <cell r="A8881">
            <v>5100001</v>
          </cell>
          <cell r="B8881" t="str">
            <v>ALL OTHER COSTS AND EXPENSES</v>
          </cell>
        </row>
        <row r="8882">
          <cell r="A8882">
            <v>5100001</v>
          </cell>
          <cell r="B8882" t="str">
            <v>ALL OTHER COSTS AND EXPENSES</v>
          </cell>
        </row>
        <row r="8883">
          <cell r="A8883">
            <v>5100001</v>
          </cell>
          <cell r="B8883" t="str">
            <v>ALL OTHER COSTS AND EXPENSES</v>
          </cell>
        </row>
        <row r="8884">
          <cell r="A8884">
            <v>5100001</v>
          </cell>
          <cell r="B8884" t="str">
            <v>ALL OTHER COSTS AND EXPENSES</v>
          </cell>
        </row>
        <row r="8885">
          <cell r="A8885">
            <v>5100001</v>
          </cell>
          <cell r="B8885" t="str">
            <v>ALL OTHER COSTS AND EXPENSES</v>
          </cell>
        </row>
        <row r="8886">
          <cell r="A8886">
            <v>5100001</v>
          </cell>
          <cell r="B8886" t="str">
            <v>ALL OTHER COSTS AND EXPENSES</v>
          </cell>
        </row>
        <row r="8887">
          <cell r="A8887">
            <v>5100001</v>
          </cell>
          <cell r="B8887" t="str">
            <v>ALL OTHER COSTS AND EXPENSES</v>
          </cell>
        </row>
        <row r="8888">
          <cell r="A8888">
            <v>5100001</v>
          </cell>
          <cell r="B8888" t="str">
            <v>ALL OTHER COSTS AND EXPENSES</v>
          </cell>
        </row>
        <row r="8889">
          <cell r="A8889">
            <v>5100001</v>
          </cell>
          <cell r="B8889" t="str">
            <v>ALL OTHER COSTS AND EXPENSES</v>
          </cell>
        </row>
        <row r="8890">
          <cell r="A8890">
            <v>5100001</v>
          </cell>
          <cell r="B8890" t="str">
            <v>ALL OTHER COSTS AND EXPENSES</v>
          </cell>
        </row>
        <row r="8891">
          <cell r="A8891">
            <v>5100001</v>
          </cell>
          <cell r="B8891" t="str">
            <v>ALL OTHER COSTS AND EXPENSES</v>
          </cell>
        </row>
        <row r="8892">
          <cell r="A8892">
            <v>5100001</v>
          </cell>
          <cell r="B8892" t="str">
            <v>ALL OTHER COSTS AND EXPENSES</v>
          </cell>
        </row>
        <row r="8893">
          <cell r="A8893">
            <v>5100001</v>
          </cell>
          <cell r="B8893" t="str">
            <v>ALL OTHER COSTS AND EXPENSES</v>
          </cell>
        </row>
        <row r="8894">
          <cell r="A8894">
            <v>5100001</v>
          </cell>
          <cell r="B8894" t="str">
            <v>ALL OTHER COSTS AND EXPENSES</v>
          </cell>
        </row>
        <row r="8895">
          <cell r="A8895">
            <v>5100001</v>
          </cell>
          <cell r="B8895" t="str">
            <v>ALL OTHER COSTS AND EXPENSES</v>
          </cell>
        </row>
        <row r="8896">
          <cell r="A8896">
            <v>5100001</v>
          </cell>
          <cell r="B8896" t="str">
            <v>ALL OTHER COSTS AND EXPENSES</v>
          </cell>
        </row>
        <row r="8897">
          <cell r="A8897">
            <v>5100001</v>
          </cell>
          <cell r="B8897" t="str">
            <v>ALL OTHER COSTS AND EXPENSES</v>
          </cell>
        </row>
        <row r="8898">
          <cell r="A8898">
            <v>5100001</v>
          </cell>
          <cell r="B8898" t="str">
            <v>ALL OTHER COSTS AND EXPENSES</v>
          </cell>
        </row>
        <row r="8899">
          <cell r="A8899">
            <v>5100001</v>
          </cell>
          <cell r="B8899" t="str">
            <v>ALL OTHER COSTS AND EXPENSES</v>
          </cell>
        </row>
        <row r="8900">
          <cell r="A8900">
            <v>5100001</v>
          </cell>
          <cell r="B8900" t="str">
            <v>ALL OTHER COSTS AND EXPENSES</v>
          </cell>
        </row>
        <row r="8901">
          <cell r="A8901">
            <v>5100001</v>
          </cell>
          <cell r="B8901" t="str">
            <v>ALL OTHER COSTS AND EXPENSES</v>
          </cell>
        </row>
        <row r="8902">
          <cell r="A8902">
            <v>5100001</v>
          </cell>
          <cell r="B8902" t="str">
            <v>ALL OTHER COSTS AND EXPENSES</v>
          </cell>
        </row>
        <row r="8903">
          <cell r="A8903">
            <v>5100001</v>
          </cell>
          <cell r="B8903" t="str">
            <v>ALL OTHER COSTS AND EXPENSES</v>
          </cell>
        </row>
        <row r="8904">
          <cell r="A8904">
            <v>5100001</v>
          </cell>
          <cell r="B8904" t="str">
            <v>ALL OTHER COSTS AND EXPENSES</v>
          </cell>
        </row>
        <row r="8905">
          <cell r="A8905">
            <v>5100001</v>
          </cell>
          <cell r="B8905" t="str">
            <v>ALL OTHER COSTS AND EXPENSES</v>
          </cell>
        </row>
        <row r="8906">
          <cell r="A8906">
            <v>5100001</v>
          </cell>
          <cell r="B8906" t="str">
            <v>ALL OTHER COSTS AND EXPENSES</v>
          </cell>
        </row>
        <row r="8907">
          <cell r="A8907">
            <v>5100001</v>
          </cell>
          <cell r="B8907" t="str">
            <v>ALL OTHER COSTS AND EXPENSES</v>
          </cell>
        </row>
        <row r="8908">
          <cell r="A8908">
            <v>5100001</v>
          </cell>
          <cell r="B8908" t="str">
            <v>ALL OTHER COSTS AND EXPENSES</v>
          </cell>
        </row>
        <row r="8909">
          <cell r="A8909">
            <v>5100001</v>
          </cell>
          <cell r="B8909" t="str">
            <v>ALL OTHER COSTS AND EXPENSES</v>
          </cell>
        </row>
        <row r="8910">
          <cell r="A8910">
            <v>5100001</v>
          </cell>
          <cell r="B8910" t="str">
            <v>ALL OTHER COSTS AND EXPENSES</v>
          </cell>
        </row>
        <row r="8911">
          <cell r="A8911">
            <v>5100001</v>
          </cell>
          <cell r="B8911" t="str">
            <v>ALL OTHER COSTS AND EXPENSES</v>
          </cell>
        </row>
        <row r="8912">
          <cell r="A8912">
            <v>5100001</v>
          </cell>
          <cell r="B8912" t="str">
            <v>ALL OTHER COSTS AND EXPENSES</v>
          </cell>
        </row>
        <row r="8913">
          <cell r="A8913">
            <v>5100001</v>
          </cell>
          <cell r="B8913" t="str">
            <v>ALL OTHER COSTS AND EXPENSES</v>
          </cell>
        </row>
        <row r="8914">
          <cell r="A8914">
            <v>5100001</v>
          </cell>
          <cell r="B8914" t="str">
            <v>ALL OTHER COSTS AND EXPENSES</v>
          </cell>
        </row>
        <row r="8915">
          <cell r="A8915">
            <v>5100001</v>
          </cell>
          <cell r="B8915" t="str">
            <v>ALL OTHER COSTS AND EXPENSES</v>
          </cell>
        </row>
        <row r="8916">
          <cell r="A8916">
            <v>5100001</v>
          </cell>
          <cell r="B8916" t="str">
            <v>ALL OTHER COSTS AND EXPENSES</v>
          </cell>
        </row>
        <row r="8917">
          <cell r="A8917">
            <v>5100001</v>
          </cell>
          <cell r="B8917" t="str">
            <v>ALL OTHER COSTS AND EXPENSES</v>
          </cell>
        </row>
        <row r="8918">
          <cell r="A8918">
            <v>5100001</v>
          </cell>
          <cell r="B8918" t="str">
            <v>ALL OTHER COSTS AND EXPENSES</v>
          </cell>
        </row>
        <row r="8919">
          <cell r="A8919">
            <v>5100001</v>
          </cell>
          <cell r="B8919" t="str">
            <v>ALL OTHER COSTS AND EXPENSES</v>
          </cell>
        </row>
        <row r="8920">
          <cell r="A8920">
            <v>5100001</v>
          </cell>
          <cell r="B8920" t="str">
            <v>ALL OTHER COSTS AND EXPENSES</v>
          </cell>
        </row>
        <row r="8921">
          <cell r="A8921">
            <v>5100001</v>
          </cell>
          <cell r="B8921" t="str">
            <v>ALL OTHER COSTS AND EXPENSES</v>
          </cell>
        </row>
        <row r="8922">
          <cell r="A8922">
            <v>5100001</v>
          </cell>
          <cell r="B8922" t="str">
            <v>ALL OTHER COSTS AND EXPENSES</v>
          </cell>
        </row>
        <row r="8923">
          <cell r="A8923">
            <v>5100001</v>
          </cell>
          <cell r="B8923" t="str">
            <v>ALL OTHER COSTS AND EXPENSES</v>
          </cell>
        </row>
        <row r="8924">
          <cell r="A8924">
            <v>5100001</v>
          </cell>
          <cell r="B8924" t="str">
            <v>ALL OTHER COSTS AND EXPENSES</v>
          </cell>
        </row>
        <row r="8925">
          <cell r="A8925">
            <v>5100001</v>
          </cell>
          <cell r="B8925" t="str">
            <v>ALL OTHER COSTS AND EXPENSES</v>
          </cell>
        </row>
        <row r="8926">
          <cell r="A8926">
            <v>5100001</v>
          </cell>
          <cell r="B8926" t="str">
            <v>ALL OTHER COSTS AND EXPENSES</v>
          </cell>
        </row>
        <row r="8927">
          <cell r="A8927">
            <v>5100001</v>
          </cell>
          <cell r="B8927" t="str">
            <v>ALL OTHER COSTS AND EXPENSES</v>
          </cell>
        </row>
        <row r="8928">
          <cell r="A8928">
            <v>5100001</v>
          </cell>
          <cell r="B8928" t="str">
            <v>ALL OTHER COSTS AND EXPENSES</v>
          </cell>
        </row>
        <row r="8929">
          <cell r="A8929">
            <v>5100001</v>
          </cell>
          <cell r="B8929" t="str">
            <v>ALL OTHER COSTS AND EXPENSES</v>
          </cell>
        </row>
        <row r="8930">
          <cell r="A8930">
            <v>5100001</v>
          </cell>
          <cell r="B8930" t="str">
            <v>ALL OTHER COSTS AND EXPENSES</v>
          </cell>
        </row>
        <row r="8931">
          <cell r="A8931">
            <v>5100001</v>
          </cell>
          <cell r="B8931" t="str">
            <v>ALL OTHER COSTS AND EXPENSES</v>
          </cell>
        </row>
        <row r="8932">
          <cell r="A8932">
            <v>5100001</v>
          </cell>
          <cell r="B8932" t="str">
            <v>ALL OTHER COSTS AND EXPENSES</v>
          </cell>
        </row>
        <row r="8933">
          <cell r="A8933">
            <v>5100001</v>
          </cell>
          <cell r="B8933" t="str">
            <v>ALL OTHER COSTS AND EXPENSES</v>
          </cell>
        </row>
        <row r="8934">
          <cell r="A8934">
            <v>5100001</v>
          </cell>
          <cell r="B8934" t="str">
            <v>ALL OTHER COSTS AND EXPENSES</v>
          </cell>
        </row>
        <row r="8935">
          <cell r="A8935">
            <v>5100001</v>
          </cell>
          <cell r="B8935" t="str">
            <v>ALL OTHER COSTS AND EXPENSES</v>
          </cell>
        </row>
        <row r="8936">
          <cell r="A8936">
            <v>5100001</v>
          </cell>
          <cell r="B8936" t="str">
            <v>ALL OTHER COSTS AND EXPENSES</v>
          </cell>
        </row>
        <row r="8937">
          <cell r="A8937">
            <v>9010071</v>
          </cell>
          <cell r="B8937" t="str">
            <v>INCOME FROM CONSOLIDATED AFFILIATES</v>
          </cell>
        </row>
        <row r="8938">
          <cell r="A8938">
            <v>9010072</v>
          </cell>
          <cell r="B8938" t="str">
            <v>TRSY-OTHER INTERNAL INCOME</v>
          </cell>
        </row>
        <row r="8939">
          <cell r="A8939">
            <v>9010073</v>
          </cell>
          <cell r="B8939" t="str">
            <v>CHANGE IN EQUITY</v>
          </cell>
        </row>
        <row r="8940">
          <cell r="A8940">
            <v>9011501</v>
          </cell>
          <cell r="B8940" t="str">
            <v>AMORT OF DIF BTWN CST &amp; SHR OF EQTY AT ACQ-ASSOC CO</v>
          </cell>
        </row>
        <row r="8941">
          <cell r="A8941">
            <v>9011501</v>
          </cell>
          <cell r="B8941" t="str">
            <v>AMORT OF DIF BTWN CST &amp; SHR OF EQTY AT ACQ-ASSOC CO</v>
          </cell>
        </row>
        <row r="8942">
          <cell r="A8942">
            <v>9011701</v>
          </cell>
          <cell r="B8942" t="str">
            <v>CHANGE IN EQUITY OF ASSOCIATED COMPANIES</v>
          </cell>
        </row>
        <row r="8943">
          <cell r="A8943">
            <v>9012401</v>
          </cell>
          <cell r="B8943" t="str">
            <v>GAIN OR LOSS ON DISP OF BUS OTHER THAN ASSOC CO</v>
          </cell>
        </row>
        <row r="8944">
          <cell r="A8944">
            <v>9014001</v>
          </cell>
          <cell r="B8944" t="str">
            <v>INTEREST</v>
          </cell>
        </row>
        <row r="8945">
          <cell r="A8945">
            <v>9014001</v>
          </cell>
          <cell r="B8945" t="str">
            <v>INTEREST</v>
          </cell>
        </row>
        <row r="8946">
          <cell r="A8946">
            <v>9014001</v>
          </cell>
          <cell r="B8946" t="str">
            <v>INTEREST</v>
          </cell>
        </row>
        <row r="8947">
          <cell r="A8947">
            <v>9016001</v>
          </cell>
          <cell r="B8947" t="str">
            <v>INTEREST FROM ASSOCIATED COMPANIES</v>
          </cell>
        </row>
        <row r="8948">
          <cell r="A8948">
            <v>9017001</v>
          </cell>
          <cell r="B8948" t="str">
            <v>SERVICE CHARGES &amp; COMMISSIONS-INTERNAL</v>
          </cell>
        </row>
        <row r="8949">
          <cell r="A8949">
            <v>9113401</v>
          </cell>
          <cell r="B8949" t="str">
            <v>INCOME FROM MISCELLANEOUS INVESTMENTS-VENDOR FINANCING/OTHER</v>
          </cell>
        </row>
        <row r="8950">
          <cell r="A8950">
            <v>9113401</v>
          </cell>
          <cell r="B8950" t="str">
            <v>INCOME FROM MISCELLANEOUS INVESTMENTS-VENDOR FINANCING/OTHER</v>
          </cell>
        </row>
        <row r="8951">
          <cell r="A8951">
            <v>9115001</v>
          </cell>
          <cell r="B8951" t="str">
            <v>INCOME FROM MISC INVST-AMORT OF PREM/DISC</v>
          </cell>
        </row>
        <row r="8952">
          <cell r="A8952">
            <v>9311001</v>
          </cell>
          <cell r="B8952" t="str">
            <v>INTEREST ON CUSTOMERS' ACCOUNTS &amp; NOTES REC</v>
          </cell>
        </row>
        <row r="8953">
          <cell r="A8953">
            <v>9312001</v>
          </cell>
          <cell r="B8953" t="str">
            <v>INTEREST ON BANK BALANCES</v>
          </cell>
        </row>
        <row r="8954">
          <cell r="A8954">
            <v>9312001</v>
          </cell>
          <cell r="B8954" t="str">
            <v>INTEREST ON BANK BALANCES</v>
          </cell>
        </row>
        <row r="8955">
          <cell r="A8955">
            <v>9312001</v>
          </cell>
          <cell r="B8955" t="str">
            <v>INTEREST ON BANK BALANCES</v>
          </cell>
        </row>
        <row r="8956">
          <cell r="A8956">
            <v>9312001</v>
          </cell>
          <cell r="B8956" t="str">
            <v>INTEREST ON BANK BALANCES</v>
          </cell>
        </row>
        <row r="8957">
          <cell r="A8957">
            <v>9312001</v>
          </cell>
          <cell r="B8957" t="str">
            <v>INTEREST ON BANK BALANCES</v>
          </cell>
        </row>
        <row r="8958">
          <cell r="A8958">
            <v>9313001</v>
          </cell>
          <cell r="B8958" t="str">
            <v>INTEREST ON LOANS TO EMPLOYEES</v>
          </cell>
        </row>
        <row r="8959">
          <cell r="A8959">
            <v>9316001</v>
          </cell>
          <cell r="B8959" t="str">
            <v>INTEREST ON SUNDRY RECEIVABLES</v>
          </cell>
        </row>
        <row r="8960">
          <cell r="A8960">
            <v>9511001</v>
          </cell>
          <cell r="B8960" t="str">
            <v>LICENSING INCOME</v>
          </cell>
        </row>
        <row r="8961">
          <cell r="A8961">
            <v>9511001</v>
          </cell>
          <cell r="B8961" t="str">
            <v>LICENSING INCOME</v>
          </cell>
        </row>
        <row r="8962">
          <cell r="A8962">
            <v>9613001</v>
          </cell>
          <cell r="B8962" t="str">
            <v>FEES FOR COLLECTION OF STATE &amp; LOCAL TAXES</v>
          </cell>
        </row>
        <row r="8963">
          <cell r="A8963">
            <v>9614001</v>
          </cell>
          <cell r="B8963" t="str">
            <v>RENTAL INCOME-EXTERNAL</v>
          </cell>
        </row>
        <row r="8964">
          <cell r="A8964">
            <v>9615001</v>
          </cell>
          <cell r="B8964" t="str">
            <v>SERVICES CHARGES-EXTERNAL</v>
          </cell>
        </row>
        <row r="8965">
          <cell r="A8965">
            <v>9700071</v>
          </cell>
          <cell r="B8965" t="str">
            <v>TRSY-INTEREST EXPENSE</v>
          </cell>
        </row>
        <row r="8966">
          <cell r="A8966">
            <v>9701001</v>
          </cell>
          <cell r="B8966" t="str">
            <v>INTEREST PAID TO CONSOLIDATED COMPONENTS</v>
          </cell>
        </row>
        <row r="8967">
          <cell r="A8967">
            <v>9701501</v>
          </cell>
          <cell r="B8967" t="str">
            <v>AMORT-ISSUANCE COSTS CUR EXP-DEB &amp; BONDS</v>
          </cell>
        </row>
        <row r="8968">
          <cell r="A8968">
            <v>9701701</v>
          </cell>
          <cell r="B8968" t="str">
            <v>AMORT OF DISC/PREM-RECEIVABLES DISCOUNTS</v>
          </cell>
        </row>
        <row r="8969">
          <cell r="A8969">
            <v>9702002</v>
          </cell>
          <cell r="B8969" t="str">
            <v>INTEREST ON TAX DEFICIENCIES</v>
          </cell>
        </row>
        <row r="8970">
          <cell r="A8970">
            <v>9702301</v>
          </cell>
          <cell r="B8970" t="str">
            <v>INTEREST ON OTHER TRANSACTIONS</v>
          </cell>
        </row>
        <row r="8971">
          <cell r="A8971">
            <v>9702401</v>
          </cell>
          <cell r="B8971" t="str">
            <v>SERVICE CHARGES CONTROLLED DISB BANK ACCT</v>
          </cell>
        </row>
        <row r="8972">
          <cell r="A8972">
            <v>9703001</v>
          </cell>
          <cell r="B8972" t="str">
            <v>INTEREST ON BANK LOANS,NOTES &amp;INSTALL PAYABLE</v>
          </cell>
        </row>
        <row r="8973">
          <cell r="A8973">
            <v>9800071</v>
          </cell>
          <cell r="B8973" t="str">
            <v>TRSY-TAX PROVISION</v>
          </cell>
        </row>
        <row r="8974">
          <cell r="A8974">
            <v>9801001</v>
          </cell>
          <cell r="B8974" t="str">
            <v>U.S. FED INC TAXES PAYABLE - PARENT</v>
          </cell>
        </row>
        <row r="8975">
          <cell r="A8975">
            <v>9801001</v>
          </cell>
          <cell r="B8975" t="str">
            <v>U.S. FED INC TAXES PAYABLE - PARENT</v>
          </cell>
        </row>
        <row r="8976">
          <cell r="A8976">
            <v>9801001</v>
          </cell>
          <cell r="B8976" t="str">
            <v>U.S. FED INC TAXES PAYABLE - PARENT</v>
          </cell>
        </row>
        <row r="8977">
          <cell r="A8977">
            <v>9801002</v>
          </cell>
          <cell r="B8977" t="str">
            <v>U.S.FED INC TAXES PAYABLE-NON-PARENT</v>
          </cell>
        </row>
        <row r="8978">
          <cell r="A8978">
            <v>9802001</v>
          </cell>
          <cell r="B8978" t="str">
            <v>U.S. FEDERAL INCOME TAXES-DEFERRED</v>
          </cell>
        </row>
        <row r="8979">
          <cell r="A8979">
            <v>9841001</v>
          </cell>
          <cell r="B8979" t="str">
            <v>PROVISION-FOREIGN INCOME TAX PAYABLE</v>
          </cell>
        </row>
        <row r="8980">
          <cell r="A8980">
            <v>9841001</v>
          </cell>
          <cell r="B8980" t="str">
            <v>PROVISION-FOREIGN INCOME TAX PAYABLE</v>
          </cell>
        </row>
        <row r="8981">
          <cell r="A8981">
            <v>9841001</v>
          </cell>
          <cell r="B8981" t="str">
            <v>PROVISION-FOREIGN INCOME TAX PAYABLE</v>
          </cell>
        </row>
        <row r="8982">
          <cell r="A8982">
            <v>9841001</v>
          </cell>
          <cell r="B8982" t="str">
            <v>PROVISION-FOREIGN INCOME TAX PAYABLE</v>
          </cell>
        </row>
        <row r="8983">
          <cell r="A8983">
            <v>9842001</v>
          </cell>
          <cell r="B8983" t="str">
            <v>PROVISION-FOREIGN INCOME TAX DEFERRED</v>
          </cell>
        </row>
        <row r="8984">
          <cell r="A8984">
            <v>9842001</v>
          </cell>
          <cell r="B8984" t="str">
            <v>PROVISION-FOREIGN INCOME TAX DEFERRED</v>
          </cell>
        </row>
        <row r="8985">
          <cell r="A8985">
            <v>9860001</v>
          </cell>
          <cell r="B8985" t="str">
            <v>STATE &amp; LOCAL I&amp;F TAXES - PARENT</v>
          </cell>
        </row>
        <row r="8986">
          <cell r="A8986">
            <v>9860001</v>
          </cell>
          <cell r="B8986" t="str">
            <v>STATE &amp; LOCAL I&amp;F TAXES - PARENT</v>
          </cell>
        </row>
        <row r="8987">
          <cell r="A8987">
            <v>9860001</v>
          </cell>
          <cell r="B8987" t="str">
            <v>STATE &amp; LOCAL I&amp;F TAXES - PARENT</v>
          </cell>
        </row>
        <row r="8988">
          <cell r="A8988">
            <v>9860002</v>
          </cell>
          <cell r="B8988" t="str">
            <v>PROV FOR INCOME TAXES-STATE &amp; LOCAL I&amp;F TAXES-NON-PARENT</v>
          </cell>
        </row>
        <row r="8989">
          <cell r="A8989">
            <v>9860002</v>
          </cell>
          <cell r="B8989" t="str">
            <v>PROV FOR INCOME TAXES-STATE &amp; LOCAL I&amp;F TAXES-NON-PARENT</v>
          </cell>
        </row>
        <row r="8990">
          <cell r="A8990">
            <v>9900001</v>
          </cell>
          <cell r="B8990" t="str">
            <v>INT OF OTHER SHARE OWNERS IN AFFIL NET INCOME</v>
          </cell>
        </row>
        <row r="8991">
          <cell r="A8991">
            <v>100001</v>
          </cell>
          <cell r="B8991" t="str">
            <v>CASH</v>
          </cell>
        </row>
        <row r="8992">
          <cell r="A8992">
            <v>100001</v>
          </cell>
          <cell r="B8992" t="str">
            <v>CASH</v>
          </cell>
        </row>
        <row r="8993">
          <cell r="A8993">
            <v>100001</v>
          </cell>
          <cell r="B8993" t="str">
            <v>CASH</v>
          </cell>
        </row>
        <row r="8994">
          <cell r="A8994">
            <v>100001</v>
          </cell>
          <cell r="B8994" t="str">
            <v>CASH</v>
          </cell>
        </row>
        <row r="8995">
          <cell r="A8995">
            <v>100001</v>
          </cell>
          <cell r="B8995" t="str">
            <v>CASH</v>
          </cell>
        </row>
        <row r="8996">
          <cell r="A8996">
            <v>100001</v>
          </cell>
          <cell r="B8996" t="str">
            <v>CASH</v>
          </cell>
        </row>
        <row r="8997">
          <cell r="A8997">
            <v>100001</v>
          </cell>
          <cell r="B8997" t="str">
            <v>CASH</v>
          </cell>
        </row>
        <row r="8998">
          <cell r="A8998">
            <v>100001</v>
          </cell>
          <cell r="B8998" t="str">
            <v>CASH</v>
          </cell>
        </row>
        <row r="8999">
          <cell r="A8999">
            <v>100001</v>
          </cell>
          <cell r="B8999" t="str">
            <v>CASH</v>
          </cell>
        </row>
        <row r="9000">
          <cell r="A9000">
            <v>100001</v>
          </cell>
          <cell r="B9000" t="str">
            <v>CASH</v>
          </cell>
        </row>
        <row r="9001">
          <cell r="A9001">
            <v>100071</v>
          </cell>
          <cell r="B9001" t="str">
            <v>TRSY-CASH &amp; MARKETABLE SECURITIES</v>
          </cell>
        </row>
        <row r="9002">
          <cell r="A9002">
            <v>301101</v>
          </cell>
          <cell r="B9002" t="str">
            <v>CUSTOMERS' ACCTS &amp; NOTES-CURRENT</v>
          </cell>
        </row>
        <row r="9003">
          <cell r="A9003">
            <v>301101</v>
          </cell>
          <cell r="B9003" t="str">
            <v>CUSTOMERS' ACCTS &amp; NOTES-CURRENT</v>
          </cell>
        </row>
        <row r="9004">
          <cell r="A9004">
            <v>301101</v>
          </cell>
          <cell r="B9004" t="str">
            <v>CUSTOMERS' ACCTS &amp; NOTES-CURRENT</v>
          </cell>
        </row>
        <row r="9005">
          <cell r="A9005">
            <v>301101</v>
          </cell>
          <cell r="B9005" t="str">
            <v>CUSTOMERS' ACCTS &amp; NOTES-CURRENT</v>
          </cell>
        </row>
        <row r="9006">
          <cell r="A9006">
            <v>301101</v>
          </cell>
          <cell r="B9006" t="str">
            <v>CUSTOMERS' ACCTS &amp; NOTES-CURRENT</v>
          </cell>
        </row>
        <row r="9007">
          <cell r="A9007">
            <v>301101</v>
          </cell>
          <cell r="B9007" t="str">
            <v>CUSTOMERS' ACCTS &amp; NOTES-CURRENT</v>
          </cell>
        </row>
        <row r="9008">
          <cell r="A9008">
            <v>301101</v>
          </cell>
          <cell r="B9008" t="str">
            <v>CUSTOMERS' ACCTS &amp; NOTES-CURRENT</v>
          </cell>
        </row>
        <row r="9009">
          <cell r="A9009">
            <v>301101</v>
          </cell>
          <cell r="B9009" t="str">
            <v>CUSTOMERS' ACCTS &amp; NOTES-CURRENT</v>
          </cell>
        </row>
        <row r="9010">
          <cell r="A9010">
            <v>301101</v>
          </cell>
          <cell r="B9010" t="str">
            <v>CUSTOMERS' ACCTS &amp; NOTES-CURRENT</v>
          </cell>
        </row>
        <row r="9011">
          <cell r="A9011">
            <v>301101</v>
          </cell>
          <cell r="B9011" t="str">
            <v>CUSTOMERS' ACCTS &amp; NOTES-CURRENT</v>
          </cell>
        </row>
        <row r="9012">
          <cell r="A9012">
            <v>301101</v>
          </cell>
          <cell r="B9012" t="str">
            <v>CUSTOMERS' ACCTS &amp; NOTES-CURRENT</v>
          </cell>
        </row>
        <row r="9013">
          <cell r="A9013">
            <v>301101</v>
          </cell>
          <cell r="B9013" t="str">
            <v>CUSTOMERS' ACCTS &amp; NOTES-CURRENT</v>
          </cell>
        </row>
        <row r="9014">
          <cell r="A9014">
            <v>301101</v>
          </cell>
          <cell r="B9014" t="str">
            <v>CUSTOMERS' ACCTS &amp; NOTES-CURRENT</v>
          </cell>
        </row>
        <row r="9015">
          <cell r="A9015">
            <v>303101</v>
          </cell>
          <cell r="B9015" t="str">
            <v>DUE FROM GE PAR &amp; CONS AFFIL WITHIN OWN BUS</v>
          </cell>
        </row>
        <row r="9016">
          <cell r="A9016">
            <v>303101</v>
          </cell>
          <cell r="B9016" t="str">
            <v>DUE FROM GE PAR &amp; CONS AFFIL WITHIN OWN BUS</v>
          </cell>
        </row>
        <row r="9017">
          <cell r="A9017">
            <v>303101</v>
          </cell>
          <cell r="B9017" t="str">
            <v>DUE FROM GE PAR &amp; CONS AFFIL WITHIN OWN BUS</v>
          </cell>
        </row>
        <row r="9018">
          <cell r="A9018">
            <v>303101</v>
          </cell>
          <cell r="B9018" t="str">
            <v>DUE FROM GE PAR &amp; CONS AFFIL WITHIN OWN BUS</v>
          </cell>
        </row>
        <row r="9019">
          <cell r="A9019">
            <v>303101</v>
          </cell>
          <cell r="B9019" t="str">
            <v>DUE FROM GE PAR &amp; CONS AFFIL WITHIN OWN BUS</v>
          </cell>
        </row>
        <row r="9020">
          <cell r="A9020">
            <v>303101</v>
          </cell>
          <cell r="B9020" t="str">
            <v>DUE FROM GE PAR &amp; CONS AFFIL WITHIN OWN BUS</v>
          </cell>
        </row>
        <row r="9021">
          <cell r="A9021">
            <v>303101</v>
          </cell>
          <cell r="B9021" t="str">
            <v>DUE FROM GE PAR &amp; CONS AFFIL WITHIN OWN BUS</v>
          </cell>
        </row>
        <row r="9022">
          <cell r="A9022">
            <v>303101</v>
          </cell>
          <cell r="B9022" t="str">
            <v>DUE FROM GE PAR &amp; CONS AFFIL WITHIN OWN BUS</v>
          </cell>
        </row>
        <row r="9023">
          <cell r="A9023">
            <v>303101</v>
          </cell>
          <cell r="B9023" t="str">
            <v>DUE FROM GE PAR &amp; CONS AFFIL WITHIN OWN BUS</v>
          </cell>
        </row>
        <row r="9024">
          <cell r="A9024">
            <v>303101</v>
          </cell>
          <cell r="B9024" t="str">
            <v>DUE FROM GE PAR &amp; CONS AFFIL WITHIN OWN BUS</v>
          </cell>
        </row>
        <row r="9025">
          <cell r="A9025">
            <v>303101</v>
          </cell>
          <cell r="B9025" t="str">
            <v>DUE FROM GE PAR &amp; CONS AFFIL WITHIN OWN BUS</v>
          </cell>
        </row>
        <row r="9026">
          <cell r="A9026">
            <v>303101</v>
          </cell>
          <cell r="B9026" t="str">
            <v>DUE FROM GE PAR &amp; CONS AFFIL WITHIN OWN BUS</v>
          </cell>
        </row>
        <row r="9027">
          <cell r="A9027">
            <v>303101</v>
          </cell>
          <cell r="B9027" t="str">
            <v>DUE FROM GE PAR &amp; CONS AFFIL WITHIN OWN BUS</v>
          </cell>
        </row>
        <row r="9028">
          <cell r="A9028">
            <v>303101</v>
          </cell>
          <cell r="B9028" t="str">
            <v>DUE FROM GE PAR &amp; CONS AFFIL WITHIN OWN BUS</v>
          </cell>
        </row>
        <row r="9029">
          <cell r="A9029">
            <v>303101</v>
          </cell>
          <cell r="B9029" t="str">
            <v>DUE FROM GE PAR &amp; CONS AFFIL WITHIN OWN BUS</v>
          </cell>
        </row>
        <row r="9030">
          <cell r="A9030">
            <v>303101</v>
          </cell>
          <cell r="B9030" t="str">
            <v>DUE FROM GE PAR &amp; CONS AFFIL WITHIN OWN BUS</v>
          </cell>
        </row>
        <row r="9031">
          <cell r="A9031">
            <v>303101</v>
          </cell>
          <cell r="B9031" t="str">
            <v>DUE FROM GE PAR &amp; CONS AFFIL WITHIN OWN BUS</v>
          </cell>
        </row>
        <row r="9032">
          <cell r="A9032">
            <v>303101</v>
          </cell>
          <cell r="B9032" t="str">
            <v>DUE FROM GE PAR &amp; CONS AFFIL WITHIN OWN BUS</v>
          </cell>
        </row>
        <row r="9033">
          <cell r="A9033">
            <v>303101</v>
          </cell>
          <cell r="B9033" t="str">
            <v>DUE FROM GE PAR &amp; CONS AFFIL WITHIN OWN BUS</v>
          </cell>
        </row>
        <row r="9034">
          <cell r="A9034">
            <v>303101</v>
          </cell>
          <cell r="B9034" t="str">
            <v>DUE FROM GE PAR &amp; CONS AFFIL WITHIN OWN BUS</v>
          </cell>
        </row>
        <row r="9035">
          <cell r="A9035">
            <v>303101</v>
          </cell>
          <cell r="B9035" t="str">
            <v>DUE FROM GE PAR &amp; CONS AFFIL WITHIN OWN BUS</v>
          </cell>
        </row>
        <row r="9036">
          <cell r="A9036">
            <v>303101</v>
          </cell>
          <cell r="B9036" t="str">
            <v>DUE FROM GE PAR &amp; CONS AFFIL WITHIN OWN BUS</v>
          </cell>
        </row>
        <row r="9037">
          <cell r="A9037">
            <v>303101</v>
          </cell>
          <cell r="B9037" t="str">
            <v>DUE FROM GE PAR &amp; CONS AFFIL WITHIN OWN BUS</v>
          </cell>
        </row>
        <row r="9038">
          <cell r="A9038">
            <v>303101</v>
          </cell>
          <cell r="B9038" t="str">
            <v>DUE FROM GE PAR &amp; CONS AFFIL WITHIN OWN BUS</v>
          </cell>
        </row>
        <row r="9039">
          <cell r="A9039">
            <v>303101</v>
          </cell>
          <cell r="B9039" t="str">
            <v>DUE FROM GE PAR &amp; CONS AFFIL WITHIN OWN BUS</v>
          </cell>
        </row>
        <row r="9040">
          <cell r="A9040">
            <v>303101</v>
          </cell>
          <cell r="B9040" t="str">
            <v>DUE FROM GE PAR &amp; CONS AFFIL WITHIN OWN BUS</v>
          </cell>
        </row>
        <row r="9041">
          <cell r="A9041">
            <v>303101</v>
          </cell>
          <cell r="B9041" t="str">
            <v>DUE FROM GE PAR &amp; CONS AFFIL WITHIN OWN BUS</v>
          </cell>
        </row>
        <row r="9042">
          <cell r="A9042">
            <v>303101</v>
          </cell>
          <cell r="B9042" t="str">
            <v>DUE FROM GE PAR &amp; CONS AFFIL WITHIN OWN BUS</v>
          </cell>
        </row>
        <row r="9043">
          <cell r="A9043">
            <v>303101</v>
          </cell>
          <cell r="B9043" t="str">
            <v>DUE FROM GE PAR &amp; CONS AFFIL WITHIN OWN BUS</v>
          </cell>
        </row>
        <row r="9044">
          <cell r="A9044">
            <v>303101</v>
          </cell>
          <cell r="B9044" t="str">
            <v>DUE FROM GE PAR &amp; CONS AFFIL WITHIN OWN BUS</v>
          </cell>
        </row>
        <row r="9045">
          <cell r="A9045">
            <v>303101</v>
          </cell>
          <cell r="B9045" t="str">
            <v>DUE FROM GE PAR &amp; CONS AFFIL WITHIN OWN BUS</v>
          </cell>
        </row>
        <row r="9046">
          <cell r="A9046">
            <v>303101</v>
          </cell>
          <cell r="B9046" t="str">
            <v>DUE FROM GE PAR &amp; CONS AFFIL WITHIN OWN BUS</v>
          </cell>
        </row>
        <row r="9047">
          <cell r="A9047">
            <v>303101</v>
          </cell>
          <cell r="B9047" t="str">
            <v>DUE FROM GE PAR &amp; CONS AFFIL WITHIN OWN BUS</v>
          </cell>
        </row>
        <row r="9048">
          <cell r="A9048">
            <v>303101</v>
          </cell>
          <cell r="B9048" t="str">
            <v>DUE FROM GE PAR &amp; CONS AFFIL WITHIN OWN BUS</v>
          </cell>
        </row>
        <row r="9049">
          <cell r="A9049">
            <v>303101</v>
          </cell>
          <cell r="B9049" t="str">
            <v>DUE FROM GE PAR &amp; CONS AFFIL WITHIN OWN BUS</v>
          </cell>
        </row>
        <row r="9050">
          <cell r="A9050">
            <v>303101</v>
          </cell>
          <cell r="B9050" t="str">
            <v>DUE FROM GE PAR &amp; CONS AFFIL WITHIN OWN BUS</v>
          </cell>
        </row>
        <row r="9051">
          <cell r="A9051">
            <v>303101</v>
          </cell>
          <cell r="B9051" t="str">
            <v>DUE FROM GE PAR &amp; CONS AFFIL WITHIN OWN BUS</v>
          </cell>
        </row>
        <row r="9052">
          <cell r="A9052">
            <v>303101</v>
          </cell>
          <cell r="B9052" t="str">
            <v>DUE FROM GE PAR &amp; CONS AFFIL WITHIN OWN BUS</v>
          </cell>
        </row>
        <row r="9053">
          <cell r="A9053">
            <v>303101</v>
          </cell>
          <cell r="B9053" t="str">
            <v>DUE FROM GE PAR &amp; CONS AFFIL WITHIN OWN BUS</v>
          </cell>
        </row>
        <row r="9054">
          <cell r="A9054">
            <v>303101</v>
          </cell>
          <cell r="B9054" t="str">
            <v>DUE FROM GE PAR &amp; CONS AFFIL WITHIN OWN BUS</v>
          </cell>
        </row>
        <row r="9055">
          <cell r="A9055">
            <v>303101</v>
          </cell>
          <cell r="B9055" t="str">
            <v>DUE FROM GE PAR &amp; CONS AFFIL WITHIN OWN BUS</v>
          </cell>
        </row>
        <row r="9056">
          <cell r="A9056">
            <v>303101</v>
          </cell>
          <cell r="B9056" t="str">
            <v>DUE FROM GE PAR &amp; CONS AFFIL WITHIN OWN BUS</v>
          </cell>
        </row>
        <row r="9057">
          <cell r="A9057">
            <v>303101</v>
          </cell>
          <cell r="B9057" t="str">
            <v>DUE FROM GE PAR &amp; CONS AFFIL WITHIN OWN BUS</v>
          </cell>
        </row>
        <row r="9058">
          <cell r="A9058">
            <v>303101</v>
          </cell>
          <cell r="B9058" t="str">
            <v>DUE FROM GE PAR &amp; CONS AFFIL WITHIN OWN BUS</v>
          </cell>
        </row>
        <row r="9059">
          <cell r="A9059">
            <v>303101</v>
          </cell>
          <cell r="B9059" t="str">
            <v>DUE FROM GE PAR &amp; CONS AFFIL WITHIN OWN BUS</v>
          </cell>
        </row>
        <row r="9060">
          <cell r="A9060">
            <v>303101</v>
          </cell>
          <cell r="B9060" t="str">
            <v>DUE FROM GE PAR &amp; CONS AFFIL WITHIN OWN BUS</v>
          </cell>
        </row>
        <row r="9061">
          <cell r="A9061">
            <v>303201</v>
          </cell>
          <cell r="B9061" t="str">
            <v>DUE FROM GE PAR &amp; CONS AFFIL OUTSIDE OWN BUS</v>
          </cell>
        </row>
        <row r="9062">
          <cell r="A9062">
            <v>303201</v>
          </cell>
          <cell r="B9062" t="str">
            <v>DUE FROM GE PAR &amp; CONS AFFIL OUTSIDE OWN BUS</v>
          </cell>
        </row>
        <row r="9063">
          <cell r="A9063">
            <v>303201</v>
          </cell>
          <cell r="B9063" t="str">
            <v>DUE FROM GE PAR &amp; CONS AFFIL OUTSIDE OWN BUS</v>
          </cell>
        </row>
        <row r="9064">
          <cell r="A9064">
            <v>303201</v>
          </cell>
          <cell r="B9064" t="str">
            <v>DUE FROM GE PAR &amp; CONS AFFIL OUTSIDE OWN BUS</v>
          </cell>
        </row>
        <row r="9065">
          <cell r="A9065">
            <v>303201</v>
          </cell>
          <cell r="B9065" t="str">
            <v>DUE FROM GE PAR &amp; CONS AFFIL OUTSIDE OWN BUS</v>
          </cell>
        </row>
        <row r="9066">
          <cell r="A9066">
            <v>303201</v>
          </cell>
          <cell r="B9066" t="str">
            <v>DUE FROM GE PAR &amp; CONS AFFIL OUTSIDE OWN BUS</v>
          </cell>
        </row>
        <row r="9067">
          <cell r="A9067">
            <v>303201</v>
          </cell>
          <cell r="B9067" t="str">
            <v>DUE FROM GE PAR &amp; CONS AFFIL OUTSIDE OWN BUS</v>
          </cell>
        </row>
        <row r="9068">
          <cell r="A9068">
            <v>303201</v>
          </cell>
          <cell r="B9068" t="str">
            <v>DUE FROM GE PAR &amp; CONS AFFIL OUTSIDE OWN BUS</v>
          </cell>
        </row>
        <row r="9069">
          <cell r="A9069">
            <v>303201</v>
          </cell>
          <cell r="B9069" t="str">
            <v>DUE FROM GE PAR &amp; CONS AFFIL OUTSIDE OWN BUS</v>
          </cell>
        </row>
        <row r="9070">
          <cell r="A9070">
            <v>371001</v>
          </cell>
          <cell r="B9070" t="str">
            <v>RESERVE FOR CUSTOMERS' ACCTS AND NOTES-CURRENT</v>
          </cell>
        </row>
        <row r="9071">
          <cell r="A9071">
            <v>403001</v>
          </cell>
          <cell r="B9071" t="str">
            <v>OTHER RECEIVABLES - ASSOC CO.</v>
          </cell>
        </row>
        <row r="9072">
          <cell r="A9072">
            <v>403001</v>
          </cell>
          <cell r="B9072" t="str">
            <v>OTHER RECEIVABLES - ASSOC CO.</v>
          </cell>
        </row>
        <row r="9073">
          <cell r="A9073">
            <v>403001</v>
          </cell>
          <cell r="B9073" t="str">
            <v>OTHER RECEIVABLES - ASSOC CO.</v>
          </cell>
        </row>
        <row r="9074">
          <cell r="A9074">
            <v>403001</v>
          </cell>
          <cell r="B9074" t="str">
            <v>OTHER RECEIVABLES - ASSOC CO.</v>
          </cell>
        </row>
        <row r="9075">
          <cell r="A9075">
            <v>403001</v>
          </cell>
          <cell r="B9075" t="str">
            <v>OTHER RECEIVABLES - ASSOC CO.</v>
          </cell>
        </row>
        <row r="9076">
          <cell r="A9076">
            <v>403001</v>
          </cell>
          <cell r="B9076" t="str">
            <v>OTHER RECEIVABLES - ASSOC CO.</v>
          </cell>
        </row>
        <row r="9077">
          <cell r="A9077">
            <v>405001</v>
          </cell>
          <cell r="B9077" t="str">
            <v>SUNDRY RECEIVABLES-CURRENT</v>
          </cell>
        </row>
        <row r="9078">
          <cell r="A9078">
            <v>405001</v>
          </cell>
          <cell r="B9078" t="str">
            <v>SUNDRY RECEIVABLES-CURRENT</v>
          </cell>
        </row>
        <row r="9079">
          <cell r="A9079">
            <v>405001</v>
          </cell>
          <cell r="B9079" t="str">
            <v>SUNDRY RECEIVABLES-CURRENT</v>
          </cell>
        </row>
        <row r="9080">
          <cell r="A9080">
            <v>405001</v>
          </cell>
          <cell r="B9080" t="str">
            <v>SUNDRY RECEIVABLES-CURRENT</v>
          </cell>
        </row>
        <row r="9081">
          <cell r="A9081">
            <v>405001</v>
          </cell>
          <cell r="B9081" t="str">
            <v>SUNDRY RECEIVABLES-CURRENT</v>
          </cell>
        </row>
        <row r="9082">
          <cell r="A9082">
            <v>405001</v>
          </cell>
          <cell r="B9082" t="str">
            <v>SUNDRY RECEIVABLES-CURRENT</v>
          </cell>
        </row>
        <row r="9083">
          <cell r="A9083">
            <v>405001</v>
          </cell>
          <cell r="B9083" t="str">
            <v>SUNDRY RECEIVABLES-CURRENT</v>
          </cell>
        </row>
        <row r="9084">
          <cell r="A9084">
            <v>405001</v>
          </cell>
          <cell r="B9084" t="str">
            <v>SUNDRY RECEIVABLES-CURRENT</v>
          </cell>
        </row>
        <row r="9085">
          <cell r="A9085">
            <v>405001</v>
          </cell>
          <cell r="B9085" t="str">
            <v>SUNDRY RECEIVABLES-CURRENT</v>
          </cell>
        </row>
        <row r="9086">
          <cell r="A9086">
            <v>405001</v>
          </cell>
          <cell r="B9086" t="str">
            <v>SUNDRY RECEIVABLES-CURRENT</v>
          </cell>
        </row>
        <row r="9087">
          <cell r="A9087">
            <v>405001</v>
          </cell>
          <cell r="B9087" t="str">
            <v>SUNDRY RECEIVABLES-CURRENT</v>
          </cell>
        </row>
        <row r="9088">
          <cell r="A9088">
            <v>405001</v>
          </cell>
          <cell r="B9088" t="str">
            <v>SUNDRY RECEIVABLES-CURRENT</v>
          </cell>
        </row>
        <row r="9089">
          <cell r="A9089">
            <v>405001</v>
          </cell>
          <cell r="B9089" t="str">
            <v>SUNDRY RECEIVABLES-CURRENT</v>
          </cell>
        </row>
        <row r="9090">
          <cell r="A9090">
            <v>405001</v>
          </cell>
          <cell r="B9090" t="str">
            <v>SUNDRY RECEIVABLES-CURRENT</v>
          </cell>
        </row>
        <row r="9091">
          <cell r="A9091">
            <v>405001</v>
          </cell>
          <cell r="B9091" t="str">
            <v>SUNDRY RECEIVABLES-CURRENT</v>
          </cell>
        </row>
        <row r="9092">
          <cell r="A9092">
            <v>405001</v>
          </cell>
          <cell r="B9092" t="str">
            <v>SUNDRY RECEIVABLES-CURRENT</v>
          </cell>
        </row>
        <row r="9093">
          <cell r="A9093">
            <v>405001</v>
          </cell>
          <cell r="B9093" t="str">
            <v>SUNDRY RECEIVABLES-CURRENT</v>
          </cell>
        </row>
        <row r="9094">
          <cell r="A9094">
            <v>405001</v>
          </cell>
          <cell r="B9094" t="str">
            <v>SUNDRY RECEIVABLES-CURRENT</v>
          </cell>
        </row>
        <row r="9095">
          <cell r="A9095">
            <v>405001</v>
          </cell>
          <cell r="B9095" t="str">
            <v>SUNDRY RECEIVABLES-CURRENT</v>
          </cell>
        </row>
        <row r="9096">
          <cell r="A9096">
            <v>405001</v>
          </cell>
          <cell r="B9096" t="str">
            <v>SUNDRY RECEIVABLES-CURRENT</v>
          </cell>
        </row>
        <row r="9097">
          <cell r="A9097">
            <v>405001</v>
          </cell>
          <cell r="B9097" t="str">
            <v>SUNDRY RECEIVABLES-CURRENT</v>
          </cell>
        </row>
        <row r="9098">
          <cell r="A9098">
            <v>405001</v>
          </cell>
          <cell r="B9098" t="str">
            <v>SUNDRY RECEIVABLES-CURRENT</v>
          </cell>
        </row>
        <row r="9099">
          <cell r="A9099">
            <v>409001</v>
          </cell>
          <cell r="B9099" t="str">
            <v>PURCHASE OF EXCHANGE</v>
          </cell>
        </row>
        <row r="9100">
          <cell r="A9100">
            <v>410001</v>
          </cell>
          <cell r="B9100" t="str">
            <v>ALLOW FOR SUNDRY RECEIVABLES-CURRENT</v>
          </cell>
        </row>
        <row r="9101">
          <cell r="A9101">
            <v>440001</v>
          </cell>
          <cell r="B9101" t="str">
            <v>SUNDRY RECEIVABLES-NOT CURRENT</v>
          </cell>
        </row>
        <row r="9102">
          <cell r="A9102">
            <v>440001</v>
          </cell>
          <cell r="B9102" t="str">
            <v>SUNDRY RECEIVABLES-NOT CURRENT</v>
          </cell>
        </row>
        <row r="9103">
          <cell r="A9103">
            <v>500001</v>
          </cell>
          <cell r="B9103" t="str">
            <v>INVENTORIES RAW AND IN PROCESS</v>
          </cell>
        </row>
        <row r="9104">
          <cell r="A9104">
            <v>500001</v>
          </cell>
          <cell r="B9104" t="str">
            <v>INVENTORIES RAW AND IN PROCESS</v>
          </cell>
        </row>
        <row r="9105">
          <cell r="A9105">
            <v>500001</v>
          </cell>
          <cell r="B9105" t="str">
            <v>INVENTORIES RAW AND IN PROCESS</v>
          </cell>
        </row>
        <row r="9106">
          <cell r="A9106">
            <v>500001</v>
          </cell>
          <cell r="B9106" t="str">
            <v>INVENTORIES RAW AND IN PROCESS</v>
          </cell>
        </row>
        <row r="9107">
          <cell r="A9107">
            <v>500001</v>
          </cell>
          <cell r="B9107" t="str">
            <v>INVENTORIES RAW AND IN PROCESS</v>
          </cell>
        </row>
        <row r="9108">
          <cell r="A9108">
            <v>500001</v>
          </cell>
          <cell r="B9108" t="str">
            <v>INVENTORIES RAW AND IN PROCESS</v>
          </cell>
        </row>
        <row r="9109">
          <cell r="A9109">
            <v>500001</v>
          </cell>
          <cell r="B9109" t="str">
            <v>INVENTORIES RAW AND IN PROCESS</v>
          </cell>
        </row>
        <row r="9110">
          <cell r="A9110">
            <v>500001</v>
          </cell>
          <cell r="B9110" t="str">
            <v>INVENTORIES RAW AND IN PROCESS</v>
          </cell>
        </row>
        <row r="9111">
          <cell r="A9111">
            <v>500001</v>
          </cell>
          <cell r="B9111" t="str">
            <v>INVENTORIES RAW AND IN PROCESS</v>
          </cell>
        </row>
        <row r="9112">
          <cell r="A9112">
            <v>500001</v>
          </cell>
          <cell r="B9112" t="str">
            <v>INVENTORIES RAW AND IN PROCESS</v>
          </cell>
        </row>
        <row r="9113">
          <cell r="A9113">
            <v>500001</v>
          </cell>
          <cell r="B9113" t="str">
            <v>INVENTORIES RAW AND IN PROCESS</v>
          </cell>
        </row>
        <row r="9114">
          <cell r="A9114">
            <v>500001</v>
          </cell>
          <cell r="B9114" t="str">
            <v>INVENTORIES RAW AND IN PROCESS</v>
          </cell>
        </row>
        <row r="9115">
          <cell r="A9115">
            <v>500001</v>
          </cell>
          <cell r="B9115" t="str">
            <v>INVENTORIES RAW AND IN PROCESS</v>
          </cell>
        </row>
        <row r="9116">
          <cell r="A9116">
            <v>500001</v>
          </cell>
          <cell r="B9116" t="str">
            <v>INVENTORIES RAW AND IN PROCESS</v>
          </cell>
        </row>
        <row r="9117">
          <cell r="A9117">
            <v>500001</v>
          </cell>
          <cell r="B9117" t="str">
            <v>INVENTORIES RAW AND IN PROCESS</v>
          </cell>
        </row>
        <row r="9118">
          <cell r="A9118">
            <v>500001</v>
          </cell>
          <cell r="B9118" t="str">
            <v>INVENTORIES RAW AND IN PROCESS</v>
          </cell>
        </row>
        <row r="9119">
          <cell r="A9119">
            <v>500001</v>
          </cell>
          <cell r="B9119" t="str">
            <v>INVENTORIES RAW AND IN PROCESS</v>
          </cell>
        </row>
        <row r="9120">
          <cell r="A9120">
            <v>500001</v>
          </cell>
          <cell r="B9120" t="str">
            <v>INVENTORIES RAW AND IN PROCESS</v>
          </cell>
        </row>
        <row r="9121">
          <cell r="A9121">
            <v>500001</v>
          </cell>
          <cell r="B9121" t="str">
            <v>INVENTORIES RAW AND IN PROCESS</v>
          </cell>
        </row>
        <row r="9122">
          <cell r="A9122">
            <v>500001</v>
          </cell>
          <cell r="B9122" t="str">
            <v>INVENTORIES RAW AND IN PROCESS</v>
          </cell>
        </row>
        <row r="9123">
          <cell r="A9123">
            <v>500001</v>
          </cell>
          <cell r="B9123" t="str">
            <v>INVENTORIES RAW AND IN PROCESS</v>
          </cell>
        </row>
        <row r="9124">
          <cell r="A9124">
            <v>500001</v>
          </cell>
          <cell r="B9124" t="str">
            <v>INVENTORIES RAW AND IN PROCESS</v>
          </cell>
        </row>
        <row r="9125">
          <cell r="A9125">
            <v>500001</v>
          </cell>
          <cell r="B9125" t="str">
            <v>INVENTORIES RAW AND IN PROCESS</v>
          </cell>
        </row>
        <row r="9126">
          <cell r="A9126">
            <v>500001</v>
          </cell>
          <cell r="B9126" t="str">
            <v>INVENTORIES RAW AND IN PROCESS</v>
          </cell>
        </row>
        <row r="9127">
          <cell r="A9127">
            <v>500001</v>
          </cell>
          <cell r="B9127" t="str">
            <v>INVENTORIES RAW AND IN PROCESS</v>
          </cell>
        </row>
        <row r="9128">
          <cell r="A9128">
            <v>500001</v>
          </cell>
          <cell r="B9128" t="str">
            <v>INVENTORIES RAW AND IN PROCESS</v>
          </cell>
        </row>
        <row r="9129">
          <cell r="A9129">
            <v>500001</v>
          </cell>
          <cell r="B9129" t="str">
            <v>INVENTORIES RAW AND IN PROCESS</v>
          </cell>
        </row>
        <row r="9130">
          <cell r="A9130">
            <v>500001</v>
          </cell>
          <cell r="B9130" t="str">
            <v>INVENTORIES RAW AND IN PROCESS</v>
          </cell>
        </row>
        <row r="9131">
          <cell r="A9131">
            <v>500001</v>
          </cell>
          <cell r="B9131" t="str">
            <v>INVENTORIES RAW AND IN PROCESS</v>
          </cell>
        </row>
        <row r="9132">
          <cell r="A9132">
            <v>500001</v>
          </cell>
          <cell r="B9132" t="str">
            <v>INVENTORIES RAW AND IN PROCESS</v>
          </cell>
        </row>
        <row r="9133">
          <cell r="A9133">
            <v>500001</v>
          </cell>
          <cell r="B9133" t="str">
            <v>INVENTORIES RAW AND IN PROCESS</v>
          </cell>
        </row>
        <row r="9134">
          <cell r="A9134">
            <v>500001</v>
          </cell>
          <cell r="B9134" t="str">
            <v>INVENTORIES RAW AND IN PROCESS</v>
          </cell>
        </row>
        <row r="9135">
          <cell r="A9135">
            <v>500001</v>
          </cell>
          <cell r="B9135" t="str">
            <v>INVENTORIES RAW AND IN PROCESS</v>
          </cell>
        </row>
        <row r="9136">
          <cell r="A9136">
            <v>500001</v>
          </cell>
          <cell r="B9136" t="str">
            <v>INVENTORIES RAW AND IN PROCESS</v>
          </cell>
        </row>
        <row r="9137">
          <cell r="A9137">
            <v>500001</v>
          </cell>
          <cell r="B9137" t="str">
            <v>INVENTORIES RAW AND IN PROCESS</v>
          </cell>
        </row>
        <row r="9138">
          <cell r="A9138">
            <v>500001</v>
          </cell>
          <cell r="B9138" t="str">
            <v>INVENTORIES RAW AND IN PROCESS</v>
          </cell>
        </row>
        <row r="9139">
          <cell r="A9139">
            <v>500001</v>
          </cell>
          <cell r="B9139" t="str">
            <v>INVENTORIES RAW AND IN PROCESS</v>
          </cell>
        </row>
        <row r="9140">
          <cell r="A9140">
            <v>500001</v>
          </cell>
          <cell r="B9140" t="str">
            <v>INVENTORIES RAW AND IN PROCESS</v>
          </cell>
        </row>
        <row r="9141">
          <cell r="A9141">
            <v>500001</v>
          </cell>
          <cell r="B9141" t="str">
            <v>INVENTORIES RAW AND IN PROCESS</v>
          </cell>
        </row>
        <row r="9142">
          <cell r="A9142">
            <v>500001</v>
          </cell>
          <cell r="B9142" t="str">
            <v>INVENTORIES RAW AND IN PROCESS</v>
          </cell>
        </row>
        <row r="9143">
          <cell r="A9143">
            <v>500001</v>
          </cell>
          <cell r="B9143" t="str">
            <v>INVENTORIES RAW AND IN PROCESS</v>
          </cell>
        </row>
        <row r="9144">
          <cell r="A9144">
            <v>500001</v>
          </cell>
          <cell r="B9144" t="str">
            <v>INVENTORIES RAW AND IN PROCESS</v>
          </cell>
        </row>
        <row r="9145">
          <cell r="A9145">
            <v>500001</v>
          </cell>
          <cell r="B9145" t="str">
            <v>INVENTORIES RAW AND IN PROCESS</v>
          </cell>
        </row>
        <row r="9146">
          <cell r="A9146">
            <v>500001</v>
          </cell>
          <cell r="B9146" t="str">
            <v>INVENTORIES RAW AND IN PROCESS</v>
          </cell>
        </row>
        <row r="9147">
          <cell r="A9147">
            <v>500001</v>
          </cell>
          <cell r="B9147" t="str">
            <v>INVENTORIES RAW AND IN PROCESS</v>
          </cell>
        </row>
        <row r="9148">
          <cell r="A9148">
            <v>500001</v>
          </cell>
          <cell r="B9148" t="str">
            <v>INVENTORIES RAW AND IN PROCESS</v>
          </cell>
        </row>
        <row r="9149">
          <cell r="A9149">
            <v>500001</v>
          </cell>
          <cell r="B9149" t="str">
            <v>INVENTORIES RAW AND IN PROCESS</v>
          </cell>
        </row>
        <row r="9150">
          <cell r="A9150">
            <v>500001</v>
          </cell>
          <cell r="B9150" t="str">
            <v>INVENTORIES RAW AND IN PROCESS</v>
          </cell>
        </row>
        <row r="9151">
          <cell r="A9151">
            <v>500001</v>
          </cell>
          <cell r="B9151" t="str">
            <v>INVENTORIES RAW AND IN PROCESS</v>
          </cell>
        </row>
        <row r="9152">
          <cell r="A9152">
            <v>500001</v>
          </cell>
          <cell r="B9152" t="str">
            <v>INVENTORIES RAW AND IN PROCESS</v>
          </cell>
        </row>
        <row r="9153">
          <cell r="A9153">
            <v>500001</v>
          </cell>
          <cell r="B9153" t="str">
            <v>INVENTORIES RAW AND IN PROCESS</v>
          </cell>
        </row>
        <row r="9154">
          <cell r="A9154">
            <v>500001</v>
          </cell>
          <cell r="B9154" t="str">
            <v>INVENTORIES RAW AND IN PROCESS</v>
          </cell>
        </row>
        <row r="9155">
          <cell r="A9155">
            <v>500001</v>
          </cell>
          <cell r="B9155" t="str">
            <v>INVENTORIES RAW AND IN PROCESS</v>
          </cell>
        </row>
        <row r="9156">
          <cell r="A9156">
            <v>500001</v>
          </cell>
          <cell r="B9156" t="str">
            <v>INVENTORIES RAW AND IN PROCESS</v>
          </cell>
        </row>
        <row r="9157">
          <cell r="A9157">
            <v>500001</v>
          </cell>
          <cell r="B9157" t="str">
            <v>INVENTORIES RAW AND IN PROCESS</v>
          </cell>
        </row>
        <row r="9158">
          <cell r="A9158">
            <v>600001</v>
          </cell>
          <cell r="B9158" t="str">
            <v>FINISHED PRODUCT</v>
          </cell>
        </row>
        <row r="9159">
          <cell r="A9159">
            <v>600001</v>
          </cell>
          <cell r="B9159" t="str">
            <v>FINISHED PRODUCT</v>
          </cell>
        </row>
        <row r="9160">
          <cell r="A9160">
            <v>600001</v>
          </cell>
          <cell r="B9160" t="str">
            <v>FINISHED PRODUCT</v>
          </cell>
        </row>
        <row r="9161">
          <cell r="A9161">
            <v>600001</v>
          </cell>
          <cell r="B9161" t="str">
            <v>FINISHED PRODUCT</v>
          </cell>
        </row>
        <row r="9162">
          <cell r="A9162">
            <v>600001</v>
          </cell>
          <cell r="B9162" t="str">
            <v>FINISHED PRODUCT</v>
          </cell>
        </row>
        <row r="9163">
          <cell r="A9163">
            <v>600001</v>
          </cell>
          <cell r="B9163" t="str">
            <v>FINISHED PRODUCT</v>
          </cell>
        </row>
        <row r="9164">
          <cell r="A9164">
            <v>600001</v>
          </cell>
          <cell r="B9164" t="str">
            <v>FINISHED PRODUCT</v>
          </cell>
        </row>
        <row r="9165">
          <cell r="A9165">
            <v>600001</v>
          </cell>
          <cell r="B9165" t="str">
            <v>FINISHED PRODUCT</v>
          </cell>
        </row>
        <row r="9166">
          <cell r="A9166">
            <v>600001</v>
          </cell>
          <cell r="B9166" t="str">
            <v>FINISHED PRODUCT</v>
          </cell>
        </row>
        <row r="9167">
          <cell r="A9167">
            <v>600001</v>
          </cell>
          <cell r="B9167" t="str">
            <v>FINISHED PRODUCT</v>
          </cell>
        </row>
        <row r="9168">
          <cell r="A9168">
            <v>600001</v>
          </cell>
          <cell r="B9168" t="str">
            <v>FINISHED PRODUCT</v>
          </cell>
        </row>
        <row r="9169">
          <cell r="A9169">
            <v>600001</v>
          </cell>
          <cell r="B9169" t="str">
            <v>FINISHED PRODUCT</v>
          </cell>
        </row>
        <row r="9170">
          <cell r="A9170">
            <v>600001</v>
          </cell>
          <cell r="B9170" t="str">
            <v>FINISHED PRODUCT</v>
          </cell>
        </row>
        <row r="9171">
          <cell r="A9171">
            <v>600001</v>
          </cell>
          <cell r="B9171" t="str">
            <v>FINISHED PRODUCT</v>
          </cell>
        </row>
        <row r="9172">
          <cell r="A9172">
            <v>600001</v>
          </cell>
          <cell r="B9172" t="str">
            <v>FINISHED PRODUCT</v>
          </cell>
        </row>
        <row r="9173">
          <cell r="A9173">
            <v>600001</v>
          </cell>
          <cell r="B9173" t="str">
            <v>FINISHED PRODUCT</v>
          </cell>
        </row>
        <row r="9174">
          <cell r="A9174">
            <v>600001</v>
          </cell>
          <cell r="B9174" t="str">
            <v>FINISHED PRODUCT</v>
          </cell>
        </row>
        <row r="9175">
          <cell r="A9175">
            <v>600001</v>
          </cell>
          <cell r="B9175" t="str">
            <v>FINISHED PRODUCT</v>
          </cell>
        </row>
        <row r="9176">
          <cell r="A9176">
            <v>600001</v>
          </cell>
          <cell r="B9176" t="str">
            <v>FINISHED PRODUCT</v>
          </cell>
        </row>
        <row r="9177">
          <cell r="A9177">
            <v>600001</v>
          </cell>
          <cell r="B9177" t="str">
            <v>FINISHED PRODUCT</v>
          </cell>
        </row>
        <row r="9178">
          <cell r="A9178">
            <v>600001</v>
          </cell>
          <cell r="B9178" t="str">
            <v>FINISHED PRODUCT</v>
          </cell>
        </row>
        <row r="9179">
          <cell r="A9179">
            <v>600001</v>
          </cell>
          <cell r="B9179" t="str">
            <v>FINISHED PRODUCT</v>
          </cell>
        </row>
        <row r="9180">
          <cell r="A9180">
            <v>600001</v>
          </cell>
          <cell r="B9180" t="str">
            <v>FINISHED PRODUCT</v>
          </cell>
        </row>
        <row r="9181">
          <cell r="A9181">
            <v>600001</v>
          </cell>
          <cell r="B9181" t="str">
            <v>FINISHED PRODUCT</v>
          </cell>
        </row>
        <row r="9182">
          <cell r="A9182">
            <v>600001</v>
          </cell>
          <cell r="B9182" t="str">
            <v>FINISHED PRODUCT</v>
          </cell>
        </row>
        <row r="9183">
          <cell r="A9183">
            <v>700001</v>
          </cell>
          <cell r="B9183" t="str">
            <v>CONSIGNED STOCKS</v>
          </cell>
        </row>
        <row r="9184">
          <cell r="A9184">
            <v>700001</v>
          </cell>
          <cell r="B9184" t="str">
            <v>CONSIGNED STOCKS</v>
          </cell>
        </row>
        <row r="9185">
          <cell r="A9185">
            <v>700001</v>
          </cell>
          <cell r="B9185" t="str">
            <v>CONSIGNED STOCKS</v>
          </cell>
        </row>
        <row r="9186">
          <cell r="A9186">
            <v>700001</v>
          </cell>
          <cell r="B9186" t="str">
            <v>CONSIGNED STOCKS</v>
          </cell>
        </row>
        <row r="9187">
          <cell r="A9187">
            <v>800001</v>
          </cell>
          <cell r="B9187" t="str">
            <v>UNBILLED SHIPMENTS</v>
          </cell>
        </row>
        <row r="9188">
          <cell r="A9188">
            <v>800001</v>
          </cell>
          <cell r="B9188" t="str">
            <v>UNBILLED SHIPMENTS</v>
          </cell>
        </row>
        <row r="9189">
          <cell r="A9189">
            <v>800001</v>
          </cell>
          <cell r="B9189" t="str">
            <v>UNBILLED SHIPMENTS</v>
          </cell>
        </row>
        <row r="9190">
          <cell r="A9190">
            <v>950003</v>
          </cell>
          <cell r="B9190" t="str">
            <v>OTHERS WITHIN OWN ECHELON ABOVE GROUP</v>
          </cell>
        </row>
        <row r="9191">
          <cell r="A9191">
            <v>950004</v>
          </cell>
          <cell r="B9191" t="str">
            <v>OTHER GE PARENT CO.COMPONENTS</v>
          </cell>
        </row>
        <row r="9192">
          <cell r="A9192">
            <v>970001</v>
          </cell>
          <cell r="B9192" t="str">
            <v>REVALUATION TO LIFO</v>
          </cell>
        </row>
        <row r="9193">
          <cell r="A9193">
            <v>980001</v>
          </cell>
          <cell r="B9193" t="str">
            <v>REVAL TO LIFO - ADJ. TO FIN. RPT. BASIS</v>
          </cell>
        </row>
        <row r="9194">
          <cell r="A9194">
            <v>1010001</v>
          </cell>
          <cell r="B9194" t="str">
            <v>PROGRESS COLLECTIONS</v>
          </cell>
        </row>
        <row r="9195">
          <cell r="A9195">
            <v>1010001</v>
          </cell>
          <cell r="B9195" t="str">
            <v>PROGRESS COLLECTIONS</v>
          </cell>
        </row>
        <row r="9196">
          <cell r="A9196">
            <v>1201001</v>
          </cell>
          <cell r="B9196" t="str">
            <v>INSURANCE PAID IN ADVANCE</v>
          </cell>
        </row>
        <row r="9197">
          <cell r="A9197">
            <v>1201001</v>
          </cell>
          <cell r="B9197" t="str">
            <v>INSURANCE PAID IN ADVANCE</v>
          </cell>
        </row>
        <row r="9198">
          <cell r="A9198">
            <v>1201501</v>
          </cell>
          <cell r="B9198" t="str">
            <v>PREPAID EXP., EASEMENTS &amp; RIGHTS OF WAY</v>
          </cell>
        </row>
        <row r="9199">
          <cell r="A9199">
            <v>1201501</v>
          </cell>
          <cell r="B9199" t="str">
            <v>PREPAID EXP., EASEMENTS &amp; RIGHTS OF WAY</v>
          </cell>
        </row>
        <row r="9200">
          <cell r="A9200">
            <v>1202001</v>
          </cell>
          <cell r="B9200" t="str">
            <v>TAXES PAID IN ADVANCE</v>
          </cell>
        </row>
        <row r="9201">
          <cell r="A9201">
            <v>1202001</v>
          </cell>
          <cell r="B9201" t="str">
            <v>TAXES PAID IN ADVANCE</v>
          </cell>
        </row>
        <row r="9202">
          <cell r="A9202">
            <v>1202001</v>
          </cell>
          <cell r="B9202" t="str">
            <v>TAXES PAID IN ADVANCE</v>
          </cell>
        </row>
        <row r="9203">
          <cell r="A9203">
            <v>1202001</v>
          </cell>
          <cell r="B9203" t="str">
            <v>TAXES PAID IN ADVANCE</v>
          </cell>
        </row>
        <row r="9204">
          <cell r="A9204">
            <v>1203001</v>
          </cell>
          <cell r="B9204" t="str">
            <v>OTHER DEF CHGS                   120.3,.4,.6,.8,.17,.1</v>
          </cell>
        </row>
        <row r="9205">
          <cell r="A9205">
            <v>1203001</v>
          </cell>
          <cell r="B9205" t="str">
            <v>OTHER DEF CHGS                   120.3,.4,.6,.8,.17,.1</v>
          </cell>
        </row>
        <row r="9206">
          <cell r="A9206">
            <v>1203001</v>
          </cell>
          <cell r="B9206" t="str">
            <v>OTHER DEF CHGS                   120.3,.4,.6,.8,.17,.1</v>
          </cell>
        </row>
        <row r="9207">
          <cell r="A9207">
            <v>1203001</v>
          </cell>
          <cell r="B9207" t="str">
            <v>OTHER DEF CHGS                   120.3,.4,.6,.8,.17,.1</v>
          </cell>
        </row>
        <row r="9208">
          <cell r="A9208">
            <v>1203001</v>
          </cell>
          <cell r="B9208" t="str">
            <v>OTHER DEF CHGS                   120.3,.4,.6,.8,.17,.1</v>
          </cell>
        </row>
        <row r="9209">
          <cell r="A9209">
            <v>1203001</v>
          </cell>
          <cell r="B9209" t="str">
            <v>OTHER DEF CHGS                   120.3,.4,.6,.8,.17,.1</v>
          </cell>
        </row>
        <row r="9210">
          <cell r="A9210">
            <v>1203001</v>
          </cell>
          <cell r="B9210" t="str">
            <v>OTHER DEF CHGS                   120.3,.4,.6,.8,.17,.1</v>
          </cell>
        </row>
        <row r="9211">
          <cell r="A9211">
            <v>1203001</v>
          </cell>
          <cell r="B9211" t="str">
            <v>OTHER DEF CHGS                   120.3,.4,.6,.8,.17,.1</v>
          </cell>
        </row>
        <row r="9212">
          <cell r="A9212">
            <v>1205001</v>
          </cell>
          <cell r="B9212" t="str">
            <v>UNDISTRIBUTED EXPENDITURES</v>
          </cell>
        </row>
        <row r="9213">
          <cell r="A9213">
            <v>1205001</v>
          </cell>
          <cell r="B9213" t="str">
            <v>UNDISTRIBUTED EXPENDITURES</v>
          </cell>
        </row>
        <row r="9214">
          <cell r="A9214">
            <v>1205001</v>
          </cell>
          <cell r="B9214" t="str">
            <v>UNDISTRIBUTED EXPENDITURES</v>
          </cell>
        </row>
        <row r="9215">
          <cell r="A9215">
            <v>1205001</v>
          </cell>
          <cell r="B9215" t="str">
            <v>UNDISTRIBUTED EXPENDITURES</v>
          </cell>
        </row>
        <row r="9216">
          <cell r="A9216">
            <v>1205001</v>
          </cell>
          <cell r="B9216" t="str">
            <v>UNDISTRIBUTED EXPENDITURES</v>
          </cell>
        </row>
        <row r="9217">
          <cell r="A9217">
            <v>1205001</v>
          </cell>
          <cell r="B9217" t="str">
            <v>UNDISTRIBUTED EXPENDITURES</v>
          </cell>
        </row>
        <row r="9218">
          <cell r="A9218">
            <v>1205001</v>
          </cell>
          <cell r="B9218" t="str">
            <v>UNDISTRIBUTED EXPENDITURES</v>
          </cell>
        </row>
        <row r="9219">
          <cell r="A9219">
            <v>1205001</v>
          </cell>
          <cell r="B9219" t="str">
            <v>UNDISTRIBUTED EXPENDITURES</v>
          </cell>
        </row>
        <row r="9220">
          <cell r="A9220">
            <v>1205001</v>
          </cell>
          <cell r="B9220" t="str">
            <v>UNDISTRIBUTED EXPENDITURES</v>
          </cell>
        </row>
        <row r="9221">
          <cell r="A9221">
            <v>1205001</v>
          </cell>
          <cell r="B9221" t="str">
            <v>UNDISTRIBUTED EXPENDITURES</v>
          </cell>
        </row>
        <row r="9222">
          <cell r="A9222">
            <v>1205001</v>
          </cell>
          <cell r="B9222" t="str">
            <v>UNDISTRIBUTED EXPENDITURES</v>
          </cell>
        </row>
        <row r="9223">
          <cell r="A9223">
            <v>1205001</v>
          </cell>
          <cell r="B9223" t="str">
            <v>UNDISTRIBUTED EXPENDITURES</v>
          </cell>
        </row>
        <row r="9224">
          <cell r="A9224">
            <v>1205001</v>
          </cell>
          <cell r="B9224" t="str">
            <v>UNDISTRIBUTED EXPENDITURES</v>
          </cell>
        </row>
        <row r="9225">
          <cell r="A9225">
            <v>1205001</v>
          </cell>
          <cell r="B9225" t="str">
            <v>UNDISTRIBUTED EXPENDITURES</v>
          </cell>
        </row>
        <row r="9226">
          <cell r="A9226">
            <v>1205001</v>
          </cell>
          <cell r="B9226" t="str">
            <v>UNDISTRIBUTED EXPENDITURES</v>
          </cell>
        </row>
        <row r="9227">
          <cell r="A9227">
            <v>1205001</v>
          </cell>
          <cell r="B9227" t="str">
            <v>UNDISTRIBUTED EXPENDITURES</v>
          </cell>
        </row>
        <row r="9228">
          <cell r="A9228">
            <v>1205001</v>
          </cell>
          <cell r="B9228" t="str">
            <v>UNDISTRIBUTED EXPENDITURES</v>
          </cell>
        </row>
        <row r="9229">
          <cell r="A9229">
            <v>1205001</v>
          </cell>
          <cell r="B9229" t="str">
            <v>UNDISTRIBUTED EXPENDITURES</v>
          </cell>
        </row>
        <row r="9230">
          <cell r="A9230">
            <v>1205001</v>
          </cell>
          <cell r="B9230" t="str">
            <v>UNDISTRIBUTED EXPENDITURES</v>
          </cell>
        </row>
        <row r="9231">
          <cell r="A9231">
            <v>1205001</v>
          </cell>
          <cell r="B9231" t="str">
            <v>UNDISTRIBUTED EXPENDITURES</v>
          </cell>
        </row>
        <row r="9232">
          <cell r="A9232">
            <v>1205001</v>
          </cell>
          <cell r="B9232" t="str">
            <v>UNDISTRIBUTED EXPENDITURES</v>
          </cell>
        </row>
        <row r="9233">
          <cell r="A9233">
            <v>1205001</v>
          </cell>
          <cell r="B9233" t="str">
            <v>UNDISTRIBUTED EXPENDITURES</v>
          </cell>
        </row>
        <row r="9234">
          <cell r="A9234">
            <v>1205001</v>
          </cell>
          <cell r="B9234" t="str">
            <v>UNDISTRIBUTED EXPENDITURES</v>
          </cell>
        </row>
        <row r="9235">
          <cell r="A9235">
            <v>1205001</v>
          </cell>
          <cell r="B9235" t="str">
            <v>UNDISTRIBUTED EXPENDITURES</v>
          </cell>
        </row>
        <row r="9236">
          <cell r="A9236">
            <v>1205001</v>
          </cell>
          <cell r="B9236" t="str">
            <v>UNDISTRIBUTED EXPENDITURES</v>
          </cell>
        </row>
        <row r="9237">
          <cell r="A9237">
            <v>1205001</v>
          </cell>
          <cell r="B9237" t="str">
            <v>UNDISTRIBUTED EXPENDITURES</v>
          </cell>
        </row>
        <row r="9238">
          <cell r="A9238">
            <v>1205001</v>
          </cell>
          <cell r="B9238" t="str">
            <v>UNDISTRIBUTED EXPENDITURES</v>
          </cell>
        </row>
        <row r="9239">
          <cell r="A9239">
            <v>1205001</v>
          </cell>
          <cell r="B9239" t="str">
            <v>UNDISTRIBUTED EXPENDITURES</v>
          </cell>
        </row>
        <row r="9240">
          <cell r="A9240">
            <v>1205001</v>
          </cell>
          <cell r="B9240" t="str">
            <v>UNDISTRIBUTED EXPENDITURES</v>
          </cell>
        </row>
        <row r="9241">
          <cell r="A9241">
            <v>1205001</v>
          </cell>
          <cell r="B9241" t="str">
            <v>UNDISTRIBUTED EXPENDITURES</v>
          </cell>
        </row>
        <row r="9242">
          <cell r="A9242">
            <v>1205001</v>
          </cell>
          <cell r="B9242" t="str">
            <v>UNDISTRIBUTED EXPENDITURES</v>
          </cell>
        </row>
        <row r="9243">
          <cell r="A9243">
            <v>1205001</v>
          </cell>
          <cell r="B9243" t="str">
            <v>UNDISTRIBUTED EXPENDITURES</v>
          </cell>
        </row>
        <row r="9244">
          <cell r="A9244">
            <v>1205001</v>
          </cell>
          <cell r="B9244" t="str">
            <v>UNDISTRIBUTED EXPENDITURES</v>
          </cell>
        </row>
        <row r="9245">
          <cell r="A9245">
            <v>1205001</v>
          </cell>
          <cell r="B9245" t="str">
            <v>UNDISTRIBUTED EXPENDITURES</v>
          </cell>
        </row>
        <row r="9246">
          <cell r="A9246">
            <v>1205001</v>
          </cell>
          <cell r="B9246" t="str">
            <v>UNDISTRIBUTED EXPENDITURES</v>
          </cell>
        </row>
        <row r="9247">
          <cell r="A9247">
            <v>1205001</v>
          </cell>
          <cell r="B9247" t="str">
            <v>UNDISTRIBUTED EXPENDITURES</v>
          </cell>
        </row>
        <row r="9248">
          <cell r="A9248">
            <v>1205001</v>
          </cell>
          <cell r="B9248" t="str">
            <v>UNDISTRIBUTED EXPENDITURES</v>
          </cell>
        </row>
        <row r="9249">
          <cell r="A9249">
            <v>1205001</v>
          </cell>
          <cell r="B9249" t="str">
            <v>UNDISTRIBUTED EXPENDITURES</v>
          </cell>
        </row>
        <row r="9250">
          <cell r="A9250">
            <v>1205001</v>
          </cell>
          <cell r="B9250" t="str">
            <v>UNDISTRIBUTED EXPENDITURES</v>
          </cell>
        </row>
        <row r="9251">
          <cell r="A9251">
            <v>1205001</v>
          </cell>
          <cell r="B9251" t="str">
            <v>UNDISTRIBUTED EXPENDITURES</v>
          </cell>
        </row>
        <row r="9252">
          <cell r="A9252">
            <v>1205001</v>
          </cell>
          <cell r="B9252" t="str">
            <v>UNDISTRIBUTED EXPENDITURES</v>
          </cell>
        </row>
        <row r="9253">
          <cell r="A9253">
            <v>1205001</v>
          </cell>
          <cell r="B9253" t="str">
            <v>UNDISTRIBUTED EXPENDITURES</v>
          </cell>
        </row>
        <row r="9254">
          <cell r="A9254">
            <v>1205001</v>
          </cell>
          <cell r="B9254" t="str">
            <v>UNDISTRIBUTED EXPENDITURES</v>
          </cell>
        </row>
        <row r="9255">
          <cell r="A9255">
            <v>1205001</v>
          </cell>
          <cell r="B9255" t="str">
            <v>UNDISTRIBUTED EXPENDITURES</v>
          </cell>
        </row>
        <row r="9256">
          <cell r="A9256">
            <v>1205001</v>
          </cell>
          <cell r="B9256" t="str">
            <v>UNDISTRIBUTED EXPENDITURES</v>
          </cell>
        </row>
        <row r="9257">
          <cell r="A9257">
            <v>1205001</v>
          </cell>
          <cell r="B9257" t="str">
            <v>UNDISTRIBUTED EXPENDITURES</v>
          </cell>
        </row>
        <row r="9258">
          <cell r="A9258">
            <v>1205001</v>
          </cell>
          <cell r="B9258" t="str">
            <v>UNDISTRIBUTED EXPENDITURES</v>
          </cell>
        </row>
        <row r="9259">
          <cell r="A9259">
            <v>1205001</v>
          </cell>
          <cell r="B9259" t="str">
            <v>UNDISTRIBUTED EXPENDITURES</v>
          </cell>
        </row>
        <row r="9260">
          <cell r="A9260">
            <v>1205001</v>
          </cell>
          <cell r="B9260" t="str">
            <v>UNDISTRIBUTED EXPENDITURES</v>
          </cell>
        </row>
        <row r="9261">
          <cell r="A9261">
            <v>1205001</v>
          </cell>
          <cell r="B9261" t="str">
            <v>UNDISTRIBUTED EXPENDITURES</v>
          </cell>
        </row>
        <row r="9262">
          <cell r="A9262">
            <v>1205001</v>
          </cell>
          <cell r="B9262" t="str">
            <v>UNDISTRIBUTED EXPENDITURES</v>
          </cell>
        </row>
        <row r="9263">
          <cell r="A9263">
            <v>1205001</v>
          </cell>
          <cell r="B9263" t="str">
            <v>UNDISTRIBUTED EXPENDITURES</v>
          </cell>
        </row>
        <row r="9264">
          <cell r="A9264">
            <v>1205001</v>
          </cell>
          <cell r="B9264" t="str">
            <v>UNDISTRIBUTED EXPENDITURES</v>
          </cell>
        </row>
        <row r="9265">
          <cell r="A9265">
            <v>1205001</v>
          </cell>
          <cell r="B9265" t="str">
            <v>UNDISTRIBUTED EXPENDITURES</v>
          </cell>
        </row>
        <row r="9266">
          <cell r="A9266">
            <v>1205001</v>
          </cell>
          <cell r="B9266" t="str">
            <v>UNDISTRIBUTED EXPENDITURES</v>
          </cell>
        </row>
        <row r="9267">
          <cell r="A9267">
            <v>1205001</v>
          </cell>
          <cell r="B9267" t="str">
            <v>UNDISTRIBUTED EXPENDITURES</v>
          </cell>
        </row>
        <row r="9268">
          <cell r="A9268">
            <v>1205001</v>
          </cell>
          <cell r="B9268" t="str">
            <v>UNDISTRIBUTED EXPENDITURES</v>
          </cell>
        </row>
        <row r="9269">
          <cell r="A9269">
            <v>1205001</v>
          </cell>
          <cell r="B9269" t="str">
            <v>UNDISTRIBUTED EXPENDITURES</v>
          </cell>
        </row>
        <row r="9270">
          <cell r="A9270">
            <v>1205001</v>
          </cell>
          <cell r="B9270" t="str">
            <v>UNDISTRIBUTED EXPENDITURES</v>
          </cell>
        </row>
        <row r="9271">
          <cell r="A9271">
            <v>1205001</v>
          </cell>
          <cell r="B9271" t="str">
            <v>UNDISTRIBUTED EXPENDITURES</v>
          </cell>
        </row>
        <row r="9272">
          <cell r="A9272">
            <v>1205001</v>
          </cell>
          <cell r="B9272" t="str">
            <v>UNDISTRIBUTED EXPENDITURES</v>
          </cell>
        </row>
        <row r="9273">
          <cell r="A9273">
            <v>1205001</v>
          </cell>
          <cell r="B9273" t="str">
            <v>UNDISTRIBUTED EXPENDITURES</v>
          </cell>
        </row>
        <row r="9274">
          <cell r="A9274">
            <v>1205001</v>
          </cell>
          <cell r="B9274" t="str">
            <v>UNDISTRIBUTED EXPENDITURES</v>
          </cell>
        </row>
        <row r="9275">
          <cell r="A9275">
            <v>1205001</v>
          </cell>
          <cell r="B9275" t="str">
            <v>UNDISTRIBUTED EXPENDITURES</v>
          </cell>
        </row>
        <row r="9276">
          <cell r="A9276">
            <v>1205001</v>
          </cell>
          <cell r="B9276" t="str">
            <v>UNDISTRIBUTED EXPENDITURES</v>
          </cell>
        </row>
        <row r="9277">
          <cell r="A9277">
            <v>1205001</v>
          </cell>
          <cell r="B9277" t="str">
            <v>UNDISTRIBUTED EXPENDITURES</v>
          </cell>
        </row>
        <row r="9278">
          <cell r="A9278">
            <v>1205001</v>
          </cell>
          <cell r="B9278" t="str">
            <v>UNDISTRIBUTED EXPENDITURES</v>
          </cell>
        </row>
        <row r="9279">
          <cell r="A9279">
            <v>1205001</v>
          </cell>
          <cell r="B9279" t="str">
            <v>UNDISTRIBUTED EXPENDITURES</v>
          </cell>
        </row>
        <row r="9280">
          <cell r="A9280">
            <v>1205001</v>
          </cell>
          <cell r="B9280" t="str">
            <v>UNDISTRIBUTED EXPENDITURES</v>
          </cell>
        </row>
        <row r="9281">
          <cell r="A9281">
            <v>1205001</v>
          </cell>
          <cell r="B9281" t="str">
            <v>UNDISTRIBUTED EXPENDITURES</v>
          </cell>
        </row>
        <row r="9282">
          <cell r="A9282">
            <v>1205001</v>
          </cell>
          <cell r="B9282" t="str">
            <v>UNDISTRIBUTED EXPENDITURES</v>
          </cell>
        </row>
        <row r="9283">
          <cell r="A9283">
            <v>1205001</v>
          </cell>
          <cell r="B9283" t="str">
            <v>UNDISTRIBUTED EXPENDITURES</v>
          </cell>
        </row>
        <row r="9284">
          <cell r="A9284">
            <v>1205001</v>
          </cell>
          <cell r="B9284" t="str">
            <v>UNDISTRIBUTED EXPENDITURES</v>
          </cell>
        </row>
        <row r="9285">
          <cell r="A9285">
            <v>1205001</v>
          </cell>
          <cell r="B9285" t="str">
            <v>UNDISTRIBUTED EXPENDITURES</v>
          </cell>
        </row>
        <row r="9286">
          <cell r="A9286">
            <v>1205001</v>
          </cell>
          <cell r="B9286" t="str">
            <v>UNDISTRIBUTED EXPENDITURES</v>
          </cell>
        </row>
        <row r="9287">
          <cell r="A9287">
            <v>1205001</v>
          </cell>
          <cell r="B9287" t="str">
            <v>UNDISTRIBUTED EXPENDITURES</v>
          </cell>
        </row>
        <row r="9288">
          <cell r="A9288">
            <v>1205001</v>
          </cell>
          <cell r="B9288" t="str">
            <v>UNDISTRIBUTED EXPENDITURES</v>
          </cell>
        </row>
        <row r="9289">
          <cell r="A9289">
            <v>1205001</v>
          </cell>
          <cell r="B9289" t="str">
            <v>UNDISTRIBUTED EXPENDITURES</v>
          </cell>
        </row>
        <row r="9290">
          <cell r="A9290">
            <v>1205001</v>
          </cell>
          <cell r="B9290" t="str">
            <v>UNDISTRIBUTED EXPENDITURES</v>
          </cell>
        </row>
        <row r="9291">
          <cell r="A9291">
            <v>1205001</v>
          </cell>
          <cell r="B9291" t="str">
            <v>UNDISTRIBUTED EXPENDITURES</v>
          </cell>
        </row>
        <row r="9292">
          <cell r="A9292">
            <v>1205001</v>
          </cell>
          <cell r="B9292" t="str">
            <v>UNDISTRIBUTED EXPENDITURES</v>
          </cell>
        </row>
        <row r="9293">
          <cell r="A9293">
            <v>1205001</v>
          </cell>
          <cell r="B9293" t="str">
            <v>UNDISTRIBUTED EXPENDITURES</v>
          </cell>
        </row>
        <row r="9294">
          <cell r="A9294">
            <v>1205001</v>
          </cell>
          <cell r="B9294" t="str">
            <v>UNDISTRIBUTED EXPENDITURES</v>
          </cell>
        </row>
        <row r="9295">
          <cell r="A9295">
            <v>1205001</v>
          </cell>
          <cell r="B9295" t="str">
            <v>UNDISTRIBUTED EXPENDITURES</v>
          </cell>
        </row>
        <row r="9296">
          <cell r="A9296">
            <v>1206001</v>
          </cell>
          <cell r="B9296" t="str">
            <v>DEF CHGS-BUSINESS COMBINATION EXPENSES</v>
          </cell>
        </row>
        <row r="9297">
          <cell r="A9297">
            <v>1209002</v>
          </cell>
          <cell r="B9297" t="str">
            <v>OTHERS WITHIN OWN GROUP</v>
          </cell>
        </row>
        <row r="9298">
          <cell r="A9298">
            <v>1209002</v>
          </cell>
          <cell r="B9298" t="str">
            <v>OTHERS WITHIN OWN GROUP</v>
          </cell>
        </row>
        <row r="9299">
          <cell r="A9299">
            <v>1209003</v>
          </cell>
          <cell r="B9299" t="str">
            <v>OTHERS WITHIN OWN ECHELON ABOVE GROUP</v>
          </cell>
        </row>
        <row r="9300">
          <cell r="A9300">
            <v>1209004</v>
          </cell>
          <cell r="B9300" t="str">
            <v>OTHER GE PARENT CO.COMPONENTS</v>
          </cell>
        </row>
        <row r="9301">
          <cell r="A9301">
            <v>1209004</v>
          </cell>
          <cell r="B9301" t="str">
            <v>OTHER GE PARENT CO.COMPONENTS</v>
          </cell>
        </row>
        <row r="9302">
          <cell r="A9302">
            <v>1209004</v>
          </cell>
          <cell r="B9302" t="str">
            <v>OTHER GE PARENT CO.COMPONENTS</v>
          </cell>
        </row>
        <row r="9303">
          <cell r="A9303">
            <v>1270001</v>
          </cell>
          <cell r="B9303" t="str">
            <v>INTERNAL USE SOFTWARE-CAPITALIZED SOFTWARE COSTS-FC-BAL 1/1</v>
          </cell>
        </row>
        <row r="9304">
          <cell r="A9304">
            <v>1270001</v>
          </cell>
          <cell r="B9304" t="str">
            <v>INTERNAL USE SOFTWARE-CAPITALIZED SOFTWARE COSTS-FC-BAL 1/1</v>
          </cell>
        </row>
        <row r="9305">
          <cell r="A9305">
            <v>1270001</v>
          </cell>
          <cell r="B9305" t="str">
            <v>INTERNAL USE SOFTWARE-CAPITALIZED SOFTWARE COSTS-FC-BAL 1/1</v>
          </cell>
        </row>
        <row r="9306">
          <cell r="A9306">
            <v>1270001</v>
          </cell>
          <cell r="B9306" t="str">
            <v>INTERNAL USE SOFTWARE-CAPITALIZED SOFTWARE COSTS-FC-BAL 1/1</v>
          </cell>
        </row>
        <row r="9307">
          <cell r="A9307">
            <v>1270003</v>
          </cell>
          <cell r="B9307" t="str">
            <v>INTERNAL USE SOFTWARE-CAPITALIZED SOFTWARE COSTS-GROSS EXPEND-CY-OTHER</v>
          </cell>
        </row>
        <row r="9308">
          <cell r="A9308">
            <v>1270003</v>
          </cell>
          <cell r="B9308" t="str">
            <v>INTERNAL USE SOFTWARE-CAPITALIZED SOFTWARE COSTS-GROSS EXPEND-CY-OTHER</v>
          </cell>
        </row>
        <row r="9309">
          <cell r="A9309">
            <v>1270003</v>
          </cell>
          <cell r="B9309" t="str">
            <v>INTERNAL USE SOFTWARE-CAPITALIZED SOFTWARE COSTS-GROSS EXPEND-CY-OTHER</v>
          </cell>
        </row>
        <row r="9310">
          <cell r="A9310">
            <v>1270003</v>
          </cell>
          <cell r="B9310" t="str">
            <v>INTERNAL USE SOFTWARE-CAPITALIZED SOFTWARE COSTS-GROSS EXPEND-CY-OTHER</v>
          </cell>
        </row>
        <row r="9311">
          <cell r="A9311">
            <v>1270003</v>
          </cell>
          <cell r="B9311" t="str">
            <v>INTERNAL USE SOFTWARE-CAPITALIZED SOFTWARE COSTS-GROSS EXPEND-CY-OTHER</v>
          </cell>
        </row>
        <row r="9312">
          <cell r="A9312">
            <v>1270004</v>
          </cell>
          <cell r="B9312" t="str">
            <v>INTERNAL USE SOFTWARE-CAPITALIZED SOFTWARE COSTS-WRITE OFFS, ETC.</v>
          </cell>
        </row>
        <row r="9313">
          <cell r="A9313">
            <v>1270004</v>
          </cell>
          <cell r="B9313" t="str">
            <v>INTERNAL USE SOFTWARE-CAPITALIZED SOFTWARE COSTS-WRITE OFFS, ETC.</v>
          </cell>
        </row>
        <row r="9314">
          <cell r="A9314">
            <v>1270004</v>
          </cell>
          <cell r="B9314" t="str">
            <v>INTERNAL USE SOFTWARE-CAPITALIZED SOFTWARE COSTS-WRITE OFFS, ETC.</v>
          </cell>
        </row>
        <row r="9315">
          <cell r="A9315">
            <v>1280001</v>
          </cell>
          <cell r="B9315" t="str">
            <v>CAP. SOFTWARE COSTS-RESERVE FOR AMORT-CY</v>
          </cell>
        </row>
        <row r="9316">
          <cell r="A9316">
            <v>1280001</v>
          </cell>
          <cell r="B9316" t="str">
            <v>CAP. SOFTWARE COSTS-RESERVE FOR AMORT-CY</v>
          </cell>
        </row>
        <row r="9317">
          <cell r="A9317">
            <v>1280002</v>
          </cell>
          <cell r="B9317" t="str">
            <v>CAP. SOFTWARE COSTS-RESERVE FOR AMORT-PY</v>
          </cell>
        </row>
        <row r="9318">
          <cell r="A9318">
            <v>1290001</v>
          </cell>
          <cell r="B9318" t="str">
            <v>RESERVE FOR DEFERRED CHARGES</v>
          </cell>
        </row>
        <row r="9319">
          <cell r="A9319">
            <v>1300001</v>
          </cell>
          <cell r="B9319" t="str">
            <v>LOANS TO EMPLOYEES</v>
          </cell>
        </row>
        <row r="9320">
          <cell r="A9320">
            <v>1300001</v>
          </cell>
          <cell r="B9320" t="str">
            <v>LOANS TO EMPLOYEES</v>
          </cell>
        </row>
        <row r="9321">
          <cell r="A9321">
            <v>1300001</v>
          </cell>
          <cell r="B9321" t="str">
            <v>LOANS TO EMPLOYEES</v>
          </cell>
        </row>
        <row r="9322">
          <cell r="A9322">
            <v>1300001</v>
          </cell>
          <cell r="B9322" t="str">
            <v>LOANS TO EMPLOYEES</v>
          </cell>
        </row>
        <row r="9323">
          <cell r="A9323">
            <v>1300001</v>
          </cell>
          <cell r="B9323" t="str">
            <v>LOANS TO EMPLOYEES</v>
          </cell>
        </row>
        <row r="9324">
          <cell r="A9324">
            <v>1310001</v>
          </cell>
          <cell r="B9324" t="str">
            <v>OTHER ASSETS</v>
          </cell>
        </row>
        <row r="9325">
          <cell r="A9325">
            <v>1310071</v>
          </cell>
          <cell r="B9325" t="str">
            <v>TRSY-OTHER ASSETS</v>
          </cell>
        </row>
        <row r="9326">
          <cell r="A9326">
            <v>1601001</v>
          </cell>
          <cell r="B9326" t="str">
            <v>SHARE OF EQUITY AT ACQUISITION</v>
          </cell>
        </row>
        <row r="9327">
          <cell r="A9327">
            <v>1601001</v>
          </cell>
          <cell r="B9327" t="str">
            <v>SHARE OF EQUITY AT ACQUISITION</v>
          </cell>
        </row>
        <row r="9328">
          <cell r="A9328">
            <v>1601001</v>
          </cell>
          <cell r="B9328" t="str">
            <v>SHARE OF EQUITY AT ACQUISITION</v>
          </cell>
        </row>
        <row r="9329">
          <cell r="A9329">
            <v>1601001</v>
          </cell>
          <cell r="B9329" t="str">
            <v>SHARE OF EQUITY AT ACQUISITION</v>
          </cell>
        </row>
        <row r="9330">
          <cell r="A9330">
            <v>1601001</v>
          </cell>
          <cell r="B9330" t="str">
            <v>SHARE OF EQUITY AT ACQUISITION</v>
          </cell>
        </row>
        <row r="9331">
          <cell r="A9331">
            <v>1601001</v>
          </cell>
          <cell r="B9331" t="str">
            <v>SHARE OF EQUITY AT ACQUISITION</v>
          </cell>
        </row>
        <row r="9332">
          <cell r="A9332">
            <v>1601001</v>
          </cell>
          <cell r="B9332" t="str">
            <v>SHARE OF EQUITY AT ACQUISITION</v>
          </cell>
        </row>
        <row r="9333">
          <cell r="A9333">
            <v>1601001</v>
          </cell>
          <cell r="B9333" t="str">
            <v>SHARE OF EQUITY AT ACQUISITION</v>
          </cell>
        </row>
        <row r="9334">
          <cell r="A9334">
            <v>1621001</v>
          </cell>
          <cell r="B9334" t="str">
            <v>SHARE OF EQUITY AT ACQUISITION</v>
          </cell>
        </row>
        <row r="9335">
          <cell r="A9335">
            <v>1621001</v>
          </cell>
          <cell r="B9335" t="str">
            <v>SHARE OF EQUITY AT ACQUISITION</v>
          </cell>
        </row>
        <row r="9336">
          <cell r="A9336">
            <v>1621001</v>
          </cell>
          <cell r="B9336" t="str">
            <v>SHARE OF EQUITY AT ACQUISITION</v>
          </cell>
        </row>
        <row r="9337">
          <cell r="A9337">
            <v>1621001</v>
          </cell>
          <cell r="B9337" t="str">
            <v>SHARE OF EQUITY AT ACQUISITION</v>
          </cell>
        </row>
        <row r="9338">
          <cell r="A9338">
            <v>1624001</v>
          </cell>
          <cell r="B9338" t="str">
            <v>LOANS AND ADVANCES</v>
          </cell>
        </row>
        <row r="9339">
          <cell r="A9339">
            <v>1625001</v>
          </cell>
          <cell r="B9339" t="str">
            <v>CHANGE IN SOE SINCE ACQUISITION</v>
          </cell>
        </row>
        <row r="9340">
          <cell r="A9340">
            <v>1625001</v>
          </cell>
          <cell r="B9340" t="str">
            <v>CHANGE IN SOE SINCE ACQUISITION</v>
          </cell>
        </row>
        <row r="9341">
          <cell r="A9341">
            <v>1625001</v>
          </cell>
          <cell r="B9341" t="str">
            <v>CHANGE IN SOE SINCE ACQUISITION</v>
          </cell>
        </row>
        <row r="9342">
          <cell r="A9342">
            <v>1625001</v>
          </cell>
          <cell r="B9342" t="str">
            <v>CHANGE IN SOE SINCE ACQUISITION</v>
          </cell>
        </row>
        <row r="9343">
          <cell r="A9343">
            <v>1625001</v>
          </cell>
          <cell r="B9343" t="str">
            <v>CHANGE IN SOE SINCE ACQUISITION</v>
          </cell>
        </row>
        <row r="9344">
          <cell r="A9344">
            <v>1625001</v>
          </cell>
          <cell r="B9344" t="str">
            <v>CHANGE IN SOE SINCE ACQUISITION</v>
          </cell>
        </row>
        <row r="9345">
          <cell r="A9345">
            <v>1625001</v>
          </cell>
          <cell r="B9345" t="str">
            <v>CHANGE IN SOE SINCE ACQUISITION</v>
          </cell>
        </row>
        <row r="9346">
          <cell r="A9346">
            <v>1650001</v>
          </cell>
          <cell r="B9346" t="str">
            <v>OTHER MISCELLANEOUS SECURITIES</v>
          </cell>
        </row>
        <row r="9347">
          <cell r="A9347">
            <v>1700201</v>
          </cell>
          <cell r="B9347" t="str">
            <v>ASSESSED INVESTMENT-CASH OUTSIDE OWN BUS</v>
          </cell>
        </row>
        <row r="9348">
          <cell r="A9348">
            <v>1702201</v>
          </cell>
          <cell r="B9348" t="str">
            <v>ASS'D INVESTMENT-INVENTORIES OUTSIDE OWN BUSINESS</v>
          </cell>
        </row>
        <row r="9349">
          <cell r="A9349">
            <v>1703101</v>
          </cell>
          <cell r="B9349" t="str">
            <v>ASS'D INVEST-OTHER WITHIN OWN BUSINESS</v>
          </cell>
        </row>
        <row r="9350">
          <cell r="A9350">
            <v>1703201</v>
          </cell>
          <cell r="B9350" t="str">
            <v>ASS'D INVEST-OTHER OUTSIDE OWN BUSINESS</v>
          </cell>
        </row>
        <row r="9351">
          <cell r="A9351">
            <v>1703201</v>
          </cell>
          <cell r="B9351" t="str">
            <v>ASS'D INVEST-OTHER OUTSIDE OWN BUSINESS</v>
          </cell>
        </row>
        <row r="9352">
          <cell r="A9352">
            <v>1703201</v>
          </cell>
          <cell r="B9352" t="str">
            <v>ASS'D INVEST-OTHER OUTSIDE OWN BUSINESS</v>
          </cell>
        </row>
        <row r="9353">
          <cell r="A9353">
            <v>1709401</v>
          </cell>
          <cell r="B9353" t="str">
            <v>ACCOUNTS PAYABLE-COMP OTH THAN W/IN OWN BUSINESS</v>
          </cell>
        </row>
        <row r="9354">
          <cell r="A9354">
            <v>1811401</v>
          </cell>
          <cell r="B9354" t="str">
            <v>DEF.US FED. INC. TAXES-OTHER</v>
          </cell>
        </row>
        <row r="9355">
          <cell r="A9355">
            <v>1814001</v>
          </cell>
          <cell r="B9355" t="str">
            <v>DEF.US FED.INC.TAXES-INTERCO PROFITS IN ASSETS</v>
          </cell>
        </row>
        <row r="9356">
          <cell r="A9356">
            <v>1820001</v>
          </cell>
          <cell r="B9356" t="str">
            <v>DEFERRED PUERTO RICAN INCOME TAXES</v>
          </cell>
        </row>
        <row r="9357">
          <cell r="A9357">
            <v>1830001</v>
          </cell>
          <cell r="B9357" t="str">
            <v>DEFERRED FOREIGN INCOME TAXES</v>
          </cell>
        </row>
        <row r="9358">
          <cell r="A9358">
            <v>2000001</v>
          </cell>
          <cell r="B9358" t="str">
            <v>BALANCE AT JANUARY 1</v>
          </cell>
        </row>
        <row r="9359">
          <cell r="A9359">
            <v>2000001</v>
          </cell>
          <cell r="B9359" t="str">
            <v>BALANCE AT JANUARY 1</v>
          </cell>
        </row>
        <row r="9360">
          <cell r="A9360">
            <v>2000001</v>
          </cell>
          <cell r="B9360" t="str">
            <v>BALANCE AT JANUARY 1</v>
          </cell>
        </row>
        <row r="9361">
          <cell r="A9361">
            <v>2000001</v>
          </cell>
          <cell r="B9361" t="str">
            <v>BALANCE AT JANUARY 1</v>
          </cell>
        </row>
        <row r="9362">
          <cell r="A9362">
            <v>2000002</v>
          </cell>
          <cell r="B9362" t="str">
            <v>GROSS EXPEND. CURR. YR.-ACQ OF NEW BUSINESS</v>
          </cell>
        </row>
        <row r="9363">
          <cell r="A9363">
            <v>2000003</v>
          </cell>
          <cell r="B9363" t="str">
            <v>GROSS EXPEND. CURR. YR.-OTHER</v>
          </cell>
        </row>
        <row r="9364">
          <cell r="A9364">
            <v>2000003</v>
          </cell>
          <cell r="B9364" t="str">
            <v>GROSS EXPEND. CURR. YR.-OTHER</v>
          </cell>
        </row>
        <row r="9365">
          <cell r="A9365">
            <v>2000003</v>
          </cell>
          <cell r="B9365" t="str">
            <v>GROSS EXPEND. CURR. YR.-OTHER</v>
          </cell>
        </row>
        <row r="9366">
          <cell r="A9366">
            <v>2000003</v>
          </cell>
          <cell r="B9366" t="str">
            <v>GROSS EXPEND. CURR. YR.-OTHER</v>
          </cell>
        </row>
        <row r="9367">
          <cell r="A9367">
            <v>2000003</v>
          </cell>
          <cell r="B9367" t="str">
            <v>GROSS EXPEND. CURR. YR.-OTHER</v>
          </cell>
        </row>
        <row r="9368">
          <cell r="A9368">
            <v>2000003</v>
          </cell>
          <cell r="B9368" t="str">
            <v>GROSS EXPEND. CURR. YR.-OTHER</v>
          </cell>
        </row>
        <row r="9369">
          <cell r="A9369">
            <v>2000003</v>
          </cell>
          <cell r="B9369" t="str">
            <v>GROSS EXPEND. CURR. YR.-OTHER</v>
          </cell>
        </row>
        <row r="9370">
          <cell r="A9370">
            <v>2000004</v>
          </cell>
          <cell r="B9370" t="str">
            <v>WRITE OFFS, ETC</v>
          </cell>
        </row>
        <row r="9371">
          <cell r="A9371">
            <v>2000004</v>
          </cell>
          <cell r="B9371" t="str">
            <v>WRITE OFFS, ETC</v>
          </cell>
        </row>
        <row r="9372">
          <cell r="A9372">
            <v>2000004</v>
          </cell>
          <cell r="B9372" t="str">
            <v>WRITE OFFS, ETC</v>
          </cell>
        </row>
        <row r="9373">
          <cell r="A9373">
            <v>2911001</v>
          </cell>
          <cell r="B9373" t="str">
            <v>LEASEHOLD COSTS-1ST COST-AT JANUARY 1</v>
          </cell>
        </row>
        <row r="9374">
          <cell r="A9374">
            <v>2911001</v>
          </cell>
          <cell r="B9374" t="str">
            <v>LEASEHOLD COSTS-1ST COST-AT JANUARY 1</v>
          </cell>
        </row>
        <row r="9375">
          <cell r="A9375">
            <v>2911001</v>
          </cell>
          <cell r="B9375" t="str">
            <v>LEASEHOLD COSTS-1ST COST-AT JANUARY 1</v>
          </cell>
        </row>
        <row r="9376">
          <cell r="A9376">
            <v>2911001</v>
          </cell>
          <cell r="B9376" t="str">
            <v>LEASEHOLD COSTS-1ST COST-AT JANUARY 1</v>
          </cell>
        </row>
        <row r="9377">
          <cell r="A9377">
            <v>2911001</v>
          </cell>
          <cell r="B9377" t="str">
            <v>LEASEHOLD COSTS-1ST COST-AT JANUARY 1</v>
          </cell>
        </row>
        <row r="9378">
          <cell r="A9378">
            <v>2911002</v>
          </cell>
          <cell r="B9378" t="str">
            <v>CURRENT YR ADDITIONS</v>
          </cell>
        </row>
        <row r="9379">
          <cell r="A9379">
            <v>2911003</v>
          </cell>
          <cell r="B9379" t="str">
            <v>NET TRANSFERS/RETIREMENTS</v>
          </cell>
        </row>
        <row r="9380">
          <cell r="A9380">
            <v>2912001</v>
          </cell>
          <cell r="B9380" t="str">
            <v>AMORTIZATION-CUR YR CHG TO OPER.</v>
          </cell>
        </row>
        <row r="9381">
          <cell r="A9381">
            <v>2912001</v>
          </cell>
          <cell r="B9381" t="str">
            <v>AMORTIZATION-CUR YR CHG TO OPER.</v>
          </cell>
        </row>
        <row r="9382">
          <cell r="A9382">
            <v>2912002</v>
          </cell>
          <cell r="B9382" t="str">
            <v>NET TRANSFERS/RETIREMENTS</v>
          </cell>
        </row>
        <row r="9383">
          <cell r="A9383">
            <v>2921101</v>
          </cell>
          <cell r="B9383" t="str">
            <v>FIRST COST-END OF PERIOD</v>
          </cell>
        </row>
        <row r="9384">
          <cell r="A9384">
            <v>2921101</v>
          </cell>
          <cell r="B9384" t="str">
            <v>FIRST COST-END OF PERIOD</v>
          </cell>
        </row>
        <row r="9385">
          <cell r="A9385">
            <v>2921101</v>
          </cell>
          <cell r="B9385" t="str">
            <v>FIRST COST-END OF PERIOD</v>
          </cell>
        </row>
        <row r="9386">
          <cell r="A9386">
            <v>2922101</v>
          </cell>
          <cell r="B9386" t="str">
            <v>AMORTIZATION-BALANCE END OF PERIOD</v>
          </cell>
        </row>
        <row r="9387">
          <cell r="A9387">
            <v>2922101</v>
          </cell>
          <cell r="B9387" t="str">
            <v>AMORTIZATION-BALANCE END OF PERIOD</v>
          </cell>
        </row>
        <row r="9388">
          <cell r="A9388">
            <v>2922101</v>
          </cell>
          <cell r="B9388" t="str">
            <v>AMORTIZATION-BALANCE END OF PERIOD</v>
          </cell>
        </row>
        <row r="9389">
          <cell r="A9389">
            <v>2922101</v>
          </cell>
          <cell r="B9389" t="str">
            <v>AMORTIZATION-BALANCE END OF PERIOD</v>
          </cell>
        </row>
        <row r="9390">
          <cell r="A9390">
            <v>2923101</v>
          </cell>
          <cell r="B9390" t="str">
            <v>DIF BETWEEN COST &amp; SOE AT ACQUISITION</v>
          </cell>
        </row>
        <row r="9391">
          <cell r="A9391">
            <v>2923101</v>
          </cell>
          <cell r="B9391" t="str">
            <v>DIF BETWEEN COST &amp; SOE AT ACQUISITION</v>
          </cell>
        </row>
        <row r="9392">
          <cell r="A9392">
            <v>2923301</v>
          </cell>
          <cell r="B9392" t="str">
            <v>DIF BETWEEN COST &amp; SOE AT ACQUISITION</v>
          </cell>
        </row>
        <row r="9393">
          <cell r="A9393">
            <v>2924101</v>
          </cell>
          <cell r="B9393" t="str">
            <v>ALLOWANCE FOR AMORTIZATION</v>
          </cell>
        </row>
        <row r="9394">
          <cell r="A9394">
            <v>2924101</v>
          </cell>
          <cell r="B9394" t="str">
            <v>ALLOWANCE FOR AMORTIZATION</v>
          </cell>
        </row>
        <row r="9395">
          <cell r="A9395">
            <v>2924301</v>
          </cell>
          <cell r="B9395" t="str">
            <v>ALLOWANCE FOR AMORTIZATION</v>
          </cell>
        </row>
        <row r="9396">
          <cell r="A9396">
            <v>2931001</v>
          </cell>
          <cell r="B9396" t="str">
            <v>RESERVE FOR DEPRECIATION-CY</v>
          </cell>
        </row>
        <row r="9397">
          <cell r="A9397">
            <v>2931001</v>
          </cell>
          <cell r="B9397" t="str">
            <v>RESERVE FOR DEPRECIATION-CY</v>
          </cell>
        </row>
        <row r="9398">
          <cell r="A9398">
            <v>2931001</v>
          </cell>
          <cell r="B9398" t="str">
            <v>RESERVE FOR DEPRECIATION-CY</v>
          </cell>
        </row>
        <row r="9399">
          <cell r="A9399">
            <v>2931001</v>
          </cell>
          <cell r="B9399" t="str">
            <v>RESERVE FOR DEPRECIATION-CY</v>
          </cell>
        </row>
        <row r="9400">
          <cell r="A9400">
            <v>2950001</v>
          </cell>
          <cell r="B9400" t="str">
            <v>PRIOR YEARS</v>
          </cell>
        </row>
        <row r="9401">
          <cell r="A9401">
            <v>2950001</v>
          </cell>
          <cell r="B9401" t="str">
            <v>PRIOR YEARS</v>
          </cell>
        </row>
        <row r="9402">
          <cell r="A9402">
            <v>2950001</v>
          </cell>
          <cell r="B9402" t="str">
            <v>PRIOR YEARS</v>
          </cell>
        </row>
        <row r="9403">
          <cell r="A9403">
            <v>2950001</v>
          </cell>
          <cell r="B9403" t="str">
            <v>PRIOR YEARS</v>
          </cell>
        </row>
        <row r="9404">
          <cell r="A9404">
            <v>2950001</v>
          </cell>
          <cell r="B9404" t="str">
            <v>PRIOR YEARS</v>
          </cell>
        </row>
        <row r="9405">
          <cell r="A9405">
            <v>3010001</v>
          </cell>
          <cell r="B9405" t="str">
            <v>US FEDERAL INCOME TAXES PAYABLE</v>
          </cell>
        </row>
        <row r="9406">
          <cell r="A9406">
            <v>3010001</v>
          </cell>
          <cell r="B9406" t="str">
            <v>US FEDERAL INCOME TAXES PAYABLE</v>
          </cell>
        </row>
        <row r="9407">
          <cell r="A9407">
            <v>3010001</v>
          </cell>
          <cell r="B9407" t="str">
            <v>US FEDERAL INCOME TAXES PAYABLE</v>
          </cell>
        </row>
        <row r="9408">
          <cell r="A9408">
            <v>3031001</v>
          </cell>
          <cell r="B9408" t="str">
            <v>PUERTO RICAN &amp; FOREIGN INC TAXES-PAYABLE CURR YR</v>
          </cell>
        </row>
        <row r="9409">
          <cell r="A9409">
            <v>3031001</v>
          </cell>
          <cell r="B9409" t="str">
            <v>PUERTO RICAN &amp; FOREIGN INC TAXES-PAYABLE CURR YR</v>
          </cell>
        </row>
        <row r="9410">
          <cell r="A9410">
            <v>3031001</v>
          </cell>
          <cell r="B9410" t="str">
            <v>PUERTO RICAN &amp; FOREIGN INC TAXES-PAYABLE CURR YR</v>
          </cell>
        </row>
        <row r="9411">
          <cell r="A9411">
            <v>3032001</v>
          </cell>
          <cell r="B9411" t="str">
            <v>PUERTO RICAN &amp; FOREIGN INC TAXES-PAYABLE-PRIOR YRS</v>
          </cell>
        </row>
        <row r="9412">
          <cell r="A9412">
            <v>3032001</v>
          </cell>
          <cell r="B9412" t="str">
            <v>PUERTO RICAN &amp; FOREIGN INC TAXES-PAYABLE-PRIOR YRS</v>
          </cell>
        </row>
        <row r="9413">
          <cell r="A9413">
            <v>3032001</v>
          </cell>
          <cell r="B9413" t="str">
            <v>PUERTO RICAN &amp; FOREIGN INC TAXES-PAYABLE-PRIOR YRS</v>
          </cell>
        </row>
        <row r="9414">
          <cell r="A9414">
            <v>3111001</v>
          </cell>
          <cell r="B9414" t="str">
            <v>TRADE ACCOUNTS PAYABLE</v>
          </cell>
        </row>
        <row r="9415">
          <cell r="A9415">
            <v>3111001</v>
          </cell>
          <cell r="B9415" t="str">
            <v>TRADE ACCOUNTS PAYABLE</v>
          </cell>
        </row>
        <row r="9416">
          <cell r="A9416">
            <v>3111001</v>
          </cell>
          <cell r="B9416" t="str">
            <v>TRADE ACCOUNTS PAYABLE</v>
          </cell>
        </row>
        <row r="9417">
          <cell r="A9417">
            <v>3111001</v>
          </cell>
          <cell r="B9417" t="str">
            <v>TRADE ACCOUNTS PAYABLE</v>
          </cell>
        </row>
        <row r="9418">
          <cell r="A9418">
            <v>3111001</v>
          </cell>
          <cell r="B9418" t="str">
            <v>TRADE ACCOUNTS PAYABLE</v>
          </cell>
        </row>
        <row r="9419">
          <cell r="A9419">
            <v>3111001</v>
          </cell>
          <cell r="B9419" t="str">
            <v>TRADE ACCOUNTS PAYABLE</v>
          </cell>
        </row>
        <row r="9420">
          <cell r="A9420">
            <v>3112001</v>
          </cell>
          <cell r="B9420" t="str">
            <v>TRADE NOTES PAYABLE</v>
          </cell>
        </row>
        <row r="9421">
          <cell r="A9421">
            <v>3130071</v>
          </cell>
          <cell r="B9421" t="str">
            <v>INTERNAL BORROWINGS</v>
          </cell>
        </row>
        <row r="9422">
          <cell r="A9422">
            <v>3131001</v>
          </cell>
          <cell r="B9422" t="str">
            <v>SHORT TERM BORROWINGS</v>
          </cell>
        </row>
        <row r="9423">
          <cell r="A9423">
            <v>3137101</v>
          </cell>
          <cell r="B9423" t="str">
            <v>INTERCO BORROWINGS-CONSOL COMP-WITHIN OWN BUSINESS</v>
          </cell>
        </row>
        <row r="9424">
          <cell r="A9424">
            <v>3137101</v>
          </cell>
          <cell r="B9424" t="str">
            <v>INTERCO BORROWINGS-CONSOL COMP-WITHIN OWN BUSINESS</v>
          </cell>
        </row>
        <row r="9425">
          <cell r="A9425">
            <v>3137201</v>
          </cell>
          <cell r="B9425" t="str">
            <v>INTERCO BORROWINGS-CONSOL COMP OUTSIDE OWN BUS</v>
          </cell>
        </row>
        <row r="9426">
          <cell r="A9426">
            <v>3137201</v>
          </cell>
          <cell r="B9426" t="str">
            <v>INTERCO BORROWINGS-CONSOL COMP OUTSIDE OWN BUS</v>
          </cell>
        </row>
        <row r="9427">
          <cell r="A9427">
            <v>3137201</v>
          </cell>
          <cell r="B9427" t="str">
            <v>INTERCO BORROWINGS-CONSOL COMP OUTSIDE OWN BUS</v>
          </cell>
        </row>
        <row r="9428">
          <cell r="A9428">
            <v>3137201</v>
          </cell>
          <cell r="B9428" t="str">
            <v>INTERCO BORROWINGS-CONSOL COMP OUTSIDE OWN BUS</v>
          </cell>
        </row>
        <row r="9429">
          <cell r="A9429">
            <v>3137320</v>
          </cell>
          <cell r="B9429" t="str">
            <v>IC-CASH POOL-USA</v>
          </cell>
        </row>
        <row r="9430">
          <cell r="A9430">
            <v>3137340</v>
          </cell>
          <cell r="B9430" t="str">
            <v>IC-CASH POOL-MEXICO</v>
          </cell>
        </row>
        <row r="9431">
          <cell r="A9431">
            <v>3172001</v>
          </cell>
          <cell r="B9431" t="str">
            <v>LONG-TERM BORROWINGS-CURRENT</v>
          </cell>
        </row>
        <row r="9432">
          <cell r="A9432">
            <v>3182001</v>
          </cell>
          <cell r="B9432" t="str">
            <v>LONG-TERM BORROWINGS NON-CURRENT</v>
          </cell>
        </row>
        <row r="9433">
          <cell r="A9433">
            <v>3182001</v>
          </cell>
          <cell r="B9433" t="str">
            <v>LONG-TERM BORROWINGS NON-CURRENT</v>
          </cell>
        </row>
        <row r="9434">
          <cell r="A9434">
            <v>3311001</v>
          </cell>
          <cell r="B9434" t="str">
            <v>TRADE PAYBLES-DUE TO CONS COMP WITHIN OWN BUS</v>
          </cell>
        </row>
        <row r="9435">
          <cell r="A9435">
            <v>3311001</v>
          </cell>
          <cell r="B9435" t="str">
            <v>TRADE PAYBLES-DUE TO CONS COMP WITHIN OWN BUS</v>
          </cell>
        </row>
        <row r="9436">
          <cell r="A9436">
            <v>3311001</v>
          </cell>
          <cell r="B9436" t="str">
            <v>TRADE PAYBLES-DUE TO CONS COMP WITHIN OWN BUS</v>
          </cell>
        </row>
        <row r="9437">
          <cell r="A9437">
            <v>3311001</v>
          </cell>
          <cell r="B9437" t="str">
            <v>TRADE PAYBLES-DUE TO CONS COMP WITHIN OWN BUS</v>
          </cell>
        </row>
        <row r="9438">
          <cell r="A9438">
            <v>3311001</v>
          </cell>
          <cell r="B9438" t="str">
            <v>TRADE PAYBLES-DUE TO CONS COMP WITHIN OWN BUS</v>
          </cell>
        </row>
        <row r="9439">
          <cell r="A9439">
            <v>3311001</v>
          </cell>
          <cell r="B9439" t="str">
            <v>TRADE PAYBLES-DUE TO CONS COMP WITHIN OWN BUS</v>
          </cell>
        </row>
        <row r="9440">
          <cell r="A9440">
            <v>3311001</v>
          </cell>
          <cell r="B9440" t="str">
            <v>TRADE PAYBLES-DUE TO CONS COMP WITHIN OWN BUS</v>
          </cell>
        </row>
        <row r="9441">
          <cell r="A9441">
            <v>3311001</v>
          </cell>
          <cell r="B9441" t="str">
            <v>TRADE PAYBLES-DUE TO CONS COMP WITHIN OWN BUS</v>
          </cell>
        </row>
        <row r="9442">
          <cell r="A9442">
            <v>3311001</v>
          </cell>
          <cell r="B9442" t="str">
            <v>TRADE PAYBLES-DUE TO CONS COMP WITHIN OWN BUS</v>
          </cell>
        </row>
        <row r="9443">
          <cell r="A9443">
            <v>3311001</v>
          </cell>
          <cell r="B9443" t="str">
            <v>TRADE PAYBLES-DUE TO CONS COMP WITHIN OWN BUS</v>
          </cell>
        </row>
        <row r="9444">
          <cell r="A9444">
            <v>3311001</v>
          </cell>
          <cell r="B9444" t="str">
            <v>TRADE PAYBLES-DUE TO CONS COMP WITHIN OWN BUS</v>
          </cell>
        </row>
        <row r="9445">
          <cell r="A9445">
            <v>3311001</v>
          </cell>
          <cell r="B9445" t="str">
            <v>TRADE PAYBLES-DUE TO CONS COMP WITHIN OWN BUS</v>
          </cell>
        </row>
        <row r="9446">
          <cell r="A9446">
            <v>3311001</v>
          </cell>
          <cell r="B9446" t="str">
            <v>TRADE PAYBLES-DUE TO CONS COMP WITHIN OWN BUS</v>
          </cell>
        </row>
        <row r="9447">
          <cell r="A9447">
            <v>3311001</v>
          </cell>
          <cell r="B9447" t="str">
            <v>TRADE PAYBLES-DUE TO CONS COMP WITHIN OWN BUS</v>
          </cell>
        </row>
        <row r="9448">
          <cell r="A9448">
            <v>3311001</v>
          </cell>
          <cell r="B9448" t="str">
            <v>TRADE PAYBLES-DUE TO CONS COMP WITHIN OWN BUS</v>
          </cell>
        </row>
        <row r="9449">
          <cell r="A9449">
            <v>3311001</v>
          </cell>
          <cell r="B9449" t="str">
            <v>TRADE PAYBLES-DUE TO CONS COMP WITHIN OWN BUS</v>
          </cell>
        </row>
        <row r="9450">
          <cell r="A9450">
            <v>3311001</v>
          </cell>
          <cell r="B9450" t="str">
            <v>TRADE PAYBLES-DUE TO CONS COMP WITHIN OWN BUS</v>
          </cell>
        </row>
        <row r="9451">
          <cell r="A9451">
            <v>3311001</v>
          </cell>
          <cell r="B9451" t="str">
            <v>TRADE PAYBLES-DUE TO CONS COMP WITHIN OWN BUS</v>
          </cell>
        </row>
        <row r="9452">
          <cell r="A9452">
            <v>3311001</v>
          </cell>
          <cell r="B9452" t="str">
            <v>TRADE PAYBLES-DUE TO CONS COMP WITHIN OWN BUS</v>
          </cell>
        </row>
        <row r="9453">
          <cell r="A9453">
            <v>3311001</v>
          </cell>
          <cell r="B9453" t="str">
            <v>TRADE PAYBLES-DUE TO CONS COMP WITHIN OWN BUS</v>
          </cell>
        </row>
        <row r="9454">
          <cell r="A9454">
            <v>3311001</v>
          </cell>
          <cell r="B9454" t="str">
            <v>TRADE PAYBLES-DUE TO CONS COMP WITHIN OWN BUS</v>
          </cell>
        </row>
        <row r="9455">
          <cell r="A9455">
            <v>3311001</v>
          </cell>
          <cell r="B9455" t="str">
            <v>TRADE PAYBLES-DUE TO CONS COMP WITHIN OWN BUS</v>
          </cell>
        </row>
        <row r="9456">
          <cell r="A9456">
            <v>3311001</v>
          </cell>
          <cell r="B9456" t="str">
            <v>TRADE PAYBLES-DUE TO CONS COMP WITHIN OWN BUS</v>
          </cell>
        </row>
        <row r="9457">
          <cell r="A9457">
            <v>3311001</v>
          </cell>
          <cell r="B9457" t="str">
            <v>TRADE PAYBLES-DUE TO CONS COMP WITHIN OWN BUS</v>
          </cell>
        </row>
        <row r="9458">
          <cell r="A9458">
            <v>3311001</v>
          </cell>
          <cell r="B9458" t="str">
            <v>TRADE PAYBLES-DUE TO CONS COMP WITHIN OWN BUS</v>
          </cell>
        </row>
        <row r="9459">
          <cell r="A9459">
            <v>3311001</v>
          </cell>
          <cell r="B9459" t="str">
            <v>TRADE PAYBLES-DUE TO CONS COMP WITHIN OWN BUS</v>
          </cell>
        </row>
        <row r="9460">
          <cell r="A9460">
            <v>3311001</v>
          </cell>
          <cell r="B9460" t="str">
            <v>TRADE PAYBLES-DUE TO CONS COMP WITHIN OWN BUS</v>
          </cell>
        </row>
        <row r="9461">
          <cell r="A9461">
            <v>3311001</v>
          </cell>
          <cell r="B9461" t="str">
            <v>TRADE PAYBLES-DUE TO CONS COMP WITHIN OWN BUS</v>
          </cell>
        </row>
        <row r="9462">
          <cell r="A9462">
            <v>3311001</v>
          </cell>
          <cell r="B9462" t="str">
            <v>TRADE PAYBLES-DUE TO CONS COMP WITHIN OWN BUS</v>
          </cell>
        </row>
        <row r="9463">
          <cell r="A9463">
            <v>3311001</v>
          </cell>
          <cell r="B9463" t="str">
            <v>TRADE PAYBLES-DUE TO CONS COMP WITHIN OWN BUS</v>
          </cell>
        </row>
        <row r="9464">
          <cell r="A9464">
            <v>3311001</v>
          </cell>
          <cell r="B9464" t="str">
            <v>TRADE PAYBLES-DUE TO CONS COMP WITHIN OWN BUS</v>
          </cell>
        </row>
        <row r="9465">
          <cell r="A9465">
            <v>3311001</v>
          </cell>
          <cell r="B9465" t="str">
            <v>TRADE PAYBLES-DUE TO CONS COMP WITHIN OWN BUS</v>
          </cell>
        </row>
        <row r="9466">
          <cell r="A9466">
            <v>3311001</v>
          </cell>
          <cell r="B9466" t="str">
            <v>TRADE PAYBLES-DUE TO CONS COMP WITHIN OWN BUS</v>
          </cell>
        </row>
        <row r="9467">
          <cell r="A9467">
            <v>3311001</v>
          </cell>
          <cell r="B9467" t="str">
            <v>TRADE PAYBLES-DUE TO CONS COMP WITHIN OWN BUS</v>
          </cell>
        </row>
        <row r="9468">
          <cell r="A9468">
            <v>3311001</v>
          </cell>
          <cell r="B9468" t="str">
            <v>TRADE PAYBLES-DUE TO CONS COMP WITHIN OWN BUS</v>
          </cell>
        </row>
        <row r="9469">
          <cell r="A9469">
            <v>3311001</v>
          </cell>
          <cell r="B9469" t="str">
            <v>TRADE PAYBLES-DUE TO CONS COMP WITHIN OWN BUS</v>
          </cell>
        </row>
        <row r="9470">
          <cell r="A9470">
            <v>3311001</v>
          </cell>
          <cell r="B9470" t="str">
            <v>TRADE PAYBLES-DUE TO CONS COMP WITHIN OWN BUS</v>
          </cell>
        </row>
        <row r="9471">
          <cell r="A9471">
            <v>3311001</v>
          </cell>
          <cell r="B9471" t="str">
            <v>TRADE PAYBLES-DUE TO CONS COMP WITHIN OWN BUS</v>
          </cell>
        </row>
        <row r="9472">
          <cell r="A9472">
            <v>3311001</v>
          </cell>
          <cell r="B9472" t="str">
            <v>TRADE PAYBLES-DUE TO CONS COMP WITHIN OWN BUS</v>
          </cell>
        </row>
        <row r="9473">
          <cell r="A9473">
            <v>3311001</v>
          </cell>
          <cell r="B9473" t="str">
            <v>TRADE PAYBLES-DUE TO CONS COMP WITHIN OWN BUS</v>
          </cell>
        </row>
        <row r="9474">
          <cell r="A9474">
            <v>3311001</v>
          </cell>
          <cell r="B9474" t="str">
            <v>TRADE PAYBLES-DUE TO CONS COMP WITHIN OWN BUS</v>
          </cell>
        </row>
        <row r="9475">
          <cell r="A9475">
            <v>3311001</v>
          </cell>
          <cell r="B9475" t="str">
            <v>TRADE PAYBLES-DUE TO CONS COMP WITHIN OWN BUS</v>
          </cell>
        </row>
        <row r="9476">
          <cell r="A9476">
            <v>3311001</v>
          </cell>
          <cell r="B9476" t="str">
            <v>TRADE PAYBLES-DUE TO CONS COMP WITHIN OWN BUS</v>
          </cell>
        </row>
        <row r="9477">
          <cell r="A9477">
            <v>3311001</v>
          </cell>
          <cell r="B9477" t="str">
            <v>TRADE PAYBLES-DUE TO CONS COMP WITHIN OWN BUS</v>
          </cell>
        </row>
        <row r="9478">
          <cell r="A9478">
            <v>3312001</v>
          </cell>
          <cell r="B9478" t="str">
            <v>DUE TO CONS COMP OUTSIDE OWN BUS</v>
          </cell>
        </row>
        <row r="9479">
          <cell r="A9479">
            <v>3312001</v>
          </cell>
          <cell r="B9479" t="str">
            <v>DUE TO CONS COMP OUTSIDE OWN BUS</v>
          </cell>
        </row>
        <row r="9480">
          <cell r="A9480">
            <v>3312001</v>
          </cell>
          <cell r="B9480" t="str">
            <v>DUE TO CONS COMP OUTSIDE OWN BUS</v>
          </cell>
        </row>
        <row r="9481">
          <cell r="A9481">
            <v>3330001</v>
          </cell>
          <cell r="B9481" t="str">
            <v>DUE TO GECS &amp; ITS AFFILIATES</v>
          </cell>
        </row>
        <row r="9482">
          <cell r="A9482">
            <v>3330001</v>
          </cell>
          <cell r="B9482" t="str">
            <v>DUE TO GECS &amp; ITS AFFILIATES</v>
          </cell>
        </row>
        <row r="9483">
          <cell r="A9483">
            <v>3330002</v>
          </cell>
          <cell r="B9483" t="str">
            <v>TRADE PAYABLES - GECS CORPORATE</v>
          </cell>
        </row>
        <row r="9484">
          <cell r="A9484">
            <v>3411001</v>
          </cell>
          <cell r="B9484" t="str">
            <v>PENSION PLAN COLLECTIONS</v>
          </cell>
        </row>
        <row r="9485">
          <cell r="A9485">
            <v>3411101</v>
          </cell>
          <cell r="B9485" t="str">
            <v>TAXES WITHHELD FROM EMPLOYEE EARNINGS</v>
          </cell>
        </row>
        <row r="9486">
          <cell r="A9486">
            <v>3411101</v>
          </cell>
          <cell r="B9486" t="str">
            <v>TAXES WITHHELD FROM EMPLOYEE EARNINGS</v>
          </cell>
        </row>
        <row r="9487">
          <cell r="A9487">
            <v>3411101</v>
          </cell>
          <cell r="B9487" t="str">
            <v>TAXES WITHHELD FROM EMPLOYEE EARNINGS</v>
          </cell>
        </row>
        <row r="9488">
          <cell r="A9488">
            <v>3411101</v>
          </cell>
          <cell r="B9488" t="str">
            <v>TAXES WITHHELD FROM EMPLOYEE EARNINGS</v>
          </cell>
        </row>
        <row r="9489">
          <cell r="A9489">
            <v>3411101</v>
          </cell>
          <cell r="B9489" t="str">
            <v>TAXES WITHHELD FROM EMPLOYEE EARNINGS</v>
          </cell>
        </row>
        <row r="9490">
          <cell r="A9490">
            <v>3411201</v>
          </cell>
          <cell r="B9490" t="str">
            <v>COLLECTIONS UNDER EMP PLANS EXCL PENSION</v>
          </cell>
        </row>
        <row r="9491">
          <cell r="A9491">
            <v>3411201</v>
          </cell>
          <cell r="B9491" t="str">
            <v>COLLECTIONS UNDER EMP PLANS EXCL PENSION</v>
          </cell>
        </row>
        <row r="9492">
          <cell r="A9492">
            <v>3411201</v>
          </cell>
          <cell r="B9492" t="str">
            <v>COLLECTIONS UNDER EMP PLANS EXCL PENSION</v>
          </cell>
        </row>
        <row r="9493">
          <cell r="A9493">
            <v>3411201</v>
          </cell>
          <cell r="B9493" t="str">
            <v>COLLECTIONS UNDER EMP PLANS EXCL PENSION</v>
          </cell>
        </row>
        <row r="9494">
          <cell r="A9494">
            <v>3411201</v>
          </cell>
          <cell r="B9494" t="str">
            <v>COLLECTIONS UNDER EMP PLANS EXCL PENSION</v>
          </cell>
        </row>
        <row r="9495">
          <cell r="A9495">
            <v>3411201</v>
          </cell>
          <cell r="B9495" t="str">
            <v>COLLECTIONS UNDER EMP PLANS EXCL PENSION</v>
          </cell>
        </row>
        <row r="9496">
          <cell r="A9496">
            <v>3411201</v>
          </cell>
          <cell r="B9496" t="str">
            <v>COLLECTIONS UNDER EMP PLANS EXCL PENSION</v>
          </cell>
        </row>
        <row r="9497">
          <cell r="A9497">
            <v>3412701</v>
          </cell>
          <cell r="B9497" t="str">
            <v>UNCLAIMED ITEMS AND ALL OTHER  341.27,.30-.33,.36,.37,.4</v>
          </cell>
        </row>
        <row r="9498">
          <cell r="A9498">
            <v>3412701</v>
          </cell>
          <cell r="B9498" t="str">
            <v>UNCLAIMED ITEMS AND ALL OTHER  341.27,.30-.33,.36,.37,.4</v>
          </cell>
        </row>
        <row r="9499">
          <cell r="A9499">
            <v>3412701</v>
          </cell>
          <cell r="B9499" t="str">
            <v>UNCLAIMED ITEMS AND ALL OTHER  341.27,.30-.33,.36,.37,.4</v>
          </cell>
        </row>
        <row r="9500">
          <cell r="A9500">
            <v>3412701</v>
          </cell>
          <cell r="B9500" t="str">
            <v>UNCLAIMED ITEMS AND ALL OTHER  341.27,.30-.33,.36,.37,.4</v>
          </cell>
        </row>
        <row r="9501">
          <cell r="A9501">
            <v>3412701</v>
          </cell>
          <cell r="B9501" t="str">
            <v>UNCLAIMED ITEMS AND ALL OTHER  341.27,.30-.33,.36,.37,.4</v>
          </cell>
        </row>
        <row r="9502">
          <cell r="A9502">
            <v>3412701</v>
          </cell>
          <cell r="B9502" t="str">
            <v>UNCLAIMED ITEMS AND ALL OTHER  341.27,.30-.33,.36,.37,.4</v>
          </cell>
        </row>
        <row r="9503">
          <cell r="A9503">
            <v>3412701</v>
          </cell>
          <cell r="B9503" t="str">
            <v>UNCLAIMED ITEMS AND ALL OTHER  341.27,.30-.33,.36,.37,.4</v>
          </cell>
        </row>
        <row r="9504">
          <cell r="A9504">
            <v>3412701</v>
          </cell>
          <cell r="B9504" t="str">
            <v>UNCLAIMED ITEMS AND ALL OTHER  341.27,.30-.33,.36,.37,.4</v>
          </cell>
        </row>
        <row r="9505">
          <cell r="A9505">
            <v>3412701</v>
          </cell>
          <cell r="B9505" t="str">
            <v>UNCLAIMED ITEMS AND ALL OTHER  341.27,.30-.33,.36,.37,.4</v>
          </cell>
        </row>
        <row r="9506">
          <cell r="A9506">
            <v>3451001</v>
          </cell>
          <cell r="B9506" t="str">
            <v>VACATIONS ACCRUED</v>
          </cell>
        </row>
        <row r="9507">
          <cell r="A9507">
            <v>3451001</v>
          </cell>
          <cell r="B9507" t="str">
            <v>VACATIONS ACCRUED</v>
          </cell>
        </row>
        <row r="9508">
          <cell r="A9508">
            <v>3451001</v>
          </cell>
          <cell r="B9508" t="str">
            <v>VACATIONS ACCRUED</v>
          </cell>
        </row>
        <row r="9509">
          <cell r="A9509">
            <v>3451001</v>
          </cell>
          <cell r="B9509" t="str">
            <v>VACATIONS ACCRUED</v>
          </cell>
        </row>
        <row r="9510">
          <cell r="A9510">
            <v>3451001</v>
          </cell>
          <cell r="B9510" t="str">
            <v>VACATIONS ACCRUED</v>
          </cell>
        </row>
        <row r="9511">
          <cell r="A9511">
            <v>3451001</v>
          </cell>
          <cell r="B9511" t="str">
            <v>VACATIONS ACCRUED</v>
          </cell>
        </row>
        <row r="9512">
          <cell r="A9512">
            <v>3452001</v>
          </cell>
          <cell r="B9512" t="str">
            <v>VACATIONS ACCRUED - NON-TAX DEDUCTIBLE</v>
          </cell>
        </row>
        <row r="9513">
          <cell r="A9513">
            <v>3630001</v>
          </cell>
          <cell r="B9513" t="str">
            <v>ACCRUAL FOR SPECIFIC PRODUCTS COMPLAINTS</v>
          </cell>
        </row>
        <row r="9514">
          <cell r="A9514">
            <v>3710001</v>
          </cell>
          <cell r="B9514" t="str">
            <v>ACCRUED DISCOUNTS AND ALLOWANCES TO CUSTOMERS</v>
          </cell>
        </row>
        <row r="9515">
          <cell r="A9515">
            <v>3710001</v>
          </cell>
          <cell r="B9515" t="str">
            <v>ACCRUED DISCOUNTS AND ALLOWANCES TO CUSTOMERS</v>
          </cell>
        </row>
        <row r="9516">
          <cell r="A9516">
            <v>3730001</v>
          </cell>
          <cell r="B9516" t="str">
            <v>INCENTIVE COMPENSATION ACCRUED</v>
          </cell>
        </row>
        <row r="9517">
          <cell r="A9517">
            <v>3750001</v>
          </cell>
          <cell r="B9517" t="str">
            <v>PAYROLLS ACCRUED</v>
          </cell>
        </row>
        <row r="9518">
          <cell r="A9518">
            <v>3750001</v>
          </cell>
          <cell r="B9518" t="str">
            <v>PAYROLLS ACCRUED</v>
          </cell>
        </row>
        <row r="9519">
          <cell r="A9519">
            <v>3790001</v>
          </cell>
          <cell r="B9519" t="str">
            <v>SOCIAL SECURITY TAXES ACCRUED</v>
          </cell>
        </row>
        <row r="9520">
          <cell r="A9520">
            <v>3790001</v>
          </cell>
          <cell r="B9520" t="str">
            <v>SOCIAL SECURITY TAXES ACCRUED</v>
          </cell>
        </row>
        <row r="9521">
          <cell r="A9521">
            <v>3790001</v>
          </cell>
          <cell r="B9521" t="str">
            <v>SOCIAL SECURITY TAXES ACCRUED</v>
          </cell>
        </row>
        <row r="9522">
          <cell r="A9522">
            <v>3790001</v>
          </cell>
          <cell r="B9522" t="str">
            <v>SOCIAL SECURITY TAXES ACCRUED</v>
          </cell>
        </row>
        <row r="9523">
          <cell r="A9523">
            <v>3790001</v>
          </cell>
          <cell r="B9523" t="str">
            <v>SOCIAL SECURITY TAXES ACCRUED</v>
          </cell>
        </row>
        <row r="9524">
          <cell r="A9524">
            <v>3812001</v>
          </cell>
          <cell r="B9524" t="str">
            <v>OTHER TAXES ACCRUED</v>
          </cell>
        </row>
        <row r="9525">
          <cell r="A9525">
            <v>3812001</v>
          </cell>
          <cell r="B9525" t="str">
            <v>OTHER TAXES ACCRUED</v>
          </cell>
        </row>
        <row r="9526">
          <cell r="A9526">
            <v>3812001</v>
          </cell>
          <cell r="B9526" t="str">
            <v>OTHER TAXES ACCRUED</v>
          </cell>
        </row>
        <row r="9527">
          <cell r="A9527">
            <v>3812001</v>
          </cell>
          <cell r="B9527" t="str">
            <v>OTHER TAXES ACCRUED</v>
          </cell>
        </row>
        <row r="9528">
          <cell r="A9528">
            <v>3812001</v>
          </cell>
          <cell r="B9528" t="str">
            <v>OTHER TAXES ACCRUED</v>
          </cell>
        </row>
        <row r="9529">
          <cell r="A9529">
            <v>3812001</v>
          </cell>
          <cell r="B9529" t="str">
            <v>OTHER TAXES ACCRUED</v>
          </cell>
        </row>
        <row r="9530">
          <cell r="A9530">
            <v>3812001</v>
          </cell>
          <cell r="B9530" t="str">
            <v>OTHER TAXES ACCRUED</v>
          </cell>
        </row>
        <row r="9531">
          <cell r="A9531">
            <v>3812001</v>
          </cell>
          <cell r="B9531" t="str">
            <v>OTHER TAXES ACCRUED</v>
          </cell>
        </row>
        <row r="9532">
          <cell r="A9532">
            <v>3812001</v>
          </cell>
          <cell r="B9532" t="str">
            <v>OTHER TAXES ACCRUED</v>
          </cell>
        </row>
        <row r="9533">
          <cell r="A9533">
            <v>3831201</v>
          </cell>
          <cell r="B9533" t="str">
            <v>GENERAL ELECTRIC INSURANCE PLAN ACCRUALS</v>
          </cell>
        </row>
        <row r="9534">
          <cell r="A9534">
            <v>3831201</v>
          </cell>
          <cell r="B9534" t="str">
            <v>GENERAL ELECTRIC INSURANCE PLAN ACCRUALS</v>
          </cell>
        </row>
        <row r="9535">
          <cell r="A9535">
            <v>3831201</v>
          </cell>
          <cell r="B9535" t="str">
            <v>GENERAL ELECTRIC INSURANCE PLAN ACCRUALS</v>
          </cell>
        </row>
        <row r="9536">
          <cell r="A9536">
            <v>3831201</v>
          </cell>
          <cell r="B9536" t="str">
            <v>GENERAL ELECTRIC INSURANCE PLAN ACCRUALS</v>
          </cell>
        </row>
        <row r="9537">
          <cell r="A9537">
            <v>3831201</v>
          </cell>
          <cell r="B9537" t="str">
            <v>GENERAL ELECTRIC INSURANCE PLAN ACCRUALS</v>
          </cell>
        </row>
        <row r="9538">
          <cell r="A9538">
            <v>3831601</v>
          </cell>
          <cell r="B9538" t="str">
            <v>PENSIONERS' PRODUCT DISCOUNTS &amp; OTHER INS COSTS</v>
          </cell>
        </row>
        <row r="9539">
          <cell r="A9539">
            <v>3833201</v>
          </cell>
          <cell r="B9539" t="str">
            <v>PENSION COSTS ACCRUED-OTHER THAN GE-CURRENT</v>
          </cell>
        </row>
        <row r="9540">
          <cell r="A9540">
            <v>3880001</v>
          </cell>
          <cell r="B9540" t="str">
            <v>SAVINGS AND SECURITY COSTS ACCRUED</v>
          </cell>
        </row>
        <row r="9541">
          <cell r="A9541">
            <v>3911001</v>
          </cell>
          <cell r="B9541" t="str">
            <v>ALL OTHER LIABILITIES</v>
          </cell>
        </row>
        <row r="9542">
          <cell r="A9542">
            <v>3911001</v>
          </cell>
          <cell r="B9542" t="str">
            <v>ALL OTHER LIABILITIES</v>
          </cell>
        </row>
        <row r="9543">
          <cell r="A9543">
            <v>3911001</v>
          </cell>
          <cell r="B9543" t="str">
            <v>ALL OTHER LIABILITIES</v>
          </cell>
        </row>
        <row r="9544">
          <cell r="A9544">
            <v>3911001</v>
          </cell>
          <cell r="B9544" t="str">
            <v>ALL OTHER LIABILITIES</v>
          </cell>
        </row>
        <row r="9545">
          <cell r="A9545">
            <v>3911001</v>
          </cell>
          <cell r="B9545" t="str">
            <v>ALL OTHER LIABILITIES</v>
          </cell>
        </row>
        <row r="9546">
          <cell r="A9546">
            <v>3911001</v>
          </cell>
          <cell r="B9546" t="str">
            <v>ALL OTHER LIABILITIES</v>
          </cell>
        </row>
        <row r="9547">
          <cell r="A9547">
            <v>3911001</v>
          </cell>
          <cell r="B9547" t="str">
            <v>ALL OTHER LIABILITIES</v>
          </cell>
        </row>
        <row r="9548">
          <cell r="A9548">
            <v>3911001</v>
          </cell>
          <cell r="B9548" t="str">
            <v>ALL OTHER LIABILITIES</v>
          </cell>
        </row>
        <row r="9549">
          <cell r="A9549">
            <v>3911001</v>
          </cell>
          <cell r="B9549" t="str">
            <v>ALL OTHER LIABILITIES</v>
          </cell>
        </row>
        <row r="9550">
          <cell r="A9550">
            <v>3911001</v>
          </cell>
          <cell r="B9550" t="str">
            <v>ALL OTHER LIABILITIES</v>
          </cell>
        </row>
        <row r="9551">
          <cell r="A9551">
            <v>3911001</v>
          </cell>
          <cell r="B9551" t="str">
            <v>ALL OTHER LIABILITIES</v>
          </cell>
        </row>
        <row r="9552">
          <cell r="A9552">
            <v>3911001</v>
          </cell>
          <cell r="B9552" t="str">
            <v>ALL OTHER LIABILITIES</v>
          </cell>
        </row>
        <row r="9553">
          <cell r="A9553">
            <v>3911001</v>
          </cell>
          <cell r="B9553" t="str">
            <v>ALL OTHER LIABILITIES</v>
          </cell>
        </row>
        <row r="9554">
          <cell r="A9554">
            <v>3911001</v>
          </cell>
          <cell r="B9554" t="str">
            <v>ALL OTHER LIABILITIES</v>
          </cell>
        </row>
        <row r="9555">
          <cell r="A9555">
            <v>3911001</v>
          </cell>
          <cell r="B9555" t="str">
            <v>ALL OTHER LIABILITIES</v>
          </cell>
        </row>
        <row r="9556">
          <cell r="A9556">
            <v>3911001</v>
          </cell>
          <cell r="B9556" t="str">
            <v>ALL OTHER LIABILITIES</v>
          </cell>
        </row>
        <row r="9557">
          <cell r="A9557">
            <v>3911001</v>
          </cell>
          <cell r="B9557" t="str">
            <v>ALL OTHER LIABILITIES</v>
          </cell>
        </row>
        <row r="9558">
          <cell r="A9558">
            <v>3911001</v>
          </cell>
          <cell r="B9558" t="str">
            <v>ALL OTHER LIABILITIES</v>
          </cell>
        </row>
        <row r="9559">
          <cell r="A9559">
            <v>3911001</v>
          </cell>
          <cell r="B9559" t="str">
            <v>ALL OTHER LIABILITIES</v>
          </cell>
        </row>
        <row r="9560">
          <cell r="A9560">
            <v>3911001</v>
          </cell>
          <cell r="B9560" t="str">
            <v>ALL OTHER LIABILITIES</v>
          </cell>
        </row>
        <row r="9561">
          <cell r="A9561">
            <v>3911001</v>
          </cell>
          <cell r="B9561" t="str">
            <v>ALL OTHER LIABILITIES</v>
          </cell>
        </row>
        <row r="9562">
          <cell r="A9562">
            <v>3911001</v>
          </cell>
          <cell r="B9562" t="str">
            <v>ALL OTHER LIABILITIES</v>
          </cell>
        </row>
        <row r="9563">
          <cell r="A9563">
            <v>3913001</v>
          </cell>
          <cell r="B9563" t="str">
            <v>ESTIMATED COSTS ACCRUED</v>
          </cell>
        </row>
        <row r="9564">
          <cell r="A9564">
            <v>3920001</v>
          </cell>
          <cell r="B9564" t="str">
            <v>OTHER LIABILITIES-NOT CURRENT</v>
          </cell>
        </row>
        <row r="9565">
          <cell r="A9565">
            <v>4012001</v>
          </cell>
          <cell r="B9565" t="str">
            <v>MISCELLANEOUS DEFERRED INCOME                 (401.2,.31</v>
          </cell>
        </row>
        <row r="9566">
          <cell r="A9566">
            <v>4012001</v>
          </cell>
          <cell r="B9566" t="str">
            <v>MISCELLANEOUS DEFERRED INCOME                 (401.2,.31</v>
          </cell>
        </row>
        <row r="9567">
          <cell r="A9567">
            <v>4012001</v>
          </cell>
          <cell r="B9567" t="str">
            <v>MISCELLANEOUS DEFERRED INCOME                 (401.2,.31</v>
          </cell>
        </row>
        <row r="9568">
          <cell r="A9568">
            <v>4012001</v>
          </cell>
          <cell r="B9568" t="str">
            <v>MISCELLANEOUS DEFERRED INCOME                 (401.2,.31</v>
          </cell>
        </row>
        <row r="9569">
          <cell r="A9569">
            <v>4110001</v>
          </cell>
          <cell r="B9569" t="str">
            <v>RESERVE FOR EMPLOYEE COMPENSATION &amp; BENEFIT</v>
          </cell>
        </row>
        <row r="9570">
          <cell r="A9570">
            <v>4110001</v>
          </cell>
          <cell r="B9570" t="str">
            <v>RESERVE FOR EMPLOYEE COMPENSATION &amp; BENEFIT</v>
          </cell>
        </row>
        <row r="9571">
          <cell r="A9571">
            <v>4116001</v>
          </cell>
          <cell r="B9571" t="str">
            <v>RESERVE FOR LAYOFF &amp; PLANT CLOSING EMPL BEN</v>
          </cell>
        </row>
        <row r="9572">
          <cell r="A9572">
            <v>4120001</v>
          </cell>
          <cell r="B9572" t="str">
            <v>RESERVE FOR ROYALTY PAYMENTS AND PATENT LITIGATION</v>
          </cell>
        </row>
        <row r="9573">
          <cell r="A9573">
            <v>4140001</v>
          </cell>
          <cell r="B9573" t="str">
            <v>RESERVE FOR INTEREST ON TAX DEFICENCIES</v>
          </cell>
        </row>
        <row r="9574">
          <cell r="A9574">
            <v>4190001</v>
          </cell>
          <cell r="B9574" t="str">
            <v>RESERVE FOR SUNDRY LOSSES</v>
          </cell>
        </row>
        <row r="9575">
          <cell r="A9575">
            <v>4190001</v>
          </cell>
          <cell r="B9575" t="str">
            <v>RESERVE FOR SUNDRY LOSSES</v>
          </cell>
        </row>
        <row r="9576">
          <cell r="A9576">
            <v>4190002</v>
          </cell>
          <cell r="B9576" t="str">
            <v>ENVIRONMENTAL RESERVE</v>
          </cell>
        </row>
        <row r="9577">
          <cell r="A9577">
            <v>4210001</v>
          </cell>
          <cell r="B9577" t="str">
            <v>RESERVE FOR GEN'L REPL UNDER GUARANTEE-CURRENT</v>
          </cell>
        </row>
        <row r="9578">
          <cell r="A9578">
            <v>4210001</v>
          </cell>
          <cell r="B9578" t="str">
            <v>RESERVE FOR GEN'L REPL UNDER GUARANTEE-CURRENT</v>
          </cell>
        </row>
        <row r="9579">
          <cell r="A9579">
            <v>4210001</v>
          </cell>
          <cell r="B9579" t="str">
            <v>RESERVE FOR GEN'L REPL UNDER GUARANTEE-CURRENT</v>
          </cell>
        </row>
        <row r="9580">
          <cell r="A9580">
            <v>4210001</v>
          </cell>
          <cell r="B9580" t="str">
            <v>RESERVE FOR GEN'L REPL UNDER GUARANTEE-CURRENT</v>
          </cell>
        </row>
        <row r="9581">
          <cell r="A9581">
            <v>4210001</v>
          </cell>
          <cell r="B9581" t="str">
            <v>RESERVE FOR GEN'L REPL UNDER GUARANTEE-CURRENT</v>
          </cell>
        </row>
        <row r="9582">
          <cell r="A9582">
            <v>4210001</v>
          </cell>
          <cell r="B9582" t="str">
            <v>RESERVE FOR GEN'L REPL UNDER GUARANTEE-CURRENT</v>
          </cell>
        </row>
        <row r="9583">
          <cell r="A9583">
            <v>4210001</v>
          </cell>
          <cell r="B9583" t="str">
            <v>RESERVE FOR GEN'L REPL UNDER GUARANTEE-CURRENT</v>
          </cell>
        </row>
        <row r="9584">
          <cell r="A9584">
            <v>4210001</v>
          </cell>
          <cell r="B9584" t="str">
            <v>RESERVE FOR GEN'L REPL UNDER GUARANTEE-CURRENT</v>
          </cell>
        </row>
        <row r="9585">
          <cell r="A9585">
            <v>4210001</v>
          </cell>
          <cell r="B9585" t="str">
            <v>RESERVE FOR GEN'L REPL UNDER GUARANTEE-CURRENT</v>
          </cell>
        </row>
        <row r="9586">
          <cell r="A9586">
            <v>4210001</v>
          </cell>
          <cell r="B9586" t="str">
            <v>RESERVE FOR GEN'L REPL UNDER GUARANTEE-CURRENT</v>
          </cell>
        </row>
        <row r="9587">
          <cell r="A9587">
            <v>4210001</v>
          </cell>
          <cell r="B9587" t="str">
            <v>RESERVE FOR GEN'L REPL UNDER GUARANTEE-CURRENT</v>
          </cell>
        </row>
        <row r="9588">
          <cell r="A9588">
            <v>4210001</v>
          </cell>
          <cell r="B9588" t="str">
            <v>RESERVE FOR GEN'L REPL UNDER GUARANTEE-CURRENT</v>
          </cell>
        </row>
        <row r="9589">
          <cell r="A9589">
            <v>4210001</v>
          </cell>
          <cell r="B9589" t="str">
            <v>RESERVE FOR GEN'L REPL UNDER GUARANTEE-CURRENT</v>
          </cell>
        </row>
        <row r="9590">
          <cell r="A9590">
            <v>4210001</v>
          </cell>
          <cell r="B9590" t="str">
            <v>RESERVE FOR GEN'L REPL UNDER GUARANTEE-CURRENT</v>
          </cell>
        </row>
        <row r="9591">
          <cell r="A9591">
            <v>4210001</v>
          </cell>
          <cell r="B9591" t="str">
            <v>RESERVE FOR GEN'L REPL UNDER GUARANTEE-CURRENT</v>
          </cell>
        </row>
        <row r="9592">
          <cell r="A9592">
            <v>4210001</v>
          </cell>
          <cell r="B9592" t="str">
            <v>RESERVE FOR GEN'L REPL UNDER GUARANTEE-CURRENT</v>
          </cell>
        </row>
        <row r="9593">
          <cell r="A9593">
            <v>4210001</v>
          </cell>
          <cell r="B9593" t="str">
            <v>RESERVE FOR GEN'L REPL UNDER GUARANTEE-CURRENT</v>
          </cell>
        </row>
        <row r="9594">
          <cell r="A9594">
            <v>4210001</v>
          </cell>
          <cell r="B9594" t="str">
            <v>RESERVE FOR GEN'L REPL UNDER GUARANTEE-CURRENT</v>
          </cell>
        </row>
        <row r="9595">
          <cell r="A9595">
            <v>4210001</v>
          </cell>
          <cell r="B9595" t="str">
            <v>RESERVE FOR GEN'L REPL UNDER GUARANTEE-CURRENT</v>
          </cell>
        </row>
        <row r="9596">
          <cell r="A9596">
            <v>4210001</v>
          </cell>
          <cell r="B9596" t="str">
            <v>RESERVE FOR GEN'L REPL UNDER GUARANTEE-CURRENT</v>
          </cell>
        </row>
        <row r="9597">
          <cell r="A9597">
            <v>4210001</v>
          </cell>
          <cell r="B9597" t="str">
            <v>RESERVE FOR GEN'L REPL UNDER GUARANTEE-CURRENT</v>
          </cell>
        </row>
        <row r="9598">
          <cell r="A9598">
            <v>4210001</v>
          </cell>
          <cell r="B9598" t="str">
            <v>RESERVE FOR GEN'L REPL UNDER GUARANTEE-CURRENT</v>
          </cell>
        </row>
        <row r="9599">
          <cell r="A9599">
            <v>4210001</v>
          </cell>
          <cell r="B9599" t="str">
            <v>RESERVE FOR GEN'L REPL UNDER GUARANTEE-CURRENT</v>
          </cell>
        </row>
        <row r="9600">
          <cell r="A9600">
            <v>4210001</v>
          </cell>
          <cell r="B9600" t="str">
            <v>RESERVE FOR GEN'L REPL UNDER GUARANTEE-CURRENT</v>
          </cell>
        </row>
        <row r="9601">
          <cell r="A9601">
            <v>4210001</v>
          </cell>
          <cell r="B9601" t="str">
            <v>RESERVE FOR GEN'L REPL UNDER GUARANTEE-CURRENT</v>
          </cell>
        </row>
        <row r="9602">
          <cell r="A9602">
            <v>4210001</v>
          </cell>
          <cell r="B9602" t="str">
            <v>RESERVE FOR GEN'L REPL UNDER GUARANTEE-CURRENT</v>
          </cell>
        </row>
        <row r="9603">
          <cell r="A9603">
            <v>4210001</v>
          </cell>
          <cell r="B9603" t="str">
            <v>RESERVE FOR GEN'L REPL UNDER GUARANTEE-CURRENT</v>
          </cell>
        </row>
        <row r="9604">
          <cell r="A9604">
            <v>4210001</v>
          </cell>
          <cell r="B9604" t="str">
            <v>RESERVE FOR GEN'L REPL UNDER GUARANTEE-CURRENT</v>
          </cell>
        </row>
        <row r="9605">
          <cell r="A9605">
            <v>4210001</v>
          </cell>
          <cell r="B9605" t="str">
            <v>RESERVE FOR GEN'L REPL UNDER GUARANTEE-CURRENT</v>
          </cell>
        </row>
        <row r="9606">
          <cell r="A9606">
            <v>4210001</v>
          </cell>
          <cell r="B9606" t="str">
            <v>RESERVE FOR GEN'L REPL UNDER GUARANTEE-CURRENT</v>
          </cell>
        </row>
        <row r="9607">
          <cell r="A9607">
            <v>4210001</v>
          </cell>
          <cell r="B9607" t="str">
            <v>RESERVE FOR GEN'L REPL UNDER GUARANTEE-CURRENT</v>
          </cell>
        </row>
        <row r="9608">
          <cell r="A9608">
            <v>4210001</v>
          </cell>
          <cell r="B9608" t="str">
            <v>RESERVE FOR GEN'L REPL UNDER GUARANTEE-CURRENT</v>
          </cell>
        </row>
        <row r="9609">
          <cell r="A9609">
            <v>4210001</v>
          </cell>
          <cell r="B9609" t="str">
            <v>RESERVE FOR GEN'L REPL UNDER GUARANTEE-CURRENT</v>
          </cell>
        </row>
        <row r="9610">
          <cell r="A9610">
            <v>4210001</v>
          </cell>
          <cell r="B9610" t="str">
            <v>RESERVE FOR GEN'L REPL UNDER GUARANTEE-CURRENT</v>
          </cell>
        </row>
        <row r="9611">
          <cell r="A9611">
            <v>4210001</v>
          </cell>
          <cell r="B9611" t="str">
            <v>RESERVE FOR GEN'L REPL UNDER GUARANTEE-CURRENT</v>
          </cell>
        </row>
        <row r="9612">
          <cell r="A9612">
            <v>4210001</v>
          </cell>
          <cell r="B9612" t="str">
            <v>RESERVE FOR GEN'L REPL UNDER GUARANTEE-CURRENT</v>
          </cell>
        </row>
        <row r="9613">
          <cell r="A9613">
            <v>4210001</v>
          </cell>
          <cell r="B9613" t="str">
            <v>RESERVE FOR GEN'L REPL UNDER GUARANTEE-CURRENT</v>
          </cell>
        </row>
        <row r="9614">
          <cell r="A9614">
            <v>4210001</v>
          </cell>
          <cell r="B9614" t="str">
            <v>RESERVE FOR GEN'L REPL UNDER GUARANTEE-CURRENT</v>
          </cell>
        </row>
        <row r="9615">
          <cell r="A9615">
            <v>4210001</v>
          </cell>
          <cell r="B9615" t="str">
            <v>RESERVE FOR GEN'L REPL UNDER GUARANTEE-CURRENT</v>
          </cell>
        </row>
        <row r="9616">
          <cell r="A9616">
            <v>4210001</v>
          </cell>
          <cell r="B9616" t="str">
            <v>RESERVE FOR GEN'L REPL UNDER GUARANTEE-CURRENT</v>
          </cell>
        </row>
        <row r="9617">
          <cell r="A9617">
            <v>4210001</v>
          </cell>
          <cell r="B9617" t="str">
            <v>RESERVE FOR GEN'L REPL UNDER GUARANTEE-CURRENT</v>
          </cell>
        </row>
        <row r="9618">
          <cell r="A9618">
            <v>4210001</v>
          </cell>
          <cell r="B9618" t="str">
            <v>RESERVE FOR GEN'L REPL UNDER GUARANTEE-CURRENT</v>
          </cell>
        </row>
        <row r="9619">
          <cell r="A9619">
            <v>4210001</v>
          </cell>
          <cell r="B9619" t="str">
            <v>RESERVE FOR GEN'L REPL UNDER GUARANTEE-CURRENT</v>
          </cell>
        </row>
        <row r="9620">
          <cell r="A9620">
            <v>4210001</v>
          </cell>
          <cell r="B9620" t="str">
            <v>RESERVE FOR GEN'L REPL UNDER GUARANTEE-CURRENT</v>
          </cell>
        </row>
        <row r="9621">
          <cell r="A9621">
            <v>4210001</v>
          </cell>
          <cell r="B9621" t="str">
            <v>RESERVE FOR GEN'L REPL UNDER GUARANTEE-CURRENT</v>
          </cell>
        </row>
        <row r="9622">
          <cell r="A9622">
            <v>4311002</v>
          </cell>
          <cell r="B9622" t="str">
            <v>WITHIN OWN DIVISION</v>
          </cell>
        </row>
        <row r="9623">
          <cell r="A9623">
            <v>4311002</v>
          </cell>
          <cell r="B9623" t="str">
            <v>WITHIN OWN DIVISION</v>
          </cell>
        </row>
        <row r="9624">
          <cell r="A9624">
            <v>4410001</v>
          </cell>
          <cell r="B9624" t="str">
            <v>INT. OF OTHER SHARE OWNERS IN EQUITY OF AFFIL</v>
          </cell>
        </row>
        <row r="9625">
          <cell r="A9625">
            <v>4510001</v>
          </cell>
          <cell r="B9625" t="str">
            <v>CAPITAL STOCK</v>
          </cell>
        </row>
        <row r="9626">
          <cell r="A9626">
            <v>4510001</v>
          </cell>
          <cell r="B9626" t="str">
            <v>CAPITAL STOCK</v>
          </cell>
        </row>
        <row r="9627">
          <cell r="A9627">
            <v>4510001</v>
          </cell>
          <cell r="B9627" t="str">
            <v>CAPITAL STOCK</v>
          </cell>
        </row>
        <row r="9628">
          <cell r="A9628">
            <v>4610001</v>
          </cell>
          <cell r="B9628" t="str">
            <v>CAPITAL SURPLUS</v>
          </cell>
        </row>
        <row r="9629">
          <cell r="A9629">
            <v>4610001</v>
          </cell>
          <cell r="B9629" t="str">
            <v>CAPITAL SURPLUS</v>
          </cell>
        </row>
        <row r="9630">
          <cell r="A9630">
            <v>4610001</v>
          </cell>
          <cell r="B9630" t="str">
            <v>CAPITAL SURPLUS</v>
          </cell>
        </row>
        <row r="9631">
          <cell r="A9631">
            <v>4610002</v>
          </cell>
          <cell r="B9631" t="str">
            <v>EQUITY-(GE FOREIGN INDUST. CO.</v>
          </cell>
        </row>
        <row r="9632">
          <cell r="A9632">
            <v>4620001</v>
          </cell>
          <cell r="B9632" t="str">
            <v>FORGEIN CURRENCY TRANSLATION ADJ</v>
          </cell>
        </row>
        <row r="9633">
          <cell r="A9633">
            <v>4640101</v>
          </cell>
          <cell r="B9633" t="str">
            <v>OPENING BALANCE-TRANSITION ADJUSTMENT (PRE-TAX)</v>
          </cell>
        </row>
        <row r="9634">
          <cell r="A9634">
            <v>4711001</v>
          </cell>
          <cell r="B9634" t="str">
            <v>IMPUTED DEBT-GAP SUBACCOUNT 471.1</v>
          </cell>
        </row>
        <row r="9635">
          <cell r="A9635">
            <v>4711001</v>
          </cell>
          <cell r="B9635" t="str">
            <v>IMPUTED DEBT-GAP SUBACCOUNT 471.1</v>
          </cell>
        </row>
        <row r="9636">
          <cell r="A9636">
            <v>4711001</v>
          </cell>
          <cell r="B9636" t="str">
            <v>IMPUTED DEBT-GAP SUBACCOUNT 471.1</v>
          </cell>
        </row>
        <row r="9637">
          <cell r="A9637">
            <v>4711001</v>
          </cell>
          <cell r="B9637" t="str">
            <v>IMPUTED DEBT-GAP SUBACCOUNT 471.1</v>
          </cell>
        </row>
        <row r="9638">
          <cell r="A9638">
            <v>4711001</v>
          </cell>
          <cell r="B9638" t="str">
            <v>IMPUTED DEBT-GAP SUBACCOUNT 471.1</v>
          </cell>
        </row>
        <row r="9639">
          <cell r="A9639">
            <v>4711001</v>
          </cell>
          <cell r="B9639" t="str">
            <v>IMPUTED DEBT-GAP SUBACCOUNT 471.1</v>
          </cell>
        </row>
        <row r="9640">
          <cell r="A9640">
            <v>4711001</v>
          </cell>
          <cell r="B9640" t="str">
            <v>IMPUTED DEBT-GAP SUBACCOUNT 471.1</v>
          </cell>
        </row>
        <row r="9641">
          <cell r="A9641">
            <v>4711001</v>
          </cell>
          <cell r="B9641" t="str">
            <v>IMPUTED DEBT-GAP SUBACCOUNT 471.1</v>
          </cell>
        </row>
        <row r="9642">
          <cell r="A9642">
            <v>4711001</v>
          </cell>
          <cell r="B9642" t="str">
            <v>IMPUTED DEBT-GAP SUBACCOUNT 471.1</v>
          </cell>
        </row>
        <row r="9643">
          <cell r="A9643">
            <v>4711001</v>
          </cell>
          <cell r="B9643" t="str">
            <v>IMPUTED DEBT-GAP SUBACCOUNT 471.1</v>
          </cell>
        </row>
        <row r="9644">
          <cell r="A9644">
            <v>4711001</v>
          </cell>
          <cell r="B9644" t="str">
            <v>IMPUTED DEBT-GAP SUBACCOUNT 471.1</v>
          </cell>
        </row>
        <row r="9645">
          <cell r="A9645">
            <v>4711001</v>
          </cell>
          <cell r="B9645" t="str">
            <v>IMPUTED DEBT-GAP SUBACCOUNT 471.1</v>
          </cell>
        </row>
        <row r="9646">
          <cell r="A9646">
            <v>4711001</v>
          </cell>
          <cell r="B9646" t="str">
            <v>IMPUTED DEBT-GAP SUBACCOUNT 471.1</v>
          </cell>
        </row>
        <row r="9647">
          <cell r="A9647">
            <v>4711001</v>
          </cell>
          <cell r="B9647" t="str">
            <v>IMPUTED DEBT-GAP SUBACCOUNT 471.1</v>
          </cell>
        </row>
        <row r="9648">
          <cell r="A9648">
            <v>4711001</v>
          </cell>
          <cell r="B9648" t="str">
            <v>IMPUTED DEBT-GAP SUBACCOUNT 471.1</v>
          </cell>
        </row>
        <row r="9649">
          <cell r="A9649">
            <v>4711001</v>
          </cell>
          <cell r="B9649" t="str">
            <v>IMPUTED DEBT-GAP SUBACCOUNT 471.1</v>
          </cell>
        </row>
        <row r="9650">
          <cell r="A9650">
            <v>4712101</v>
          </cell>
          <cell r="B9650" t="str">
            <v>ALL OTHER EXCLUDING NET INCOME</v>
          </cell>
        </row>
        <row r="9651">
          <cell r="A9651">
            <v>4712101</v>
          </cell>
          <cell r="B9651" t="str">
            <v>ALL OTHER EXCLUDING NET INCOME</v>
          </cell>
        </row>
        <row r="9652">
          <cell r="A9652">
            <v>4712101</v>
          </cell>
          <cell r="B9652" t="str">
            <v>ALL OTHER EXCLUDING NET INCOME</v>
          </cell>
        </row>
        <row r="9653">
          <cell r="A9653">
            <v>4712301</v>
          </cell>
          <cell r="B9653" t="str">
            <v>DIVIDENDS-CURRENT YEAR</v>
          </cell>
        </row>
        <row r="9654">
          <cell r="A9654">
            <v>4720001</v>
          </cell>
          <cell r="B9654" t="str">
            <v>AFFILIATE CURRENT ACCOUNT OUTSIDE OWN BUSINESS</v>
          </cell>
        </row>
        <row r="9655">
          <cell r="A9655">
            <v>4720001</v>
          </cell>
          <cell r="B9655" t="str">
            <v>AFFILIATE CURRENT ACCOUNT OUTSIDE OWN BUSINESS</v>
          </cell>
        </row>
        <row r="9656">
          <cell r="A9656">
            <v>4720001</v>
          </cell>
          <cell r="B9656" t="str">
            <v>AFFILIATE CURRENT ACCOUNT OUTSIDE OWN BUSINESS</v>
          </cell>
        </row>
        <row r="9657">
          <cell r="A9657">
            <v>4720002</v>
          </cell>
          <cell r="B9657" t="str">
            <v>AFFILIATE CURRENT ACCOUNT WITHIN OWN BUSINESS</v>
          </cell>
        </row>
        <row r="9658">
          <cell r="A9658">
            <v>4720002</v>
          </cell>
          <cell r="B9658" t="str">
            <v>AFFILIATE CURRENT ACCOUNT WITHIN OWN BUSINESS</v>
          </cell>
        </row>
        <row r="9659">
          <cell r="A9659">
            <v>4720002</v>
          </cell>
          <cell r="B9659" t="str">
            <v>AFFILIATE CURRENT ACCOUNT WITHIN OWN BUSINESS</v>
          </cell>
        </row>
        <row r="9660">
          <cell r="A9660">
            <v>4720002</v>
          </cell>
          <cell r="B9660" t="str">
            <v>AFFILIATE CURRENT ACCOUNT WITHIN OWN BUSINESS</v>
          </cell>
        </row>
        <row r="9661">
          <cell r="A9661">
            <v>4720002</v>
          </cell>
          <cell r="B9661" t="str">
            <v>AFFILIATE CURRENT ACCOUNT WITHIN OWN BUSINESS</v>
          </cell>
        </row>
        <row r="9662">
          <cell r="A9662">
            <v>4720002</v>
          </cell>
          <cell r="B9662" t="str">
            <v>AFFILIATE CURRENT ACCOUNT WITHIN OWN BUSINESS</v>
          </cell>
        </row>
        <row r="9663">
          <cell r="A9663">
            <v>4720002</v>
          </cell>
          <cell r="B9663" t="str">
            <v>AFFILIATE CURRENT ACCOUNT WITHIN OWN BUSINESS</v>
          </cell>
        </row>
        <row r="9664">
          <cell r="A9664">
            <v>4720004</v>
          </cell>
          <cell r="B9664" t="str">
            <v>AFFILIATE CURRENT ACCOUNT - CANADA</v>
          </cell>
        </row>
        <row r="9665">
          <cell r="A9665">
            <v>4720071</v>
          </cell>
          <cell r="B9665" t="str">
            <v>TRSY-AFFILLIATE CURRENT ACCOUTN</v>
          </cell>
        </row>
        <row r="9666">
          <cell r="A9666">
            <v>4810001</v>
          </cell>
          <cell r="B9666" t="str">
            <v>RETAINED EARNINGS AT JANUARY 1</v>
          </cell>
        </row>
        <row r="9667">
          <cell r="A9667">
            <v>5011001</v>
          </cell>
          <cell r="B9667" t="str">
            <v>EXTERNAL CUSTOMERS</v>
          </cell>
        </row>
        <row r="9668">
          <cell r="A9668">
            <v>5011001</v>
          </cell>
          <cell r="B9668" t="str">
            <v>EXTERNAL CUSTOMERS</v>
          </cell>
        </row>
        <row r="9669">
          <cell r="A9669">
            <v>5011001</v>
          </cell>
          <cell r="B9669" t="str">
            <v>EXTERNAL CUSTOMERS</v>
          </cell>
        </row>
        <row r="9670">
          <cell r="A9670">
            <v>5011001</v>
          </cell>
          <cell r="B9670" t="str">
            <v>EXTERNAL CUSTOMERS</v>
          </cell>
        </row>
        <row r="9671">
          <cell r="A9671">
            <v>5011001</v>
          </cell>
          <cell r="B9671" t="str">
            <v>EXTERNAL CUSTOMERS</v>
          </cell>
        </row>
        <row r="9672">
          <cell r="A9672">
            <v>5011001</v>
          </cell>
          <cell r="B9672" t="str">
            <v>EXTERNAL CUSTOMERS</v>
          </cell>
        </row>
        <row r="9673">
          <cell r="A9673">
            <v>5011001</v>
          </cell>
          <cell r="B9673" t="str">
            <v>EXTERNAL CUSTOMERS</v>
          </cell>
        </row>
        <row r="9674">
          <cell r="A9674">
            <v>5011001</v>
          </cell>
          <cell r="B9674" t="str">
            <v>EXTERNAL CUSTOMERS</v>
          </cell>
        </row>
        <row r="9675">
          <cell r="A9675">
            <v>5011001</v>
          </cell>
          <cell r="B9675" t="str">
            <v>EXTERNAL CUSTOMERS</v>
          </cell>
        </row>
        <row r="9676">
          <cell r="A9676">
            <v>5011001</v>
          </cell>
          <cell r="B9676" t="str">
            <v>EXTERNAL CUSTOMERS</v>
          </cell>
        </row>
        <row r="9677">
          <cell r="A9677">
            <v>5011001</v>
          </cell>
          <cell r="B9677" t="str">
            <v>EXTERNAL CUSTOMERS</v>
          </cell>
        </row>
        <row r="9678">
          <cell r="A9678">
            <v>5011001</v>
          </cell>
          <cell r="B9678" t="str">
            <v>EXTERNAL CUSTOMERS</v>
          </cell>
        </row>
        <row r="9679">
          <cell r="A9679">
            <v>5011001</v>
          </cell>
          <cell r="B9679" t="str">
            <v>EXTERNAL CUSTOMERS</v>
          </cell>
        </row>
        <row r="9680">
          <cell r="A9680">
            <v>5011001</v>
          </cell>
          <cell r="B9680" t="str">
            <v>EXTERNAL CUSTOMERS</v>
          </cell>
        </row>
        <row r="9681">
          <cell r="A9681">
            <v>5011001</v>
          </cell>
          <cell r="B9681" t="str">
            <v>EXTERNAL CUSTOMERS</v>
          </cell>
        </row>
        <row r="9682">
          <cell r="A9682">
            <v>5011001</v>
          </cell>
          <cell r="B9682" t="str">
            <v>EXTERNAL CUSTOMERS</v>
          </cell>
        </row>
        <row r="9683">
          <cell r="A9683">
            <v>5011001</v>
          </cell>
          <cell r="B9683" t="str">
            <v>EXTERNAL CUSTOMERS</v>
          </cell>
        </row>
        <row r="9684">
          <cell r="A9684">
            <v>5011001</v>
          </cell>
          <cell r="B9684" t="str">
            <v>EXTERNAL CUSTOMERS</v>
          </cell>
        </row>
        <row r="9685">
          <cell r="A9685">
            <v>5011001</v>
          </cell>
          <cell r="B9685" t="str">
            <v>EXTERNAL CUSTOMERS</v>
          </cell>
        </row>
        <row r="9686">
          <cell r="A9686">
            <v>5012201</v>
          </cell>
          <cell r="B9686" t="str">
            <v>WITHIN OWN DIVISION</v>
          </cell>
        </row>
        <row r="9687">
          <cell r="A9687">
            <v>5012201</v>
          </cell>
          <cell r="B9687" t="str">
            <v>WITHIN OWN DIVISION</v>
          </cell>
        </row>
        <row r="9688">
          <cell r="A9688">
            <v>5012201</v>
          </cell>
          <cell r="B9688" t="str">
            <v>WITHIN OWN DIVISION</v>
          </cell>
        </row>
        <row r="9689">
          <cell r="A9689">
            <v>5012301</v>
          </cell>
          <cell r="B9689" t="str">
            <v>OTHERS WITHIN OWN GROUP</v>
          </cell>
        </row>
        <row r="9690">
          <cell r="A9690">
            <v>5012301</v>
          </cell>
          <cell r="B9690" t="str">
            <v>OTHERS WITHIN OWN GROUP</v>
          </cell>
        </row>
        <row r="9691">
          <cell r="A9691">
            <v>5012501</v>
          </cell>
          <cell r="B9691" t="str">
            <v>OTHER GE PARENT CO COMPONENTS</v>
          </cell>
        </row>
        <row r="9692">
          <cell r="A9692">
            <v>5012501</v>
          </cell>
          <cell r="B9692" t="str">
            <v>OTHER GE PARENT CO COMPONENTS</v>
          </cell>
        </row>
        <row r="9693">
          <cell r="A9693">
            <v>5012501</v>
          </cell>
          <cell r="B9693" t="str">
            <v>OTHER GE PARENT CO COMPONENTS</v>
          </cell>
        </row>
        <row r="9694">
          <cell r="A9694">
            <v>5012501</v>
          </cell>
          <cell r="B9694" t="str">
            <v>OTHER GE PARENT CO COMPONENTS</v>
          </cell>
        </row>
        <row r="9695">
          <cell r="A9695">
            <v>5012501</v>
          </cell>
          <cell r="B9695" t="str">
            <v>OTHER GE PARENT CO COMPONENTS</v>
          </cell>
        </row>
        <row r="9696">
          <cell r="A9696">
            <v>5012501</v>
          </cell>
          <cell r="B9696" t="str">
            <v>OTHER GE PARENT CO COMPONENTS</v>
          </cell>
        </row>
        <row r="9697">
          <cell r="A9697">
            <v>5012501</v>
          </cell>
          <cell r="B9697" t="str">
            <v>OTHER GE PARENT CO COMPONENTS</v>
          </cell>
        </row>
        <row r="9698">
          <cell r="A9698">
            <v>5012501</v>
          </cell>
          <cell r="B9698" t="str">
            <v>OTHER GE PARENT CO COMPONENTS</v>
          </cell>
        </row>
        <row r="9699">
          <cell r="A9699">
            <v>5012501</v>
          </cell>
          <cell r="B9699" t="str">
            <v>OTHER GE PARENT CO COMPONENTS</v>
          </cell>
        </row>
        <row r="9700">
          <cell r="A9700">
            <v>5012501</v>
          </cell>
          <cell r="B9700" t="str">
            <v>OTHER GE PARENT CO COMPONENTS</v>
          </cell>
        </row>
        <row r="9701">
          <cell r="A9701">
            <v>5012501</v>
          </cell>
          <cell r="B9701" t="str">
            <v>OTHER GE PARENT CO COMPONENTS</v>
          </cell>
        </row>
        <row r="9702">
          <cell r="A9702">
            <v>5012501</v>
          </cell>
          <cell r="B9702" t="str">
            <v>OTHER GE PARENT CO COMPONENTS</v>
          </cell>
        </row>
        <row r="9703">
          <cell r="A9703">
            <v>5013101</v>
          </cell>
          <cell r="B9703" t="str">
            <v>WITHIN OWN DEPARTMENT</v>
          </cell>
        </row>
        <row r="9704">
          <cell r="A9704">
            <v>5013101</v>
          </cell>
          <cell r="B9704" t="str">
            <v>WITHIN OWN DEPARTMENT</v>
          </cell>
        </row>
        <row r="9705">
          <cell r="A9705">
            <v>5013201</v>
          </cell>
          <cell r="B9705" t="str">
            <v>NET SALES BILLED-INTERCO-OWN DIVISION</v>
          </cell>
        </row>
        <row r="9706">
          <cell r="A9706">
            <v>5013201</v>
          </cell>
          <cell r="B9706" t="str">
            <v>NET SALES BILLED-INTERCO-OWN DIVISION</v>
          </cell>
        </row>
        <row r="9707">
          <cell r="A9707">
            <v>5013201</v>
          </cell>
          <cell r="B9707" t="str">
            <v>NET SALES BILLED-INTERCO-OWN DIVISION</v>
          </cell>
        </row>
        <row r="9708">
          <cell r="A9708">
            <v>5013201</v>
          </cell>
          <cell r="B9708" t="str">
            <v>NET SALES BILLED-INTERCO-OWN DIVISION</v>
          </cell>
        </row>
        <row r="9709">
          <cell r="A9709">
            <v>5013201</v>
          </cell>
          <cell r="B9709" t="str">
            <v>NET SALES BILLED-INTERCO-OWN DIVISION</v>
          </cell>
        </row>
        <row r="9710">
          <cell r="A9710">
            <v>5013201</v>
          </cell>
          <cell r="B9710" t="str">
            <v>NET SALES BILLED-INTERCO-OWN DIVISION</v>
          </cell>
        </row>
        <row r="9711">
          <cell r="A9711">
            <v>5013301</v>
          </cell>
          <cell r="B9711" t="str">
            <v>OTHERS WITHIN OWN GROUP</v>
          </cell>
        </row>
        <row r="9712">
          <cell r="A9712">
            <v>5013501</v>
          </cell>
          <cell r="B9712" t="str">
            <v>OTHER CONSOLIDATED COMPONENTS</v>
          </cell>
        </row>
        <row r="9713">
          <cell r="A9713">
            <v>5100001</v>
          </cell>
          <cell r="B9713" t="str">
            <v>ALL OTHER COSTS AND EXPENSES</v>
          </cell>
        </row>
        <row r="9714">
          <cell r="A9714">
            <v>5100001</v>
          </cell>
          <cell r="B9714" t="str">
            <v>ALL OTHER COSTS AND EXPENSES</v>
          </cell>
        </row>
        <row r="9715">
          <cell r="A9715">
            <v>5100001</v>
          </cell>
          <cell r="B9715" t="str">
            <v>ALL OTHER COSTS AND EXPENSES</v>
          </cell>
        </row>
        <row r="9716">
          <cell r="A9716">
            <v>5100001</v>
          </cell>
          <cell r="B9716" t="str">
            <v>ALL OTHER COSTS AND EXPENSES</v>
          </cell>
        </row>
        <row r="9717">
          <cell r="A9717">
            <v>5100001</v>
          </cell>
          <cell r="B9717" t="str">
            <v>ALL OTHER COSTS AND EXPENSES</v>
          </cell>
        </row>
        <row r="9718">
          <cell r="A9718">
            <v>5100001</v>
          </cell>
          <cell r="B9718" t="str">
            <v>ALL OTHER COSTS AND EXPENSES</v>
          </cell>
        </row>
        <row r="9719">
          <cell r="A9719">
            <v>5100001</v>
          </cell>
          <cell r="B9719" t="str">
            <v>ALL OTHER COSTS AND EXPENSES</v>
          </cell>
        </row>
        <row r="9720">
          <cell r="A9720">
            <v>5100001</v>
          </cell>
          <cell r="B9720" t="str">
            <v>ALL OTHER COSTS AND EXPENSES</v>
          </cell>
        </row>
        <row r="9721">
          <cell r="A9721">
            <v>5100001</v>
          </cell>
          <cell r="B9721" t="str">
            <v>ALL OTHER COSTS AND EXPENSES</v>
          </cell>
        </row>
        <row r="9722">
          <cell r="A9722">
            <v>5100001</v>
          </cell>
          <cell r="B9722" t="str">
            <v>ALL OTHER COSTS AND EXPENSES</v>
          </cell>
        </row>
        <row r="9723">
          <cell r="A9723">
            <v>5100001</v>
          </cell>
          <cell r="B9723" t="str">
            <v>ALL OTHER COSTS AND EXPENSES</v>
          </cell>
        </row>
        <row r="9724">
          <cell r="A9724">
            <v>5100001</v>
          </cell>
          <cell r="B9724" t="str">
            <v>ALL OTHER COSTS AND EXPENSES</v>
          </cell>
        </row>
        <row r="9725">
          <cell r="A9725">
            <v>5100001</v>
          </cell>
          <cell r="B9725" t="str">
            <v>ALL OTHER COSTS AND EXPENSES</v>
          </cell>
        </row>
        <row r="9726">
          <cell r="A9726">
            <v>5100001</v>
          </cell>
          <cell r="B9726" t="str">
            <v>ALL OTHER COSTS AND EXPENSES</v>
          </cell>
        </row>
        <row r="9727">
          <cell r="A9727">
            <v>5100001</v>
          </cell>
          <cell r="B9727" t="str">
            <v>ALL OTHER COSTS AND EXPENSES</v>
          </cell>
        </row>
        <row r="9728">
          <cell r="A9728">
            <v>5100001</v>
          </cell>
          <cell r="B9728" t="str">
            <v>ALL OTHER COSTS AND EXPENSES</v>
          </cell>
        </row>
        <row r="9729">
          <cell r="A9729">
            <v>5100001</v>
          </cell>
          <cell r="B9729" t="str">
            <v>ALL OTHER COSTS AND EXPENSES</v>
          </cell>
        </row>
        <row r="9730">
          <cell r="A9730">
            <v>5100001</v>
          </cell>
          <cell r="B9730" t="str">
            <v>ALL OTHER COSTS AND EXPENSES</v>
          </cell>
        </row>
        <row r="9731">
          <cell r="A9731">
            <v>5100001</v>
          </cell>
          <cell r="B9731" t="str">
            <v>ALL OTHER COSTS AND EXPENSES</v>
          </cell>
        </row>
        <row r="9732">
          <cell r="A9732">
            <v>5100001</v>
          </cell>
          <cell r="B9732" t="str">
            <v>ALL OTHER COSTS AND EXPENSES</v>
          </cell>
        </row>
        <row r="9733">
          <cell r="A9733">
            <v>5100001</v>
          </cell>
          <cell r="B9733" t="str">
            <v>ALL OTHER COSTS AND EXPENSES</v>
          </cell>
        </row>
        <row r="9734">
          <cell r="A9734">
            <v>5100001</v>
          </cell>
          <cell r="B9734" t="str">
            <v>ALL OTHER COSTS AND EXPENSES</v>
          </cell>
        </row>
        <row r="9735">
          <cell r="A9735">
            <v>5100001</v>
          </cell>
          <cell r="B9735" t="str">
            <v>ALL OTHER COSTS AND EXPENSES</v>
          </cell>
        </row>
        <row r="9736">
          <cell r="A9736">
            <v>5100001</v>
          </cell>
          <cell r="B9736" t="str">
            <v>ALL OTHER COSTS AND EXPENSES</v>
          </cell>
        </row>
        <row r="9737">
          <cell r="A9737">
            <v>5100001</v>
          </cell>
          <cell r="B9737" t="str">
            <v>ALL OTHER COSTS AND EXPENSES</v>
          </cell>
        </row>
        <row r="9738">
          <cell r="A9738">
            <v>5100001</v>
          </cell>
          <cell r="B9738" t="str">
            <v>ALL OTHER COSTS AND EXPENSES</v>
          </cell>
        </row>
        <row r="9739">
          <cell r="A9739">
            <v>5100001</v>
          </cell>
          <cell r="B9739" t="str">
            <v>ALL OTHER COSTS AND EXPENSES</v>
          </cell>
        </row>
        <row r="9740">
          <cell r="A9740">
            <v>5100001</v>
          </cell>
          <cell r="B9740" t="str">
            <v>ALL OTHER COSTS AND EXPENSES</v>
          </cell>
        </row>
        <row r="9741">
          <cell r="A9741">
            <v>5100001</v>
          </cell>
          <cell r="B9741" t="str">
            <v>ALL OTHER COSTS AND EXPENSES</v>
          </cell>
        </row>
        <row r="9742">
          <cell r="A9742">
            <v>5100001</v>
          </cell>
          <cell r="B9742" t="str">
            <v>ALL OTHER COSTS AND EXPENSES</v>
          </cell>
        </row>
        <row r="9743">
          <cell r="A9743">
            <v>5100001</v>
          </cell>
          <cell r="B9743" t="str">
            <v>ALL OTHER COSTS AND EXPENSES</v>
          </cell>
        </row>
        <row r="9744">
          <cell r="A9744">
            <v>5100001</v>
          </cell>
          <cell r="B9744" t="str">
            <v>ALL OTHER COSTS AND EXPENSES</v>
          </cell>
        </row>
        <row r="9745">
          <cell r="A9745">
            <v>5100001</v>
          </cell>
          <cell r="B9745" t="str">
            <v>ALL OTHER COSTS AND EXPENSES</v>
          </cell>
        </row>
        <row r="9746">
          <cell r="A9746">
            <v>5100001</v>
          </cell>
          <cell r="B9746" t="str">
            <v>ALL OTHER COSTS AND EXPENSES</v>
          </cell>
        </row>
        <row r="9747">
          <cell r="A9747">
            <v>5100001</v>
          </cell>
          <cell r="B9747" t="str">
            <v>ALL OTHER COSTS AND EXPENSES</v>
          </cell>
        </row>
        <row r="9748">
          <cell r="A9748">
            <v>5100001</v>
          </cell>
          <cell r="B9748" t="str">
            <v>ALL OTHER COSTS AND EXPENSES</v>
          </cell>
        </row>
        <row r="9749">
          <cell r="A9749">
            <v>5100001</v>
          </cell>
          <cell r="B9749" t="str">
            <v>ALL OTHER COSTS AND EXPENSES</v>
          </cell>
        </row>
        <row r="9750">
          <cell r="A9750">
            <v>5100001</v>
          </cell>
          <cell r="B9750" t="str">
            <v>ALL OTHER COSTS AND EXPENSES</v>
          </cell>
        </row>
        <row r="9751">
          <cell r="A9751">
            <v>5100001</v>
          </cell>
          <cell r="B9751" t="str">
            <v>ALL OTHER COSTS AND EXPENSES</v>
          </cell>
        </row>
        <row r="9752">
          <cell r="A9752">
            <v>5100001</v>
          </cell>
          <cell r="B9752" t="str">
            <v>ALL OTHER COSTS AND EXPENSES</v>
          </cell>
        </row>
        <row r="9753">
          <cell r="A9753">
            <v>5100001</v>
          </cell>
          <cell r="B9753" t="str">
            <v>ALL OTHER COSTS AND EXPENSES</v>
          </cell>
        </row>
        <row r="9754">
          <cell r="A9754">
            <v>5100001</v>
          </cell>
          <cell r="B9754" t="str">
            <v>ALL OTHER COSTS AND EXPENSES</v>
          </cell>
        </row>
        <row r="9755">
          <cell r="A9755">
            <v>5100001</v>
          </cell>
          <cell r="B9755" t="str">
            <v>ALL OTHER COSTS AND EXPENSES</v>
          </cell>
        </row>
        <row r="9756">
          <cell r="A9756">
            <v>5100001</v>
          </cell>
          <cell r="B9756" t="str">
            <v>ALL OTHER COSTS AND EXPENSES</v>
          </cell>
        </row>
        <row r="9757">
          <cell r="A9757">
            <v>5100001</v>
          </cell>
          <cell r="B9757" t="str">
            <v>ALL OTHER COSTS AND EXPENSES</v>
          </cell>
        </row>
        <row r="9758">
          <cell r="A9758">
            <v>5100001</v>
          </cell>
          <cell r="B9758" t="str">
            <v>ALL OTHER COSTS AND EXPENSES</v>
          </cell>
        </row>
        <row r="9759">
          <cell r="A9759">
            <v>5100001</v>
          </cell>
          <cell r="B9759" t="str">
            <v>ALL OTHER COSTS AND EXPENSES</v>
          </cell>
        </row>
        <row r="9760">
          <cell r="A9760">
            <v>5100001</v>
          </cell>
          <cell r="B9760" t="str">
            <v>ALL OTHER COSTS AND EXPENSES</v>
          </cell>
        </row>
        <row r="9761">
          <cell r="A9761">
            <v>5100001</v>
          </cell>
          <cell r="B9761" t="str">
            <v>ALL OTHER COSTS AND EXPENSES</v>
          </cell>
        </row>
        <row r="9762">
          <cell r="A9762">
            <v>5100001</v>
          </cell>
          <cell r="B9762" t="str">
            <v>ALL OTHER COSTS AND EXPENSES</v>
          </cell>
        </row>
        <row r="9763">
          <cell r="A9763">
            <v>5100001</v>
          </cell>
          <cell r="B9763" t="str">
            <v>ALL OTHER COSTS AND EXPENSES</v>
          </cell>
        </row>
        <row r="9764">
          <cell r="A9764">
            <v>5100001</v>
          </cell>
          <cell r="B9764" t="str">
            <v>ALL OTHER COSTS AND EXPENSES</v>
          </cell>
        </row>
        <row r="9765">
          <cell r="A9765">
            <v>5100001</v>
          </cell>
          <cell r="B9765" t="str">
            <v>ALL OTHER COSTS AND EXPENSES</v>
          </cell>
        </row>
        <row r="9766">
          <cell r="A9766">
            <v>5100001</v>
          </cell>
          <cell r="B9766" t="str">
            <v>ALL OTHER COSTS AND EXPENSES</v>
          </cell>
        </row>
        <row r="9767">
          <cell r="A9767">
            <v>5100001</v>
          </cell>
          <cell r="B9767" t="str">
            <v>ALL OTHER COSTS AND EXPENSES</v>
          </cell>
        </row>
        <row r="9768">
          <cell r="A9768">
            <v>5100001</v>
          </cell>
          <cell r="B9768" t="str">
            <v>ALL OTHER COSTS AND EXPENSES</v>
          </cell>
        </row>
        <row r="9769">
          <cell r="A9769">
            <v>5100001</v>
          </cell>
          <cell r="B9769" t="str">
            <v>ALL OTHER COSTS AND EXPENSES</v>
          </cell>
        </row>
        <row r="9770">
          <cell r="A9770">
            <v>5100001</v>
          </cell>
          <cell r="B9770" t="str">
            <v>ALL OTHER COSTS AND EXPENSES</v>
          </cell>
        </row>
        <row r="9771">
          <cell r="A9771">
            <v>5100001</v>
          </cell>
          <cell r="B9771" t="str">
            <v>ALL OTHER COSTS AND EXPENSES</v>
          </cell>
        </row>
        <row r="9772">
          <cell r="A9772">
            <v>5100001</v>
          </cell>
          <cell r="B9772" t="str">
            <v>ALL OTHER COSTS AND EXPENSES</v>
          </cell>
        </row>
        <row r="9773">
          <cell r="A9773">
            <v>5100001</v>
          </cell>
          <cell r="B9773" t="str">
            <v>ALL OTHER COSTS AND EXPENSES</v>
          </cell>
        </row>
        <row r="9774">
          <cell r="A9774">
            <v>5100001</v>
          </cell>
          <cell r="B9774" t="str">
            <v>ALL OTHER COSTS AND EXPENSES</v>
          </cell>
        </row>
        <row r="9775">
          <cell r="A9775">
            <v>5100001</v>
          </cell>
          <cell r="B9775" t="str">
            <v>ALL OTHER COSTS AND EXPENSES</v>
          </cell>
        </row>
        <row r="9776">
          <cell r="A9776">
            <v>5100001</v>
          </cell>
          <cell r="B9776" t="str">
            <v>ALL OTHER COSTS AND EXPENSES</v>
          </cell>
        </row>
        <row r="9777">
          <cell r="A9777">
            <v>5100001</v>
          </cell>
          <cell r="B9777" t="str">
            <v>ALL OTHER COSTS AND EXPENSES</v>
          </cell>
        </row>
        <row r="9778">
          <cell r="A9778">
            <v>5100001</v>
          </cell>
          <cell r="B9778" t="str">
            <v>ALL OTHER COSTS AND EXPENSES</v>
          </cell>
        </row>
        <row r="9779">
          <cell r="A9779">
            <v>5100001</v>
          </cell>
          <cell r="B9779" t="str">
            <v>ALL OTHER COSTS AND EXPENSES</v>
          </cell>
        </row>
        <row r="9780">
          <cell r="A9780">
            <v>5100001</v>
          </cell>
          <cell r="B9780" t="str">
            <v>ALL OTHER COSTS AND EXPENSES</v>
          </cell>
        </row>
        <row r="9781">
          <cell r="A9781">
            <v>5100001</v>
          </cell>
          <cell r="B9781" t="str">
            <v>ALL OTHER COSTS AND EXPENSES</v>
          </cell>
        </row>
        <row r="9782">
          <cell r="A9782">
            <v>5100001</v>
          </cell>
          <cell r="B9782" t="str">
            <v>ALL OTHER COSTS AND EXPENSES</v>
          </cell>
        </row>
        <row r="9783">
          <cell r="A9783">
            <v>5100001</v>
          </cell>
          <cell r="B9783" t="str">
            <v>ALL OTHER COSTS AND EXPENSES</v>
          </cell>
        </row>
        <row r="9784">
          <cell r="A9784">
            <v>5100001</v>
          </cell>
          <cell r="B9784" t="str">
            <v>ALL OTHER COSTS AND EXPENSES</v>
          </cell>
        </row>
        <row r="9785">
          <cell r="A9785">
            <v>5100001</v>
          </cell>
          <cell r="B9785" t="str">
            <v>ALL OTHER COSTS AND EXPENSES</v>
          </cell>
        </row>
        <row r="9786">
          <cell r="A9786">
            <v>5100001</v>
          </cell>
          <cell r="B9786" t="str">
            <v>ALL OTHER COSTS AND EXPENSES</v>
          </cell>
        </row>
        <row r="9787">
          <cell r="A9787">
            <v>5100001</v>
          </cell>
          <cell r="B9787" t="str">
            <v>ALL OTHER COSTS AND EXPENSES</v>
          </cell>
        </row>
        <row r="9788">
          <cell r="A9788">
            <v>5100001</v>
          </cell>
          <cell r="B9788" t="str">
            <v>ALL OTHER COSTS AND EXPENSES</v>
          </cell>
        </row>
        <row r="9789">
          <cell r="A9789">
            <v>5100001</v>
          </cell>
          <cell r="B9789" t="str">
            <v>ALL OTHER COSTS AND EXPENSES</v>
          </cell>
        </row>
        <row r="9790">
          <cell r="A9790">
            <v>5100001</v>
          </cell>
          <cell r="B9790" t="str">
            <v>ALL OTHER COSTS AND EXPENSES</v>
          </cell>
        </row>
        <row r="9791">
          <cell r="A9791">
            <v>5100001</v>
          </cell>
          <cell r="B9791" t="str">
            <v>ALL OTHER COSTS AND EXPENSES</v>
          </cell>
        </row>
        <row r="9792">
          <cell r="A9792">
            <v>5100001</v>
          </cell>
          <cell r="B9792" t="str">
            <v>ALL OTHER COSTS AND EXPENSES</v>
          </cell>
        </row>
        <row r="9793">
          <cell r="A9793">
            <v>5100001</v>
          </cell>
          <cell r="B9793" t="str">
            <v>ALL OTHER COSTS AND EXPENSES</v>
          </cell>
        </row>
        <row r="9794">
          <cell r="A9794">
            <v>5100001</v>
          </cell>
          <cell r="B9794" t="str">
            <v>ALL OTHER COSTS AND EXPENSES</v>
          </cell>
        </row>
        <row r="9795">
          <cell r="A9795">
            <v>5100001</v>
          </cell>
          <cell r="B9795" t="str">
            <v>ALL OTHER COSTS AND EXPENSES</v>
          </cell>
        </row>
        <row r="9796">
          <cell r="A9796">
            <v>5100001</v>
          </cell>
          <cell r="B9796" t="str">
            <v>ALL OTHER COSTS AND EXPENSES</v>
          </cell>
        </row>
        <row r="9797">
          <cell r="A9797">
            <v>5100001</v>
          </cell>
          <cell r="B9797" t="str">
            <v>ALL OTHER COSTS AND EXPENSES</v>
          </cell>
        </row>
        <row r="9798">
          <cell r="A9798">
            <v>5100001</v>
          </cell>
          <cell r="B9798" t="str">
            <v>ALL OTHER COSTS AND EXPENSES</v>
          </cell>
        </row>
        <row r="9799">
          <cell r="A9799">
            <v>5100001</v>
          </cell>
          <cell r="B9799" t="str">
            <v>ALL OTHER COSTS AND EXPENSES</v>
          </cell>
        </row>
        <row r="9800">
          <cell r="A9800">
            <v>5100001</v>
          </cell>
          <cell r="B9800" t="str">
            <v>ALL OTHER COSTS AND EXPENSES</v>
          </cell>
        </row>
        <row r="9801">
          <cell r="A9801">
            <v>5100001</v>
          </cell>
          <cell r="B9801" t="str">
            <v>ALL OTHER COSTS AND EXPENSES</v>
          </cell>
        </row>
        <row r="9802">
          <cell r="A9802">
            <v>5100001</v>
          </cell>
          <cell r="B9802" t="str">
            <v>ALL OTHER COSTS AND EXPENSES</v>
          </cell>
        </row>
        <row r="9803">
          <cell r="A9803">
            <v>5100001</v>
          </cell>
          <cell r="B9803" t="str">
            <v>ALL OTHER COSTS AND EXPENSES</v>
          </cell>
        </row>
        <row r="9804">
          <cell r="A9804">
            <v>5100001</v>
          </cell>
          <cell r="B9804" t="str">
            <v>ALL OTHER COSTS AND EXPENSES</v>
          </cell>
        </row>
        <row r="9805">
          <cell r="A9805">
            <v>5100001</v>
          </cell>
          <cell r="B9805" t="str">
            <v>ALL OTHER COSTS AND EXPENSES</v>
          </cell>
        </row>
        <row r="9806">
          <cell r="A9806">
            <v>5100001</v>
          </cell>
          <cell r="B9806" t="str">
            <v>ALL OTHER COSTS AND EXPENSES</v>
          </cell>
        </row>
        <row r="9807">
          <cell r="A9807">
            <v>5100001</v>
          </cell>
          <cell r="B9807" t="str">
            <v>ALL OTHER COSTS AND EXPENSES</v>
          </cell>
        </row>
        <row r="9808">
          <cell r="A9808">
            <v>5100001</v>
          </cell>
          <cell r="B9808" t="str">
            <v>ALL OTHER COSTS AND EXPENSES</v>
          </cell>
        </row>
        <row r="9809">
          <cell r="A9809">
            <v>5100001</v>
          </cell>
          <cell r="B9809" t="str">
            <v>ALL OTHER COSTS AND EXPENSES</v>
          </cell>
        </row>
        <row r="9810">
          <cell r="A9810">
            <v>5100001</v>
          </cell>
          <cell r="B9810" t="str">
            <v>ALL OTHER COSTS AND EXPENSES</v>
          </cell>
        </row>
        <row r="9811">
          <cell r="A9811">
            <v>5100001</v>
          </cell>
          <cell r="B9811" t="str">
            <v>ALL OTHER COSTS AND EXPENSES</v>
          </cell>
        </row>
        <row r="9812">
          <cell r="A9812">
            <v>5100001</v>
          </cell>
          <cell r="B9812" t="str">
            <v>ALL OTHER COSTS AND EXPENSES</v>
          </cell>
        </row>
        <row r="9813">
          <cell r="A9813">
            <v>5100001</v>
          </cell>
          <cell r="B9813" t="str">
            <v>ALL OTHER COSTS AND EXPENSES</v>
          </cell>
        </row>
        <row r="9814">
          <cell r="A9814">
            <v>5100001</v>
          </cell>
          <cell r="B9814" t="str">
            <v>ALL OTHER COSTS AND EXPENSES</v>
          </cell>
        </row>
        <row r="9815">
          <cell r="A9815">
            <v>5100001</v>
          </cell>
          <cell r="B9815" t="str">
            <v>ALL OTHER COSTS AND EXPENSES</v>
          </cell>
        </row>
        <row r="9816">
          <cell r="A9816">
            <v>5100001</v>
          </cell>
          <cell r="B9816" t="str">
            <v>ALL OTHER COSTS AND EXPENSES</v>
          </cell>
        </row>
        <row r="9817">
          <cell r="A9817">
            <v>5100001</v>
          </cell>
          <cell r="B9817" t="str">
            <v>ALL OTHER COSTS AND EXPENSES</v>
          </cell>
        </row>
        <row r="9818">
          <cell r="A9818">
            <v>5100001</v>
          </cell>
          <cell r="B9818" t="str">
            <v>ALL OTHER COSTS AND EXPENSES</v>
          </cell>
        </row>
        <row r="9819">
          <cell r="A9819">
            <v>5100001</v>
          </cell>
          <cell r="B9819" t="str">
            <v>ALL OTHER COSTS AND EXPENSES</v>
          </cell>
        </row>
        <row r="9820">
          <cell r="A9820">
            <v>5100001</v>
          </cell>
          <cell r="B9820" t="str">
            <v>ALL OTHER COSTS AND EXPENSES</v>
          </cell>
        </row>
        <row r="9821">
          <cell r="A9821">
            <v>5100001</v>
          </cell>
          <cell r="B9821" t="str">
            <v>ALL OTHER COSTS AND EXPENSES</v>
          </cell>
        </row>
        <row r="9822">
          <cell r="A9822">
            <v>5100001</v>
          </cell>
          <cell r="B9822" t="str">
            <v>ALL OTHER COSTS AND EXPENSES</v>
          </cell>
        </row>
        <row r="9823">
          <cell r="A9823">
            <v>5100001</v>
          </cell>
          <cell r="B9823" t="str">
            <v>ALL OTHER COSTS AND EXPENSES</v>
          </cell>
        </row>
        <row r="9824">
          <cell r="A9824">
            <v>5100001</v>
          </cell>
          <cell r="B9824" t="str">
            <v>ALL OTHER COSTS AND EXPENSES</v>
          </cell>
        </row>
        <row r="9825">
          <cell r="A9825">
            <v>5100001</v>
          </cell>
          <cell r="B9825" t="str">
            <v>ALL OTHER COSTS AND EXPENSES</v>
          </cell>
        </row>
        <row r="9826">
          <cell r="A9826">
            <v>5100001</v>
          </cell>
          <cell r="B9826" t="str">
            <v>ALL OTHER COSTS AND EXPENSES</v>
          </cell>
        </row>
        <row r="9827">
          <cell r="A9827">
            <v>5100001</v>
          </cell>
          <cell r="B9827" t="str">
            <v>ALL OTHER COSTS AND EXPENSES</v>
          </cell>
        </row>
        <row r="9828">
          <cell r="A9828">
            <v>5100001</v>
          </cell>
          <cell r="B9828" t="str">
            <v>ALL OTHER COSTS AND EXPENSES</v>
          </cell>
        </row>
        <row r="9829">
          <cell r="A9829">
            <v>5100001</v>
          </cell>
          <cell r="B9829" t="str">
            <v>ALL OTHER COSTS AND EXPENSES</v>
          </cell>
        </row>
        <row r="9830">
          <cell r="A9830">
            <v>5100001</v>
          </cell>
          <cell r="B9830" t="str">
            <v>ALL OTHER COSTS AND EXPENSES</v>
          </cell>
        </row>
        <row r="9831">
          <cell r="A9831">
            <v>5100001</v>
          </cell>
          <cell r="B9831" t="str">
            <v>ALL OTHER COSTS AND EXPENSES</v>
          </cell>
        </row>
        <row r="9832">
          <cell r="A9832">
            <v>5100001</v>
          </cell>
          <cell r="B9832" t="str">
            <v>ALL OTHER COSTS AND EXPENSES</v>
          </cell>
        </row>
        <row r="9833">
          <cell r="A9833">
            <v>5100001</v>
          </cell>
          <cell r="B9833" t="str">
            <v>ALL OTHER COSTS AND EXPENSES</v>
          </cell>
        </row>
        <row r="9834">
          <cell r="A9834">
            <v>5100001</v>
          </cell>
          <cell r="B9834" t="str">
            <v>ALL OTHER COSTS AND EXPENSES</v>
          </cell>
        </row>
        <row r="9835">
          <cell r="A9835">
            <v>5100001</v>
          </cell>
          <cell r="B9835" t="str">
            <v>ALL OTHER COSTS AND EXPENSES</v>
          </cell>
        </row>
        <row r="9836">
          <cell r="A9836">
            <v>5100001</v>
          </cell>
          <cell r="B9836" t="str">
            <v>ALL OTHER COSTS AND EXPENSES</v>
          </cell>
        </row>
        <row r="9837">
          <cell r="A9837">
            <v>5100001</v>
          </cell>
          <cell r="B9837" t="str">
            <v>ALL OTHER COSTS AND EXPENSES</v>
          </cell>
        </row>
        <row r="9838">
          <cell r="A9838">
            <v>5100001</v>
          </cell>
          <cell r="B9838" t="str">
            <v>ALL OTHER COSTS AND EXPENSES</v>
          </cell>
        </row>
        <row r="9839">
          <cell r="A9839">
            <v>5100001</v>
          </cell>
          <cell r="B9839" t="str">
            <v>ALL OTHER COSTS AND EXPENSES</v>
          </cell>
        </row>
        <row r="9840">
          <cell r="A9840">
            <v>5100001</v>
          </cell>
          <cell r="B9840" t="str">
            <v>ALL OTHER COSTS AND EXPENSES</v>
          </cell>
        </row>
        <row r="9841">
          <cell r="A9841">
            <v>5100001</v>
          </cell>
          <cell r="B9841" t="str">
            <v>ALL OTHER COSTS AND EXPENSES</v>
          </cell>
        </row>
        <row r="9842">
          <cell r="A9842">
            <v>5100001</v>
          </cell>
          <cell r="B9842" t="str">
            <v>ALL OTHER COSTS AND EXPENSES</v>
          </cell>
        </row>
        <row r="9843">
          <cell r="A9843">
            <v>5100001</v>
          </cell>
          <cell r="B9843" t="str">
            <v>ALL OTHER COSTS AND EXPENSES</v>
          </cell>
        </row>
        <row r="9844">
          <cell r="A9844">
            <v>5100001</v>
          </cell>
          <cell r="B9844" t="str">
            <v>ALL OTHER COSTS AND EXPENSES</v>
          </cell>
        </row>
        <row r="9845">
          <cell r="A9845">
            <v>5100001</v>
          </cell>
          <cell r="B9845" t="str">
            <v>ALL OTHER COSTS AND EXPENSES</v>
          </cell>
        </row>
        <row r="9846">
          <cell r="A9846">
            <v>5100001</v>
          </cell>
          <cell r="B9846" t="str">
            <v>ALL OTHER COSTS AND EXPENSES</v>
          </cell>
        </row>
        <row r="9847">
          <cell r="A9847">
            <v>5100001</v>
          </cell>
          <cell r="B9847" t="str">
            <v>ALL OTHER COSTS AND EXPENSES</v>
          </cell>
        </row>
        <row r="9848">
          <cell r="A9848">
            <v>5100001</v>
          </cell>
          <cell r="B9848" t="str">
            <v>ALL OTHER COSTS AND EXPENSES</v>
          </cell>
        </row>
        <row r="9849">
          <cell r="A9849">
            <v>5100001</v>
          </cell>
          <cell r="B9849" t="str">
            <v>ALL OTHER COSTS AND EXPENSES</v>
          </cell>
        </row>
        <row r="9850">
          <cell r="A9850">
            <v>5100001</v>
          </cell>
          <cell r="B9850" t="str">
            <v>ALL OTHER COSTS AND EXPENSES</v>
          </cell>
        </row>
        <row r="9851">
          <cell r="A9851">
            <v>5100001</v>
          </cell>
          <cell r="B9851" t="str">
            <v>ALL OTHER COSTS AND EXPENSES</v>
          </cell>
        </row>
        <row r="9852">
          <cell r="A9852">
            <v>5100001</v>
          </cell>
          <cell r="B9852" t="str">
            <v>ALL OTHER COSTS AND EXPENSES</v>
          </cell>
        </row>
        <row r="9853">
          <cell r="A9853">
            <v>5100001</v>
          </cell>
          <cell r="B9853" t="str">
            <v>ALL OTHER COSTS AND EXPENSES</v>
          </cell>
        </row>
        <row r="9854">
          <cell r="A9854">
            <v>5100001</v>
          </cell>
          <cell r="B9854" t="str">
            <v>ALL OTHER COSTS AND EXPENSES</v>
          </cell>
        </row>
        <row r="9855">
          <cell r="A9855">
            <v>5100001</v>
          </cell>
          <cell r="B9855" t="str">
            <v>ALL OTHER COSTS AND EXPENSES</v>
          </cell>
        </row>
        <row r="9856">
          <cell r="A9856">
            <v>5100001</v>
          </cell>
          <cell r="B9856" t="str">
            <v>ALL OTHER COSTS AND EXPENSES</v>
          </cell>
        </row>
        <row r="9857">
          <cell r="A9857">
            <v>5100001</v>
          </cell>
          <cell r="B9857" t="str">
            <v>ALL OTHER COSTS AND EXPENSES</v>
          </cell>
        </row>
        <row r="9858">
          <cell r="A9858">
            <v>5100001</v>
          </cell>
          <cell r="B9858" t="str">
            <v>ALL OTHER COSTS AND EXPENSES</v>
          </cell>
        </row>
        <row r="9859">
          <cell r="A9859">
            <v>5100001</v>
          </cell>
          <cell r="B9859" t="str">
            <v>ALL OTHER COSTS AND EXPENSES</v>
          </cell>
        </row>
        <row r="9860">
          <cell r="A9860">
            <v>5100001</v>
          </cell>
          <cell r="B9860" t="str">
            <v>ALL OTHER COSTS AND EXPENSES</v>
          </cell>
        </row>
        <row r="9861">
          <cell r="A9861">
            <v>5100001</v>
          </cell>
          <cell r="B9861" t="str">
            <v>ALL OTHER COSTS AND EXPENSES</v>
          </cell>
        </row>
        <row r="9862">
          <cell r="A9862">
            <v>5100001</v>
          </cell>
          <cell r="B9862" t="str">
            <v>ALL OTHER COSTS AND EXPENSES</v>
          </cell>
        </row>
        <row r="9863">
          <cell r="A9863">
            <v>5100001</v>
          </cell>
          <cell r="B9863" t="str">
            <v>ALL OTHER COSTS AND EXPENSES</v>
          </cell>
        </row>
        <row r="9864">
          <cell r="A9864">
            <v>5100001</v>
          </cell>
          <cell r="B9864" t="str">
            <v>ALL OTHER COSTS AND EXPENSES</v>
          </cell>
        </row>
        <row r="9865">
          <cell r="A9865">
            <v>5100001</v>
          </cell>
          <cell r="B9865" t="str">
            <v>ALL OTHER COSTS AND EXPENSES</v>
          </cell>
        </row>
        <row r="9866">
          <cell r="A9866">
            <v>5100001</v>
          </cell>
          <cell r="B9866" t="str">
            <v>ALL OTHER COSTS AND EXPENSES</v>
          </cell>
        </row>
        <row r="9867">
          <cell r="A9867">
            <v>5100001</v>
          </cell>
          <cell r="B9867" t="str">
            <v>ALL OTHER COSTS AND EXPENSES</v>
          </cell>
        </row>
        <row r="9868">
          <cell r="A9868">
            <v>5100001</v>
          </cell>
          <cell r="B9868" t="str">
            <v>ALL OTHER COSTS AND EXPENSES</v>
          </cell>
        </row>
        <row r="9869">
          <cell r="A9869">
            <v>5100001</v>
          </cell>
          <cell r="B9869" t="str">
            <v>ALL OTHER COSTS AND EXPENSES</v>
          </cell>
        </row>
        <row r="9870">
          <cell r="A9870">
            <v>5100001</v>
          </cell>
          <cell r="B9870" t="str">
            <v>ALL OTHER COSTS AND EXPENSES</v>
          </cell>
        </row>
        <row r="9871">
          <cell r="A9871">
            <v>5100001</v>
          </cell>
          <cell r="B9871" t="str">
            <v>ALL OTHER COSTS AND EXPENSES</v>
          </cell>
        </row>
        <row r="9872">
          <cell r="A9872">
            <v>5100001</v>
          </cell>
          <cell r="B9872" t="str">
            <v>ALL OTHER COSTS AND EXPENSES</v>
          </cell>
        </row>
        <row r="9873">
          <cell r="A9873">
            <v>5100001</v>
          </cell>
          <cell r="B9873" t="str">
            <v>ALL OTHER COSTS AND EXPENSES</v>
          </cell>
        </row>
        <row r="9874">
          <cell r="A9874">
            <v>5100001</v>
          </cell>
          <cell r="B9874" t="str">
            <v>ALL OTHER COSTS AND EXPENSES</v>
          </cell>
        </row>
        <row r="9875">
          <cell r="A9875">
            <v>5100001</v>
          </cell>
          <cell r="B9875" t="str">
            <v>ALL OTHER COSTS AND EXPENSES</v>
          </cell>
        </row>
        <row r="9876">
          <cell r="A9876">
            <v>5100001</v>
          </cell>
          <cell r="B9876" t="str">
            <v>ALL OTHER COSTS AND EXPENSES</v>
          </cell>
        </row>
        <row r="9877">
          <cell r="A9877">
            <v>5100001</v>
          </cell>
          <cell r="B9877" t="str">
            <v>ALL OTHER COSTS AND EXPENSES</v>
          </cell>
        </row>
        <row r="9878">
          <cell r="A9878">
            <v>5100001</v>
          </cell>
          <cell r="B9878" t="str">
            <v>ALL OTHER COSTS AND EXPENSES</v>
          </cell>
        </row>
        <row r="9879">
          <cell r="A9879">
            <v>5100001</v>
          </cell>
          <cell r="B9879" t="str">
            <v>ALL OTHER COSTS AND EXPENSES</v>
          </cell>
        </row>
        <row r="9880">
          <cell r="A9880">
            <v>5100001</v>
          </cell>
          <cell r="B9880" t="str">
            <v>ALL OTHER COSTS AND EXPENSES</v>
          </cell>
        </row>
        <row r="9881">
          <cell r="A9881">
            <v>5100001</v>
          </cell>
          <cell r="B9881" t="str">
            <v>ALL OTHER COSTS AND EXPENSES</v>
          </cell>
        </row>
        <row r="9882">
          <cell r="A9882">
            <v>5100001</v>
          </cell>
          <cell r="B9882" t="str">
            <v>ALL OTHER COSTS AND EXPENSES</v>
          </cell>
        </row>
        <row r="9883">
          <cell r="A9883">
            <v>5100001</v>
          </cell>
          <cell r="B9883" t="str">
            <v>ALL OTHER COSTS AND EXPENSES</v>
          </cell>
        </row>
        <row r="9884">
          <cell r="A9884">
            <v>5100001</v>
          </cell>
          <cell r="B9884" t="str">
            <v>ALL OTHER COSTS AND EXPENSES</v>
          </cell>
        </row>
        <row r="9885">
          <cell r="A9885">
            <v>5100001</v>
          </cell>
          <cell r="B9885" t="str">
            <v>ALL OTHER COSTS AND EXPENSES</v>
          </cell>
        </row>
        <row r="9886">
          <cell r="A9886">
            <v>5100001</v>
          </cell>
          <cell r="B9886" t="str">
            <v>ALL OTHER COSTS AND EXPENSES</v>
          </cell>
        </row>
        <row r="9887">
          <cell r="A9887">
            <v>5100001</v>
          </cell>
          <cell r="B9887" t="str">
            <v>ALL OTHER COSTS AND EXPENSES</v>
          </cell>
        </row>
        <row r="9888">
          <cell r="A9888">
            <v>5100001</v>
          </cell>
          <cell r="B9888" t="str">
            <v>ALL OTHER COSTS AND EXPENSES</v>
          </cell>
        </row>
        <row r="9889">
          <cell r="A9889">
            <v>5100001</v>
          </cell>
          <cell r="B9889" t="str">
            <v>ALL OTHER COSTS AND EXPENSES</v>
          </cell>
        </row>
        <row r="9890">
          <cell r="A9890">
            <v>5100001</v>
          </cell>
          <cell r="B9890" t="str">
            <v>ALL OTHER COSTS AND EXPENSES</v>
          </cell>
        </row>
        <row r="9891">
          <cell r="A9891">
            <v>5100001</v>
          </cell>
          <cell r="B9891" t="str">
            <v>ALL OTHER COSTS AND EXPENSES</v>
          </cell>
        </row>
        <row r="9892">
          <cell r="A9892">
            <v>5100001</v>
          </cell>
          <cell r="B9892" t="str">
            <v>ALL OTHER COSTS AND EXPENSES</v>
          </cell>
        </row>
        <row r="9893">
          <cell r="A9893">
            <v>5100001</v>
          </cell>
          <cell r="B9893" t="str">
            <v>ALL OTHER COSTS AND EXPENSES</v>
          </cell>
        </row>
        <row r="9894">
          <cell r="A9894">
            <v>5100001</v>
          </cell>
          <cell r="B9894" t="str">
            <v>ALL OTHER COSTS AND EXPENSES</v>
          </cell>
        </row>
        <row r="9895">
          <cell r="A9895">
            <v>5100001</v>
          </cell>
          <cell r="B9895" t="str">
            <v>ALL OTHER COSTS AND EXPENSES</v>
          </cell>
        </row>
        <row r="9896">
          <cell r="A9896">
            <v>5100001</v>
          </cell>
          <cell r="B9896" t="str">
            <v>ALL OTHER COSTS AND EXPENSES</v>
          </cell>
        </row>
        <row r="9897">
          <cell r="A9897">
            <v>5100001</v>
          </cell>
          <cell r="B9897" t="str">
            <v>ALL OTHER COSTS AND EXPENSES</v>
          </cell>
        </row>
        <row r="9898">
          <cell r="A9898">
            <v>5100001</v>
          </cell>
          <cell r="B9898" t="str">
            <v>ALL OTHER COSTS AND EXPENSES</v>
          </cell>
        </row>
        <row r="9899">
          <cell r="A9899">
            <v>5100001</v>
          </cell>
          <cell r="B9899" t="str">
            <v>ALL OTHER COSTS AND EXPENSES</v>
          </cell>
        </row>
        <row r="9900">
          <cell r="A9900">
            <v>5100001</v>
          </cell>
          <cell r="B9900" t="str">
            <v>ALL OTHER COSTS AND EXPENSES</v>
          </cell>
        </row>
        <row r="9901">
          <cell r="A9901">
            <v>5100001</v>
          </cell>
          <cell r="B9901" t="str">
            <v>ALL OTHER COSTS AND EXPENSES</v>
          </cell>
        </row>
        <row r="9902">
          <cell r="A9902">
            <v>5100001</v>
          </cell>
          <cell r="B9902" t="str">
            <v>ALL OTHER COSTS AND EXPENSES</v>
          </cell>
        </row>
        <row r="9903">
          <cell r="A9903">
            <v>5100001</v>
          </cell>
          <cell r="B9903" t="str">
            <v>ALL OTHER COSTS AND EXPENSES</v>
          </cell>
        </row>
        <row r="9904">
          <cell r="A9904">
            <v>5100001</v>
          </cell>
          <cell r="B9904" t="str">
            <v>ALL OTHER COSTS AND EXPENSES</v>
          </cell>
        </row>
        <row r="9905">
          <cell r="A9905">
            <v>5100001</v>
          </cell>
          <cell r="B9905" t="str">
            <v>ALL OTHER COSTS AND EXPENSES</v>
          </cell>
        </row>
        <row r="9906">
          <cell r="A9906">
            <v>5100001</v>
          </cell>
          <cell r="B9906" t="str">
            <v>ALL OTHER COSTS AND EXPENSES</v>
          </cell>
        </row>
        <row r="9907">
          <cell r="A9907">
            <v>5100001</v>
          </cell>
          <cell r="B9907" t="str">
            <v>ALL OTHER COSTS AND EXPENSES</v>
          </cell>
        </row>
        <row r="9908">
          <cell r="A9908">
            <v>5100001</v>
          </cell>
          <cell r="B9908" t="str">
            <v>ALL OTHER COSTS AND EXPENSES</v>
          </cell>
        </row>
        <row r="9909">
          <cell r="A9909">
            <v>5100001</v>
          </cell>
          <cell r="B9909" t="str">
            <v>ALL OTHER COSTS AND EXPENSES</v>
          </cell>
        </row>
        <row r="9910">
          <cell r="A9910">
            <v>5100001</v>
          </cell>
          <cell r="B9910" t="str">
            <v>ALL OTHER COSTS AND EXPENSES</v>
          </cell>
        </row>
        <row r="9911">
          <cell r="A9911">
            <v>5100001</v>
          </cell>
          <cell r="B9911" t="str">
            <v>ALL OTHER COSTS AND EXPENSES</v>
          </cell>
        </row>
        <row r="9912">
          <cell r="A9912">
            <v>5100001</v>
          </cell>
          <cell r="B9912" t="str">
            <v>ALL OTHER COSTS AND EXPENSES</v>
          </cell>
        </row>
        <row r="9913">
          <cell r="A9913">
            <v>5100001</v>
          </cell>
          <cell r="B9913" t="str">
            <v>ALL OTHER COSTS AND EXPENSES</v>
          </cell>
        </row>
        <row r="9914">
          <cell r="A9914">
            <v>5100001</v>
          </cell>
          <cell r="B9914" t="str">
            <v>ALL OTHER COSTS AND EXPENSES</v>
          </cell>
        </row>
        <row r="9915">
          <cell r="A9915">
            <v>5100001</v>
          </cell>
          <cell r="B9915" t="str">
            <v>ALL OTHER COSTS AND EXPENSES</v>
          </cell>
        </row>
        <row r="9916">
          <cell r="A9916">
            <v>5100001</v>
          </cell>
          <cell r="B9916" t="str">
            <v>ALL OTHER COSTS AND EXPENSES</v>
          </cell>
        </row>
        <row r="9917">
          <cell r="A9917">
            <v>5100001</v>
          </cell>
          <cell r="B9917" t="str">
            <v>ALL OTHER COSTS AND EXPENSES</v>
          </cell>
        </row>
        <row r="9918">
          <cell r="A9918">
            <v>5100001</v>
          </cell>
          <cell r="B9918" t="str">
            <v>ALL OTHER COSTS AND EXPENSES</v>
          </cell>
        </row>
        <row r="9919">
          <cell r="A9919">
            <v>5100001</v>
          </cell>
          <cell r="B9919" t="str">
            <v>ALL OTHER COSTS AND EXPENSES</v>
          </cell>
        </row>
        <row r="9920">
          <cell r="A9920">
            <v>5100001</v>
          </cell>
          <cell r="B9920" t="str">
            <v>ALL OTHER COSTS AND EXPENSES</v>
          </cell>
        </row>
        <row r="9921">
          <cell r="A9921">
            <v>5100001</v>
          </cell>
          <cell r="B9921" t="str">
            <v>ALL OTHER COSTS AND EXPENSES</v>
          </cell>
        </row>
        <row r="9922">
          <cell r="A9922">
            <v>5100001</v>
          </cell>
          <cell r="B9922" t="str">
            <v>ALL OTHER COSTS AND EXPENSES</v>
          </cell>
        </row>
        <row r="9923">
          <cell r="A9923">
            <v>5100001</v>
          </cell>
          <cell r="B9923" t="str">
            <v>ALL OTHER COSTS AND EXPENSES</v>
          </cell>
        </row>
        <row r="9924">
          <cell r="A9924">
            <v>5100001</v>
          </cell>
          <cell r="B9924" t="str">
            <v>ALL OTHER COSTS AND EXPENSES</v>
          </cell>
        </row>
        <row r="9925">
          <cell r="A9925">
            <v>5100001</v>
          </cell>
          <cell r="B9925" t="str">
            <v>ALL OTHER COSTS AND EXPENSES</v>
          </cell>
        </row>
        <row r="9926">
          <cell r="A9926">
            <v>5100001</v>
          </cell>
          <cell r="B9926" t="str">
            <v>ALL OTHER COSTS AND EXPENSES</v>
          </cell>
        </row>
        <row r="9927">
          <cell r="A9927">
            <v>5100001</v>
          </cell>
          <cell r="B9927" t="str">
            <v>ALL OTHER COSTS AND EXPENSES</v>
          </cell>
        </row>
        <row r="9928">
          <cell r="A9928">
            <v>5100001</v>
          </cell>
          <cell r="B9928" t="str">
            <v>ALL OTHER COSTS AND EXPENSES</v>
          </cell>
        </row>
        <row r="9929">
          <cell r="A9929">
            <v>5100001</v>
          </cell>
          <cell r="B9929" t="str">
            <v>ALL OTHER COSTS AND EXPENSES</v>
          </cell>
        </row>
        <row r="9930">
          <cell r="A9930">
            <v>5100001</v>
          </cell>
          <cell r="B9930" t="str">
            <v>ALL OTHER COSTS AND EXPENSES</v>
          </cell>
        </row>
        <row r="9931">
          <cell r="A9931">
            <v>5100001</v>
          </cell>
          <cell r="B9931" t="str">
            <v>ALL OTHER COSTS AND EXPENSES</v>
          </cell>
        </row>
        <row r="9932">
          <cell r="A9932">
            <v>5100001</v>
          </cell>
          <cell r="B9932" t="str">
            <v>ALL OTHER COSTS AND EXPENSES</v>
          </cell>
        </row>
        <row r="9933">
          <cell r="A9933">
            <v>5100001</v>
          </cell>
          <cell r="B9933" t="str">
            <v>ALL OTHER COSTS AND EXPENSES</v>
          </cell>
        </row>
        <row r="9934">
          <cell r="A9934">
            <v>5100001</v>
          </cell>
          <cell r="B9934" t="str">
            <v>ALL OTHER COSTS AND EXPENSES</v>
          </cell>
        </row>
        <row r="9935">
          <cell r="A9935">
            <v>5100001</v>
          </cell>
          <cell r="B9935" t="str">
            <v>ALL OTHER COSTS AND EXPENSES</v>
          </cell>
        </row>
        <row r="9936">
          <cell r="A9936">
            <v>5100001</v>
          </cell>
          <cell r="B9936" t="str">
            <v>ALL OTHER COSTS AND EXPENSES</v>
          </cell>
        </row>
        <row r="9937">
          <cell r="A9937">
            <v>5100001</v>
          </cell>
          <cell r="B9937" t="str">
            <v>ALL OTHER COSTS AND EXPENSES</v>
          </cell>
        </row>
        <row r="9938">
          <cell r="A9938">
            <v>5100001</v>
          </cell>
          <cell r="B9938" t="str">
            <v>ALL OTHER COSTS AND EXPENSES</v>
          </cell>
        </row>
        <row r="9939">
          <cell r="A9939">
            <v>5100001</v>
          </cell>
          <cell r="B9939" t="str">
            <v>ALL OTHER COSTS AND EXPENSES</v>
          </cell>
        </row>
        <row r="9940">
          <cell r="A9940">
            <v>5100001</v>
          </cell>
          <cell r="B9940" t="str">
            <v>ALL OTHER COSTS AND EXPENSES</v>
          </cell>
        </row>
        <row r="9941">
          <cell r="A9941">
            <v>5100001</v>
          </cell>
          <cell r="B9941" t="str">
            <v>ALL OTHER COSTS AND EXPENSES</v>
          </cell>
        </row>
        <row r="9942">
          <cell r="A9942">
            <v>5100001</v>
          </cell>
          <cell r="B9942" t="str">
            <v>ALL OTHER COSTS AND EXPENSES</v>
          </cell>
        </row>
        <row r="9943">
          <cell r="A9943">
            <v>5100001</v>
          </cell>
          <cell r="B9943" t="str">
            <v>ALL OTHER COSTS AND EXPENSES</v>
          </cell>
        </row>
        <row r="9944">
          <cell r="A9944">
            <v>5100001</v>
          </cell>
          <cell r="B9944" t="str">
            <v>ALL OTHER COSTS AND EXPENSES</v>
          </cell>
        </row>
        <row r="9945">
          <cell r="A9945">
            <v>5100001</v>
          </cell>
          <cell r="B9945" t="str">
            <v>ALL OTHER COSTS AND EXPENSES</v>
          </cell>
        </row>
        <row r="9946">
          <cell r="A9946">
            <v>5100001</v>
          </cell>
          <cell r="B9946" t="str">
            <v>ALL OTHER COSTS AND EXPENSES</v>
          </cell>
        </row>
        <row r="9947">
          <cell r="A9947">
            <v>5100001</v>
          </cell>
          <cell r="B9947" t="str">
            <v>ALL OTHER COSTS AND EXPENSES</v>
          </cell>
        </row>
        <row r="9948">
          <cell r="A9948">
            <v>5100001</v>
          </cell>
          <cell r="B9948" t="str">
            <v>ALL OTHER COSTS AND EXPENSES</v>
          </cell>
        </row>
        <row r="9949">
          <cell r="A9949">
            <v>5100001</v>
          </cell>
          <cell r="B9949" t="str">
            <v>ALL OTHER COSTS AND EXPENSES</v>
          </cell>
        </row>
        <row r="9950">
          <cell r="A9950">
            <v>5100001</v>
          </cell>
          <cell r="B9950" t="str">
            <v>ALL OTHER COSTS AND EXPENSES</v>
          </cell>
        </row>
        <row r="9951">
          <cell r="A9951">
            <v>5100001</v>
          </cell>
          <cell r="B9951" t="str">
            <v>ALL OTHER COSTS AND EXPENSES</v>
          </cell>
        </row>
        <row r="9952">
          <cell r="A9952">
            <v>5100001</v>
          </cell>
          <cell r="B9952" t="str">
            <v>ALL OTHER COSTS AND EXPENSES</v>
          </cell>
        </row>
        <row r="9953">
          <cell r="A9953">
            <v>5100001</v>
          </cell>
          <cell r="B9953" t="str">
            <v>ALL OTHER COSTS AND EXPENSES</v>
          </cell>
        </row>
        <row r="9954">
          <cell r="A9954">
            <v>5100001</v>
          </cell>
          <cell r="B9954" t="str">
            <v>ALL OTHER COSTS AND EXPENSES</v>
          </cell>
        </row>
        <row r="9955">
          <cell r="A9955">
            <v>5100001</v>
          </cell>
          <cell r="B9955" t="str">
            <v>ALL OTHER COSTS AND EXPENSES</v>
          </cell>
        </row>
        <row r="9956">
          <cell r="A9956">
            <v>5100001</v>
          </cell>
          <cell r="B9956" t="str">
            <v>ALL OTHER COSTS AND EXPENSES</v>
          </cell>
        </row>
        <row r="9957">
          <cell r="A9957">
            <v>5100001</v>
          </cell>
          <cell r="B9957" t="str">
            <v>ALL OTHER COSTS AND EXPENSES</v>
          </cell>
        </row>
        <row r="9958">
          <cell r="A9958">
            <v>5100001</v>
          </cell>
          <cell r="B9958" t="str">
            <v>ALL OTHER COSTS AND EXPENSES</v>
          </cell>
        </row>
        <row r="9959">
          <cell r="A9959">
            <v>5100001</v>
          </cell>
          <cell r="B9959" t="str">
            <v>ALL OTHER COSTS AND EXPENSES</v>
          </cell>
        </row>
        <row r="9960">
          <cell r="A9960">
            <v>5100001</v>
          </cell>
          <cell r="B9960" t="str">
            <v>ALL OTHER COSTS AND EXPENSES</v>
          </cell>
        </row>
        <row r="9961">
          <cell r="A9961">
            <v>5100001</v>
          </cell>
          <cell r="B9961" t="str">
            <v>ALL OTHER COSTS AND EXPENSES</v>
          </cell>
        </row>
        <row r="9962">
          <cell r="A9962">
            <v>5100001</v>
          </cell>
          <cell r="B9962" t="str">
            <v>ALL OTHER COSTS AND EXPENSES</v>
          </cell>
        </row>
        <row r="9963">
          <cell r="A9963">
            <v>5100001</v>
          </cell>
          <cell r="B9963" t="str">
            <v>ALL OTHER COSTS AND EXPENSES</v>
          </cell>
        </row>
        <row r="9964">
          <cell r="A9964">
            <v>5100001</v>
          </cell>
          <cell r="B9964" t="str">
            <v>ALL OTHER COSTS AND EXPENSES</v>
          </cell>
        </row>
        <row r="9965">
          <cell r="A9965">
            <v>5100001</v>
          </cell>
          <cell r="B9965" t="str">
            <v>ALL OTHER COSTS AND EXPENSES</v>
          </cell>
        </row>
        <row r="9966">
          <cell r="A9966">
            <v>5100001</v>
          </cell>
          <cell r="B9966" t="str">
            <v>ALL OTHER COSTS AND EXPENSES</v>
          </cell>
        </row>
        <row r="9967">
          <cell r="A9967">
            <v>5100001</v>
          </cell>
          <cell r="B9967" t="str">
            <v>ALL OTHER COSTS AND EXPENSES</v>
          </cell>
        </row>
        <row r="9968">
          <cell r="A9968">
            <v>5100001</v>
          </cell>
          <cell r="B9968" t="str">
            <v>ALL OTHER COSTS AND EXPENSES</v>
          </cell>
        </row>
        <row r="9969">
          <cell r="A9969">
            <v>5100001</v>
          </cell>
          <cell r="B9969" t="str">
            <v>ALL OTHER COSTS AND EXPENSES</v>
          </cell>
        </row>
        <row r="9970">
          <cell r="A9970">
            <v>5100001</v>
          </cell>
          <cell r="B9970" t="str">
            <v>ALL OTHER COSTS AND EXPENSES</v>
          </cell>
        </row>
        <row r="9971">
          <cell r="A9971">
            <v>5100001</v>
          </cell>
          <cell r="B9971" t="str">
            <v>ALL OTHER COSTS AND EXPENSES</v>
          </cell>
        </row>
        <row r="9972">
          <cell r="A9972">
            <v>5100001</v>
          </cell>
          <cell r="B9972" t="str">
            <v>ALL OTHER COSTS AND EXPENSES</v>
          </cell>
        </row>
        <row r="9973">
          <cell r="A9973">
            <v>5100001</v>
          </cell>
          <cell r="B9973" t="str">
            <v>ALL OTHER COSTS AND EXPENSES</v>
          </cell>
        </row>
        <row r="9974">
          <cell r="A9974">
            <v>5100001</v>
          </cell>
          <cell r="B9974" t="str">
            <v>ALL OTHER COSTS AND EXPENSES</v>
          </cell>
        </row>
        <row r="9975">
          <cell r="A9975">
            <v>5100001</v>
          </cell>
          <cell r="B9975" t="str">
            <v>ALL OTHER COSTS AND EXPENSES</v>
          </cell>
        </row>
        <row r="9976">
          <cell r="A9976">
            <v>5100001</v>
          </cell>
          <cell r="B9976" t="str">
            <v>ALL OTHER COSTS AND EXPENSES</v>
          </cell>
        </row>
        <row r="9977">
          <cell r="A9977">
            <v>5100001</v>
          </cell>
          <cell r="B9977" t="str">
            <v>ALL OTHER COSTS AND EXPENSES</v>
          </cell>
        </row>
        <row r="9978">
          <cell r="A9978">
            <v>5100001</v>
          </cell>
          <cell r="B9978" t="str">
            <v>ALL OTHER COSTS AND EXPENSES</v>
          </cell>
        </row>
        <row r="9979">
          <cell r="A9979">
            <v>5100001</v>
          </cell>
          <cell r="B9979" t="str">
            <v>ALL OTHER COSTS AND EXPENSES</v>
          </cell>
        </row>
        <row r="9980">
          <cell r="A9980">
            <v>5100001</v>
          </cell>
          <cell r="B9980" t="str">
            <v>ALL OTHER COSTS AND EXPENSES</v>
          </cell>
        </row>
        <row r="9981">
          <cell r="A9981">
            <v>5100001</v>
          </cell>
          <cell r="B9981" t="str">
            <v>ALL OTHER COSTS AND EXPENSES</v>
          </cell>
        </row>
        <row r="9982">
          <cell r="A9982">
            <v>5100001</v>
          </cell>
          <cell r="B9982" t="str">
            <v>ALL OTHER COSTS AND EXPENSES</v>
          </cell>
        </row>
        <row r="9983">
          <cell r="A9983">
            <v>5100001</v>
          </cell>
          <cell r="B9983" t="str">
            <v>ALL OTHER COSTS AND EXPENSES</v>
          </cell>
        </row>
        <row r="9984">
          <cell r="A9984">
            <v>5100001</v>
          </cell>
          <cell r="B9984" t="str">
            <v>ALL OTHER COSTS AND EXPENSES</v>
          </cell>
        </row>
        <row r="9985">
          <cell r="A9985">
            <v>5100001</v>
          </cell>
          <cell r="B9985" t="str">
            <v>ALL OTHER COSTS AND EXPENSES</v>
          </cell>
        </row>
        <row r="9986">
          <cell r="A9986">
            <v>5100001</v>
          </cell>
          <cell r="B9986" t="str">
            <v>ALL OTHER COSTS AND EXPENSES</v>
          </cell>
        </row>
        <row r="9987">
          <cell r="A9987">
            <v>5100001</v>
          </cell>
          <cell r="B9987" t="str">
            <v>ALL OTHER COSTS AND EXPENSES</v>
          </cell>
        </row>
        <row r="9988">
          <cell r="A9988">
            <v>5100001</v>
          </cell>
          <cell r="B9988" t="str">
            <v>ALL OTHER COSTS AND EXPENSES</v>
          </cell>
        </row>
        <row r="9989">
          <cell r="A9989">
            <v>5100001</v>
          </cell>
          <cell r="B9989" t="str">
            <v>ALL OTHER COSTS AND EXPENSES</v>
          </cell>
        </row>
        <row r="9990">
          <cell r="A9990">
            <v>5100001</v>
          </cell>
          <cell r="B9990" t="str">
            <v>ALL OTHER COSTS AND EXPENSES</v>
          </cell>
        </row>
        <row r="9991">
          <cell r="A9991">
            <v>5100001</v>
          </cell>
          <cell r="B9991" t="str">
            <v>ALL OTHER COSTS AND EXPENSES</v>
          </cell>
        </row>
        <row r="9992">
          <cell r="A9992">
            <v>5100001</v>
          </cell>
          <cell r="B9992" t="str">
            <v>ALL OTHER COSTS AND EXPENSES</v>
          </cell>
        </row>
        <row r="9993">
          <cell r="A9993">
            <v>5100001</v>
          </cell>
          <cell r="B9993" t="str">
            <v>ALL OTHER COSTS AND EXPENSES</v>
          </cell>
        </row>
        <row r="9994">
          <cell r="A9994">
            <v>5100001</v>
          </cell>
          <cell r="B9994" t="str">
            <v>ALL OTHER COSTS AND EXPENSES</v>
          </cell>
        </row>
        <row r="9995">
          <cell r="A9995">
            <v>5100001</v>
          </cell>
          <cell r="B9995" t="str">
            <v>ALL OTHER COSTS AND EXPENSES</v>
          </cell>
        </row>
        <row r="9996">
          <cell r="A9996">
            <v>5100001</v>
          </cell>
          <cell r="B9996" t="str">
            <v>ALL OTHER COSTS AND EXPENSES</v>
          </cell>
        </row>
        <row r="9997">
          <cell r="A9997">
            <v>5100001</v>
          </cell>
          <cell r="B9997" t="str">
            <v>ALL OTHER COSTS AND EXPENSES</v>
          </cell>
        </row>
        <row r="9998">
          <cell r="A9998">
            <v>5100001</v>
          </cell>
          <cell r="B9998" t="str">
            <v>ALL OTHER COSTS AND EXPENSES</v>
          </cell>
        </row>
        <row r="9999">
          <cell r="A9999">
            <v>5100001</v>
          </cell>
          <cell r="B9999" t="str">
            <v>ALL OTHER COSTS AND EXPENSES</v>
          </cell>
        </row>
        <row r="10000">
          <cell r="A10000">
            <v>5100001</v>
          </cell>
          <cell r="B10000" t="str">
            <v>ALL OTHER COSTS AND EXPENSES</v>
          </cell>
        </row>
        <row r="10001">
          <cell r="A10001">
            <v>5100001</v>
          </cell>
          <cell r="B10001" t="str">
            <v>ALL OTHER COSTS AND EXPENSES</v>
          </cell>
        </row>
        <row r="10002">
          <cell r="A10002">
            <v>5100001</v>
          </cell>
          <cell r="B10002" t="str">
            <v>ALL OTHER COSTS AND EXPENSES</v>
          </cell>
        </row>
        <row r="10003">
          <cell r="A10003">
            <v>5100001</v>
          </cell>
          <cell r="B10003" t="str">
            <v>ALL OTHER COSTS AND EXPENSES</v>
          </cell>
        </row>
        <row r="10004">
          <cell r="A10004">
            <v>5100001</v>
          </cell>
          <cell r="B10004" t="str">
            <v>ALL OTHER COSTS AND EXPENSES</v>
          </cell>
        </row>
        <row r="10005">
          <cell r="A10005">
            <v>5100001</v>
          </cell>
          <cell r="B10005" t="str">
            <v>ALL OTHER COSTS AND EXPENSES</v>
          </cell>
        </row>
        <row r="10006">
          <cell r="A10006">
            <v>5100001</v>
          </cell>
          <cell r="B10006" t="str">
            <v>ALL OTHER COSTS AND EXPENSES</v>
          </cell>
        </row>
        <row r="10007">
          <cell r="A10007">
            <v>5100001</v>
          </cell>
          <cell r="B10007" t="str">
            <v>ALL OTHER COSTS AND EXPENSES</v>
          </cell>
        </row>
        <row r="10008">
          <cell r="A10008">
            <v>5100001</v>
          </cell>
          <cell r="B10008" t="str">
            <v>ALL OTHER COSTS AND EXPENSES</v>
          </cell>
        </row>
        <row r="10009">
          <cell r="A10009">
            <v>5100001</v>
          </cell>
          <cell r="B10009" t="str">
            <v>ALL OTHER COSTS AND EXPENSES</v>
          </cell>
        </row>
        <row r="10010">
          <cell r="A10010">
            <v>5100001</v>
          </cell>
          <cell r="B10010" t="str">
            <v>ALL OTHER COSTS AND EXPENSES</v>
          </cell>
        </row>
        <row r="10011">
          <cell r="A10011">
            <v>5100001</v>
          </cell>
          <cell r="B10011" t="str">
            <v>ALL OTHER COSTS AND EXPENSES</v>
          </cell>
        </row>
        <row r="10012">
          <cell r="A10012">
            <v>5100001</v>
          </cell>
          <cell r="B10012" t="str">
            <v>ALL OTHER COSTS AND EXPENSES</v>
          </cell>
        </row>
        <row r="10013">
          <cell r="A10013">
            <v>5100001</v>
          </cell>
          <cell r="B10013" t="str">
            <v>ALL OTHER COSTS AND EXPENSES</v>
          </cell>
        </row>
        <row r="10014">
          <cell r="A10014">
            <v>5100001</v>
          </cell>
          <cell r="B10014" t="str">
            <v>ALL OTHER COSTS AND EXPENSES</v>
          </cell>
        </row>
        <row r="10015">
          <cell r="A10015">
            <v>5100001</v>
          </cell>
          <cell r="B10015" t="str">
            <v>ALL OTHER COSTS AND EXPENSES</v>
          </cell>
        </row>
        <row r="10016">
          <cell r="A10016">
            <v>5100001</v>
          </cell>
          <cell r="B10016" t="str">
            <v>ALL OTHER COSTS AND EXPENSES</v>
          </cell>
        </row>
        <row r="10017">
          <cell r="A10017">
            <v>5100001</v>
          </cell>
          <cell r="B10017" t="str">
            <v>ALL OTHER COSTS AND EXPENSES</v>
          </cell>
        </row>
        <row r="10018">
          <cell r="A10018">
            <v>5100001</v>
          </cell>
          <cell r="B10018" t="str">
            <v>ALL OTHER COSTS AND EXPENSES</v>
          </cell>
        </row>
        <row r="10019">
          <cell r="A10019">
            <v>5100001</v>
          </cell>
          <cell r="B10019" t="str">
            <v>ALL OTHER COSTS AND EXPENSES</v>
          </cell>
        </row>
        <row r="10020">
          <cell r="A10020">
            <v>5100001</v>
          </cell>
          <cell r="B10020" t="str">
            <v>ALL OTHER COSTS AND EXPENSES</v>
          </cell>
        </row>
        <row r="10021">
          <cell r="A10021">
            <v>5100001</v>
          </cell>
          <cell r="B10021" t="str">
            <v>ALL OTHER COSTS AND EXPENSES</v>
          </cell>
        </row>
        <row r="10022">
          <cell r="A10022">
            <v>5100001</v>
          </cell>
          <cell r="B10022" t="str">
            <v>ALL OTHER COSTS AND EXPENSES</v>
          </cell>
        </row>
        <row r="10023">
          <cell r="A10023">
            <v>5100001</v>
          </cell>
          <cell r="B10023" t="str">
            <v>ALL OTHER COSTS AND EXPENSES</v>
          </cell>
        </row>
        <row r="10024">
          <cell r="A10024">
            <v>5100001</v>
          </cell>
          <cell r="B10024" t="str">
            <v>ALL OTHER COSTS AND EXPENSES</v>
          </cell>
        </row>
        <row r="10025">
          <cell r="A10025">
            <v>5100001</v>
          </cell>
          <cell r="B10025" t="str">
            <v>ALL OTHER COSTS AND EXPENSES</v>
          </cell>
        </row>
        <row r="10026">
          <cell r="A10026">
            <v>5100001</v>
          </cell>
          <cell r="B10026" t="str">
            <v>ALL OTHER COSTS AND EXPENSES</v>
          </cell>
        </row>
        <row r="10027">
          <cell r="A10027">
            <v>5100001</v>
          </cell>
          <cell r="B10027" t="str">
            <v>ALL OTHER COSTS AND EXPENSES</v>
          </cell>
        </row>
        <row r="10028">
          <cell r="A10028">
            <v>5100001</v>
          </cell>
          <cell r="B10028" t="str">
            <v>ALL OTHER COSTS AND EXPENSES</v>
          </cell>
        </row>
        <row r="10029">
          <cell r="A10029">
            <v>5100001</v>
          </cell>
          <cell r="B10029" t="str">
            <v>ALL OTHER COSTS AND EXPENSES</v>
          </cell>
        </row>
        <row r="10030">
          <cell r="A10030">
            <v>5100001</v>
          </cell>
          <cell r="B10030" t="str">
            <v>ALL OTHER COSTS AND EXPENSES</v>
          </cell>
        </row>
        <row r="10031">
          <cell r="A10031">
            <v>5100001</v>
          </cell>
          <cell r="B10031" t="str">
            <v>ALL OTHER COSTS AND EXPENSES</v>
          </cell>
        </row>
        <row r="10032">
          <cell r="A10032">
            <v>5100001</v>
          </cell>
          <cell r="B10032" t="str">
            <v>ALL OTHER COSTS AND EXPENSES</v>
          </cell>
        </row>
        <row r="10033">
          <cell r="A10033">
            <v>5100001</v>
          </cell>
          <cell r="B10033" t="str">
            <v>ALL OTHER COSTS AND EXPENSES</v>
          </cell>
        </row>
        <row r="10034">
          <cell r="A10034">
            <v>5100001</v>
          </cell>
          <cell r="B10034" t="str">
            <v>ALL OTHER COSTS AND EXPENSES</v>
          </cell>
        </row>
        <row r="10035">
          <cell r="A10035">
            <v>5100001</v>
          </cell>
          <cell r="B10035" t="str">
            <v>ALL OTHER COSTS AND EXPENSES</v>
          </cell>
        </row>
        <row r="10036">
          <cell r="A10036">
            <v>5100001</v>
          </cell>
          <cell r="B10036" t="str">
            <v>ALL OTHER COSTS AND EXPENSES</v>
          </cell>
        </row>
        <row r="10037">
          <cell r="A10037">
            <v>5100001</v>
          </cell>
          <cell r="B10037" t="str">
            <v>ALL OTHER COSTS AND EXPENSES</v>
          </cell>
        </row>
        <row r="10038">
          <cell r="A10038">
            <v>5100001</v>
          </cell>
          <cell r="B10038" t="str">
            <v>ALL OTHER COSTS AND EXPENSES</v>
          </cell>
        </row>
        <row r="10039">
          <cell r="A10039">
            <v>5100001</v>
          </cell>
          <cell r="B10039" t="str">
            <v>ALL OTHER COSTS AND EXPENSES</v>
          </cell>
        </row>
        <row r="10040">
          <cell r="A10040">
            <v>5100001</v>
          </cell>
          <cell r="B10040" t="str">
            <v>ALL OTHER COSTS AND EXPENSES</v>
          </cell>
        </row>
        <row r="10041">
          <cell r="A10041">
            <v>5100001</v>
          </cell>
          <cell r="B10041" t="str">
            <v>ALL OTHER COSTS AND EXPENSES</v>
          </cell>
        </row>
        <row r="10042">
          <cell r="A10042">
            <v>5100001</v>
          </cell>
          <cell r="B10042" t="str">
            <v>ALL OTHER COSTS AND EXPENSES</v>
          </cell>
        </row>
        <row r="10043">
          <cell r="A10043">
            <v>5100001</v>
          </cell>
          <cell r="B10043" t="str">
            <v>ALL OTHER COSTS AND EXPENSES</v>
          </cell>
        </row>
        <row r="10044">
          <cell r="A10044">
            <v>5100001</v>
          </cell>
          <cell r="B10044" t="str">
            <v>ALL OTHER COSTS AND EXPENSES</v>
          </cell>
        </row>
        <row r="10045">
          <cell r="A10045">
            <v>5100001</v>
          </cell>
          <cell r="B10045" t="str">
            <v>ALL OTHER COSTS AND EXPENSES</v>
          </cell>
        </row>
        <row r="10046">
          <cell r="A10046">
            <v>5100001</v>
          </cell>
          <cell r="B10046" t="str">
            <v>ALL OTHER COSTS AND EXPENSES</v>
          </cell>
        </row>
        <row r="10047">
          <cell r="A10047">
            <v>5100001</v>
          </cell>
          <cell r="B10047" t="str">
            <v>ALL OTHER COSTS AND EXPENSES</v>
          </cell>
        </row>
        <row r="10048">
          <cell r="A10048">
            <v>5100001</v>
          </cell>
          <cell r="B10048" t="str">
            <v>ALL OTHER COSTS AND EXPENSES</v>
          </cell>
        </row>
        <row r="10049">
          <cell r="A10049">
            <v>5100001</v>
          </cell>
          <cell r="B10049" t="str">
            <v>ALL OTHER COSTS AND EXPENSES</v>
          </cell>
        </row>
        <row r="10050">
          <cell r="A10050">
            <v>5100001</v>
          </cell>
          <cell r="B10050" t="str">
            <v>ALL OTHER COSTS AND EXPENSES</v>
          </cell>
        </row>
        <row r="10051">
          <cell r="A10051">
            <v>5100001</v>
          </cell>
          <cell r="B10051" t="str">
            <v>ALL OTHER COSTS AND EXPENSES</v>
          </cell>
        </row>
        <row r="10052">
          <cell r="A10052">
            <v>5100001</v>
          </cell>
          <cell r="B10052" t="str">
            <v>ALL OTHER COSTS AND EXPENSES</v>
          </cell>
        </row>
        <row r="10053">
          <cell r="A10053">
            <v>5100001</v>
          </cell>
          <cell r="B10053" t="str">
            <v>ALL OTHER COSTS AND EXPENSES</v>
          </cell>
        </row>
        <row r="10054">
          <cell r="A10054">
            <v>5100001</v>
          </cell>
          <cell r="B10054" t="str">
            <v>ALL OTHER COSTS AND EXPENSES</v>
          </cell>
        </row>
        <row r="10055">
          <cell r="A10055">
            <v>5100001</v>
          </cell>
          <cell r="B10055" t="str">
            <v>ALL OTHER COSTS AND EXPENSES</v>
          </cell>
        </row>
        <row r="10056">
          <cell r="A10056">
            <v>5100001</v>
          </cell>
          <cell r="B10056" t="str">
            <v>ALL OTHER COSTS AND EXPENSES</v>
          </cell>
        </row>
        <row r="10057">
          <cell r="A10057">
            <v>5100001</v>
          </cell>
          <cell r="B10057" t="str">
            <v>ALL OTHER COSTS AND EXPENSES</v>
          </cell>
        </row>
        <row r="10058">
          <cell r="A10058">
            <v>5100001</v>
          </cell>
          <cell r="B10058" t="str">
            <v>ALL OTHER COSTS AND EXPENSES</v>
          </cell>
        </row>
        <row r="10059">
          <cell r="A10059">
            <v>5100001</v>
          </cell>
          <cell r="B10059" t="str">
            <v>ALL OTHER COSTS AND EXPENSES</v>
          </cell>
        </row>
        <row r="10060">
          <cell r="A10060">
            <v>5100001</v>
          </cell>
          <cell r="B10060" t="str">
            <v>ALL OTHER COSTS AND EXPENSES</v>
          </cell>
        </row>
        <row r="10061">
          <cell r="A10061">
            <v>5100001</v>
          </cell>
          <cell r="B10061" t="str">
            <v>ALL OTHER COSTS AND EXPENSES</v>
          </cell>
        </row>
        <row r="10062">
          <cell r="A10062">
            <v>5100001</v>
          </cell>
          <cell r="B10062" t="str">
            <v>ALL OTHER COSTS AND EXPENSES</v>
          </cell>
        </row>
        <row r="10063">
          <cell r="A10063">
            <v>5100001</v>
          </cell>
          <cell r="B10063" t="str">
            <v>ALL OTHER COSTS AND EXPENSES</v>
          </cell>
        </row>
        <row r="10064">
          <cell r="A10064">
            <v>5100001</v>
          </cell>
          <cell r="B10064" t="str">
            <v>ALL OTHER COSTS AND EXPENSES</v>
          </cell>
        </row>
        <row r="10065">
          <cell r="A10065">
            <v>5100001</v>
          </cell>
          <cell r="B10065" t="str">
            <v>ALL OTHER COSTS AND EXPENSES</v>
          </cell>
        </row>
        <row r="10066">
          <cell r="A10066">
            <v>5100001</v>
          </cell>
          <cell r="B10066" t="str">
            <v>ALL OTHER COSTS AND EXPENSES</v>
          </cell>
        </row>
        <row r="10067">
          <cell r="A10067">
            <v>5100001</v>
          </cell>
          <cell r="B10067" t="str">
            <v>ALL OTHER COSTS AND EXPENSES</v>
          </cell>
        </row>
        <row r="10068">
          <cell r="A10068">
            <v>5100001</v>
          </cell>
          <cell r="B10068" t="str">
            <v>ALL OTHER COSTS AND EXPENSES</v>
          </cell>
        </row>
        <row r="10069">
          <cell r="A10069">
            <v>5100001</v>
          </cell>
          <cell r="B10069" t="str">
            <v>ALL OTHER COSTS AND EXPENSES</v>
          </cell>
        </row>
        <row r="10070">
          <cell r="A10070">
            <v>5100001</v>
          </cell>
          <cell r="B10070" t="str">
            <v>ALL OTHER COSTS AND EXPENSES</v>
          </cell>
        </row>
        <row r="10071">
          <cell r="A10071">
            <v>5100001</v>
          </cell>
          <cell r="B10071" t="str">
            <v>ALL OTHER COSTS AND EXPENSES</v>
          </cell>
        </row>
        <row r="10072">
          <cell r="A10072">
            <v>5100001</v>
          </cell>
          <cell r="B10072" t="str">
            <v>ALL OTHER COSTS AND EXPENSES</v>
          </cell>
        </row>
        <row r="10073">
          <cell r="A10073">
            <v>5100001</v>
          </cell>
          <cell r="B10073" t="str">
            <v>ALL OTHER COSTS AND EXPENSES</v>
          </cell>
        </row>
        <row r="10074">
          <cell r="A10074">
            <v>5100001</v>
          </cell>
          <cell r="B10074" t="str">
            <v>ALL OTHER COSTS AND EXPENSES</v>
          </cell>
        </row>
        <row r="10075">
          <cell r="A10075">
            <v>5100001</v>
          </cell>
          <cell r="B10075" t="str">
            <v>ALL OTHER COSTS AND EXPENSES</v>
          </cell>
        </row>
        <row r="10076">
          <cell r="A10076">
            <v>5100001</v>
          </cell>
          <cell r="B10076" t="str">
            <v>ALL OTHER COSTS AND EXPENSES</v>
          </cell>
        </row>
        <row r="10077">
          <cell r="A10077">
            <v>5100001</v>
          </cell>
          <cell r="B10077" t="str">
            <v>ALL OTHER COSTS AND EXPENSES</v>
          </cell>
        </row>
        <row r="10078">
          <cell r="A10078">
            <v>5100001</v>
          </cell>
          <cell r="B10078" t="str">
            <v>ALL OTHER COSTS AND EXPENSES</v>
          </cell>
        </row>
        <row r="10079">
          <cell r="A10079">
            <v>5100001</v>
          </cell>
          <cell r="B10079" t="str">
            <v>ALL OTHER COSTS AND EXPENSES</v>
          </cell>
        </row>
        <row r="10080">
          <cell r="A10080">
            <v>5100001</v>
          </cell>
          <cell r="B10080" t="str">
            <v>ALL OTHER COSTS AND EXPENSES</v>
          </cell>
        </row>
        <row r="10081">
          <cell r="A10081">
            <v>5100001</v>
          </cell>
          <cell r="B10081" t="str">
            <v>ALL OTHER COSTS AND EXPENSES</v>
          </cell>
        </row>
        <row r="10082">
          <cell r="A10082">
            <v>5100001</v>
          </cell>
          <cell r="B10082" t="str">
            <v>ALL OTHER COSTS AND EXPENSES</v>
          </cell>
        </row>
        <row r="10083">
          <cell r="A10083">
            <v>5100001</v>
          </cell>
          <cell r="B10083" t="str">
            <v>ALL OTHER COSTS AND EXPENSES</v>
          </cell>
        </row>
        <row r="10084">
          <cell r="A10084">
            <v>5100001</v>
          </cell>
          <cell r="B10084" t="str">
            <v>ALL OTHER COSTS AND EXPENSES</v>
          </cell>
        </row>
        <row r="10085">
          <cell r="A10085">
            <v>5100001</v>
          </cell>
          <cell r="B10085" t="str">
            <v>ALL OTHER COSTS AND EXPENSES</v>
          </cell>
        </row>
        <row r="10086">
          <cell r="A10086">
            <v>5100001</v>
          </cell>
          <cell r="B10086" t="str">
            <v>ALL OTHER COSTS AND EXPENSES</v>
          </cell>
        </row>
        <row r="10087">
          <cell r="A10087">
            <v>5100001</v>
          </cell>
          <cell r="B10087" t="str">
            <v>ALL OTHER COSTS AND EXPENSES</v>
          </cell>
        </row>
        <row r="10088">
          <cell r="A10088">
            <v>5100001</v>
          </cell>
          <cell r="B10088" t="str">
            <v>ALL OTHER COSTS AND EXPENSES</v>
          </cell>
        </row>
        <row r="10089">
          <cell r="A10089">
            <v>5100001</v>
          </cell>
          <cell r="B10089" t="str">
            <v>ALL OTHER COSTS AND EXPENSES</v>
          </cell>
        </row>
        <row r="10090">
          <cell r="A10090">
            <v>5100001</v>
          </cell>
          <cell r="B10090" t="str">
            <v>ALL OTHER COSTS AND EXPENSES</v>
          </cell>
        </row>
        <row r="10091">
          <cell r="A10091">
            <v>5100001</v>
          </cell>
          <cell r="B10091" t="str">
            <v>ALL OTHER COSTS AND EXPENSES</v>
          </cell>
        </row>
        <row r="10092">
          <cell r="A10092">
            <v>5100001</v>
          </cell>
          <cell r="B10092" t="str">
            <v>ALL OTHER COSTS AND EXPENSES</v>
          </cell>
        </row>
        <row r="10093">
          <cell r="A10093">
            <v>5100001</v>
          </cell>
          <cell r="B10093" t="str">
            <v>ALL OTHER COSTS AND EXPENSES</v>
          </cell>
        </row>
        <row r="10094">
          <cell r="A10094">
            <v>5100001</v>
          </cell>
          <cell r="B10094" t="str">
            <v>ALL OTHER COSTS AND EXPENSES</v>
          </cell>
        </row>
        <row r="10095">
          <cell r="A10095">
            <v>5100001</v>
          </cell>
          <cell r="B10095" t="str">
            <v>ALL OTHER COSTS AND EXPENSES</v>
          </cell>
        </row>
        <row r="10096">
          <cell r="A10096">
            <v>5100001</v>
          </cell>
          <cell r="B10096" t="str">
            <v>ALL OTHER COSTS AND EXPENSES</v>
          </cell>
        </row>
        <row r="10097">
          <cell r="A10097">
            <v>5100001</v>
          </cell>
          <cell r="B10097" t="str">
            <v>ALL OTHER COSTS AND EXPENSES</v>
          </cell>
        </row>
        <row r="10098">
          <cell r="A10098">
            <v>5100001</v>
          </cell>
          <cell r="B10098" t="str">
            <v>ALL OTHER COSTS AND EXPENSES</v>
          </cell>
        </row>
        <row r="10099">
          <cell r="A10099">
            <v>5100001</v>
          </cell>
          <cell r="B10099" t="str">
            <v>ALL OTHER COSTS AND EXPENSES</v>
          </cell>
        </row>
        <row r="10100">
          <cell r="A10100">
            <v>5100001</v>
          </cell>
          <cell r="B10100" t="str">
            <v>ALL OTHER COSTS AND EXPENSES</v>
          </cell>
        </row>
        <row r="10101">
          <cell r="A10101">
            <v>5100001</v>
          </cell>
          <cell r="B10101" t="str">
            <v>ALL OTHER COSTS AND EXPENSES</v>
          </cell>
        </row>
        <row r="10102">
          <cell r="A10102">
            <v>5100001</v>
          </cell>
          <cell r="B10102" t="str">
            <v>ALL OTHER COSTS AND EXPENSES</v>
          </cell>
        </row>
        <row r="10103">
          <cell r="A10103">
            <v>5100001</v>
          </cell>
          <cell r="B10103" t="str">
            <v>ALL OTHER COSTS AND EXPENSES</v>
          </cell>
        </row>
        <row r="10104">
          <cell r="A10104">
            <v>5100001</v>
          </cell>
          <cell r="B10104" t="str">
            <v>ALL OTHER COSTS AND EXPENSES</v>
          </cell>
        </row>
        <row r="10105">
          <cell r="A10105">
            <v>5100001</v>
          </cell>
          <cell r="B10105" t="str">
            <v>ALL OTHER COSTS AND EXPENSES</v>
          </cell>
        </row>
        <row r="10106">
          <cell r="A10106">
            <v>5100001</v>
          </cell>
          <cell r="B10106" t="str">
            <v>ALL OTHER COSTS AND EXPENSES</v>
          </cell>
        </row>
        <row r="10107">
          <cell r="A10107">
            <v>5100001</v>
          </cell>
          <cell r="B10107" t="str">
            <v>ALL OTHER COSTS AND EXPENSES</v>
          </cell>
        </row>
        <row r="10108">
          <cell r="A10108">
            <v>5100001</v>
          </cell>
          <cell r="B10108" t="str">
            <v>ALL OTHER COSTS AND EXPENSES</v>
          </cell>
        </row>
        <row r="10109">
          <cell r="A10109">
            <v>5100001</v>
          </cell>
          <cell r="B10109" t="str">
            <v>ALL OTHER COSTS AND EXPENSES</v>
          </cell>
        </row>
        <row r="10110">
          <cell r="A10110">
            <v>5100001</v>
          </cell>
          <cell r="B10110" t="str">
            <v>ALL OTHER COSTS AND EXPENSES</v>
          </cell>
        </row>
        <row r="10111">
          <cell r="A10111">
            <v>5100001</v>
          </cell>
          <cell r="B10111" t="str">
            <v>ALL OTHER COSTS AND EXPENSES</v>
          </cell>
        </row>
        <row r="10112">
          <cell r="A10112">
            <v>5100001</v>
          </cell>
          <cell r="B10112" t="str">
            <v>ALL OTHER COSTS AND EXPENSES</v>
          </cell>
        </row>
        <row r="10113">
          <cell r="A10113">
            <v>5100001</v>
          </cell>
          <cell r="B10113" t="str">
            <v>ALL OTHER COSTS AND EXPENSES</v>
          </cell>
        </row>
        <row r="10114">
          <cell r="A10114">
            <v>5100001</v>
          </cell>
          <cell r="B10114" t="str">
            <v>ALL OTHER COSTS AND EXPENSES</v>
          </cell>
        </row>
        <row r="10115">
          <cell r="A10115">
            <v>5100001</v>
          </cell>
          <cell r="B10115" t="str">
            <v>ALL OTHER COSTS AND EXPENSES</v>
          </cell>
        </row>
        <row r="10116">
          <cell r="A10116">
            <v>5100001</v>
          </cell>
          <cell r="B10116" t="str">
            <v>ALL OTHER COSTS AND EXPENSES</v>
          </cell>
        </row>
        <row r="10117">
          <cell r="A10117">
            <v>5100001</v>
          </cell>
          <cell r="B10117" t="str">
            <v>ALL OTHER COSTS AND EXPENSES</v>
          </cell>
        </row>
        <row r="10118">
          <cell r="A10118">
            <v>5100001</v>
          </cell>
          <cell r="B10118" t="str">
            <v>ALL OTHER COSTS AND EXPENSES</v>
          </cell>
        </row>
        <row r="10119">
          <cell r="A10119">
            <v>5100001</v>
          </cell>
          <cell r="B10119" t="str">
            <v>ALL OTHER COSTS AND EXPENSES</v>
          </cell>
        </row>
        <row r="10120">
          <cell r="A10120">
            <v>5100001</v>
          </cell>
          <cell r="B10120" t="str">
            <v>ALL OTHER COSTS AND EXPENSES</v>
          </cell>
        </row>
        <row r="10121">
          <cell r="A10121">
            <v>5100001</v>
          </cell>
          <cell r="B10121" t="str">
            <v>ALL OTHER COSTS AND EXPENSES</v>
          </cell>
        </row>
        <row r="10122">
          <cell r="A10122">
            <v>5100001</v>
          </cell>
          <cell r="B10122" t="str">
            <v>ALL OTHER COSTS AND EXPENSES</v>
          </cell>
        </row>
        <row r="10123">
          <cell r="A10123">
            <v>5100001</v>
          </cell>
          <cell r="B10123" t="str">
            <v>ALL OTHER COSTS AND EXPENSES</v>
          </cell>
        </row>
        <row r="10124">
          <cell r="A10124">
            <v>5100001</v>
          </cell>
          <cell r="B10124" t="str">
            <v>ALL OTHER COSTS AND EXPENSES</v>
          </cell>
        </row>
        <row r="10125">
          <cell r="A10125">
            <v>5100001</v>
          </cell>
          <cell r="B10125" t="str">
            <v>ALL OTHER COSTS AND EXPENSES</v>
          </cell>
        </row>
        <row r="10126">
          <cell r="A10126">
            <v>5100001</v>
          </cell>
          <cell r="B10126" t="str">
            <v>ALL OTHER COSTS AND EXPENSES</v>
          </cell>
        </row>
        <row r="10127">
          <cell r="A10127">
            <v>5100001</v>
          </cell>
          <cell r="B10127" t="str">
            <v>ALL OTHER COSTS AND EXPENSES</v>
          </cell>
        </row>
        <row r="10128">
          <cell r="A10128">
            <v>5100001</v>
          </cell>
          <cell r="B10128" t="str">
            <v>ALL OTHER COSTS AND EXPENSES</v>
          </cell>
        </row>
        <row r="10129">
          <cell r="A10129">
            <v>5100001</v>
          </cell>
          <cell r="B10129" t="str">
            <v>ALL OTHER COSTS AND EXPENSES</v>
          </cell>
        </row>
        <row r="10130">
          <cell r="A10130">
            <v>5100001</v>
          </cell>
          <cell r="B10130" t="str">
            <v>ALL OTHER COSTS AND EXPENSES</v>
          </cell>
        </row>
        <row r="10131">
          <cell r="A10131">
            <v>5100001</v>
          </cell>
          <cell r="B10131" t="str">
            <v>ALL OTHER COSTS AND EXPENSES</v>
          </cell>
        </row>
        <row r="10132">
          <cell r="A10132">
            <v>5100001</v>
          </cell>
          <cell r="B10132" t="str">
            <v>ALL OTHER COSTS AND EXPENSES</v>
          </cell>
        </row>
        <row r="10133">
          <cell r="A10133">
            <v>5100001</v>
          </cell>
          <cell r="B10133" t="str">
            <v>ALL OTHER COSTS AND EXPENSES</v>
          </cell>
        </row>
        <row r="10134">
          <cell r="A10134">
            <v>5100001</v>
          </cell>
          <cell r="B10134" t="str">
            <v>ALL OTHER COSTS AND EXPENSES</v>
          </cell>
        </row>
        <row r="10135">
          <cell r="A10135">
            <v>5100001</v>
          </cell>
          <cell r="B10135" t="str">
            <v>ALL OTHER COSTS AND EXPENSES</v>
          </cell>
        </row>
        <row r="10136">
          <cell r="A10136">
            <v>5100001</v>
          </cell>
          <cell r="B10136" t="str">
            <v>ALL OTHER COSTS AND EXPENSES</v>
          </cell>
        </row>
        <row r="10137">
          <cell r="A10137">
            <v>5100001</v>
          </cell>
          <cell r="B10137" t="str">
            <v>ALL OTHER COSTS AND EXPENSES</v>
          </cell>
        </row>
        <row r="10138">
          <cell r="A10138">
            <v>5100001</v>
          </cell>
          <cell r="B10138" t="str">
            <v>ALL OTHER COSTS AND EXPENSES</v>
          </cell>
        </row>
        <row r="10139">
          <cell r="A10139">
            <v>5100001</v>
          </cell>
          <cell r="B10139" t="str">
            <v>ALL OTHER COSTS AND EXPENSES</v>
          </cell>
        </row>
        <row r="10140">
          <cell r="A10140">
            <v>5100001</v>
          </cell>
          <cell r="B10140" t="str">
            <v>ALL OTHER COSTS AND EXPENSES</v>
          </cell>
        </row>
        <row r="10141">
          <cell r="A10141">
            <v>5100001</v>
          </cell>
          <cell r="B10141" t="str">
            <v>ALL OTHER COSTS AND EXPENSES</v>
          </cell>
        </row>
        <row r="10142">
          <cell r="A10142">
            <v>5100001</v>
          </cell>
          <cell r="B10142" t="str">
            <v>ALL OTHER COSTS AND EXPENSES</v>
          </cell>
        </row>
        <row r="10143">
          <cell r="A10143">
            <v>5100001</v>
          </cell>
          <cell r="B10143" t="str">
            <v>ALL OTHER COSTS AND EXPENSES</v>
          </cell>
        </row>
        <row r="10144">
          <cell r="A10144">
            <v>5100001</v>
          </cell>
          <cell r="B10144" t="str">
            <v>ALL OTHER COSTS AND EXPENSES</v>
          </cell>
        </row>
        <row r="10145">
          <cell r="A10145">
            <v>5100001</v>
          </cell>
          <cell r="B10145" t="str">
            <v>ALL OTHER COSTS AND EXPENSES</v>
          </cell>
        </row>
        <row r="10146">
          <cell r="A10146">
            <v>5100001</v>
          </cell>
          <cell r="B10146" t="str">
            <v>ALL OTHER COSTS AND EXPENSES</v>
          </cell>
        </row>
        <row r="10147">
          <cell r="A10147">
            <v>5100001</v>
          </cell>
          <cell r="B10147" t="str">
            <v>ALL OTHER COSTS AND EXPENSES</v>
          </cell>
        </row>
        <row r="10148">
          <cell r="A10148">
            <v>5100001</v>
          </cell>
          <cell r="B10148" t="str">
            <v>ALL OTHER COSTS AND EXPENSES</v>
          </cell>
        </row>
        <row r="10149">
          <cell r="A10149">
            <v>5100001</v>
          </cell>
          <cell r="B10149" t="str">
            <v>ALL OTHER COSTS AND EXPENSES</v>
          </cell>
        </row>
        <row r="10150">
          <cell r="A10150">
            <v>5100001</v>
          </cell>
          <cell r="B10150" t="str">
            <v>ALL OTHER COSTS AND EXPENSES</v>
          </cell>
        </row>
        <row r="10151">
          <cell r="A10151">
            <v>5100001</v>
          </cell>
          <cell r="B10151" t="str">
            <v>ALL OTHER COSTS AND EXPENSES</v>
          </cell>
        </row>
        <row r="10152">
          <cell r="A10152">
            <v>5100001</v>
          </cell>
          <cell r="B10152" t="str">
            <v>ALL OTHER COSTS AND EXPENSES</v>
          </cell>
        </row>
        <row r="10153">
          <cell r="A10153">
            <v>5100001</v>
          </cell>
          <cell r="B10153" t="str">
            <v>ALL OTHER COSTS AND EXPENSES</v>
          </cell>
        </row>
        <row r="10154">
          <cell r="A10154">
            <v>5100001</v>
          </cell>
          <cell r="B10154" t="str">
            <v>ALL OTHER COSTS AND EXPENSES</v>
          </cell>
        </row>
        <row r="10155">
          <cell r="A10155">
            <v>5100001</v>
          </cell>
          <cell r="B10155" t="str">
            <v>ALL OTHER COSTS AND EXPENSES</v>
          </cell>
        </row>
        <row r="10156">
          <cell r="A10156">
            <v>5100001</v>
          </cell>
          <cell r="B10156" t="str">
            <v>ALL OTHER COSTS AND EXPENSES</v>
          </cell>
        </row>
        <row r="10157">
          <cell r="A10157">
            <v>5100001</v>
          </cell>
          <cell r="B10157" t="str">
            <v>ALL OTHER COSTS AND EXPENSES</v>
          </cell>
        </row>
        <row r="10158">
          <cell r="A10158">
            <v>5100001</v>
          </cell>
          <cell r="B10158" t="str">
            <v>ALL OTHER COSTS AND EXPENSES</v>
          </cell>
        </row>
        <row r="10159">
          <cell r="A10159">
            <v>5100001</v>
          </cell>
          <cell r="B10159" t="str">
            <v>ALL OTHER COSTS AND EXPENSES</v>
          </cell>
        </row>
        <row r="10160">
          <cell r="A10160">
            <v>5100001</v>
          </cell>
          <cell r="B10160" t="str">
            <v>ALL OTHER COSTS AND EXPENSES</v>
          </cell>
        </row>
        <row r="10161">
          <cell r="A10161">
            <v>5100001</v>
          </cell>
          <cell r="B10161" t="str">
            <v>ALL OTHER COSTS AND EXPENSES</v>
          </cell>
        </row>
        <row r="10162">
          <cell r="A10162">
            <v>5100001</v>
          </cell>
          <cell r="B10162" t="str">
            <v>ALL OTHER COSTS AND EXPENSES</v>
          </cell>
        </row>
        <row r="10163">
          <cell r="A10163">
            <v>5100001</v>
          </cell>
          <cell r="B10163" t="str">
            <v>ALL OTHER COSTS AND EXPENSES</v>
          </cell>
        </row>
        <row r="10164">
          <cell r="A10164">
            <v>5100001</v>
          </cell>
          <cell r="B10164" t="str">
            <v>ALL OTHER COSTS AND EXPENSES</v>
          </cell>
        </row>
        <row r="10165">
          <cell r="A10165">
            <v>5100001</v>
          </cell>
          <cell r="B10165" t="str">
            <v>ALL OTHER COSTS AND EXPENSES</v>
          </cell>
        </row>
        <row r="10166">
          <cell r="A10166">
            <v>5100001</v>
          </cell>
          <cell r="B10166" t="str">
            <v>ALL OTHER COSTS AND EXPENSES</v>
          </cell>
        </row>
        <row r="10167">
          <cell r="A10167">
            <v>5100001</v>
          </cell>
          <cell r="B10167" t="str">
            <v>ALL OTHER COSTS AND EXPENSES</v>
          </cell>
        </row>
        <row r="10168">
          <cell r="A10168">
            <v>5100001</v>
          </cell>
          <cell r="B10168" t="str">
            <v>ALL OTHER COSTS AND EXPENSES</v>
          </cell>
        </row>
        <row r="10169">
          <cell r="A10169">
            <v>5100001</v>
          </cell>
          <cell r="B10169" t="str">
            <v>ALL OTHER COSTS AND EXPENSES</v>
          </cell>
        </row>
        <row r="10170">
          <cell r="A10170">
            <v>5100001</v>
          </cell>
          <cell r="B10170" t="str">
            <v>ALL OTHER COSTS AND EXPENSES</v>
          </cell>
        </row>
        <row r="10171">
          <cell r="A10171">
            <v>5100001</v>
          </cell>
          <cell r="B10171" t="str">
            <v>ALL OTHER COSTS AND EXPENSES</v>
          </cell>
        </row>
        <row r="10172">
          <cell r="A10172">
            <v>5100001</v>
          </cell>
          <cell r="B10172" t="str">
            <v>ALL OTHER COSTS AND EXPENSES</v>
          </cell>
        </row>
        <row r="10173">
          <cell r="A10173">
            <v>5100001</v>
          </cell>
          <cell r="B10173" t="str">
            <v>ALL OTHER COSTS AND EXPENSES</v>
          </cell>
        </row>
        <row r="10174">
          <cell r="A10174">
            <v>5100001</v>
          </cell>
          <cell r="B10174" t="str">
            <v>ALL OTHER COSTS AND EXPENSES</v>
          </cell>
        </row>
        <row r="10175">
          <cell r="A10175">
            <v>5100001</v>
          </cell>
          <cell r="B10175" t="str">
            <v>ALL OTHER COSTS AND EXPENSES</v>
          </cell>
        </row>
        <row r="10176">
          <cell r="A10176">
            <v>5100001</v>
          </cell>
          <cell r="B10176" t="str">
            <v>ALL OTHER COSTS AND EXPENSES</v>
          </cell>
        </row>
        <row r="10177">
          <cell r="A10177">
            <v>5100001</v>
          </cell>
          <cell r="B10177" t="str">
            <v>ALL OTHER COSTS AND EXPENSES</v>
          </cell>
        </row>
        <row r="10178">
          <cell r="A10178">
            <v>5100001</v>
          </cell>
          <cell r="B10178" t="str">
            <v>ALL OTHER COSTS AND EXPENSES</v>
          </cell>
        </row>
        <row r="10179">
          <cell r="A10179">
            <v>5100001</v>
          </cell>
          <cell r="B10179" t="str">
            <v>ALL OTHER COSTS AND EXPENSES</v>
          </cell>
        </row>
        <row r="10180">
          <cell r="A10180">
            <v>5100001</v>
          </cell>
          <cell r="B10180" t="str">
            <v>ALL OTHER COSTS AND EXPENSES</v>
          </cell>
        </row>
        <row r="10181">
          <cell r="A10181">
            <v>5100001</v>
          </cell>
          <cell r="B10181" t="str">
            <v>ALL OTHER COSTS AND EXPENSES</v>
          </cell>
        </row>
        <row r="10182">
          <cell r="A10182">
            <v>5100001</v>
          </cell>
          <cell r="B10182" t="str">
            <v>ALL OTHER COSTS AND EXPENSES</v>
          </cell>
        </row>
        <row r="10183">
          <cell r="A10183">
            <v>5100001</v>
          </cell>
          <cell r="B10183" t="str">
            <v>ALL OTHER COSTS AND EXPENSES</v>
          </cell>
        </row>
        <row r="10184">
          <cell r="A10184">
            <v>5100001</v>
          </cell>
          <cell r="B10184" t="str">
            <v>ALL OTHER COSTS AND EXPENSES</v>
          </cell>
        </row>
        <row r="10185">
          <cell r="A10185">
            <v>5100001</v>
          </cell>
          <cell r="B10185" t="str">
            <v>ALL OTHER COSTS AND EXPENSES</v>
          </cell>
        </row>
        <row r="10186">
          <cell r="A10186">
            <v>5100001</v>
          </cell>
          <cell r="B10186" t="str">
            <v>ALL OTHER COSTS AND EXPENSES</v>
          </cell>
        </row>
        <row r="10187">
          <cell r="A10187">
            <v>5100001</v>
          </cell>
          <cell r="B10187" t="str">
            <v>ALL OTHER COSTS AND EXPENSES</v>
          </cell>
        </row>
        <row r="10188">
          <cell r="A10188">
            <v>5100001</v>
          </cell>
          <cell r="B10188" t="str">
            <v>ALL OTHER COSTS AND EXPENSES</v>
          </cell>
        </row>
        <row r="10189">
          <cell r="A10189">
            <v>5100001</v>
          </cell>
          <cell r="B10189" t="str">
            <v>ALL OTHER COSTS AND EXPENSES</v>
          </cell>
        </row>
        <row r="10190">
          <cell r="A10190">
            <v>5100001</v>
          </cell>
          <cell r="B10190" t="str">
            <v>ALL OTHER COSTS AND EXPENSES</v>
          </cell>
        </row>
        <row r="10191">
          <cell r="A10191">
            <v>5100001</v>
          </cell>
          <cell r="B10191" t="str">
            <v>ALL OTHER COSTS AND EXPENSES</v>
          </cell>
        </row>
        <row r="10192">
          <cell r="A10192">
            <v>5100001</v>
          </cell>
          <cell r="B10192" t="str">
            <v>ALL OTHER COSTS AND EXPENSES</v>
          </cell>
        </row>
        <row r="10193">
          <cell r="A10193">
            <v>5100001</v>
          </cell>
          <cell r="B10193" t="str">
            <v>ALL OTHER COSTS AND EXPENSES</v>
          </cell>
        </row>
        <row r="10194">
          <cell r="A10194">
            <v>5100001</v>
          </cell>
          <cell r="B10194" t="str">
            <v>ALL OTHER COSTS AND EXPENSES</v>
          </cell>
        </row>
        <row r="10195">
          <cell r="A10195">
            <v>5100001</v>
          </cell>
          <cell r="B10195" t="str">
            <v>ALL OTHER COSTS AND EXPENSES</v>
          </cell>
        </row>
        <row r="10196">
          <cell r="A10196">
            <v>5100001</v>
          </cell>
          <cell r="B10196" t="str">
            <v>ALL OTHER COSTS AND EXPENSES</v>
          </cell>
        </row>
        <row r="10197">
          <cell r="A10197">
            <v>5100001</v>
          </cell>
          <cell r="B10197" t="str">
            <v>ALL OTHER COSTS AND EXPENSES</v>
          </cell>
        </row>
        <row r="10198">
          <cell r="A10198">
            <v>5100001</v>
          </cell>
          <cell r="B10198" t="str">
            <v>ALL OTHER COSTS AND EXPENSES</v>
          </cell>
        </row>
        <row r="10199">
          <cell r="A10199">
            <v>5100001</v>
          </cell>
          <cell r="B10199" t="str">
            <v>ALL OTHER COSTS AND EXPENSES</v>
          </cell>
        </row>
        <row r="10200">
          <cell r="A10200">
            <v>5100001</v>
          </cell>
          <cell r="B10200" t="str">
            <v>ALL OTHER COSTS AND EXPENSES</v>
          </cell>
        </row>
        <row r="10201">
          <cell r="A10201">
            <v>5100001</v>
          </cell>
          <cell r="B10201" t="str">
            <v>ALL OTHER COSTS AND EXPENSES</v>
          </cell>
        </row>
        <row r="10202">
          <cell r="A10202">
            <v>5100001</v>
          </cell>
          <cell r="B10202" t="str">
            <v>ALL OTHER COSTS AND EXPENSES</v>
          </cell>
        </row>
        <row r="10203">
          <cell r="A10203">
            <v>5100001</v>
          </cell>
          <cell r="B10203" t="str">
            <v>ALL OTHER COSTS AND EXPENSES</v>
          </cell>
        </row>
        <row r="10204">
          <cell r="A10204">
            <v>5100001</v>
          </cell>
          <cell r="B10204" t="str">
            <v>ALL OTHER COSTS AND EXPENSES</v>
          </cell>
        </row>
        <row r="10205">
          <cell r="A10205">
            <v>5100001</v>
          </cell>
          <cell r="B10205" t="str">
            <v>ALL OTHER COSTS AND EXPENSES</v>
          </cell>
        </row>
        <row r="10206">
          <cell r="A10206">
            <v>5100001</v>
          </cell>
          <cell r="B10206" t="str">
            <v>ALL OTHER COSTS AND EXPENSES</v>
          </cell>
        </row>
        <row r="10207">
          <cell r="A10207">
            <v>5100001</v>
          </cell>
          <cell r="B10207" t="str">
            <v>ALL OTHER COSTS AND EXPENSES</v>
          </cell>
        </row>
        <row r="10208">
          <cell r="A10208">
            <v>5100001</v>
          </cell>
          <cell r="B10208" t="str">
            <v>ALL OTHER COSTS AND EXPENSES</v>
          </cell>
        </row>
        <row r="10209">
          <cell r="A10209">
            <v>5100001</v>
          </cell>
          <cell r="B10209" t="str">
            <v>ALL OTHER COSTS AND EXPENSES</v>
          </cell>
        </row>
        <row r="10210">
          <cell r="A10210">
            <v>5100001</v>
          </cell>
          <cell r="B10210" t="str">
            <v>ALL OTHER COSTS AND EXPENSES</v>
          </cell>
        </row>
        <row r="10211">
          <cell r="A10211">
            <v>5100001</v>
          </cell>
          <cell r="B10211" t="str">
            <v>ALL OTHER COSTS AND EXPENSES</v>
          </cell>
        </row>
        <row r="10212">
          <cell r="A10212">
            <v>5100001</v>
          </cell>
          <cell r="B10212" t="str">
            <v>ALL OTHER COSTS AND EXPENSES</v>
          </cell>
        </row>
        <row r="10213">
          <cell r="A10213">
            <v>5100001</v>
          </cell>
          <cell r="B10213" t="str">
            <v>ALL OTHER COSTS AND EXPENSES</v>
          </cell>
        </row>
        <row r="10214">
          <cell r="A10214">
            <v>5100001</v>
          </cell>
          <cell r="B10214" t="str">
            <v>ALL OTHER COSTS AND EXPENSES</v>
          </cell>
        </row>
        <row r="10215">
          <cell r="A10215">
            <v>5100001</v>
          </cell>
          <cell r="B10215" t="str">
            <v>ALL OTHER COSTS AND EXPENSES</v>
          </cell>
        </row>
        <row r="10216">
          <cell r="A10216">
            <v>5100001</v>
          </cell>
          <cell r="B10216" t="str">
            <v>ALL OTHER COSTS AND EXPENSES</v>
          </cell>
        </row>
        <row r="10217">
          <cell r="A10217">
            <v>5100001</v>
          </cell>
          <cell r="B10217" t="str">
            <v>ALL OTHER COSTS AND EXPENSES</v>
          </cell>
        </row>
        <row r="10218">
          <cell r="A10218">
            <v>5100001</v>
          </cell>
          <cell r="B10218" t="str">
            <v>ALL OTHER COSTS AND EXPENSES</v>
          </cell>
        </row>
        <row r="10219">
          <cell r="A10219">
            <v>5100001</v>
          </cell>
          <cell r="B10219" t="str">
            <v>ALL OTHER COSTS AND EXPENSES</v>
          </cell>
        </row>
        <row r="10220">
          <cell r="A10220">
            <v>5100001</v>
          </cell>
          <cell r="B10220" t="str">
            <v>ALL OTHER COSTS AND EXPENSES</v>
          </cell>
        </row>
        <row r="10221">
          <cell r="A10221">
            <v>5100001</v>
          </cell>
          <cell r="B10221" t="str">
            <v>ALL OTHER COSTS AND EXPENSES</v>
          </cell>
        </row>
        <row r="10222">
          <cell r="A10222">
            <v>5100001</v>
          </cell>
          <cell r="B10222" t="str">
            <v>ALL OTHER COSTS AND EXPENSES</v>
          </cell>
        </row>
        <row r="10223">
          <cell r="A10223">
            <v>5100001</v>
          </cell>
          <cell r="B10223" t="str">
            <v>ALL OTHER COSTS AND EXPENSES</v>
          </cell>
        </row>
        <row r="10224">
          <cell r="A10224">
            <v>5100001</v>
          </cell>
          <cell r="B10224" t="str">
            <v>ALL OTHER COSTS AND EXPENSES</v>
          </cell>
        </row>
        <row r="10225">
          <cell r="A10225">
            <v>5100001</v>
          </cell>
          <cell r="B10225" t="str">
            <v>ALL OTHER COSTS AND EXPENSES</v>
          </cell>
        </row>
        <row r="10226">
          <cell r="A10226">
            <v>5100001</v>
          </cell>
          <cell r="B10226" t="str">
            <v>ALL OTHER COSTS AND EXPENSES</v>
          </cell>
        </row>
        <row r="10227">
          <cell r="A10227">
            <v>5100001</v>
          </cell>
          <cell r="B10227" t="str">
            <v>ALL OTHER COSTS AND EXPENSES</v>
          </cell>
        </row>
        <row r="10228">
          <cell r="A10228">
            <v>5100001</v>
          </cell>
          <cell r="B10228" t="str">
            <v>ALL OTHER COSTS AND EXPENSES</v>
          </cell>
        </row>
        <row r="10229">
          <cell r="A10229">
            <v>5100001</v>
          </cell>
          <cell r="B10229" t="str">
            <v>ALL OTHER COSTS AND EXPENSES</v>
          </cell>
        </row>
        <row r="10230">
          <cell r="A10230">
            <v>5100001</v>
          </cell>
          <cell r="B10230" t="str">
            <v>ALL OTHER COSTS AND EXPENSES</v>
          </cell>
        </row>
        <row r="10231">
          <cell r="A10231">
            <v>5100001</v>
          </cell>
          <cell r="B10231" t="str">
            <v>ALL OTHER COSTS AND EXPENSES</v>
          </cell>
        </row>
        <row r="10232">
          <cell r="A10232">
            <v>9010071</v>
          </cell>
          <cell r="B10232" t="str">
            <v>INCOME FROM CONSOLIDATED AFFILIATES</v>
          </cell>
        </row>
        <row r="10233">
          <cell r="A10233">
            <v>9010072</v>
          </cell>
          <cell r="B10233" t="str">
            <v>TRSY-OTHER INTERNAL INCOME</v>
          </cell>
        </row>
        <row r="10234">
          <cell r="A10234">
            <v>9010073</v>
          </cell>
          <cell r="B10234" t="str">
            <v>CHANGE IN EQUITY</v>
          </cell>
        </row>
        <row r="10235">
          <cell r="A10235">
            <v>9011501</v>
          </cell>
          <cell r="B10235" t="str">
            <v>AMORT OF DIF BTWN CST &amp; SHR OF EQTY AT ACQ-ASSOC CO</v>
          </cell>
        </row>
        <row r="10236">
          <cell r="A10236">
            <v>9011501</v>
          </cell>
          <cell r="B10236" t="str">
            <v>AMORT OF DIF BTWN CST &amp; SHR OF EQTY AT ACQ-ASSOC CO</v>
          </cell>
        </row>
        <row r="10237">
          <cell r="A10237">
            <v>9011701</v>
          </cell>
          <cell r="B10237" t="str">
            <v>CHANGE IN EQUITY OF ASSOCIATED COMPANIES</v>
          </cell>
        </row>
        <row r="10238">
          <cell r="A10238">
            <v>9012401</v>
          </cell>
          <cell r="B10238" t="str">
            <v>GAIN OR LOSS ON DISP OF BUS OTHER THAN ASSOC CO</v>
          </cell>
        </row>
        <row r="10239">
          <cell r="A10239">
            <v>9014001</v>
          </cell>
          <cell r="B10239" t="str">
            <v>INTEREST</v>
          </cell>
        </row>
        <row r="10240">
          <cell r="A10240">
            <v>9014001</v>
          </cell>
          <cell r="B10240" t="str">
            <v>INTEREST</v>
          </cell>
        </row>
        <row r="10241">
          <cell r="A10241">
            <v>9014001</v>
          </cell>
          <cell r="B10241" t="str">
            <v>INTEREST</v>
          </cell>
        </row>
        <row r="10242">
          <cell r="A10242">
            <v>9016001</v>
          </cell>
          <cell r="B10242" t="str">
            <v>INTEREST FROM ASSOCIATED COMPANIES</v>
          </cell>
        </row>
        <row r="10243">
          <cell r="A10243">
            <v>9017001</v>
          </cell>
          <cell r="B10243" t="str">
            <v>SERVICE CHARGES &amp; COMMISSIONS-INTERNAL</v>
          </cell>
        </row>
        <row r="10244">
          <cell r="A10244">
            <v>9113401</v>
          </cell>
          <cell r="B10244" t="str">
            <v>INCOME FROM MISCELLANEOUS INVESTMENTS-VENDOR FINANCING/OTHER</v>
          </cell>
        </row>
        <row r="10245">
          <cell r="A10245">
            <v>9113401</v>
          </cell>
          <cell r="B10245" t="str">
            <v>INCOME FROM MISCELLANEOUS INVESTMENTS-VENDOR FINANCING/OTHER</v>
          </cell>
        </row>
        <row r="10246">
          <cell r="A10246">
            <v>9115001</v>
          </cell>
          <cell r="B10246" t="str">
            <v>INCOME FROM MISC INVST-AMORT OF PREM/DISC</v>
          </cell>
        </row>
        <row r="10247">
          <cell r="A10247">
            <v>9311001</v>
          </cell>
          <cell r="B10247" t="str">
            <v>INTEREST ON CUSTOMERS' ACCOUNTS &amp; NOTES REC</v>
          </cell>
        </row>
        <row r="10248">
          <cell r="A10248">
            <v>9312001</v>
          </cell>
          <cell r="B10248" t="str">
            <v>INTEREST ON BANK BALANCES</v>
          </cell>
        </row>
        <row r="10249">
          <cell r="A10249">
            <v>9312001</v>
          </cell>
          <cell r="B10249" t="str">
            <v>INTEREST ON BANK BALANCES</v>
          </cell>
        </row>
        <row r="10250">
          <cell r="A10250">
            <v>9312001</v>
          </cell>
          <cell r="B10250" t="str">
            <v>INTEREST ON BANK BALANCES</v>
          </cell>
        </row>
        <row r="10251">
          <cell r="A10251">
            <v>9312001</v>
          </cell>
          <cell r="B10251" t="str">
            <v>INTEREST ON BANK BALANCES</v>
          </cell>
        </row>
        <row r="10252">
          <cell r="A10252">
            <v>9312001</v>
          </cell>
          <cell r="B10252" t="str">
            <v>INTEREST ON BANK BALANCES</v>
          </cell>
        </row>
        <row r="10253">
          <cell r="A10253">
            <v>9313001</v>
          </cell>
          <cell r="B10253" t="str">
            <v>INTEREST ON LOANS TO EMPLOYEES</v>
          </cell>
        </row>
        <row r="10254">
          <cell r="A10254">
            <v>9316001</v>
          </cell>
          <cell r="B10254" t="str">
            <v>INTEREST ON SUNDRY RECEIVABLES</v>
          </cell>
        </row>
        <row r="10255">
          <cell r="A10255">
            <v>9511001</v>
          </cell>
          <cell r="B10255" t="str">
            <v>LICENSING INCOME</v>
          </cell>
        </row>
        <row r="10256">
          <cell r="A10256">
            <v>9511001</v>
          </cell>
          <cell r="B10256" t="str">
            <v>LICENSING INCOME</v>
          </cell>
        </row>
        <row r="10257">
          <cell r="A10257">
            <v>9613001</v>
          </cell>
          <cell r="B10257" t="str">
            <v>FEES FOR COLLECTION OF STATE &amp; LOCAL TAXES</v>
          </cell>
        </row>
        <row r="10258">
          <cell r="A10258">
            <v>9614001</v>
          </cell>
          <cell r="B10258" t="str">
            <v>RENTAL INCOME-EXTERNAL</v>
          </cell>
        </row>
        <row r="10259">
          <cell r="A10259">
            <v>9615001</v>
          </cell>
          <cell r="B10259" t="str">
            <v>SERVICES CHARGES-EXTERNAL</v>
          </cell>
        </row>
        <row r="10260">
          <cell r="A10260">
            <v>9700071</v>
          </cell>
          <cell r="B10260" t="str">
            <v>TRSY-INTEREST EXPENSE</v>
          </cell>
        </row>
        <row r="10261">
          <cell r="A10261">
            <v>9701001</v>
          </cell>
          <cell r="B10261" t="str">
            <v>INTEREST PAID TO CONSOLIDATED COMPONENTS</v>
          </cell>
        </row>
        <row r="10262">
          <cell r="A10262">
            <v>9701501</v>
          </cell>
          <cell r="B10262" t="str">
            <v>AMORT-ISSUANCE COSTS CUR EXP-DEB &amp; BONDS</v>
          </cell>
        </row>
        <row r="10263">
          <cell r="A10263">
            <v>9701701</v>
          </cell>
          <cell r="B10263" t="str">
            <v>AMORT OF DISC/PREM-RECEIVABLES DISCOUNTS</v>
          </cell>
        </row>
        <row r="10264">
          <cell r="A10264">
            <v>9702002</v>
          </cell>
          <cell r="B10264" t="str">
            <v>INTEREST ON TAX DEFICIENCIES</v>
          </cell>
        </row>
        <row r="10265">
          <cell r="A10265">
            <v>9702301</v>
          </cell>
          <cell r="B10265" t="str">
            <v>INTEREST ON OTHER TRANSACTIONS</v>
          </cell>
        </row>
        <row r="10266">
          <cell r="A10266">
            <v>9702401</v>
          </cell>
          <cell r="B10266" t="str">
            <v>SERVICE CHARGES CONTROLLED DISB BANK ACCT</v>
          </cell>
        </row>
        <row r="10267">
          <cell r="A10267">
            <v>9703001</v>
          </cell>
          <cell r="B10267" t="str">
            <v>INTEREST ON BANK LOANS,NOTES &amp;INSTALL PAYABLE</v>
          </cell>
        </row>
        <row r="10268">
          <cell r="A10268">
            <v>9800071</v>
          </cell>
          <cell r="B10268" t="str">
            <v>TRSY-TAX PROVISION</v>
          </cell>
        </row>
        <row r="10269">
          <cell r="A10269">
            <v>9801001</v>
          </cell>
          <cell r="B10269" t="str">
            <v>U.S. FED INC TAXES PAYABLE - PARENT</v>
          </cell>
        </row>
        <row r="10270">
          <cell r="A10270">
            <v>9801001</v>
          </cell>
          <cell r="B10270" t="str">
            <v>U.S. FED INC TAXES PAYABLE - PARENT</v>
          </cell>
        </row>
        <row r="10271">
          <cell r="A10271">
            <v>9801001</v>
          </cell>
          <cell r="B10271" t="str">
            <v>U.S. FED INC TAXES PAYABLE - PARENT</v>
          </cell>
        </row>
        <row r="10272">
          <cell r="A10272">
            <v>9801002</v>
          </cell>
          <cell r="B10272" t="str">
            <v>U.S.FED INC TAXES PAYABLE-NON-PARENT</v>
          </cell>
        </row>
        <row r="10273">
          <cell r="A10273">
            <v>9801002</v>
          </cell>
          <cell r="B10273" t="str">
            <v>U.S.FED INC TAXES PAYABLE-NON-PARENT</v>
          </cell>
        </row>
        <row r="10274">
          <cell r="A10274">
            <v>9802001</v>
          </cell>
          <cell r="B10274" t="str">
            <v>U.S. FEDERAL INCOME TAXES-DEFERRED</v>
          </cell>
        </row>
        <row r="10275">
          <cell r="A10275">
            <v>9841001</v>
          </cell>
          <cell r="B10275" t="str">
            <v>PROVISION-FOREIGN INCOME TAX PAYABLE</v>
          </cell>
        </row>
        <row r="10276">
          <cell r="A10276">
            <v>9841001</v>
          </cell>
          <cell r="B10276" t="str">
            <v>PROVISION-FOREIGN INCOME TAX PAYABLE</v>
          </cell>
        </row>
        <row r="10277">
          <cell r="A10277">
            <v>9841001</v>
          </cell>
          <cell r="B10277" t="str">
            <v>PROVISION-FOREIGN INCOME TAX PAYABLE</v>
          </cell>
        </row>
        <row r="10278">
          <cell r="A10278">
            <v>9841001</v>
          </cell>
          <cell r="B10278" t="str">
            <v>PROVISION-FOREIGN INCOME TAX PAYABLE</v>
          </cell>
        </row>
        <row r="10279">
          <cell r="A10279">
            <v>9842001</v>
          </cell>
          <cell r="B10279" t="str">
            <v>PROVISION-FOREIGN INCOME TAX DEFERRED</v>
          </cell>
        </row>
        <row r="10280">
          <cell r="A10280">
            <v>9842001</v>
          </cell>
          <cell r="B10280" t="str">
            <v>PROVISION-FOREIGN INCOME TAX DEFERRED</v>
          </cell>
        </row>
        <row r="10281">
          <cell r="A10281">
            <v>9860001</v>
          </cell>
          <cell r="B10281" t="str">
            <v>STATE &amp; LOCAL I&amp;F TAXES - PARENT</v>
          </cell>
        </row>
        <row r="10282">
          <cell r="A10282">
            <v>9860001</v>
          </cell>
          <cell r="B10282" t="str">
            <v>STATE &amp; LOCAL I&amp;F TAXES - PARENT</v>
          </cell>
        </row>
        <row r="10283">
          <cell r="A10283">
            <v>9860001</v>
          </cell>
          <cell r="B10283" t="str">
            <v>STATE &amp; LOCAL I&amp;F TAXES - PARENT</v>
          </cell>
        </row>
        <row r="10284">
          <cell r="A10284">
            <v>9860002</v>
          </cell>
          <cell r="B10284" t="str">
            <v>PROV FOR INCOME TAXES-STATE &amp; LOCAL I&amp;F TAXES-NON-PARENT</v>
          </cell>
        </row>
        <row r="10285">
          <cell r="A10285">
            <v>9860002</v>
          </cell>
          <cell r="B10285" t="str">
            <v>PROV FOR INCOME TAXES-STATE &amp; LOCAL I&amp;F TAXES-NON-PARENT</v>
          </cell>
        </row>
        <row r="10286">
          <cell r="A10286">
            <v>9900001</v>
          </cell>
          <cell r="B10286" t="str">
            <v>INT OF OTHER SHARE OWNERS IN AFFIL NET INCOME</v>
          </cell>
        </row>
        <row r="10287">
          <cell r="A10287">
            <v>100001</v>
          </cell>
          <cell r="B10287" t="str">
            <v>CASH</v>
          </cell>
        </row>
        <row r="10288">
          <cell r="A10288">
            <v>100001</v>
          </cell>
          <cell r="B10288" t="str">
            <v>CASH</v>
          </cell>
        </row>
        <row r="10289">
          <cell r="A10289">
            <v>100001</v>
          </cell>
          <cell r="B10289" t="str">
            <v>CASH</v>
          </cell>
        </row>
        <row r="10290">
          <cell r="A10290">
            <v>100001</v>
          </cell>
          <cell r="B10290" t="str">
            <v>CASH</v>
          </cell>
        </row>
        <row r="10291">
          <cell r="A10291">
            <v>100001</v>
          </cell>
          <cell r="B10291" t="str">
            <v>CASH</v>
          </cell>
        </row>
        <row r="10292">
          <cell r="A10292">
            <v>100001</v>
          </cell>
          <cell r="B10292" t="str">
            <v>CASH</v>
          </cell>
        </row>
        <row r="10293">
          <cell r="A10293">
            <v>100001</v>
          </cell>
          <cell r="B10293" t="str">
            <v>CASH</v>
          </cell>
        </row>
        <row r="10294">
          <cell r="A10294">
            <v>100001</v>
          </cell>
          <cell r="B10294" t="str">
            <v>CASH</v>
          </cell>
        </row>
        <row r="10295">
          <cell r="A10295">
            <v>100001</v>
          </cell>
          <cell r="B10295" t="str">
            <v>CASH</v>
          </cell>
        </row>
        <row r="10296">
          <cell r="A10296">
            <v>100001</v>
          </cell>
          <cell r="B10296" t="str">
            <v>CASH</v>
          </cell>
        </row>
        <row r="10297">
          <cell r="A10297">
            <v>100001</v>
          </cell>
          <cell r="B10297" t="str">
            <v>CASH</v>
          </cell>
        </row>
        <row r="10298">
          <cell r="A10298">
            <v>100001</v>
          </cell>
          <cell r="B10298" t="str">
            <v>CASH</v>
          </cell>
        </row>
        <row r="10299">
          <cell r="A10299">
            <v>100071</v>
          </cell>
          <cell r="B10299" t="str">
            <v>TRSY-CASH &amp; MARKETABLE SECURITIES</v>
          </cell>
        </row>
        <row r="10300">
          <cell r="A10300">
            <v>301101</v>
          </cell>
          <cell r="B10300" t="str">
            <v>CUSTOMERS' ACCTS &amp; NOTES-CURRENT</v>
          </cell>
        </row>
        <row r="10301">
          <cell r="A10301">
            <v>301101</v>
          </cell>
          <cell r="B10301" t="str">
            <v>CUSTOMERS' ACCTS &amp; NOTES-CURRENT</v>
          </cell>
        </row>
        <row r="10302">
          <cell r="A10302">
            <v>301101</v>
          </cell>
          <cell r="B10302" t="str">
            <v>CUSTOMERS' ACCTS &amp; NOTES-CURRENT</v>
          </cell>
        </row>
        <row r="10303">
          <cell r="A10303">
            <v>301101</v>
          </cell>
          <cell r="B10303" t="str">
            <v>CUSTOMERS' ACCTS &amp; NOTES-CURRENT</v>
          </cell>
        </row>
        <row r="10304">
          <cell r="A10304">
            <v>301101</v>
          </cell>
          <cell r="B10304" t="str">
            <v>CUSTOMERS' ACCTS &amp; NOTES-CURRENT</v>
          </cell>
        </row>
        <row r="10305">
          <cell r="A10305">
            <v>301101</v>
          </cell>
          <cell r="B10305" t="str">
            <v>CUSTOMERS' ACCTS &amp; NOTES-CURRENT</v>
          </cell>
        </row>
        <row r="10306">
          <cell r="A10306">
            <v>301101</v>
          </cell>
          <cell r="B10306" t="str">
            <v>CUSTOMERS' ACCTS &amp; NOTES-CURRENT</v>
          </cell>
        </row>
        <row r="10307">
          <cell r="A10307">
            <v>301101</v>
          </cell>
          <cell r="B10307" t="str">
            <v>CUSTOMERS' ACCTS &amp; NOTES-CURRENT</v>
          </cell>
        </row>
        <row r="10308">
          <cell r="A10308">
            <v>301101</v>
          </cell>
          <cell r="B10308" t="str">
            <v>CUSTOMERS' ACCTS &amp; NOTES-CURRENT</v>
          </cell>
        </row>
        <row r="10309">
          <cell r="A10309">
            <v>301101</v>
          </cell>
          <cell r="B10309" t="str">
            <v>CUSTOMERS' ACCTS &amp; NOTES-CURRENT</v>
          </cell>
        </row>
        <row r="10310">
          <cell r="A10310">
            <v>301101</v>
          </cell>
          <cell r="B10310" t="str">
            <v>CUSTOMERS' ACCTS &amp; NOTES-CURRENT</v>
          </cell>
        </row>
        <row r="10311">
          <cell r="A10311">
            <v>301101</v>
          </cell>
          <cell r="B10311" t="str">
            <v>CUSTOMERS' ACCTS &amp; NOTES-CURRENT</v>
          </cell>
        </row>
        <row r="10312">
          <cell r="A10312">
            <v>301101</v>
          </cell>
          <cell r="B10312" t="str">
            <v>CUSTOMERS' ACCTS &amp; NOTES-CURRENT</v>
          </cell>
        </row>
        <row r="10313">
          <cell r="A10313">
            <v>303101</v>
          </cell>
          <cell r="B10313" t="str">
            <v>DUE FROM GE PAR &amp; CONS AFFIL WITHIN OWN BUS</v>
          </cell>
        </row>
        <row r="10314">
          <cell r="A10314">
            <v>303101</v>
          </cell>
          <cell r="B10314" t="str">
            <v>DUE FROM GE PAR &amp; CONS AFFIL WITHIN OWN BUS</v>
          </cell>
        </row>
        <row r="10315">
          <cell r="A10315">
            <v>303101</v>
          </cell>
          <cell r="B10315" t="str">
            <v>DUE FROM GE PAR &amp; CONS AFFIL WITHIN OWN BUS</v>
          </cell>
        </row>
        <row r="10316">
          <cell r="A10316">
            <v>303101</v>
          </cell>
          <cell r="B10316" t="str">
            <v>DUE FROM GE PAR &amp; CONS AFFIL WITHIN OWN BUS</v>
          </cell>
        </row>
        <row r="10317">
          <cell r="A10317">
            <v>303101</v>
          </cell>
          <cell r="B10317" t="str">
            <v>DUE FROM GE PAR &amp; CONS AFFIL WITHIN OWN BUS</v>
          </cell>
        </row>
        <row r="10318">
          <cell r="A10318">
            <v>303101</v>
          </cell>
          <cell r="B10318" t="str">
            <v>DUE FROM GE PAR &amp; CONS AFFIL WITHIN OWN BUS</v>
          </cell>
        </row>
        <row r="10319">
          <cell r="A10319">
            <v>303101</v>
          </cell>
          <cell r="B10319" t="str">
            <v>DUE FROM GE PAR &amp; CONS AFFIL WITHIN OWN BUS</v>
          </cell>
        </row>
        <row r="10320">
          <cell r="A10320">
            <v>303101</v>
          </cell>
          <cell r="B10320" t="str">
            <v>DUE FROM GE PAR &amp; CONS AFFIL WITHIN OWN BUS</v>
          </cell>
        </row>
        <row r="10321">
          <cell r="A10321">
            <v>303101</v>
          </cell>
          <cell r="B10321" t="str">
            <v>DUE FROM GE PAR &amp; CONS AFFIL WITHIN OWN BUS</v>
          </cell>
        </row>
        <row r="10322">
          <cell r="A10322">
            <v>303101</v>
          </cell>
          <cell r="B10322" t="str">
            <v>DUE FROM GE PAR &amp; CONS AFFIL WITHIN OWN BUS</v>
          </cell>
        </row>
        <row r="10323">
          <cell r="A10323">
            <v>303101</v>
          </cell>
          <cell r="B10323" t="str">
            <v>DUE FROM GE PAR &amp; CONS AFFIL WITHIN OWN BUS</v>
          </cell>
        </row>
        <row r="10324">
          <cell r="A10324">
            <v>303101</v>
          </cell>
          <cell r="B10324" t="str">
            <v>DUE FROM GE PAR &amp; CONS AFFIL WITHIN OWN BUS</v>
          </cell>
        </row>
        <row r="10325">
          <cell r="A10325">
            <v>303101</v>
          </cell>
          <cell r="B10325" t="str">
            <v>DUE FROM GE PAR &amp; CONS AFFIL WITHIN OWN BUS</v>
          </cell>
        </row>
        <row r="10326">
          <cell r="A10326">
            <v>303101</v>
          </cell>
          <cell r="B10326" t="str">
            <v>DUE FROM GE PAR &amp; CONS AFFIL WITHIN OWN BUS</v>
          </cell>
        </row>
        <row r="10327">
          <cell r="A10327">
            <v>303101</v>
          </cell>
          <cell r="B10327" t="str">
            <v>DUE FROM GE PAR &amp; CONS AFFIL WITHIN OWN BUS</v>
          </cell>
        </row>
        <row r="10328">
          <cell r="A10328">
            <v>303101</v>
          </cell>
          <cell r="B10328" t="str">
            <v>DUE FROM GE PAR &amp; CONS AFFIL WITHIN OWN BUS</v>
          </cell>
        </row>
        <row r="10329">
          <cell r="A10329">
            <v>303101</v>
          </cell>
          <cell r="B10329" t="str">
            <v>DUE FROM GE PAR &amp; CONS AFFIL WITHIN OWN BUS</v>
          </cell>
        </row>
        <row r="10330">
          <cell r="A10330">
            <v>303101</v>
          </cell>
          <cell r="B10330" t="str">
            <v>DUE FROM GE PAR &amp; CONS AFFIL WITHIN OWN BUS</v>
          </cell>
        </row>
        <row r="10331">
          <cell r="A10331">
            <v>303101</v>
          </cell>
          <cell r="B10331" t="str">
            <v>DUE FROM GE PAR &amp; CONS AFFIL WITHIN OWN BUS</v>
          </cell>
        </row>
        <row r="10332">
          <cell r="A10332">
            <v>303101</v>
          </cell>
          <cell r="B10332" t="str">
            <v>DUE FROM GE PAR &amp; CONS AFFIL WITHIN OWN BUS</v>
          </cell>
        </row>
        <row r="10333">
          <cell r="A10333">
            <v>303101</v>
          </cell>
          <cell r="B10333" t="str">
            <v>DUE FROM GE PAR &amp; CONS AFFIL WITHIN OWN BUS</v>
          </cell>
        </row>
        <row r="10334">
          <cell r="A10334">
            <v>303101</v>
          </cell>
          <cell r="B10334" t="str">
            <v>DUE FROM GE PAR &amp; CONS AFFIL WITHIN OWN BUS</v>
          </cell>
        </row>
        <row r="10335">
          <cell r="A10335">
            <v>303101</v>
          </cell>
          <cell r="B10335" t="str">
            <v>DUE FROM GE PAR &amp; CONS AFFIL WITHIN OWN BUS</v>
          </cell>
        </row>
        <row r="10336">
          <cell r="A10336">
            <v>303101</v>
          </cell>
          <cell r="B10336" t="str">
            <v>DUE FROM GE PAR &amp; CONS AFFIL WITHIN OWN BUS</v>
          </cell>
        </row>
        <row r="10337">
          <cell r="A10337">
            <v>303101</v>
          </cell>
          <cell r="B10337" t="str">
            <v>DUE FROM GE PAR &amp; CONS AFFIL WITHIN OWN BUS</v>
          </cell>
        </row>
        <row r="10338">
          <cell r="A10338">
            <v>303101</v>
          </cell>
          <cell r="B10338" t="str">
            <v>DUE FROM GE PAR &amp; CONS AFFIL WITHIN OWN BUS</v>
          </cell>
        </row>
        <row r="10339">
          <cell r="A10339">
            <v>303101</v>
          </cell>
          <cell r="B10339" t="str">
            <v>DUE FROM GE PAR &amp; CONS AFFIL WITHIN OWN BUS</v>
          </cell>
        </row>
        <row r="10340">
          <cell r="A10340">
            <v>303101</v>
          </cell>
          <cell r="B10340" t="str">
            <v>DUE FROM GE PAR &amp; CONS AFFIL WITHIN OWN BUS</v>
          </cell>
        </row>
        <row r="10341">
          <cell r="A10341">
            <v>303101</v>
          </cell>
          <cell r="B10341" t="str">
            <v>DUE FROM GE PAR &amp; CONS AFFIL WITHIN OWN BUS</v>
          </cell>
        </row>
        <row r="10342">
          <cell r="A10342">
            <v>303101</v>
          </cell>
          <cell r="B10342" t="str">
            <v>DUE FROM GE PAR &amp; CONS AFFIL WITHIN OWN BUS</v>
          </cell>
        </row>
        <row r="10343">
          <cell r="A10343">
            <v>303101</v>
          </cell>
          <cell r="B10343" t="str">
            <v>DUE FROM GE PAR &amp; CONS AFFIL WITHIN OWN BUS</v>
          </cell>
        </row>
        <row r="10344">
          <cell r="A10344">
            <v>303101</v>
          </cell>
          <cell r="B10344" t="str">
            <v>DUE FROM GE PAR &amp; CONS AFFIL WITHIN OWN BUS</v>
          </cell>
        </row>
        <row r="10345">
          <cell r="A10345">
            <v>303101</v>
          </cell>
          <cell r="B10345" t="str">
            <v>DUE FROM GE PAR &amp; CONS AFFIL WITHIN OWN BUS</v>
          </cell>
        </row>
        <row r="10346">
          <cell r="A10346">
            <v>303101</v>
          </cell>
          <cell r="B10346" t="str">
            <v>DUE FROM GE PAR &amp; CONS AFFIL WITHIN OWN BUS</v>
          </cell>
        </row>
        <row r="10347">
          <cell r="A10347">
            <v>303101</v>
          </cell>
          <cell r="B10347" t="str">
            <v>DUE FROM GE PAR &amp; CONS AFFIL WITHIN OWN BUS</v>
          </cell>
        </row>
        <row r="10348">
          <cell r="A10348">
            <v>303101</v>
          </cell>
          <cell r="B10348" t="str">
            <v>DUE FROM GE PAR &amp; CONS AFFIL WITHIN OWN BUS</v>
          </cell>
        </row>
        <row r="10349">
          <cell r="A10349">
            <v>303101</v>
          </cell>
          <cell r="B10349" t="str">
            <v>DUE FROM GE PAR &amp; CONS AFFIL WITHIN OWN BUS</v>
          </cell>
        </row>
        <row r="10350">
          <cell r="A10350">
            <v>303101</v>
          </cell>
          <cell r="B10350" t="str">
            <v>DUE FROM GE PAR &amp; CONS AFFIL WITHIN OWN BUS</v>
          </cell>
        </row>
        <row r="10351">
          <cell r="A10351">
            <v>303101</v>
          </cell>
          <cell r="B10351" t="str">
            <v>DUE FROM GE PAR &amp; CONS AFFIL WITHIN OWN BUS</v>
          </cell>
        </row>
        <row r="10352">
          <cell r="A10352">
            <v>303101</v>
          </cell>
          <cell r="B10352" t="str">
            <v>DUE FROM GE PAR &amp; CONS AFFIL WITHIN OWN BUS</v>
          </cell>
        </row>
        <row r="10353">
          <cell r="A10353">
            <v>303101</v>
          </cell>
          <cell r="B10353" t="str">
            <v>DUE FROM GE PAR &amp; CONS AFFIL WITHIN OWN BUS</v>
          </cell>
        </row>
        <row r="10354">
          <cell r="A10354">
            <v>303101</v>
          </cell>
          <cell r="B10354" t="str">
            <v>DUE FROM GE PAR &amp; CONS AFFIL WITHIN OWN BUS</v>
          </cell>
        </row>
        <row r="10355">
          <cell r="A10355">
            <v>303101</v>
          </cell>
          <cell r="B10355" t="str">
            <v>DUE FROM GE PAR &amp; CONS AFFIL WITHIN OWN BUS</v>
          </cell>
        </row>
        <row r="10356">
          <cell r="A10356">
            <v>303101</v>
          </cell>
          <cell r="B10356" t="str">
            <v>DUE FROM GE PAR &amp; CONS AFFIL WITHIN OWN BUS</v>
          </cell>
        </row>
        <row r="10357">
          <cell r="A10357">
            <v>303101</v>
          </cell>
          <cell r="B10357" t="str">
            <v>DUE FROM GE PAR &amp; CONS AFFIL WITHIN OWN BUS</v>
          </cell>
        </row>
        <row r="10358">
          <cell r="A10358">
            <v>303101</v>
          </cell>
          <cell r="B10358" t="str">
            <v>DUE FROM GE PAR &amp; CONS AFFIL WITHIN OWN BUS</v>
          </cell>
        </row>
        <row r="10359">
          <cell r="A10359">
            <v>303101</v>
          </cell>
          <cell r="B10359" t="str">
            <v>DUE FROM GE PAR &amp; CONS AFFIL WITHIN OWN BUS</v>
          </cell>
        </row>
        <row r="10360">
          <cell r="A10360">
            <v>303101</v>
          </cell>
          <cell r="B10360" t="str">
            <v>DUE FROM GE PAR &amp; CONS AFFIL WITHIN OWN BUS</v>
          </cell>
        </row>
        <row r="10361">
          <cell r="A10361">
            <v>303201</v>
          </cell>
          <cell r="B10361" t="str">
            <v>DUE FROM GE PAR &amp; CONS AFFIL OUTSIDE OWN BUS</v>
          </cell>
        </row>
        <row r="10362">
          <cell r="A10362">
            <v>303201</v>
          </cell>
          <cell r="B10362" t="str">
            <v>DUE FROM GE PAR &amp; CONS AFFIL OUTSIDE OWN BUS</v>
          </cell>
        </row>
        <row r="10363">
          <cell r="A10363">
            <v>303201</v>
          </cell>
          <cell r="B10363" t="str">
            <v>DUE FROM GE PAR &amp; CONS AFFIL OUTSIDE OWN BUS</v>
          </cell>
        </row>
        <row r="10364">
          <cell r="A10364">
            <v>303201</v>
          </cell>
          <cell r="B10364" t="str">
            <v>DUE FROM GE PAR &amp; CONS AFFIL OUTSIDE OWN BUS</v>
          </cell>
        </row>
        <row r="10365">
          <cell r="A10365">
            <v>303201</v>
          </cell>
          <cell r="B10365" t="str">
            <v>DUE FROM GE PAR &amp; CONS AFFIL OUTSIDE OWN BUS</v>
          </cell>
        </row>
        <row r="10366">
          <cell r="A10366">
            <v>303201</v>
          </cell>
          <cell r="B10366" t="str">
            <v>DUE FROM GE PAR &amp; CONS AFFIL OUTSIDE OWN BUS</v>
          </cell>
        </row>
        <row r="10367">
          <cell r="A10367">
            <v>303201</v>
          </cell>
          <cell r="B10367" t="str">
            <v>DUE FROM GE PAR &amp; CONS AFFIL OUTSIDE OWN BUS</v>
          </cell>
        </row>
        <row r="10368">
          <cell r="A10368">
            <v>303201</v>
          </cell>
          <cell r="B10368" t="str">
            <v>DUE FROM GE PAR &amp; CONS AFFIL OUTSIDE OWN BUS</v>
          </cell>
        </row>
        <row r="10369">
          <cell r="A10369">
            <v>303201</v>
          </cell>
          <cell r="B10369" t="str">
            <v>DUE FROM GE PAR &amp; CONS AFFIL OUTSIDE OWN BUS</v>
          </cell>
        </row>
        <row r="10370">
          <cell r="A10370">
            <v>371001</v>
          </cell>
          <cell r="B10370" t="str">
            <v>RESERVE FOR CUSTOMERS' ACCTS AND NOTES-CURRENT</v>
          </cell>
        </row>
        <row r="10371">
          <cell r="A10371">
            <v>403001</v>
          </cell>
          <cell r="B10371" t="str">
            <v>OTHER RECEIVABLES - ASSOC CO.</v>
          </cell>
        </row>
        <row r="10372">
          <cell r="A10372">
            <v>403001</v>
          </cell>
          <cell r="B10372" t="str">
            <v>OTHER RECEIVABLES - ASSOC CO.</v>
          </cell>
        </row>
        <row r="10373">
          <cell r="A10373">
            <v>403001</v>
          </cell>
          <cell r="B10373" t="str">
            <v>OTHER RECEIVABLES - ASSOC CO.</v>
          </cell>
        </row>
        <row r="10374">
          <cell r="A10374">
            <v>403001</v>
          </cell>
          <cell r="B10374" t="str">
            <v>OTHER RECEIVABLES - ASSOC CO.</v>
          </cell>
        </row>
        <row r="10375">
          <cell r="A10375">
            <v>403001</v>
          </cell>
          <cell r="B10375" t="str">
            <v>OTHER RECEIVABLES - ASSOC CO.</v>
          </cell>
        </row>
        <row r="10376">
          <cell r="A10376">
            <v>403001</v>
          </cell>
          <cell r="B10376" t="str">
            <v>OTHER RECEIVABLES - ASSOC CO.</v>
          </cell>
        </row>
        <row r="10377">
          <cell r="A10377">
            <v>405001</v>
          </cell>
          <cell r="B10377" t="str">
            <v>SUNDRY RECEIVABLES-CURRENT</v>
          </cell>
        </row>
        <row r="10378">
          <cell r="A10378">
            <v>405001</v>
          </cell>
          <cell r="B10378" t="str">
            <v>SUNDRY RECEIVABLES-CURRENT</v>
          </cell>
        </row>
        <row r="10379">
          <cell r="A10379">
            <v>405001</v>
          </cell>
          <cell r="B10379" t="str">
            <v>SUNDRY RECEIVABLES-CURRENT</v>
          </cell>
        </row>
        <row r="10380">
          <cell r="A10380">
            <v>405001</v>
          </cell>
          <cell r="B10380" t="str">
            <v>SUNDRY RECEIVABLES-CURRENT</v>
          </cell>
        </row>
        <row r="10381">
          <cell r="A10381">
            <v>405001</v>
          </cell>
          <cell r="B10381" t="str">
            <v>SUNDRY RECEIVABLES-CURRENT</v>
          </cell>
        </row>
        <row r="10382">
          <cell r="A10382">
            <v>405001</v>
          </cell>
          <cell r="B10382" t="str">
            <v>SUNDRY RECEIVABLES-CURRENT</v>
          </cell>
        </row>
        <row r="10383">
          <cell r="A10383">
            <v>405001</v>
          </cell>
          <cell r="B10383" t="str">
            <v>SUNDRY RECEIVABLES-CURRENT</v>
          </cell>
        </row>
        <row r="10384">
          <cell r="A10384">
            <v>405001</v>
          </cell>
          <cell r="B10384" t="str">
            <v>SUNDRY RECEIVABLES-CURRENT</v>
          </cell>
        </row>
        <row r="10385">
          <cell r="A10385">
            <v>405001</v>
          </cell>
          <cell r="B10385" t="str">
            <v>SUNDRY RECEIVABLES-CURRENT</v>
          </cell>
        </row>
        <row r="10386">
          <cell r="A10386">
            <v>405001</v>
          </cell>
          <cell r="B10386" t="str">
            <v>SUNDRY RECEIVABLES-CURRENT</v>
          </cell>
        </row>
        <row r="10387">
          <cell r="A10387">
            <v>405001</v>
          </cell>
          <cell r="B10387" t="str">
            <v>SUNDRY RECEIVABLES-CURRENT</v>
          </cell>
        </row>
        <row r="10388">
          <cell r="A10388">
            <v>405001</v>
          </cell>
          <cell r="B10388" t="str">
            <v>SUNDRY RECEIVABLES-CURRENT</v>
          </cell>
        </row>
        <row r="10389">
          <cell r="A10389">
            <v>405001</v>
          </cell>
          <cell r="B10389" t="str">
            <v>SUNDRY RECEIVABLES-CURRENT</v>
          </cell>
        </row>
        <row r="10390">
          <cell r="A10390">
            <v>405001</v>
          </cell>
          <cell r="B10390" t="str">
            <v>SUNDRY RECEIVABLES-CURRENT</v>
          </cell>
        </row>
        <row r="10391">
          <cell r="A10391">
            <v>405001</v>
          </cell>
          <cell r="B10391" t="str">
            <v>SUNDRY RECEIVABLES-CURRENT</v>
          </cell>
        </row>
        <row r="10392">
          <cell r="A10392">
            <v>405001</v>
          </cell>
          <cell r="B10392" t="str">
            <v>SUNDRY RECEIVABLES-CURRENT</v>
          </cell>
        </row>
        <row r="10393">
          <cell r="A10393">
            <v>405001</v>
          </cell>
          <cell r="B10393" t="str">
            <v>SUNDRY RECEIVABLES-CURRENT</v>
          </cell>
        </row>
        <row r="10394">
          <cell r="A10394">
            <v>405001</v>
          </cell>
          <cell r="B10394" t="str">
            <v>SUNDRY RECEIVABLES-CURRENT</v>
          </cell>
        </row>
        <row r="10395">
          <cell r="A10395">
            <v>405001</v>
          </cell>
          <cell r="B10395" t="str">
            <v>SUNDRY RECEIVABLES-CURRENT</v>
          </cell>
        </row>
        <row r="10396">
          <cell r="A10396">
            <v>405001</v>
          </cell>
          <cell r="B10396" t="str">
            <v>SUNDRY RECEIVABLES-CURRENT</v>
          </cell>
        </row>
        <row r="10397">
          <cell r="A10397">
            <v>405001</v>
          </cell>
          <cell r="B10397" t="str">
            <v>SUNDRY RECEIVABLES-CURRENT</v>
          </cell>
        </row>
        <row r="10398">
          <cell r="A10398">
            <v>405001</v>
          </cell>
          <cell r="B10398" t="str">
            <v>SUNDRY RECEIVABLES-CURRENT</v>
          </cell>
        </row>
        <row r="10399">
          <cell r="A10399">
            <v>409001</v>
          </cell>
          <cell r="B10399" t="str">
            <v>PURCHASE OF EXCHANGE</v>
          </cell>
        </row>
        <row r="10400">
          <cell r="A10400">
            <v>410001</v>
          </cell>
          <cell r="B10400" t="str">
            <v>ALLOW FOR SUNDRY RECEIVABLES-CURRENT</v>
          </cell>
        </row>
        <row r="10401">
          <cell r="A10401">
            <v>440001</v>
          </cell>
          <cell r="B10401" t="str">
            <v>SUNDRY RECEIVABLES-NOT CURRENT</v>
          </cell>
        </row>
        <row r="10402">
          <cell r="A10402">
            <v>440001</v>
          </cell>
          <cell r="B10402" t="str">
            <v>SUNDRY RECEIVABLES-NOT CURRENT</v>
          </cell>
        </row>
        <row r="10403">
          <cell r="A10403">
            <v>500001</v>
          </cell>
          <cell r="B10403" t="str">
            <v>INVENTORIES RAW AND IN PROCESS</v>
          </cell>
        </row>
        <row r="10404">
          <cell r="A10404">
            <v>500001</v>
          </cell>
          <cell r="B10404" t="str">
            <v>INVENTORIES RAW AND IN PROCESS</v>
          </cell>
        </row>
        <row r="10405">
          <cell r="A10405">
            <v>500001</v>
          </cell>
          <cell r="B10405" t="str">
            <v>INVENTORIES RAW AND IN PROCESS</v>
          </cell>
        </row>
        <row r="10406">
          <cell r="A10406">
            <v>500001</v>
          </cell>
          <cell r="B10406" t="str">
            <v>INVENTORIES RAW AND IN PROCESS</v>
          </cell>
        </row>
        <row r="10407">
          <cell r="A10407">
            <v>500001</v>
          </cell>
          <cell r="B10407" t="str">
            <v>INVENTORIES RAW AND IN PROCESS</v>
          </cell>
        </row>
        <row r="10408">
          <cell r="A10408">
            <v>500001</v>
          </cell>
          <cell r="B10408" t="str">
            <v>INVENTORIES RAW AND IN PROCESS</v>
          </cell>
        </row>
        <row r="10409">
          <cell r="A10409">
            <v>500001</v>
          </cell>
          <cell r="B10409" t="str">
            <v>INVENTORIES RAW AND IN PROCESS</v>
          </cell>
        </row>
        <row r="10410">
          <cell r="A10410">
            <v>500001</v>
          </cell>
          <cell r="B10410" t="str">
            <v>INVENTORIES RAW AND IN PROCESS</v>
          </cell>
        </row>
        <row r="10411">
          <cell r="A10411">
            <v>500001</v>
          </cell>
          <cell r="B10411" t="str">
            <v>INVENTORIES RAW AND IN PROCESS</v>
          </cell>
        </row>
        <row r="10412">
          <cell r="A10412">
            <v>500001</v>
          </cell>
          <cell r="B10412" t="str">
            <v>INVENTORIES RAW AND IN PROCESS</v>
          </cell>
        </row>
        <row r="10413">
          <cell r="A10413">
            <v>500001</v>
          </cell>
          <cell r="B10413" t="str">
            <v>INVENTORIES RAW AND IN PROCESS</v>
          </cell>
        </row>
        <row r="10414">
          <cell r="A10414">
            <v>500001</v>
          </cell>
          <cell r="B10414" t="str">
            <v>INVENTORIES RAW AND IN PROCESS</v>
          </cell>
        </row>
        <row r="10415">
          <cell r="A10415">
            <v>500001</v>
          </cell>
          <cell r="B10415" t="str">
            <v>INVENTORIES RAW AND IN PROCESS</v>
          </cell>
        </row>
        <row r="10416">
          <cell r="A10416">
            <v>500001</v>
          </cell>
          <cell r="B10416" t="str">
            <v>INVENTORIES RAW AND IN PROCESS</v>
          </cell>
        </row>
        <row r="10417">
          <cell r="A10417">
            <v>500001</v>
          </cell>
          <cell r="B10417" t="str">
            <v>INVENTORIES RAW AND IN PROCESS</v>
          </cell>
        </row>
        <row r="10418">
          <cell r="A10418">
            <v>500001</v>
          </cell>
          <cell r="B10418" t="str">
            <v>INVENTORIES RAW AND IN PROCESS</v>
          </cell>
        </row>
        <row r="10419">
          <cell r="A10419">
            <v>500001</v>
          </cell>
          <cell r="B10419" t="str">
            <v>INVENTORIES RAW AND IN PROCESS</v>
          </cell>
        </row>
        <row r="10420">
          <cell r="A10420">
            <v>500001</v>
          </cell>
          <cell r="B10420" t="str">
            <v>INVENTORIES RAW AND IN PROCESS</v>
          </cell>
        </row>
        <row r="10421">
          <cell r="A10421">
            <v>500001</v>
          </cell>
          <cell r="B10421" t="str">
            <v>INVENTORIES RAW AND IN PROCESS</v>
          </cell>
        </row>
        <row r="10422">
          <cell r="A10422">
            <v>500001</v>
          </cell>
          <cell r="B10422" t="str">
            <v>INVENTORIES RAW AND IN PROCESS</v>
          </cell>
        </row>
        <row r="10423">
          <cell r="A10423">
            <v>500001</v>
          </cell>
          <cell r="B10423" t="str">
            <v>INVENTORIES RAW AND IN PROCESS</v>
          </cell>
        </row>
        <row r="10424">
          <cell r="A10424">
            <v>500001</v>
          </cell>
          <cell r="B10424" t="str">
            <v>INVENTORIES RAW AND IN PROCESS</v>
          </cell>
        </row>
        <row r="10425">
          <cell r="A10425">
            <v>500001</v>
          </cell>
          <cell r="B10425" t="str">
            <v>INVENTORIES RAW AND IN PROCESS</v>
          </cell>
        </row>
        <row r="10426">
          <cell r="A10426">
            <v>500001</v>
          </cell>
          <cell r="B10426" t="str">
            <v>INVENTORIES RAW AND IN PROCESS</v>
          </cell>
        </row>
        <row r="10427">
          <cell r="A10427">
            <v>500001</v>
          </cell>
          <cell r="B10427" t="str">
            <v>INVENTORIES RAW AND IN PROCESS</v>
          </cell>
        </row>
        <row r="10428">
          <cell r="A10428">
            <v>500001</v>
          </cell>
          <cell r="B10428" t="str">
            <v>INVENTORIES RAW AND IN PROCESS</v>
          </cell>
        </row>
        <row r="10429">
          <cell r="A10429">
            <v>500001</v>
          </cell>
          <cell r="B10429" t="str">
            <v>INVENTORIES RAW AND IN PROCESS</v>
          </cell>
        </row>
        <row r="10430">
          <cell r="A10430">
            <v>500001</v>
          </cell>
          <cell r="B10430" t="str">
            <v>INVENTORIES RAW AND IN PROCESS</v>
          </cell>
        </row>
        <row r="10431">
          <cell r="A10431">
            <v>500001</v>
          </cell>
          <cell r="B10431" t="str">
            <v>INVENTORIES RAW AND IN PROCESS</v>
          </cell>
        </row>
        <row r="10432">
          <cell r="A10432">
            <v>500001</v>
          </cell>
          <cell r="B10432" t="str">
            <v>INVENTORIES RAW AND IN PROCESS</v>
          </cell>
        </row>
        <row r="10433">
          <cell r="A10433">
            <v>500001</v>
          </cell>
          <cell r="B10433" t="str">
            <v>INVENTORIES RAW AND IN PROCESS</v>
          </cell>
        </row>
        <row r="10434">
          <cell r="A10434">
            <v>500001</v>
          </cell>
          <cell r="B10434" t="str">
            <v>INVENTORIES RAW AND IN PROCESS</v>
          </cell>
        </row>
        <row r="10435">
          <cell r="A10435">
            <v>500001</v>
          </cell>
          <cell r="B10435" t="str">
            <v>INVENTORIES RAW AND IN PROCESS</v>
          </cell>
        </row>
        <row r="10436">
          <cell r="A10436">
            <v>500001</v>
          </cell>
          <cell r="B10436" t="str">
            <v>INVENTORIES RAW AND IN PROCESS</v>
          </cell>
        </row>
        <row r="10437">
          <cell r="A10437">
            <v>500001</v>
          </cell>
          <cell r="B10437" t="str">
            <v>INVENTORIES RAW AND IN PROCESS</v>
          </cell>
        </row>
        <row r="10438">
          <cell r="A10438">
            <v>500001</v>
          </cell>
          <cell r="B10438" t="str">
            <v>INVENTORIES RAW AND IN PROCESS</v>
          </cell>
        </row>
        <row r="10439">
          <cell r="A10439">
            <v>500001</v>
          </cell>
          <cell r="B10439" t="str">
            <v>INVENTORIES RAW AND IN PROCESS</v>
          </cell>
        </row>
        <row r="10440">
          <cell r="A10440">
            <v>500001</v>
          </cell>
          <cell r="B10440" t="str">
            <v>INVENTORIES RAW AND IN PROCESS</v>
          </cell>
        </row>
        <row r="10441">
          <cell r="A10441">
            <v>500001</v>
          </cell>
          <cell r="B10441" t="str">
            <v>INVENTORIES RAW AND IN PROCESS</v>
          </cell>
        </row>
        <row r="10442">
          <cell r="A10442">
            <v>500001</v>
          </cell>
          <cell r="B10442" t="str">
            <v>INVENTORIES RAW AND IN PROCESS</v>
          </cell>
        </row>
        <row r="10443">
          <cell r="A10443">
            <v>500001</v>
          </cell>
          <cell r="B10443" t="str">
            <v>INVENTORIES RAW AND IN PROCESS</v>
          </cell>
        </row>
        <row r="10444">
          <cell r="A10444">
            <v>500001</v>
          </cell>
          <cell r="B10444" t="str">
            <v>INVENTORIES RAW AND IN PROCESS</v>
          </cell>
        </row>
        <row r="10445">
          <cell r="A10445">
            <v>500001</v>
          </cell>
          <cell r="B10445" t="str">
            <v>INVENTORIES RAW AND IN PROCESS</v>
          </cell>
        </row>
        <row r="10446">
          <cell r="A10446">
            <v>500001</v>
          </cell>
          <cell r="B10446" t="str">
            <v>INVENTORIES RAW AND IN PROCESS</v>
          </cell>
        </row>
        <row r="10447">
          <cell r="A10447">
            <v>500001</v>
          </cell>
          <cell r="B10447" t="str">
            <v>INVENTORIES RAW AND IN PROCESS</v>
          </cell>
        </row>
        <row r="10448">
          <cell r="A10448">
            <v>500001</v>
          </cell>
          <cell r="B10448" t="str">
            <v>INVENTORIES RAW AND IN PROCESS</v>
          </cell>
        </row>
        <row r="10449">
          <cell r="A10449">
            <v>500001</v>
          </cell>
          <cell r="B10449" t="str">
            <v>INVENTORIES RAW AND IN PROCESS</v>
          </cell>
        </row>
        <row r="10450">
          <cell r="A10450">
            <v>500001</v>
          </cell>
          <cell r="B10450" t="str">
            <v>INVENTORIES RAW AND IN PROCESS</v>
          </cell>
        </row>
        <row r="10451">
          <cell r="A10451">
            <v>500001</v>
          </cell>
          <cell r="B10451" t="str">
            <v>INVENTORIES RAW AND IN PROCESS</v>
          </cell>
        </row>
        <row r="10452">
          <cell r="A10452">
            <v>500001</v>
          </cell>
          <cell r="B10452" t="str">
            <v>INVENTORIES RAW AND IN PROCESS</v>
          </cell>
        </row>
        <row r="10453">
          <cell r="A10453">
            <v>500001</v>
          </cell>
          <cell r="B10453" t="str">
            <v>INVENTORIES RAW AND IN PROCESS</v>
          </cell>
        </row>
        <row r="10454">
          <cell r="A10454">
            <v>500001</v>
          </cell>
          <cell r="B10454" t="str">
            <v>INVENTORIES RAW AND IN PROCESS</v>
          </cell>
        </row>
        <row r="10455">
          <cell r="A10455">
            <v>500001</v>
          </cell>
          <cell r="B10455" t="str">
            <v>INVENTORIES RAW AND IN PROCESS</v>
          </cell>
        </row>
        <row r="10456">
          <cell r="A10456">
            <v>500001</v>
          </cell>
          <cell r="B10456" t="str">
            <v>INVENTORIES RAW AND IN PROCESS</v>
          </cell>
        </row>
        <row r="10457">
          <cell r="A10457">
            <v>500001</v>
          </cell>
          <cell r="B10457" t="str">
            <v>INVENTORIES RAW AND IN PROCESS</v>
          </cell>
        </row>
        <row r="10458">
          <cell r="A10458">
            <v>600001</v>
          </cell>
          <cell r="B10458" t="str">
            <v>FINISHED PRODUCT</v>
          </cell>
        </row>
        <row r="10459">
          <cell r="A10459">
            <v>600001</v>
          </cell>
          <cell r="B10459" t="str">
            <v>FINISHED PRODUCT</v>
          </cell>
        </row>
        <row r="10460">
          <cell r="A10460">
            <v>600001</v>
          </cell>
          <cell r="B10460" t="str">
            <v>FINISHED PRODUCT</v>
          </cell>
        </row>
        <row r="10461">
          <cell r="A10461">
            <v>600001</v>
          </cell>
          <cell r="B10461" t="str">
            <v>FINISHED PRODUCT</v>
          </cell>
        </row>
        <row r="10462">
          <cell r="A10462">
            <v>600001</v>
          </cell>
          <cell r="B10462" t="str">
            <v>FINISHED PRODUCT</v>
          </cell>
        </row>
        <row r="10463">
          <cell r="A10463">
            <v>600001</v>
          </cell>
          <cell r="B10463" t="str">
            <v>FINISHED PRODUCT</v>
          </cell>
        </row>
        <row r="10464">
          <cell r="A10464">
            <v>600001</v>
          </cell>
          <cell r="B10464" t="str">
            <v>FINISHED PRODUCT</v>
          </cell>
        </row>
        <row r="10465">
          <cell r="A10465">
            <v>600001</v>
          </cell>
          <cell r="B10465" t="str">
            <v>FINISHED PRODUCT</v>
          </cell>
        </row>
        <row r="10466">
          <cell r="A10466">
            <v>600001</v>
          </cell>
          <cell r="B10466" t="str">
            <v>FINISHED PRODUCT</v>
          </cell>
        </row>
        <row r="10467">
          <cell r="A10467">
            <v>600001</v>
          </cell>
          <cell r="B10467" t="str">
            <v>FINISHED PRODUCT</v>
          </cell>
        </row>
        <row r="10468">
          <cell r="A10468">
            <v>600001</v>
          </cell>
          <cell r="B10468" t="str">
            <v>FINISHED PRODUCT</v>
          </cell>
        </row>
        <row r="10469">
          <cell r="A10469">
            <v>600001</v>
          </cell>
          <cell r="B10469" t="str">
            <v>FINISHED PRODUCT</v>
          </cell>
        </row>
        <row r="10470">
          <cell r="A10470">
            <v>600001</v>
          </cell>
          <cell r="B10470" t="str">
            <v>FINISHED PRODUCT</v>
          </cell>
        </row>
        <row r="10471">
          <cell r="A10471">
            <v>600001</v>
          </cell>
          <cell r="B10471" t="str">
            <v>FINISHED PRODUCT</v>
          </cell>
        </row>
        <row r="10472">
          <cell r="A10472">
            <v>600001</v>
          </cell>
          <cell r="B10472" t="str">
            <v>FINISHED PRODUCT</v>
          </cell>
        </row>
        <row r="10473">
          <cell r="A10473">
            <v>600001</v>
          </cell>
          <cell r="B10473" t="str">
            <v>FINISHED PRODUCT</v>
          </cell>
        </row>
        <row r="10474">
          <cell r="A10474">
            <v>600001</v>
          </cell>
          <cell r="B10474" t="str">
            <v>FINISHED PRODUCT</v>
          </cell>
        </row>
        <row r="10475">
          <cell r="A10475">
            <v>600001</v>
          </cell>
          <cell r="B10475" t="str">
            <v>FINISHED PRODUCT</v>
          </cell>
        </row>
        <row r="10476">
          <cell r="A10476">
            <v>600001</v>
          </cell>
          <cell r="B10476" t="str">
            <v>FINISHED PRODUCT</v>
          </cell>
        </row>
        <row r="10477">
          <cell r="A10477">
            <v>600001</v>
          </cell>
          <cell r="B10477" t="str">
            <v>FINISHED PRODUCT</v>
          </cell>
        </row>
        <row r="10478">
          <cell r="A10478">
            <v>600001</v>
          </cell>
          <cell r="B10478" t="str">
            <v>FINISHED PRODUCT</v>
          </cell>
        </row>
        <row r="10479">
          <cell r="A10479">
            <v>600001</v>
          </cell>
          <cell r="B10479" t="str">
            <v>FINISHED PRODUCT</v>
          </cell>
        </row>
        <row r="10480">
          <cell r="A10480">
            <v>600001</v>
          </cell>
          <cell r="B10480" t="str">
            <v>FINISHED PRODUCT</v>
          </cell>
        </row>
        <row r="10481">
          <cell r="A10481">
            <v>600001</v>
          </cell>
          <cell r="B10481" t="str">
            <v>FINISHED PRODUCT</v>
          </cell>
        </row>
        <row r="10482">
          <cell r="A10482">
            <v>600001</v>
          </cell>
          <cell r="B10482" t="str">
            <v>FINISHED PRODUCT</v>
          </cell>
        </row>
        <row r="10483">
          <cell r="A10483">
            <v>700001</v>
          </cell>
          <cell r="B10483" t="str">
            <v>CONSIGNED STOCKS</v>
          </cell>
        </row>
        <row r="10484">
          <cell r="A10484">
            <v>700001</v>
          </cell>
          <cell r="B10484" t="str">
            <v>CONSIGNED STOCKS</v>
          </cell>
        </row>
        <row r="10485">
          <cell r="A10485">
            <v>700001</v>
          </cell>
          <cell r="B10485" t="str">
            <v>CONSIGNED STOCKS</v>
          </cell>
        </row>
        <row r="10486">
          <cell r="A10486">
            <v>700001</v>
          </cell>
          <cell r="B10486" t="str">
            <v>CONSIGNED STOCKS</v>
          </cell>
        </row>
        <row r="10487">
          <cell r="A10487">
            <v>800001</v>
          </cell>
          <cell r="B10487" t="str">
            <v>UNBILLED SHIPMENTS</v>
          </cell>
        </row>
        <row r="10488">
          <cell r="A10488">
            <v>800001</v>
          </cell>
          <cell r="B10488" t="str">
            <v>UNBILLED SHIPMENTS</v>
          </cell>
        </row>
        <row r="10489">
          <cell r="A10489">
            <v>800001</v>
          </cell>
          <cell r="B10489" t="str">
            <v>UNBILLED SHIPMENTS</v>
          </cell>
        </row>
        <row r="10490">
          <cell r="A10490">
            <v>950003</v>
          </cell>
          <cell r="B10490" t="str">
            <v>OTHERS WITHIN OWN ECHELON ABOVE GROUP</v>
          </cell>
        </row>
        <row r="10491">
          <cell r="A10491">
            <v>950004</v>
          </cell>
          <cell r="B10491" t="str">
            <v>OTHER GE PARENT CO.COMPONENTS</v>
          </cell>
        </row>
        <row r="10492">
          <cell r="A10492">
            <v>970001</v>
          </cell>
          <cell r="B10492" t="str">
            <v>REVALUATION TO LIFO</v>
          </cell>
        </row>
        <row r="10493">
          <cell r="A10493">
            <v>980001</v>
          </cell>
          <cell r="B10493" t="str">
            <v>REVAL TO LIFO - ADJ. TO FIN. RPT. BASIS</v>
          </cell>
        </row>
        <row r="10494">
          <cell r="A10494">
            <v>1010001</v>
          </cell>
          <cell r="B10494" t="str">
            <v>PROGRESS COLLECTIONS</v>
          </cell>
        </row>
        <row r="10495">
          <cell r="A10495">
            <v>1010001</v>
          </cell>
          <cell r="B10495" t="str">
            <v>PROGRESS COLLECTIONS</v>
          </cell>
        </row>
        <row r="10496">
          <cell r="A10496">
            <v>1201001</v>
          </cell>
          <cell r="B10496" t="str">
            <v>INSURANCE PAID IN ADVANCE</v>
          </cell>
        </row>
        <row r="10497">
          <cell r="A10497">
            <v>1201001</v>
          </cell>
          <cell r="B10497" t="str">
            <v>INSURANCE PAID IN ADVANCE</v>
          </cell>
        </row>
        <row r="10498">
          <cell r="A10498">
            <v>1201501</v>
          </cell>
          <cell r="B10498" t="str">
            <v>PREPAID EXP., EASEMENTS &amp; RIGHTS OF WAY</v>
          </cell>
        </row>
        <row r="10499">
          <cell r="A10499">
            <v>1201501</v>
          </cell>
          <cell r="B10499" t="str">
            <v>PREPAID EXP., EASEMENTS &amp; RIGHTS OF WAY</v>
          </cell>
        </row>
        <row r="10500">
          <cell r="A10500">
            <v>1202001</v>
          </cell>
          <cell r="B10500" t="str">
            <v>TAXES PAID IN ADVANCE</v>
          </cell>
        </row>
        <row r="10501">
          <cell r="A10501">
            <v>1202001</v>
          </cell>
          <cell r="B10501" t="str">
            <v>TAXES PAID IN ADVANCE</v>
          </cell>
        </row>
        <row r="10502">
          <cell r="A10502">
            <v>1202001</v>
          </cell>
          <cell r="B10502" t="str">
            <v>TAXES PAID IN ADVANCE</v>
          </cell>
        </row>
        <row r="10503">
          <cell r="A10503">
            <v>1202001</v>
          </cell>
          <cell r="B10503" t="str">
            <v>TAXES PAID IN ADVANCE</v>
          </cell>
        </row>
        <row r="10504">
          <cell r="A10504">
            <v>1203001</v>
          </cell>
          <cell r="B10504" t="str">
            <v>OTHER DEF CHGS                   120.3,.4,.6,.8,.17,.1</v>
          </cell>
        </row>
        <row r="10505">
          <cell r="A10505">
            <v>1203001</v>
          </cell>
          <cell r="B10505" t="str">
            <v>OTHER DEF CHGS                   120.3,.4,.6,.8,.17,.1</v>
          </cell>
        </row>
        <row r="10506">
          <cell r="A10506">
            <v>1203001</v>
          </cell>
          <cell r="B10506" t="str">
            <v>OTHER DEF CHGS                   120.3,.4,.6,.8,.17,.1</v>
          </cell>
        </row>
        <row r="10507">
          <cell r="A10507">
            <v>1203001</v>
          </cell>
          <cell r="B10507" t="str">
            <v>OTHER DEF CHGS                   120.3,.4,.6,.8,.17,.1</v>
          </cell>
        </row>
        <row r="10508">
          <cell r="A10508">
            <v>1203001</v>
          </cell>
          <cell r="B10508" t="str">
            <v>OTHER DEF CHGS                   120.3,.4,.6,.8,.17,.1</v>
          </cell>
        </row>
        <row r="10509">
          <cell r="A10509">
            <v>1203001</v>
          </cell>
          <cell r="B10509" t="str">
            <v>OTHER DEF CHGS                   120.3,.4,.6,.8,.17,.1</v>
          </cell>
        </row>
        <row r="10510">
          <cell r="A10510">
            <v>1203001</v>
          </cell>
          <cell r="B10510" t="str">
            <v>OTHER DEF CHGS                   120.3,.4,.6,.8,.17,.1</v>
          </cell>
        </row>
        <row r="10511">
          <cell r="A10511">
            <v>1203001</v>
          </cell>
          <cell r="B10511" t="str">
            <v>OTHER DEF CHGS                   120.3,.4,.6,.8,.17,.1</v>
          </cell>
        </row>
        <row r="10512">
          <cell r="A10512">
            <v>1205001</v>
          </cell>
          <cell r="B10512" t="str">
            <v>UNDISTRIBUTED EXPENDITURES</v>
          </cell>
        </row>
        <row r="10513">
          <cell r="A10513">
            <v>1205001</v>
          </cell>
          <cell r="B10513" t="str">
            <v>UNDISTRIBUTED EXPENDITURES</v>
          </cell>
        </row>
        <row r="10514">
          <cell r="A10514">
            <v>1205001</v>
          </cell>
          <cell r="B10514" t="str">
            <v>UNDISTRIBUTED EXPENDITURES</v>
          </cell>
        </row>
        <row r="10515">
          <cell r="A10515">
            <v>1205001</v>
          </cell>
          <cell r="B10515" t="str">
            <v>UNDISTRIBUTED EXPENDITURES</v>
          </cell>
        </row>
        <row r="10516">
          <cell r="A10516">
            <v>1205001</v>
          </cell>
          <cell r="B10516" t="str">
            <v>UNDISTRIBUTED EXPENDITURES</v>
          </cell>
        </row>
        <row r="10517">
          <cell r="A10517">
            <v>1205001</v>
          </cell>
          <cell r="B10517" t="str">
            <v>UNDISTRIBUTED EXPENDITURES</v>
          </cell>
        </row>
        <row r="10518">
          <cell r="A10518">
            <v>1205001</v>
          </cell>
          <cell r="B10518" t="str">
            <v>UNDISTRIBUTED EXPENDITURES</v>
          </cell>
        </row>
        <row r="10519">
          <cell r="A10519">
            <v>1205001</v>
          </cell>
          <cell r="B10519" t="str">
            <v>UNDISTRIBUTED EXPENDITURES</v>
          </cell>
        </row>
        <row r="10520">
          <cell r="A10520">
            <v>1205001</v>
          </cell>
          <cell r="B10520" t="str">
            <v>UNDISTRIBUTED EXPENDITURES</v>
          </cell>
        </row>
        <row r="10521">
          <cell r="A10521">
            <v>1205001</v>
          </cell>
          <cell r="B10521" t="str">
            <v>UNDISTRIBUTED EXPENDITURES</v>
          </cell>
        </row>
        <row r="10522">
          <cell r="A10522">
            <v>1205001</v>
          </cell>
          <cell r="B10522" t="str">
            <v>UNDISTRIBUTED EXPENDITURES</v>
          </cell>
        </row>
        <row r="10523">
          <cell r="A10523">
            <v>1205001</v>
          </cell>
          <cell r="B10523" t="str">
            <v>UNDISTRIBUTED EXPENDITURES</v>
          </cell>
        </row>
        <row r="10524">
          <cell r="A10524">
            <v>1205001</v>
          </cell>
          <cell r="B10524" t="str">
            <v>UNDISTRIBUTED EXPENDITURES</v>
          </cell>
        </row>
        <row r="10525">
          <cell r="A10525">
            <v>1205001</v>
          </cell>
          <cell r="B10525" t="str">
            <v>UNDISTRIBUTED EXPENDITURES</v>
          </cell>
        </row>
        <row r="10526">
          <cell r="A10526">
            <v>1205001</v>
          </cell>
          <cell r="B10526" t="str">
            <v>UNDISTRIBUTED EXPENDITURES</v>
          </cell>
        </row>
        <row r="10527">
          <cell r="A10527">
            <v>1205001</v>
          </cell>
          <cell r="B10527" t="str">
            <v>UNDISTRIBUTED EXPENDITURES</v>
          </cell>
        </row>
        <row r="10528">
          <cell r="A10528">
            <v>1205001</v>
          </cell>
          <cell r="B10528" t="str">
            <v>UNDISTRIBUTED EXPENDITURES</v>
          </cell>
        </row>
        <row r="10529">
          <cell r="A10529">
            <v>1205001</v>
          </cell>
          <cell r="B10529" t="str">
            <v>UNDISTRIBUTED EXPENDITURES</v>
          </cell>
        </row>
        <row r="10530">
          <cell r="A10530">
            <v>1205001</v>
          </cell>
          <cell r="B10530" t="str">
            <v>UNDISTRIBUTED EXPENDITURES</v>
          </cell>
        </row>
        <row r="10531">
          <cell r="A10531">
            <v>1205001</v>
          </cell>
          <cell r="B10531" t="str">
            <v>UNDISTRIBUTED EXPENDITURES</v>
          </cell>
        </row>
        <row r="10532">
          <cell r="A10532">
            <v>1205001</v>
          </cell>
          <cell r="B10532" t="str">
            <v>UNDISTRIBUTED EXPENDITURES</v>
          </cell>
        </row>
        <row r="10533">
          <cell r="A10533">
            <v>1205001</v>
          </cell>
          <cell r="B10533" t="str">
            <v>UNDISTRIBUTED EXPENDITURES</v>
          </cell>
        </row>
        <row r="10534">
          <cell r="A10534">
            <v>1205001</v>
          </cell>
          <cell r="B10534" t="str">
            <v>UNDISTRIBUTED EXPENDITURES</v>
          </cell>
        </row>
        <row r="10535">
          <cell r="A10535">
            <v>1205001</v>
          </cell>
          <cell r="B10535" t="str">
            <v>UNDISTRIBUTED EXPENDITURES</v>
          </cell>
        </row>
        <row r="10536">
          <cell r="A10536">
            <v>1205001</v>
          </cell>
          <cell r="B10536" t="str">
            <v>UNDISTRIBUTED EXPENDITURES</v>
          </cell>
        </row>
        <row r="10537">
          <cell r="A10537">
            <v>1205001</v>
          </cell>
          <cell r="B10537" t="str">
            <v>UNDISTRIBUTED EXPENDITURES</v>
          </cell>
        </row>
        <row r="10538">
          <cell r="A10538">
            <v>1205001</v>
          </cell>
          <cell r="B10538" t="str">
            <v>UNDISTRIBUTED EXPENDITURES</v>
          </cell>
        </row>
        <row r="10539">
          <cell r="A10539">
            <v>1205001</v>
          </cell>
          <cell r="B10539" t="str">
            <v>UNDISTRIBUTED EXPENDITURES</v>
          </cell>
        </row>
        <row r="10540">
          <cell r="A10540">
            <v>1205001</v>
          </cell>
          <cell r="B10540" t="str">
            <v>UNDISTRIBUTED EXPENDITURES</v>
          </cell>
        </row>
        <row r="10541">
          <cell r="A10541">
            <v>1205001</v>
          </cell>
          <cell r="B10541" t="str">
            <v>UNDISTRIBUTED EXPENDITURES</v>
          </cell>
        </row>
        <row r="10542">
          <cell r="A10542">
            <v>1205001</v>
          </cell>
          <cell r="B10542" t="str">
            <v>UNDISTRIBUTED EXPENDITURES</v>
          </cell>
        </row>
        <row r="10543">
          <cell r="A10543">
            <v>1205001</v>
          </cell>
          <cell r="B10543" t="str">
            <v>UNDISTRIBUTED EXPENDITURES</v>
          </cell>
        </row>
        <row r="10544">
          <cell r="A10544">
            <v>1205001</v>
          </cell>
          <cell r="B10544" t="str">
            <v>UNDISTRIBUTED EXPENDITURES</v>
          </cell>
        </row>
        <row r="10545">
          <cell r="A10545">
            <v>1205001</v>
          </cell>
          <cell r="B10545" t="str">
            <v>UNDISTRIBUTED EXPENDITURES</v>
          </cell>
        </row>
        <row r="10546">
          <cell r="A10546">
            <v>1205001</v>
          </cell>
          <cell r="B10546" t="str">
            <v>UNDISTRIBUTED EXPENDITURES</v>
          </cell>
        </row>
        <row r="10547">
          <cell r="A10547">
            <v>1205001</v>
          </cell>
          <cell r="B10547" t="str">
            <v>UNDISTRIBUTED EXPENDITURES</v>
          </cell>
        </row>
        <row r="10548">
          <cell r="A10548">
            <v>1205001</v>
          </cell>
          <cell r="B10548" t="str">
            <v>UNDISTRIBUTED EXPENDITURES</v>
          </cell>
        </row>
        <row r="10549">
          <cell r="A10549">
            <v>1205001</v>
          </cell>
          <cell r="B10549" t="str">
            <v>UNDISTRIBUTED EXPENDITURES</v>
          </cell>
        </row>
        <row r="10550">
          <cell r="A10550">
            <v>1205001</v>
          </cell>
          <cell r="B10550" t="str">
            <v>UNDISTRIBUTED EXPENDITURES</v>
          </cell>
        </row>
        <row r="10551">
          <cell r="A10551">
            <v>1205001</v>
          </cell>
          <cell r="B10551" t="str">
            <v>UNDISTRIBUTED EXPENDITURES</v>
          </cell>
        </row>
        <row r="10552">
          <cell r="A10552">
            <v>1205001</v>
          </cell>
          <cell r="B10552" t="str">
            <v>UNDISTRIBUTED EXPENDITURES</v>
          </cell>
        </row>
        <row r="10553">
          <cell r="A10553">
            <v>1205001</v>
          </cell>
          <cell r="B10553" t="str">
            <v>UNDISTRIBUTED EXPENDITURES</v>
          </cell>
        </row>
        <row r="10554">
          <cell r="A10554">
            <v>1205001</v>
          </cell>
          <cell r="B10554" t="str">
            <v>UNDISTRIBUTED EXPENDITURES</v>
          </cell>
        </row>
        <row r="10555">
          <cell r="A10555">
            <v>1205001</v>
          </cell>
          <cell r="B10555" t="str">
            <v>UNDISTRIBUTED EXPENDITURES</v>
          </cell>
        </row>
        <row r="10556">
          <cell r="A10556">
            <v>1205001</v>
          </cell>
          <cell r="B10556" t="str">
            <v>UNDISTRIBUTED EXPENDITURES</v>
          </cell>
        </row>
        <row r="10557">
          <cell r="A10557">
            <v>1205001</v>
          </cell>
          <cell r="B10557" t="str">
            <v>UNDISTRIBUTED EXPENDITURES</v>
          </cell>
        </row>
        <row r="10558">
          <cell r="A10558">
            <v>1205001</v>
          </cell>
          <cell r="B10558" t="str">
            <v>UNDISTRIBUTED EXPENDITURES</v>
          </cell>
        </row>
        <row r="10559">
          <cell r="A10559">
            <v>1205001</v>
          </cell>
          <cell r="B10559" t="str">
            <v>UNDISTRIBUTED EXPENDITURES</v>
          </cell>
        </row>
        <row r="10560">
          <cell r="A10560">
            <v>1205001</v>
          </cell>
          <cell r="B10560" t="str">
            <v>UNDISTRIBUTED EXPENDITURES</v>
          </cell>
        </row>
        <row r="10561">
          <cell r="A10561">
            <v>1205001</v>
          </cell>
          <cell r="B10561" t="str">
            <v>UNDISTRIBUTED EXPENDITURES</v>
          </cell>
        </row>
        <row r="10562">
          <cell r="A10562">
            <v>1205001</v>
          </cell>
          <cell r="B10562" t="str">
            <v>UNDISTRIBUTED EXPENDITURES</v>
          </cell>
        </row>
        <row r="10563">
          <cell r="A10563">
            <v>1205001</v>
          </cell>
          <cell r="B10563" t="str">
            <v>UNDISTRIBUTED EXPENDITURES</v>
          </cell>
        </row>
        <row r="10564">
          <cell r="A10564">
            <v>1205001</v>
          </cell>
          <cell r="B10564" t="str">
            <v>UNDISTRIBUTED EXPENDITURES</v>
          </cell>
        </row>
        <row r="10565">
          <cell r="A10565">
            <v>1205001</v>
          </cell>
          <cell r="B10565" t="str">
            <v>UNDISTRIBUTED EXPENDITURES</v>
          </cell>
        </row>
        <row r="10566">
          <cell r="A10566">
            <v>1205001</v>
          </cell>
          <cell r="B10566" t="str">
            <v>UNDISTRIBUTED EXPENDITURES</v>
          </cell>
        </row>
        <row r="10567">
          <cell r="A10567">
            <v>1205001</v>
          </cell>
          <cell r="B10567" t="str">
            <v>UNDISTRIBUTED EXPENDITURES</v>
          </cell>
        </row>
        <row r="10568">
          <cell r="A10568">
            <v>1205001</v>
          </cell>
          <cell r="B10568" t="str">
            <v>UNDISTRIBUTED EXPENDITURES</v>
          </cell>
        </row>
        <row r="10569">
          <cell r="A10569">
            <v>1205001</v>
          </cell>
          <cell r="B10569" t="str">
            <v>UNDISTRIBUTED EXPENDITURES</v>
          </cell>
        </row>
        <row r="10570">
          <cell r="A10570">
            <v>1205001</v>
          </cell>
          <cell r="B10570" t="str">
            <v>UNDISTRIBUTED EXPENDITURES</v>
          </cell>
        </row>
        <row r="10571">
          <cell r="A10571">
            <v>1205001</v>
          </cell>
          <cell r="B10571" t="str">
            <v>UNDISTRIBUTED EXPENDITURES</v>
          </cell>
        </row>
        <row r="10572">
          <cell r="A10572">
            <v>1205001</v>
          </cell>
          <cell r="B10572" t="str">
            <v>UNDISTRIBUTED EXPENDITURES</v>
          </cell>
        </row>
        <row r="10573">
          <cell r="A10573">
            <v>1205001</v>
          </cell>
          <cell r="B10573" t="str">
            <v>UNDISTRIBUTED EXPENDITURES</v>
          </cell>
        </row>
        <row r="10574">
          <cell r="A10574">
            <v>1205001</v>
          </cell>
          <cell r="B10574" t="str">
            <v>UNDISTRIBUTED EXPENDITURES</v>
          </cell>
        </row>
        <row r="10575">
          <cell r="A10575">
            <v>1205001</v>
          </cell>
          <cell r="B10575" t="str">
            <v>UNDISTRIBUTED EXPENDITURES</v>
          </cell>
        </row>
        <row r="10576">
          <cell r="A10576">
            <v>1205001</v>
          </cell>
          <cell r="B10576" t="str">
            <v>UNDISTRIBUTED EXPENDITURES</v>
          </cell>
        </row>
        <row r="10577">
          <cell r="A10577">
            <v>1205001</v>
          </cell>
          <cell r="B10577" t="str">
            <v>UNDISTRIBUTED EXPENDITURES</v>
          </cell>
        </row>
        <row r="10578">
          <cell r="A10578">
            <v>1205001</v>
          </cell>
          <cell r="B10578" t="str">
            <v>UNDISTRIBUTED EXPENDITURES</v>
          </cell>
        </row>
        <row r="10579">
          <cell r="A10579">
            <v>1205001</v>
          </cell>
          <cell r="B10579" t="str">
            <v>UNDISTRIBUTED EXPENDITURES</v>
          </cell>
        </row>
        <row r="10580">
          <cell r="A10580">
            <v>1205001</v>
          </cell>
          <cell r="B10580" t="str">
            <v>UNDISTRIBUTED EXPENDITURES</v>
          </cell>
        </row>
        <row r="10581">
          <cell r="A10581">
            <v>1205001</v>
          </cell>
          <cell r="B10581" t="str">
            <v>UNDISTRIBUTED EXPENDITURES</v>
          </cell>
        </row>
        <row r="10582">
          <cell r="A10582">
            <v>1205001</v>
          </cell>
          <cell r="B10582" t="str">
            <v>UNDISTRIBUTED EXPENDITURES</v>
          </cell>
        </row>
        <row r="10583">
          <cell r="A10583">
            <v>1205001</v>
          </cell>
          <cell r="B10583" t="str">
            <v>UNDISTRIBUTED EXPENDITURES</v>
          </cell>
        </row>
        <row r="10584">
          <cell r="A10584">
            <v>1205001</v>
          </cell>
          <cell r="B10584" t="str">
            <v>UNDISTRIBUTED EXPENDITURES</v>
          </cell>
        </row>
        <row r="10585">
          <cell r="A10585">
            <v>1205001</v>
          </cell>
          <cell r="B10585" t="str">
            <v>UNDISTRIBUTED EXPENDITURES</v>
          </cell>
        </row>
        <row r="10586">
          <cell r="A10586">
            <v>1205001</v>
          </cell>
          <cell r="B10586" t="str">
            <v>UNDISTRIBUTED EXPENDITURES</v>
          </cell>
        </row>
        <row r="10587">
          <cell r="A10587">
            <v>1205001</v>
          </cell>
          <cell r="B10587" t="str">
            <v>UNDISTRIBUTED EXPENDITURES</v>
          </cell>
        </row>
        <row r="10588">
          <cell r="A10588">
            <v>1205001</v>
          </cell>
          <cell r="B10588" t="str">
            <v>UNDISTRIBUTED EXPENDITURES</v>
          </cell>
        </row>
        <row r="10589">
          <cell r="A10589">
            <v>1205001</v>
          </cell>
          <cell r="B10589" t="str">
            <v>UNDISTRIBUTED EXPENDITURES</v>
          </cell>
        </row>
        <row r="10590">
          <cell r="A10590">
            <v>1205001</v>
          </cell>
          <cell r="B10590" t="str">
            <v>UNDISTRIBUTED EXPENDITURES</v>
          </cell>
        </row>
        <row r="10591">
          <cell r="A10591">
            <v>1205001</v>
          </cell>
          <cell r="B10591" t="str">
            <v>UNDISTRIBUTED EXPENDITURES</v>
          </cell>
        </row>
        <row r="10592">
          <cell r="A10592">
            <v>1205001</v>
          </cell>
          <cell r="B10592" t="str">
            <v>UNDISTRIBUTED EXPENDITURES</v>
          </cell>
        </row>
        <row r="10593">
          <cell r="A10593">
            <v>1205001</v>
          </cell>
          <cell r="B10593" t="str">
            <v>UNDISTRIBUTED EXPENDITURES</v>
          </cell>
        </row>
        <row r="10594">
          <cell r="A10594">
            <v>1205001</v>
          </cell>
          <cell r="B10594" t="str">
            <v>UNDISTRIBUTED EXPENDITURES</v>
          </cell>
        </row>
        <row r="10595">
          <cell r="A10595">
            <v>1205001</v>
          </cell>
          <cell r="B10595" t="str">
            <v>UNDISTRIBUTED EXPENDITURES</v>
          </cell>
        </row>
        <row r="10596">
          <cell r="A10596">
            <v>1205001</v>
          </cell>
          <cell r="B10596" t="str">
            <v>UNDISTRIBUTED EXPENDITURES</v>
          </cell>
        </row>
        <row r="10597">
          <cell r="A10597">
            <v>1206001</v>
          </cell>
          <cell r="B10597" t="str">
            <v>DEF CHGS-BUSINESS COMBINATION EXPENSES</v>
          </cell>
        </row>
        <row r="10598">
          <cell r="A10598">
            <v>1209002</v>
          </cell>
          <cell r="B10598" t="str">
            <v>OTHERS WITHIN OWN GROUP</v>
          </cell>
        </row>
        <row r="10599">
          <cell r="A10599">
            <v>1209002</v>
          </cell>
          <cell r="B10599" t="str">
            <v>OTHERS WITHIN OWN GROUP</v>
          </cell>
        </row>
        <row r="10600">
          <cell r="A10600">
            <v>1209003</v>
          </cell>
          <cell r="B10600" t="str">
            <v>OTHERS WITHIN OWN ECHELON ABOVE GROUP</v>
          </cell>
        </row>
        <row r="10601">
          <cell r="A10601">
            <v>1209004</v>
          </cell>
          <cell r="B10601" t="str">
            <v>OTHER GE PARENT CO.COMPONENTS</v>
          </cell>
        </row>
        <row r="10602">
          <cell r="A10602">
            <v>1209004</v>
          </cell>
          <cell r="B10602" t="str">
            <v>OTHER GE PARENT CO.COMPONENTS</v>
          </cell>
        </row>
        <row r="10603">
          <cell r="A10603">
            <v>1209004</v>
          </cell>
          <cell r="B10603" t="str">
            <v>OTHER GE PARENT CO.COMPONENTS</v>
          </cell>
        </row>
        <row r="10604">
          <cell r="A10604">
            <v>1270001</v>
          </cell>
          <cell r="B10604" t="str">
            <v>INTERNAL USE SOFTWARE-CAPITALIZED SOFTWARE COSTS-FC-BAL 1/1</v>
          </cell>
        </row>
        <row r="10605">
          <cell r="A10605">
            <v>1270001</v>
          </cell>
          <cell r="B10605" t="str">
            <v>INTERNAL USE SOFTWARE-CAPITALIZED SOFTWARE COSTS-FC-BAL 1/1</v>
          </cell>
        </row>
        <row r="10606">
          <cell r="A10606">
            <v>1270001</v>
          </cell>
          <cell r="B10606" t="str">
            <v>INTERNAL USE SOFTWARE-CAPITALIZED SOFTWARE COSTS-FC-BAL 1/1</v>
          </cell>
        </row>
        <row r="10607">
          <cell r="A10607">
            <v>1270001</v>
          </cell>
          <cell r="B10607" t="str">
            <v>INTERNAL USE SOFTWARE-CAPITALIZED SOFTWARE COSTS-FC-BAL 1/1</v>
          </cell>
        </row>
        <row r="10608">
          <cell r="A10608">
            <v>1270003</v>
          </cell>
          <cell r="B10608" t="str">
            <v>INTERNAL USE SOFTWARE-CAPITALIZED SOFTWARE COSTS-GROSS EXPEND-CY-OTHER</v>
          </cell>
        </row>
        <row r="10609">
          <cell r="A10609">
            <v>1270003</v>
          </cell>
          <cell r="B10609" t="str">
            <v>INTERNAL USE SOFTWARE-CAPITALIZED SOFTWARE COSTS-GROSS EXPEND-CY-OTHER</v>
          </cell>
        </row>
        <row r="10610">
          <cell r="A10610">
            <v>1270003</v>
          </cell>
          <cell r="B10610" t="str">
            <v>INTERNAL USE SOFTWARE-CAPITALIZED SOFTWARE COSTS-GROSS EXPEND-CY-OTHER</v>
          </cell>
        </row>
        <row r="10611">
          <cell r="A10611">
            <v>1270003</v>
          </cell>
          <cell r="B10611" t="str">
            <v>INTERNAL USE SOFTWARE-CAPITALIZED SOFTWARE COSTS-GROSS EXPEND-CY-OTHER</v>
          </cell>
        </row>
        <row r="10612">
          <cell r="A10612">
            <v>1270003</v>
          </cell>
          <cell r="B10612" t="str">
            <v>INTERNAL USE SOFTWARE-CAPITALIZED SOFTWARE COSTS-GROSS EXPEND-CY-OTHER</v>
          </cell>
        </row>
        <row r="10613">
          <cell r="A10613">
            <v>1270004</v>
          </cell>
          <cell r="B10613" t="str">
            <v>INTERNAL USE SOFTWARE-CAPITALIZED SOFTWARE COSTS-WRITE OFFS, ETC.</v>
          </cell>
        </row>
        <row r="10614">
          <cell r="A10614">
            <v>1270004</v>
          </cell>
          <cell r="B10614" t="str">
            <v>INTERNAL USE SOFTWARE-CAPITALIZED SOFTWARE COSTS-WRITE OFFS, ETC.</v>
          </cell>
        </row>
        <row r="10615">
          <cell r="A10615">
            <v>1270004</v>
          </cell>
          <cell r="B10615" t="str">
            <v>INTERNAL USE SOFTWARE-CAPITALIZED SOFTWARE COSTS-WRITE OFFS, ETC.</v>
          </cell>
        </row>
        <row r="10616">
          <cell r="A10616">
            <v>1280001</v>
          </cell>
          <cell r="B10616" t="str">
            <v>CAP. SOFTWARE COSTS-RESERVE FOR AMORT-CY</v>
          </cell>
        </row>
        <row r="10617">
          <cell r="A10617">
            <v>1280001</v>
          </cell>
          <cell r="B10617" t="str">
            <v>CAP. SOFTWARE COSTS-RESERVE FOR AMORT-CY</v>
          </cell>
        </row>
        <row r="10618">
          <cell r="A10618">
            <v>1280002</v>
          </cell>
          <cell r="B10618" t="str">
            <v>CAP. SOFTWARE COSTS-RESERVE FOR AMORT-PY</v>
          </cell>
        </row>
        <row r="10619">
          <cell r="A10619">
            <v>1290001</v>
          </cell>
          <cell r="B10619" t="str">
            <v>RESERVE FOR DEFERRED CHARGES</v>
          </cell>
        </row>
        <row r="10620">
          <cell r="A10620">
            <v>1300001</v>
          </cell>
          <cell r="B10620" t="str">
            <v>LOANS TO EMPLOYEES</v>
          </cell>
        </row>
        <row r="10621">
          <cell r="A10621">
            <v>1300001</v>
          </cell>
          <cell r="B10621" t="str">
            <v>LOANS TO EMPLOYEES</v>
          </cell>
        </row>
        <row r="10622">
          <cell r="A10622">
            <v>1300001</v>
          </cell>
          <cell r="B10622" t="str">
            <v>LOANS TO EMPLOYEES</v>
          </cell>
        </row>
        <row r="10623">
          <cell r="A10623">
            <v>1300001</v>
          </cell>
          <cell r="B10623" t="str">
            <v>LOANS TO EMPLOYEES</v>
          </cell>
        </row>
        <row r="10624">
          <cell r="A10624">
            <v>1300001</v>
          </cell>
          <cell r="B10624" t="str">
            <v>LOANS TO EMPLOYEES</v>
          </cell>
        </row>
        <row r="10625">
          <cell r="A10625">
            <v>1310001</v>
          </cell>
          <cell r="B10625" t="str">
            <v>OTHER ASSETS</v>
          </cell>
        </row>
        <row r="10626">
          <cell r="A10626">
            <v>1310071</v>
          </cell>
          <cell r="B10626" t="str">
            <v>TRSY-OTHER ASSETS</v>
          </cell>
        </row>
        <row r="10627">
          <cell r="A10627">
            <v>1601001</v>
          </cell>
          <cell r="B10627" t="str">
            <v>SHARE OF EQUITY AT ACQUISITION</v>
          </cell>
        </row>
        <row r="10628">
          <cell r="A10628">
            <v>1601001</v>
          </cell>
          <cell r="B10628" t="str">
            <v>SHARE OF EQUITY AT ACQUISITION</v>
          </cell>
        </row>
        <row r="10629">
          <cell r="A10629">
            <v>1601001</v>
          </cell>
          <cell r="B10629" t="str">
            <v>SHARE OF EQUITY AT ACQUISITION</v>
          </cell>
        </row>
        <row r="10630">
          <cell r="A10630">
            <v>1601001</v>
          </cell>
          <cell r="B10630" t="str">
            <v>SHARE OF EQUITY AT ACQUISITION</v>
          </cell>
        </row>
        <row r="10631">
          <cell r="A10631">
            <v>1601001</v>
          </cell>
          <cell r="B10631" t="str">
            <v>SHARE OF EQUITY AT ACQUISITION</v>
          </cell>
        </row>
        <row r="10632">
          <cell r="A10632">
            <v>1601001</v>
          </cell>
          <cell r="B10632" t="str">
            <v>SHARE OF EQUITY AT ACQUISITION</v>
          </cell>
        </row>
        <row r="10633">
          <cell r="A10633">
            <v>1601001</v>
          </cell>
          <cell r="B10633" t="str">
            <v>SHARE OF EQUITY AT ACQUISITION</v>
          </cell>
        </row>
        <row r="10634">
          <cell r="A10634">
            <v>1601001</v>
          </cell>
          <cell r="B10634" t="str">
            <v>SHARE OF EQUITY AT ACQUISITION</v>
          </cell>
        </row>
        <row r="10635">
          <cell r="A10635">
            <v>1621001</v>
          </cell>
          <cell r="B10635" t="str">
            <v>SHARE OF EQUITY AT ACQUISITION</v>
          </cell>
        </row>
        <row r="10636">
          <cell r="A10636">
            <v>1621001</v>
          </cell>
          <cell r="B10636" t="str">
            <v>SHARE OF EQUITY AT ACQUISITION</v>
          </cell>
        </row>
        <row r="10637">
          <cell r="A10637">
            <v>1621001</v>
          </cell>
          <cell r="B10637" t="str">
            <v>SHARE OF EQUITY AT ACQUISITION</v>
          </cell>
        </row>
        <row r="10638">
          <cell r="A10638">
            <v>1621001</v>
          </cell>
          <cell r="B10638" t="str">
            <v>SHARE OF EQUITY AT ACQUISITION</v>
          </cell>
        </row>
        <row r="10639">
          <cell r="A10639">
            <v>1624001</v>
          </cell>
          <cell r="B10639" t="str">
            <v>LOANS AND ADVANCES</v>
          </cell>
        </row>
        <row r="10640">
          <cell r="A10640">
            <v>1625001</v>
          </cell>
          <cell r="B10640" t="str">
            <v>CHANGE IN SOE SINCE ACQUISITION</v>
          </cell>
        </row>
        <row r="10641">
          <cell r="A10641">
            <v>1625001</v>
          </cell>
          <cell r="B10641" t="str">
            <v>CHANGE IN SOE SINCE ACQUISITION</v>
          </cell>
        </row>
        <row r="10642">
          <cell r="A10642">
            <v>1625001</v>
          </cell>
          <cell r="B10642" t="str">
            <v>CHANGE IN SOE SINCE ACQUISITION</v>
          </cell>
        </row>
        <row r="10643">
          <cell r="A10643">
            <v>1625001</v>
          </cell>
          <cell r="B10643" t="str">
            <v>CHANGE IN SOE SINCE ACQUISITION</v>
          </cell>
        </row>
        <row r="10644">
          <cell r="A10644">
            <v>1625001</v>
          </cell>
          <cell r="B10644" t="str">
            <v>CHANGE IN SOE SINCE ACQUISITION</v>
          </cell>
        </row>
        <row r="10645">
          <cell r="A10645">
            <v>1625001</v>
          </cell>
          <cell r="B10645" t="str">
            <v>CHANGE IN SOE SINCE ACQUISITION</v>
          </cell>
        </row>
        <row r="10646">
          <cell r="A10646">
            <v>1625001</v>
          </cell>
          <cell r="B10646" t="str">
            <v>CHANGE IN SOE SINCE ACQUISITION</v>
          </cell>
        </row>
        <row r="10647">
          <cell r="A10647">
            <v>1650001</v>
          </cell>
          <cell r="B10647" t="str">
            <v>OTHER MISCELLANEOUS SECURITIES</v>
          </cell>
        </row>
        <row r="10648">
          <cell r="A10648">
            <v>1650001</v>
          </cell>
          <cell r="B10648" t="str">
            <v>OTHER MISCELLANEOUS SECURITIES</v>
          </cell>
        </row>
        <row r="10649">
          <cell r="A10649">
            <v>1700201</v>
          </cell>
          <cell r="B10649" t="str">
            <v>ASSESSED INVESTMENT-CASH OUTSIDE OWN BUS</v>
          </cell>
        </row>
        <row r="10650">
          <cell r="A10650">
            <v>1702201</v>
          </cell>
          <cell r="B10650" t="str">
            <v>ASS'D INVESTMENT-INVENTORIES OUTSIDE OWN BUSINESS</v>
          </cell>
        </row>
        <row r="10651">
          <cell r="A10651">
            <v>1703101</v>
          </cell>
          <cell r="B10651" t="str">
            <v>ASS'D INVEST-OTHER WITHIN OWN BUSINESS</v>
          </cell>
        </row>
        <row r="10652">
          <cell r="A10652">
            <v>1703201</v>
          </cell>
          <cell r="B10652" t="str">
            <v>ASS'D INVEST-OTHER OUTSIDE OWN BUSINESS</v>
          </cell>
        </row>
        <row r="10653">
          <cell r="A10653">
            <v>1703201</v>
          </cell>
          <cell r="B10653" t="str">
            <v>ASS'D INVEST-OTHER OUTSIDE OWN BUSINESS</v>
          </cell>
        </row>
        <row r="10654">
          <cell r="A10654">
            <v>1703201</v>
          </cell>
          <cell r="B10654" t="str">
            <v>ASS'D INVEST-OTHER OUTSIDE OWN BUSINESS</v>
          </cell>
        </row>
        <row r="10655">
          <cell r="A10655">
            <v>1709401</v>
          </cell>
          <cell r="B10655" t="str">
            <v>ACCOUNTS PAYABLE-COMP OTH THAN W/IN OWN BUSINESS</v>
          </cell>
        </row>
        <row r="10656">
          <cell r="A10656">
            <v>1811401</v>
          </cell>
          <cell r="B10656" t="str">
            <v>DEF.US FED. INC. TAXES-OTHER</v>
          </cell>
        </row>
        <row r="10657">
          <cell r="A10657">
            <v>1814001</v>
          </cell>
          <cell r="B10657" t="str">
            <v>DEF.US FED.INC.TAXES-INTERCO PROFITS IN ASSETS</v>
          </cell>
        </row>
        <row r="10658">
          <cell r="A10658">
            <v>1820001</v>
          </cell>
          <cell r="B10658" t="str">
            <v>DEFERRED PUERTO RICAN INCOME TAXES</v>
          </cell>
        </row>
        <row r="10659">
          <cell r="A10659">
            <v>1830001</v>
          </cell>
          <cell r="B10659" t="str">
            <v>DEFERRED FOREIGN INCOME TAXES</v>
          </cell>
        </row>
        <row r="10660">
          <cell r="A10660">
            <v>2000001</v>
          </cell>
          <cell r="B10660" t="str">
            <v>BALANCE AT JANUARY 1</v>
          </cell>
        </row>
        <row r="10661">
          <cell r="A10661">
            <v>2000001</v>
          </cell>
          <cell r="B10661" t="str">
            <v>BALANCE AT JANUARY 1</v>
          </cell>
        </row>
        <row r="10662">
          <cell r="A10662">
            <v>2000001</v>
          </cell>
          <cell r="B10662" t="str">
            <v>BALANCE AT JANUARY 1</v>
          </cell>
        </row>
        <row r="10663">
          <cell r="A10663">
            <v>2000001</v>
          </cell>
          <cell r="B10663" t="str">
            <v>BALANCE AT JANUARY 1</v>
          </cell>
        </row>
        <row r="10664">
          <cell r="A10664">
            <v>2000002</v>
          </cell>
          <cell r="B10664" t="str">
            <v>GROSS EXPEND. CURR. YR.-ACQ OF NEW BUSINESS</v>
          </cell>
        </row>
        <row r="10665">
          <cell r="A10665">
            <v>2000003</v>
          </cell>
          <cell r="B10665" t="str">
            <v>GROSS EXPEND. CURR. YR.-OTHER</v>
          </cell>
        </row>
        <row r="10666">
          <cell r="A10666">
            <v>2000003</v>
          </cell>
          <cell r="B10666" t="str">
            <v>GROSS EXPEND. CURR. YR.-OTHER</v>
          </cell>
        </row>
        <row r="10667">
          <cell r="A10667">
            <v>2000003</v>
          </cell>
          <cell r="B10667" t="str">
            <v>GROSS EXPEND. CURR. YR.-OTHER</v>
          </cell>
        </row>
        <row r="10668">
          <cell r="A10668">
            <v>2000003</v>
          </cell>
          <cell r="B10668" t="str">
            <v>GROSS EXPEND. CURR. YR.-OTHER</v>
          </cell>
        </row>
        <row r="10669">
          <cell r="A10669">
            <v>2000003</v>
          </cell>
          <cell r="B10669" t="str">
            <v>GROSS EXPEND. CURR. YR.-OTHER</v>
          </cell>
        </row>
        <row r="10670">
          <cell r="A10670">
            <v>2000003</v>
          </cell>
          <cell r="B10670" t="str">
            <v>GROSS EXPEND. CURR. YR.-OTHER</v>
          </cell>
        </row>
        <row r="10671">
          <cell r="A10671">
            <v>2000003</v>
          </cell>
          <cell r="B10671" t="str">
            <v>GROSS EXPEND. CURR. YR.-OTHER</v>
          </cell>
        </row>
        <row r="10672">
          <cell r="A10672">
            <v>2000003</v>
          </cell>
          <cell r="B10672" t="str">
            <v>GROSS EXPEND. CURR. YR.-OTHER</v>
          </cell>
        </row>
        <row r="10673">
          <cell r="A10673">
            <v>2000003</v>
          </cell>
          <cell r="B10673" t="str">
            <v>GROSS EXPEND. CURR. YR.-OTHER</v>
          </cell>
        </row>
        <row r="10674">
          <cell r="A10674">
            <v>2000004</v>
          </cell>
          <cell r="B10674" t="str">
            <v>WRITE OFFS, ETC</v>
          </cell>
        </row>
        <row r="10675">
          <cell r="A10675">
            <v>2000004</v>
          </cell>
          <cell r="B10675" t="str">
            <v>WRITE OFFS, ETC</v>
          </cell>
        </row>
        <row r="10676">
          <cell r="A10676">
            <v>2000004</v>
          </cell>
          <cell r="B10676" t="str">
            <v>WRITE OFFS, ETC</v>
          </cell>
        </row>
        <row r="10677">
          <cell r="A10677">
            <v>2911001</v>
          </cell>
          <cell r="B10677" t="str">
            <v>LEASEHOLD COSTS-1ST COST-AT JANUARY 1</v>
          </cell>
        </row>
        <row r="10678">
          <cell r="A10678">
            <v>2911001</v>
          </cell>
          <cell r="B10678" t="str">
            <v>LEASEHOLD COSTS-1ST COST-AT JANUARY 1</v>
          </cell>
        </row>
        <row r="10679">
          <cell r="A10679">
            <v>2911001</v>
          </cell>
          <cell r="B10679" t="str">
            <v>LEASEHOLD COSTS-1ST COST-AT JANUARY 1</v>
          </cell>
        </row>
        <row r="10680">
          <cell r="A10680">
            <v>2911001</v>
          </cell>
          <cell r="B10680" t="str">
            <v>LEASEHOLD COSTS-1ST COST-AT JANUARY 1</v>
          </cell>
        </row>
        <row r="10681">
          <cell r="A10681">
            <v>2911001</v>
          </cell>
          <cell r="B10681" t="str">
            <v>LEASEHOLD COSTS-1ST COST-AT JANUARY 1</v>
          </cell>
        </row>
        <row r="10682">
          <cell r="A10682">
            <v>2911002</v>
          </cell>
          <cell r="B10682" t="str">
            <v>CURRENT YR ADDITIONS</v>
          </cell>
        </row>
        <row r="10683">
          <cell r="A10683">
            <v>2911003</v>
          </cell>
          <cell r="B10683" t="str">
            <v>NET TRANSFERS/RETIREMENTS</v>
          </cell>
        </row>
        <row r="10684">
          <cell r="A10684">
            <v>2912001</v>
          </cell>
          <cell r="B10684" t="str">
            <v>AMORTIZATION-CUR YR CHG TO OPER.</v>
          </cell>
        </row>
        <row r="10685">
          <cell r="A10685">
            <v>2912001</v>
          </cell>
          <cell r="B10685" t="str">
            <v>AMORTIZATION-CUR YR CHG TO OPER.</v>
          </cell>
        </row>
        <row r="10686">
          <cell r="A10686">
            <v>2912002</v>
          </cell>
          <cell r="B10686" t="str">
            <v>NET TRANSFERS/RETIREMENTS</v>
          </cell>
        </row>
        <row r="10687">
          <cell r="A10687">
            <v>2921101</v>
          </cell>
          <cell r="B10687" t="str">
            <v>FIRST COST-END OF PERIOD</v>
          </cell>
        </row>
        <row r="10688">
          <cell r="A10688">
            <v>2921101</v>
          </cell>
          <cell r="B10688" t="str">
            <v>FIRST COST-END OF PERIOD</v>
          </cell>
        </row>
        <row r="10689">
          <cell r="A10689">
            <v>2921101</v>
          </cell>
          <cell r="B10689" t="str">
            <v>FIRST COST-END OF PERIOD</v>
          </cell>
        </row>
        <row r="10690">
          <cell r="A10690">
            <v>2922101</v>
          </cell>
          <cell r="B10690" t="str">
            <v>AMORTIZATION-BALANCE END OF PERIOD</v>
          </cell>
        </row>
        <row r="10691">
          <cell r="A10691">
            <v>2922101</v>
          </cell>
          <cell r="B10691" t="str">
            <v>AMORTIZATION-BALANCE END OF PERIOD</v>
          </cell>
        </row>
        <row r="10692">
          <cell r="A10692">
            <v>2922101</v>
          </cell>
          <cell r="B10692" t="str">
            <v>AMORTIZATION-BALANCE END OF PERIOD</v>
          </cell>
        </row>
        <row r="10693">
          <cell r="A10693">
            <v>2922101</v>
          </cell>
          <cell r="B10693" t="str">
            <v>AMORTIZATION-BALANCE END OF PERIOD</v>
          </cell>
        </row>
        <row r="10694">
          <cell r="A10694">
            <v>2923101</v>
          </cell>
          <cell r="B10694" t="str">
            <v>DIF BETWEEN COST &amp; SOE AT ACQUISITION</v>
          </cell>
        </row>
        <row r="10695">
          <cell r="A10695">
            <v>2923101</v>
          </cell>
          <cell r="B10695" t="str">
            <v>DIF BETWEEN COST &amp; SOE AT ACQUISITION</v>
          </cell>
        </row>
        <row r="10696">
          <cell r="A10696">
            <v>2923301</v>
          </cell>
          <cell r="B10696" t="str">
            <v>DIF BETWEEN COST &amp; SOE AT ACQUISITION</v>
          </cell>
        </row>
        <row r="10697">
          <cell r="A10697">
            <v>2924101</v>
          </cell>
          <cell r="B10697" t="str">
            <v>ALLOWANCE FOR AMORTIZATION</v>
          </cell>
        </row>
        <row r="10698">
          <cell r="A10698">
            <v>2924101</v>
          </cell>
          <cell r="B10698" t="str">
            <v>ALLOWANCE FOR AMORTIZATION</v>
          </cell>
        </row>
        <row r="10699">
          <cell r="A10699">
            <v>2924301</v>
          </cell>
          <cell r="B10699" t="str">
            <v>ALLOWANCE FOR AMORTIZATION</v>
          </cell>
        </row>
        <row r="10700">
          <cell r="A10700">
            <v>2931001</v>
          </cell>
          <cell r="B10700" t="str">
            <v>RESERVE FOR DEPRECIATION-CY</v>
          </cell>
        </row>
        <row r="10701">
          <cell r="A10701">
            <v>2931001</v>
          </cell>
          <cell r="B10701" t="str">
            <v>RESERVE FOR DEPRECIATION-CY</v>
          </cell>
        </row>
        <row r="10702">
          <cell r="A10702">
            <v>2931001</v>
          </cell>
          <cell r="B10702" t="str">
            <v>RESERVE FOR DEPRECIATION-CY</v>
          </cell>
        </row>
        <row r="10703">
          <cell r="A10703">
            <v>2931001</v>
          </cell>
          <cell r="B10703" t="str">
            <v>RESERVE FOR DEPRECIATION-CY</v>
          </cell>
        </row>
        <row r="10704">
          <cell r="A10704">
            <v>2950001</v>
          </cell>
          <cell r="B10704" t="str">
            <v>PRIOR YEARS</v>
          </cell>
        </row>
        <row r="10705">
          <cell r="A10705">
            <v>2950001</v>
          </cell>
          <cell r="B10705" t="str">
            <v>PRIOR YEARS</v>
          </cell>
        </row>
        <row r="10706">
          <cell r="A10706">
            <v>2950001</v>
          </cell>
          <cell r="B10706" t="str">
            <v>PRIOR YEARS</v>
          </cell>
        </row>
        <row r="10707">
          <cell r="A10707">
            <v>2950001</v>
          </cell>
          <cell r="B10707" t="str">
            <v>PRIOR YEARS</v>
          </cell>
        </row>
        <row r="10708">
          <cell r="A10708">
            <v>2950001</v>
          </cell>
          <cell r="B10708" t="str">
            <v>PRIOR YEARS</v>
          </cell>
        </row>
        <row r="10709">
          <cell r="A10709">
            <v>3010001</v>
          </cell>
          <cell r="B10709" t="str">
            <v>US FEDERAL INCOME TAXES PAYABLE</v>
          </cell>
        </row>
        <row r="10710">
          <cell r="A10710">
            <v>3010001</v>
          </cell>
          <cell r="B10710" t="str">
            <v>US FEDERAL INCOME TAXES PAYABLE</v>
          </cell>
        </row>
        <row r="10711">
          <cell r="A10711">
            <v>3010001</v>
          </cell>
          <cell r="B10711" t="str">
            <v>US FEDERAL INCOME TAXES PAYABLE</v>
          </cell>
        </row>
        <row r="10712">
          <cell r="A10712">
            <v>3031001</v>
          </cell>
          <cell r="B10712" t="str">
            <v>PUERTO RICAN &amp; FOREIGN INC TAXES-PAYABLE CURR YR</v>
          </cell>
        </row>
        <row r="10713">
          <cell r="A10713">
            <v>3031001</v>
          </cell>
          <cell r="B10713" t="str">
            <v>PUERTO RICAN &amp; FOREIGN INC TAXES-PAYABLE CURR YR</v>
          </cell>
        </row>
        <row r="10714">
          <cell r="A10714">
            <v>3031001</v>
          </cell>
          <cell r="B10714" t="str">
            <v>PUERTO RICAN &amp; FOREIGN INC TAXES-PAYABLE CURR YR</v>
          </cell>
        </row>
        <row r="10715">
          <cell r="A10715">
            <v>3032001</v>
          </cell>
          <cell r="B10715" t="str">
            <v>PUERTO RICAN &amp; FOREIGN INC TAXES-PAYABLE-PRIOR YRS</v>
          </cell>
        </row>
        <row r="10716">
          <cell r="A10716">
            <v>3032001</v>
          </cell>
          <cell r="B10716" t="str">
            <v>PUERTO RICAN &amp; FOREIGN INC TAXES-PAYABLE-PRIOR YRS</v>
          </cell>
        </row>
        <row r="10717">
          <cell r="A10717">
            <v>3032001</v>
          </cell>
          <cell r="B10717" t="str">
            <v>PUERTO RICAN &amp; FOREIGN INC TAXES-PAYABLE-PRIOR YRS</v>
          </cell>
        </row>
        <row r="10718">
          <cell r="A10718">
            <v>3111001</v>
          </cell>
          <cell r="B10718" t="str">
            <v>TRADE ACCOUNTS PAYABLE</v>
          </cell>
        </row>
        <row r="10719">
          <cell r="A10719">
            <v>3111001</v>
          </cell>
          <cell r="B10719" t="str">
            <v>TRADE ACCOUNTS PAYABLE</v>
          </cell>
        </row>
        <row r="10720">
          <cell r="A10720">
            <v>3111001</v>
          </cell>
          <cell r="B10720" t="str">
            <v>TRADE ACCOUNTS PAYABLE</v>
          </cell>
        </row>
        <row r="10721">
          <cell r="A10721">
            <v>3111001</v>
          </cell>
          <cell r="B10721" t="str">
            <v>TRADE ACCOUNTS PAYABLE</v>
          </cell>
        </row>
        <row r="10722">
          <cell r="A10722">
            <v>3111001</v>
          </cell>
          <cell r="B10722" t="str">
            <v>TRADE ACCOUNTS PAYABLE</v>
          </cell>
        </row>
        <row r="10723">
          <cell r="A10723">
            <v>3111001</v>
          </cell>
          <cell r="B10723" t="str">
            <v>TRADE ACCOUNTS PAYABLE</v>
          </cell>
        </row>
        <row r="10724">
          <cell r="A10724">
            <v>3112001</v>
          </cell>
          <cell r="B10724" t="str">
            <v>TRADE NOTES PAYABLE</v>
          </cell>
        </row>
        <row r="10725">
          <cell r="A10725">
            <v>3130071</v>
          </cell>
          <cell r="B10725" t="str">
            <v>INTERNAL BORROWINGS</v>
          </cell>
        </row>
        <row r="10726">
          <cell r="A10726">
            <v>3131001</v>
          </cell>
          <cell r="B10726" t="str">
            <v>SHORT TERM BORROWINGS</v>
          </cell>
        </row>
        <row r="10727">
          <cell r="A10727">
            <v>3137101</v>
          </cell>
          <cell r="B10727" t="str">
            <v>INTERCO BORROWINGS-CONSOL COMP-WITHIN OWN BUSINESS</v>
          </cell>
        </row>
        <row r="10728">
          <cell r="A10728">
            <v>3137101</v>
          </cell>
          <cell r="B10728" t="str">
            <v>INTERCO BORROWINGS-CONSOL COMP-WITHIN OWN BUSINESS</v>
          </cell>
        </row>
        <row r="10729">
          <cell r="A10729">
            <v>3137201</v>
          </cell>
          <cell r="B10729" t="str">
            <v>INTERCO BORROWINGS-CONSOL COMP OUTSIDE OWN BUS</v>
          </cell>
        </row>
        <row r="10730">
          <cell r="A10730">
            <v>3137201</v>
          </cell>
          <cell r="B10730" t="str">
            <v>INTERCO BORROWINGS-CONSOL COMP OUTSIDE OWN BUS</v>
          </cell>
        </row>
        <row r="10731">
          <cell r="A10731">
            <v>3137201</v>
          </cell>
          <cell r="B10731" t="str">
            <v>INTERCO BORROWINGS-CONSOL COMP OUTSIDE OWN BUS</v>
          </cell>
        </row>
        <row r="10732">
          <cell r="A10732">
            <v>3137201</v>
          </cell>
          <cell r="B10732" t="str">
            <v>INTERCO BORROWINGS-CONSOL COMP OUTSIDE OWN BUS</v>
          </cell>
        </row>
        <row r="10733">
          <cell r="A10733">
            <v>3137320</v>
          </cell>
          <cell r="B10733" t="str">
            <v>IC-CASH POOL-USA</v>
          </cell>
        </row>
        <row r="10734">
          <cell r="A10734">
            <v>3137340</v>
          </cell>
          <cell r="B10734" t="str">
            <v>IC-CASH POOL-MEXICO</v>
          </cell>
        </row>
        <row r="10735">
          <cell r="A10735">
            <v>3172001</v>
          </cell>
          <cell r="B10735" t="str">
            <v>LONG-TERM BORROWINGS-CURRENT</v>
          </cell>
        </row>
        <row r="10736">
          <cell r="A10736">
            <v>3182001</v>
          </cell>
          <cell r="B10736" t="str">
            <v>LONG-TERM BORROWINGS NON-CURRENT</v>
          </cell>
        </row>
        <row r="10737">
          <cell r="A10737">
            <v>3182001</v>
          </cell>
          <cell r="B10737" t="str">
            <v>LONG-TERM BORROWINGS NON-CURRENT</v>
          </cell>
        </row>
        <row r="10738">
          <cell r="A10738">
            <v>3311001</v>
          </cell>
          <cell r="B10738" t="str">
            <v>TRADE PAYBLES-DUE TO CONS COMP WITHIN OWN BUS</v>
          </cell>
        </row>
        <row r="10739">
          <cell r="A10739">
            <v>3311001</v>
          </cell>
          <cell r="B10739" t="str">
            <v>TRADE PAYBLES-DUE TO CONS COMP WITHIN OWN BUS</v>
          </cell>
        </row>
        <row r="10740">
          <cell r="A10740">
            <v>3311001</v>
          </cell>
          <cell r="B10740" t="str">
            <v>TRADE PAYBLES-DUE TO CONS COMP WITHIN OWN BUS</v>
          </cell>
        </row>
        <row r="10741">
          <cell r="A10741">
            <v>3311001</v>
          </cell>
          <cell r="B10741" t="str">
            <v>TRADE PAYBLES-DUE TO CONS COMP WITHIN OWN BUS</v>
          </cell>
        </row>
        <row r="10742">
          <cell r="A10742">
            <v>3311001</v>
          </cell>
          <cell r="B10742" t="str">
            <v>TRADE PAYBLES-DUE TO CONS COMP WITHIN OWN BUS</v>
          </cell>
        </row>
        <row r="10743">
          <cell r="A10743">
            <v>3311001</v>
          </cell>
          <cell r="B10743" t="str">
            <v>TRADE PAYBLES-DUE TO CONS COMP WITHIN OWN BUS</v>
          </cell>
        </row>
        <row r="10744">
          <cell r="A10744">
            <v>3311001</v>
          </cell>
          <cell r="B10744" t="str">
            <v>TRADE PAYBLES-DUE TO CONS COMP WITHIN OWN BUS</v>
          </cell>
        </row>
        <row r="10745">
          <cell r="A10745">
            <v>3311001</v>
          </cell>
          <cell r="B10745" t="str">
            <v>TRADE PAYBLES-DUE TO CONS COMP WITHIN OWN BUS</v>
          </cell>
        </row>
        <row r="10746">
          <cell r="A10746">
            <v>3311001</v>
          </cell>
          <cell r="B10746" t="str">
            <v>TRADE PAYBLES-DUE TO CONS COMP WITHIN OWN BUS</v>
          </cell>
        </row>
        <row r="10747">
          <cell r="A10747">
            <v>3311001</v>
          </cell>
          <cell r="B10747" t="str">
            <v>TRADE PAYBLES-DUE TO CONS COMP WITHIN OWN BUS</v>
          </cell>
        </row>
        <row r="10748">
          <cell r="A10748">
            <v>3311001</v>
          </cell>
          <cell r="B10748" t="str">
            <v>TRADE PAYBLES-DUE TO CONS COMP WITHIN OWN BUS</v>
          </cell>
        </row>
        <row r="10749">
          <cell r="A10749">
            <v>3311001</v>
          </cell>
          <cell r="B10749" t="str">
            <v>TRADE PAYBLES-DUE TO CONS COMP WITHIN OWN BUS</v>
          </cell>
        </row>
        <row r="10750">
          <cell r="A10750">
            <v>3311001</v>
          </cell>
          <cell r="B10750" t="str">
            <v>TRADE PAYBLES-DUE TO CONS COMP WITHIN OWN BUS</v>
          </cell>
        </row>
        <row r="10751">
          <cell r="A10751">
            <v>3311001</v>
          </cell>
          <cell r="B10751" t="str">
            <v>TRADE PAYBLES-DUE TO CONS COMP WITHIN OWN BUS</v>
          </cell>
        </row>
        <row r="10752">
          <cell r="A10752">
            <v>3311001</v>
          </cell>
          <cell r="B10752" t="str">
            <v>TRADE PAYBLES-DUE TO CONS COMP WITHIN OWN BUS</v>
          </cell>
        </row>
        <row r="10753">
          <cell r="A10753">
            <v>3311001</v>
          </cell>
          <cell r="B10753" t="str">
            <v>TRADE PAYBLES-DUE TO CONS COMP WITHIN OWN BUS</v>
          </cell>
        </row>
        <row r="10754">
          <cell r="A10754">
            <v>3311001</v>
          </cell>
          <cell r="B10754" t="str">
            <v>TRADE PAYBLES-DUE TO CONS COMP WITHIN OWN BUS</v>
          </cell>
        </row>
        <row r="10755">
          <cell r="A10755">
            <v>3311001</v>
          </cell>
          <cell r="B10755" t="str">
            <v>TRADE PAYBLES-DUE TO CONS COMP WITHIN OWN BUS</v>
          </cell>
        </row>
        <row r="10756">
          <cell r="A10756">
            <v>3311001</v>
          </cell>
          <cell r="B10756" t="str">
            <v>TRADE PAYBLES-DUE TO CONS COMP WITHIN OWN BUS</v>
          </cell>
        </row>
        <row r="10757">
          <cell r="A10757">
            <v>3311001</v>
          </cell>
          <cell r="B10757" t="str">
            <v>TRADE PAYBLES-DUE TO CONS COMP WITHIN OWN BUS</v>
          </cell>
        </row>
        <row r="10758">
          <cell r="A10758">
            <v>3311001</v>
          </cell>
          <cell r="B10758" t="str">
            <v>TRADE PAYBLES-DUE TO CONS COMP WITHIN OWN BUS</v>
          </cell>
        </row>
        <row r="10759">
          <cell r="A10759">
            <v>3311001</v>
          </cell>
          <cell r="B10759" t="str">
            <v>TRADE PAYBLES-DUE TO CONS COMP WITHIN OWN BUS</v>
          </cell>
        </row>
        <row r="10760">
          <cell r="A10760">
            <v>3311001</v>
          </cell>
          <cell r="B10760" t="str">
            <v>TRADE PAYBLES-DUE TO CONS COMP WITHIN OWN BUS</v>
          </cell>
        </row>
        <row r="10761">
          <cell r="A10761">
            <v>3311001</v>
          </cell>
          <cell r="B10761" t="str">
            <v>TRADE PAYBLES-DUE TO CONS COMP WITHIN OWN BUS</v>
          </cell>
        </row>
        <row r="10762">
          <cell r="A10762">
            <v>3311001</v>
          </cell>
          <cell r="B10762" t="str">
            <v>TRADE PAYBLES-DUE TO CONS COMP WITHIN OWN BUS</v>
          </cell>
        </row>
        <row r="10763">
          <cell r="A10763">
            <v>3311001</v>
          </cell>
          <cell r="B10763" t="str">
            <v>TRADE PAYBLES-DUE TO CONS COMP WITHIN OWN BUS</v>
          </cell>
        </row>
        <row r="10764">
          <cell r="A10764">
            <v>3311001</v>
          </cell>
          <cell r="B10764" t="str">
            <v>TRADE PAYBLES-DUE TO CONS COMP WITHIN OWN BUS</v>
          </cell>
        </row>
        <row r="10765">
          <cell r="A10765">
            <v>3311001</v>
          </cell>
          <cell r="B10765" t="str">
            <v>TRADE PAYBLES-DUE TO CONS COMP WITHIN OWN BUS</v>
          </cell>
        </row>
        <row r="10766">
          <cell r="A10766">
            <v>3311001</v>
          </cell>
          <cell r="B10766" t="str">
            <v>TRADE PAYBLES-DUE TO CONS COMP WITHIN OWN BUS</v>
          </cell>
        </row>
        <row r="10767">
          <cell r="A10767">
            <v>3311001</v>
          </cell>
          <cell r="B10767" t="str">
            <v>TRADE PAYBLES-DUE TO CONS COMP WITHIN OWN BUS</v>
          </cell>
        </row>
        <row r="10768">
          <cell r="A10768">
            <v>3311001</v>
          </cell>
          <cell r="B10768" t="str">
            <v>TRADE PAYBLES-DUE TO CONS COMP WITHIN OWN BUS</v>
          </cell>
        </row>
        <row r="10769">
          <cell r="A10769">
            <v>3311001</v>
          </cell>
          <cell r="B10769" t="str">
            <v>TRADE PAYBLES-DUE TO CONS COMP WITHIN OWN BUS</v>
          </cell>
        </row>
        <row r="10770">
          <cell r="A10770">
            <v>3311001</v>
          </cell>
          <cell r="B10770" t="str">
            <v>TRADE PAYBLES-DUE TO CONS COMP WITHIN OWN BUS</v>
          </cell>
        </row>
        <row r="10771">
          <cell r="A10771">
            <v>3311001</v>
          </cell>
          <cell r="B10771" t="str">
            <v>TRADE PAYBLES-DUE TO CONS COMP WITHIN OWN BUS</v>
          </cell>
        </row>
        <row r="10772">
          <cell r="A10772">
            <v>3311001</v>
          </cell>
          <cell r="B10772" t="str">
            <v>TRADE PAYBLES-DUE TO CONS COMP WITHIN OWN BUS</v>
          </cell>
        </row>
        <row r="10773">
          <cell r="A10773">
            <v>3311001</v>
          </cell>
          <cell r="B10773" t="str">
            <v>TRADE PAYBLES-DUE TO CONS COMP WITHIN OWN BUS</v>
          </cell>
        </row>
        <row r="10774">
          <cell r="A10774">
            <v>3311001</v>
          </cell>
          <cell r="B10774" t="str">
            <v>TRADE PAYBLES-DUE TO CONS COMP WITHIN OWN BUS</v>
          </cell>
        </row>
        <row r="10775">
          <cell r="A10775">
            <v>3311001</v>
          </cell>
          <cell r="B10775" t="str">
            <v>TRADE PAYBLES-DUE TO CONS COMP WITHIN OWN BUS</v>
          </cell>
        </row>
        <row r="10776">
          <cell r="A10776">
            <v>3311001</v>
          </cell>
          <cell r="B10776" t="str">
            <v>TRADE PAYBLES-DUE TO CONS COMP WITHIN OWN BUS</v>
          </cell>
        </row>
        <row r="10777">
          <cell r="A10777">
            <v>3311001</v>
          </cell>
          <cell r="B10777" t="str">
            <v>TRADE PAYBLES-DUE TO CONS COMP WITHIN OWN BUS</v>
          </cell>
        </row>
        <row r="10778">
          <cell r="A10778">
            <v>3311001</v>
          </cell>
          <cell r="B10778" t="str">
            <v>TRADE PAYBLES-DUE TO CONS COMP WITHIN OWN BUS</v>
          </cell>
        </row>
        <row r="10779">
          <cell r="A10779">
            <v>3311001</v>
          </cell>
          <cell r="B10779" t="str">
            <v>TRADE PAYBLES-DUE TO CONS COMP WITHIN OWN BUS</v>
          </cell>
        </row>
        <row r="10780">
          <cell r="A10780">
            <v>3311001</v>
          </cell>
          <cell r="B10780" t="str">
            <v>TRADE PAYBLES-DUE TO CONS COMP WITHIN OWN BUS</v>
          </cell>
        </row>
        <row r="10781">
          <cell r="A10781">
            <v>3311001</v>
          </cell>
          <cell r="B10781" t="str">
            <v>TRADE PAYBLES-DUE TO CONS COMP WITHIN OWN BUS</v>
          </cell>
        </row>
        <row r="10782">
          <cell r="A10782">
            <v>3312001</v>
          </cell>
          <cell r="B10782" t="str">
            <v>DUE TO CONS COMP OUTSIDE OWN BUS</v>
          </cell>
        </row>
        <row r="10783">
          <cell r="A10783">
            <v>3312001</v>
          </cell>
          <cell r="B10783" t="str">
            <v>DUE TO CONS COMP OUTSIDE OWN BUS</v>
          </cell>
        </row>
        <row r="10784">
          <cell r="A10784">
            <v>3312001</v>
          </cell>
          <cell r="B10784" t="str">
            <v>DUE TO CONS COMP OUTSIDE OWN BUS</v>
          </cell>
        </row>
        <row r="10785">
          <cell r="A10785">
            <v>3330001</v>
          </cell>
          <cell r="B10785" t="str">
            <v>DUE TO GECS &amp; ITS AFFILIATES</v>
          </cell>
        </row>
        <row r="10786">
          <cell r="A10786">
            <v>3330001</v>
          </cell>
          <cell r="B10786" t="str">
            <v>DUE TO GECS &amp; ITS AFFILIATES</v>
          </cell>
        </row>
        <row r="10787">
          <cell r="A10787">
            <v>3330002</v>
          </cell>
          <cell r="B10787" t="str">
            <v>TRADE PAYABLES - GECS CORPORATE</v>
          </cell>
        </row>
        <row r="10788">
          <cell r="A10788">
            <v>3411001</v>
          </cell>
          <cell r="B10788" t="str">
            <v>PENSION PLAN COLLECTIONS</v>
          </cell>
        </row>
        <row r="10789">
          <cell r="A10789">
            <v>3411101</v>
          </cell>
          <cell r="B10789" t="str">
            <v>TAXES WITHHELD FROM EMPLOYEE EARNINGS</v>
          </cell>
        </row>
        <row r="10790">
          <cell r="A10790">
            <v>3411101</v>
          </cell>
          <cell r="B10790" t="str">
            <v>TAXES WITHHELD FROM EMPLOYEE EARNINGS</v>
          </cell>
        </row>
        <row r="10791">
          <cell r="A10791">
            <v>3411101</v>
          </cell>
          <cell r="B10791" t="str">
            <v>TAXES WITHHELD FROM EMPLOYEE EARNINGS</v>
          </cell>
        </row>
        <row r="10792">
          <cell r="A10792">
            <v>3411101</v>
          </cell>
          <cell r="B10792" t="str">
            <v>TAXES WITHHELD FROM EMPLOYEE EARNINGS</v>
          </cell>
        </row>
        <row r="10793">
          <cell r="A10793">
            <v>3411101</v>
          </cell>
          <cell r="B10793" t="str">
            <v>TAXES WITHHELD FROM EMPLOYEE EARNINGS</v>
          </cell>
        </row>
        <row r="10794">
          <cell r="A10794">
            <v>3411201</v>
          </cell>
          <cell r="B10794" t="str">
            <v>COLLECTIONS UNDER EMP PLANS EXCL PENSION</v>
          </cell>
        </row>
        <row r="10795">
          <cell r="A10795">
            <v>3411201</v>
          </cell>
          <cell r="B10795" t="str">
            <v>COLLECTIONS UNDER EMP PLANS EXCL PENSION</v>
          </cell>
        </row>
        <row r="10796">
          <cell r="A10796">
            <v>3411201</v>
          </cell>
          <cell r="B10796" t="str">
            <v>COLLECTIONS UNDER EMP PLANS EXCL PENSION</v>
          </cell>
        </row>
        <row r="10797">
          <cell r="A10797">
            <v>3411201</v>
          </cell>
          <cell r="B10797" t="str">
            <v>COLLECTIONS UNDER EMP PLANS EXCL PENSION</v>
          </cell>
        </row>
        <row r="10798">
          <cell r="A10798">
            <v>3411201</v>
          </cell>
          <cell r="B10798" t="str">
            <v>COLLECTIONS UNDER EMP PLANS EXCL PENSION</v>
          </cell>
        </row>
        <row r="10799">
          <cell r="A10799">
            <v>3411201</v>
          </cell>
          <cell r="B10799" t="str">
            <v>COLLECTIONS UNDER EMP PLANS EXCL PENSION</v>
          </cell>
        </row>
        <row r="10800">
          <cell r="A10800">
            <v>3411201</v>
          </cell>
          <cell r="B10800" t="str">
            <v>COLLECTIONS UNDER EMP PLANS EXCL PENSION</v>
          </cell>
        </row>
        <row r="10801">
          <cell r="A10801">
            <v>3412701</v>
          </cell>
          <cell r="B10801" t="str">
            <v>UNCLAIMED ITEMS AND ALL OTHER  341.27,.30-.33,.36,.37,.4</v>
          </cell>
        </row>
        <row r="10802">
          <cell r="A10802">
            <v>3412701</v>
          </cell>
          <cell r="B10802" t="str">
            <v>UNCLAIMED ITEMS AND ALL OTHER  341.27,.30-.33,.36,.37,.4</v>
          </cell>
        </row>
        <row r="10803">
          <cell r="A10803">
            <v>3412701</v>
          </cell>
          <cell r="B10803" t="str">
            <v>UNCLAIMED ITEMS AND ALL OTHER  341.27,.30-.33,.36,.37,.4</v>
          </cell>
        </row>
        <row r="10804">
          <cell r="A10804">
            <v>3412701</v>
          </cell>
          <cell r="B10804" t="str">
            <v>UNCLAIMED ITEMS AND ALL OTHER  341.27,.30-.33,.36,.37,.4</v>
          </cell>
        </row>
        <row r="10805">
          <cell r="A10805">
            <v>3412701</v>
          </cell>
          <cell r="B10805" t="str">
            <v>UNCLAIMED ITEMS AND ALL OTHER  341.27,.30-.33,.36,.37,.4</v>
          </cell>
        </row>
        <row r="10806">
          <cell r="A10806">
            <v>3412701</v>
          </cell>
          <cell r="B10806" t="str">
            <v>UNCLAIMED ITEMS AND ALL OTHER  341.27,.30-.33,.36,.37,.4</v>
          </cell>
        </row>
        <row r="10807">
          <cell r="A10807">
            <v>3412701</v>
          </cell>
          <cell r="B10807" t="str">
            <v>UNCLAIMED ITEMS AND ALL OTHER  341.27,.30-.33,.36,.37,.4</v>
          </cell>
        </row>
        <row r="10808">
          <cell r="A10808">
            <v>3412701</v>
          </cell>
          <cell r="B10808" t="str">
            <v>UNCLAIMED ITEMS AND ALL OTHER  341.27,.30-.33,.36,.37,.4</v>
          </cell>
        </row>
        <row r="10809">
          <cell r="A10809">
            <v>3412701</v>
          </cell>
          <cell r="B10809" t="str">
            <v>UNCLAIMED ITEMS AND ALL OTHER  341.27,.30-.33,.36,.37,.4</v>
          </cell>
        </row>
        <row r="10810">
          <cell r="A10810">
            <v>3451001</v>
          </cell>
          <cell r="B10810" t="str">
            <v>VACATIONS ACCRUED</v>
          </cell>
        </row>
        <row r="10811">
          <cell r="A10811">
            <v>3451001</v>
          </cell>
          <cell r="B10811" t="str">
            <v>VACATIONS ACCRUED</v>
          </cell>
        </row>
        <row r="10812">
          <cell r="A10812">
            <v>3451001</v>
          </cell>
          <cell r="B10812" t="str">
            <v>VACATIONS ACCRUED</v>
          </cell>
        </row>
        <row r="10813">
          <cell r="A10813">
            <v>3451001</v>
          </cell>
          <cell r="B10813" t="str">
            <v>VACATIONS ACCRUED</v>
          </cell>
        </row>
        <row r="10814">
          <cell r="A10814">
            <v>3451001</v>
          </cell>
          <cell r="B10814" t="str">
            <v>VACATIONS ACCRUED</v>
          </cell>
        </row>
        <row r="10815">
          <cell r="A10815">
            <v>3451001</v>
          </cell>
          <cell r="B10815" t="str">
            <v>VACATIONS ACCRUED</v>
          </cell>
        </row>
        <row r="10816">
          <cell r="A10816">
            <v>3452001</v>
          </cell>
          <cell r="B10816" t="str">
            <v>VACATIONS ACCRUED - NON-TAX DEDUCTIBLE</v>
          </cell>
        </row>
        <row r="10817">
          <cell r="A10817">
            <v>3510001</v>
          </cell>
          <cell r="B10817" t="str">
            <v>DIVIDENDS UNPAID</v>
          </cell>
        </row>
        <row r="10818">
          <cell r="A10818">
            <v>3630001</v>
          </cell>
          <cell r="B10818" t="str">
            <v>ACCRUAL FOR SPECIFIC PRODUCTS COMPLAINTS</v>
          </cell>
        </row>
        <row r="10819">
          <cell r="A10819">
            <v>3710001</v>
          </cell>
          <cell r="B10819" t="str">
            <v>ACCRUED DISCOUNTS AND ALLOWANCES TO CUSTOMERS</v>
          </cell>
        </row>
        <row r="10820">
          <cell r="A10820">
            <v>3710001</v>
          </cell>
          <cell r="B10820" t="str">
            <v>ACCRUED DISCOUNTS AND ALLOWANCES TO CUSTOMERS</v>
          </cell>
        </row>
        <row r="10821">
          <cell r="A10821">
            <v>3730001</v>
          </cell>
          <cell r="B10821" t="str">
            <v>INCENTIVE COMPENSATION ACCRUED</v>
          </cell>
        </row>
        <row r="10822">
          <cell r="A10822">
            <v>3750001</v>
          </cell>
          <cell r="B10822" t="str">
            <v>PAYROLLS ACCRUED</v>
          </cell>
        </row>
        <row r="10823">
          <cell r="A10823">
            <v>3750001</v>
          </cell>
          <cell r="B10823" t="str">
            <v>PAYROLLS ACCRUED</v>
          </cell>
        </row>
        <row r="10824">
          <cell r="A10824">
            <v>3790001</v>
          </cell>
          <cell r="B10824" t="str">
            <v>SOCIAL SECURITY TAXES ACCRUED</v>
          </cell>
        </row>
        <row r="10825">
          <cell r="A10825">
            <v>3790001</v>
          </cell>
          <cell r="B10825" t="str">
            <v>SOCIAL SECURITY TAXES ACCRUED</v>
          </cell>
        </row>
        <row r="10826">
          <cell r="A10826">
            <v>3790001</v>
          </cell>
          <cell r="B10826" t="str">
            <v>SOCIAL SECURITY TAXES ACCRUED</v>
          </cell>
        </row>
        <row r="10827">
          <cell r="A10827">
            <v>3790001</v>
          </cell>
          <cell r="B10827" t="str">
            <v>SOCIAL SECURITY TAXES ACCRUED</v>
          </cell>
        </row>
        <row r="10828">
          <cell r="A10828">
            <v>3790001</v>
          </cell>
          <cell r="B10828" t="str">
            <v>SOCIAL SECURITY TAXES ACCRUED</v>
          </cell>
        </row>
        <row r="10829">
          <cell r="A10829">
            <v>3812001</v>
          </cell>
          <cell r="B10829" t="str">
            <v>OTHER TAXES ACCRUED</v>
          </cell>
        </row>
        <row r="10830">
          <cell r="A10830">
            <v>3812001</v>
          </cell>
          <cell r="B10830" t="str">
            <v>OTHER TAXES ACCRUED</v>
          </cell>
        </row>
        <row r="10831">
          <cell r="A10831">
            <v>3812001</v>
          </cell>
          <cell r="B10831" t="str">
            <v>OTHER TAXES ACCRUED</v>
          </cell>
        </row>
        <row r="10832">
          <cell r="A10832">
            <v>3812001</v>
          </cell>
          <cell r="B10832" t="str">
            <v>OTHER TAXES ACCRUED</v>
          </cell>
        </row>
        <row r="10833">
          <cell r="A10833">
            <v>3812001</v>
          </cell>
          <cell r="B10833" t="str">
            <v>OTHER TAXES ACCRUED</v>
          </cell>
        </row>
        <row r="10834">
          <cell r="A10834">
            <v>3812001</v>
          </cell>
          <cell r="B10834" t="str">
            <v>OTHER TAXES ACCRUED</v>
          </cell>
        </row>
        <row r="10835">
          <cell r="A10835">
            <v>3812001</v>
          </cell>
          <cell r="B10835" t="str">
            <v>OTHER TAXES ACCRUED</v>
          </cell>
        </row>
        <row r="10836">
          <cell r="A10836">
            <v>3812001</v>
          </cell>
          <cell r="B10836" t="str">
            <v>OTHER TAXES ACCRUED</v>
          </cell>
        </row>
        <row r="10837">
          <cell r="A10837">
            <v>3812001</v>
          </cell>
          <cell r="B10837" t="str">
            <v>OTHER TAXES ACCRUED</v>
          </cell>
        </row>
        <row r="10838">
          <cell r="A10838">
            <v>3831201</v>
          </cell>
          <cell r="B10838" t="str">
            <v>GENERAL ELECTRIC INSURANCE PLAN ACCRUALS</v>
          </cell>
        </row>
        <row r="10839">
          <cell r="A10839">
            <v>3831201</v>
          </cell>
          <cell r="B10839" t="str">
            <v>GENERAL ELECTRIC INSURANCE PLAN ACCRUALS</v>
          </cell>
        </row>
        <row r="10840">
          <cell r="A10840">
            <v>3831201</v>
          </cell>
          <cell r="B10840" t="str">
            <v>GENERAL ELECTRIC INSURANCE PLAN ACCRUALS</v>
          </cell>
        </row>
        <row r="10841">
          <cell r="A10841">
            <v>3831201</v>
          </cell>
          <cell r="B10841" t="str">
            <v>GENERAL ELECTRIC INSURANCE PLAN ACCRUALS</v>
          </cell>
        </row>
        <row r="10842">
          <cell r="A10842">
            <v>3831201</v>
          </cell>
          <cell r="B10842" t="str">
            <v>GENERAL ELECTRIC INSURANCE PLAN ACCRUALS</v>
          </cell>
        </row>
        <row r="10843">
          <cell r="A10843">
            <v>3831601</v>
          </cell>
          <cell r="B10843" t="str">
            <v>PENSIONERS' PRODUCT DISCOUNTS &amp; OTHER INS COSTS</v>
          </cell>
        </row>
        <row r="10844">
          <cell r="A10844">
            <v>3833201</v>
          </cell>
          <cell r="B10844" t="str">
            <v>PENSION COSTS ACCRUED-OTHER THAN GE-CURRENT</v>
          </cell>
        </row>
        <row r="10845">
          <cell r="A10845">
            <v>3880001</v>
          </cell>
          <cell r="B10845" t="str">
            <v>SAVINGS AND SECURITY COSTS ACCRUED</v>
          </cell>
        </row>
        <row r="10846">
          <cell r="A10846">
            <v>3911001</v>
          </cell>
          <cell r="B10846" t="str">
            <v>ALL OTHER LIABILITIES</v>
          </cell>
        </row>
        <row r="10847">
          <cell r="A10847">
            <v>3911001</v>
          </cell>
          <cell r="B10847" t="str">
            <v>ALL OTHER LIABILITIES</v>
          </cell>
        </row>
        <row r="10848">
          <cell r="A10848">
            <v>3911001</v>
          </cell>
          <cell r="B10848" t="str">
            <v>ALL OTHER LIABILITIES</v>
          </cell>
        </row>
        <row r="10849">
          <cell r="A10849">
            <v>3911001</v>
          </cell>
          <cell r="B10849" t="str">
            <v>ALL OTHER LIABILITIES</v>
          </cell>
        </row>
        <row r="10850">
          <cell r="A10850">
            <v>3911001</v>
          </cell>
          <cell r="B10850" t="str">
            <v>ALL OTHER LIABILITIES</v>
          </cell>
        </row>
        <row r="10851">
          <cell r="A10851">
            <v>3911001</v>
          </cell>
          <cell r="B10851" t="str">
            <v>ALL OTHER LIABILITIES</v>
          </cell>
        </row>
        <row r="10852">
          <cell r="A10852">
            <v>3911001</v>
          </cell>
          <cell r="B10852" t="str">
            <v>ALL OTHER LIABILITIES</v>
          </cell>
        </row>
        <row r="10853">
          <cell r="A10853">
            <v>3911001</v>
          </cell>
          <cell r="B10853" t="str">
            <v>ALL OTHER LIABILITIES</v>
          </cell>
        </row>
        <row r="10854">
          <cell r="A10854">
            <v>3911001</v>
          </cell>
          <cell r="B10854" t="str">
            <v>ALL OTHER LIABILITIES</v>
          </cell>
        </row>
        <row r="10855">
          <cell r="A10855">
            <v>3911001</v>
          </cell>
          <cell r="B10855" t="str">
            <v>ALL OTHER LIABILITIES</v>
          </cell>
        </row>
        <row r="10856">
          <cell r="A10856">
            <v>3911001</v>
          </cell>
          <cell r="B10856" t="str">
            <v>ALL OTHER LIABILITIES</v>
          </cell>
        </row>
        <row r="10857">
          <cell r="A10857">
            <v>3911001</v>
          </cell>
          <cell r="B10857" t="str">
            <v>ALL OTHER LIABILITIES</v>
          </cell>
        </row>
        <row r="10858">
          <cell r="A10858">
            <v>3911001</v>
          </cell>
          <cell r="B10858" t="str">
            <v>ALL OTHER LIABILITIES</v>
          </cell>
        </row>
        <row r="10859">
          <cell r="A10859">
            <v>3911001</v>
          </cell>
          <cell r="B10859" t="str">
            <v>ALL OTHER LIABILITIES</v>
          </cell>
        </row>
        <row r="10860">
          <cell r="A10860">
            <v>3911001</v>
          </cell>
          <cell r="B10860" t="str">
            <v>ALL OTHER LIABILITIES</v>
          </cell>
        </row>
        <row r="10861">
          <cell r="A10861">
            <v>3911001</v>
          </cell>
          <cell r="B10861" t="str">
            <v>ALL OTHER LIABILITIES</v>
          </cell>
        </row>
        <row r="10862">
          <cell r="A10862">
            <v>3911001</v>
          </cell>
          <cell r="B10862" t="str">
            <v>ALL OTHER LIABILITIES</v>
          </cell>
        </row>
        <row r="10863">
          <cell r="A10863">
            <v>3911001</v>
          </cell>
          <cell r="B10863" t="str">
            <v>ALL OTHER LIABILITIES</v>
          </cell>
        </row>
        <row r="10864">
          <cell r="A10864">
            <v>3911001</v>
          </cell>
          <cell r="B10864" t="str">
            <v>ALL OTHER LIABILITIES</v>
          </cell>
        </row>
        <row r="10865">
          <cell r="A10865">
            <v>3911001</v>
          </cell>
          <cell r="B10865" t="str">
            <v>ALL OTHER LIABILITIES</v>
          </cell>
        </row>
        <row r="10866">
          <cell r="A10866">
            <v>3911001</v>
          </cell>
          <cell r="B10866" t="str">
            <v>ALL OTHER LIABILITIES</v>
          </cell>
        </row>
        <row r="10867">
          <cell r="A10867">
            <v>3911001</v>
          </cell>
          <cell r="B10867" t="str">
            <v>ALL OTHER LIABILITIES</v>
          </cell>
        </row>
        <row r="10868">
          <cell r="A10868">
            <v>3913001</v>
          </cell>
          <cell r="B10868" t="str">
            <v>ESTIMATED COSTS ACCRUED</v>
          </cell>
        </row>
        <row r="10869">
          <cell r="A10869">
            <v>3920001</v>
          </cell>
          <cell r="B10869" t="str">
            <v>OTHER LIABILITIES-NOT CURRENT</v>
          </cell>
        </row>
        <row r="10870">
          <cell r="A10870">
            <v>4012001</v>
          </cell>
          <cell r="B10870" t="str">
            <v>MISCELLANEOUS DEFERRED INCOME                 (401.2,.31</v>
          </cell>
        </row>
        <row r="10871">
          <cell r="A10871">
            <v>4012001</v>
          </cell>
          <cell r="B10871" t="str">
            <v>MISCELLANEOUS DEFERRED INCOME                 (401.2,.31</v>
          </cell>
        </row>
        <row r="10872">
          <cell r="A10872">
            <v>4012001</v>
          </cell>
          <cell r="B10872" t="str">
            <v>MISCELLANEOUS DEFERRED INCOME                 (401.2,.31</v>
          </cell>
        </row>
        <row r="10873">
          <cell r="A10873">
            <v>4012001</v>
          </cell>
          <cell r="B10873" t="str">
            <v>MISCELLANEOUS DEFERRED INCOME                 (401.2,.31</v>
          </cell>
        </row>
        <row r="10874">
          <cell r="A10874">
            <v>4110001</v>
          </cell>
          <cell r="B10874" t="str">
            <v>RESERVE FOR EMPLOYEE COMPENSATION &amp; BENEFIT</v>
          </cell>
        </row>
        <row r="10875">
          <cell r="A10875">
            <v>4110001</v>
          </cell>
          <cell r="B10875" t="str">
            <v>RESERVE FOR EMPLOYEE COMPENSATION &amp; BENEFIT</v>
          </cell>
        </row>
        <row r="10876">
          <cell r="A10876">
            <v>4116001</v>
          </cell>
          <cell r="B10876" t="str">
            <v>RESERVE FOR LAYOFF &amp; PLANT CLOSING EMPL BEN</v>
          </cell>
        </row>
        <row r="10877">
          <cell r="A10877">
            <v>4120001</v>
          </cell>
          <cell r="B10877" t="str">
            <v>RESERVE FOR ROYALTY PAYMENTS AND PATENT LITIGATION</v>
          </cell>
        </row>
        <row r="10878">
          <cell r="A10878">
            <v>4140001</v>
          </cell>
          <cell r="B10878" t="str">
            <v>RESERVE FOR INTEREST ON TAX DEFICENCIES</v>
          </cell>
        </row>
        <row r="10879">
          <cell r="A10879">
            <v>4190001</v>
          </cell>
          <cell r="B10879" t="str">
            <v>RESERVE FOR SUNDRY LOSSES</v>
          </cell>
        </row>
        <row r="10880">
          <cell r="A10880">
            <v>4190001</v>
          </cell>
          <cell r="B10880" t="str">
            <v>RESERVE FOR SUNDRY LOSSES</v>
          </cell>
        </row>
        <row r="10881">
          <cell r="A10881">
            <v>4190002</v>
          </cell>
          <cell r="B10881" t="str">
            <v>ENVIRONMENTAL RESERVE</v>
          </cell>
        </row>
        <row r="10882">
          <cell r="A10882">
            <v>4210001</v>
          </cell>
          <cell r="B10882" t="str">
            <v>RESERVE FOR GEN'L REPL UNDER GUARANTEE-CURRENT</v>
          </cell>
        </row>
        <row r="10883">
          <cell r="A10883">
            <v>4210001</v>
          </cell>
          <cell r="B10883" t="str">
            <v>RESERVE FOR GEN'L REPL UNDER GUARANTEE-CURRENT</v>
          </cell>
        </row>
        <row r="10884">
          <cell r="A10884">
            <v>4210001</v>
          </cell>
          <cell r="B10884" t="str">
            <v>RESERVE FOR GEN'L REPL UNDER GUARANTEE-CURRENT</v>
          </cell>
        </row>
        <row r="10885">
          <cell r="A10885">
            <v>4210001</v>
          </cell>
          <cell r="B10885" t="str">
            <v>RESERVE FOR GEN'L REPL UNDER GUARANTEE-CURRENT</v>
          </cell>
        </row>
        <row r="10886">
          <cell r="A10886">
            <v>4210001</v>
          </cell>
          <cell r="B10886" t="str">
            <v>RESERVE FOR GEN'L REPL UNDER GUARANTEE-CURRENT</v>
          </cell>
        </row>
        <row r="10887">
          <cell r="A10887">
            <v>4210001</v>
          </cell>
          <cell r="B10887" t="str">
            <v>RESERVE FOR GEN'L REPL UNDER GUARANTEE-CURRENT</v>
          </cell>
        </row>
        <row r="10888">
          <cell r="A10888">
            <v>4210001</v>
          </cell>
          <cell r="B10888" t="str">
            <v>RESERVE FOR GEN'L REPL UNDER GUARANTEE-CURRENT</v>
          </cell>
        </row>
        <row r="10889">
          <cell r="A10889">
            <v>4210001</v>
          </cell>
          <cell r="B10889" t="str">
            <v>RESERVE FOR GEN'L REPL UNDER GUARANTEE-CURRENT</v>
          </cell>
        </row>
        <row r="10890">
          <cell r="A10890">
            <v>4210001</v>
          </cell>
          <cell r="B10890" t="str">
            <v>RESERVE FOR GEN'L REPL UNDER GUARANTEE-CURRENT</v>
          </cell>
        </row>
        <row r="10891">
          <cell r="A10891">
            <v>4210001</v>
          </cell>
          <cell r="B10891" t="str">
            <v>RESERVE FOR GEN'L REPL UNDER GUARANTEE-CURRENT</v>
          </cell>
        </row>
        <row r="10892">
          <cell r="A10892">
            <v>4210001</v>
          </cell>
          <cell r="B10892" t="str">
            <v>RESERVE FOR GEN'L REPL UNDER GUARANTEE-CURRENT</v>
          </cell>
        </row>
        <row r="10893">
          <cell r="A10893">
            <v>4210001</v>
          </cell>
          <cell r="B10893" t="str">
            <v>RESERVE FOR GEN'L REPL UNDER GUARANTEE-CURRENT</v>
          </cell>
        </row>
        <row r="10894">
          <cell r="A10894">
            <v>4210001</v>
          </cell>
          <cell r="B10894" t="str">
            <v>RESERVE FOR GEN'L REPL UNDER GUARANTEE-CURRENT</v>
          </cell>
        </row>
        <row r="10895">
          <cell r="A10895">
            <v>4210001</v>
          </cell>
          <cell r="B10895" t="str">
            <v>RESERVE FOR GEN'L REPL UNDER GUARANTEE-CURRENT</v>
          </cell>
        </row>
        <row r="10896">
          <cell r="A10896">
            <v>4210001</v>
          </cell>
          <cell r="B10896" t="str">
            <v>RESERVE FOR GEN'L REPL UNDER GUARANTEE-CURRENT</v>
          </cell>
        </row>
        <row r="10897">
          <cell r="A10897">
            <v>4210001</v>
          </cell>
          <cell r="B10897" t="str">
            <v>RESERVE FOR GEN'L REPL UNDER GUARANTEE-CURRENT</v>
          </cell>
        </row>
        <row r="10898">
          <cell r="A10898">
            <v>4210001</v>
          </cell>
          <cell r="B10898" t="str">
            <v>RESERVE FOR GEN'L REPL UNDER GUARANTEE-CURRENT</v>
          </cell>
        </row>
        <row r="10899">
          <cell r="A10899">
            <v>4210001</v>
          </cell>
          <cell r="B10899" t="str">
            <v>RESERVE FOR GEN'L REPL UNDER GUARANTEE-CURRENT</v>
          </cell>
        </row>
        <row r="10900">
          <cell r="A10900">
            <v>4210001</v>
          </cell>
          <cell r="B10900" t="str">
            <v>RESERVE FOR GEN'L REPL UNDER GUARANTEE-CURRENT</v>
          </cell>
        </row>
        <row r="10901">
          <cell r="A10901">
            <v>4210001</v>
          </cell>
          <cell r="B10901" t="str">
            <v>RESERVE FOR GEN'L REPL UNDER GUARANTEE-CURRENT</v>
          </cell>
        </row>
        <row r="10902">
          <cell r="A10902">
            <v>4210001</v>
          </cell>
          <cell r="B10902" t="str">
            <v>RESERVE FOR GEN'L REPL UNDER GUARANTEE-CURRENT</v>
          </cell>
        </row>
        <row r="10903">
          <cell r="A10903">
            <v>4210001</v>
          </cell>
          <cell r="B10903" t="str">
            <v>RESERVE FOR GEN'L REPL UNDER GUARANTEE-CURRENT</v>
          </cell>
        </row>
        <row r="10904">
          <cell r="A10904">
            <v>4210001</v>
          </cell>
          <cell r="B10904" t="str">
            <v>RESERVE FOR GEN'L REPL UNDER GUARANTEE-CURRENT</v>
          </cell>
        </row>
        <row r="10905">
          <cell r="A10905">
            <v>4210001</v>
          </cell>
          <cell r="B10905" t="str">
            <v>RESERVE FOR GEN'L REPL UNDER GUARANTEE-CURRENT</v>
          </cell>
        </row>
        <row r="10906">
          <cell r="A10906">
            <v>4210001</v>
          </cell>
          <cell r="B10906" t="str">
            <v>RESERVE FOR GEN'L REPL UNDER GUARANTEE-CURRENT</v>
          </cell>
        </row>
        <row r="10907">
          <cell r="A10907">
            <v>4210001</v>
          </cell>
          <cell r="B10907" t="str">
            <v>RESERVE FOR GEN'L REPL UNDER GUARANTEE-CURRENT</v>
          </cell>
        </row>
        <row r="10908">
          <cell r="A10908">
            <v>4210001</v>
          </cell>
          <cell r="B10908" t="str">
            <v>RESERVE FOR GEN'L REPL UNDER GUARANTEE-CURRENT</v>
          </cell>
        </row>
        <row r="10909">
          <cell r="A10909">
            <v>4210001</v>
          </cell>
          <cell r="B10909" t="str">
            <v>RESERVE FOR GEN'L REPL UNDER GUARANTEE-CURRENT</v>
          </cell>
        </row>
        <row r="10910">
          <cell r="A10910">
            <v>4210001</v>
          </cell>
          <cell r="B10910" t="str">
            <v>RESERVE FOR GEN'L REPL UNDER GUARANTEE-CURRENT</v>
          </cell>
        </row>
        <row r="10911">
          <cell r="A10911">
            <v>4210001</v>
          </cell>
          <cell r="B10911" t="str">
            <v>RESERVE FOR GEN'L REPL UNDER GUARANTEE-CURRENT</v>
          </cell>
        </row>
        <row r="10912">
          <cell r="A10912">
            <v>4210001</v>
          </cell>
          <cell r="B10912" t="str">
            <v>RESERVE FOR GEN'L REPL UNDER GUARANTEE-CURRENT</v>
          </cell>
        </row>
        <row r="10913">
          <cell r="A10913">
            <v>4210001</v>
          </cell>
          <cell r="B10913" t="str">
            <v>RESERVE FOR GEN'L REPL UNDER GUARANTEE-CURRENT</v>
          </cell>
        </row>
        <row r="10914">
          <cell r="A10914">
            <v>4210001</v>
          </cell>
          <cell r="B10914" t="str">
            <v>RESERVE FOR GEN'L REPL UNDER GUARANTEE-CURRENT</v>
          </cell>
        </row>
        <row r="10915">
          <cell r="A10915">
            <v>4210001</v>
          </cell>
          <cell r="B10915" t="str">
            <v>RESERVE FOR GEN'L REPL UNDER GUARANTEE-CURRENT</v>
          </cell>
        </row>
        <row r="10916">
          <cell r="A10916">
            <v>4210001</v>
          </cell>
          <cell r="B10916" t="str">
            <v>RESERVE FOR GEN'L REPL UNDER GUARANTEE-CURRENT</v>
          </cell>
        </row>
        <row r="10917">
          <cell r="A10917">
            <v>4210001</v>
          </cell>
          <cell r="B10917" t="str">
            <v>RESERVE FOR GEN'L REPL UNDER GUARANTEE-CURRENT</v>
          </cell>
        </row>
        <row r="10918">
          <cell r="A10918">
            <v>4210001</v>
          </cell>
          <cell r="B10918" t="str">
            <v>RESERVE FOR GEN'L REPL UNDER GUARANTEE-CURRENT</v>
          </cell>
        </row>
        <row r="10919">
          <cell r="A10919">
            <v>4210001</v>
          </cell>
          <cell r="B10919" t="str">
            <v>RESERVE FOR GEN'L REPL UNDER GUARANTEE-CURRENT</v>
          </cell>
        </row>
        <row r="10920">
          <cell r="A10920">
            <v>4210001</v>
          </cell>
          <cell r="B10920" t="str">
            <v>RESERVE FOR GEN'L REPL UNDER GUARANTEE-CURRENT</v>
          </cell>
        </row>
        <row r="10921">
          <cell r="A10921">
            <v>4210001</v>
          </cell>
          <cell r="B10921" t="str">
            <v>RESERVE FOR GEN'L REPL UNDER GUARANTEE-CURRENT</v>
          </cell>
        </row>
        <row r="10922">
          <cell r="A10922">
            <v>4210001</v>
          </cell>
          <cell r="B10922" t="str">
            <v>RESERVE FOR GEN'L REPL UNDER GUARANTEE-CURRENT</v>
          </cell>
        </row>
        <row r="10923">
          <cell r="A10923">
            <v>4210001</v>
          </cell>
          <cell r="B10923" t="str">
            <v>RESERVE FOR GEN'L REPL UNDER GUARANTEE-CURRENT</v>
          </cell>
        </row>
        <row r="10924">
          <cell r="A10924">
            <v>4210001</v>
          </cell>
          <cell r="B10924" t="str">
            <v>RESERVE FOR GEN'L REPL UNDER GUARANTEE-CURRENT</v>
          </cell>
        </row>
        <row r="10925">
          <cell r="A10925">
            <v>4210001</v>
          </cell>
          <cell r="B10925" t="str">
            <v>RESERVE FOR GEN'L REPL UNDER GUARANTEE-CURRENT</v>
          </cell>
        </row>
        <row r="10926">
          <cell r="A10926">
            <v>4210001</v>
          </cell>
          <cell r="B10926" t="str">
            <v>RESERVE FOR GEN'L REPL UNDER GUARANTEE-CURRENT</v>
          </cell>
        </row>
        <row r="10927">
          <cell r="A10927">
            <v>4210001</v>
          </cell>
          <cell r="B10927" t="str">
            <v>RESERVE FOR GEN'L REPL UNDER GUARANTEE-CURRENT</v>
          </cell>
        </row>
        <row r="10928">
          <cell r="A10928">
            <v>4311002</v>
          </cell>
          <cell r="B10928" t="str">
            <v>WITHIN OWN DIVISION</v>
          </cell>
        </row>
        <row r="10929">
          <cell r="A10929">
            <v>4311002</v>
          </cell>
          <cell r="B10929" t="str">
            <v>WITHIN OWN DIVISION</v>
          </cell>
        </row>
        <row r="10930">
          <cell r="A10930">
            <v>4410001</v>
          </cell>
          <cell r="B10930" t="str">
            <v>INT. OF OTHER SHARE OWNERS IN EQUITY OF AFFIL</v>
          </cell>
        </row>
        <row r="10931">
          <cell r="A10931">
            <v>4510001</v>
          </cell>
          <cell r="B10931" t="str">
            <v>CAPITAL STOCK</v>
          </cell>
        </row>
        <row r="10932">
          <cell r="A10932">
            <v>4510001</v>
          </cell>
          <cell r="B10932" t="str">
            <v>CAPITAL STOCK</v>
          </cell>
        </row>
        <row r="10933">
          <cell r="A10933">
            <v>4510001</v>
          </cell>
          <cell r="B10933" t="str">
            <v>CAPITAL STOCK</v>
          </cell>
        </row>
        <row r="10934">
          <cell r="A10934">
            <v>4610001</v>
          </cell>
          <cell r="B10934" t="str">
            <v>CAPITAL SURPLUS</v>
          </cell>
        </row>
        <row r="10935">
          <cell r="A10935">
            <v>4610001</v>
          </cell>
          <cell r="B10935" t="str">
            <v>CAPITAL SURPLUS</v>
          </cell>
        </row>
        <row r="10936">
          <cell r="A10936">
            <v>4610001</v>
          </cell>
          <cell r="B10936" t="str">
            <v>CAPITAL SURPLUS</v>
          </cell>
        </row>
        <row r="10937">
          <cell r="A10937">
            <v>4610002</v>
          </cell>
          <cell r="B10937" t="str">
            <v>EQUITY-(GE FOREIGN INDUST. CO.</v>
          </cell>
        </row>
        <row r="10938">
          <cell r="A10938">
            <v>4620001</v>
          </cell>
          <cell r="B10938" t="str">
            <v>FORGEIN CURRENCY TRANSLATION ADJ</v>
          </cell>
        </row>
        <row r="10939">
          <cell r="A10939">
            <v>4640101</v>
          </cell>
          <cell r="B10939" t="str">
            <v>OPENING BALANCE-TRANSITION ADJUSTMENT (PRE-TAX)</v>
          </cell>
        </row>
        <row r="10940">
          <cell r="A10940">
            <v>4711001</v>
          </cell>
          <cell r="B10940" t="str">
            <v>IMPUTED DEBT-GAP SUBACCOUNT 471.1</v>
          </cell>
        </row>
        <row r="10941">
          <cell r="A10941">
            <v>4711001</v>
          </cell>
          <cell r="B10941" t="str">
            <v>IMPUTED DEBT-GAP SUBACCOUNT 471.1</v>
          </cell>
        </row>
        <row r="10942">
          <cell r="A10942">
            <v>4711001</v>
          </cell>
          <cell r="B10942" t="str">
            <v>IMPUTED DEBT-GAP SUBACCOUNT 471.1</v>
          </cell>
        </row>
        <row r="10943">
          <cell r="A10943">
            <v>4711001</v>
          </cell>
          <cell r="B10943" t="str">
            <v>IMPUTED DEBT-GAP SUBACCOUNT 471.1</v>
          </cell>
        </row>
        <row r="10944">
          <cell r="A10944">
            <v>4711001</v>
          </cell>
          <cell r="B10944" t="str">
            <v>IMPUTED DEBT-GAP SUBACCOUNT 471.1</v>
          </cell>
        </row>
        <row r="10945">
          <cell r="A10945">
            <v>4711001</v>
          </cell>
          <cell r="B10945" t="str">
            <v>IMPUTED DEBT-GAP SUBACCOUNT 471.1</v>
          </cell>
        </row>
        <row r="10946">
          <cell r="A10946">
            <v>4711001</v>
          </cell>
          <cell r="B10946" t="str">
            <v>IMPUTED DEBT-GAP SUBACCOUNT 471.1</v>
          </cell>
        </row>
        <row r="10947">
          <cell r="A10947">
            <v>4711001</v>
          </cell>
          <cell r="B10947" t="str">
            <v>IMPUTED DEBT-GAP SUBACCOUNT 471.1</v>
          </cell>
        </row>
        <row r="10948">
          <cell r="A10948">
            <v>4711001</v>
          </cell>
          <cell r="B10948" t="str">
            <v>IMPUTED DEBT-GAP SUBACCOUNT 471.1</v>
          </cell>
        </row>
        <row r="10949">
          <cell r="A10949">
            <v>4711001</v>
          </cell>
          <cell r="B10949" t="str">
            <v>IMPUTED DEBT-GAP SUBACCOUNT 471.1</v>
          </cell>
        </row>
        <row r="10950">
          <cell r="A10950">
            <v>4711001</v>
          </cell>
          <cell r="B10950" t="str">
            <v>IMPUTED DEBT-GAP SUBACCOUNT 471.1</v>
          </cell>
        </row>
        <row r="10951">
          <cell r="A10951">
            <v>4711001</v>
          </cell>
          <cell r="B10951" t="str">
            <v>IMPUTED DEBT-GAP SUBACCOUNT 471.1</v>
          </cell>
        </row>
        <row r="10952">
          <cell r="A10952">
            <v>4711001</v>
          </cell>
          <cell r="B10952" t="str">
            <v>IMPUTED DEBT-GAP SUBACCOUNT 471.1</v>
          </cell>
        </row>
        <row r="10953">
          <cell r="A10953">
            <v>4711001</v>
          </cell>
          <cell r="B10953" t="str">
            <v>IMPUTED DEBT-GAP SUBACCOUNT 471.1</v>
          </cell>
        </row>
        <row r="10954">
          <cell r="A10954">
            <v>4711001</v>
          </cell>
          <cell r="B10954" t="str">
            <v>IMPUTED DEBT-GAP SUBACCOUNT 471.1</v>
          </cell>
        </row>
        <row r="10955">
          <cell r="A10955">
            <v>4711001</v>
          </cell>
          <cell r="B10955" t="str">
            <v>IMPUTED DEBT-GAP SUBACCOUNT 471.1</v>
          </cell>
        </row>
        <row r="10956">
          <cell r="A10956">
            <v>4712101</v>
          </cell>
          <cell r="B10956" t="str">
            <v>ALL OTHER EXCLUDING NET INCOME</v>
          </cell>
        </row>
        <row r="10957">
          <cell r="A10957">
            <v>4712101</v>
          </cell>
          <cell r="B10957" t="str">
            <v>ALL OTHER EXCLUDING NET INCOME</v>
          </cell>
        </row>
        <row r="10958">
          <cell r="A10958">
            <v>4712101</v>
          </cell>
          <cell r="B10958" t="str">
            <v>ALL OTHER EXCLUDING NET INCOME</v>
          </cell>
        </row>
        <row r="10959">
          <cell r="A10959">
            <v>4712301</v>
          </cell>
          <cell r="B10959" t="str">
            <v>DIVIDENDS-CURRENT YEAR</v>
          </cell>
        </row>
        <row r="10960">
          <cell r="A10960">
            <v>4720001</v>
          </cell>
          <cell r="B10960" t="str">
            <v>AFFILIATE CURRENT ACCOUNT OUTSIDE OWN BUSINESS</v>
          </cell>
        </row>
        <row r="10961">
          <cell r="A10961">
            <v>4720001</v>
          </cell>
          <cell r="B10961" t="str">
            <v>AFFILIATE CURRENT ACCOUNT OUTSIDE OWN BUSINESS</v>
          </cell>
        </row>
        <row r="10962">
          <cell r="A10962">
            <v>4720001</v>
          </cell>
          <cell r="B10962" t="str">
            <v>AFFILIATE CURRENT ACCOUNT OUTSIDE OWN BUSINESS</v>
          </cell>
        </row>
        <row r="10963">
          <cell r="A10963">
            <v>4720002</v>
          </cell>
          <cell r="B10963" t="str">
            <v>AFFILIATE CURRENT ACCOUNT WITHIN OWN BUSINESS</v>
          </cell>
        </row>
        <row r="10964">
          <cell r="A10964">
            <v>4720002</v>
          </cell>
          <cell r="B10964" t="str">
            <v>AFFILIATE CURRENT ACCOUNT WITHIN OWN BUSINESS</v>
          </cell>
        </row>
        <row r="10965">
          <cell r="A10965">
            <v>4720002</v>
          </cell>
          <cell r="B10965" t="str">
            <v>AFFILIATE CURRENT ACCOUNT WITHIN OWN BUSINESS</v>
          </cell>
        </row>
        <row r="10966">
          <cell r="A10966">
            <v>4720002</v>
          </cell>
          <cell r="B10966" t="str">
            <v>AFFILIATE CURRENT ACCOUNT WITHIN OWN BUSINESS</v>
          </cell>
        </row>
        <row r="10967">
          <cell r="A10967">
            <v>4720002</v>
          </cell>
          <cell r="B10967" t="str">
            <v>AFFILIATE CURRENT ACCOUNT WITHIN OWN BUSINESS</v>
          </cell>
        </row>
        <row r="10968">
          <cell r="A10968">
            <v>4720002</v>
          </cell>
          <cell r="B10968" t="str">
            <v>AFFILIATE CURRENT ACCOUNT WITHIN OWN BUSINESS</v>
          </cell>
        </row>
        <row r="10969">
          <cell r="A10969">
            <v>4720002</v>
          </cell>
          <cell r="B10969" t="str">
            <v>AFFILIATE CURRENT ACCOUNT WITHIN OWN BUSINESS</v>
          </cell>
        </row>
        <row r="10970">
          <cell r="A10970">
            <v>4720004</v>
          </cell>
          <cell r="B10970" t="str">
            <v>AFFILIATE CURRENT ACCOUNT - CANADA</v>
          </cell>
        </row>
        <row r="10971">
          <cell r="A10971">
            <v>4720071</v>
          </cell>
          <cell r="B10971" t="str">
            <v>TRSY-AFFILLIATE CURRENT ACCOUTN</v>
          </cell>
        </row>
        <row r="10972">
          <cell r="A10972">
            <v>4810001</v>
          </cell>
          <cell r="B10972" t="str">
            <v>RETAINED EARNINGS AT JANUARY 1</v>
          </cell>
        </row>
        <row r="10973">
          <cell r="A10973">
            <v>5011001</v>
          </cell>
          <cell r="B10973" t="str">
            <v>EXTERNAL CUSTOMERS</v>
          </cell>
        </row>
        <row r="10974">
          <cell r="A10974">
            <v>5011001</v>
          </cell>
          <cell r="B10974" t="str">
            <v>EXTERNAL CUSTOMERS</v>
          </cell>
        </row>
        <row r="10975">
          <cell r="A10975">
            <v>5011001</v>
          </cell>
          <cell r="B10975" t="str">
            <v>EXTERNAL CUSTOMERS</v>
          </cell>
        </row>
        <row r="10976">
          <cell r="A10976">
            <v>5011001</v>
          </cell>
          <cell r="B10976" t="str">
            <v>EXTERNAL CUSTOMERS</v>
          </cell>
        </row>
        <row r="10977">
          <cell r="A10977">
            <v>5011001</v>
          </cell>
          <cell r="B10977" t="str">
            <v>EXTERNAL CUSTOMERS</v>
          </cell>
        </row>
        <row r="10978">
          <cell r="A10978">
            <v>5011001</v>
          </cell>
          <cell r="B10978" t="str">
            <v>EXTERNAL CUSTOMERS</v>
          </cell>
        </row>
        <row r="10979">
          <cell r="A10979">
            <v>5011001</v>
          </cell>
          <cell r="B10979" t="str">
            <v>EXTERNAL CUSTOMERS</v>
          </cell>
        </row>
        <row r="10980">
          <cell r="A10980">
            <v>5011001</v>
          </cell>
          <cell r="B10980" t="str">
            <v>EXTERNAL CUSTOMERS</v>
          </cell>
        </row>
        <row r="10981">
          <cell r="A10981">
            <v>5011001</v>
          </cell>
          <cell r="B10981" t="str">
            <v>EXTERNAL CUSTOMERS</v>
          </cell>
        </row>
        <row r="10982">
          <cell r="A10982">
            <v>5011001</v>
          </cell>
          <cell r="B10982" t="str">
            <v>EXTERNAL CUSTOMERS</v>
          </cell>
        </row>
        <row r="10983">
          <cell r="A10983">
            <v>5011001</v>
          </cell>
          <cell r="B10983" t="str">
            <v>EXTERNAL CUSTOMERS</v>
          </cell>
        </row>
        <row r="10984">
          <cell r="A10984">
            <v>5011001</v>
          </cell>
          <cell r="B10984" t="str">
            <v>EXTERNAL CUSTOMERS</v>
          </cell>
        </row>
        <row r="10985">
          <cell r="A10985">
            <v>5011001</v>
          </cell>
          <cell r="B10985" t="str">
            <v>EXTERNAL CUSTOMERS</v>
          </cell>
        </row>
        <row r="10986">
          <cell r="A10986">
            <v>5011001</v>
          </cell>
          <cell r="B10986" t="str">
            <v>EXTERNAL CUSTOMERS</v>
          </cell>
        </row>
        <row r="10987">
          <cell r="A10987">
            <v>5011001</v>
          </cell>
          <cell r="B10987" t="str">
            <v>EXTERNAL CUSTOMERS</v>
          </cell>
        </row>
        <row r="10988">
          <cell r="A10988">
            <v>5011001</v>
          </cell>
          <cell r="B10988" t="str">
            <v>EXTERNAL CUSTOMERS</v>
          </cell>
        </row>
        <row r="10989">
          <cell r="A10989">
            <v>5011001</v>
          </cell>
          <cell r="B10989" t="str">
            <v>EXTERNAL CUSTOMERS</v>
          </cell>
        </row>
        <row r="10990">
          <cell r="A10990">
            <v>5011001</v>
          </cell>
          <cell r="B10990" t="str">
            <v>EXTERNAL CUSTOMERS</v>
          </cell>
        </row>
        <row r="10991">
          <cell r="A10991">
            <v>5011001</v>
          </cell>
          <cell r="B10991" t="str">
            <v>EXTERNAL CUSTOMERS</v>
          </cell>
        </row>
        <row r="10992">
          <cell r="A10992">
            <v>5012201</v>
          </cell>
          <cell r="B10992" t="str">
            <v>WITHIN OWN DIVISION</v>
          </cell>
        </row>
        <row r="10993">
          <cell r="A10993">
            <v>5012201</v>
          </cell>
          <cell r="B10993" t="str">
            <v>WITHIN OWN DIVISION</v>
          </cell>
        </row>
        <row r="10994">
          <cell r="A10994">
            <v>5012201</v>
          </cell>
          <cell r="B10994" t="str">
            <v>WITHIN OWN DIVISION</v>
          </cell>
        </row>
        <row r="10995">
          <cell r="A10995">
            <v>5012301</v>
          </cell>
          <cell r="B10995" t="str">
            <v>OTHERS WITHIN OWN GROUP</v>
          </cell>
        </row>
        <row r="10996">
          <cell r="A10996">
            <v>5012301</v>
          </cell>
          <cell r="B10996" t="str">
            <v>OTHERS WITHIN OWN GROUP</v>
          </cell>
        </row>
        <row r="10997">
          <cell r="A10997">
            <v>5012501</v>
          </cell>
          <cell r="B10997" t="str">
            <v>OTHER GE PARENT CO COMPONENTS</v>
          </cell>
        </row>
        <row r="10998">
          <cell r="A10998">
            <v>5012501</v>
          </cell>
          <cell r="B10998" t="str">
            <v>OTHER GE PARENT CO COMPONENTS</v>
          </cell>
        </row>
        <row r="10999">
          <cell r="A10999">
            <v>5012501</v>
          </cell>
          <cell r="B10999" t="str">
            <v>OTHER GE PARENT CO COMPONENTS</v>
          </cell>
        </row>
        <row r="11000">
          <cell r="A11000">
            <v>5012501</v>
          </cell>
          <cell r="B11000" t="str">
            <v>OTHER GE PARENT CO COMPONENTS</v>
          </cell>
        </row>
        <row r="11001">
          <cell r="A11001">
            <v>5012501</v>
          </cell>
          <cell r="B11001" t="str">
            <v>OTHER GE PARENT CO COMPONENTS</v>
          </cell>
        </row>
        <row r="11002">
          <cell r="A11002">
            <v>5012501</v>
          </cell>
          <cell r="B11002" t="str">
            <v>OTHER GE PARENT CO COMPONENTS</v>
          </cell>
        </row>
        <row r="11003">
          <cell r="A11003">
            <v>5012501</v>
          </cell>
          <cell r="B11003" t="str">
            <v>OTHER GE PARENT CO COMPONENTS</v>
          </cell>
        </row>
        <row r="11004">
          <cell r="A11004">
            <v>5012501</v>
          </cell>
          <cell r="B11004" t="str">
            <v>OTHER GE PARENT CO COMPONENTS</v>
          </cell>
        </row>
        <row r="11005">
          <cell r="A11005">
            <v>5012501</v>
          </cell>
          <cell r="B11005" t="str">
            <v>OTHER GE PARENT CO COMPONENTS</v>
          </cell>
        </row>
        <row r="11006">
          <cell r="A11006">
            <v>5012501</v>
          </cell>
          <cell r="B11006" t="str">
            <v>OTHER GE PARENT CO COMPONENTS</v>
          </cell>
        </row>
        <row r="11007">
          <cell r="A11007">
            <v>5012501</v>
          </cell>
          <cell r="B11007" t="str">
            <v>OTHER GE PARENT CO COMPONENTS</v>
          </cell>
        </row>
        <row r="11008">
          <cell r="A11008">
            <v>5012501</v>
          </cell>
          <cell r="B11008" t="str">
            <v>OTHER GE PARENT CO COMPONENTS</v>
          </cell>
        </row>
        <row r="11009">
          <cell r="A11009">
            <v>5013101</v>
          </cell>
          <cell r="B11009" t="str">
            <v>WITHIN OWN DEPARTMENT</v>
          </cell>
        </row>
        <row r="11010">
          <cell r="A11010">
            <v>5013101</v>
          </cell>
          <cell r="B11010" t="str">
            <v>WITHIN OWN DEPARTMENT</v>
          </cell>
        </row>
        <row r="11011">
          <cell r="A11011">
            <v>5013201</v>
          </cell>
          <cell r="B11011" t="str">
            <v>NET SALES BILLED-INTERCO-OWN DIVISION</v>
          </cell>
        </row>
        <row r="11012">
          <cell r="A11012">
            <v>5013201</v>
          </cell>
          <cell r="B11012" t="str">
            <v>NET SALES BILLED-INTERCO-OWN DIVISION</v>
          </cell>
        </row>
        <row r="11013">
          <cell r="A11013">
            <v>5013201</v>
          </cell>
          <cell r="B11013" t="str">
            <v>NET SALES BILLED-INTERCO-OWN DIVISION</v>
          </cell>
        </row>
        <row r="11014">
          <cell r="A11014">
            <v>5013201</v>
          </cell>
          <cell r="B11014" t="str">
            <v>NET SALES BILLED-INTERCO-OWN DIVISION</v>
          </cell>
        </row>
        <row r="11015">
          <cell r="A11015">
            <v>5013201</v>
          </cell>
          <cell r="B11015" t="str">
            <v>NET SALES BILLED-INTERCO-OWN DIVISION</v>
          </cell>
        </row>
        <row r="11016">
          <cell r="A11016">
            <v>5013201</v>
          </cell>
          <cell r="B11016" t="str">
            <v>NET SALES BILLED-INTERCO-OWN DIVISION</v>
          </cell>
        </row>
        <row r="11017">
          <cell r="A11017">
            <v>5013301</v>
          </cell>
          <cell r="B11017" t="str">
            <v>OTHERS WITHIN OWN GROUP</v>
          </cell>
        </row>
        <row r="11018">
          <cell r="A11018">
            <v>5013501</v>
          </cell>
          <cell r="B11018" t="str">
            <v>OTHER CONSOLIDATED COMPONENTS</v>
          </cell>
        </row>
        <row r="11019">
          <cell r="A11019">
            <v>5100001</v>
          </cell>
          <cell r="B11019" t="str">
            <v>ALL OTHER COSTS AND EXPENSES</v>
          </cell>
        </row>
        <row r="11020">
          <cell r="A11020">
            <v>5100001</v>
          </cell>
          <cell r="B11020" t="str">
            <v>ALL OTHER COSTS AND EXPENSES</v>
          </cell>
        </row>
        <row r="11021">
          <cell r="A11021">
            <v>5100001</v>
          </cell>
          <cell r="B11021" t="str">
            <v>ALL OTHER COSTS AND EXPENSES</v>
          </cell>
        </row>
        <row r="11022">
          <cell r="A11022">
            <v>5100001</v>
          </cell>
          <cell r="B11022" t="str">
            <v>ALL OTHER COSTS AND EXPENSES</v>
          </cell>
        </row>
        <row r="11023">
          <cell r="A11023">
            <v>5100001</v>
          </cell>
          <cell r="B11023" t="str">
            <v>ALL OTHER COSTS AND EXPENSES</v>
          </cell>
        </row>
        <row r="11024">
          <cell r="A11024">
            <v>5100001</v>
          </cell>
          <cell r="B11024" t="str">
            <v>ALL OTHER COSTS AND EXPENSES</v>
          </cell>
        </row>
        <row r="11025">
          <cell r="A11025">
            <v>5100001</v>
          </cell>
          <cell r="B11025" t="str">
            <v>ALL OTHER COSTS AND EXPENSES</v>
          </cell>
        </row>
        <row r="11026">
          <cell r="A11026">
            <v>5100001</v>
          </cell>
          <cell r="B11026" t="str">
            <v>ALL OTHER COSTS AND EXPENSES</v>
          </cell>
        </row>
        <row r="11027">
          <cell r="A11027">
            <v>5100001</v>
          </cell>
          <cell r="B11027" t="str">
            <v>ALL OTHER COSTS AND EXPENSES</v>
          </cell>
        </row>
        <row r="11028">
          <cell r="A11028">
            <v>5100001</v>
          </cell>
          <cell r="B11028" t="str">
            <v>ALL OTHER COSTS AND EXPENSES</v>
          </cell>
        </row>
        <row r="11029">
          <cell r="A11029">
            <v>5100001</v>
          </cell>
          <cell r="B11029" t="str">
            <v>ALL OTHER COSTS AND EXPENSES</v>
          </cell>
        </row>
        <row r="11030">
          <cell r="A11030">
            <v>5100001</v>
          </cell>
          <cell r="B11030" t="str">
            <v>ALL OTHER COSTS AND EXPENSES</v>
          </cell>
        </row>
        <row r="11031">
          <cell r="A11031">
            <v>5100001</v>
          </cell>
          <cell r="B11031" t="str">
            <v>ALL OTHER COSTS AND EXPENSES</v>
          </cell>
        </row>
        <row r="11032">
          <cell r="A11032">
            <v>5100001</v>
          </cell>
          <cell r="B11032" t="str">
            <v>ALL OTHER COSTS AND EXPENSES</v>
          </cell>
        </row>
        <row r="11033">
          <cell r="A11033">
            <v>5100001</v>
          </cell>
          <cell r="B11033" t="str">
            <v>ALL OTHER COSTS AND EXPENSES</v>
          </cell>
        </row>
        <row r="11034">
          <cell r="A11034">
            <v>5100001</v>
          </cell>
          <cell r="B11034" t="str">
            <v>ALL OTHER COSTS AND EXPENSES</v>
          </cell>
        </row>
        <row r="11035">
          <cell r="A11035">
            <v>5100001</v>
          </cell>
          <cell r="B11035" t="str">
            <v>ALL OTHER COSTS AND EXPENSES</v>
          </cell>
        </row>
        <row r="11036">
          <cell r="A11036">
            <v>5100001</v>
          </cell>
          <cell r="B11036" t="str">
            <v>ALL OTHER COSTS AND EXPENSES</v>
          </cell>
        </row>
        <row r="11037">
          <cell r="A11037">
            <v>5100001</v>
          </cell>
          <cell r="B11037" t="str">
            <v>ALL OTHER COSTS AND EXPENSES</v>
          </cell>
        </row>
        <row r="11038">
          <cell r="A11038">
            <v>5100001</v>
          </cell>
          <cell r="B11038" t="str">
            <v>ALL OTHER COSTS AND EXPENSES</v>
          </cell>
        </row>
        <row r="11039">
          <cell r="A11039">
            <v>5100001</v>
          </cell>
          <cell r="B11039" t="str">
            <v>ALL OTHER COSTS AND EXPENSES</v>
          </cell>
        </row>
        <row r="11040">
          <cell r="A11040">
            <v>5100001</v>
          </cell>
          <cell r="B11040" t="str">
            <v>ALL OTHER COSTS AND EXPENSES</v>
          </cell>
        </row>
        <row r="11041">
          <cell r="A11041">
            <v>5100001</v>
          </cell>
          <cell r="B11041" t="str">
            <v>ALL OTHER COSTS AND EXPENSES</v>
          </cell>
        </row>
        <row r="11042">
          <cell r="A11042">
            <v>5100001</v>
          </cell>
          <cell r="B11042" t="str">
            <v>ALL OTHER COSTS AND EXPENSES</v>
          </cell>
        </row>
        <row r="11043">
          <cell r="A11043">
            <v>5100001</v>
          </cell>
          <cell r="B11043" t="str">
            <v>ALL OTHER COSTS AND EXPENSES</v>
          </cell>
        </row>
        <row r="11044">
          <cell r="A11044">
            <v>5100001</v>
          </cell>
          <cell r="B11044" t="str">
            <v>ALL OTHER COSTS AND EXPENSES</v>
          </cell>
        </row>
        <row r="11045">
          <cell r="A11045">
            <v>5100001</v>
          </cell>
          <cell r="B11045" t="str">
            <v>ALL OTHER COSTS AND EXPENSES</v>
          </cell>
        </row>
        <row r="11046">
          <cell r="A11046">
            <v>5100001</v>
          </cell>
          <cell r="B11046" t="str">
            <v>ALL OTHER COSTS AND EXPENSES</v>
          </cell>
        </row>
        <row r="11047">
          <cell r="A11047">
            <v>5100001</v>
          </cell>
          <cell r="B11047" t="str">
            <v>ALL OTHER COSTS AND EXPENSES</v>
          </cell>
        </row>
        <row r="11048">
          <cell r="A11048">
            <v>5100001</v>
          </cell>
          <cell r="B11048" t="str">
            <v>ALL OTHER COSTS AND EXPENSES</v>
          </cell>
        </row>
        <row r="11049">
          <cell r="A11049">
            <v>5100001</v>
          </cell>
          <cell r="B11049" t="str">
            <v>ALL OTHER COSTS AND EXPENSES</v>
          </cell>
        </row>
        <row r="11050">
          <cell r="A11050">
            <v>5100001</v>
          </cell>
          <cell r="B11050" t="str">
            <v>ALL OTHER COSTS AND EXPENSES</v>
          </cell>
        </row>
        <row r="11051">
          <cell r="A11051">
            <v>5100001</v>
          </cell>
          <cell r="B11051" t="str">
            <v>ALL OTHER COSTS AND EXPENSES</v>
          </cell>
        </row>
        <row r="11052">
          <cell r="A11052">
            <v>5100001</v>
          </cell>
          <cell r="B11052" t="str">
            <v>ALL OTHER COSTS AND EXPENSES</v>
          </cell>
        </row>
        <row r="11053">
          <cell r="A11053">
            <v>5100001</v>
          </cell>
          <cell r="B11053" t="str">
            <v>ALL OTHER COSTS AND EXPENSES</v>
          </cell>
        </row>
        <row r="11054">
          <cell r="A11054">
            <v>5100001</v>
          </cell>
          <cell r="B11054" t="str">
            <v>ALL OTHER COSTS AND EXPENSES</v>
          </cell>
        </row>
        <row r="11055">
          <cell r="A11055">
            <v>5100001</v>
          </cell>
          <cell r="B11055" t="str">
            <v>ALL OTHER COSTS AND EXPENSES</v>
          </cell>
        </row>
        <row r="11056">
          <cell r="A11056">
            <v>5100001</v>
          </cell>
          <cell r="B11056" t="str">
            <v>ALL OTHER COSTS AND EXPENSES</v>
          </cell>
        </row>
        <row r="11057">
          <cell r="A11057">
            <v>5100001</v>
          </cell>
          <cell r="B11057" t="str">
            <v>ALL OTHER COSTS AND EXPENSES</v>
          </cell>
        </row>
        <row r="11058">
          <cell r="A11058">
            <v>5100001</v>
          </cell>
          <cell r="B11058" t="str">
            <v>ALL OTHER COSTS AND EXPENSES</v>
          </cell>
        </row>
        <row r="11059">
          <cell r="A11059">
            <v>5100001</v>
          </cell>
          <cell r="B11059" t="str">
            <v>ALL OTHER COSTS AND EXPENSES</v>
          </cell>
        </row>
        <row r="11060">
          <cell r="A11060">
            <v>5100001</v>
          </cell>
          <cell r="B11060" t="str">
            <v>ALL OTHER COSTS AND EXPENSES</v>
          </cell>
        </row>
        <row r="11061">
          <cell r="A11061">
            <v>5100001</v>
          </cell>
          <cell r="B11061" t="str">
            <v>ALL OTHER COSTS AND EXPENSES</v>
          </cell>
        </row>
        <row r="11062">
          <cell r="A11062">
            <v>5100001</v>
          </cell>
          <cell r="B11062" t="str">
            <v>ALL OTHER COSTS AND EXPENSES</v>
          </cell>
        </row>
        <row r="11063">
          <cell r="A11063">
            <v>5100001</v>
          </cell>
          <cell r="B11063" t="str">
            <v>ALL OTHER COSTS AND EXPENSES</v>
          </cell>
        </row>
        <row r="11064">
          <cell r="A11064">
            <v>5100001</v>
          </cell>
          <cell r="B11064" t="str">
            <v>ALL OTHER COSTS AND EXPENSES</v>
          </cell>
        </row>
        <row r="11065">
          <cell r="A11065">
            <v>5100001</v>
          </cell>
          <cell r="B11065" t="str">
            <v>ALL OTHER COSTS AND EXPENSES</v>
          </cell>
        </row>
        <row r="11066">
          <cell r="A11066">
            <v>5100001</v>
          </cell>
          <cell r="B11066" t="str">
            <v>ALL OTHER COSTS AND EXPENSES</v>
          </cell>
        </row>
        <row r="11067">
          <cell r="A11067">
            <v>5100001</v>
          </cell>
          <cell r="B11067" t="str">
            <v>ALL OTHER COSTS AND EXPENSES</v>
          </cell>
        </row>
        <row r="11068">
          <cell r="A11068">
            <v>5100001</v>
          </cell>
          <cell r="B11068" t="str">
            <v>ALL OTHER COSTS AND EXPENSES</v>
          </cell>
        </row>
        <row r="11069">
          <cell r="A11069">
            <v>5100001</v>
          </cell>
          <cell r="B11069" t="str">
            <v>ALL OTHER COSTS AND EXPENSES</v>
          </cell>
        </row>
        <row r="11070">
          <cell r="A11070">
            <v>5100001</v>
          </cell>
          <cell r="B11070" t="str">
            <v>ALL OTHER COSTS AND EXPENSES</v>
          </cell>
        </row>
        <row r="11071">
          <cell r="A11071">
            <v>5100001</v>
          </cell>
          <cell r="B11071" t="str">
            <v>ALL OTHER COSTS AND EXPENSES</v>
          </cell>
        </row>
        <row r="11072">
          <cell r="A11072">
            <v>5100001</v>
          </cell>
          <cell r="B11072" t="str">
            <v>ALL OTHER COSTS AND EXPENSES</v>
          </cell>
        </row>
        <row r="11073">
          <cell r="A11073">
            <v>5100001</v>
          </cell>
          <cell r="B11073" t="str">
            <v>ALL OTHER COSTS AND EXPENSES</v>
          </cell>
        </row>
        <row r="11074">
          <cell r="A11074">
            <v>5100001</v>
          </cell>
          <cell r="B11074" t="str">
            <v>ALL OTHER COSTS AND EXPENSES</v>
          </cell>
        </row>
        <row r="11075">
          <cell r="A11075">
            <v>5100001</v>
          </cell>
          <cell r="B11075" t="str">
            <v>ALL OTHER COSTS AND EXPENSES</v>
          </cell>
        </row>
        <row r="11076">
          <cell r="A11076">
            <v>5100001</v>
          </cell>
          <cell r="B11076" t="str">
            <v>ALL OTHER COSTS AND EXPENSES</v>
          </cell>
        </row>
        <row r="11077">
          <cell r="A11077">
            <v>5100001</v>
          </cell>
          <cell r="B11077" t="str">
            <v>ALL OTHER COSTS AND EXPENSES</v>
          </cell>
        </row>
        <row r="11078">
          <cell r="A11078">
            <v>5100001</v>
          </cell>
          <cell r="B11078" t="str">
            <v>ALL OTHER COSTS AND EXPENSES</v>
          </cell>
        </row>
        <row r="11079">
          <cell r="A11079">
            <v>5100001</v>
          </cell>
          <cell r="B11079" t="str">
            <v>ALL OTHER COSTS AND EXPENSES</v>
          </cell>
        </row>
        <row r="11080">
          <cell r="A11080">
            <v>5100001</v>
          </cell>
          <cell r="B11080" t="str">
            <v>ALL OTHER COSTS AND EXPENSES</v>
          </cell>
        </row>
        <row r="11081">
          <cell r="A11081">
            <v>5100001</v>
          </cell>
          <cell r="B11081" t="str">
            <v>ALL OTHER COSTS AND EXPENSES</v>
          </cell>
        </row>
        <row r="11082">
          <cell r="A11082">
            <v>5100001</v>
          </cell>
          <cell r="B11082" t="str">
            <v>ALL OTHER COSTS AND EXPENSES</v>
          </cell>
        </row>
        <row r="11083">
          <cell r="A11083">
            <v>5100001</v>
          </cell>
          <cell r="B11083" t="str">
            <v>ALL OTHER COSTS AND EXPENSES</v>
          </cell>
        </row>
        <row r="11084">
          <cell r="A11084">
            <v>5100001</v>
          </cell>
          <cell r="B11084" t="str">
            <v>ALL OTHER COSTS AND EXPENSES</v>
          </cell>
        </row>
        <row r="11085">
          <cell r="A11085">
            <v>5100001</v>
          </cell>
          <cell r="B11085" t="str">
            <v>ALL OTHER COSTS AND EXPENSES</v>
          </cell>
        </row>
        <row r="11086">
          <cell r="A11086">
            <v>5100001</v>
          </cell>
          <cell r="B11086" t="str">
            <v>ALL OTHER COSTS AND EXPENSES</v>
          </cell>
        </row>
        <row r="11087">
          <cell r="A11087">
            <v>5100001</v>
          </cell>
          <cell r="B11087" t="str">
            <v>ALL OTHER COSTS AND EXPENSES</v>
          </cell>
        </row>
        <row r="11088">
          <cell r="A11088">
            <v>5100001</v>
          </cell>
          <cell r="B11088" t="str">
            <v>ALL OTHER COSTS AND EXPENSES</v>
          </cell>
        </row>
        <row r="11089">
          <cell r="A11089">
            <v>5100001</v>
          </cell>
          <cell r="B11089" t="str">
            <v>ALL OTHER COSTS AND EXPENSES</v>
          </cell>
        </row>
        <row r="11090">
          <cell r="A11090">
            <v>5100001</v>
          </cell>
          <cell r="B11090" t="str">
            <v>ALL OTHER COSTS AND EXPENSES</v>
          </cell>
        </row>
        <row r="11091">
          <cell r="A11091">
            <v>5100001</v>
          </cell>
          <cell r="B11091" t="str">
            <v>ALL OTHER COSTS AND EXPENSES</v>
          </cell>
        </row>
        <row r="11092">
          <cell r="A11092">
            <v>5100001</v>
          </cell>
          <cell r="B11092" t="str">
            <v>ALL OTHER COSTS AND EXPENSES</v>
          </cell>
        </row>
        <row r="11093">
          <cell r="A11093">
            <v>5100001</v>
          </cell>
          <cell r="B11093" t="str">
            <v>ALL OTHER COSTS AND EXPENSES</v>
          </cell>
        </row>
        <row r="11094">
          <cell r="A11094">
            <v>5100001</v>
          </cell>
          <cell r="B11094" t="str">
            <v>ALL OTHER COSTS AND EXPENSES</v>
          </cell>
        </row>
        <row r="11095">
          <cell r="A11095">
            <v>5100001</v>
          </cell>
          <cell r="B11095" t="str">
            <v>ALL OTHER COSTS AND EXPENSES</v>
          </cell>
        </row>
        <row r="11096">
          <cell r="A11096">
            <v>5100001</v>
          </cell>
          <cell r="B11096" t="str">
            <v>ALL OTHER COSTS AND EXPENSES</v>
          </cell>
        </row>
        <row r="11097">
          <cell r="A11097">
            <v>5100001</v>
          </cell>
          <cell r="B11097" t="str">
            <v>ALL OTHER COSTS AND EXPENSES</v>
          </cell>
        </row>
        <row r="11098">
          <cell r="A11098">
            <v>5100001</v>
          </cell>
          <cell r="B11098" t="str">
            <v>ALL OTHER COSTS AND EXPENSES</v>
          </cell>
        </row>
        <row r="11099">
          <cell r="A11099">
            <v>5100001</v>
          </cell>
          <cell r="B11099" t="str">
            <v>ALL OTHER COSTS AND EXPENSES</v>
          </cell>
        </row>
        <row r="11100">
          <cell r="A11100">
            <v>5100001</v>
          </cell>
          <cell r="B11100" t="str">
            <v>ALL OTHER COSTS AND EXPENSES</v>
          </cell>
        </row>
        <row r="11101">
          <cell r="A11101">
            <v>5100001</v>
          </cell>
          <cell r="B11101" t="str">
            <v>ALL OTHER COSTS AND EXPENSES</v>
          </cell>
        </row>
        <row r="11102">
          <cell r="A11102">
            <v>5100001</v>
          </cell>
          <cell r="B11102" t="str">
            <v>ALL OTHER COSTS AND EXPENSES</v>
          </cell>
        </row>
        <row r="11103">
          <cell r="A11103">
            <v>5100001</v>
          </cell>
          <cell r="B11103" t="str">
            <v>ALL OTHER COSTS AND EXPENSES</v>
          </cell>
        </row>
        <row r="11104">
          <cell r="A11104">
            <v>5100001</v>
          </cell>
          <cell r="B11104" t="str">
            <v>ALL OTHER COSTS AND EXPENSES</v>
          </cell>
        </row>
        <row r="11105">
          <cell r="A11105">
            <v>5100001</v>
          </cell>
          <cell r="B11105" t="str">
            <v>ALL OTHER COSTS AND EXPENSES</v>
          </cell>
        </row>
        <row r="11106">
          <cell r="A11106">
            <v>5100001</v>
          </cell>
          <cell r="B11106" t="str">
            <v>ALL OTHER COSTS AND EXPENSES</v>
          </cell>
        </row>
        <row r="11107">
          <cell r="A11107">
            <v>5100001</v>
          </cell>
          <cell r="B11107" t="str">
            <v>ALL OTHER COSTS AND EXPENSES</v>
          </cell>
        </row>
        <row r="11108">
          <cell r="A11108">
            <v>5100001</v>
          </cell>
          <cell r="B11108" t="str">
            <v>ALL OTHER COSTS AND EXPENSES</v>
          </cell>
        </row>
        <row r="11109">
          <cell r="A11109">
            <v>5100001</v>
          </cell>
          <cell r="B11109" t="str">
            <v>ALL OTHER COSTS AND EXPENSES</v>
          </cell>
        </row>
        <row r="11110">
          <cell r="A11110">
            <v>5100001</v>
          </cell>
          <cell r="B11110" t="str">
            <v>ALL OTHER COSTS AND EXPENSES</v>
          </cell>
        </row>
        <row r="11111">
          <cell r="A11111">
            <v>5100001</v>
          </cell>
          <cell r="B11111" t="str">
            <v>ALL OTHER COSTS AND EXPENSES</v>
          </cell>
        </row>
        <row r="11112">
          <cell r="A11112">
            <v>5100001</v>
          </cell>
          <cell r="B11112" t="str">
            <v>ALL OTHER COSTS AND EXPENSES</v>
          </cell>
        </row>
        <row r="11113">
          <cell r="A11113">
            <v>5100001</v>
          </cell>
          <cell r="B11113" t="str">
            <v>ALL OTHER COSTS AND EXPENSES</v>
          </cell>
        </row>
        <row r="11114">
          <cell r="A11114">
            <v>5100001</v>
          </cell>
          <cell r="B11114" t="str">
            <v>ALL OTHER COSTS AND EXPENSES</v>
          </cell>
        </row>
        <row r="11115">
          <cell r="A11115">
            <v>5100001</v>
          </cell>
          <cell r="B11115" t="str">
            <v>ALL OTHER COSTS AND EXPENSES</v>
          </cell>
        </row>
        <row r="11116">
          <cell r="A11116">
            <v>5100001</v>
          </cell>
          <cell r="B11116" t="str">
            <v>ALL OTHER COSTS AND EXPENSES</v>
          </cell>
        </row>
        <row r="11117">
          <cell r="A11117">
            <v>5100001</v>
          </cell>
          <cell r="B11117" t="str">
            <v>ALL OTHER COSTS AND EXPENSES</v>
          </cell>
        </row>
        <row r="11118">
          <cell r="A11118">
            <v>5100001</v>
          </cell>
          <cell r="B11118" t="str">
            <v>ALL OTHER COSTS AND EXPENSES</v>
          </cell>
        </row>
        <row r="11119">
          <cell r="A11119">
            <v>5100001</v>
          </cell>
          <cell r="B11119" t="str">
            <v>ALL OTHER COSTS AND EXPENSES</v>
          </cell>
        </row>
        <row r="11120">
          <cell r="A11120">
            <v>5100001</v>
          </cell>
          <cell r="B11120" t="str">
            <v>ALL OTHER COSTS AND EXPENSES</v>
          </cell>
        </row>
        <row r="11121">
          <cell r="A11121">
            <v>5100001</v>
          </cell>
          <cell r="B11121" t="str">
            <v>ALL OTHER COSTS AND EXPENSES</v>
          </cell>
        </row>
        <row r="11122">
          <cell r="A11122">
            <v>5100001</v>
          </cell>
          <cell r="B11122" t="str">
            <v>ALL OTHER COSTS AND EXPENSES</v>
          </cell>
        </row>
        <row r="11123">
          <cell r="A11123">
            <v>5100001</v>
          </cell>
          <cell r="B11123" t="str">
            <v>ALL OTHER COSTS AND EXPENSES</v>
          </cell>
        </row>
        <row r="11124">
          <cell r="A11124">
            <v>5100001</v>
          </cell>
          <cell r="B11124" t="str">
            <v>ALL OTHER COSTS AND EXPENSES</v>
          </cell>
        </row>
        <row r="11125">
          <cell r="A11125">
            <v>5100001</v>
          </cell>
          <cell r="B11125" t="str">
            <v>ALL OTHER COSTS AND EXPENSES</v>
          </cell>
        </row>
        <row r="11126">
          <cell r="A11126">
            <v>5100001</v>
          </cell>
          <cell r="B11126" t="str">
            <v>ALL OTHER COSTS AND EXPENSES</v>
          </cell>
        </row>
        <row r="11127">
          <cell r="A11127">
            <v>5100001</v>
          </cell>
          <cell r="B11127" t="str">
            <v>ALL OTHER COSTS AND EXPENSES</v>
          </cell>
        </row>
        <row r="11128">
          <cell r="A11128">
            <v>5100001</v>
          </cell>
          <cell r="B11128" t="str">
            <v>ALL OTHER COSTS AND EXPENSES</v>
          </cell>
        </row>
        <row r="11129">
          <cell r="A11129">
            <v>5100001</v>
          </cell>
          <cell r="B11129" t="str">
            <v>ALL OTHER COSTS AND EXPENSES</v>
          </cell>
        </row>
        <row r="11130">
          <cell r="A11130">
            <v>5100001</v>
          </cell>
          <cell r="B11130" t="str">
            <v>ALL OTHER COSTS AND EXPENSES</v>
          </cell>
        </row>
        <row r="11131">
          <cell r="A11131">
            <v>5100001</v>
          </cell>
          <cell r="B11131" t="str">
            <v>ALL OTHER COSTS AND EXPENSES</v>
          </cell>
        </row>
        <row r="11132">
          <cell r="A11132">
            <v>5100001</v>
          </cell>
          <cell r="B11132" t="str">
            <v>ALL OTHER COSTS AND EXPENSES</v>
          </cell>
        </row>
        <row r="11133">
          <cell r="A11133">
            <v>5100001</v>
          </cell>
          <cell r="B11133" t="str">
            <v>ALL OTHER COSTS AND EXPENSES</v>
          </cell>
        </row>
        <row r="11134">
          <cell r="A11134">
            <v>5100001</v>
          </cell>
          <cell r="B11134" t="str">
            <v>ALL OTHER COSTS AND EXPENSES</v>
          </cell>
        </row>
        <row r="11135">
          <cell r="A11135">
            <v>5100001</v>
          </cell>
          <cell r="B11135" t="str">
            <v>ALL OTHER COSTS AND EXPENSES</v>
          </cell>
        </row>
        <row r="11136">
          <cell r="A11136">
            <v>5100001</v>
          </cell>
          <cell r="B11136" t="str">
            <v>ALL OTHER COSTS AND EXPENSES</v>
          </cell>
        </row>
        <row r="11137">
          <cell r="A11137">
            <v>5100001</v>
          </cell>
          <cell r="B11137" t="str">
            <v>ALL OTHER COSTS AND EXPENSES</v>
          </cell>
        </row>
        <row r="11138">
          <cell r="A11138">
            <v>5100001</v>
          </cell>
          <cell r="B11138" t="str">
            <v>ALL OTHER COSTS AND EXPENSES</v>
          </cell>
        </row>
        <row r="11139">
          <cell r="A11139">
            <v>5100001</v>
          </cell>
          <cell r="B11139" t="str">
            <v>ALL OTHER COSTS AND EXPENSES</v>
          </cell>
        </row>
        <row r="11140">
          <cell r="A11140">
            <v>5100001</v>
          </cell>
          <cell r="B11140" t="str">
            <v>ALL OTHER COSTS AND EXPENSES</v>
          </cell>
        </row>
        <row r="11141">
          <cell r="A11141">
            <v>5100001</v>
          </cell>
          <cell r="B11141" t="str">
            <v>ALL OTHER COSTS AND EXPENSES</v>
          </cell>
        </row>
        <row r="11142">
          <cell r="A11142">
            <v>5100001</v>
          </cell>
          <cell r="B11142" t="str">
            <v>ALL OTHER COSTS AND EXPENSES</v>
          </cell>
        </row>
        <row r="11143">
          <cell r="A11143">
            <v>5100001</v>
          </cell>
          <cell r="B11143" t="str">
            <v>ALL OTHER COSTS AND EXPENSES</v>
          </cell>
        </row>
        <row r="11144">
          <cell r="A11144">
            <v>5100001</v>
          </cell>
          <cell r="B11144" t="str">
            <v>ALL OTHER COSTS AND EXPENSES</v>
          </cell>
        </row>
        <row r="11145">
          <cell r="A11145">
            <v>5100001</v>
          </cell>
          <cell r="B11145" t="str">
            <v>ALL OTHER COSTS AND EXPENSES</v>
          </cell>
        </row>
        <row r="11146">
          <cell r="A11146">
            <v>5100001</v>
          </cell>
          <cell r="B11146" t="str">
            <v>ALL OTHER COSTS AND EXPENSES</v>
          </cell>
        </row>
        <row r="11147">
          <cell r="A11147">
            <v>5100001</v>
          </cell>
          <cell r="B11147" t="str">
            <v>ALL OTHER COSTS AND EXPENSES</v>
          </cell>
        </row>
        <row r="11148">
          <cell r="A11148">
            <v>5100001</v>
          </cell>
          <cell r="B11148" t="str">
            <v>ALL OTHER COSTS AND EXPENSES</v>
          </cell>
        </row>
        <row r="11149">
          <cell r="A11149">
            <v>5100001</v>
          </cell>
          <cell r="B11149" t="str">
            <v>ALL OTHER COSTS AND EXPENSES</v>
          </cell>
        </row>
        <row r="11150">
          <cell r="A11150">
            <v>5100001</v>
          </cell>
          <cell r="B11150" t="str">
            <v>ALL OTHER COSTS AND EXPENSES</v>
          </cell>
        </row>
        <row r="11151">
          <cell r="A11151">
            <v>5100001</v>
          </cell>
          <cell r="B11151" t="str">
            <v>ALL OTHER COSTS AND EXPENSES</v>
          </cell>
        </row>
        <row r="11152">
          <cell r="A11152">
            <v>5100001</v>
          </cell>
          <cell r="B11152" t="str">
            <v>ALL OTHER COSTS AND EXPENSES</v>
          </cell>
        </row>
        <row r="11153">
          <cell r="A11153">
            <v>5100001</v>
          </cell>
          <cell r="B11153" t="str">
            <v>ALL OTHER COSTS AND EXPENSES</v>
          </cell>
        </row>
        <row r="11154">
          <cell r="A11154">
            <v>5100001</v>
          </cell>
          <cell r="B11154" t="str">
            <v>ALL OTHER COSTS AND EXPENSES</v>
          </cell>
        </row>
        <row r="11155">
          <cell r="A11155">
            <v>5100001</v>
          </cell>
          <cell r="B11155" t="str">
            <v>ALL OTHER COSTS AND EXPENSES</v>
          </cell>
        </row>
        <row r="11156">
          <cell r="A11156">
            <v>5100001</v>
          </cell>
          <cell r="B11156" t="str">
            <v>ALL OTHER COSTS AND EXPENSES</v>
          </cell>
        </row>
        <row r="11157">
          <cell r="A11157">
            <v>5100001</v>
          </cell>
          <cell r="B11157" t="str">
            <v>ALL OTHER COSTS AND EXPENSES</v>
          </cell>
        </row>
        <row r="11158">
          <cell r="A11158">
            <v>5100001</v>
          </cell>
          <cell r="B11158" t="str">
            <v>ALL OTHER COSTS AND EXPENSES</v>
          </cell>
        </row>
        <row r="11159">
          <cell r="A11159">
            <v>5100001</v>
          </cell>
          <cell r="B11159" t="str">
            <v>ALL OTHER COSTS AND EXPENSES</v>
          </cell>
        </row>
        <row r="11160">
          <cell r="A11160">
            <v>5100001</v>
          </cell>
          <cell r="B11160" t="str">
            <v>ALL OTHER COSTS AND EXPENSES</v>
          </cell>
        </row>
        <row r="11161">
          <cell r="A11161">
            <v>5100001</v>
          </cell>
          <cell r="B11161" t="str">
            <v>ALL OTHER COSTS AND EXPENSES</v>
          </cell>
        </row>
        <row r="11162">
          <cell r="A11162">
            <v>5100001</v>
          </cell>
          <cell r="B11162" t="str">
            <v>ALL OTHER COSTS AND EXPENSES</v>
          </cell>
        </row>
        <row r="11163">
          <cell r="A11163">
            <v>5100001</v>
          </cell>
          <cell r="B11163" t="str">
            <v>ALL OTHER COSTS AND EXPENSES</v>
          </cell>
        </row>
        <row r="11164">
          <cell r="A11164">
            <v>5100001</v>
          </cell>
          <cell r="B11164" t="str">
            <v>ALL OTHER COSTS AND EXPENSES</v>
          </cell>
        </row>
        <row r="11165">
          <cell r="A11165">
            <v>5100001</v>
          </cell>
          <cell r="B11165" t="str">
            <v>ALL OTHER COSTS AND EXPENSES</v>
          </cell>
        </row>
        <row r="11166">
          <cell r="A11166">
            <v>5100001</v>
          </cell>
          <cell r="B11166" t="str">
            <v>ALL OTHER COSTS AND EXPENSES</v>
          </cell>
        </row>
        <row r="11167">
          <cell r="A11167">
            <v>5100001</v>
          </cell>
          <cell r="B11167" t="str">
            <v>ALL OTHER COSTS AND EXPENSES</v>
          </cell>
        </row>
        <row r="11168">
          <cell r="A11168">
            <v>5100001</v>
          </cell>
          <cell r="B11168" t="str">
            <v>ALL OTHER COSTS AND EXPENSES</v>
          </cell>
        </row>
        <row r="11169">
          <cell r="A11169">
            <v>5100001</v>
          </cell>
          <cell r="B11169" t="str">
            <v>ALL OTHER COSTS AND EXPENSES</v>
          </cell>
        </row>
        <row r="11170">
          <cell r="A11170">
            <v>5100001</v>
          </cell>
          <cell r="B11170" t="str">
            <v>ALL OTHER COSTS AND EXPENSES</v>
          </cell>
        </row>
        <row r="11171">
          <cell r="A11171">
            <v>5100001</v>
          </cell>
          <cell r="B11171" t="str">
            <v>ALL OTHER COSTS AND EXPENSES</v>
          </cell>
        </row>
        <row r="11172">
          <cell r="A11172">
            <v>5100001</v>
          </cell>
          <cell r="B11172" t="str">
            <v>ALL OTHER COSTS AND EXPENSES</v>
          </cell>
        </row>
        <row r="11173">
          <cell r="A11173">
            <v>5100001</v>
          </cell>
          <cell r="B11173" t="str">
            <v>ALL OTHER COSTS AND EXPENSES</v>
          </cell>
        </row>
        <row r="11174">
          <cell r="A11174">
            <v>5100001</v>
          </cell>
          <cell r="B11174" t="str">
            <v>ALL OTHER COSTS AND EXPENSES</v>
          </cell>
        </row>
        <row r="11175">
          <cell r="A11175">
            <v>5100001</v>
          </cell>
          <cell r="B11175" t="str">
            <v>ALL OTHER COSTS AND EXPENSES</v>
          </cell>
        </row>
        <row r="11176">
          <cell r="A11176">
            <v>5100001</v>
          </cell>
          <cell r="B11176" t="str">
            <v>ALL OTHER COSTS AND EXPENSES</v>
          </cell>
        </row>
        <row r="11177">
          <cell r="A11177">
            <v>5100001</v>
          </cell>
          <cell r="B11177" t="str">
            <v>ALL OTHER COSTS AND EXPENSES</v>
          </cell>
        </row>
        <row r="11178">
          <cell r="A11178">
            <v>5100001</v>
          </cell>
          <cell r="B11178" t="str">
            <v>ALL OTHER COSTS AND EXPENSES</v>
          </cell>
        </row>
        <row r="11179">
          <cell r="A11179">
            <v>5100001</v>
          </cell>
          <cell r="B11179" t="str">
            <v>ALL OTHER COSTS AND EXPENSES</v>
          </cell>
        </row>
        <row r="11180">
          <cell r="A11180">
            <v>5100001</v>
          </cell>
          <cell r="B11180" t="str">
            <v>ALL OTHER COSTS AND EXPENSES</v>
          </cell>
        </row>
        <row r="11181">
          <cell r="A11181">
            <v>5100001</v>
          </cell>
          <cell r="B11181" t="str">
            <v>ALL OTHER COSTS AND EXPENSES</v>
          </cell>
        </row>
        <row r="11182">
          <cell r="A11182">
            <v>5100001</v>
          </cell>
          <cell r="B11182" t="str">
            <v>ALL OTHER COSTS AND EXPENSES</v>
          </cell>
        </row>
        <row r="11183">
          <cell r="A11183">
            <v>5100001</v>
          </cell>
          <cell r="B11183" t="str">
            <v>ALL OTHER COSTS AND EXPENSES</v>
          </cell>
        </row>
        <row r="11184">
          <cell r="A11184">
            <v>5100001</v>
          </cell>
          <cell r="B11184" t="str">
            <v>ALL OTHER COSTS AND EXPENSES</v>
          </cell>
        </row>
        <row r="11185">
          <cell r="A11185">
            <v>5100001</v>
          </cell>
          <cell r="B11185" t="str">
            <v>ALL OTHER COSTS AND EXPENSES</v>
          </cell>
        </row>
        <row r="11186">
          <cell r="A11186">
            <v>5100001</v>
          </cell>
          <cell r="B11186" t="str">
            <v>ALL OTHER COSTS AND EXPENSES</v>
          </cell>
        </row>
        <row r="11187">
          <cell r="A11187">
            <v>5100001</v>
          </cell>
          <cell r="B11187" t="str">
            <v>ALL OTHER COSTS AND EXPENSES</v>
          </cell>
        </row>
        <row r="11188">
          <cell r="A11188">
            <v>5100001</v>
          </cell>
          <cell r="B11188" t="str">
            <v>ALL OTHER COSTS AND EXPENSES</v>
          </cell>
        </row>
        <row r="11189">
          <cell r="A11189">
            <v>5100001</v>
          </cell>
          <cell r="B11189" t="str">
            <v>ALL OTHER COSTS AND EXPENSES</v>
          </cell>
        </row>
        <row r="11190">
          <cell r="A11190">
            <v>5100001</v>
          </cell>
          <cell r="B11190" t="str">
            <v>ALL OTHER COSTS AND EXPENSES</v>
          </cell>
        </row>
        <row r="11191">
          <cell r="A11191">
            <v>5100001</v>
          </cell>
          <cell r="B11191" t="str">
            <v>ALL OTHER COSTS AND EXPENSES</v>
          </cell>
        </row>
        <row r="11192">
          <cell r="A11192">
            <v>5100001</v>
          </cell>
          <cell r="B11192" t="str">
            <v>ALL OTHER COSTS AND EXPENSES</v>
          </cell>
        </row>
        <row r="11193">
          <cell r="A11193">
            <v>5100001</v>
          </cell>
          <cell r="B11193" t="str">
            <v>ALL OTHER COSTS AND EXPENSES</v>
          </cell>
        </row>
        <row r="11194">
          <cell r="A11194">
            <v>5100001</v>
          </cell>
          <cell r="B11194" t="str">
            <v>ALL OTHER COSTS AND EXPENSES</v>
          </cell>
        </row>
        <row r="11195">
          <cell r="A11195">
            <v>5100001</v>
          </cell>
          <cell r="B11195" t="str">
            <v>ALL OTHER COSTS AND EXPENSES</v>
          </cell>
        </row>
        <row r="11196">
          <cell r="A11196">
            <v>5100001</v>
          </cell>
          <cell r="B11196" t="str">
            <v>ALL OTHER COSTS AND EXPENSES</v>
          </cell>
        </row>
        <row r="11197">
          <cell r="A11197">
            <v>5100001</v>
          </cell>
          <cell r="B11197" t="str">
            <v>ALL OTHER COSTS AND EXPENSES</v>
          </cell>
        </row>
        <row r="11198">
          <cell r="A11198">
            <v>5100001</v>
          </cell>
          <cell r="B11198" t="str">
            <v>ALL OTHER COSTS AND EXPENSES</v>
          </cell>
        </row>
        <row r="11199">
          <cell r="A11199">
            <v>5100001</v>
          </cell>
          <cell r="B11199" t="str">
            <v>ALL OTHER COSTS AND EXPENSES</v>
          </cell>
        </row>
        <row r="11200">
          <cell r="A11200">
            <v>5100001</v>
          </cell>
          <cell r="B11200" t="str">
            <v>ALL OTHER COSTS AND EXPENSES</v>
          </cell>
        </row>
        <row r="11201">
          <cell r="A11201">
            <v>5100001</v>
          </cell>
          <cell r="B11201" t="str">
            <v>ALL OTHER COSTS AND EXPENSES</v>
          </cell>
        </row>
        <row r="11202">
          <cell r="A11202">
            <v>5100001</v>
          </cell>
          <cell r="B11202" t="str">
            <v>ALL OTHER COSTS AND EXPENSES</v>
          </cell>
        </row>
        <row r="11203">
          <cell r="A11203">
            <v>5100001</v>
          </cell>
          <cell r="B11203" t="str">
            <v>ALL OTHER COSTS AND EXPENSES</v>
          </cell>
        </row>
        <row r="11204">
          <cell r="A11204">
            <v>5100001</v>
          </cell>
          <cell r="B11204" t="str">
            <v>ALL OTHER COSTS AND EXPENSES</v>
          </cell>
        </row>
        <row r="11205">
          <cell r="A11205">
            <v>5100001</v>
          </cell>
          <cell r="B11205" t="str">
            <v>ALL OTHER COSTS AND EXPENSES</v>
          </cell>
        </row>
        <row r="11206">
          <cell r="A11206">
            <v>5100001</v>
          </cell>
          <cell r="B11206" t="str">
            <v>ALL OTHER COSTS AND EXPENSES</v>
          </cell>
        </row>
        <row r="11207">
          <cell r="A11207">
            <v>5100001</v>
          </cell>
          <cell r="B11207" t="str">
            <v>ALL OTHER COSTS AND EXPENSES</v>
          </cell>
        </row>
        <row r="11208">
          <cell r="A11208">
            <v>5100001</v>
          </cell>
          <cell r="B11208" t="str">
            <v>ALL OTHER COSTS AND EXPENSES</v>
          </cell>
        </row>
        <row r="11209">
          <cell r="A11209">
            <v>5100001</v>
          </cell>
          <cell r="B11209" t="str">
            <v>ALL OTHER COSTS AND EXPENSES</v>
          </cell>
        </row>
        <row r="11210">
          <cell r="A11210">
            <v>5100001</v>
          </cell>
          <cell r="B11210" t="str">
            <v>ALL OTHER COSTS AND EXPENSES</v>
          </cell>
        </row>
        <row r="11211">
          <cell r="A11211">
            <v>5100001</v>
          </cell>
          <cell r="B11211" t="str">
            <v>ALL OTHER COSTS AND EXPENSES</v>
          </cell>
        </row>
        <row r="11212">
          <cell r="A11212">
            <v>5100001</v>
          </cell>
          <cell r="B11212" t="str">
            <v>ALL OTHER COSTS AND EXPENSES</v>
          </cell>
        </row>
        <row r="11213">
          <cell r="A11213">
            <v>5100001</v>
          </cell>
          <cell r="B11213" t="str">
            <v>ALL OTHER COSTS AND EXPENSES</v>
          </cell>
        </row>
        <row r="11214">
          <cell r="A11214">
            <v>5100001</v>
          </cell>
          <cell r="B11214" t="str">
            <v>ALL OTHER COSTS AND EXPENSES</v>
          </cell>
        </row>
        <row r="11215">
          <cell r="A11215">
            <v>5100001</v>
          </cell>
          <cell r="B11215" t="str">
            <v>ALL OTHER COSTS AND EXPENSES</v>
          </cell>
        </row>
        <row r="11216">
          <cell r="A11216">
            <v>5100001</v>
          </cell>
          <cell r="B11216" t="str">
            <v>ALL OTHER COSTS AND EXPENSES</v>
          </cell>
        </row>
        <row r="11217">
          <cell r="A11217">
            <v>5100001</v>
          </cell>
          <cell r="B11217" t="str">
            <v>ALL OTHER COSTS AND EXPENSES</v>
          </cell>
        </row>
        <row r="11218">
          <cell r="A11218">
            <v>5100001</v>
          </cell>
          <cell r="B11218" t="str">
            <v>ALL OTHER COSTS AND EXPENSES</v>
          </cell>
        </row>
        <row r="11219">
          <cell r="A11219">
            <v>5100001</v>
          </cell>
          <cell r="B11219" t="str">
            <v>ALL OTHER COSTS AND EXPENSES</v>
          </cell>
        </row>
        <row r="11220">
          <cell r="A11220">
            <v>5100001</v>
          </cell>
          <cell r="B11220" t="str">
            <v>ALL OTHER COSTS AND EXPENSES</v>
          </cell>
        </row>
        <row r="11221">
          <cell r="A11221">
            <v>5100001</v>
          </cell>
          <cell r="B11221" t="str">
            <v>ALL OTHER COSTS AND EXPENSES</v>
          </cell>
        </row>
        <row r="11222">
          <cell r="A11222">
            <v>5100001</v>
          </cell>
          <cell r="B11222" t="str">
            <v>ALL OTHER COSTS AND EXPENSES</v>
          </cell>
        </row>
        <row r="11223">
          <cell r="A11223">
            <v>5100001</v>
          </cell>
          <cell r="B11223" t="str">
            <v>ALL OTHER COSTS AND EXPENSES</v>
          </cell>
        </row>
        <row r="11224">
          <cell r="A11224">
            <v>5100001</v>
          </cell>
          <cell r="B11224" t="str">
            <v>ALL OTHER COSTS AND EXPENSES</v>
          </cell>
        </row>
        <row r="11225">
          <cell r="A11225">
            <v>5100001</v>
          </cell>
          <cell r="B11225" t="str">
            <v>ALL OTHER COSTS AND EXPENSES</v>
          </cell>
        </row>
        <row r="11226">
          <cell r="A11226">
            <v>5100001</v>
          </cell>
          <cell r="B11226" t="str">
            <v>ALL OTHER COSTS AND EXPENSES</v>
          </cell>
        </row>
        <row r="11227">
          <cell r="A11227">
            <v>5100001</v>
          </cell>
          <cell r="B11227" t="str">
            <v>ALL OTHER COSTS AND EXPENSES</v>
          </cell>
        </row>
        <row r="11228">
          <cell r="A11228">
            <v>5100001</v>
          </cell>
          <cell r="B11228" t="str">
            <v>ALL OTHER COSTS AND EXPENSES</v>
          </cell>
        </row>
        <row r="11229">
          <cell r="A11229">
            <v>5100001</v>
          </cell>
          <cell r="B11229" t="str">
            <v>ALL OTHER COSTS AND EXPENSES</v>
          </cell>
        </row>
        <row r="11230">
          <cell r="A11230">
            <v>5100001</v>
          </cell>
          <cell r="B11230" t="str">
            <v>ALL OTHER COSTS AND EXPENSES</v>
          </cell>
        </row>
        <row r="11231">
          <cell r="A11231">
            <v>5100001</v>
          </cell>
          <cell r="B11231" t="str">
            <v>ALL OTHER COSTS AND EXPENSES</v>
          </cell>
        </row>
        <row r="11232">
          <cell r="A11232">
            <v>5100001</v>
          </cell>
          <cell r="B11232" t="str">
            <v>ALL OTHER COSTS AND EXPENSES</v>
          </cell>
        </row>
        <row r="11233">
          <cell r="A11233">
            <v>5100001</v>
          </cell>
          <cell r="B11233" t="str">
            <v>ALL OTHER COSTS AND EXPENSES</v>
          </cell>
        </row>
        <row r="11234">
          <cell r="A11234">
            <v>5100001</v>
          </cell>
          <cell r="B11234" t="str">
            <v>ALL OTHER COSTS AND EXPENSES</v>
          </cell>
        </row>
        <row r="11235">
          <cell r="A11235">
            <v>5100001</v>
          </cell>
          <cell r="B11235" t="str">
            <v>ALL OTHER COSTS AND EXPENSES</v>
          </cell>
        </row>
        <row r="11236">
          <cell r="A11236">
            <v>5100001</v>
          </cell>
          <cell r="B11236" t="str">
            <v>ALL OTHER COSTS AND EXPENSES</v>
          </cell>
        </row>
        <row r="11237">
          <cell r="A11237">
            <v>5100001</v>
          </cell>
          <cell r="B11237" t="str">
            <v>ALL OTHER COSTS AND EXPENSES</v>
          </cell>
        </row>
        <row r="11238">
          <cell r="A11238">
            <v>5100001</v>
          </cell>
          <cell r="B11238" t="str">
            <v>ALL OTHER COSTS AND EXPENSES</v>
          </cell>
        </row>
        <row r="11239">
          <cell r="A11239">
            <v>5100001</v>
          </cell>
          <cell r="B11239" t="str">
            <v>ALL OTHER COSTS AND EXPENSES</v>
          </cell>
        </row>
        <row r="11240">
          <cell r="A11240">
            <v>5100001</v>
          </cell>
          <cell r="B11240" t="str">
            <v>ALL OTHER COSTS AND EXPENSES</v>
          </cell>
        </row>
        <row r="11241">
          <cell r="A11241">
            <v>5100001</v>
          </cell>
          <cell r="B11241" t="str">
            <v>ALL OTHER COSTS AND EXPENSES</v>
          </cell>
        </row>
        <row r="11242">
          <cell r="A11242">
            <v>5100001</v>
          </cell>
          <cell r="B11242" t="str">
            <v>ALL OTHER COSTS AND EXPENSES</v>
          </cell>
        </row>
        <row r="11243">
          <cell r="A11243">
            <v>5100001</v>
          </cell>
          <cell r="B11243" t="str">
            <v>ALL OTHER COSTS AND EXPENSES</v>
          </cell>
        </row>
        <row r="11244">
          <cell r="A11244">
            <v>5100001</v>
          </cell>
          <cell r="B11244" t="str">
            <v>ALL OTHER COSTS AND EXPENSES</v>
          </cell>
        </row>
        <row r="11245">
          <cell r="A11245">
            <v>5100001</v>
          </cell>
          <cell r="B11245" t="str">
            <v>ALL OTHER COSTS AND EXPENSES</v>
          </cell>
        </row>
        <row r="11246">
          <cell r="A11246">
            <v>5100001</v>
          </cell>
          <cell r="B11246" t="str">
            <v>ALL OTHER COSTS AND EXPENSES</v>
          </cell>
        </row>
        <row r="11247">
          <cell r="A11247">
            <v>5100001</v>
          </cell>
          <cell r="B11247" t="str">
            <v>ALL OTHER COSTS AND EXPENSES</v>
          </cell>
        </row>
        <row r="11248">
          <cell r="A11248">
            <v>5100001</v>
          </cell>
          <cell r="B11248" t="str">
            <v>ALL OTHER COSTS AND EXPENSES</v>
          </cell>
        </row>
        <row r="11249">
          <cell r="A11249">
            <v>5100001</v>
          </cell>
          <cell r="B11249" t="str">
            <v>ALL OTHER COSTS AND EXPENSES</v>
          </cell>
        </row>
        <row r="11250">
          <cell r="A11250">
            <v>5100001</v>
          </cell>
          <cell r="B11250" t="str">
            <v>ALL OTHER COSTS AND EXPENSES</v>
          </cell>
        </row>
        <row r="11251">
          <cell r="A11251">
            <v>5100001</v>
          </cell>
          <cell r="B11251" t="str">
            <v>ALL OTHER COSTS AND EXPENSES</v>
          </cell>
        </row>
        <row r="11252">
          <cell r="A11252">
            <v>5100001</v>
          </cell>
          <cell r="B11252" t="str">
            <v>ALL OTHER COSTS AND EXPENSES</v>
          </cell>
        </row>
        <row r="11253">
          <cell r="A11253">
            <v>5100001</v>
          </cell>
          <cell r="B11253" t="str">
            <v>ALL OTHER COSTS AND EXPENSES</v>
          </cell>
        </row>
        <row r="11254">
          <cell r="A11254">
            <v>5100001</v>
          </cell>
          <cell r="B11254" t="str">
            <v>ALL OTHER COSTS AND EXPENSES</v>
          </cell>
        </row>
        <row r="11255">
          <cell r="A11255">
            <v>5100001</v>
          </cell>
          <cell r="B11255" t="str">
            <v>ALL OTHER COSTS AND EXPENSES</v>
          </cell>
        </row>
        <row r="11256">
          <cell r="A11256">
            <v>5100001</v>
          </cell>
          <cell r="B11256" t="str">
            <v>ALL OTHER COSTS AND EXPENSES</v>
          </cell>
        </row>
        <row r="11257">
          <cell r="A11257">
            <v>5100001</v>
          </cell>
          <cell r="B11257" t="str">
            <v>ALL OTHER COSTS AND EXPENSES</v>
          </cell>
        </row>
        <row r="11258">
          <cell r="A11258">
            <v>5100001</v>
          </cell>
          <cell r="B11258" t="str">
            <v>ALL OTHER COSTS AND EXPENSES</v>
          </cell>
        </row>
        <row r="11259">
          <cell r="A11259">
            <v>5100001</v>
          </cell>
          <cell r="B11259" t="str">
            <v>ALL OTHER COSTS AND EXPENSES</v>
          </cell>
        </row>
        <row r="11260">
          <cell r="A11260">
            <v>5100001</v>
          </cell>
          <cell r="B11260" t="str">
            <v>ALL OTHER COSTS AND EXPENSES</v>
          </cell>
        </row>
        <row r="11261">
          <cell r="A11261">
            <v>5100001</v>
          </cell>
          <cell r="B11261" t="str">
            <v>ALL OTHER COSTS AND EXPENSES</v>
          </cell>
        </row>
        <row r="11262">
          <cell r="A11262">
            <v>5100001</v>
          </cell>
          <cell r="B11262" t="str">
            <v>ALL OTHER COSTS AND EXPENSES</v>
          </cell>
        </row>
        <row r="11263">
          <cell r="A11263">
            <v>5100001</v>
          </cell>
          <cell r="B11263" t="str">
            <v>ALL OTHER COSTS AND EXPENSES</v>
          </cell>
        </row>
        <row r="11264">
          <cell r="A11264">
            <v>5100001</v>
          </cell>
          <cell r="B11264" t="str">
            <v>ALL OTHER COSTS AND EXPENSES</v>
          </cell>
        </row>
        <row r="11265">
          <cell r="A11265">
            <v>5100001</v>
          </cell>
          <cell r="B11265" t="str">
            <v>ALL OTHER COSTS AND EXPENSES</v>
          </cell>
        </row>
        <row r="11266">
          <cell r="A11266">
            <v>5100001</v>
          </cell>
          <cell r="B11266" t="str">
            <v>ALL OTHER COSTS AND EXPENSES</v>
          </cell>
        </row>
        <row r="11267">
          <cell r="A11267">
            <v>5100001</v>
          </cell>
          <cell r="B11267" t="str">
            <v>ALL OTHER COSTS AND EXPENSES</v>
          </cell>
        </row>
        <row r="11268">
          <cell r="A11268">
            <v>5100001</v>
          </cell>
          <cell r="B11268" t="str">
            <v>ALL OTHER COSTS AND EXPENSES</v>
          </cell>
        </row>
        <row r="11269">
          <cell r="A11269">
            <v>5100001</v>
          </cell>
          <cell r="B11269" t="str">
            <v>ALL OTHER COSTS AND EXPENSES</v>
          </cell>
        </row>
        <row r="11270">
          <cell r="A11270">
            <v>5100001</v>
          </cell>
          <cell r="B11270" t="str">
            <v>ALL OTHER COSTS AND EXPENSES</v>
          </cell>
        </row>
        <row r="11271">
          <cell r="A11271">
            <v>5100001</v>
          </cell>
          <cell r="B11271" t="str">
            <v>ALL OTHER COSTS AND EXPENSES</v>
          </cell>
        </row>
        <row r="11272">
          <cell r="A11272">
            <v>5100001</v>
          </cell>
          <cell r="B11272" t="str">
            <v>ALL OTHER COSTS AND EXPENSES</v>
          </cell>
        </row>
        <row r="11273">
          <cell r="A11273">
            <v>5100001</v>
          </cell>
          <cell r="B11273" t="str">
            <v>ALL OTHER COSTS AND EXPENSES</v>
          </cell>
        </row>
        <row r="11274">
          <cell r="A11274">
            <v>5100001</v>
          </cell>
          <cell r="B11274" t="str">
            <v>ALL OTHER COSTS AND EXPENSES</v>
          </cell>
        </row>
        <row r="11275">
          <cell r="A11275">
            <v>5100001</v>
          </cell>
          <cell r="B11275" t="str">
            <v>ALL OTHER COSTS AND EXPENSES</v>
          </cell>
        </row>
        <row r="11276">
          <cell r="A11276">
            <v>5100001</v>
          </cell>
          <cell r="B11276" t="str">
            <v>ALL OTHER COSTS AND EXPENSES</v>
          </cell>
        </row>
        <row r="11277">
          <cell r="A11277">
            <v>5100001</v>
          </cell>
          <cell r="B11277" t="str">
            <v>ALL OTHER COSTS AND EXPENSES</v>
          </cell>
        </row>
        <row r="11278">
          <cell r="A11278">
            <v>5100001</v>
          </cell>
          <cell r="B11278" t="str">
            <v>ALL OTHER COSTS AND EXPENSES</v>
          </cell>
        </row>
        <row r="11279">
          <cell r="A11279">
            <v>5100001</v>
          </cell>
          <cell r="B11279" t="str">
            <v>ALL OTHER COSTS AND EXPENSES</v>
          </cell>
        </row>
        <row r="11280">
          <cell r="A11280">
            <v>5100001</v>
          </cell>
          <cell r="B11280" t="str">
            <v>ALL OTHER COSTS AND EXPENSES</v>
          </cell>
        </row>
        <row r="11281">
          <cell r="A11281">
            <v>5100001</v>
          </cell>
          <cell r="B11281" t="str">
            <v>ALL OTHER COSTS AND EXPENSES</v>
          </cell>
        </row>
        <row r="11282">
          <cell r="A11282">
            <v>5100001</v>
          </cell>
          <cell r="B11282" t="str">
            <v>ALL OTHER COSTS AND EXPENSES</v>
          </cell>
        </row>
        <row r="11283">
          <cell r="A11283">
            <v>5100001</v>
          </cell>
          <cell r="B11283" t="str">
            <v>ALL OTHER COSTS AND EXPENSES</v>
          </cell>
        </row>
        <row r="11284">
          <cell r="A11284">
            <v>5100001</v>
          </cell>
          <cell r="B11284" t="str">
            <v>ALL OTHER COSTS AND EXPENSES</v>
          </cell>
        </row>
        <row r="11285">
          <cell r="A11285">
            <v>5100001</v>
          </cell>
          <cell r="B11285" t="str">
            <v>ALL OTHER COSTS AND EXPENSES</v>
          </cell>
        </row>
        <row r="11286">
          <cell r="A11286">
            <v>5100001</v>
          </cell>
          <cell r="B11286" t="str">
            <v>ALL OTHER COSTS AND EXPENSES</v>
          </cell>
        </row>
        <row r="11287">
          <cell r="A11287">
            <v>5100001</v>
          </cell>
          <cell r="B11287" t="str">
            <v>ALL OTHER COSTS AND EXPENSES</v>
          </cell>
        </row>
        <row r="11288">
          <cell r="A11288">
            <v>5100001</v>
          </cell>
          <cell r="B11288" t="str">
            <v>ALL OTHER COSTS AND EXPENSES</v>
          </cell>
        </row>
        <row r="11289">
          <cell r="A11289">
            <v>5100001</v>
          </cell>
          <cell r="B11289" t="str">
            <v>ALL OTHER COSTS AND EXPENSES</v>
          </cell>
        </row>
        <row r="11290">
          <cell r="A11290">
            <v>5100001</v>
          </cell>
          <cell r="B11290" t="str">
            <v>ALL OTHER COSTS AND EXPENSES</v>
          </cell>
        </row>
        <row r="11291">
          <cell r="A11291">
            <v>5100001</v>
          </cell>
          <cell r="B11291" t="str">
            <v>ALL OTHER COSTS AND EXPENSES</v>
          </cell>
        </row>
        <row r="11292">
          <cell r="A11292">
            <v>5100001</v>
          </cell>
          <cell r="B11292" t="str">
            <v>ALL OTHER COSTS AND EXPENSES</v>
          </cell>
        </row>
        <row r="11293">
          <cell r="A11293">
            <v>5100001</v>
          </cell>
          <cell r="B11293" t="str">
            <v>ALL OTHER COSTS AND EXPENSES</v>
          </cell>
        </row>
        <row r="11294">
          <cell r="A11294">
            <v>5100001</v>
          </cell>
          <cell r="B11294" t="str">
            <v>ALL OTHER COSTS AND EXPENSES</v>
          </cell>
        </row>
        <row r="11295">
          <cell r="A11295">
            <v>5100001</v>
          </cell>
          <cell r="B11295" t="str">
            <v>ALL OTHER COSTS AND EXPENSES</v>
          </cell>
        </row>
        <row r="11296">
          <cell r="A11296">
            <v>5100001</v>
          </cell>
          <cell r="B11296" t="str">
            <v>ALL OTHER COSTS AND EXPENSES</v>
          </cell>
        </row>
        <row r="11297">
          <cell r="A11297">
            <v>5100001</v>
          </cell>
          <cell r="B11297" t="str">
            <v>ALL OTHER COSTS AND EXPENSES</v>
          </cell>
        </row>
        <row r="11298">
          <cell r="A11298">
            <v>5100001</v>
          </cell>
          <cell r="B11298" t="str">
            <v>ALL OTHER COSTS AND EXPENSES</v>
          </cell>
        </row>
        <row r="11299">
          <cell r="A11299">
            <v>5100001</v>
          </cell>
          <cell r="B11299" t="str">
            <v>ALL OTHER COSTS AND EXPENSES</v>
          </cell>
        </row>
        <row r="11300">
          <cell r="A11300">
            <v>5100001</v>
          </cell>
          <cell r="B11300" t="str">
            <v>ALL OTHER COSTS AND EXPENSES</v>
          </cell>
        </row>
        <row r="11301">
          <cell r="A11301">
            <v>5100001</v>
          </cell>
          <cell r="B11301" t="str">
            <v>ALL OTHER COSTS AND EXPENSES</v>
          </cell>
        </row>
        <row r="11302">
          <cell r="A11302">
            <v>5100001</v>
          </cell>
          <cell r="B11302" t="str">
            <v>ALL OTHER COSTS AND EXPENSES</v>
          </cell>
        </row>
        <row r="11303">
          <cell r="A11303">
            <v>5100001</v>
          </cell>
          <cell r="B11303" t="str">
            <v>ALL OTHER COSTS AND EXPENSES</v>
          </cell>
        </row>
        <row r="11304">
          <cell r="A11304">
            <v>5100001</v>
          </cell>
          <cell r="B11304" t="str">
            <v>ALL OTHER COSTS AND EXPENSES</v>
          </cell>
        </row>
        <row r="11305">
          <cell r="A11305">
            <v>5100001</v>
          </cell>
          <cell r="B11305" t="str">
            <v>ALL OTHER COSTS AND EXPENSES</v>
          </cell>
        </row>
        <row r="11306">
          <cell r="A11306">
            <v>5100001</v>
          </cell>
          <cell r="B11306" t="str">
            <v>ALL OTHER COSTS AND EXPENSES</v>
          </cell>
        </row>
        <row r="11307">
          <cell r="A11307">
            <v>5100001</v>
          </cell>
          <cell r="B11307" t="str">
            <v>ALL OTHER COSTS AND EXPENSES</v>
          </cell>
        </row>
        <row r="11308">
          <cell r="A11308">
            <v>5100001</v>
          </cell>
          <cell r="B11308" t="str">
            <v>ALL OTHER COSTS AND EXPENSES</v>
          </cell>
        </row>
        <row r="11309">
          <cell r="A11309">
            <v>5100001</v>
          </cell>
          <cell r="B11309" t="str">
            <v>ALL OTHER COSTS AND EXPENSES</v>
          </cell>
        </row>
        <row r="11310">
          <cell r="A11310">
            <v>5100001</v>
          </cell>
          <cell r="B11310" t="str">
            <v>ALL OTHER COSTS AND EXPENSES</v>
          </cell>
        </row>
        <row r="11311">
          <cell r="A11311">
            <v>5100001</v>
          </cell>
          <cell r="B11311" t="str">
            <v>ALL OTHER COSTS AND EXPENSES</v>
          </cell>
        </row>
        <row r="11312">
          <cell r="A11312">
            <v>5100001</v>
          </cell>
          <cell r="B11312" t="str">
            <v>ALL OTHER COSTS AND EXPENSES</v>
          </cell>
        </row>
        <row r="11313">
          <cell r="A11313">
            <v>5100001</v>
          </cell>
          <cell r="B11313" t="str">
            <v>ALL OTHER COSTS AND EXPENSES</v>
          </cell>
        </row>
        <row r="11314">
          <cell r="A11314">
            <v>5100001</v>
          </cell>
          <cell r="B11314" t="str">
            <v>ALL OTHER COSTS AND EXPENSES</v>
          </cell>
        </row>
        <row r="11315">
          <cell r="A11315">
            <v>5100001</v>
          </cell>
          <cell r="B11315" t="str">
            <v>ALL OTHER COSTS AND EXPENSES</v>
          </cell>
        </row>
        <row r="11316">
          <cell r="A11316">
            <v>5100001</v>
          </cell>
          <cell r="B11316" t="str">
            <v>ALL OTHER COSTS AND EXPENSES</v>
          </cell>
        </row>
        <row r="11317">
          <cell r="A11317">
            <v>5100001</v>
          </cell>
          <cell r="B11317" t="str">
            <v>ALL OTHER COSTS AND EXPENSES</v>
          </cell>
        </row>
        <row r="11318">
          <cell r="A11318">
            <v>5100001</v>
          </cell>
          <cell r="B11318" t="str">
            <v>ALL OTHER COSTS AND EXPENSES</v>
          </cell>
        </row>
        <row r="11319">
          <cell r="A11319">
            <v>5100001</v>
          </cell>
          <cell r="B11319" t="str">
            <v>ALL OTHER COSTS AND EXPENSES</v>
          </cell>
        </row>
        <row r="11320">
          <cell r="A11320">
            <v>5100001</v>
          </cell>
          <cell r="B11320" t="str">
            <v>ALL OTHER COSTS AND EXPENSES</v>
          </cell>
        </row>
        <row r="11321">
          <cell r="A11321">
            <v>5100001</v>
          </cell>
          <cell r="B11321" t="str">
            <v>ALL OTHER COSTS AND EXPENSES</v>
          </cell>
        </row>
        <row r="11322">
          <cell r="A11322">
            <v>5100001</v>
          </cell>
          <cell r="B11322" t="str">
            <v>ALL OTHER COSTS AND EXPENSES</v>
          </cell>
        </row>
        <row r="11323">
          <cell r="A11323">
            <v>5100001</v>
          </cell>
          <cell r="B11323" t="str">
            <v>ALL OTHER COSTS AND EXPENSES</v>
          </cell>
        </row>
        <row r="11324">
          <cell r="A11324">
            <v>5100001</v>
          </cell>
          <cell r="B11324" t="str">
            <v>ALL OTHER COSTS AND EXPENSES</v>
          </cell>
        </row>
        <row r="11325">
          <cell r="A11325">
            <v>5100001</v>
          </cell>
          <cell r="B11325" t="str">
            <v>ALL OTHER COSTS AND EXPENSES</v>
          </cell>
        </row>
        <row r="11326">
          <cell r="A11326">
            <v>5100001</v>
          </cell>
          <cell r="B11326" t="str">
            <v>ALL OTHER COSTS AND EXPENSES</v>
          </cell>
        </row>
        <row r="11327">
          <cell r="A11327">
            <v>5100001</v>
          </cell>
          <cell r="B11327" t="str">
            <v>ALL OTHER COSTS AND EXPENSES</v>
          </cell>
        </row>
        <row r="11328">
          <cell r="A11328">
            <v>5100001</v>
          </cell>
          <cell r="B11328" t="str">
            <v>ALL OTHER COSTS AND EXPENSES</v>
          </cell>
        </row>
        <row r="11329">
          <cell r="A11329">
            <v>5100001</v>
          </cell>
          <cell r="B11329" t="str">
            <v>ALL OTHER COSTS AND EXPENSES</v>
          </cell>
        </row>
        <row r="11330">
          <cell r="A11330">
            <v>5100001</v>
          </cell>
          <cell r="B11330" t="str">
            <v>ALL OTHER COSTS AND EXPENSES</v>
          </cell>
        </row>
        <row r="11331">
          <cell r="A11331">
            <v>5100001</v>
          </cell>
          <cell r="B11331" t="str">
            <v>ALL OTHER COSTS AND EXPENSES</v>
          </cell>
        </row>
        <row r="11332">
          <cell r="A11332">
            <v>5100001</v>
          </cell>
          <cell r="B11332" t="str">
            <v>ALL OTHER COSTS AND EXPENSES</v>
          </cell>
        </row>
        <row r="11333">
          <cell r="A11333">
            <v>5100001</v>
          </cell>
          <cell r="B11333" t="str">
            <v>ALL OTHER COSTS AND EXPENSES</v>
          </cell>
        </row>
        <row r="11334">
          <cell r="A11334">
            <v>5100001</v>
          </cell>
          <cell r="B11334" t="str">
            <v>ALL OTHER COSTS AND EXPENSES</v>
          </cell>
        </row>
        <row r="11335">
          <cell r="A11335">
            <v>5100001</v>
          </cell>
          <cell r="B11335" t="str">
            <v>ALL OTHER COSTS AND EXPENSES</v>
          </cell>
        </row>
        <row r="11336">
          <cell r="A11336">
            <v>5100001</v>
          </cell>
          <cell r="B11336" t="str">
            <v>ALL OTHER COSTS AND EXPENSES</v>
          </cell>
        </row>
        <row r="11337">
          <cell r="A11337">
            <v>5100001</v>
          </cell>
          <cell r="B11337" t="str">
            <v>ALL OTHER COSTS AND EXPENSES</v>
          </cell>
        </row>
        <row r="11338">
          <cell r="A11338">
            <v>5100001</v>
          </cell>
          <cell r="B11338" t="str">
            <v>ALL OTHER COSTS AND EXPENSES</v>
          </cell>
        </row>
        <row r="11339">
          <cell r="A11339">
            <v>5100001</v>
          </cell>
          <cell r="B11339" t="str">
            <v>ALL OTHER COSTS AND EXPENSES</v>
          </cell>
        </row>
        <row r="11340">
          <cell r="A11340">
            <v>5100001</v>
          </cell>
          <cell r="B11340" t="str">
            <v>ALL OTHER COSTS AND EXPENSES</v>
          </cell>
        </row>
        <row r="11341">
          <cell r="A11341">
            <v>5100001</v>
          </cell>
          <cell r="B11341" t="str">
            <v>ALL OTHER COSTS AND EXPENSES</v>
          </cell>
        </row>
        <row r="11342">
          <cell r="A11342">
            <v>5100001</v>
          </cell>
          <cell r="B11342" t="str">
            <v>ALL OTHER COSTS AND EXPENSES</v>
          </cell>
        </row>
        <row r="11343">
          <cell r="A11343">
            <v>5100001</v>
          </cell>
          <cell r="B11343" t="str">
            <v>ALL OTHER COSTS AND EXPENSES</v>
          </cell>
        </row>
        <row r="11344">
          <cell r="A11344">
            <v>5100001</v>
          </cell>
          <cell r="B11344" t="str">
            <v>ALL OTHER COSTS AND EXPENSES</v>
          </cell>
        </row>
        <row r="11345">
          <cell r="A11345">
            <v>5100001</v>
          </cell>
          <cell r="B11345" t="str">
            <v>ALL OTHER COSTS AND EXPENSES</v>
          </cell>
        </row>
        <row r="11346">
          <cell r="A11346">
            <v>5100001</v>
          </cell>
          <cell r="B11346" t="str">
            <v>ALL OTHER COSTS AND EXPENSES</v>
          </cell>
        </row>
        <row r="11347">
          <cell r="A11347">
            <v>5100001</v>
          </cell>
          <cell r="B11347" t="str">
            <v>ALL OTHER COSTS AND EXPENSES</v>
          </cell>
        </row>
        <row r="11348">
          <cell r="A11348">
            <v>5100001</v>
          </cell>
          <cell r="B11348" t="str">
            <v>ALL OTHER COSTS AND EXPENSES</v>
          </cell>
        </row>
        <row r="11349">
          <cell r="A11349">
            <v>5100001</v>
          </cell>
          <cell r="B11349" t="str">
            <v>ALL OTHER COSTS AND EXPENSES</v>
          </cell>
        </row>
        <row r="11350">
          <cell r="A11350">
            <v>5100001</v>
          </cell>
          <cell r="B11350" t="str">
            <v>ALL OTHER COSTS AND EXPENSES</v>
          </cell>
        </row>
        <row r="11351">
          <cell r="A11351">
            <v>5100001</v>
          </cell>
          <cell r="B11351" t="str">
            <v>ALL OTHER COSTS AND EXPENSES</v>
          </cell>
        </row>
        <row r="11352">
          <cell r="A11352">
            <v>5100001</v>
          </cell>
          <cell r="B11352" t="str">
            <v>ALL OTHER COSTS AND EXPENSES</v>
          </cell>
        </row>
        <row r="11353">
          <cell r="A11353">
            <v>5100001</v>
          </cell>
          <cell r="B11353" t="str">
            <v>ALL OTHER COSTS AND EXPENSES</v>
          </cell>
        </row>
        <row r="11354">
          <cell r="A11354">
            <v>5100001</v>
          </cell>
          <cell r="B11354" t="str">
            <v>ALL OTHER COSTS AND EXPENSES</v>
          </cell>
        </row>
        <row r="11355">
          <cell r="A11355">
            <v>5100001</v>
          </cell>
          <cell r="B11355" t="str">
            <v>ALL OTHER COSTS AND EXPENSES</v>
          </cell>
        </row>
        <row r="11356">
          <cell r="A11356">
            <v>5100001</v>
          </cell>
          <cell r="B11356" t="str">
            <v>ALL OTHER COSTS AND EXPENSES</v>
          </cell>
        </row>
        <row r="11357">
          <cell r="A11357">
            <v>5100001</v>
          </cell>
          <cell r="B11357" t="str">
            <v>ALL OTHER COSTS AND EXPENSES</v>
          </cell>
        </row>
        <row r="11358">
          <cell r="A11358">
            <v>5100001</v>
          </cell>
          <cell r="B11358" t="str">
            <v>ALL OTHER COSTS AND EXPENSES</v>
          </cell>
        </row>
        <row r="11359">
          <cell r="A11359">
            <v>5100001</v>
          </cell>
          <cell r="B11359" t="str">
            <v>ALL OTHER COSTS AND EXPENSES</v>
          </cell>
        </row>
        <row r="11360">
          <cell r="A11360">
            <v>5100001</v>
          </cell>
          <cell r="B11360" t="str">
            <v>ALL OTHER COSTS AND EXPENSES</v>
          </cell>
        </row>
        <row r="11361">
          <cell r="A11361">
            <v>5100001</v>
          </cell>
          <cell r="B11361" t="str">
            <v>ALL OTHER COSTS AND EXPENSES</v>
          </cell>
        </row>
        <row r="11362">
          <cell r="A11362">
            <v>5100001</v>
          </cell>
          <cell r="B11362" t="str">
            <v>ALL OTHER COSTS AND EXPENSES</v>
          </cell>
        </row>
        <row r="11363">
          <cell r="A11363">
            <v>5100001</v>
          </cell>
          <cell r="B11363" t="str">
            <v>ALL OTHER COSTS AND EXPENSES</v>
          </cell>
        </row>
        <row r="11364">
          <cell r="A11364">
            <v>5100001</v>
          </cell>
          <cell r="B11364" t="str">
            <v>ALL OTHER COSTS AND EXPENSES</v>
          </cell>
        </row>
        <row r="11365">
          <cell r="A11365">
            <v>5100001</v>
          </cell>
          <cell r="B11365" t="str">
            <v>ALL OTHER COSTS AND EXPENSES</v>
          </cell>
        </row>
        <row r="11366">
          <cell r="A11366">
            <v>5100001</v>
          </cell>
          <cell r="B11366" t="str">
            <v>ALL OTHER COSTS AND EXPENSES</v>
          </cell>
        </row>
        <row r="11367">
          <cell r="A11367">
            <v>5100001</v>
          </cell>
          <cell r="B11367" t="str">
            <v>ALL OTHER COSTS AND EXPENSES</v>
          </cell>
        </row>
        <row r="11368">
          <cell r="A11368">
            <v>5100001</v>
          </cell>
          <cell r="B11368" t="str">
            <v>ALL OTHER COSTS AND EXPENSES</v>
          </cell>
        </row>
        <row r="11369">
          <cell r="A11369">
            <v>5100001</v>
          </cell>
          <cell r="B11369" t="str">
            <v>ALL OTHER COSTS AND EXPENSES</v>
          </cell>
        </row>
        <row r="11370">
          <cell r="A11370">
            <v>5100001</v>
          </cell>
          <cell r="B11370" t="str">
            <v>ALL OTHER COSTS AND EXPENSES</v>
          </cell>
        </row>
        <row r="11371">
          <cell r="A11371">
            <v>5100001</v>
          </cell>
          <cell r="B11371" t="str">
            <v>ALL OTHER COSTS AND EXPENSES</v>
          </cell>
        </row>
        <row r="11372">
          <cell r="A11372">
            <v>5100001</v>
          </cell>
          <cell r="B11372" t="str">
            <v>ALL OTHER COSTS AND EXPENSES</v>
          </cell>
        </row>
        <row r="11373">
          <cell r="A11373">
            <v>5100001</v>
          </cell>
          <cell r="B11373" t="str">
            <v>ALL OTHER COSTS AND EXPENSES</v>
          </cell>
        </row>
        <row r="11374">
          <cell r="A11374">
            <v>5100001</v>
          </cell>
          <cell r="B11374" t="str">
            <v>ALL OTHER COSTS AND EXPENSES</v>
          </cell>
        </row>
        <row r="11375">
          <cell r="A11375">
            <v>5100001</v>
          </cell>
          <cell r="B11375" t="str">
            <v>ALL OTHER COSTS AND EXPENSES</v>
          </cell>
        </row>
        <row r="11376">
          <cell r="A11376">
            <v>5100001</v>
          </cell>
          <cell r="B11376" t="str">
            <v>ALL OTHER COSTS AND EXPENSES</v>
          </cell>
        </row>
        <row r="11377">
          <cell r="A11377">
            <v>5100001</v>
          </cell>
          <cell r="B11377" t="str">
            <v>ALL OTHER COSTS AND EXPENSES</v>
          </cell>
        </row>
        <row r="11378">
          <cell r="A11378">
            <v>5100001</v>
          </cell>
          <cell r="B11378" t="str">
            <v>ALL OTHER COSTS AND EXPENSES</v>
          </cell>
        </row>
        <row r="11379">
          <cell r="A11379">
            <v>5100001</v>
          </cell>
          <cell r="B11379" t="str">
            <v>ALL OTHER COSTS AND EXPENSES</v>
          </cell>
        </row>
        <row r="11380">
          <cell r="A11380">
            <v>5100001</v>
          </cell>
          <cell r="B11380" t="str">
            <v>ALL OTHER COSTS AND EXPENSES</v>
          </cell>
        </row>
        <row r="11381">
          <cell r="A11381">
            <v>5100001</v>
          </cell>
          <cell r="B11381" t="str">
            <v>ALL OTHER COSTS AND EXPENSES</v>
          </cell>
        </row>
        <row r="11382">
          <cell r="A11382">
            <v>5100001</v>
          </cell>
          <cell r="B11382" t="str">
            <v>ALL OTHER COSTS AND EXPENSES</v>
          </cell>
        </row>
        <row r="11383">
          <cell r="A11383">
            <v>5100001</v>
          </cell>
          <cell r="B11383" t="str">
            <v>ALL OTHER COSTS AND EXPENSES</v>
          </cell>
        </row>
        <row r="11384">
          <cell r="A11384">
            <v>5100001</v>
          </cell>
          <cell r="B11384" t="str">
            <v>ALL OTHER COSTS AND EXPENSES</v>
          </cell>
        </row>
        <row r="11385">
          <cell r="A11385">
            <v>5100001</v>
          </cell>
          <cell r="B11385" t="str">
            <v>ALL OTHER COSTS AND EXPENSES</v>
          </cell>
        </row>
        <row r="11386">
          <cell r="A11386">
            <v>5100001</v>
          </cell>
          <cell r="B11386" t="str">
            <v>ALL OTHER COSTS AND EXPENSES</v>
          </cell>
        </row>
        <row r="11387">
          <cell r="A11387">
            <v>5100001</v>
          </cell>
          <cell r="B11387" t="str">
            <v>ALL OTHER COSTS AND EXPENSES</v>
          </cell>
        </row>
        <row r="11388">
          <cell r="A11388">
            <v>5100001</v>
          </cell>
          <cell r="B11388" t="str">
            <v>ALL OTHER COSTS AND EXPENSES</v>
          </cell>
        </row>
        <row r="11389">
          <cell r="A11389">
            <v>5100001</v>
          </cell>
          <cell r="B11389" t="str">
            <v>ALL OTHER COSTS AND EXPENSES</v>
          </cell>
        </row>
        <row r="11390">
          <cell r="A11390">
            <v>5100001</v>
          </cell>
          <cell r="B11390" t="str">
            <v>ALL OTHER COSTS AND EXPENSES</v>
          </cell>
        </row>
        <row r="11391">
          <cell r="A11391">
            <v>5100001</v>
          </cell>
          <cell r="B11391" t="str">
            <v>ALL OTHER COSTS AND EXPENSES</v>
          </cell>
        </row>
        <row r="11392">
          <cell r="A11392">
            <v>5100001</v>
          </cell>
          <cell r="B11392" t="str">
            <v>ALL OTHER COSTS AND EXPENSES</v>
          </cell>
        </row>
        <row r="11393">
          <cell r="A11393">
            <v>5100001</v>
          </cell>
          <cell r="B11393" t="str">
            <v>ALL OTHER COSTS AND EXPENSES</v>
          </cell>
        </row>
        <row r="11394">
          <cell r="A11394">
            <v>5100001</v>
          </cell>
          <cell r="B11394" t="str">
            <v>ALL OTHER COSTS AND EXPENSES</v>
          </cell>
        </row>
        <row r="11395">
          <cell r="A11395">
            <v>5100001</v>
          </cell>
          <cell r="B11395" t="str">
            <v>ALL OTHER COSTS AND EXPENSES</v>
          </cell>
        </row>
        <row r="11396">
          <cell r="A11396">
            <v>5100001</v>
          </cell>
          <cell r="B11396" t="str">
            <v>ALL OTHER COSTS AND EXPENSES</v>
          </cell>
        </row>
        <row r="11397">
          <cell r="A11397">
            <v>5100001</v>
          </cell>
          <cell r="B11397" t="str">
            <v>ALL OTHER COSTS AND EXPENSES</v>
          </cell>
        </row>
        <row r="11398">
          <cell r="A11398">
            <v>5100001</v>
          </cell>
          <cell r="B11398" t="str">
            <v>ALL OTHER COSTS AND EXPENSES</v>
          </cell>
        </row>
        <row r="11399">
          <cell r="A11399">
            <v>5100001</v>
          </cell>
          <cell r="B11399" t="str">
            <v>ALL OTHER COSTS AND EXPENSES</v>
          </cell>
        </row>
        <row r="11400">
          <cell r="A11400">
            <v>5100001</v>
          </cell>
          <cell r="B11400" t="str">
            <v>ALL OTHER COSTS AND EXPENSES</v>
          </cell>
        </row>
        <row r="11401">
          <cell r="A11401">
            <v>5100001</v>
          </cell>
          <cell r="B11401" t="str">
            <v>ALL OTHER COSTS AND EXPENSES</v>
          </cell>
        </row>
        <row r="11402">
          <cell r="A11402">
            <v>5100001</v>
          </cell>
          <cell r="B11402" t="str">
            <v>ALL OTHER COSTS AND EXPENSES</v>
          </cell>
        </row>
        <row r="11403">
          <cell r="A11403">
            <v>5100001</v>
          </cell>
          <cell r="B11403" t="str">
            <v>ALL OTHER COSTS AND EXPENSES</v>
          </cell>
        </row>
        <row r="11404">
          <cell r="A11404">
            <v>5100001</v>
          </cell>
          <cell r="B11404" t="str">
            <v>ALL OTHER COSTS AND EXPENSES</v>
          </cell>
        </row>
        <row r="11405">
          <cell r="A11405">
            <v>5100001</v>
          </cell>
          <cell r="B11405" t="str">
            <v>ALL OTHER COSTS AND EXPENSES</v>
          </cell>
        </row>
        <row r="11406">
          <cell r="A11406">
            <v>5100001</v>
          </cell>
          <cell r="B11406" t="str">
            <v>ALL OTHER COSTS AND EXPENSES</v>
          </cell>
        </row>
        <row r="11407">
          <cell r="A11407">
            <v>5100001</v>
          </cell>
          <cell r="B11407" t="str">
            <v>ALL OTHER COSTS AND EXPENSES</v>
          </cell>
        </row>
        <row r="11408">
          <cell r="A11408">
            <v>5100001</v>
          </cell>
          <cell r="B11408" t="str">
            <v>ALL OTHER COSTS AND EXPENSES</v>
          </cell>
        </row>
        <row r="11409">
          <cell r="A11409">
            <v>5100001</v>
          </cell>
          <cell r="B11409" t="str">
            <v>ALL OTHER COSTS AND EXPENSES</v>
          </cell>
        </row>
        <row r="11410">
          <cell r="A11410">
            <v>5100001</v>
          </cell>
          <cell r="B11410" t="str">
            <v>ALL OTHER COSTS AND EXPENSES</v>
          </cell>
        </row>
        <row r="11411">
          <cell r="A11411">
            <v>5100001</v>
          </cell>
          <cell r="B11411" t="str">
            <v>ALL OTHER COSTS AND EXPENSES</v>
          </cell>
        </row>
        <row r="11412">
          <cell r="A11412">
            <v>5100001</v>
          </cell>
          <cell r="B11412" t="str">
            <v>ALL OTHER COSTS AND EXPENSES</v>
          </cell>
        </row>
        <row r="11413">
          <cell r="A11413">
            <v>5100001</v>
          </cell>
          <cell r="B11413" t="str">
            <v>ALL OTHER COSTS AND EXPENSES</v>
          </cell>
        </row>
        <row r="11414">
          <cell r="A11414">
            <v>5100001</v>
          </cell>
          <cell r="B11414" t="str">
            <v>ALL OTHER COSTS AND EXPENSES</v>
          </cell>
        </row>
        <row r="11415">
          <cell r="A11415">
            <v>5100001</v>
          </cell>
          <cell r="B11415" t="str">
            <v>ALL OTHER COSTS AND EXPENSES</v>
          </cell>
        </row>
        <row r="11416">
          <cell r="A11416">
            <v>5100001</v>
          </cell>
          <cell r="B11416" t="str">
            <v>ALL OTHER COSTS AND EXPENSES</v>
          </cell>
        </row>
        <row r="11417">
          <cell r="A11417">
            <v>5100001</v>
          </cell>
          <cell r="B11417" t="str">
            <v>ALL OTHER COSTS AND EXPENSES</v>
          </cell>
        </row>
        <row r="11418">
          <cell r="A11418">
            <v>5100001</v>
          </cell>
          <cell r="B11418" t="str">
            <v>ALL OTHER COSTS AND EXPENSES</v>
          </cell>
        </row>
        <row r="11419">
          <cell r="A11419">
            <v>5100001</v>
          </cell>
          <cell r="B11419" t="str">
            <v>ALL OTHER COSTS AND EXPENSES</v>
          </cell>
        </row>
        <row r="11420">
          <cell r="A11420">
            <v>5100001</v>
          </cell>
          <cell r="B11420" t="str">
            <v>ALL OTHER COSTS AND EXPENSES</v>
          </cell>
        </row>
        <row r="11421">
          <cell r="A11421">
            <v>5100001</v>
          </cell>
          <cell r="B11421" t="str">
            <v>ALL OTHER COSTS AND EXPENSES</v>
          </cell>
        </row>
        <row r="11422">
          <cell r="A11422">
            <v>5100001</v>
          </cell>
          <cell r="B11422" t="str">
            <v>ALL OTHER COSTS AND EXPENSES</v>
          </cell>
        </row>
        <row r="11423">
          <cell r="A11423">
            <v>5100001</v>
          </cell>
          <cell r="B11423" t="str">
            <v>ALL OTHER COSTS AND EXPENSES</v>
          </cell>
        </row>
        <row r="11424">
          <cell r="A11424">
            <v>5100001</v>
          </cell>
          <cell r="B11424" t="str">
            <v>ALL OTHER COSTS AND EXPENSES</v>
          </cell>
        </row>
        <row r="11425">
          <cell r="A11425">
            <v>5100001</v>
          </cell>
          <cell r="B11425" t="str">
            <v>ALL OTHER COSTS AND EXPENSES</v>
          </cell>
        </row>
        <row r="11426">
          <cell r="A11426">
            <v>5100001</v>
          </cell>
          <cell r="B11426" t="str">
            <v>ALL OTHER COSTS AND EXPENSES</v>
          </cell>
        </row>
        <row r="11427">
          <cell r="A11427">
            <v>5100001</v>
          </cell>
          <cell r="B11427" t="str">
            <v>ALL OTHER COSTS AND EXPENSES</v>
          </cell>
        </row>
        <row r="11428">
          <cell r="A11428">
            <v>5100001</v>
          </cell>
          <cell r="B11428" t="str">
            <v>ALL OTHER COSTS AND EXPENSES</v>
          </cell>
        </row>
        <row r="11429">
          <cell r="A11429">
            <v>5100001</v>
          </cell>
          <cell r="B11429" t="str">
            <v>ALL OTHER COSTS AND EXPENSES</v>
          </cell>
        </row>
        <row r="11430">
          <cell r="A11430">
            <v>5100001</v>
          </cell>
          <cell r="B11430" t="str">
            <v>ALL OTHER COSTS AND EXPENSES</v>
          </cell>
        </row>
        <row r="11431">
          <cell r="A11431">
            <v>5100001</v>
          </cell>
          <cell r="B11431" t="str">
            <v>ALL OTHER COSTS AND EXPENSES</v>
          </cell>
        </row>
        <row r="11432">
          <cell r="A11432">
            <v>5100001</v>
          </cell>
          <cell r="B11432" t="str">
            <v>ALL OTHER COSTS AND EXPENSES</v>
          </cell>
        </row>
        <row r="11433">
          <cell r="A11433">
            <v>5100001</v>
          </cell>
          <cell r="B11433" t="str">
            <v>ALL OTHER COSTS AND EXPENSES</v>
          </cell>
        </row>
        <row r="11434">
          <cell r="A11434">
            <v>5100001</v>
          </cell>
          <cell r="B11434" t="str">
            <v>ALL OTHER COSTS AND EXPENSES</v>
          </cell>
        </row>
        <row r="11435">
          <cell r="A11435">
            <v>5100001</v>
          </cell>
          <cell r="B11435" t="str">
            <v>ALL OTHER COSTS AND EXPENSES</v>
          </cell>
        </row>
        <row r="11436">
          <cell r="A11436">
            <v>5100001</v>
          </cell>
          <cell r="B11436" t="str">
            <v>ALL OTHER COSTS AND EXPENSES</v>
          </cell>
        </row>
        <row r="11437">
          <cell r="A11437">
            <v>5100001</v>
          </cell>
          <cell r="B11437" t="str">
            <v>ALL OTHER COSTS AND EXPENSES</v>
          </cell>
        </row>
        <row r="11438">
          <cell r="A11438">
            <v>5100001</v>
          </cell>
          <cell r="B11438" t="str">
            <v>ALL OTHER COSTS AND EXPENSES</v>
          </cell>
        </row>
        <row r="11439">
          <cell r="A11439">
            <v>5100001</v>
          </cell>
          <cell r="B11439" t="str">
            <v>ALL OTHER COSTS AND EXPENSES</v>
          </cell>
        </row>
        <row r="11440">
          <cell r="A11440">
            <v>5100001</v>
          </cell>
          <cell r="B11440" t="str">
            <v>ALL OTHER COSTS AND EXPENSES</v>
          </cell>
        </row>
        <row r="11441">
          <cell r="A11441">
            <v>5100001</v>
          </cell>
          <cell r="B11441" t="str">
            <v>ALL OTHER COSTS AND EXPENSES</v>
          </cell>
        </row>
        <row r="11442">
          <cell r="A11442">
            <v>5100001</v>
          </cell>
          <cell r="B11442" t="str">
            <v>ALL OTHER COSTS AND EXPENSES</v>
          </cell>
        </row>
        <row r="11443">
          <cell r="A11443">
            <v>5100001</v>
          </cell>
          <cell r="B11443" t="str">
            <v>ALL OTHER COSTS AND EXPENSES</v>
          </cell>
        </row>
        <row r="11444">
          <cell r="A11444">
            <v>5100001</v>
          </cell>
          <cell r="B11444" t="str">
            <v>ALL OTHER COSTS AND EXPENSES</v>
          </cell>
        </row>
        <row r="11445">
          <cell r="A11445">
            <v>5100001</v>
          </cell>
          <cell r="B11445" t="str">
            <v>ALL OTHER COSTS AND EXPENSES</v>
          </cell>
        </row>
        <row r="11446">
          <cell r="A11446">
            <v>5100001</v>
          </cell>
          <cell r="B11446" t="str">
            <v>ALL OTHER COSTS AND EXPENSES</v>
          </cell>
        </row>
        <row r="11447">
          <cell r="A11447">
            <v>5100001</v>
          </cell>
          <cell r="B11447" t="str">
            <v>ALL OTHER COSTS AND EXPENSES</v>
          </cell>
        </row>
        <row r="11448">
          <cell r="A11448">
            <v>5100001</v>
          </cell>
          <cell r="B11448" t="str">
            <v>ALL OTHER COSTS AND EXPENSES</v>
          </cell>
        </row>
        <row r="11449">
          <cell r="A11449">
            <v>5100001</v>
          </cell>
          <cell r="B11449" t="str">
            <v>ALL OTHER COSTS AND EXPENSES</v>
          </cell>
        </row>
        <row r="11450">
          <cell r="A11450">
            <v>5100001</v>
          </cell>
          <cell r="B11450" t="str">
            <v>ALL OTHER COSTS AND EXPENSES</v>
          </cell>
        </row>
        <row r="11451">
          <cell r="A11451">
            <v>5100001</v>
          </cell>
          <cell r="B11451" t="str">
            <v>ALL OTHER COSTS AND EXPENSES</v>
          </cell>
        </row>
        <row r="11452">
          <cell r="A11452">
            <v>5100001</v>
          </cell>
          <cell r="B11452" t="str">
            <v>ALL OTHER COSTS AND EXPENSES</v>
          </cell>
        </row>
        <row r="11453">
          <cell r="A11453">
            <v>5100001</v>
          </cell>
          <cell r="B11453" t="str">
            <v>ALL OTHER COSTS AND EXPENSES</v>
          </cell>
        </row>
        <row r="11454">
          <cell r="A11454">
            <v>5100001</v>
          </cell>
          <cell r="B11454" t="str">
            <v>ALL OTHER COSTS AND EXPENSES</v>
          </cell>
        </row>
        <row r="11455">
          <cell r="A11455">
            <v>5100001</v>
          </cell>
          <cell r="B11455" t="str">
            <v>ALL OTHER COSTS AND EXPENSES</v>
          </cell>
        </row>
        <row r="11456">
          <cell r="A11456">
            <v>5100001</v>
          </cell>
          <cell r="B11456" t="str">
            <v>ALL OTHER COSTS AND EXPENSES</v>
          </cell>
        </row>
        <row r="11457">
          <cell r="A11457">
            <v>5100001</v>
          </cell>
          <cell r="B11457" t="str">
            <v>ALL OTHER COSTS AND EXPENSES</v>
          </cell>
        </row>
        <row r="11458">
          <cell r="A11458">
            <v>5100001</v>
          </cell>
          <cell r="B11458" t="str">
            <v>ALL OTHER COSTS AND EXPENSES</v>
          </cell>
        </row>
        <row r="11459">
          <cell r="A11459">
            <v>5100001</v>
          </cell>
          <cell r="B11459" t="str">
            <v>ALL OTHER COSTS AND EXPENSES</v>
          </cell>
        </row>
        <row r="11460">
          <cell r="A11460">
            <v>5100001</v>
          </cell>
          <cell r="B11460" t="str">
            <v>ALL OTHER COSTS AND EXPENSES</v>
          </cell>
        </row>
        <row r="11461">
          <cell r="A11461">
            <v>5100001</v>
          </cell>
          <cell r="B11461" t="str">
            <v>ALL OTHER COSTS AND EXPENSES</v>
          </cell>
        </row>
        <row r="11462">
          <cell r="A11462">
            <v>5100001</v>
          </cell>
          <cell r="B11462" t="str">
            <v>ALL OTHER COSTS AND EXPENSES</v>
          </cell>
        </row>
        <row r="11463">
          <cell r="A11463">
            <v>5100001</v>
          </cell>
          <cell r="B11463" t="str">
            <v>ALL OTHER COSTS AND EXPENSES</v>
          </cell>
        </row>
        <row r="11464">
          <cell r="A11464">
            <v>5100001</v>
          </cell>
          <cell r="B11464" t="str">
            <v>ALL OTHER COSTS AND EXPENSES</v>
          </cell>
        </row>
        <row r="11465">
          <cell r="A11465">
            <v>5100001</v>
          </cell>
          <cell r="B11465" t="str">
            <v>ALL OTHER COSTS AND EXPENSES</v>
          </cell>
        </row>
        <row r="11466">
          <cell r="A11466">
            <v>5100001</v>
          </cell>
          <cell r="B11466" t="str">
            <v>ALL OTHER COSTS AND EXPENSES</v>
          </cell>
        </row>
        <row r="11467">
          <cell r="A11467">
            <v>5100001</v>
          </cell>
          <cell r="B11467" t="str">
            <v>ALL OTHER COSTS AND EXPENSES</v>
          </cell>
        </row>
        <row r="11468">
          <cell r="A11468">
            <v>5100001</v>
          </cell>
          <cell r="B11468" t="str">
            <v>ALL OTHER COSTS AND EXPENSES</v>
          </cell>
        </row>
        <row r="11469">
          <cell r="A11469">
            <v>5100001</v>
          </cell>
          <cell r="B11469" t="str">
            <v>ALL OTHER COSTS AND EXPENSES</v>
          </cell>
        </row>
        <row r="11470">
          <cell r="A11470">
            <v>5100001</v>
          </cell>
          <cell r="B11470" t="str">
            <v>ALL OTHER COSTS AND EXPENSES</v>
          </cell>
        </row>
        <row r="11471">
          <cell r="A11471">
            <v>5100001</v>
          </cell>
          <cell r="B11471" t="str">
            <v>ALL OTHER COSTS AND EXPENSES</v>
          </cell>
        </row>
        <row r="11472">
          <cell r="A11472">
            <v>5100001</v>
          </cell>
          <cell r="B11472" t="str">
            <v>ALL OTHER COSTS AND EXPENSES</v>
          </cell>
        </row>
        <row r="11473">
          <cell r="A11473">
            <v>5100001</v>
          </cell>
          <cell r="B11473" t="str">
            <v>ALL OTHER COSTS AND EXPENSES</v>
          </cell>
        </row>
        <row r="11474">
          <cell r="A11474">
            <v>5100001</v>
          </cell>
          <cell r="B11474" t="str">
            <v>ALL OTHER COSTS AND EXPENSES</v>
          </cell>
        </row>
        <row r="11475">
          <cell r="A11475">
            <v>5100001</v>
          </cell>
          <cell r="B11475" t="str">
            <v>ALL OTHER COSTS AND EXPENSES</v>
          </cell>
        </row>
        <row r="11476">
          <cell r="A11476">
            <v>5100001</v>
          </cell>
          <cell r="B11476" t="str">
            <v>ALL OTHER COSTS AND EXPENSES</v>
          </cell>
        </row>
        <row r="11477">
          <cell r="A11477">
            <v>5100001</v>
          </cell>
          <cell r="B11477" t="str">
            <v>ALL OTHER COSTS AND EXPENSES</v>
          </cell>
        </row>
        <row r="11478">
          <cell r="A11478">
            <v>5100001</v>
          </cell>
          <cell r="B11478" t="str">
            <v>ALL OTHER COSTS AND EXPENSES</v>
          </cell>
        </row>
        <row r="11479">
          <cell r="A11479">
            <v>5100001</v>
          </cell>
          <cell r="B11479" t="str">
            <v>ALL OTHER COSTS AND EXPENSES</v>
          </cell>
        </row>
        <row r="11480">
          <cell r="A11480">
            <v>5100001</v>
          </cell>
          <cell r="B11480" t="str">
            <v>ALL OTHER COSTS AND EXPENSES</v>
          </cell>
        </row>
        <row r="11481">
          <cell r="A11481">
            <v>5100001</v>
          </cell>
          <cell r="B11481" t="str">
            <v>ALL OTHER COSTS AND EXPENSES</v>
          </cell>
        </row>
        <row r="11482">
          <cell r="A11482">
            <v>5100001</v>
          </cell>
          <cell r="B11482" t="str">
            <v>ALL OTHER COSTS AND EXPENSES</v>
          </cell>
        </row>
        <row r="11483">
          <cell r="A11483">
            <v>5100001</v>
          </cell>
          <cell r="B11483" t="str">
            <v>ALL OTHER COSTS AND EXPENSES</v>
          </cell>
        </row>
        <row r="11484">
          <cell r="A11484">
            <v>5100001</v>
          </cell>
          <cell r="B11484" t="str">
            <v>ALL OTHER COSTS AND EXPENSES</v>
          </cell>
        </row>
        <row r="11485">
          <cell r="A11485">
            <v>5100001</v>
          </cell>
          <cell r="B11485" t="str">
            <v>ALL OTHER COSTS AND EXPENSES</v>
          </cell>
        </row>
        <row r="11486">
          <cell r="A11486">
            <v>5100001</v>
          </cell>
          <cell r="B11486" t="str">
            <v>ALL OTHER COSTS AND EXPENSES</v>
          </cell>
        </row>
        <row r="11487">
          <cell r="A11487">
            <v>5100001</v>
          </cell>
          <cell r="B11487" t="str">
            <v>ALL OTHER COSTS AND EXPENSES</v>
          </cell>
        </row>
        <row r="11488">
          <cell r="A11488">
            <v>5100001</v>
          </cell>
          <cell r="B11488" t="str">
            <v>ALL OTHER COSTS AND EXPENSES</v>
          </cell>
        </row>
        <row r="11489">
          <cell r="A11489">
            <v>5100001</v>
          </cell>
          <cell r="B11489" t="str">
            <v>ALL OTHER COSTS AND EXPENSES</v>
          </cell>
        </row>
        <row r="11490">
          <cell r="A11490">
            <v>5100001</v>
          </cell>
          <cell r="B11490" t="str">
            <v>ALL OTHER COSTS AND EXPENSES</v>
          </cell>
        </row>
        <row r="11491">
          <cell r="A11491">
            <v>5100001</v>
          </cell>
          <cell r="B11491" t="str">
            <v>ALL OTHER COSTS AND EXPENSES</v>
          </cell>
        </row>
        <row r="11492">
          <cell r="A11492">
            <v>5100001</v>
          </cell>
          <cell r="B11492" t="str">
            <v>ALL OTHER COSTS AND EXPENSES</v>
          </cell>
        </row>
        <row r="11493">
          <cell r="A11493">
            <v>5100001</v>
          </cell>
          <cell r="B11493" t="str">
            <v>ALL OTHER COSTS AND EXPENSES</v>
          </cell>
        </row>
        <row r="11494">
          <cell r="A11494">
            <v>5100001</v>
          </cell>
          <cell r="B11494" t="str">
            <v>ALL OTHER COSTS AND EXPENSES</v>
          </cell>
        </row>
        <row r="11495">
          <cell r="A11495">
            <v>5100001</v>
          </cell>
          <cell r="B11495" t="str">
            <v>ALL OTHER COSTS AND EXPENSES</v>
          </cell>
        </row>
        <row r="11496">
          <cell r="A11496">
            <v>5100001</v>
          </cell>
          <cell r="B11496" t="str">
            <v>ALL OTHER COSTS AND EXPENSES</v>
          </cell>
        </row>
        <row r="11497">
          <cell r="A11497">
            <v>5100001</v>
          </cell>
          <cell r="B11497" t="str">
            <v>ALL OTHER COSTS AND EXPENSES</v>
          </cell>
        </row>
        <row r="11498">
          <cell r="A11498">
            <v>5100001</v>
          </cell>
          <cell r="B11498" t="str">
            <v>ALL OTHER COSTS AND EXPENSES</v>
          </cell>
        </row>
        <row r="11499">
          <cell r="A11499">
            <v>5100001</v>
          </cell>
          <cell r="B11499" t="str">
            <v>ALL OTHER COSTS AND EXPENSES</v>
          </cell>
        </row>
        <row r="11500">
          <cell r="A11500">
            <v>5100001</v>
          </cell>
          <cell r="B11500" t="str">
            <v>ALL OTHER COSTS AND EXPENSES</v>
          </cell>
        </row>
        <row r="11501">
          <cell r="A11501">
            <v>5100001</v>
          </cell>
          <cell r="B11501" t="str">
            <v>ALL OTHER COSTS AND EXPENSES</v>
          </cell>
        </row>
        <row r="11502">
          <cell r="A11502">
            <v>5100001</v>
          </cell>
          <cell r="B11502" t="str">
            <v>ALL OTHER COSTS AND EXPENSES</v>
          </cell>
        </row>
        <row r="11503">
          <cell r="A11503">
            <v>5100001</v>
          </cell>
          <cell r="B11503" t="str">
            <v>ALL OTHER COSTS AND EXPENSES</v>
          </cell>
        </row>
        <row r="11504">
          <cell r="A11504">
            <v>5100001</v>
          </cell>
          <cell r="B11504" t="str">
            <v>ALL OTHER COSTS AND EXPENSES</v>
          </cell>
        </row>
        <row r="11505">
          <cell r="A11505">
            <v>5100001</v>
          </cell>
          <cell r="B11505" t="str">
            <v>ALL OTHER COSTS AND EXPENSES</v>
          </cell>
        </row>
        <row r="11506">
          <cell r="A11506">
            <v>5100001</v>
          </cell>
          <cell r="B11506" t="str">
            <v>ALL OTHER COSTS AND EXPENSES</v>
          </cell>
        </row>
        <row r="11507">
          <cell r="A11507">
            <v>5100001</v>
          </cell>
          <cell r="B11507" t="str">
            <v>ALL OTHER COSTS AND EXPENSES</v>
          </cell>
        </row>
        <row r="11508">
          <cell r="A11508">
            <v>5100001</v>
          </cell>
          <cell r="B11508" t="str">
            <v>ALL OTHER COSTS AND EXPENSES</v>
          </cell>
        </row>
        <row r="11509">
          <cell r="A11509">
            <v>5100001</v>
          </cell>
          <cell r="B11509" t="str">
            <v>ALL OTHER COSTS AND EXPENSES</v>
          </cell>
        </row>
        <row r="11510">
          <cell r="A11510">
            <v>5100001</v>
          </cell>
          <cell r="B11510" t="str">
            <v>ALL OTHER COSTS AND EXPENSES</v>
          </cell>
        </row>
        <row r="11511">
          <cell r="A11511">
            <v>5100001</v>
          </cell>
          <cell r="B11511" t="str">
            <v>ALL OTHER COSTS AND EXPENSES</v>
          </cell>
        </row>
        <row r="11512">
          <cell r="A11512">
            <v>5100001</v>
          </cell>
          <cell r="B11512" t="str">
            <v>ALL OTHER COSTS AND EXPENSES</v>
          </cell>
        </row>
        <row r="11513">
          <cell r="A11513">
            <v>5100001</v>
          </cell>
          <cell r="B11513" t="str">
            <v>ALL OTHER COSTS AND EXPENSES</v>
          </cell>
        </row>
        <row r="11514">
          <cell r="A11514">
            <v>5100001</v>
          </cell>
          <cell r="B11514" t="str">
            <v>ALL OTHER COSTS AND EXPENSES</v>
          </cell>
        </row>
        <row r="11515">
          <cell r="A11515">
            <v>5100001</v>
          </cell>
          <cell r="B11515" t="str">
            <v>ALL OTHER COSTS AND EXPENSES</v>
          </cell>
        </row>
        <row r="11516">
          <cell r="A11516">
            <v>5100001</v>
          </cell>
          <cell r="B11516" t="str">
            <v>ALL OTHER COSTS AND EXPENSES</v>
          </cell>
        </row>
        <row r="11517">
          <cell r="A11517">
            <v>5100001</v>
          </cell>
          <cell r="B11517" t="str">
            <v>ALL OTHER COSTS AND EXPENSES</v>
          </cell>
        </row>
        <row r="11518">
          <cell r="A11518">
            <v>5100001</v>
          </cell>
          <cell r="B11518" t="str">
            <v>ALL OTHER COSTS AND EXPENSES</v>
          </cell>
        </row>
        <row r="11519">
          <cell r="A11519">
            <v>5100001</v>
          </cell>
          <cell r="B11519" t="str">
            <v>ALL OTHER COSTS AND EXPENSES</v>
          </cell>
        </row>
        <row r="11520">
          <cell r="A11520">
            <v>5100001</v>
          </cell>
          <cell r="B11520" t="str">
            <v>ALL OTHER COSTS AND EXPENSES</v>
          </cell>
        </row>
        <row r="11521">
          <cell r="A11521">
            <v>5100001</v>
          </cell>
          <cell r="B11521" t="str">
            <v>ALL OTHER COSTS AND EXPENSES</v>
          </cell>
        </row>
        <row r="11522">
          <cell r="A11522">
            <v>5100001</v>
          </cell>
          <cell r="B11522" t="str">
            <v>ALL OTHER COSTS AND EXPENSES</v>
          </cell>
        </row>
        <row r="11523">
          <cell r="A11523">
            <v>5100001</v>
          </cell>
          <cell r="B11523" t="str">
            <v>ALL OTHER COSTS AND EXPENSES</v>
          </cell>
        </row>
        <row r="11524">
          <cell r="A11524">
            <v>5100001</v>
          </cell>
          <cell r="B11524" t="str">
            <v>ALL OTHER COSTS AND EXPENSES</v>
          </cell>
        </row>
        <row r="11525">
          <cell r="A11525">
            <v>5100001</v>
          </cell>
          <cell r="B11525" t="str">
            <v>ALL OTHER COSTS AND EXPENSES</v>
          </cell>
        </row>
        <row r="11526">
          <cell r="A11526">
            <v>5100001</v>
          </cell>
          <cell r="B11526" t="str">
            <v>ALL OTHER COSTS AND EXPENSES</v>
          </cell>
        </row>
        <row r="11527">
          <cell r="A11527">
            <v>5100001</v>
          </cell>
          <cell r="B11527" t="str">
            <v>ALL OTHER COSTS AND EXPENSES</v>
          </cell>
        </row>
        <row r="11528">
          <cell r="A11528">
            <v>5100001</v>
          </cell>
          <cell r="B11528" t="str">
            <v>ALL OTHER COSTS AND EXPENSES</v>
          </cell>
        </row>
        <row r="11529">
          <cell r="A11529">
            <v>5100001</v>
          </cell>
          <cell r="B11529" t="str">
            <v>ALL OTHER COSTS AND EXPENSES</v>
          </cell>
        </row>
        <row r="11530">
          <cell r="A11530">
            <v>5100001</v>
          </cell>
          <cell r="B11530" t="str">
            <v>ALL OTHER COSTS AND EXPENSES</v>
          </cell>
        </row>
        <row r="11531">
          <cell r="A11531">
            <v>5100001</v>
          </cell>
          <cell r="B11531" t="str">
            <v>ALL OTHER COSTS AND EXPENSES</v>
          </cell>
        </row>
        <row r="11532">
          <cell r="A11532">
            <v>5100001</v>
          </cell>
          <cell r="B11532" t="str">
            <v>ALL OTHER COSTS AND EXPENSES</v>
          </cell>
        </row>
        <row r="11533">
          <cell r="A11533">
            <v>5100001</v>
          </cell>
          <cell r="B11533" t="str">
            <v>ALL OTHER COSTS AND EXPENSES</v>
          </cell>
        </row>
        <row r="11534">
          <cell r="A11534">
            <v>5100001</v>
          </cell>
          <cell r="B11534" t="str">
            <v>ALL OTHER COSTS AND EXPENSES</v>
          </cell>
        </row>
        <row r="11535">
          <cell r="A11535">
            <v>5100001</v>
          </cell>
          <cell r="B11535" t="str">
            <v>ALL OTHER COSTS AND EXPENSES</v>
          </cell>
        </row>
        <row r="11536">
          <cell r="A11536">
            <v>5100001</v>
          </cell>
          <cell r="B11536" t="str">
            <v>ALL OTHER COSTS AND EXPENSES</v>
          </cell>
        </row>
        <row r="11537">
          <cell r="A11537">
            <v>5100001</v>
          </cell>
          <cell r="B11537" t="str">
            <v>ALL OTHER COSTS AND EXPENSES</v>
          </cell>
        </row>
        <row r="11538">
          <cell r="A11538">
            <v>5100001</v>
          </cell>
          <cell r="B11538" t="str">
            <v>ALL OTHER COSTS AND EXPENSES</v>
          </cell>
        </row>
        <row r="11539">
          <cell r="A11539">
            <v>5100001</v>
          </cell>
          <cell r="B11539" t="str">
            <v>ALL OTHER COSTS AND EXPENSES</v>
          </cell>
        </row>
        <row r="11540">
          <cell r="A11540">
            <v>5100001</v>
          </cell>
          <cell r="B11540" t="str">
            <v>ALL OTHER COSTS AND EXPENSES</v>
          </cell>
        </row>
        <row r="11541">
          <cell r="A11541">
            <v>5100001</v>
          </cell>
          <cell r="B11541" t="str">
            <v>ALL OTHER COSTS AND EXPENSES</v>
          </cell>
        </row>
        <row r="11542">
          <cell r="A11542">
            <v>5100001</v>
          </cell>
          <cell r="B11542" t="str">
            <v>ALL OTHER COSTS AND EXPENSES</v>
          </cell>
        </row>
        <row r="11543">
          <cell r="A11543">
            <v>5100001</v>
          </cell>
          <cell r="B11543" t="str">
            <v>ALL OTHER COSTS AND EXPENSES</v>
          </cell>
        </row>
        <row r="11544">
          <cell r="A11544">
            <v>5100001</v>
          </cell>
          <cell r="B11544" t="str">
            <v>ALL OTHER COSTS AND EXPENSES</v>
          </cell>
        </row>
        <row r="11545">
          <cell r="A11545">
            <v>5100001</v>
          </cell>
          <cell r="B11545" t="str">
            <v>ALL OTHER COSTS AND EXPENSES</v>
          </cell>
        </row>
        <row r="11546">
          <cell r="A11546">
            <v>9010071</v>
          </cell>
          <cell r="B11546" t="str">
            <v>INCOME FROM CONSOLIDATED AFFILIATES</v>
          </cell>
        </row>
        <row r="11547">
          <cell r="A11547">
            <v>9010072</v>
          </cell>
          <cell r="B11547" t="str">
            <v>TRSY-OTHER INTERNAL INCOME</v>
          </cell>
        </row>
        <row r="11548">
          <cell r="A11548">
            <v>9010073</v>
          </cell>
          <cell r="B11548" t="str">
            <v>CHANGE IN EQUITY</v>
          </cell>
        </row>
        <row r="11549">
          <cell r="A11549">
            <v>9011501</v>
          </cell>
          <cell r="B11549" t="str">
            <v>AMORT OF DIF BTWN CST &amp; SHR OF EQTY AT ACQ-ASSOC CO</v>
          </cell>
        </row>
        <row r="11550">
          <cell r="A11550">
            <v>9011501</v>
          </cell>
          <cell r="B11550" t="str">
            <v>AMORT OF DIF BTWN CST &amp; SHR OF EQTY AT ACQ-ASSOC CO</v>
          </cell>
        </row>
        <row r="11551">
          <cell r="A11551">
            <v>9011701</v>
          </cell>
          <cell r="B11551" t="str">
            <v>CHANGE IN EQUITY OF ASSOCIATED COMPANIES</v>
          </cell>
        </row>
        <row r="11552">
          <cell r="A11552">
            <v>9012401</v>
          </cell>
          <cell r="B11552" t="str">
            <v>GAIN OR LOSS ON DISP OF BUS OTHER THAN ASSOC CO</v>
          </cell>
        </row>
        <row r="11553">
          <cell r="A11553">
            <v>9014001</v>
          </cell>
          <cell r="B11553" t="str">
            <v>INTEREST</v>
          </cell>
        </row>
        <row r="11554">
          <cell r="A11554">
            <v>9014001</v>
          </cell>
          <cell r="B11554" t="str">
            <v>INTEREST</v>
          </cell>
        </row>
        <row r="11555">
          <cell r="A11555">
            <v>9014001</v>
          </cell>
          <cell r="B11555" t="str">
            <v>INTEREST</v>
          </cell>
        </row>
        <row r="11556">
          <cell r="A11556">
            <v>9016001</v>
          </cell>
          <cell r="B11556" t="str">
            <v>INTEREST FROM ASSOCIATED COMPANIES</v>
          </cell>
        </row>
        <row r="11557">
          <cell r="A11557">
            <v>9017001</v>
          </cell>
          <cell r="B11557" t="str">
            <v>SERVICE CHARGES &amp; COMMISSIONS-INTERNAL</v>
          </cell>
        </row>
        <row r="11558">
          <cell r="A11558">
            <v>9113401</v>
          </cell>
          <cell r="B11558" t="str">
            <v>INCOME FROM MISCELLANEOUS INVESTMENTS-VENDOR FINANCING/OTHER</v>
          </cell>
        </row>
        <row r="11559">
          <cell r="A11559">
            <v>9113401</v>
          </cell>
          <cell r="B11559" t="str">
            <v>INCOME FROM MISCELLANEOUS INVESTMENTS-VENDOR FINANCING/OTHER</v>
          </cell>
        </row>
        <row r="11560">
          <cell r="A11560">
            <v>9115001</v>
          </cell>
          <cell r="B11560" t="str">
            <v>INCOME FROM MISC INVST-AMORT OF PREM/DISC</v>
          </cell>
        </row>
        <row r="11561">
          <cell r="A11561">
            <v>9311001</v>
          </cell>
          <cell r="B11561" t="str">
            <v>INTEREST ON CUSTOMERS' ACCOUNTS &amp; NOTES REC</v>
          </cell>
        </row>
        <row r="11562">
          <cell r="A11562">
            <v>9312001</v>
          </cell>
          <cell r="B11562" t="str">
            <v>INTEREST ON BANK BALANCES</v>
          </cell>
        </row>
        <row r="11563">
          <cell r="A11563">
            <v>9312001</v>
          </cell>
          <cell r="B11563" t="str">
            <v>INTEREST ON BANK BALANCES</v>
          </cell>
        </row>
        <row r="11564">
          <cell r="A11564">
            <v>9312001</v>
          </cell>
          <cell r="B11564" t="str">
            <v>INTEREST ON BANK BALANCES</v>
          </cell>
        </row>
        <row r="11565">
          <cell r="A11565">
            <v>9312001</v>
          </cell>
          <cell r="B11565" t="str">
            <v>INTEREST ON BANK BALANCES</v>
          </cell>
        </row>
        <row r="11566">
          <cell r="A11566">
            <v>9312001</v>
          </cell>
          <cell r="B11566" t="str">
            <v>INTEREST ON BANK BALANCES</v>
          </cell>
        </row>
        <row r="11567">
          <cell r="A11567">
            <v>9313001</v>
          </cell>
          <cell r="B11567" t="str">
            <v>INTEREST ON LOANS TO EMPLOYEES</v>
          </cell>
        </row>
        <row r="11568">
          <cell r="A11568">
            <v>9316001</v>
          </cell>
          <cell r="B11568" t="str">
            <v>INTEREST ON SUNDRY RECEIVABLES</v>
          </cell>
        </row>
        <row r="11569">
          <cell r="A11569">
            <v>9511001</v>
          </cell>
          <cell r="B11569" t="str">
            <v>LICENSING INCOME</v>
          </cell>
        </row>
        <row r="11570">
          <cell r="A11570">
            <v>9511001</v>
          </cell>
          <cell r="B11570" t="str">
            <v>LICENSING INCOME</v>
          </cell>
        </row>
        <row r="11571">
          <cell r="A11571">
            <v>9613001</v>
          </cell>
          <cell r="B11571" t="str">
            <v>FEES FOR COLLECTION OF STATE &amp; LOCAL TAXES</v>
          </cell>
        </row>
        <row r="11572">
          <cell r="A11572">
            <v>9614001</v>
          </cell>
          <cell r="B11572" t="str">
            <v>RENTAL INCOME-EXTERNAL</v>
          </cell>
        </row>
        <row r="11573">
          <cell r="A11573">
            <v>9615001</v>
          </cell>
          <cell r="B11573" t="str">
            <v>SERVICES CHARGES-EXTERNAL</v>
          </cell>
        </row>
        <row r="11574">
          <cell r="A11574">
            <v>9700071</v>
          </cell>
          <cell r="B11574" t="str">
            <v>TRSY-INTEREST EXPENSE</v>
          </cell>
        </row>
        <row r="11575">
          <cell r="A11575">
            <v>9701001</v>
          </cell>
          <cell r="B11575" t="str">
            <v>INTEREST PAID TO CONSOLIDATED COMPONENTS</v>
          </cell>
        </row>
        <row r="11576">
          <cell r="A11576">
            <v>9701501</v>
          </cell>
          <cell r="B11576" t="str">
            <v>AMORT-ISSUANCE COSTS CUR EXP-DEB &amp; BONDS</v>
          </cell>
        </row>
        <row r="11577">
          <cell r="A11577">
            <v>9701701</v>
          </cell>
          <cell r="B11577" t="str">
            <v>AMORT OF DISC/PREM-RECEIVABLES DISCOUNTS</v>
          </cell>
        </row>
        <row r="11578">
          <cell r="A11578">
            <v>9702002</v>
          </cell>
          <cell r="B11578" t="str">
            <v>INTEREST ON TAX DEFICIENCIES</v>
          </cell>
        </row>
        <row r="11579">
          <cell r="A11579">
            <v>9702301</v>
          </cell>
          <cell r="B11579" t="str">
            <v>INTEREST ON OTHER TRANSACTIONS</v>
          </cell>
        </row>
        <row r="11580">
          <cell r="A11580">
            <v>9702401</v>
          </cell>
          <cell r="B11580" t="str">
            <v>SERVICE CHARGES CONTROLLED DISB BANK ACCT</v>
          </cell>
        </row>
        <row r="11581">
          <cell r="A11581">
            <v>9703001</v>
          </cell>
          <cell r="B11581" t="str">
            <v>INTEREST ON BANK LOANS,NOTES &amp;INSTALL PAYABLE</v>
          </cell>
        </row>
        <row r="11582">
          <cell r="A11582">
            <v>9800071</v>
          </cell>
          <cell r="B11582" t="str">
            <v>TRSY-TAX PROVISION</v>
          </cell>
        </row>
        <row r="11583">
          <cell r="A11583">
            <v>9801001</v>
          </cell>
          <cell r="B11583" t="str">
            <v>U.S. FED INC TAXES PAYABLE - PARENT</v>
          </cell>
        </row>
        <row r="11584">
          <cell r="A11584">
            <v>9801001</v>
          </cell>
          <cell r="B11584" t="str">
            <v>U.S. FED INC TAXES PAYABLE - PARENT</v>
          </cell>
        </row>
        <row r="11585">
          <cell r="A11585">
            <v>9801001</v>
          </cell>
          <cell r="B11585" t="str">
            <v>U.S. FED INC TAXES PAYABLE - PARENT</v>
          </cell>
        </row>
        <row r="11586">
          <cell r="A11586">
            <v>9801002</v>
          </cell>
          <cell r="B11586" t="str">
            <v>U.S.FED INC TAXES PAYABLE-NON-PARENT</v>
          </cell>
        </row>
        <row r="11587">
          <cell r="A11587">
            <v>9801002</v>
          </cell>
          <cell r="B11587" t="str">
            <v>U.S.FED INC TAXES PAYABLE-NON-PARENT</v>
          </cell>
        </row>
        <row r="11588">
          <cell r="A11588">
            <v>9802001</v>
          </cell>
          <cell r="B11588" t="str">
            <v>U.S. FEDERAL INCOME TAXES-DEFERRED</v>
          </cell>
        </row>
        <row r="11589">
          <cell r="A11589">
            <v>9841001</v>
          </cell>
          <cell r="B11589" t="str">
            <v>PROVISION-FOREIGN INCOME TAX PAYABLE</v>
          </cell>
        </row>
        <row r="11590">
          <cell r="A11590">
            <v>9841001</v>
          </cell>
          <cell r="B11590" t="str">
            <v>PROVISION-FOREIGN INCOME TAX PAYABLE</v>
          </cell>
        </row>
        <row r="11591">
          <cell r="A11591">
            <v>9841001</v>
          </cell>
          <cell r="B11591" t="str">
            <v>PROVISION-FOREIGN INCOME TAX PAYABLE</v>
          </cell>
        </row>
        <row r="11592">
          <cell r="A11592">
            <v>9841001</v>
          </cell>
          <cell r="B11592" t="str">
            <v>PROVISION-FOREIGN INCOME TAX PAYABLE</v>
          </cell>
        </row>
        <row r="11593">
          <cell r="A11593">
            <v>9842001</v>
          </cell>
          <cell r="B11593" t="str">
            <v>PROVISION-FOREIGN INCOME TAX DEFERRED</v>
          </cell>
        </row>
        <row r="11594">
          <cell r="A11594">
            <v>9842001</v>
          </cell>
          <cell r="B11594" t="str">
            <v>PROVISION-FOREIGN INCOME TAX DEFERRED</v>
          </cell>
        </row>
        <row r="11595">
          <cell r="A11595">
            <v>9860001</v>
          </cell>
          <cell r="B11595" t="str">
            <v>STATE &amp; LOCAL I&amp;F TAXES - PARENT</v>
          </cell>
        </row>
        <row r="11596">
          <cell r="A11596">
            <v>9860001</v>
          </cell>
          <cell r="B11596" t="str">
            <v>STATE &amp; LOCAL I&amp;F TAXES - PARENT</v>
          </cell>
        </row>
        <row r="11597">
          <cell r="A11597">
            <v>9860001</v>
          </cell>
          <cell r="B11597" t="str">
            <v>STATE &amp; LOCAL I&amp;F TAXES - PARENT</v>
          </cell>
        </row>
        <row r="11598">
          <cell r="A11598">
            <v>9860002</v>
          </cell>
          <cell r="B11598" t="str">
            <v>PROV FOR INCOME TAXES-STATE &amp; LOCAL I&amp;F TAXES-NON-PARENT</v>
          </cell>
        </row>
        <row r="11599">
          <cell r="A11599">
            <v>9860002</v>
          </cell>
          <cell r="B11599" t="str">
            <v>PROV FOR INCOME TAXES-STATE &amp; LOCAL I&amp;F TAXES-NON-PARENT</v>
          </cell>
        </row>
        <row r="11600">
          <cell r="A11600">
            <v>9900001</v>
          </cell>
          <cell r="B11600" t="str">
            <v>INT OF OTHER SHARE OWNERS IN AFFIL NET INCOME</v>
          </cell>
        </row>
        <row r="11601">
          <cell r="A11601">
            <v>100001</v>
          </cell>
          <cell r="B11601" t="str">
            <v>CASH</v>
          </cell>
        </row>
        <row r="11602">
          <cell r="A11602">
            <v>100001</v>
          </cell>
          <cell r="B11602" t="str">
            <v>CASH</v>
          </cell>
        </row>
        <row r="11603">
          <cell r="A11603">
            <v>100001</v>
          </cell>
          <cell r="B11603" t="str">
            <v>CASH</v>
          </cell>
        </row>
        <row r="11604">
          <cell r="A11604">
            <v>100001</v>
          </cell>
          <cell r="B11604" t="str">
            <v>CASH</v>
          </cell>
        </row>
        <row r="11605">
          <cell r="A11605">
            <v>100001</v>
          </cell>
          <cell r="B11605" t="str">
            <v>CASH</v>
          </cell>
        </row>
        <row r="11606">
          <cell r="A11606">
            <v>100001</v>
          </cell>
          <cell r="B11606" t="str">
            <v>CASH</v>
          </cell>
        </row>
        <row r="11607">
          <cell r="A11607">
            <v>100001</v>
          </cell>
          <cell r="B11607" t="str">
            <v>CASH</v>
          </cell>
        </row>
        <row r="11608">
          <cell r="A11608">
            <v>100001</v>
          </cell>
          <cell r="B11608" t="str">
            <v>CASH</v>
          </cell>
        </row>
        <row r="11609">
          <cell r="A11609">
            <v>100001</v>
          </cell>
          <cell r="B11609" t="str">
            <v>CASH</v>
          </cell>
        </row>
        <row r="11610">
          <cell r="A11610">
            <v>100001</v>
          </cell>
          <cell r="B11610" t="str">
            <v>CASH</v>
          </cell>
        </row>
        <row r="11611">
          <cell r="A11611">
            <v>100001</v>
          </cell>
          <cell r="B11611" t="str">
            <v>CASH</v>
          </cell>
        </row>
        <row r="11612">
          <cell r="A11612">
            <v>100001</v>
          </cell>
          <cell r="B11612" t="str">
            <v>CASH</v>
          </cell>
        </row>
        <row r="11613">
          <cell r="A11613">
            <v>100071</v>
          </cell>
          <cell r="B11613" t="str">
            <v>TRSY-CASH &amp; MARKETABLE SECURITIES</v>
          </cell>
        </row>
        <row r="11614">
          <cell r="A11614">
            <v>301101</v>
          </cell>
          <cell r="B11614" t="str">
            <v>CUSTOMERS' ACCTS &amp; NOTES-CURRENT</v>
          </cell>
        </row>
        <row r="11615">
          <cell r="A11615">
            <v>301101</v>
          </cell>
          <cell r="B11615" t="str">
            <v>CUSTOMERS' ACCTS &amp; NOTES-CURRENT</v>
          </cell>
        </row>
        <row r="11616">
          <cell r="A11616">
            <v>301101</v>
          </cell>
          <cell r="B11616" t="str">
            <v>CUSTOMERS' ACCTS &amp; NOTES-CURRENT</v>
          </cell>
        </row>
        <row r="11617">
          <cell r="A11617">
            <v>301101</v>
          </cell>
          <cell r="B11617" t="str">
            <v>CUSTOMERS' ACCTS &amp; NOTES-CURRENT</v>
          </cell>
        </row>
        <row r="11618">
          <cell r="A11618">
            <v>301101</v>
          </cell>
          <cell r="B11618" t="str">
            <v>CUSTOMERS' ACCTS &amp; NOTES-CURRENT</v>
          </cell>
        </row>
        <row r="11619">
          <cell r="A11619">
            <v>301101</v>
          </cell>
          <cell r="B11619" t="str">
            <v>CUSTOMERS' ACCTS &amp; NOTES-CURRENT</v>
          </cell>
        </row>
        <row r="11620">
          <cell r="A11620">
            <v>301101</v>
          </cell>
          <cell r="B11620" t="str">
            <v>CUSTOMERS' ACCTS &amp; NOTES-CURRENT</v>
          </cell>
        </row>
        <row r="11621">
          <cell r="A11621">
            <v>301101</v>
          </cell>
          <cell r="B11621" t="str">
            <v>CUSTOMERS' ACCTS &amp; NOTES-CURRENT</v>
          </cell>
        </row>
        <row r="11622">
          <cell r="A11622">
            <v>301101</v>
          </cell>
          <cell r="B11622" t="str">
            <v>CUSTOMERS' ACCTS &amp; NOTES-CURRENT</v>
          </cell>
        </row>
        <row r="11623">
          <cell r="A11623">
            <v>301101</v>
          </cell>
          <cell r="B11623" t="str">
            <v>CUSTOMERS' ACCTS &amp; NOTES-CURRENT</v>
          </cell>
        </row>
        <row r="11624">
          <cell r="A11624">
            <v>301101</v>
          </cell>
          <cell r="B11624" t="str">
            <v>CUSTOMERS' ACCTS &amp; NOTES-CURRENT</v>
          </cell>
        </row>
        <row r="11625">
          <cell r="A11625">
            <v>301101</v>
          </cell>
          <cell r="B11625" t="str">
            <v>CUSTOMERS' ACCTS &amp; NOTES-CURRENT</v>
          </cell>
        </row>
        <row r="11626">
          <cell r="A11626">
            <v>301101</v>
          </cell>
          <cell r="B11626" t="str">
            <v>CUSTOMERS' ACCTS &amp; NOTES-CURRENT</v>
          </cell>
        </row>
        <row r="11627">
          <cell r="A11627">
            <v>303101</v>
          </cell>
          <cell r="B11627" t="str">
            <v>DUE FROM GE PAR &amp; CONS AFFIL WITHIN OWN BUS</v>
          </cell>
        </row>
        <row r="11628">
          <cell r="A11628">
            <v>303101</v>
          </cell>
          <cell r="B11628" t="str">
            <v>DUE FROM GE PAR &amp; CONS AFFIL WITHIN OWN BUS</v>
          </cell>
        </row>
        <row r="11629">
          <cell r="A11629">
            <v>303101</v>
          </cell>
          <cell r="B11629" t="str">
            <v>DUE FROM GE PAR &amp; CONS AFFIL WITHIN OWN BUS</v>
          </cell>
        </row>
        <row r="11630">
          <cell r="A11630">
            <v>303101</v>
          </cell>
          <cell r="B11630" t="str">
            <v>DUE FROM GE PAR &amp; CONS AFFIL WITHIN OWN BUS</v>
          </cell>
        </row>
        <row r="11631">
          <cell r="A11631">
            <v>303101</v>
          </cell>
          <cell r="B11631" t="str">
            <v>DUE FROM GE PAR &amp; CONS AFFIL WITHIN OWN BUS</v>
          </cell>
        </row>
        <row r="11632">
          <cell r="A11632">
            <v>303101</v>
          </cell>
          <cell r="B11632" t="str">
            <v>DUE FROM GE PAR &amp; CONS AFFIL WITHIN OWN BUS</v>
          </cell>
        </row>
        <row r="11633">
          <cell r="A11633">
            <v>303101</v>
          </cell>
          <cell r="B11633" t="str">
            <v>DUE FROM GE PAR &amp; CONS AFFIL WITHIN OWN BUS</v>
          </cell>
        </row>
        <row r="11634">
          <cell r="A11634">
            <v>303101</v>
          </cell>
          <cell r="B11634" t="str">
            <v>DUE FROM GE PAR &amp; CONS AFFIL WITHIN OWN BUS</v>
          </cell>
        </row>
        <row r="11635">
          <cell r="A11635">
            <v>303101</v>
          </cell>
          <cell r="B11635" t="str">
            <v>DUE FROM GE PAR &amp; CONS AFFIL WITHIN OWN BUS</v>
          </cell>
        </row>
        <row r="11636">
          <cell r="A11636">
            <v>303101</v>
          </cell>
          <cell r="B11636" t="str">
            <v>DUE FROM GE PAR &amp; CONS AFFIL WITHIN OWN BUS</v>
          </cell>
        </row>
        <row r="11637">
          <cell r="A11637">
            <v>303101</v>
          </cell>
          <cell r="B11637" t="str">
            <v>DUE FROM GE PAR &amp; CONS AFFIL WITHIN OWN BUS</v>
          </cell>
        </row>
        <row r="11638">
          <cell r="A11638">
            <v>303101</v>
          </cell>
          <cell r="B11638" t="str">
            <v>DUE FROM GE PAR &amp; CONS AFFIL WITHIN OWN BUS</v>
          </cell>
        </row>
        <row r="11639">
          <cell r="A11639">
            <v>303101</v>
          </cell>
          <cell r="B11639" t="str">
            <v>DUE FROM GE PAR &amp; CONS AFFIL WITHIN OWN BUS</v>
          </cell>
        </row>
        <row r="11640">
          <cell r="A11640">
            <v>303101</v>
          </cell>
          <cell r="B11640" t="str">
            <v>DUE FROM GE PAR &amp; CONS AFFIL WITHIN OWN BUS</v>
          </cell>
        </row>
        <row r="11641">
          <cell r="A11641">
            <v>303101</v>
          </cell>
          <cell r="B11641" t="str">
            <v>DUE FROM GE PAR &amp; CONS AFFIL WITHIN OWN BUS</v>
          </cell>
        </row>
        <row r="11642">
          <cell r="A11642">
            <v>303101</v>
          </cell>
          <cell r="B11642" t="str">
            <v>DUE FROM GE PAR &amp; CONS AFFIL WITHIN OWN BUS</v>
          </cell>
        </row>
        <row r="11643">
          <cell r="A11643">
            <v>303101</v>
          </cell>
          <cell r="B11643" t="str">
            <v>DUE FROM GE PAR &amp; CONS AFFIL WITHIN OWN BUS</v>
          </cell>
        </row>
        <row r="11644">
          <cell r="A11644">
            <v>303101</v>
          </cell>
          <cell r="B11644" t="str">
            <v>DUE FROM GE PAR &amp; CONS AFFIL WITHIN OWN BUS</v>
          </cell>
        </row>
        <row r="11645">
          <cell r="A11645">
            <v>303101</v>
          </cell>
          <cell r="B11645" t="str">
            <v>DUE FROM GE PAR &amp; CONS AFFIL WITHIN OWN BUS</v>
          </cell>
        </row>
        <row r="11646">
          <cell r="A11646">
            <v>303101</v>
          </cell>
          <cell r="B11646" t="str">
            <v>DUE FROM GE PAR &amp; CONS AFFIL WITHIN OWN BUS</v>
          </cell>
        </row>
        <row r="11647">
          <cell r="A11647">
            <v>303101</v>
          </cell>
          <cell r="B11647" t="str">
            <v>DUE FROM GE PAR &amp; CONS AFFIL WITHIN OWN BUS</v>
          </cell>
        </row>
        <row r="11648">
          <cell r="A11648">
            <v>303101</v>
          </cell>
          <cell r="B11648" t="str">
            <v>DUE FROM GE PAR &amp; CONS AFFIL WITHIN OWN BUS</v>
          </cell>
        </row>
        <row r="11649">
          <cell r="A11649">
            <v>303101</v>
          </cell>
          <cell r="B11649" t="str">
            <v>DUE FROM GE PAR &amp; CONS AFFIL WITHIN OWN BUS</v>
          </cell>
        </row>
        <row r="11650">
          <cell r="A11650">
            <v>303101</v>
          </cell>
          <cell r="B11650" t="str">
            <v>DUE FROM GE PAR &amp; CONS AFFIL WITHIN OWN BUS</v>
          </cell>
        </row>
        <row r="11651">
          <cell r="A11651">
            <v>303101</v>
          </cell>
          <cell r="B11651" t="str">
            <v>DUE FROM GE PAR &amp; CONS AFFIL WITHIN OWN BUS</v>
          </cell>
        </row>
        <row r="11652">
          <cell r="A11652">
            <v>303101</v>
          </cell>
          <cell r="B11652" t="str">
            <v>DUE FROM GE PAR &amp; CONS AFFIL WITHIN OWN BUS</v>
          </cell>
        </row>
        <row r="11653">
          <cell r="A11653">
            <v>303101</v>
          </cell>
          <cell r="B11653" t="str">
            <v>DUE FROM GE PAR &amp; CONS AFFIL WITHIN OWN BUS</v>
          </cell>
        </row>
        <row r="11654">
          <cell r="A11654">
            <v>303101</v>
          </cell>
          <cell r="B11654" t="str">
            <v>DUE FROM GE PAR &amp; CONS AFFIL WITHIN OWN BUS</v>
          </cell>
        </row>
        <row r="11655">
          <cell r="A11655">
            <v>303101</v>
          </cell>
          <cell r="B11655" t="str">
            <v>DUE FROM GE PAR &amp; CONS AFFIL WITHIN OWN BUS</v>
          </cell>
        </row>
        <row r="11656">
          <cell r="A11656">
            <v>303101</v>
          </cell>
          <cell r="B11656" t="str">
            <v>DUE FROM GE PAR &amp; CONS AFFIL WITHIN OWN BUS</v>
          </cell>
        </row>
        <row r="11657">
          <cell r="A11657">
            <v>303101</v>
          </cell>
          <cell r="B11657" t="str">
            <v>DUE FROM GE PAR &amp; CONS AFFIL WITHIN OWN BUS</v>
          </cell>
        </row>
        <row r="11658">
          <cell r="A11658">
            <v>303101</v>
          </cell>
          <cell r="B11658" t="str">
            <v>DUE FROM GE PAR &amp; CONS AFFIL WITHIN OWN BUS</v>
          </cell>
        </row>
        <row r="11659">
          <cell r="A11659">
            <v>303101</v>
          </cell>
          <cell r="B11659" t="str">
            <v>DUE FROM GE PAR &amp; CONS AFFIL WITHIN OWN BUS</v>
          </cell>
        </row>
        <row r="11660">
          <cell r="A11660">
            <v>303101</v>
          </cell>
          <cell r="B11660" t="str">
            <v>DUE FROM GE PAR &amp; CONS AFFIL WITHIN OWN BUS</v>
          </cell>
        </row>
        <row r="11661">
          <cell r="A11661">
            <v>303101</v>
          </cell>
          <cell r="B11661" t="str">
            <v>DUE FROM GE PAR &amp; CONS AFFIL WITHIN OWN BUS</v>
          </cell>
        </row>
        <row r="11662">
          <cell r="A11662">
            <v>303101</v>
          </cell>
          <cell r="B11662" t="str">
            <v>DUE FROM GE PAR &amp; CONS AFFIL WITHIN OWN BUS</v>
          </cell>
        </row>
        <row r="11663">
          <cell r="A11663">
            <v>303101</v>
          </cell>
          <cell r="B11663" t="str">
            <v>DUE FROM GE PAR &amp; CONS AFFIL WITHIN OWN BUS</v>
          </cell>
        </row>
        <row r="11664">
          <cell r="A11664">
            <v>303101</v>
          </cell>
          <cell r="B11664" t="str">
            <v>DUE FROM GE PAR &amp; CONS AFFIL WITHIN OWN BUS</v>
          </cell>
        </row>
        <row r="11665">
          <cell r="A11665">
            <v>303101</v>
          </cell>
          <cell r="B11665" t="str">
            <v>DUE FROM GE PAR &amp; CONS AFFIL WITHIN OWN BUS</v>
          </cell>
        </row>
        <row r="11666">
          <cell r="A11666">
            <v>303101</v>
          </cell>
          <cell r="B11666" t="str">
            <v>DUE FROM GE PAR &amp; CONS AFFIL WITHIN OWN BUS</v>
          </cell>
        </row>
        <row r="11667">
          <cell r="A11667">
            <v>303101</v>
          </cell>
          <cell r="B11667" t="str">
            <v>DUE FROM GE PAR &amp; CONS AFFIL WITHIN OWN BUS</v>
          </cell>
        </row>
        <row r="11668">
          <cell r="A11668">
            <v>303101</v>
          </cell>
          <cell r="B11668" t="str">
            <v>DUE FROM GE PAR &amp; CONS AFFIL WITHIN OWN BUS</v>
          </cell>
        </row>
        <row r="11669">
          <cell r="A11669">
            <v>303101</v>
          </cell>
          <cell r="B11669" t="str">
            <v>DUE FROM GE PAR &amp; CONS AFFIL WITHIN OWN BUS</v>
          </cell>
        </row>
        <row r="11670">
          <cell r="A11670">
            <v>303101</v>
          </cell>
          <cell r="B11670" t="str">
            <v>DUE FROM GE PAR &amp; CONS AFFIL WITHIN OWN BUS</v>
          </cell>
        </row>
        <row r="11671">
          <cell r="A11671">
            <v>303101</v>
          </cell>
          <cell r="B11671" t="str">
            <v>DUE FROM GE PAR &amp; CONS AFFIL WITHIN OWN BUS</v>
          </cell>
        </row>
        <row r="11672">
          <cell r="A11672">
            <v>303101</v>
          </cell>
          <cell r="B11672" t="str">
            <v>DUE FROM GE PAR &amp; CONS AFFIL WITHIN OWN BUS</v>
          </cell>
        </row>
        <row r="11673">
          <cell r="A11673">
            <v>303101</v>
          </cell>
          <cell r="B11673" t="str">
            <v>DUE FROM GE PAR &amp; CONS AFFIL WITHIN OWN BUS</v>
          </cell>
        </row>
        <row r="11674">
          <cell r="A11674">
            <v>303101</v>
          </cell>
          <cell r="B11674" t="str">
            <v>DUE FROM GE PAR &amp; CONS AFFIL WITHIN OWN BUS</v>
          </cell>
        </row>
        <row r="11675">
          <cell r="A11675">
            <v>303101</v>
          </cell>
          <cell r="B11675" t="str">
            <v>DUE FROM GE PAR &amp; CONS AFFIL WITHIN OWN BUS</v>
          </cell>
        </row>
        <row r="11676">
          <cell r="A11676">
            <v>303101</v>
          </cell>
          <cell r="B11676" t="str">
            <v>DUE FROM GE PAR &amp; CONS AFFIL WITHIN OWN BUS</v>
          </cell>
        </row>
        <row r="11677">
          <cell r="A11677">
            <v>303101</v>
          </cell>
          <cell r="B11677" t="str">
            <v>DUE FROM GE PAR &amp; CONS AFFIL WITHIN OWN BUS</v>
          </cell>
        </row>
        <row r="11678">
          <cell r="A11678">
            <v>303101</v>
          </cell>
          <cell r="B11678" t="str">
            <v>DUE FROM GE PAR &amp; CONS AFFIL WITHIN OWN BUS</v>
          </cell>
        </row>
        <row r="11679">
          <cell r="A11679">
            <v>303101</v>
          </cell>
          <cell r="B11679" t="str">
            <v>DUE FROM GE PAR &amp; CONS AFFIL WITHIN OWN BUS</v>
          </cell>
        </row>
        <row r="11680">
          <cell r="A11680">
            <v>303101</v>
          </cell>
          <cell r="B11680" t="str">
            <v>DUE FROM GE PAR &amp; CONS AFFIL WITHIN OWN BUS</v>
          </cell>
        </row>
        <row r="11681">
          <cell r="A11681">
            <v>303201</v>
          </cell>
          <cell r="B11681" t="str">
            <v>DUE FROM GE PAR &amp; CONS AFFIL OUTSIDE OWN BUS</v>
          </cell>
        </row>
        <row r="11682">
          <cell r="A11682">
            <v>303201</v>
          </cell>
          <cell r="B11682" t="str">
            <v>DUE FROM GE PAR &amp; CONS AFFIL OUTSIDE OWN BUS</v>
          </cell>
        </row>
        <row r="11683">
          <cell r="A11683">
            <v>303201</v>
          </cell>
          <cell r="B11683" t="str">
            <v>DUE FROM GE PAR &amp; CONS AFFIL OUTSIDE OWN BUS</v>
          </cell>
        </row>
        <row r="11684">
          <cell r="A11684">
            <v>303201</v>
          </cell>
          <cell r="B11684" t="str">
            <v>DUE FROM GE PAR &amp; CONS AFFIL OUTSIDE OWN BUS</v>
          </cell>
        </row>
        <row r="11685">
          <cell r="A11685">
            <v>303201</v>
          </cell>
          <cell r="B11685" t="str">
            <v>DUE FROM GE PAR &amp; CONS AFFIL OUTSIDE OWN BUS</v>
          </cell>
        </row>
        <row r="11686">
          <cell r="A11686">
            <v>303201</v>
          </cell>
          <cell r="B11686" t="str">
            <v>DUE FROM GE PAR &amp; CONS AFFIL OUTSIDE OWN BUS</v>
          </cell>
        </row>
        <row r="11687">
          <cell r="A11687">
            <v>303201</v>
          </cell>
          <cell r="B11687" t="str">
            <v>DUE FROM GE PAR &amp; CONS AFFIL OUTSIDE OWN BUS</v>
          </cell>
        </row>
        <row r="11688">
          <cell r="A11688">
            <v>303201</v>
          </cell>
          <cell r="B11688" t="str">
            <v>DUE FROM GE PAR &amp; CONS AFFIL OUTSIDE OWN BUS</v>
          </cell>
        </row>
        <row r="11689">
          <cell r="A11689">
            <v>303201</v>
          </cell>
          <cell r="B11689" t="str">
            <v>DUE FROM GE PAR &amp; CONS AFFIL OUTSIDE OWN BUS</v>
          </cell>
        </row>
        <row r="11690">
          <cell r="A11690">
            <v>371001</v>
          </cell>
          <cell r="B11690" t="str">
            <v>RESERVE FOR CUSTOMERS' ACCTS AND NOTES-CURRENT</v>
          </cell>
        </row>
        <row r="11691">
          <cell r="A11691">
            <v>403001</v>
          </cell>
          <cell r="B11691" t="str">
            <v>OTHER RECEIVABLES - ASSOC CO.</v>
          </cell>
        </row>
        <row r="11692">
          <cell r="A11692">
            <v>403001</v>
          </cell>
          <cell r="B11692" t="str">
            <v>OTHER RECEIVABLES - ASSOC CO.</v>
          </cell>
        </row>
        <row r="11693">
          <cell r="A11693">
            <v>403001</v>
          </cell>
          <cell r="B11693" t="str">
            <v>OTHER RECEIVABLES - ASSOC CO.</v>
          </cell>
        </row>
        <row r="11694">
          <cell r="A11694">
            <v>403001</v>
          </cell>
          <cell r="B11694" t="str">
            <v>OTHER RECEIVABLES - ASSOC CO.</v>
          </cell>
        </row>
        <row r="11695">
          <cell r="A11695">
            <v>403001</v>
          </cell>
          <cell r="B11695" t="str">
            <v>OTHER RECEIVABLES - ASSOC CO.</v>
          </cell>
        </row>
        <row r="11696">
          <cell r="A11696">
            <v>403001</v>
          </cell>
          <cell r="B11696" t="str">
            <v>OTHER RECEIVABLES - ASSOC CO.</v>
          </cell>
        </row>
        <row r="11697">
          <cell r="A11697">
            <v>405001</v>
          </cell>
          <cell r="B11697" t="str">
            <v>SUNDRY RECEIVABLES-CURRENT</v>
          </cell>
        </row>
        <row r="11698">
          <cell r="A11698">
            <v>405001</v>
          </cell>
          <cell r="B11698" t="str">
            <v>SUNDRY RECEIVABLES-CURRENT</v>
          </cell>
        </row>
        <row r="11699">
          <cell r="A11699">
            <v>405001</v>
          </cell>
          <cell r="B11699" t="str">
            <v>SUNDRY RECEIVABLES-CURRENT</v>
          </cell>
        </row>
        <row r="11700">
          <cell r="A11700">
            <v>405001</v>
          </cell>
          <cell r="B11700" t="str">
            <v>SUNDRY RECEIVABLES-CURRENT</v>
          </cell>
        </row>
        <row r="11701">
          <cell r="A11701">
            <v>405001</v>
          </cell>
          <cell r="B11701" t="str">
            <v>SUNDRY RECEIVABLES-CURRENT</v>
          </cell>
        </row>
        <row r="11702">
          <cell r="A11702">
            <v>405001</v>
          </cell>
          <cell r="B11702" t="str">
            <v>SUNDRY RECEIVABLES-CURRENT</v>
          </cell>
        </row>
        <row r="11703">
          <cell r="A11703">
            <v>405001</v>
          </cell>
          <cell r="B11703" t="str">
            <v>SUNDRY RECEIVABLES-CURRENT</v>
          </cell>
        </row>
        <row r="11704">
          <cell r="A11704">
            <v>405001</v>
          </cell>
          <cell r="B11704" t="str">
            <v>SUNDRY RECEIVABLES-CURRENT</v>
          </cell>
        </row>
        <row r="11705">
          <cell r="A11705">
            <v>405001</v>
          </cell>
          <cell r="B11705" t="str">
            <v>SUNDRY RECEIVABLES-CURRENT</v>
          </cell>
        </row>
        <row r="11706">
          <cell r="A11706">
            <v>405001</v>
          </cell>
          <cell r="B11706" t="str">
            <v>SUNDRY RECEIVABLES-CURRENT</v>
          </cell>
        </row>
        <row r="11707">
          <cell r="A11707">
            <v>405001</v>
          </cell>
          <cell r="B11707" t="str">
            <v>SUNDRY RECEIVABLES-CURRENT</v>
          </cell>
        </row>
        <row r="11708">
          <cell r="A11708">
            <v>405001</v>
          </cell>
          <cell r="B11708" t="str">
            <v>SUNDRY RECEIVABLES-CURRENT</v>
          </cell>
        </row>
        <row r="11709">
          <cell r="A11709">
            <v>405001</v>
          </cell>
          <cell r="B11709" t="str">
            <v>SUNDRY RECEIVABLES-CURRENT</v>
          </cell>
        </row>
        <row r="11710">
          <cell r="A11710">
            <v>405001</v>
          </cell>
          <cell r="B11710" t="str">
            <v>SUNDRY RECEIVABLES-CURRENT</v>
          </cell>
        </row>
        <row r="11711">
          <cell r="A11711">
            <v>405001</v>
          </cell>
          <cell r="B11711" t="str">
            <v>SUNDRY RECEIVABLES-CURRENT</v>
          </cell>
        </row>
        <row r="11712">
          <cell r="A11712">
            <v>405001</v>
          </cell>
          <cell r="B11712" t="str">
            <v>SUNDRY RECEIVABLES-CURRENT</v>
          </cell>
        </row>
        <row r="11713">
          <cell r="A11713">
            <v>405001</v>
          </cell>
          <cell r="B11713" t="str">
            <v>SUNDRY RECEIVABLES-CURRENT</v>
          </cell>
        </row>
        <row r="11714">
          <cell r="A11714">
            <v>405001</v>
          </cell>
          <cell r="B11714" t="str">
            <v>SUNDRY RECEIVABLES-CURRENT</v>
          </cell>
        </row>
        <row r="11715">
          <cell r="A11715">
            <v>405001</v>
          </cell>
          <cell r="B11715" t="str">
            <v>SUNDRY RECEIVABLES-CURRENT</v>
          </cell>
        </row>
        <row r="11716">
          <cell r="A11716">
            <v>405001</v>
          </cell>
          <cell r="B11716" t="str">
            <v>SUNDRY RECEIVABLES-CURRENT</v>
          </cell>
        </row>
        <row r="11717">
          <cell r="A11717">
            <v>405001</v>
          </cell>
          <cell r="B11717" t="str">
            <v>SUNDRY RECEIVABLES-CURRENT</v>
          </cell>
        </row>
        <row r="11718">
          <cell r="A11718">
            <v>405001</v>
          </cell>
          <cell r="B11718" t="str">
            <v>SUNDRY RECEIVABLES-CURRENT</v>
          </cell>
        </row>
        <row r="11719">
          <cell r="A11719">
            <v>409001</v>
          </cell>
          <cell r="B11719" t="str">
            <v>PURCHASE OF EXCHANGE</v>
          </cell>
        </row>
        <row r="11720">
          <cell r="A11720">
            <v>410001</v>
          </cell>
          <cell r="B11720" t="str">
            <v>ALLOW FOR SUNDRY RECEIVABLES-CURRENT</v>
          </cell>
        </row>
        <row r="11721">
          <cell r="A11721">
            <v>440001</v>
          </cell>
          <cell r="B11721" t="str">
            <v>SUNDRY RECEIVABLES-NOT CURRENT</v>
          </cell>
        </row>
        <row r="11722">
          <cell r="A11722">
            <v>440001</v>
          </cell>
          <cell r="B11722" t="str">
            <v>SUNDRY RECEIVABLES-NOT CURRENT</v>
          </cell>
        </row>
        <row r="11723">
          <cell r="A11723">
            <v>500001</v>
          </cell>
          <cell r="B11723" t="str">
            <v>INVENTORIES RAW AND IN PROCESS</v>
          </cell>
        </row>
        <row r="11724">
          <cell r="A11724">
            <v>500001</v>
          </cell>
          <cell r="B11724" t="str">
            <v>INVENTORIES RAW AND IN PROCESS</v>
          </cell>
        </row>
        <row r="11725">
          <cell r="A11725">
            <v>500001</v>
          </cell>
          <cell r="B11725" t="str">
            <v>INVENTORIES RAW AND IN PROCESS</v>
          </cell>
        </row>
        <row r="11726">
          <cell r="A11726">
            <v>500001</v>
          </cell>
          <cell r="B11726" t="str">
            <v>INVENTORIES RAW AND IN PROCESS</v>
          </cell>
        </row>
        <row r="11727">
          <cell r="A11727">
            <v>500001</v>
          </cell>
          <cell r="B11727" t="str">
            <v>INVENTORIES RAW AND IN PROCESS</v>
          </cell>
        </row>
        <row r="11728">
          <cell r="A11728">
            <v>500001</v>
          </cell>
          <cell r="B11728" t="str">
            <v>INVENTORIES RAW AND IN PROCESS</v>
          </cell>
        </row>
        <row r="11729">
          <cell r="A11729">
            <v>500001</v>
          </cell>
          <cell r="B11729" t="str">
            <v>INVENTORIES RAW AND IN PROCESS</v>
          </cell>
        </row>
        <row r="11730">
          <cell r="A11730">
            <v>500001</v>
          </cell>
          <cell r="B11730" t="str">
            <v>INVENTORIES RAW AND IN PROCESS</v>
          </cell>
        </row>
        <row r="11731">
          <cell r="A11731">
            <v>500001</v>
          </cell>
          <cell r="B11731" t="str">
            <v>INVENTORIES RAW AND IN PROCESS</v>
          </cell>
        </row>
        <row r="11732">
          <cell r="A11732">
            <v>500001</v>
          </cell>
          <cell r="B11732" t="str">
            <v>INVENTORIES RAW AND IN PROCESS</v>
          </cell>
        </row>
        <row r="11733">
          <cell r="A11733">
            <v>500001</v>
          </cell>
          <cell r="B11733" t="str">
            <v>INVENTORIES RAW AND IN PROCESS</v>
          </cell>
        </row>
        <row r="11734">
          <cell r="A11734">
            <v>500001</v>
          </cell>
          <cell r="B11734" t="str">
            <v>INVENTORIES RAW AND IN PROCESS</v>
          </cell>
        </row>
        <row r="11735">
          <cell r="A11735">
            <v>500001</v>
          </cell>
          <cell r="B11735" t="str">
            <v>INVENTORIES RAW AND IN PROCESS</v>
          </cell>
        </row>
        <row r="11736">
          <cell r="A11736">
            <v>500001</v>
          </cell>
          <cell r="B11736" t="str">
            <v>INVENTORIES RAW AND IN PROCESS</v>
          </cell>
        </row>
        <row r="11737">
          <cell r="A11737">
            <v>500001</v>
          </cell>
          <cell r="B11737" t="str">
            <v>INVENTORIES RAW AND IN PROCESS</v>
          </cell>
        </row>
        <row r="11738">
          <cell r="A11738">
            <v>500001</v>
          </cell>
          <cell r="B11738" t="str">
            <v>INVENTORIES RAW AND IN PROCESS</v>
          </cell>
        </row>
        <row r="11739">
          <cell r="A11739">
            <v>500001</v>
          </cell>
          <cell r="B11739" t="str">
            <v>INVENTORIES RAW AND IN PROCESS</v>
          </cell>
        </row>
        <row r="11740">
          <cell r="A11740">
            <v>500001</v>
          </cell>
          <cell r="B11740" t="str">
            <v>INVENTORIES RAW AND IN PROCESS</v>
          </cell>
        </row>
        <row r="11741">
          <cell r="A11741">
            <v>500001</v>
          </cell>
          <cell r="B11741" t="str">
            <v>INVENTORIES RAW AND IN PROCESS</v>
          </cell>
        </row>
        <row r="11742">
          <cell r="A11742">
            <v>500001</v>
          </cell>
          <cell r="B11742" t="str">
            <v>INVENTORIES RAW AND IN PROCESS</v>
          </cell>
        </row>
        <row r="11743">
          <cell r="A11743">
            <v>500001</v>
          </cell>
          <cell r="B11743" t="str">
            <v>INVENTORIES RAW AND IN PROCESS</v>
          </cell>
        </row>
        <row r="11744">
          <cell r="A11744">
            <v>500001</v>
          </cell>
          <cell r="B11744" t="str">
            <v>INVENTORIES RAW AND IN PROCESS</v>
          </cell>
        </row>
        <row r="11745">
          <cell r="A11745">
            <v>500001</v>
          </cell>
          <cell r="B11745" t="str">
            <v>INVENTORIES RAW AND IN PROCESS</v>
          </cell>
        </row>
        <row r="11746">
          <cell r="A11746">
            <v>500001</v>
          </cell>
          <cell r="B11746" t="str">
            <v>INVENTORIES RAW AND IN PROCESS</v>
          </cell>
        </row>
        <row r="11747">
          <cell r="A11747">
            <v>500001</v>
          </cell>
          <cell r="B11747" t="str">
            <v>INVENTORIES RAW AND IN PROCESS</v>
          </cell>
        </row>
        <row r="11748">
          <cell r="A11748">
            <v>500001</v>
          </cell>
          <cell r="B11748" t="str">
            <v>INVENTORIES RAW AND IN PROCESS</v>
          </cell>
        </row>
        <row r="11749">
          <cell r="A11749">
            <v>500001</v>
          </cell>
          <cell r="B11749" t="str">
            <v>INVENTORIES RAW AND IN PROCESS</v>
          </cell>
        </row>
        <row r="11750">
          <cell r="A11750">
            <v>500001</v>
          </cell>
          <cell r="B11750" t="str">
            <v>INVENTORIES RAW AND IN PROCESS</v>
          </cell>
        </row>
        <row r="11751">
          <cell r="A11751">
            <v>500001</v>
          </cell>
          <cell r="B11751" t="str">
            <v>INVENTORIES RAW AND IN PROCESS</v>
          </cell>
        </row>
        <row r="11752">
          <cell r="A11752">
            <v>500001</v>
          </cell>
          <cell r="B11752" t="str">
            <v>INVENTORIES RAW AND IN PROCESS</v>
          </cell>
        </row>
        <row r="11753">
          <cell r="A11753">
            <v>500001</v>
          </cell>
          <cell r="B11753" t="str">
            <v>INVENTORIES RAW AND IN PROCESS</v>
          </cell>
        </row>
        <row r="11754">
          <cell r="A11754">
            <v>500001</v>
          </cell>
          <cell r="B11754" t="str">
            <v>INVENTORIES RAW AND IN PROCESS</v>
          </cell>
        </row>
        <row r="11755">
          <cell r="A11755">
            <v>500001</v>
          </cell>
          <cell r="B11755" t="str">
            <v>INVENTORIES RAW AND IN PROCESS</v>
          </cell>
        </row>
        <row r="11756">
          <cell r="A11756">
            <v>500001</v>
          </cell>
          <cell r="B11756" t="str">
            <v>INVENTORIES RAW AND IN PROCESS</v>
          </cell>
        </row>
        <row r="11757">
          <cell r="A11757">
            <v>500001</v>
          </cell>
          <cell r="B11757" t="str">
            <v>INVENTORIES RAW AND IN PROCESS</v>
          </cell>
        </row>
        <row r="11758">
          <cell r="A11758">
            <v>500001</v>
          </cell>
          <cell r="B11758" t="str">
            <v>INVENTORIES RAW AND IN PROCESS</v>
          </cell>
        </row>
        <row r="11759">
          <cell r="A11759">
            <v>500001</v>
          </cell>
          <cell r="B11759" t="str">
            <v>INVENTORIES RAW AND IN PROCESS</v>
          </cell>
        </row>
        <row r="11760">
          <cell r="A11760">
            <v>500001</v>
          </cell>
          <cell r="B11760" t="str">
            <v>INVENTORIES RAW AND IN PROCESS</v>
          </cell>
        </row>
        <row r="11761">
          <cell r="A11761">
            <v>500001</v>
          </cell>
          <cell r="B11761" t="str">
            <v>INVENTORIES RAW AND IN PROCESS</v>
          </cell>
        </row>
        <row r="11762">
          <cell r="A11762">
            <v>500001</v>
          </cell>
          <cell r="B11762" t="str">
            <v>INVENTORIES RAW AND IN PROCESS</v>
          </cell>
        </row>
        <row r="11763">
          <cell r="A11763">
            <v>500001</v>
          </cell>
          <cell r="B11763" t="str">
            <v>INVENTORIES RAW AND IN PROCESS</v>
          </cell>
        </row>
        <row r="11764">
          <cell r="A11764">
            <v>500001</v>
          </cell>
          <cell r="B11764" t="str">
            <v>INVENTORIES RAW AND IN PROCESS</v>
          </cell>
        </row>
        <row r="11765">
          <cell r="A11765">
            <v>500001</v>
          </cell>
          <cell r="B11765" t="str">
            <v>INVENTORIES RAW AND IN PROCESS</v>
          </cell>
        </row>
        <row r="11766">
          <cell r="A11766">
            <v>500001</v>
          </cell>
          <cell r="B11766" t="str">
            <v>INVENTORIES RAW AND IN PROCESS</v>
          </cell>
        </row>
        <row r="11767">
          <cell r="A11767">
            <v>500001</v>
          </cell>
          <cell r="B11767" t="str">
            <v>INVENTORIES RAW AND IN PROCESS</v>
          </cell>
        </row>
        <row r="11768">
          <cell r="A11768">
            <v>500001</v>
          </cell>
          <cell r="B11768" t="str">
            <v>INVENTORIES RAW AND IN PROCESS</v>
          </cell>
        </row>
        <row r="11769">
          <cell r="A11769">
            <v>500001</v>
          </cell>
          <cell r="B11769" t="str">
            <v>INVENTORIES RAW AND IN PROCESS</v>
          </cell>
        </row>
        <row r="11770">
          <cell r="A11770">
            <v>500001</v>
          </cell>
          <cell r="B11770" t="str">
            <v>INVENTORIES RAW AND IN PROCESS</v>
          </cell>
        </row>
        <row r="11771">
          <cell r="A11771">
            <v>500001</v>
          </cell>
          <cell r="B11771" t="str">
            <v>INVENTORIES RAW AND IN PROCESS</v>
          </cell>
        </row>
        <row r="11772">
          <cell r="A11772">
            <v>500001</v>
          </cell>
          <cell r="B11772" t="str">
            <v>INVENTORIES RAW AND IN PROCESS</v>
          </cell>
        </row>
        <row r="11773">
          <cell r="A11773">
            <v>500001</v>
          </cell>
          <cell r="B11773" t="str">
            <v>INVENTORIES RAW AND IN PROCESS</v>
          </cell>
        </row>
        <row r="11774">
          <cell r="A11774">
            <v>500001</v>
          </cell>
          <cell r="B11774" t="str">
            <v>INVENTORIES RAW AND IN PROCESS</v>
          </cell>
        </row>
        <row r="11775">
          <cell r="A11775">
            <v>500001</v>
          </cell>
          <cell r="B11775" t="str">
            <v>INVENTORIES RAW AND IN PROCESS</v>
          </cell>
        </row>
        <row r="11776">
          <cell r="A11776">
            <v>500001</v>
          </cell>
          <cell r="B11776" t="str">
            <v>INVENTORIES RAW AND IN PROCESS</v>
          </cell>
        </row>
        <row r="11777">
          <cell r="A11777">
            <v>500001</v>
          </cell>
          <cell r="B11777" t="str">
            <v>INVENTORIES RAW AND IN PROCESS</v>
          </cell>
        </row>
        <row r="11778">
          <cell r="A11778">
            <v>600001</v>
          </cell>
          <cell r="B11778" t="str">
            <v>FINISHED PRODUCT</v>
          </cell>
        </row>
        <row r="11779">
          <cell r="A11779">
            <v>600001</v>
          </cell>
          <cell r="B11779" t="str">
            <v>FINISHED PRODUCT</v>
          </cell>
        </row>
        <row r="11780">
          <cell r="A11780">
            <v>600001</v>
          </cell>
          <cell r="B11780" t="str">
            <v>FINISHED PRODUCT</v>
          </cell>
        </row>
        <row r="11781">
          <cell r="A11781">
            <v>600001</v>
          </cell>
          <cell r="B11781" t="str">
            <v>FINISHED PRODUCT</v>
          </cell>
        </row>
        <row r="11782">
          <cell r="A11782">
            <v>600001</v>
          </cell>
          <cell r="B11782" t="str">
            <v>FINISHED PRODUCT</v>
          </cell>
        </row>
        <row r="11783">
          <cell r="A11783">
            <v>600001</v>
          </cell>
          <cell r="B11783" t="str">
            <v>FINISHED PRODUCT</v>
          </cell>
        </row>
        <row r="11784">
          <cell r="A11784">
            <v>600001</v>
          </cell>
          <cell r="B11784" t="str">
            <v>FINISHED PRODUCT</v>
          </cell>
        </row>
        <row r="11785">
          <cell r="A11785">
            <v>600001</v>
          </cell>
          <cell r="B11785" t="str">
            <v>FINISHED PRODUCT</v>
          </cell>
        </row>
        <row r="11786">
          <cell r="A11786">
            <v>600001</v>
          </cell>
          <cell r="B11786" t="str">
            <v>FINISHED PRODUCT</v>
          </cell>
        </row>
        <row r="11787">
          <cell r="A11787">
            <v>600001</v>
          </cell>
          <cell r="B11787" t="str">
            <v>FINISHED PRODUCT</v>
          </cell>
        </row>
        <row r="11788">
          <cell r="A11788">
            <v>600001</v>
          </cell>
          <cell r="B11788" t="str">
            <v>FINISHED PRODUCT</v>
          </cell>
        </row>
        <row r="11789">
          <cell r="A11789">
            <v>600001</v>
          </cell>
          <cell r="B11789" t="str">
            <v>FINISHED PRODUCT</v>
          </cell>
        </row>
        <row r="11790">
          <cell r="A11790">
            <v>600001</v>
          </cell>
          <cell r="B11790" t="str">
            <v>FINISHED PRODUCT</v>
          </cell>
        </row>
        <row r="11791">
          <cell r="A11791">
            <v>600001</v>
          </cell>
          <cell r="B11791" t="str">
            <v>FINISHED PRODUCT</v>
          </cell>
        </row>
        <row r="11792">
          <cell r="A11792">
            <v>600001</v>
          </cell>
          <cell r="B11792" t="str">
            <v>FINISHED PRODUCT</v>
          </cell>
        </row>
        <row r="11793">
          <cell r="A11793">
            <v>600001</v>
          </cell>
          <cell r="B11793" t="str">
            <v>FINISHED PRODUCT</v>
          </cell>
        </row>
        <row r="11794">
          <cell r="A11794">
            <v>600001</v>
          </cell>
          <cell r="B11794" t="str">
            <v>FINISHED PRODUCT</v>
          </cell>
        </row>
        <row r="11795">
          <cell r="A11795">
            <v>600001</v>
          </cell>
          <cell r="B11795" t="str">
            <v>FINISHED PRODUCT</v>
          </cell>
        </row>
        <row r="11796">
          <cell r="A11796">
            <v>600001</v>
          </cell>
          <cell r="B11796" t="str">
            <v>FINISHED PRODUCT</v>
          </cell>
        </row>
        <row r="11797">
          <cell r="A11797">
            <v>600001</v>
          </cell>
          <cell r="B11797" t="str">
            <v>FINISHED PRODUCT</v>
          </cell>
        </row>
        <row r="11798">
          <cell r="A11798">
            <v>600001</v>
          </cell>
          <cell r="B11798" t="str">
            <v>FINISHED PRODUCT</v>
          </cell>
        </row>
        <row r="11799">
          <cell r="A11799">
            <v>600001</v>
          </cell>
          <cell r="B11799" t="str">
            <v>FINISHED PRODUCT</v>
          </cell>
        </row>
        <row r="11800">
          <cell r="A11800">
            <v>600001</v>
          </cell>
          <cell r="B11800" t="str">
            <v>FINISHED PRODUCT</v>
          </cell>
        </row>
        <row r="11801">
          <cell r="A11801">
            <v>600001</v>
          </cell>
          <cell r="B11801" t="str">
            <v>FINISHED PRODUCT</v>
          </cell>
        </row>
        <row r="11802">
          <cell r="A11802">
            <v>600001</v>
          </cell>
          <cell r="B11802" t="str">
            <v>FINISHED PRODUCT</v>
          </cell>
        </row>
        <row r="11803">
          <cell r="A11803">
            <v>700001</v>
          </cell>
          <cell r="B11803" t="str">
            <v>CONSIGNED STOCKS</v>
          </cell>
        </row>
        <row r="11804">
          <cell r="A11804">
            <v>700001</v>
          </cell>
          <cell r="B11804" t="str">
            <v>CONSIGNED STOCKS</v>
          </cell>
        </row>
        <row r="11805">
          <cell r="A11805">
            <v>700001</v>
          </cell>
          <cell r="B11805" t="str">
            <v>CONSIGNED STOCKS</v>
          </cell>
        </row>
        <row r="11806">
          <cell r="A11806">
            <v>700001</v>
          </cell>
          <cell r="B11806" t="str">
            <v>CONSIGNED STOCKS</v>
          </cell>
        </row>
        <row r="11807">
          <cell r="A11807">
            <v>800001</v>
          </cell>
          <cell r="B11807" t="str">
            <v>UNBILLED SHIPMENTS</v>
          </cell>
        </row>
        <row r="11808">
          <cell r="A11808">
            <v>800001</v>
          </cell>
          <cell r="B11808" t="str">
            <v>UNBILLED SHIPMENTS</v>
          </cell>
        </row>
        <row r="11809">
          <cell r="A11809">
            <v>800001</v>
          </cell>
          <cell r="B11809" t="str">
            <v>UNBILLED SHIPMENTS</v>
          </cell>
        </row>
        <row r="11810">
          <cell r="A11810">
            <v>950003</v>
          </cell>
          <cell r="B11810" t="str">
            <v>OTHERS WITHIN OWN ECHELON ABOVE GROUP</v>
          </cell>
        </row>
        <row r="11811">
          <cell r="A11811">
            <v>950004</v>
          </cell>
          <cell r="B11811" t="str">
            <v>OTHER GE PARENT CO.COMPONENTS</v>
          </cell>
        </row>
        <row r="11812">
          <cell r="A11812">
            <v>970001</v>
          </cell>
          <cell r="B11812" t="str">
            <v>REVALUATION TO LIFO</v>
          </cell>
        </row>
        <row r="11813">
          <cell r="A11813">
            <v>980001</v>
          </cell>
          <cell r="B11813" t="str">
            <v>REVAL TO LIFO - ADJ. TO FIN. RPT. BASIS</v>
          </cell>
        </row>
        <row r="11814">
          <cell r="A11814">
            <v>1010001</v>
          </cell>
          <cell r="B11814" t="str">
            <v>PROGRESS COLLECTIONS</v>
          </cell>
        </row>
        <row r="11815">
          <cell r="A11815">
            <v>1010001</v>
          </cell>
          <cell r="B11815" t="str">
            <v>PROGRESS COLLECTIONS</v>
          </cell>
        </row>
        <row r="11816">
          <cell r="A11816">
            <v>1201001</v>
          </cell>
          <cell r="B11816" t="str">
            <v>INSURANCE PAID IN ADVANCE</v>
          </cell>
        </row>
        <row r="11817">
          <cell r="A11817">
            <v>1201001</v>
          </cell>
          <cell r="B11817" t="str">
            <v>INSURANCE PAID IN ADVANCE</v>
          </cell>
        </row>
        <row r="11818">
          <cell r="A11818">
            <v>1201501</v>
          </cell>
          <cell r="B11818" t="str">
            <v>PREPAID EXP., EASEMENTS &amp; RIGHTS OF WAY</v>
          </cell>
        </row>
        <row r="11819">
          <cell r="A11819">
            <v>1201501</v>
          </cell>
          <cell r="B11819" t="str">
            <v>PREPAID EXP., EASEMENTS &amp; RIGHTS OF WAY</v>
          </cell>
        </row>
        <row r="11820">
          <cell r="A11820">
            <v>1202001</v>
          </cell>
          <cell r="B11820" t="str">
            <v>TAXES PAID IN ADVANCE</v>
          </cell>
        </row>
        <row r="11821">
          <cell r="A11821">
            <v>1202001</v>
          </cell>
          <cell r="B11821" t="str">
            <v>TAXES PAID IN ADVANCE</v>
          </cell>
        </row>
        <row r="11822">
          <cell r="A11822">
            <v>1202001</v>
          </cell>
          <cell r="B11822" t="str">
            <v>TAXES PAID IN ADVANCE</v>
          </cell>
        </row>
        <row r="11823">
          <cell r="A11823">
            <v>1202001</v>
          </cell>
          <cell r="B11823" t="str">
            <v>TAXES PAID IN ADVANCE</v>
          </cell>
        </row>
        <row r="11824">
          <cell r="A11824">
            <v>1203001</v>
          </cell>
          <cell r="B11824" t="str">
            <v>OTHER DEF CHGS                   120.3,.4,.6,.8,.17,.1</v>
          </cell>
        </row>
        <row r="11825">
          <cell r="A11825">
            <v>1203001</v>
          </cell>
          <cell r="B11825" t="str">
            <v>OTHER DEF CHGS                   120.3,.4,.6,.8,.17,.1</v>
          </cell>
        </row>
        <row r="11826">
          <cell r="A11826">
            <v>1203001</v>
          </cell>
          <cell r="B11826" t="str">
            <v>OTHER DEF CHGS                   120.3,.4,.6,.8,.17,.1</v>
          </cell>
        </row>
        <row r="11827">
          <cell r="A11827">
            <v>1203001</v>
          </cell>
          <cell r="B11827" t="str">
            <v>OTHER DEF CHGS                   120.3,.4,.6,.8,.17,.1</v>
          </cell>
        </row>
        <row r="11828">
          <cell r="A11828">
            <v>1203001</v>
          </cell>
          <cell r="B11828" t="str">
            <v>OTHER DEF CHGS                   120.3,.4,.6,.8,.17,.1</v>
          </cell>
        </row>
        <row r="11829">
          <cell r="A11829">
            <v>1203001</v>
          </cell>
          <cell r="B11829" t="str">
            <v>OTHER DEF CHGS                   120.3,.4,.6,.8,.17,.1</v>
          </cell>
        </row>
        <row r="11830">
          <cell r="A11830">
            <v>1203001</v>
          </cell>
          <cell r="B11830" t="str">
            <v>OTHER DEF CHGS                   120.3,.4,.6,.8,.17,.1</v>
          </cell>
        </row>
        <row r="11831">
          <cell r="A11831">
            <v>1203001</v>
          </cell>
          <cell r="B11831" t="str">
            <v>OTHER DEF CHGS                   120.3,.4,.6,.8,.17,.1</v>
          </cell>
        </row>
        <row r="11832">
          <cell r="A11832">
            <v>1203001</v>
          </cell>
          <cell r="B11832" t="str">
            <v>OTHER DEF CHGS                   120.3,.4,.6,.8,.17,.1</v>
          </cell>
        </row>
        <row r="11833">
          <cell r="A11833">
            <v>1205001</v>
          </cell>
          <cell r="B11833" t="str">
            <v>UNDISTRIBUTED EXPENDITURES</v>
          </cell>
        </row>
        <row r="11834">
          <cell r="A11834">
            <v>1205001</v>
          </cell>
          <cell r="B11834" t="str">
            <v>UNDISTRIBUTED EXPENDITURES</v>
          </cell>
        </row>
        <row r="11835">
          <cell r="A11835">
            <v>1205001</v>
          </cell>
          <cell r="B11835" t="str">
            <v>UNDISTRIBUTED EXPENDITURES</v>
          </cell>
        </row>
        <row r="11836">
          <cell r="A11836">
            <v>1205001</v>
          </cell>
          <cell r="B11836" t="str">
            <v>UNDISTRIBUTED EXPENDITURES</v>
          </cell>
        </row>
        <row r="11837">
          <cell r="A11837">
            <v>1205001</v>
          </cell>
          <cell r="B11837" t="str">
            <v>UNDISTRIBUTED EXPENDITURES</v>
          </cell>
        </row>
        <row r="11838">
          <cell r="A11838">
            <v>1205001</v>
          </cell>
          <cell r="B11838" t="str">
            <v>UNDISTRIBUTED EXPENDITURES</v>
          </cell>
        </row>
        <row r="11839">
          <cell r="A11839">
            <v>1205001</v>
          </cell>
          <cell r="B11839" t="str">
            <v>UNDISTRIBUTED EXPENDITURES</v>
          </cell>
        </row>
        <row r="11840">
          <cell r="A11840">
            <v>1205001</v>
          </cell>
          <cell r="B11840" t="str">
            <v>UNDISTRIBUTED EXPENDITURES</v>
          </cell>
        </row>
        <row r="11841">
          <cell r="A11841">
            <v>1205001</v>
          </cell>
          <cell r="B11841" t="str">
            <v>UNDISTRIBUTED EXPENDITURES</v>
          </cell>
        </row>
        <row r="11842">
          <cell r="A11842">
            <v>1205001</v>
          </cell>
          <cell r="B11842" t="str">
            <v>UNDISTRIBUTED EXPENDITURES</v>
          </cell>
        </row>
        <row r="11843">
          <cell r="A11843">
            <v>1205001</v>
          </cell>
          <cell r="B11843" t="str">
            <v>UNDISTRIBUTED EXPENDITURES</v>
          </cell>
        </row>
        <row r="11844">
          <cell r="A11844">
            <v>1205001</v>
          </cell>
          <cell r="B11844" t="str">
            <v>UNDISTRIBUTED EXPENDITURES</v>
          </cell>
        </row>
        <row r="11845">
          <cell r="A11845">
            <v>1205001</v>
          </cell>
          <cell r="B11845" t="str">
            <v>UNDISTRIBUTED EXPENDITURES</v>
          </cell>
        </row>
        <row r="11846">
          <cell r="A11846">
            <v>1205001</v>
          </cell>
          <cell r="B11846" t="str">
            <v>UNDISTRIBUTED EXPENDITURES</v>
          </cell>
        </row>
        <row r="11847">
          <cell r="A11847">
            <v>1205001</v>
          </cell>
          <cell r="B11847" t="str">
            <v>UNDISTRIBUTED EXPENDITURES</v>
          </cell>
        </row>
        <row r="11848">
          <cell r="A11848">
            <v>1205001</v>
          </cell>
          <cell r="B11848" t="str">
            <v>UNDISTRIBUTED EXPENDITURES</v>
          </cell>
        </row>
        <row r="11849">
          <cell r="A11849">
            <v>1205001</v>
          </cell>
          <cell r="B11849" t="str">
            <v>UNDISTRIBUTED EXPENDITURES</v>
          </cell>
        </row>
        <row r="11850">
          <cell r="A11850">
            <v>1205001</v>
          </cell>
          <cell r="B11850" t="str">
            <v>UNDISTRIBUTED EXPENDITURES</v>
          </cell>
        </row>
        <row r="11851">
          <cell r="A11851">
            <v>1205001</v>
          </cell>
          <cell r="B11851" t="str">
            <v>UNDISTRIBUTED EXPENDITURES</v>
          </cell>
        </row>
        <row r="11852">
          <cell r="A11852">
            <v>1205001</v>
          </cell>
          <cell r="B11852" t="str">
            <v>UNDISTRIBUTED EXPENDITURES</v>
          </cell>
        </row>
        <row r="11853">
          <cell r="A11853">
            <v>1205001</v>
          </cell>
          <cell r="B11853" t="str">
            <v>UNDISTRIBUTED EXPENDITURES</v>
          </cell>
        </row>
        <row r="11854">
          <cell r="A11854">
            <v>1205001</v>
          </cell>
          <cell r="B11854" t="str">
            <v>UNDISTRIBUTED EXPENDITURES</v>
          </cell>
        </row>
        <row r="11855">
          <cell r="A11855">
            <v>1205001</v>
          </cell>
          <cell r="B11855" t="str">
            <v>UNDISTRIBUTED EXPENDITURES</v>
          </cell>
        </row>
        <row r="11856">
          <cell r="A11856">
            <v>1205001</v>
          </cell>
          <cell r="B11856" t="str">
            <v>UNDISTRIBUTED EXPENDITURES</v>
          </cell>
        </row>
        <row r="11857">
          <cell r="A11857">
            <v>1205001</v>
          </cell>
          <cell r="B11857" t="str">
            <v>UNDISTRIBUTED EXPENDITURES</v>
          </cell>
        </row>
        <row r="11858">
          <cell r="A11858">
            <v>1205001</v>
          </cell>
          <cell r="B11858" t="str">
            <v>UNDISTRIBUTED EXPENDITURES</v>
          </cell>
        </row>
        <row r="11859">
          <cell r="A11859">
            <v>1205001</v>
          </cell>
          <cell r="B11859" t="str">
            <v>UNDISTRIBUTED EXPENDITURES</v>
          </cell>
        </row>
        <row r="11860">
          <cell r="A11860">
            <v>1205001</v>
          </cell>
          <cell r="B11860" t="str">
            <v>UNDISTRIBUTED EXPENDITURES</v>
          </cell>
        </row>
        <row r="11861">
          <cell r="A11861">
            <v>1205001</v>
          </cell>
          <cell r="B11861" t="str">
            <v>UNDISTRIBUTED EXPENDITURES</v>
          </cell>
        </row>
        <row r="11862">
          <cell r="A11862">
            <v>1205001</v>
          </cell>
          <cell r="B11862" t="str">
            <v>UNDISTRIBUTED EXPENDITURES</v>
          </cell>
        </row>
        <row r="11863">
          <cell r="A11863">
            <v>1205001</v>
          </cell>
          <cell r="B11863" t="str">
            <v>UNDISTRIBUTED EXPENDITURES</v>
          </cell>
        </row>
        <row r="11864">
          <cell r="A11864">
            <v>1205001</v>
          </cell>
          <cell r="B11864" t="str">
            <v>UNDISTRIBUTED EXPENDITURES</v>
          </cell>
        </row>
        <row r="11865">
          <cell r="A11865">
            <v>1205001</v>
          </cell>
          <cell r="B11865" t="str">
            <v>UNDISTRIBUTED EXPENDITURES</v>
          </cell>
        </row>
        <row r="11866">
          <cell r="A11866">
            <v>1205001</v>
          </cell>
          <cell r="B11866" t="str">
            <v>UNDISTRIBUTED EXPENDITURES</v>
          </cell>
        </row>
        <row r="11867">
          <cell r="A11867">
            <v>1205001</v>
          </cell>
          <cell r="B11867" t="str">
            <v>UNDISTRIBUTED EXPENDITURES</v>
          </cell>
        </row>
        <row r="11868">
          <cell r="A11868">
            <v>1205001</v>
          </cell>
          <cell r="B11868" t="str">
            <v>UNDISTRIBUTED EXPENDITURES</v>
          </cell>
        </row>
        <row r="11869">
          <cell r="A11869">
            <v>1205001</v>
          </cell>
          <cell r="B11869" t="str">
            <v>UNDISTRIBUTED EXPENDITURES</v>
          </cell>
        </row>
        <row r="11870">
          <cell r="A11870">
            <v>1205001</v>
          </cell>
          <cell r="B11870" t="str">
            <v>UNDISTRIBUTED EXPENDITURES</v>
          </cell>
        </row>
        <row r="11871">
          <cell r="A11871">
            <v>1205001</v>
          </cell>
          <cell r="B11871" t="str">
            <v>UNDISTRIBUTED EXPENDITURES</v>
          </cell>
        </row>
        <row r="11872">
          <cell r="A11872">
            <v>1205001</v>
          </cell>
          <cell r="B11872" t="str">
            <v>UNDISTRIBUTED EXPENDITURES</v>
          </cell>
        </row>
        <row r="11873">
          <cell r="A11873">
            <v>1205001</v>
          </cell>
          <cell r="B11873" t="str">
            <v>UNDISTRIBUTED EXPENDITURES</v>
          </cell>
        </row>
        <row r="11874">
          <cell r="A11874">
            <v>1205001</v>
          </cell>
          <cell r="B11874" t="str">
            <v>UNDISTRIBUTED EXPENDITURES</v>
          </cell>
        </row>
        <row r="11875">
          <cell r="A11875">
            <v>1205001</v>
          </cell>
          <cell r="B11875" t="str">
            <v>UNDISTRIBUTED EXPENDITURES</v>
          </cell>
        </row>
        <row r="11876">
          <cell r="A11876">
            <v>1205001</v>
          </cell>
          <cell r="B11876" t="str">
            <v>UNDISTRIBUTED EXPENDITURES</v>
          </cell>
        </row>
        <row r="11877">
          <cell r="A11877">
            <v>1205001</v>
          </cell>
          <cell r="B11877" t="str">
            <v>UNDISTRIBUTED EXPENDITURES</v>
          </cell>
        </row>
        <row r="11878">
          <cell r="A11878">
            <v>1205001</v>
          </cell>
          <cell r="B11878" t="str">
            <v>UNDISTRIBUTED EXPENDITURES</v>
          </cell>
        </row>
        <row r="11879">
          <cell r="A11879">
            <v>1205001</v>
          </cell>
          <cell r="B11879" t="str">
            <v>UNDISTRIBUTED EXPENDITURES</v>
          </cell>
        </row>
        <row r="11880">
          <cell r="A11880">
            <v>1205001</v>
          </cell>
          <cell r="B11880" t="str">
            <v>UNDISTRIBUTED EXPENDITURES</v>
          </cell>
        </row>
        <row r="11881">
          <cell r="A11881">
            <v>1205001</v>
          </cell>
          <cell r="B11881" t="str">
            <v>UNDISTRIBUTED EXPENDITURES</v>
          </cell>
        </row>
        <row r="11882">
          <cell r="A11882">
            <v>1205001</v>
          </cell>
          <cell r="B11882" t="str">
            <v>UNDISTRIBUTED EXPENDITURES</v>
          </cell>
        </row>
        <row r="11883">
          <cell r="A11883">
            <v>1205001</v>
          </cell>
          <cell r="B11883" t="str">
            <v>UNDISTRIBUTED EXPENDITURES</v>
          </cell>
        </row>
        <row r="11884">
          <cell r="A11884">
            <v>1205001</v>
          </cell>
          <cell r="B11884" t="str">
            <v>UNDISTRIBUTED EXPENDITURES</v>
          </cell>
        </row>
        <row r="11885">
          <cell r="A11885">
            <v>1205001</v>
          </cell>
          <cell r="B11885" t="str">
            <v>UNDISTRIBUTED EXPENDITURES</v>
          </cell>
        </row>
        <row r="11886">
          <cell r="A11886">
            <v>1205001</v>
          </cell>
          <cell r="B11886" t="str">
            <v>UNDISTRIBUTED EXPENDITURES</v>
          </cell>
        </row>
        <row r="11887">
          <cell r="A11887">
            <v>1205001</v>
          </cell>
          <cell r="B11887" t="str">
            <v>UNDISTRIBUTED EXPENDITURES</v>
          </cell>
        </row>
        <row r="11888">
          <cell r="A11888">
            <v>1205001</v>
          </cell>
          <cell r="B11888" t="str">
            <v>UNDISTRIBUTED EXPENDITURES</v>
          </cell>
        </row>
        <row r="11889">
          <cell r="A11889">
            <v>1205001</v>
          </cell>
          <cell r="B11889" t="str">
            <v>UNDISTRIBUTED EXPENDITURES</v>
          </cell>
        </row>
        <row r="11890">
          <cell r="A11890">
            <v>1205001</v>
          </cell>
          <cell r="B11890" t="str">
            <v>UNDISTRIBUTED EXPENDITURES</v>
          </cell>
        </row>
        <row r="11891">
          <cell r="A11891">
            <v>1205001</v>
          </cell>
          <cell r="B11891" t="str">
            <v>UNDISTRIBUTED EXPENDITURES</v>
          </cell>
        </row>
        <row r="11892">
          <cell r="A11892">
            <v>1205001</v>
          </cell>
          <cell r="B11892" t="str">
            <v>UNDISTRIBUTED EXPENDITURES</v>
          </cell>
        </row>
        <row r="11893">
          <cell r="A11893">
            <v>1205001</v>
          </cell>
          <cell r="B11893" t="str">
            <v>UNDISTRIBUTED EXPENDITURES</v>
          </cell>
        </row>
        <row r="11894">
          <cell r="A11894">
            <v>1205001</v>
          </cell>
          <cell r="B11894" t="str">
            <v>UNDISTRIBUTED EXPENDITURES</v>
          </cell>
        </row>
        <row r="11895">
          <cell r="A11895">
            <v>1205001</v>
          </cell>
          <cell r="B11895" t="str">
            <v>UNDISTRIBUTED EXPENDITURES</v>
          </cell>
        </row>
        <row r="11896">
          <cell r="A11896">
            <v>1205001</v>
          </cell>
          <cell r="B11896" t="str">
            <v>UNDISTRIBUTED EXPENDITURES</v>
          </cell>
        </row>
        <row r="11897">
          <cell r="A11897">
            <v>1205001</v>
          </cell>
          <cell r="B11897" t="str">
            <v>UNDISTRIBUTED EXPENDITURES</v>
          </cell>
        </row>
        <row r="11898">
          <cell r="A11898">
            <v>1205001</v>
          </cell>
          <cell r="B11898" t="str">
            <v>UNDISTRIBUTED EXPENDITURES</v>
          </cell>
        </row>
        <row r="11899">
          <cell r="A11899">
            <v>1205001</v>
          </cell>
          <cell r="B11899" t="str">
            <v>UNDISTRIBUTED EXPENDITURES</v>
          </cell>
        </row>
        <row r="11900">
          <cell r="A11900">
            <v>1205001</v>
          </cell>
          <cell r="B11900" t="str">
            <v>UNDISTRIBUTED EXPENDITURES</v>
          </cell>
        </row>
        <row r="11901">
          <cell r="A11901">
            <v>1205001</v>
          </cell>
          <cell r="B11901" t="str">
            <v>UNDISTRIBUTED EXPENDITURES</v>
          </cell>
        </row>
        <row r="11902">
          <cell r="A11902">
            <v>1205001</v>
          </cell>
          <cell r="B11902" t="str">
            <v>UNDISTRIBUTED EXPENDITURES</v>
          </cell>
        </row>
        <row r="11903">
          <cell r="A11903">
            <v>1205001</v>
          </cell>
          <cell r="B11903" t="str">
            <v>UNDISTRIBUTED EXPENDITURES</v>
          </cell>
        </row>
        <row r="11904">
          <cell r="A11904">
            <v>1205001</v>
          </cell>
          <cell r="B11904" t="str">
            <v>UNDISTRIBUTED EXPENDITURES</v>
          </cell>
        </row>
        <row r="11905">
          <cell r="A11905">
            <v>1205001</v>
          </cell>
          <cell r="B11905" t="str">
            <v>UNDISTRIBUTED EXPENDITURES</v>
          </cell>
        </row>
        <row r="11906">
          <cell r="A11906">
            <v>1205001</v>
          </cell>
          <cell r="B11906" t="str">
            <v>UNDISTRIBUTED EXPENDITURES</v>
          </cell>
        </row>
        <row r="11907">
          <cell r="A11907">
            <v>1205001</v>
          </cell>
          <cell r="B11907" t="str">
            <v>UNDISTRIBUTED EXPENDITURES</v>
          </cell>
        </row>
        <row r="11908">
          <cell r="A11908">
            <v>1205001</v>
          </cell>
          <cell r="B11908" t="str">
            <v>UNDISTRIBUTED EXPENDITURES</v>
          </cell>
        </row>
        <row r="11909">
          <cell r="A11909">
            <v>1205001</v>
          </cell>
          <cell r="B11909" t="str">
            <v>UNDISTRIBUTED EXPENDITURES</v>
          </cell>
        </row>
        <row r="11910">
          <cell r="A11910">
            <v>1205001</v>
          </cell>
          <cell r="B11910" t="str">
            <v>UNDISTRIBUTED EXPENDITURES</v>
          </cell>
        </row>
        <row r="11911">
          <cell r="A11911">
            <v>1205001</v>
          </cell>
          <cell r="B11911" t="str">
            <v>UNDISTRIBUTED EXPENDITURES</v>
          </cell>
        </row>
        <row r="11912">
          <cell r="A11912">
            <v>1205001</v>
          </cell>
          <cell r="B11912" t="str">
            <v>UNDISTRIBUTED EXPENDITURES</v>
          </cell>
        </row>
        <row r="11913">
          <cell r="A11913">
            <v>1205001</v>
          </cell>
          <cell r="B11913" t="str">
            <v>UNDISTRIBUTED EXPENDITURES</v>
          </cell>
        </row>
        <row r="11914">
          <cell r="A11914">
            <v>1205001</v>
          </cell>
          <cell r="B11914" t="str">
            <v>UNDISTRIBUTED EXPENDITURES</v>
          </cell>
        </row>
        <row r="11915">
          <cell r="A11915">
            <v>1205001</v>
          </cell>
          <cell r="B11915" t="str">
            <v>UNDISTRIBUTED EXPENDITURES</v>
          </cell>
        </row>
        <row r="11916">
          <cell r="A11916">
            <v>1205001</v>
          </cell>
          <cell r="B11916" t="str">
            <v>UNDISTRIBUTED EXPENDITURES</v>
          </cell>
        </row>
        <row r="11917">
          <cell r="A11917">
            <v>1205001</v>
          </cell>
          <cell r="B11917" t="str">
            <v>UNDISTRIBUTED EXPENDITURES</v>
          </cell>
        </row>
        <row r="11918">
          <cell r="A11918">
            <v>1205001</v>
          </cell>
          <cell r="B11918" t="str">
            <v>UNDISTRIBUTED EXPENDITURES</v>
          </cell>
        </row>
        <row r="11919">
          <cell r="A11919">
            <v>1205001</v>
          </cell>
          <cell r="B11919" t="str">
            <v>UNDISTRIBUTED EXPENDITURES</v>
          </cell>
        </row>
        <row r="11920">
          <cell r="A11920">
            <v>1206001</v>
          </cell>
          <cell r="B11920" t="str">
            <v>DEF CHGS-BUSINESS COMBINATION EXPENSES</v>
          </cell>
        </row>
        <row r="11921">
          <cell r="A11921">
            <v>1209002</v>
          </cell>
          <cell r="B11921" t="str">
            <v>OTHERS WITHIN OWN GROUP</v>
          </cell>
        </row>
        <row r="11922">
          <cell r="A11922">
            <v>1209002</v>
          </cell>
          <cell r="B11922" t="str">
            <v>OTHERS WITHIN OWN GROUP</v>
          </cell>
        </row>
        <row r="11923">
          <cell r="A11923">
            <v>1209003</v>
          </cell>
          <cell r="B11923" t="str">
            <v>OTHERS WITHIN OWN ECHELON ABOVE GROUP</v>
          </cell>
        </row>
        <row r="11924">
          <cell r="A11924">
            <v>1209004</v>
          </cell>
          <cell r="B11924" t="str">
            <v>OTHER GE PARENT CO.COMPONENTS</v>
          </cell>
        </row>
        <row r="11925">
          <cell r="A11925">
            <v>1209004</v>
          </cell>
          <cell r="B11925" t="str">
            <v>OTHER GE PARENT CO.COMPONENTS</v>
          </cell>
        </row>
        <row r="11926">
          <cell r="A11926">
            <v>1209004</v>
          </cell>
          <cell r="B11926" t="str">
            <v>OTHER GE PARENT CO.COMPONENTS</v>
          </cell>
        </row>
        <row r="11927">
          <cell r="A11927">
            <v>1250001</v>
          </cell>
          <cell r="B11927" t="str">
            <v>CAPITALIZED SOFTWARE COST-FIRST COST</v>
          </cell>
        </row>
        <row r="11928">
          <cell r="A11928">
            <v>1270001</v>
          </cell>
          <cell r="B11928" t="str">
            <v>INTERNAL USE SOFTWARE-CAPITALIZED SOFTWARE COSTS-FC-BAL 1/1</v>
          </cell>
        </row>
        <row r="11929">
          <cell r="A11929">
            <v>1270001</v>
          </cell>
          <cell r="B11929" t="str">
            <v>INTERNAL USE SOFTWARE-CAPITALIZED SOFTWARE COSTS-FC-BAL 1/1</v>
          </cell>
        </row>
        <row r="11930">
          <cell r="A11930">
            <v>1270001</v>
          </cell>
          <cell r="B11930" t="str">
            <v>INTERNAL USE SOFTWARE-CAPITALIZED SOFTWARE COSTS-FC-BAL 1/1</v>
          </cell>
        </row>
        <row r="11931">
          <cell r="A11931">
            <v>1270001</v>
          </cell>
          <cell r="B11931" t="str">
            <v>INTERNAL USE SOFTWARE-CAPITALIZED SOFTWARE COSTS-FC-BAL 1/1</v>
          </cell>
        </row>
        <row r="11932">
          <cell r="A11932">
            <v>1270003</v>
          </cell>
          <cell r="B11932" t="str">
            <v>INTERNAL USE SOFTWARE-CAPITALIZED SOFTWARE COSTS-GROSS EXPEND-CY-OTHER</v>
          </cell>
        </row>
        <row r="11933">
          <cell r="A11933">
            <v>1270003</v>
          </cell>
          <cell r="B11933" t="str">
            <v>INTERNAL USE SOFTWARE-CAPITALIZED SOFTWARE COSTS-GROSS EXPEND-CY-OTHER</v>
          </cell>
        </row>
        <row r="11934">
          <cell r="A11934">
            <v>1270003</v>
          </cell>
          <cell r="B11934" t="str">
            <v>INTERNAL USE SOFTWARE-CAPITALIZED SOFTWARE COSTS-GROSS EXPEND-CY-OTHER</v>
          </cell>
        </row>
        <row r="11935">
          <cell r="A11935">
            <v>1270003</v>
          </cell>
          <cell r="B11935" t="str">
            <v>INTERNAL USE SOFTWARE-CAPITALIZED SOFTWARE COSTS-GROSS EXPEND-CY-OTHER</v>
          </cell>
        </row>
        <row r="11936">
          <cell r="A11936">
            <v>1270003</v>
          </cell>
          <cell r="B11936" t="str">
            <v>INTERNAL USE SOFTWARE-CAPITALIZED SOFTWARE COSTS-GROSS EXPEND-CY-OTHER</v>
          </cell>
        </row>
        <row r="11937">
          <cell r="A11937">
            <v>1270004</v>
          </cell>
          <cell r="B11937" t="str">
            <v>INTERNAL USE SOFTWARE-CAPITALIZED SOFTWARE COSTS-WRITE OFFS, ETC.</v>
          </cell>
        </row>
        <row r="11938">
          <cell r="A11938">
            <v>1270004</v>
          </cell>
          <cell r="B11938" t="str">
            <v>INTERNAL USE SOFTWARE-CAPITALIZED SOFTWARE COSTS-WRITE OFFS, ETC.</v>
          </cell>
        </row>
        <row r="11939">
          <cell r="A11939">
            <v>1270004</v>
          </cell>
          <cell r="B11939" t="str">
            <v>INTERNAL USE SOFTWARE-CAPITALIZED SOFTWARE COSTS-WRITE OFFS, ETC.</v>
          </cell>
        </row>
        <row r="11940">
          <cell r="A11940">
            <v>1280001</v>
          </cell>
          <cell r="B11940" t="str">
            <v>CAP. SOFTWARE COSTS-RESERVE FOR AMORT-CY</v>
          </cell>
        </row>
        <row r="11941">
          <cell r="A11941">
            <v>1280001</v>
          </cell>
          <cell r="B11941" t="str">
            <v>CAP. SOFTWARE COSTS-RESERVE FOR AMORT-CY</v>
          </cell>
        </row>
        <row r="11942">
          <cell r="A11942">
            <v>1280002</v>
          </cell>
          <cell r="B11942" t="str">
            <v>CAP. SOFTWARE COSTS-RESERVE FOR AMORT-PY</v>
          </cell>
        </row>
        <row r="11943">
          <cell r="A11943">
            <v>1290001</v>
          </cell>
          <cell r="B11943" t="str">
            <v>RESERVE FOR DEFERRED CHARGES</v>
          </cell>
        </row>
        <row r="11944">
          <cell r="A11944">
            <v>1300001</v>
          </cell>
          <cell r="B11944" t="str">
            <v>LOANS TO EMPLOYEES</v>
          </cell>
        </row>
        <row r="11945">
          <cell r="A11945">
            <v>1300001</v>
          </cell>
          <cell r="B11945" t="str">
            <v>LOANS TO EMPLOYEES</v>
          </cell>
        </row>
        <row r="11946">
          <cell r="A11946">
            <v>1300001</v>
          </cell>
          <cell r="B11946" t="str">
            <v>LOANS TO EMPLOYEES</v>
          </cell>
        </row>
        <row r="11947">
          <cell r="A11947">
            <v>1300001</v>
          </cell>
          <cell r="B11947" t="str">
            <v>LOANS TO EMPLOYEES</v>
          </cell>
        </row>
        <row r="11948">
          <cell r="A11948">
            <v>1300001</v>
          </cell>
          <cell r="B11948" t="str">
            <v>LOANS TO EMPLOYEES</v>
          </cell>
        </row>
        <row r="11949">
          <cell r="A11949">
            <v>1310001</v>
          </cell>
          <cell r="B11949" t="str">
            <v>OTHER ASSETS</v>
          </cell>
        </row>
        <row r="11950">
          <cell r="A11950">
            <v>1310071</v>
          </cell>
          <cell r="B11950" t="str">
            <v>TRSY-OTHER ASSETS</v>
          </cell>
        </row>
        <row r="11951">
          <cell r="A11951">
            <v>1601001</v>
          </cell>
          <cell r="B11951" t="str">
            <v>SHARE OF EQUITY AT ACQUISITION</v>
          </cell>
        </row>
        <row r="11952">
          <cell r="A11952">
            <v>1601001</v>
          </cell>
          <cell r="B11952" t="str">
            <v>SHARE OF EQUITY AT ACQUISITION</v>
          </cell>
        </row>
        <row r="11953">
          <cell r="A11953">
            <v>1601001</v>
          </cell>
          <cell r="B11953" t="str">
            <v>SHARE OF EQUITY AT ACQUISITION</v>
          </cell>
        </row>
        <row r="11954">
          <cell r="A11954">
            <v>1601001</v>
          </cell>
          <cell r="B11954" t="str">
            <v>SHARE OF EQUITY AT ACQUISITION</v>
          </cell>
        </row>
        <row r="11955">
          <cell r="A11955">
            <v>1601001</v>
          </cell>
          <cell r="B11955" t="str">
            <v>SHARE OF EQUITY AT ACQUISITION</v>
          </cell>
        </row>
        <row r="11956">
          <cell r="A11956">
            <v>1601001</v>
          </cell>
          <cell r="B11956" t="str">
            <v>SHARE OF EQUITY AT ACQUISITION</v>
          </cell>
        </row>
        <row r="11957">
          <cell r="A11957">
            <v>1601001</v>
          </cell>
          <cell r="B11957" t="str">
            <v>SHARE OF EQUITY AT ACQUISITION</v>
          </cell>
        </row>
        <row r="11958">
          <cell r="A11958">
            <v>1601001</v>
          </cell>
          <cell r="B11958" t="str">
            <v>SHARE OF EQUITY AT ACQUISITION</v>
          </cell>
        </row>
        <row r="11959">
          <cell r="A11959">
            <v>1621001</v>
          </cell>
          <cell r="B11959" t="str">
            <v>SHARE OF EQUITY AT ACQUISITION</v>
          </cell>
        </row>
        <row r="11960">
          <cell r="A11960">
            <v>1621001</v>
          </cell>
          <cell r="B11960" t="str">
            <v>SHARE OF EQUITY AT ACQUISITION</v>
          </cell>
        </row>
        <row r="11961">
          <cell r="A11961">
            <v>1621001</v>
          </cell>
          <cell r="B11961" t="str">
            <v>SHARE OF EQUITY AT ACQUISITION</v>
          </cell>
        </row>
        <row r="11962">
          <cell r="A11962">
            <v>1621001</v>
          </cell>
          <cell r="B11962" t="str">
            <v>SHARE OF EQUITY AT ACQUISITION</v>
          </cell>
        </row>
        <row r="11963">
          <cell r="A11963">
            <v>1624001</v>
          </cell>
          <cell r="B11963" t="str">
            <v>LOANS AND ADVANCES</v>
          </cell>
        </row>
        <row r="11964">
          <cell r="A11964">
            <v>1625001</v>
          </cell>
          <cell r="B11964" t="str">
            <v>CHANGE IN SOE SINCE ACQUISITION</v>
          </cell>
        </row>
        <row r="11965">
          <cell r="A11965">
            <v>1625001</v>
          </cell>
          <cell r="B11965" t="str">
            <v>CHANGE IN SOE SINCE ACQUISITION</v>
          </cell>
        </row>
        <row r="11966">
          <cell r="A11966">
            <v>1625001</v>
          </cell>
          <cell r="B11966" t="str">
            <v>CHANGE IN SOE SINCE ACQUISITION</v>
          </cell>
        </row>
        <row r="11967">
          <cell r="A11967">
            <v>1625001</v>
          </cell>
          <cell r="B11967" t="str">
            <v>CHANGE IN SOE SINCE ACQUISITION</v>
          </cell>
        </row>
        <row r="11968">
          <cell r="A11968">
            <v>1625001</v>
          </cell>
          <cell r="B11968" t="str">
            <v>CHANGE IN SOE SINCE ACQUISITION</v>
          </cell>
        </row>
        <row r="11969">
          <cell r="A11969">
            <v>1625001</v>
          </cell>
          <cell r="B11969" t="str">
            <v>CHANGE IN SOE SINCE ACQUISITION</v>
          </cell>
        </row>
        <row r="11970">
          <cell r="A11970">
            <v>1625001</v>
          </cell>
          <cell r="B11970" t="str">
            <v>CHANGE IN SOE SINCE ACQUISITION</v>
          </cell>
        </row>
        <row r="11971">
          <cell r="A11971">
            <v>1650001</v>
          </cell>
          <cell r="B11971" t="str">
            <v>OTHER MISCELLANEOUS SECURITIES</v>
          </cell>
        </row>
        <row r="11972">
          <cell r="A11972">
            <v>1650001</v>
          </cell>
          <cell r="B11972" t="str">
            <v>OTHER MISCELLANEOUS SECURITIES</v>
          </cell>
        </row>
        <row r="11973">
          <cell r="A11973">
            <v>1700201</v>
          </cell>
          <cell r="B11973" t="str">
            <v>ASSESSED INVESTMENT-CASH OUTSIDE OWN BUS</v>
          </cell>
        </row>
        <row r="11974">
          <cell r="A11974">
            <v>1702201</v>
          </cell>
          <cell r="B11974" t="str">
            <v>ASS'D INVESTMENT-INVENTORIES OUTSIDE OWN BUSINESS</v>
          </cell>
        </row>
        <row r="11975">
          <cell r="A11975">
            <v>1703101</v>
          </cell>
          <cell r="B11975" t="str">
            <v>ASS'D INVEST-OTHER WITHIN OWN BUSINESS</v>
          </cell>
        </row>
        <row r="11976">
          <cell r="A11976">
            <v>1703201</v>
          </cell>
          <cell r="B11976" t="str">
            <v>ASS'D INVEST-OTHER OUTSIDE OWN BUSINESS</v>
          </cell>
        </row>
        <row r="11977">
          <cell r="A11977">
            <v>1703201</v>
          </cell>
          <cell r="B11977" t="str">
            <v>ASS'D INVEST-OTHER OUTSIDE OWN BUSINESS</v>
          </cell>
        </row>
        <row r="11978">
          <cell r="A11978">
            <v>1703201</v>
          </cell>
          <cell r="B11978" t="str">
            <v>ASS'D INVEST-OTHER OUTSIDE OWN BUSINESS</v>
          </cell>
        </row>
        <row r="11979">
          <cell r="A11979">
            <v>1709401</v>
          </cell>
          <cell r="B11979" t="str">
            <v>ACCOUNTS PAYABLE-COMP OTH THAN W/IN OWN BUSINESS</v>
          </cell>
        </row>
        <row r="11980">
          <cell r="A11980">
            <v>1811401</v>
          </cell>
          <cell r="B11980" t="str">
            <v>DEF.US FED. INC. TAXES-OTHER</v>
          </cell>
        </row>
        <row r="11981">
          <cell r="A11981">
            <v>1814001</v>
          </cell>
          <cell r="B11981" t="str">
            <v>DEF.US FED.INC.TAXES-INTERCO PROFITS IN ASSETS</v>
          </cell>
        </row>
        <row r="11982">
          <cell r="A11982">
            <v>1820001</v>
          </cell>
          <cell r="B11982" t="str">
            <v>DEFERRED PUERTO RICAN INCOME TAXES</v>
          </cell>
        </row>
        <row r="11983">
          <cell r="A11983">
            <v>1830001</v>
          </cell>
          <cell r="B11983" t="str">
            <v>DEFERRED FOREIGN INCOME TAXES</v>
          </cell>
        </row>
        <row r="11984">
          <cell r="A11984">
            <v>2000001</v>
          </cell>
          <cell r="B11984" t="str">
            <v>BALANCE AT JANUARY 1</v>
          </cell>
        </row>
        <row r="11985">
          <cell r="A11985">
            <v>2000001</v>
          </cell>
          <cell r="B11985" t="str">
            <v>BALANCE AT JANUARY 1</v>
          </cell>
        </row>
        <row r="11986">
          <cell r="A11986">
            <v>2000001</v>
          </cell>
          <cell r="B11986" t="str">
            <v>BALANCE AT JANUARY 1</v>
          </cell>
        </row>
        <row r="11987">
          <cell r="A11987">
            <v>2000001</v>
          </cell>
          <cell r="B11987" t="str">
            <v>BALANCE AT JANUARY 1</v>
          </cell>
        </row>
        <row r="11988">
          <cell r="A11988">
            <v>2000002</v>
          </cell>
          <cell r="B11988" t="str">
            <v>GROSS EXPEND. CURR. YR.-ACQ OF NEW BUSINESS</v>
          </cell>
        </row>
        <row r="11989">
          <cell r="A11989">
            <v>2000003</v>
          </cell>
          <cell r="B11989" t="str">
            <v>GROSS EXPEND. CURR. YR.-OTHER</v>
          </cell>
        </row>
        <row r="11990">
          <cell r="A11990">
            <v>2000003</v>
          </cell>
          <cell r="B11990" t="str">
            <v>GROSS EXPEND. CURR. YR.-OTHER</v>
          </cell>
        </row>
        <row r="11991">
          <cell r="A11991">
            <v>2000003</v>
          </cell>
          <cell r="B11991" t="str">
            <v>GROSS EXPEND. CURR. YR.-OTHER</v>
          </cell>
        </row>
        <row r="11992">
          <cell r="A11992">
            <v>2000003</v>
          </cell>
          <cell r="B11992" t="str">
            <v>GROSS EXPEND. CURR. YR.-OTHER</v>
          </cell>
        </row>
        <row r="11993">
          <cell r="A11993">
            <v>2000003</v>
          </cell>
          <cell r="B11993" t="str">
            <v>GROSS EXPEND. CURR. YR.-OTHER</v>
          </cell>
        </row>
        <row r="11994">
          <cell r="A11994">
            <v>2000003</v>
          </cell>
          <cell r="B11994" t="str">
            <v>GROSS EXPEND. CURR. YR.-OTHER</v>
          </cell>
        </row>
        <row r="11995">
          <cell r="A11995">
            <v>2000003</v>
          </cell>
          <cell r="B11995" t="str">
            <v>GROSS EXPEND. CURR. YR.-OTHER</v>
          </cell>
        </row>
        <row r="11996">
          <cell r="A11996">
            <v>2000003</v>
          </cell>
          <cell r="B11996" t="str">
            <v>GROSS EXPEND. CURR. YR.-OTHER</v>
          </cell>
        </row>
        <row r="11997">
          <cell r="A11997">
            <v>2000003</v>
          </cell>
          <cell r="B11997" t="str">
            <v>GROSS EXPEND. CURR. YR.-OTHER</v>
          </cell>
        </row>
        <row r="11998">
          <cell r="A11998">
            <v>2000004</v>
          </cell>
          <cell r="B11998" t="str">
            <v>WRITE OFFS, ETC</v>
          </cell>
        </row>
        <row r="11999">
          <cell r="A11999">
            <v>2000004</v>
          </cell>
          <cell r="B11999" t="str">
            <v>WRITE OFFS, ETC</v>
          </cell>
        </row>
        <row r="12000">
          <cell r="A12000">
            <v>2000004</v>
          </cell>
          <cell r="B12000" t="str">
            <v>WRITE OFFS, ETC</v>
          </cell>
        </row>
        <row r="12001">
          <cell r="A12001">
            <v>2911001</v>
          </cell>
          <cell r="B12001" t="str">
            <v>LEASEHOLD COSTS-1ST COST-AT JANUARY 1</v>
          </cell>
        </row>
        <row r="12002">
          <cell r="A12002">
            <v>2911001</v>
          </cell>
          <cell r="B12002" t="str">
            <v>LEASEHOLD COSTS-1ST COST-AT JANUARY 1</v>
          </cell>
        </row>
        <row r="12003">
          <cell r="A12003">
            <v>2911001</v>
          </cell>
          <cell r="B12003" t="str">
            <v>LEASEHOLD COSTS-1ST COST-AT JANUARY 1</v>
          </cell>
        </row>
        <row r="12004">
          <cell r="A12004">
            <v>2911001</v>
          </cell>
          <cell r="B12004" t="str">
            <v>LEASEHOLD COSTS-1ST COST-AT JANUARY 1</v>
          </cell>
        </row>
        <row r="12005">
          <cell r="A12005">
            <v>2911001</v>
          </cell>
          <cell r="B12005" t="str">
            <v>LEASEHOLD COSTS-1ST COST-AT JANUARY 1</v>
          </cell>
        </row>
        <row r="12006">
          <cell r="A12006">
            <v>2911002</v>
          </cell>
          <cell r="B12006" t="str">
            <v>CURRENT YR ADDITIONS</v>
          </cell>
        </row>
        <row r="12007">
          <cell r="A12007">
            <v>2911003</v>
          </cell>
          <cell r="B12007" t="str">
            <v>NET TRANSFERS/RETIREMENTS</v>
          </cell>
        </row>
        <row r="12008">
          <cell r="A12008">
            <v>2912001</v>
          </cell>
          <cell r="B12008" t="str">
            <v>AMORTIZATION-CUR YR CHG TO OPER.</v>
          </cell>
        </row>
        <row r="12009">
          <cell r="A12009">
            <v>2912001</v>
          </cell>
          <cell r="B12009" t="str">
            <v>AMORTIZATION-CUR YR CHG TO OPER.</v>
          </cell>
        </row>
        <row r="12010">
          <cell r="A12010">
            <v>2912002</v>
          </cell>
          <cell r="B12010" t="str">
            <v>NET TRANSFERS/RETIREMENTS</v>
          </cell>
        </row>
        <row r="12011">
          <cell r="A12011">
            <v>2921101</v>
          </cell>
          <cell r="B12011" t="str">
            <v>FIRST COST-END OF PERIOD</v>
          </cell>
        </row>
        <row r="12012">
          <cell r="A12012">
            <v>2921101</v>
          </cell>
          <cell r="B12012" t="str">
            <v>FIRST COST-END OF PERIOD</v>
          </cell>
        </row>
        <row r="12013">
          <cell r="A12013">
            <v>2921101</v>
          </cell>
          <cell r="B12013" t="str">
            <v>FIRST COST-END OF PERIOD</v>
          </cell>
        </row>
        <row r="12014">
          <cell r="A12014">
            <v>2922101</v>
          </cell>
          <cell r="B12014" t="str">
            <v>AMORTIZATION-BALANCE END OF PERIOD</v>
          </cell>
        </row>
        <row r="12015">
          <cell r="A12015">
            <v>2922101</v>
          </cell>
          <cell r="B12015" t="str">
            <v>AMORTIZATION-BALANCE END OF PERIOD</v>
          </cell>
        </row>
        <row r="12016">
          <cell r="A12016">
            <v>2922101</v>
          </cell>
          <cell r="B12016" t="str">
            <v>AMORTIZATION-BALANCE END OF PERIOD</v>
          </cell>
        </row>
        <row r="12017">
          <cell r="A12017">
            <v>2922101</v>
          </cell>
          <cell r="B12017" t="str">
            <v>AMORTIZATION-BALANCE END OF PERIOD</v>
          </cell>
        </row>
        <row r="12018">
          <cell r="A12018">
            <v>2923101</v>
          </cell>
          <cell r="B12018" t="str">
            <v>DIF BETWEEN COST &amp; SOE AT ACQUISITION</v>
          </cell>
        </row>
        <row r="12019">
          <cell r="A12019">
            <v>2923101</v>
          </cell>
          <cell r="B12019" t="str">
            <v>DIF BETWEEN COST &amp; SOE AT ACQUISITION</v>
          </cell>
        </row>
        <row r="12020">
          <cell r="A12020">
            <v>2923301</v>
          </cell>
          <cell r="B12020" t="str">
            <v>DIF BETWEEN COST &amp; SOE AT ACQUISITION</v>
          </cell>
        </row>
        <row r="12021">
          <cell r="A12021">
            <v>2924101</v>
          </cell>
          <cell r="B12021" t="str">
            <v>ALLOWANCE FOR AMORTIZATION</v>
          </cell>
        </row>
        <row r="12022">
          <cell r="A12022">
            <v>2924101</v>
          </cell>
          <cell r="B12022" t="str">
            <v>ALLOWANCE FOR AMORTIZATION</v>
          </cell>
        </row>
        <row r="12023">
          <cell r="A12023">
            <v>2924301</v>
          </cell>
          <cell r="B12023" t="str">
            <v>ALLOWANCE FOR AMORTIZATION</v>
          </cell>
        </row>
        <row r="12024">
          <cell r="A12024">
            <v>2931001</v>
          </cell>
          <cell r="B12024" t="str">
            <v>RESERVE FOR DEPRECIATION-CY</v>
          </cell>
        </row>
        <row r="12025">
          <cell r="A12025">
            <v>2931001</v>
          </cell>
          <cell r="B12025" t="str">
            <v>RESERVE FOR DEPRECIATION-CY</v>
          </cell>
        </row>
        <row r="12026">
          <cell r="A12026">
            <v>2931001</v>
          </cell>
          <cell r="B12026" t="str">
            <v>RESERVE FOR DEPRECIATION-CY</v>
          </cell>
        </row>
        <row r="12027">
          <cell r="A12027">
            <v>2931001</v>
          </cell>
          <cell r="B12027" t="str">
            <v>RESERVE FOR DEPRECIATION-CY</v>
          </cell>
        </row>
        <row r="12028">
          <cell r="A12028">
            <v>2950001</v>
          </cell>
          <cell r="B12028" t="str">
            <v>PRIOR YEARS</v>
          </cell>
        </row>
        <row r="12029">
          <cell r="A12029">
            <v>2950001</v>
          </cell>
          <cell r="B12029" t="str">
            <v>PRIOR YEARS</v>
          </cell>
        </row>
        <row r="12030">
          <cell r="A12030">
            <v>2950001</v>
          </cell>
          <cell r="B12030" t="str">
            <v>PRIOR YEARS</v>
          </cell>
        </row>
        <row r="12031">
          <cell r="A12031">
            <v>2950001</v>
          </cell>
          <cell r="B12031" t="str">
            <v>PRIOR YEARS</v>
          </cell>
        </row>
        <row r="12032">
          <cell r="A12032">
            <v>2950001</v>
          </cell>
          <cell r="B12032" t="str">
            <v>PRIOR YEARS</v>
          </cell>
        </row>
        <row r="12033">
          <cell r="A12033">
            <v>3010001</v>
          </cell>
          <cell r="B12033" t="str">
            <v>US FEDERAL INCOME TAXES PAYABLE</v>
          </cell>
        </row>
        <row r="12034">
          <cell r="A12034">
            <v>3010001</v>
          </cell>
          <cell r="B12034" t="str">
            <v>US FEDERAL INCOME TAXES PAYABLE</v>
          </cell>
        </row>
        <row r="12035">
          <cell r="A12035">
            <v>3010001</v>
          </cell>
          <cell r="B12035" t="str">
            <v>US FEDERAL INCOME TAXES PAYABLE</v>
          </cell>
        </row>
        <row r="12036">
          <cell r="A12036">
            <v>3031001</v>
          </cell>
          <cell r="B12036" t="str">
            <v>PUERTO RICAN &amp; FOREIGN INC TAXES-PAYABLE CURR YR</v>
          </cell>
        </row>
        <row r="12037">
          <cell r="A12037">
            <v>3031001</v>
          </cell>
          <cell r="B12037" t="str">
            <v>PUERTO RICAN &amp; FOREIGN INC TAXES-PAYABLE CURR YR</v>
          </cell>
        </row>
        <row r="12038">
          <cell r="A12038">
            <v>3031001</v>
          </cell>
          <cell r="B12038" t="str">
            <v>PUERTO RICAN &amp; FOREIGN INC TAXES-PAYABLE CURR YR</v>
          </cell>
        </row>
        <row r="12039">
          <cell r="A12039">
            <v>3032001</v>
          </cell>
          <cell r="B12039" t="str">
            <v>PUERTO RICAN &amp; FOREIGN INC TAXES-PAYABLE-PRIOR YRS</v>
          </cell>
        </row>
        <row r="12040">
          <cell r="A12040">
            <v>3032001</v>
          </cell>
          <cell r="B12040" t="str">
            <v>PUERTO RICAN &amp; FOREIGN INC TAXES-PAYABLE-PRIOR YRS</v>
          </cell>
        </row>
        <row r="12041">
          <cell r="A12041">
            <v>3032001</v>
          </cell>
          <cell r="B12041" t="str">
            <v>PUERTO RICAN &amp; FOREIGN INC TAXES-PAYABLE-PRIOR YRS</v>
          </cell>
        </row>
        <row r="12042">
          <cell r="A12042">
            <v>3111001</v>
          </cell>
          <cell r="B12042" t="str">
            <v>TRADE ACCOUNTS PAYABLE</v>
          </cell>
        </row>
        <row r="12043">
          <cell r="A12043">
            <v>3111001</v>
          </cell>
          <cell r="B12043" t="str">
            <v>TRADE ACCOUNTS PAYABLE</v>
          </cell>
        </row>
        <row r="12044">
          <cell r="A12044">
            <v>3111001</v>
          </cell>
          <cell r="B12044" t="str">
            <v>TRADE ACCOUNTS PAYABLE</v>
          </cell>
        </row>
        <row r="12045">
          <cell r="A12045">
            <v>3111001</v>
          </cell>
          <cell r="B12045" t="str">
            <v>TRADE ACCOUNTS PAYABLE</v>
          </cell>
        </row>
        <row r="12046">
          <cell r="A12046">
            <v>3111001</v>
          </cell>
          <cell r="B12046" t="str">
            <v>TRADE ACCOUNTS PAYABLE</v>
          </cell>
        </row>
        <row r="12047">
          <cell r="A12047">
            <v>3111001</v>
          </cell>
          <cell r="B12047" t="str">
            <v>TRADE ACCOUNTS PAYABLE</v>
          </cell>
        </row>
        <row r="12048">
          <cell r="A12048">
            <v>3112001</v>
          </cell>
          <cell r="B12048" t="str">
            <v>TRADE NOTES PAYABLE</v>
          </cell>
        </row>
        <row r="12049">
          <cell r="A12049">
            <v>3130071</v>
          </cell>
          <cell r="B12049" t="str">
            <v>INTERNAL BORROWINGS</v>
          </cell>
        </row>
        <row r="12050">
          <cell r="A12050">
            <v>3131001</v>
          </cell>
          <cell r="B12050" t="str">
            <v>SHORT TERM BORROWINGS</v>
          </cell>
        </row>
        <row r="12051">
          <cell r="A12051">
            <v>3137101</v>
          </cell>
          <cell r="B12051" t="str">
            <v>INTERCO BORROWINGS-CONSOL COMP-WITHIN OWN BUSINESS</v>
          </cell>
        </row>
        <row r="12052">
          <cell r="A12052">
            <v>3137101</v>
          </cell>
          <cell r="B12052" t="str">
            <v>INTERCO BORROWINGS-CONSOL COMP-WITHIN OWN BUSINESS</v>
          </cell>
        </row>
        <row r="12053">
          <cell r="A12053">
            <v>3137201</v>
          </cell>
          <cell r="B12053" t="str">
            <v>INTERCO BORROWINGS-CONSOL COMP OUTSIDE OWN BUS</v>
          </cell>
        </row>
        <row r="12054">
          <cell r="A12054">
            <v>3137201</v>
          </cell>
          <cell r="B12054" t="str">
            <v>INTERCO BORROWINGS-CONSOL COMP OUTSIDE OWN BUS</v>
          </cell>
        </row>
        <row r="12055">
          <cell r="A12055">
            <v>3137201</v>
          </cell>
          <cell r="B12055" t="str">
            <v>INTERCO BORROWINGS-CONSOL COMP OUTSIDE OWN BUS</v>
          </cell>
        </row>
        <row r="12056">
          <cell r="A12056">
            <v>3137201</v>
          </cell>
          <cell r="B12056" t="str">
            <v>INTERCO BORROWINGS-CONSOL COMP OUTSIDE OWN BUS</v>
          </cell>
        </row>
        <row r="12057">
          <cell r="A12057">
            <v>3137320</v>
          </cell>
          <cell r="B12057" t="str">
            <v>IC-CASH POOL-USA</v>
          </cell>
        </row>
        <row r="12058">
          <cell r="A12058">
            <v>3137340</v>
          </cell>
          <cell r="B12058" t="str">
            <v>IC-CASH POOL-MEXICO</v>
          </cell>
        </row>
        <row r="12059">
          <cell r="A12059">
            <v>3172001</v>
          </cell>
          <cell r="B12059" t="str">
            <v>LONG-TERM BORROWINGS-CURRENT</v>
          </cell>
        </row>
        <row r="12060">
          <cell r="A12060">
            <v>3182001</v>
          </cell>
          <cell r="B12060" t="str">
            <v>LONG-TERM BORROWINGS NON-CURRENT</v>
          </cell>
        </row>
        <row r="12061">
          <cell r="A12061">
            <v>3182001</v>
          </cell>
          <cell r="B12061" t="str">
            <v>LONG-TERM BORROWINGS NON-CURRENT</v>
          </cell>
        </row>
        <row r="12062">
          <cell r="A12062">
            <v>3311001</v>
          </cell>
          <cell r="B12062" t="str">
            <v>TRADE PAYBLES-DUE TO CONS COMP WITHIN OWN BUS</v>
          </cell>
        </row>
        <row r="12063">
          <cell r="A12063">
            <v>3311001</v>
          </cell>
          <cell r="B12063" t="str">
            <v>TRADE PAYBLES-DUE TO CONS COMP WITHIN OWN BUS</v>
          </cell>
        </row>
        <row r="12064">
          <cell r="A12064">
            <v>3311001</v>
          </cell>
          <cell r="B12064" t="str">
            <v>TRADE PAYBLES-DUE TO CONS COMP WITHIN OWN BUS</v>
          </cell>
        </row>
        <row r="12065">
          <cell r="A12065">
            <v>3311001</v>
          </cell>
          <cell r="B12065" t="str">
            <v>TRADE PAYBLES-DUE TO CONS COMP WITHIN OWN BUS</v>
          </cell>
        </row>
        <row r="12066">
          <cell r="A12066">
            <v>3311001</v>
          </cell>
          <cell r="B12066" t="str">
            <v>TRADE PAYBLES-DUE TO CONS COMP WITHIN OWN BUS</v>
          </cell>
        </row>
        <row r="12067">
          <cell r="A12067">
            <v>3311001</v>
          </cell>
          <cell r="B12067" t="str">
            <v>TRADE PAYBLES-DUE TO CONS COMP WITHIN OWN BUS</v>
          </cell>
        </row>
        <row r="12068">
          <cell r="A12068">
            <v>3311001</v>
          </cell>
          <cell r="B12068" t="str">
            <v>TRADE PAYBLES-DUE TO CONS COMP WITHIN OWN BUS</v>
          </cell>
        </row>
        <row r="12069">
          <cell r="A12069">
            <v>3311001</v>
          </cell>
          <cell r="B12069" t="str">
            <v>TRADE PAYBLES-DUE TO CONS COMP WITHIN OWN BUS</v>
          </cell>
        </row>
        <row r="12070">
          <cell r="A12070">
            <v>3311001</v>
          </cell>
          <cell r="B12070" t="str">
            <v>TRADE PAYBLES-DUE TO CONS COMP WITHIN OWN BUS</v>
          </cell>
        </row>
        <row r="12071">
          <cell r="A12071">
            <v>3311001</v>
          </cell>
          <cell r="B12071" t="str">
            <v>TRADE PAYBLES-DUE TO CONS COMP WITHIN OWN BUS</v>
          </cell>
        </row>
        <row r="12072">
          <cell r="A12072">
            <v>3311001</v>
          </cell>
          <cell r="B12072" t="str">
            <v>TRADE PAYBLES-DUE TO CONS COMP WITHIN OWN BUS</v>
          </cell>
        </row>
        <row r="12073">
          <cell r="A12073">
            <v>3311001</v>
          </cell>
          <cell r="B12073" t="str">
            <v>TRADE PAYBLES-DUE TO CONS COMP WITHIN OWN BUS</v>
          </cell>
        </row>
        <row r="12074">
          <cell r="A12074">
            <v>3311001</v>
          </cell>
          <cell r="B12074" t="str">
            <v>TRADE PAYBLES-DUE TO CONS COMP WITHIN OWN BUS</v>
          </cell>
        </row>
        <row r="12075">
          <cell r="A12075">
            <v>3311001</v>
          </cell>
          <cell r="B12075" t="str">
            <v>TRADE PAYBLES-DUE TO CONS COMP WITHIN OWN BUS</v>
          </cell>
        </row>
        <row r="12076">
          <cell r="A12076">
            <v>3311001</v>
          </cell>
          <cell r="B12076" t="str">
            <v>TRADE PAYBLES-DUE TO CONS COMP WITHIN OWN BUS</v>
          </cell>
        </row>
        <row r="12077">
          <cell r="A12077">
            <v>3311001</v>
          </cell>
          <cell r="B12077" t="str">
            <v>TRADE PAYBLES-DUE TO CONS COMP WITHIN OWN BUS</v>
          </cell>
        </row>
        <row r="12078">
          <cell r="A12078">
            <v>3311001</v>
          </cell>
          <cell r="B12078" t="str">
            <v>TRADE PAYBLES-DUE TO CONS COMP WITHIN OWN BUS</v>
          </cell>
        </row>
        <row r="12079">
          <cell r="A12079">
            <v>3311001</v>
          </cell>
          <cell r="B12079" t="str">
            <v>TRADE PAYBLES-DUE TO CONS COMP WITHIN OWN BUS</v>
          </cell>
        </row>
        <row r="12080">
          <cell r="A12080">
            <v>3311001</v>
          </cell>
          <cell r="B12080" t="str">
            <v>TRADE PAYBLES-DUE TO CONS COMP WITHIN OWN BUS</v>
          </cell>
        </row>
        <row r="12081">
          <cell r="A12081">
            <v>3311001</v>
          </cell>
          <cell r="B12081" t="str">
            <v>TRADE PAYBLES-DUE TO CONS COMP WITHIN OWN BUS</v>
          </cell>
        </row>
        <row r="12082">
          <cell r="A12082">
            <v>3311001</v>
          </cell>
          <cell r="B12082" t="str">
            <v>TRADE PAYBLES-DUE TO CONS COMP WITHIN OWN BUS</v>
          </cell>
        </row>
        <row r="12083">
          <cell r="A12083">
            <v>3311001</v>
          </cell>
          <cell r="B12083" t="str">
            <v>TRADE PAYBLES-DUE TO CONS COMP WITHIN OWN BUS</v>
          </cell>
        </row>
        <row r="12084">
          <cell r="A12084">
            <v>3311001</v>
          </cell>
          <cell r="B12084" t="str">
            <v>TRADE PAYBLES-DUE TO CONS COMP WITHIN OWN BUS</v>
          </cell>
        </row>
        <row r="12085">
          <cell r="A12085">
            <v>3311001</v>
          </cell>
          <cell r="B12085" t="str">
            <v>TRADE PAYBLES-DUE TO CONS COMP WITHIN OWN BUS</v>
          </cell>
        </row>
        <row r="12086">
          <cell r="A12086">
            <v>3311001</v>
          </cell>
          <cell r="B12086" t="str">
            <v>TRADE PAYBLES-DUE TO CONS COMP WITHIN OWN BUS</v>
          </cell>
        </row>
        <row r="12087">
          <cell r="A12087">
            <v>3311001</v>
          </cell>
          <cell r="B12087" t="str">
            <v>TRADE PAYBLES-DUE TO CONS COMP WITHIN OWN BUS</v>
          </cell>
        </row>
        <row r="12088">
          <cell r="A12088">
            <v>3311001</v>
          </cell>
          <cell r="B12088" t="str">
            <v>TRADE PAYBLES-DUE TO CONS COMP WITHIN OWN BUS</v>
          </cell>
        </row>
        <row r="12089">
          <cell r="A12089">
            <v>3311001</v>
          </cell>
          <cell r="B12089" t="str">
            <v>TRADE PAYBLES-DUE TO CONS COMP WITHIN OWN BUS</v>
          </cell>
        </row>
        <row r="12090">
          <cell r="A12090">
            <v>3311001</v>
          </cell>
          <cell r="B12090" t="str">
            <v>TRADE PAYBLES-DUE TO CONS COMP WITHIN OWN BUS</v>
          </cell>
        </row>
        <row r="12091">
          <cell r="A12091">
            <v>3311001</v>
          </cell>
          <cell r="B12091" t="str">
            <v>TRADE PAYBLES-DUE TO CONS COMP WITHIN OWN BUS</v>
          </cell>
        </row>
        <row r="12092">
          <cell r="A12092">
            <v>3311001</v>
          </cell>
          <cell r="B12092" t="str">
            <v>TRADE PAYBLES-DUE TO CONS COMP WITHIN OWN BUS</v>
          </cell>
        </row>
        <row r="12093">
          <cell r="A12093">
            <v>3311001</v>
          </cell>
          <cell r="B12093" t="str">
            <v>TRADE PAYBLES-DUE TO CONS COMP WITHIN OWN BUS</v>
          </cell>
        </row>
        <row r="12094">
          <cell r="A12094">
            <v>3311001</v>
          </cell>
          <cell r="B12094" t="str">
            <v>TRADE PAYBLES-DUE TO CONS COMP WITHIN OWN BUS</v>
          </cell>
        </row>
        <row r="12095">
          <cell r="A12095">
            <v>3311001</v>
          </cell>
          <cell r="B12095" t="str">
            <v>TRADE PAYBLES-DUE TO CONS COMP WITHIN OWN BUS</v>
          </cell>
        </row>
        <row r="12096">
          <cell r="A12096">
            <v>3311001</v>
          </cell>
          <cell r="B12096" t="str">
            <v>TRADE PAYBLES-DUE TO CONS COMP WITHIN OWN BUS</v>
          </cell>
        </row>
        <row r="12097">
          <cell r="A12097">
            <v>3311001</v>
          </cell>
          <cell r="B12097" t="str">
            <v>TRADE PAYBLES-DUE TO CONS COMP WITHIN OWN BUS</v>
          </cell>
        </row>
        <row r="12098">
          <cell r="A12098">
            <v>3311001</v>
          </cell>
          <cell r="B12098" t="str">
            <v>TRADE PAYBLES-DUE TO CONS COMP WITHIN OWN BUS</v>
          </cell>
        </row>
        <row r="12099">
          <cell r="A12099">
            <v>3311001</v>
          </cell>
          <cell r="B12099" t="str">
            <v>TRADE PAYBLES-DUE TO CONS COMP WITHIN OWN BUS</v>
          </cell>
        </row>
        <row r="12100">
          <cell r="A12100">
            <v>3311001</v>
          </cell>
          <cell r="B12100" t="str">
            <v>TRADE PAYBLES-DUE TO CONS COMP WITHIN OWN BUS</v>
          </cell>
        </row>
        <row r="12101">
          <cell r="A12101">
            <v>3311001</v>
          </cell>
          <cell r="B12101" t="str">
            <v>TRADE PAYBLES-DUE TO CONS COMP WITHIN OWN BUS</v>
          </cell>
        </row>
        <row r="12102">
          <cell r="A12102">
            <v>3311001</v>
          </cell>
          <cell r="B12102" t="str">
            <v>TRADE PAYBLES-DUE TO CONS COMP WITHIN OWN BUS</v>
          </cell>
        </row>
        <row r="12103">
          <cell r="A12103">
            <v>3311001</v>
          </cell>
          <cell r="B12103" t="str">
            <v>TRADE PAYBLES-DUE TO CONS COMP WITHIN OWN BUS</v>
          </cell>
        </row>
        <row r="12104">
          <cell r="A12104">
            <v>3311001</v>
          </cell>
          <cell r="B12104" t="str">
            <v>TRADE PAYBLES-DUE TO CONS COMP WITHIN OWN BUS</v>
          </cell>
        </row>
        <row r="12105">
          <cell r="A12105">
            <v>3311001</v>
          </cell>
          <cell r="B12105" t="str">
            <v>TRADE PAYBLES-DUE TO CONS COMP WITHIN OWN BUS</v>
          </cell>
        </row>
        <row r="12106">
          <cell r="A12106">
            <v>3311001</v>
          </cell>
          <cell r="B12106" t="str">
            <v>TRADE PAYBLES-DUE TO CONS COMP WITHIN OWN BUS</v>
          </cell>
        </row>
        <row r="12107">
          <cell r="A12107">
            <v>3311001</v>
          </cell>
          <cell r="B12107" t="str">
            <v>TRADE PAYBLES-DUE TO CONS COMP WITHIN OWN BUS</v>
          </cell>
        </row>
        <row r="12108">
          <cell r="A12108">
            <v>3311001</v>
          </cell>
          <cell r="B12108" t="str">
            <v>TRADE PAYBLES-DUE TO CONS COMP WITHIN OWN BUS</v>
          </cell>
        </row>
        <row r="12109">
          <cell r="A12109">
            <v>3311001</v>
          </cell>
          <cell r="B12109" t="str">
            <v>TRADE PAYBLES-DUE TO CONS COMP WITHIN OWN BUS</v>
          </cell>
        </row>
        <row r="12110">
          <cell r="A12110">
            <v>3312001</v>
          </cell>
          <cell r="B12110" t="str">
            <v>DUE TO CONS COMP OUTSIDE OWN BUS</v>
          </cell>
        </row>
        <row r="12111">
          <cell r="A12111">
            <v>3312001</v>
          </cell>
          <cell r="B12111" t="str">
            <v>DUE TO CONS COMP OUTSIDE OWN BUS</v>
          </cell>
        </row>
        <row r="12112">
          <cell r="A12112">
            <v>3312001</v>
          </cell>
          <cell r="B12112" t="str">
            <v>DUE TO CONS COMP OUTSIDE OWN BUS</v>
          </cell>
        </row>
        <row r="12113">
          <cell r="A12113">
            <v>3330001</v>
          </cell>
          <cell r="B12113" t="str">
            <v>DUE TO GECS &amp; ITS AFFILIATES</v>
          </cell>
        </row>
        <row r="12114">
          <cell r="A12114">
            <v>3330001</v>
          </cell>
          <cell r="B12114" t="str">
            <v>DUE TO GECS &amp; ITS AFFILIATES</v>
          </cell>
        </row>
        <row r="12115">
          <cell r="A12115">
            <v>3330002</v>
          </cell>
          <cell r="B12115" t="str">
            <v>TRADE PAYABLES - GECS CORPORATE</v>
          </cell>
        </row>
        <row r="12116">
          <cell r="A12116">
            <v>3411001</v>
          </cell>
          <cell r="B12116" t="str">
            <v>PENSION PLAN COLLECTIONS</v>
          </cell>
        </row>
        <row r="12117">
          <cell r="A12117">
            <v>3411101</v>
          </cell>
          <cell r="B12117" t="str">
            <v>TAXES WITHHELD FROM EMPLOYEE EARNINGS</v>
          </cell>
        </row>
        <row r="12118">
          <cell r="A12118">
            <v>3411101</v>
          </cell>
          <cell r="B12118" t="str">
            <v>TAXES WITHHELD FROM EMPLOYEE EARNINGS</v>
          </cell>
        </row>
        <row r="12119">
          <cell r="A12119">
            <v>3411101</v>
          </cell>
          <cell r="B12119" t="str">
            <v>TAXES WITHHELD FROM EMPLOYEE EARNINGS</v>
          </cell>
        </row>
        <row r="12120">
          <cell r="A12120">
            <v>3411101</v>
          </cell>
          <cell r="B12120" t="str">
            <v>TAXES WITHHELD FROM EMPLOYEE EARNINGS</v>
          </cell>
        </row>
        <row r="12121">
          <cell r="A12121">
            <v>3411101</v>
          </cell>
          <cell r="B12121" t="str">
            <v>TAXES WITHHELD FROM EMPLOYEE EARNINGS</v>
          </cell>
        </row>
        <row r="12122">
          <cell r="A12122">
            <v>3411201</v>
          </cell>
          <cell r="B12122" t="str">
            <v>COLLECTIONS UNDER EMP PLANS EXCL PENSION</v>
          </cell>
        </row>
        <row r="12123">
          <cell r="A12123">
            <v>3411201</v>
          </cell>
          <cell r="B12123" t="str">
            <v>COLLECTIONS UNDER EMP PLANS EXCL PENSION</v>
          </cell>
        </row>
        <row r="12124">
          <cell r="A12124">
            <v>3411201</v>
          </cell>
          <cell r="B12124" t="str">
            <v>COLLECTIONS UNDER EMP PLANS EXCL PENSION</v>
          </cell>
        </row>
        <row r="12125">
          <cell r="A12125">
            <v>3411201</v>
          </cell>
          <cell r="B12125" t="str">
            <v>COLLECTIONS UNDER EMP PLANS EXCL PENSION</v>
          </cell>
        </row>
        <row r="12126">
          <cell r="A12126">
            <v>3411201</v>
          </cell>
          <cell r="B12126" t="str">
            <v>COLLECTIONS UNDER EMP PLANS EXCL PENSION</v>
          </cell>
        </row>
        <row r="12127">
          <cell r="A12127">
            <v>3411201</v>
          </cell>
          <cell r="B12127" t="str">
            <v>COLLECTIONS UNDER EMP PLANS EXCL PENSION</v>
          </cell>
        </row>
        <row r="12128">
          <cell r="A12128">
            <v>3411201</v>
          </cell>
          <cell r="B12128" t="str">
            <v>COLLECTIONS UNDER EMP PLANS EXCL PENSION</v>
          </cell>
        </row>
        <row r="12129">
          <cell r="A12129">
            <v>3412701</v>
          </cell>
          <cell r="B12129" t="str">
            <v>UNCLAIMED ITEMS AND ALL OTHER  341.27,.30-.33,.36,.37,.4</v>
          </cell>
        </row>
        <row r="12130">
          <cell r="A12130">
            <v>3412701</v>
          </cell>
          <cell r="B12130" t="str">
            <v>UNCLAIMED ITEMS AND ALL OTHER  341.27,.30-.33,.36,.37,.4</v>
          </cell>
        </row>
        <row r="12131">
          <cell r="A12131">
            <v>3412701</v>
          </cell>
          <cell r="B12131" t="str">
            <v>UNCLAIMED ITEMS AND ALL OTHER  341.27,.30-.33,.36,.37,.4</v>
          </cell>
        </row>
        <row r="12132">
          <cell r="A12132">
            <v>3412701</v>
          </cell>
          <cell r="B12132" t="str">
            <v>UNCLAIMED ITEMS AND ALL OTHER  341.27,.30-.33,.36,.37,.4</v>
          </cell>
        </row>
        <row r="12133">
          <cell r="A12133">
            <v>3412701</v>
          </cell>
          <cell r="B12133" t="str">
            <v>UNCLAIMED ITEMS AND ALL OTHER  341.27,.30-.33,.36,.37,.4</v>
          </cell>
        </row>
        <row r="12134">
          <cell r="A12134">
            <v>3412701</v>
          </cell>
          <cell r="B12134" t="str">
            <v>UNCLAIMED ITEMS AND ALL OTHER  341.27,.30-.33,.36,.37,.4</v>
          </cell>
        </row>
        <row r="12135">
          <cell r="A12135">
            <v>3412701</v>
          </cell>
          <cell r="B12135" t="str">
            <v>UNCLAIMED ITEMS AND ALL OTHER  341.27,.30-.33,.36,.37,.4</v>
          </cell>
        </row>
        <row r="12136">
          <cell r="A12136">
            <v>3412701</v>
          </cell>
          <cell r="B12136" t="str">
            <v>UNCLAIMED ITEMS AND ALL OTHER  341.27,.30-.33,.36,.37,.4</v>
          </cell>
        </row>
        <row r="12137">
          <cell r="A12137">
            <v>3412701</v>
          </cell>
          <cell r="B12137" t="str">
            <v>UNCLAIMED ITEMS AND ALL OTHER  341.27,.30-.33,.36,.37,.4</v>
          </cell>
        </row>
        <row r="12138">
          <cell r="A12138">
            <v>3451001</v>
          </cell>
          <cell r="B12138" t="str">
            <v>VACATIONS ACCRUED</v>
          </cell>
        </row>
        <row r="12139">
          <cell r="A12139">
            <v>3451001</v>
          </cell>
          <cell r="B12139" t="str">
            <v>VACATIONS ACCRUED</v>
          </cell>
        </row>
        <row r="12140">
          <cell r="A12140">
            <v>3451001</v>
          </cell>
          <cell r="B12140" t="str">
            <v>VACATIONS ACCRUED</v>
          </cell>
        </row>
        <row r="12141">
          <cell r="A12141">
            <v>3451001</v>
          </cell>
          <cell r="B12141" t="str">
            <v>VACATIONS ACCRUED</v>
          </cell>
        </row>
        <row r="12142">
          <cell r="A12142">
            <v>3451001</v>
          </cell>
          <cell r="B12142" t="str">
            <v>VACATIONS ACCRUED</v>
          </cell>
        </row>
        <row r="12143">
          <cell r="A12143">
            <v>3451001</v>
          </cell>
          <cell r="B12143" t="str">
            <v>VACATIONS ACCRUED</v>
          </cell>
        </row>
        <row r="12144">
          <cell r="A12144">
            <v>3452001</v>
          </cell>
          <cell r="B12144" t="str">
            <v>VACATIONS ACCRUED - NON-TAX DEDUCTIBLE</v>
          </cell>
        </row>
        <row r="12145">
          <cell r="A12145">
            <v>3510001</v>
          </cell>
          <cell r="B12145" t="str">
            <v>DIVIDENDS UNPAID</v>
          </cell>
        </row>
        <row r="12146">
          <cell r="A12146">
            <v>3630001</v>
          </cell>
          <cell r="B12146" t="str">
            <v>ACCRUAL FOR SPECIFIC PRODUCTS COMPLAINTS</v>
          </cell>
        </row>
        <row r="12147">
          <cell r="A12147">
            <v>3710001</v>
          </cell>
          <cell r="B12147" t="str">
            <v>ACCRUED DISCOUNTS AND ALLOWANCES TO CUSTOMERS</v>
          </cell>
        </row>
        <row r="12148">
          <cell r="A12148">
            <v>3710001</v>
          </cell>
          <cell r="B12148" t="str">
            <v>ACCRUED DISCOUNTS AND ALLOWANCES TO CUSTOMERS</v>
          </cell>
        </row>
        <row r="12149">
          <cell r="A12149">
            <v>3730001</v>
          </cell>
          <cell r="B12149" t="str">
            <v>INCENTIVE COMPENSATION ACCRUED</v>
          </cell>
        </row>
        <row r="12150">
          <cell r="A12150">
            <v>3750001</v>
          </cell>
          <cell r="B12150" t="str">
            <v>PAYROLLS ACCRUED</v>
          </cell>
        </row>
        <row r="12151">
          <cell r="A12151">
            <v>3750001</v>
          </cell>
          <cell r="B12151" t="str">
            <v>PAYROLLS ACCRUED</v>
          </cell>
        </row>
        <row r="12152">
          <cell r="A12152">
            <v>3790001</v>
          </cell>
          <cell r="B12152" t="str">
            <v>SOCIAL SECURITY TAXES ACCRUED</v>
          </cell>
        </row>
        <row r="12153">
          <cell r="A12153">
            <v>3790001</v>
          </cell>
          <cell r="B12153" t="str">
            <v>SOCIAL SECURITY TAXES ACCRUED</v>
          </cell>
        </row>
        <row r="12154">
          <cell r="A12154">
            <v>3790001</v>
          </cell>
          <cell r="B12154" t="str">
            <v>SOCIAL SECURITY TAXES ACCRUED</v>
          </cell>
        </row>
        <row r="12155">
          <cell r="A12155">
            <v>3790001</v>
          </cell>
          <cell r="B12155" t="str">
            <v>SOCIAL SECURITY TAXES ACCRUED</v>
          </cell>
        </row>
        <row r="12156">
          <cell r="A12156">
            <v>3790001</v>
          </cell>
          <cell r="B12156" t="str">
            <v>SOCIAL SECURITY TAXES ACCRUED</v>
          </cell>
        </row>
        <row r="12157">
          <cell r="A12157">
            <v>3812001</v>
          </cell>
          <cell r="B12157" t="str">
            <v>OTHER TAXES ACCRUED</v>
          </cell>
        </row>
        <row r="12158">
          <cell r="A12158">
            <v>3812001</v>
          </cell>
          <cell r="B12158" t="str">
            <v>OTHER TAXES ACCRUED</v>
          </cell>
        </row>
        <row r="12159">
          <cell r="A12159">
            <v>3812001</v>
          </cell>
          <cell r="B12159" t="str">
            <v>OTHER TAXES ACCRUED</v>
          </cell>
        </row>
        <row r="12160">
          <cell r="A12160">
            <v>3812001</v>
          </cell>
          <cell r="B12160" t="str">
            <v>OTHER TAXES ACCRUED</v>
          </cell>
        </row>
        <row r="12161">
          <cell r="A12161">
            <v>3812001</v>
          </cell>
          <cell r="B12161" t="str">
            <v>OTHER TAXES ACCRUED</v>
          </cell>
        </row>
        <row r="12162">
          <cell r="A12162">
            <v>3812001</v>
          </cell>
          <cell r="B12162" t="str">
            <v>OTHER TAXES ACCRUED</v>
          </cell>
        </row>
        <row r="12163">
          <cell r="A12163">
            <v>3812001</v>
          </cell>
          <cell r="B12163" t="str">
            <v>OTHER TAXES ACCRUED</v>
          </cell>
        </row>
        <row r="12164">
          <cell r="A12164">
            <v>3812001</v>
          </cell>
          <cell r="B12164" t="str">
            <v>OTHER TAXES ACCRUED</v>
          </cell>
        </row>
        <row r="12165">
          <cell r="A12165">
            <v>3812001</v>
          </cell>
          <cell r="B12165" t="str">
            <v>OTHER TAXES ACCRUED</v>
          </cell>
        </row>
        <row r="12166">
          <cell r="A12166">
            <v>3831201</v>
          </cell>
          <cell r="B12166" t="str">
            <v>GENERAL ELECTRIC INSURANCE PLAN ACCRUALS</v>
          </cell>
        </row>
        <row r="12167">
          <cell r="A12167">
            <v>3831201</v>
          </cell>
          <cell r="B12167" t="str">
            <v>GENERAL ELECTRIC INSURANCE PLAN ACCRUALS</v>
          </cell>
        </row>
        <row r="12168">
          <cell r="A12168">
            <v>3831201</v>
          </cell>
          <cell r="B12168" t="str">
            <v>GENERAL ELECTRIC INSURANCE PLAN ACCRUALS</v>
          </cell>
        </row>
        <row r="12169">
          <cell r="A12169">
            <v>3831201</v>
          </cell>
          <cell r="B12169" t="str">
            <v>GENERAL ELECTRIC INSURANCE PLAN ACCRUALS</v>
          </cell>
        </row>
        <row r="12170">
          <cell r="A12170">
            <v>3831201</v>
          </cell>
          <cell r="B12170" t="str">
            <v>GENERAL ELECTRIC INSURANCE PLAN ACCRUALS</v>
          </cell>
        </row>
        <row r="12171">
          <cell r="A12171">
            <v>3831601</v>
          </cell>
          <cell r="B12171" t="str">
            <v>PENSIONERS' PRODUCT DISCOUNTS &amp; OTHER INS COSTS</v>
          </cell>
        </row>
        <row r="12172">
          <cell r="A12172">
            <v>3833201</v>
          </cell>
          <cell r="B12172" t="str">
            <v>PENSION COSTS ACCRUED-OTHER THAN GE-CURRENT</v>
          </cell>
        </row>
        <row r="12173">
          <cell r="A12173">
            <v>3880001</v>
          </cell>
          <cell r="B12173" t="str">
            <v>SAVINGS AND SECURITY COSTS ACCRUED</v>
          </cell>
        </row>
        <row r="12174">
          <cell r="A12174">
            <v>3911001</v>
          </cell>
          <cell r="B12174" t="str">
            <v>ALL OTHER LIABILITIES</v>
          </cell>
        </row>
        <row r="12175">
          <cell r="A12175">
            <v>3911001</v>
          </cell>
          <cell r="B12175" t="str">
            <v>ALL OTHER LIABILITIES</v>
          </cell>
        </row>
        <row r="12176">
          <cell r="A12176">
            <v>3911001</v>
          </cell>
          <cell r="B12176" t="str">
            <v>ALL OTHER LIABILITIES</v>
          </cell>
        </row>
        <row r="12177">
          <cell r="A12177">
            <v>3911001</v>
          </cell>
          <cell r="B12177" t="str">
            <v>ALL OTHER LIABILITIES</v>
          </cell>
        </row>
        <row r="12178">
          <cell r="A12178">
            <v>3911001</v>
          </cell>
          <cell r="B12178" t="str">
            <v>ALL OTHER LIABILITIES</v>
          </cell>
        </row>
        <row r="12179">
          <cell r="A12179">
            <v>3911001</v>
          </cell>
          <cell r="B12179" t="str">
            <v>ALL OTHER LIABILITIES</v>
          </cell>
        </row>
        <row r="12180">
          <cell r="A12180">
            <v>3911001</v>
          </cell>
          <cell r="B12180" t="str">
            <v>ALL OTHER LIABILITIES</v>
          </cell>
        </row>
        <row r="12181">
          <cell r="A12181">
            <v>3911001</v>
          </cell>
          <cell r="B12181" t="str">
            <v>ALL OTHER LIABILITIES</v>
          </cell>
        </row>
        <row r="12182">
          <cell r="A12182">
            <v>3911001</v>
          </cell>
          <cell r="B12182" t="str">
            <v>ALL OTHER LIABILITIES</v>
          </cell>
        </row>
        <row r="12183">
          <cell r="A12183">
            <v>3911001</v>
          </cell>
          <cell r="B12183" t="str">
            <v>ALL OTHER LIABILITIES</v>
          </cell>
        </row>
        <row r="12184">
          <cell r="A12184">
            <v>3911001</v>
          </cell>
          <cell r="B12184" t="str">
            <v>ALL OTHER LIABILITIES</v>
          </cell>
        </row>
        <row r="12185">
          <cell r="A12185">
            <v>3911001</v>
          </cell>
          <cell r="B12185" t="str">
            <v>ALL OTHER LIABILITIES</v>
          </cell>
        </row>
        <row r="12186">
          <cell r="A12186">
            <v>3911001</v>
          </cell>
          <cell r="B12186" t="str">
            <v>ALL OTHER LIABILITIES</v>
          </cell>
        </row>
        <row r="12187">
          <cell r="A12187">
            <v>3911001</v>
          </cell>
          <cell r="B12187" t="str">
            <v>ALL OTHER LIABILITIES</v>
          </cell>
        </row>
        <row r="12188">
          <cell r="A12188">
            <v>3911001</v>
          </cell>
          <cell r="B12188" t="str">
            <v>ALL OTHER LIABILITIES</v>
          </cell>
        </row>
        <row r="12189">
          <cell r="A12189">
            <v>3911001</v>
          </cell>
          <cell r="B12189" t="str">
            <v>ALL OTHER LIABILITIES</v>
          </cell>
        </row>
        <row r="12190">
          <cell r="A12190">
            <v>3911001</v>
          </cell>
          <cell r="B12190" t="str">
            <v>ALL OTHER LIABILITIES</v>
          </cell>
        </row>
        <row r="12191">
          <cell r="A12191">
            <v>3911001</v>
          </cell>
          <cell r="B12191" t="str">
            <v>ALL OTHER LIABILITIES</v>
          </cell>
        </row>
        <row r="12192">
          <cell r="A12192">
            <v>3911001</v>
          </cell>
          <cell r="B12192" t="str">
            <v>ALL OTHER LIABILITIES</v>
          </cell>
        </row>
        <row r="12193">
          <cell r="A12193">
            <v>3911001</v>
          </cell>
          <cell r="B12193" t="str">
            <v>ALL OTHER LIABILITIES</v>
          </cell>
        </row>
        <row r="12194">
          <cell r="A12194">
            <v>3911001</v>
          </cell>
          <cell r="B12194" t="str">
            <v>ALL OTHER LIABILITIES</v>
          </cell>
        </row>
        <row r="12195">
          <cell r="A12195">
            <v>3911001</v>
          </cell>
          <cell r="B12195" t="str">
            <v>ALL OTHER LIABILITIES</v>
          </cell>
        </row>
        <row r="12196">
          <cell r="A12196">
            <v>3913001</v>
          </cell>
          <cell r="B12196" t="str">
            <v>ESTIMATED COSTS ACCRUED</v>
          </cell>
        </row>
        <row r="12197">
          <cell r="A12197">
            <v>3920001</v>
          </cell>
          <cell r="B12197" t="str">
            <v>OTHER LIABILITIES-NOT CURRENT</v>
          </cell>
        </row>
        <row r="12198">
          <cell r="A12198">
            <v>4012001</v>
          </cell>
          <cell r="B12198" t="str">
            <v>MISCELLANEOUS DEFERRED INCOME                 (401.2,.31</v>
          </cell>
        </row>
        <row r="12199">
          <cell r="A12199">
            <v>4012001</v>
          </cell>
          <cell r="B12199" t="str">
            <v>MISCELLANEOUS DEFERRED INCOME                 (401.2,.31</v>
          </cell>
        </row>
        <row r="12200">
          <cell r="A12200">
            <v>4012001</v>
          </cell>
          <cell r="B12200" t="str">
            <v>MISCELLANEOUS DEFERRED INCOME                 (401.2,.31</v>
          </cell>
        </row>
        <row r="12201">
          <cell r="A12201">
            <v>4012001</v>
          </cell>
          <cell r="B12201" t="str">
            <v>MISCELLANEOUS DEFERRED INCOME                 (401.2,.31</v>
          </cell>
        </row>
        <row r="12202">
          <cell r="A12202">
            <v>4110001</v>
          </cell>
          <cell r="B12202" t="str">
            <v>RESERVE FOR EMPLOYEE COMPENSATION &amp; BENEFIT</v>
          </cell>
        </row>
        <row r="12203">
          <cell r="A12203">
            <v>4110001</v>
          </cell>
          <cell r="B12203" t="str">
            <v>RESERVE FOR EMPLOYEE COMPENSATION &amp; BENEFIT</v>
          </cell>
        </row>
        <row r="12204">
          <cell r="A12204">
            <v>4116001</v>
          </cell>
          <cell r="B12204" t="str">
            <v>RESERVE FOR LAYOFF &amp; PLANT CLOSING EMPL BEN</v>
          </cell>
        </row>
        <row r="12205">
          <cell r="A12205">
            <v>4120001</v>
          </cell>
          <cell r="B12205" t="str">
            <v>RESERVE FOR ROYALTY PAYMENTS AND PATENT LITIGATION</v>
          </cell>
        </row>
        <row r="12206">
          <cell r="A12206">
            <v>4140001</v>
          </cell>
          <cell r="B12206" t="str">
            <v>RESERVE FOR INTEREST ON TAX DEFICENCIES</v>
          </cell>
        </row>
        <row r="12207">
          <cell r="A12207">
            <v>4190001</v>
          </cell>
          <cell r="B12207" t="str">
            <v>RESERVE FOR SUNDRY LOSSES</v>
          </cell>
        </row>
        <row r="12208">
          <cell r="A12208">
            <v>4190001</v>
          </cell>
          <cell r="B12208" t="str">
            <v>RESERVE FOR SUNDRY LOSSES</v>
          </cell>
        </row>
        <row r="12209">
          <cell r="A12209">
            <v>4190002</v>
          </cell>
          <cell r="B12209" t="str">
            <v>ENVIRONMENTAL RESERVE</v>
          </cell>
        </row>
        <row r="12210">
          <cell r="A12210">
            <v>4210001</v>
          </cell>
          <cell r="B12210" t="str">
            <v>RESERVE FOR GEN'L REPL UNDER GUARANTEE-CURRENT</v>
          </cell>
        </row>
        <row r="12211">
          <cell r="A12211">
            <v>4210001</v>
          </cell>
          <cell r="B12211" t="str">
            <v>RESERVE FOR GEN'L REPL UNDER GUARANTEE-CURRENT</v>
          </cell>
        </row>
        <row r="12212">
          <cell r="A12212">
            <v>4210001</v>
          </cell>
          <cell r="B12212" t="str">
            <v>RESERVE FOR GEN'L REPL UNDER GUARANTEE-CURRENT</v>
          </cell>
        </row>
        <row r="12213">
          <cell r="A12213">
            <v>4210001</v>
          </cell>
          <cell r="B12213" t="str">
            <v>RESERVE FOR GEN'L REPL UNDER GUARANTEE-CURRENT</v>
          </cell>
        </row>
        <row r="12214">
          <cell r="A12214">
            <v>4210001</v>
          </cell>
          <cell r="B12214" t="str">
            <v>RESERVE FOR GEN'L REPL UNDER GUARANTEE-CURRENT</v>
          </cell>
        </row>
        <row r="12215">
          <cell r="A12215">
            <v>4210001</v>
          </cell>
          <cell r="B12215" t="str">
            <v>RESERVE FOR GEN'L REPL UNDER GUARANTEE-CURRENT</v>
          </cell>
        </row>
        <row r="12216">
          <cell r="A12216">
            <v>4210001</v>
          </cell>
          <cell r="B12216" t="str">
            <v>RESERVE FOR GEN'L REPL UNDER GUARANTEE-CURRENT</v>
          </cell>
        </row>
        <row r="12217">
          <cell r="A12217">
            <v>4210001</v>
          </cell>
          <cell r="B12217" t="str">
            <v>RESERVE FOR GEN'L REPL UNDER GUARANTEE-CURRENT</v>
          </cell>
        </row>
        <row r="12218">
          <cell r="A12218">
            <v>4210001</v>
          </cell>
          <cell r="B12218" t="str">
            <v>RESERVE FOR GEN'L REPL UNDER GUARANTEE-CURRENT</v>
          </cell>
        </row>
        <row r="12219">
          <cell r="A12219">
            <v>4210001</v>
          </cell>
          <cell r="B12219" t="str">
            <v>RESERVE FOR GEN'L REPL UNDER GUARANTEE-CURRENT</v>
          </cell>
        </row>
        <row r="12220">
          <cell r="A12220">
            <v>4210001</v>
          </cell>
          <cell r="B12220" t="str">
            <v>RESERVE FOR GEN'L REPL UNDER GUARANTEE-CURRENT</v>
          </cell>
        </row>
        <row r="12221">
          <cell r="A12221">
            <v>4210001</v>
          </cell>
          <cell r="B12221" t="str">
            <v>RESERVE FOR GEN'L REPL UNDER GUARANTEE-CURRENT</v>
          </cell>
        </row>
        <row r="12222">
          <cell r="A12222">
            <v>4210001</v>
          </cell>
          <cell r="B12222" t="str">
            <v>RESERVE FOR GEN'L REPL UNDER GUARANTEE-CURRENT</v>
          </cell>
        </row>
        <row r="12223">
          <cell r="A12223">
            <v>4210001</v>
          </cell>
          <cell r="B12223" t="str">
            <v>RESERVE FOR GEN'L REPL UNDER GUARANTEE-CURRENT</v>
          </cell>
        </row>
        <row r="12224">
          <cell r="A12224">
            <v>4210001</v>
          </cell>
          <cell r="B12224" t="str">
            <v>RESERVE FOR GEN'L REPL UNDER GUARANTEE-CURRENT</v>
          </cell>
        </row>
        <row r="12225">
          <cell r="A12225">
            <v>4210001</v>
          </cell>
          <cell r="B12225" t="str">
            <v>RESERVE FOR GEN'L REPL UNDER GUARANTEE-CURRENT</v>
          </cell>
        </row>
        <row r="12226">
          <cell r="A12226">
            <v>4210001</v>
          </cell>
          <cell r="B12226" t="str">
            <v>RESERVE FOR GEN'L REPL UNDER GUARANTEE-CURRENT</v>
          </cell>
        </row>
        <row r="12227">
          <cell r="A12227">
            <v>4210001</v>
          </cell>
          <cell r="B12227" t="str">
            <v>RESERVE FOR GEN'L REPL UNDER GUARANTEE-CURRENT</v>
          </cell>
        </row>
        <row r="12228">
          <cell r="A12228">
            <v>4210001</v>
          </cell>
          <cell r="B12228" t="str">
            <v>RESERVE FOR GEN'L REPL UNDER GUARANTEE-CURRENT</v>
          </cell>
        </row>
        <row r="12229">
          <cell r="A12229">
            <v>4210001</v>
          </cell>
          <cell r="B12229" t="str">
            <v>RESERVE FOR GEN'L REPL UNDER GUARANTEE-CURRENT</v>
          </cell>
        </row>
        <row r="12230">
          <cell r="A12230">
            <v>4210001</v>
          </cell>
          <cell r="B12230" t="str">
            <v>RESERVE FOR GEN'L REPL UNDER GUARANTEE-CURRENT</v>
          </cell>
        </row>
        <row r="12231">
          <cell r="A12231">
            <v>4210001</v>
          </cell>
          <cell r="B12231" t="str">
            <v>RESERVE FOR GEN'L REPL UNDER GUARANTEE-CURRENT</v>
          </cell>
        </row>
        <row r="12232">
          <cell r="A12232">
            <v>4210001</v>
          </cell>
          <cell r="B12232" t="str">
            <v>RESERVE FOR GEN'L REPL UNDER GUARANTEE-CURRENT</v>
          </cell>
        </row>
        <row r="12233">
          <cell r="A12233">
            <v>4210001</v>
          </cell>
          <cell r="B12233" t="str">
            <v>RESERVE FOR GEN'L REPL UNDER GUARANTEE-CURRENT</v>
          </cell>
        </row>
        <row r="12234">
          <cell r="A12234">
            <v>4210001</v>
          </cell>
          <cell r="B12234" t="str">
            <v>RESERVE FOR GEN'L REPL UNDER GUARANTEE-CURRENT</v>
          </cell>
        </row>
        <row r="12235">
          <cell r="A12235">
            <v>4210001</v>
          </cell>
          <cell r="B12235" t="str">
            <v>RESERVE FOR GEN'L REPL UNDER GUARANTEE-CURRENT</v>
          </cell>
        </row>
        <row r="12236">
          <cell r="A12236">
            <v>4210001</v>
          </cell>
          <cell r="B12236" t="str">
            <v>RESERVE FOR GEN'L REPL UNDER GUARANTEE-CURRENT</v>
          </cell>
        </row>
        <row r="12237">
          <cell r="A12237">
            <v>4210001</v>
          </cell>
          <cell r="B12237" t="str">
            <v>RESERVE FOR GEN'L REPL UNDER GUARANTEE-CURRENT</v>
          </cell>
        </row>
        <row r="12238">
          <cell r="A12238">
            <v>4210001</v>
          </cell>
          <cell r="B12238" t="str">
            <v>RESERVE FOR GEN'L REPL UNDER GUARANTEE-CURRENT</v>
          </cell>
        </row>
        <row r="12239">
          <cell r="A12239">
            <v>4210001</v>
          </cell>
          <cell r="B12239" t="str">
            <v>RESERVE FOR GEN'L REPL UNDER GUARANTEE-CURRENT</v>
          </cell>
        </row>
        <row r="12240">
          <cell r="A12240">
            <v>4210001</v>
          </cell>
          <cell r="B12240" t="str">
            <v>RESERVE FOR GEN'L REPL UNDER GUARANTEE-CURRENT</v>
          </cell>
        </row>
        <row r="12241">
          <cell r="A12241">
            <v>4210001</v>
          </cell>
          <cell r="B12241" t="str">
            <v>RESERVE FOR GEN'L REPL UNDER GUARANTEE-CURRENT</v>
          </cell>
        </row>
        <row r="12242">
          <cell r="A12242">
            <v>4210001</v>
          </cell>
          <cell r="B12242" t="str">
            <v>RESERVE FOR GEN'L REPL UNDER GUARANTEE-CURRENT</v>
          </cell>
        </row>
        <row r="12243">
          <cell r="A12243">
            <v>4210001</v>
          </cell>
          <cell r="B12243" t="str">
            <v>RESERVE FOR GEN'L REPL UNDER GUARANTEE-CURRENT</v>
          </cell>
        </row>
        <row r="12244">
          <cell r="A12244">
            <v>4210001</v>
          </cell>
          <cell r="B12244" t="str">
            <v>RESERVE FOR GEN'L REPL UNDER GUARANTEE-CURRENT</v>
          </cell>
        </row>
        <row r="12245">
          <cell r="A12245">
            <v>4210001</v>
          </cell>
          <cell r="B12245" t="str">
            <v>RESERVE FOR GEN'L REPL UNDER GUARANTEE-CURRENT</v>
          </cell>
        </row>
        <row r="12246">
          <cell r="A12246">
            <v>4210001</v>
          </cell>
          <cell r="B12246" t="str">
            <v>RESERVE FOR GEN'L REPL UNDER GUARANTEE-CURRENT</v>
          </cell>
        </row>
        <row r="12247">
          <cell r="A12247">
            <v>4210001</v>
          </cell>
          <cell r="B12247" t="str">
            <v>RESERVE FOR GEN'L REPL UNDER GUARANTEE-CURRENT</v>
          </cell>
        </row>
        <row r="12248">
          <cell r="A12248">
            <v>4210001</v>
          </cell>
          <cell r="B12248" t="str">
            <v>RESERVE FOR GEN'L REPL UNDER GUARANTEE-CURRENT</v>
          </cell>
        </row>
        <row r="12249">
          <cell r="A12249">
            <v>4210001</v>
          </cell>
          <cell r="B12249" t="str">
            <v>RESERVE FOR GEN'L REPL UNDER GUARANTEE-CURRENT</v>
          </cell>
        </row>
        <row r="12250">
          <cell r="A12250">
            <v>4210001</v>
          </cell>
          <cell r="B12250" t="str">
            <v>RESERVE FOR GEN'L REPL UNDER GUARANTEE-CURRENT</v>
          </cell>
        </row>
        <row r="12251">
          <cell r="A12251">
            <v>4210001</v>
          </cell>
          <cell r="B12251" t="str">
            <v>RESERVE FOR GEN'L REPL UNDER GUARANTEE-CURRENT</v>
          </cell>
        </row>
        <row r="12252">
          <cell r="A12252">
            <v>4210001</v>
          </cell>
          <cell r="B12252" t="str">
            <v>RESERVE FOR GEN'L REPL UNDER GUARANTEE-CURRENT</v>
          </cell>
        </row>
        <row r="12253">
          <cell r="A12253">
            <v>4210001</v>
          </cell>
          <cell r="B12253" t="str">
            <v>RESERVE FOR GEN'L REPL UNDER GUARANTEE-CURRENT</v>
          </cell>
        </row>
        <row r="12254">
          <cell r="A12254">
            <v>4210001</v>
          </cell>
          <cell r="B12254" t="str">
            <v>RESERVE FOR GEN'L REPL UNDER GUARANTEE-CURRENT</v>
          </cell>
        </row>
        <row r="12255">
          <cell r="A12255">
            <v>4210001</v>
          </cell>
          <cell r="B12255" t="str">
            <v>RESERVE FOR GEN'L REPL UNDER GUARANTEE-CURRENT</v>
          </cell>
        </row>
        <row r="12256">
          <cell r="A12256">
            <v>4311002</v>
          </cell>
          <cell r="B12256" t="str">
            <v>WITHIN OWN DIVISION</v>
          </cell>
        </row>
        <row r="12257">
          <cell r="A12257">
            <v>4311002</v>
          </cell>
          <cell r="B12257" t="str">
            <v>WITHIN OWN DIVISION</v>
          </cell>
        </row>
        <row r="12258">
          <cell r="A12258">
            <v>4410001</v>
          </cell>
          <cell r="B12258" t="str">
            <v>INT. OF OTHER SHARE OWNERS IN EQUITY OF AFFIL</v>
          </cell>
        </row>
        <row r="12259">
          <cell r="A12259">
            <v>4510001</v>
          </cell>
          <cell r="B12259" t="str">
            <v>CAPITAL STOCK</v>
          </cell>
        </row>
        <row r="12260">
          <cell r="A12260">
            <v>4510001</v>
          </cell>
          <cell r="B12260" t="str">
            <v>CAPITAL STOCK</v>
          </cell>
        </row>
        <row r="12261">
          <cell r="A12261">
            <v>4510001</v>
          </cell>
          <cell r="B12261" t="str">
            <v>CAPITAL STOCK</v>
          </cell>
        </row>
        <row r="12262">
          <cell r="A12262">
            <v>4510001</v>
          </cell>
          <cell r="B12262" t="str">
            <v>CAPITAL STOCK</v>
          </cell>
        </row>
        <row r="12263">
          <cell r="A12263">
            <v>4610001</v>
          </cell>
          <cell r="B12263" t="str">
            <v>CAPITAL SURPLUS</v>
          </cell>
        </row>
        <row r="12264">
          <cell r="A12264">
            <v>4610001</v>
          </cell>
          <cell r="B12264" t="str">
            <v>CAPITAL SURPLUS</v>
          </cell>
        </row>
        <row r="12265">
          <cell r="A12265">
            <v>4610001</v>
          </cell>
          <cell r="B12265" t="str">
            <v>CAPITAL SURPLUS</v>
          </cell>
        </row>
        <row r="12266">
          <cell r="A12266">
            <v>4610002</v>
          </cell>
          <cell r="B12266" t="str">
            <v>EQUITY-(GE FOREIGN INDUST. CO.</v>
          </cell>
        </row>
        <row r="12267">
          <cell r="A12267">
            <v>4620001</v>
          </cell>
          <cell r="B12267" t="str">
            <v>FORGEIN CURRENCY TRANSLATION ADJ</v>
          </cell>
        </row>
        <row r="12268">
          <cell r="A12268">
            <v>4640101</v>
          </cell>
          <cell r="B12268" t="str">
            <v>OPENING BALANCE-TRANSITION ADJUSTMENT (PRE-TAX)</v>
          </cell>
        </row>
        <row r="12269">
          <cell r="A12269">
            <v>4711001</v>
          </cell>
          <cell r="B12269" t="str">
            <v>IMPUTED DEBT-GAP SUBACCOUNT 471.1</v>
          </cell>
        </row>
        <row r="12270">
          <cell r="A12270">
            <v>4711001</v>
          </cell>
          <cell r="B12270" t="str">
            <v>IMPUTED DEBT-GAP SUBACCOUNT 471.1</v>
          </cell>
        </row>
        <row r="12271">
          <cell r="A12271">
            <v>4711001</v>
          </cell>
          <cell r="B12271" t="str">
            <v>IMPUTED DEBT-GAP SUBACCOUNT 471.1</v>
          </cell>
        </row>
        <row r="12272">
          <cell r="A12272">
            <v>4711001</v>
          </cell>
          <cell r="B12272" t="str">
            <v>IMPUTED DEBT-GAP SUBACCOUNT 471.1</v>
          </cell>
        </row>
        <row r="12273">
          <cell r="A12273">
            <v>4711001</v>
          </cell>
          <cell r="B12273" t="str">
            <v>IMPUTED DEBT-GAP SUBACCOUNT 471.1</v>
          </cell>
        </row>
        <row r="12274">
          <cell r="A12274">
            <v>4711001</v>
          </cell>
          <cell r="B12274" t="str">
            <v>IMPUTED DEBT-GAP SUBACCOUNT 471.1</v>
          </cell>
        </row>
        <row r="12275">
          <cell r="A12275">
            <v>4711001</v>
          </cell>
          <cell r="B12275" t="str">
            <v>IMPUTED DEBT-GAP SUBACCOUNT 471.1</v>
          </cell>
        </row>
        <row r="12276">
          <cell r="A12276">
            <v>4711001</v>
          </cell>
          <cell r="B12276" t="str">
            <v>IMPUTED DEBT-GAP SUBACCOUNT 471.1</v>
          </cell>
        </row>
        <row r="12277">
          <cell r="A12277">
            <v>4711001</v>
          </cell>
          <cell r="B12277" t="str">
            <v>IMPUTED DEBT-GAP SUBACCOUNT 471.1</v>
          </cell>
        </row>
        <row r="12278">
          <cell r="A12278">
            <v>4711001</v>
          </cell>
          <cell r="B12278" t="str">
            <v>IMPUTED DEBT-GAP SUBACCOUNT 471.1</v>
          </cell>
        </row>
        <row r="12279">
          <cell r="A12279">
            <v>4711001</v>
          </cell>
          <cell r="B12279" t="str">
            <v>IMPUTED DEBT-GAP SUBACCOUNT 471.1</v>
          </cell>
        </row>
        <row r="12280">
          <cell r="A12280">
            <v>4711001</v>
          </cell>
          <cell r="B12280" t="str">
            <v>IMPUTED DEBT-GAP SUBACCOUNT 471.1</v>
          </cell>
        </row>
        <row r="12281">
          <cell r="A12281">
            <v>4711001</v>
          </cell>
          <cell r="B12281" t="str">
            <v>IMPUTED DEBT-GAP SUBACCOUNT 471.1</v>
          </cell>
        </row>
        <row r="12282">
          <cell r="A12282">
            <v>4711001</v>
          </cell>
          <cell r="B12282" t="str">
            <v>IMPUTED DEBT-GAP SUBACCOUNT 471.1</v>
          </cell>
        </row>
        <row r="12283">
          <cell r="A12283">
            <v>4711001</v>
          </cell>
          <cell r="B12283" t="str">
            <v>IMPUTED DEBT-GAP SUBACCOUNT 471.1</v>
          </cell>
        </row>
        <row r="12284">
          <cell r="A12284">
            <v>4711001</v>
          </cell>
          <cell r="B12284" t="str">
            <v>IMPUTED DEBT-GAP SUBACCOUNT 471.1</v>
          </cell>
        </row>
        <row r="12285">
          <cell r="A12285">
            <v>4712101</v>
          </cell>
          <cell r="B12285" t="str">
            <v>ALL OTHER EXCLUDING NET INCOME</v>
          </cell>
        </row>
        <row r="12286">
          <cell r="A12286">
            <v>4712101</v>
          </cell>
          <cell r="B12286" t="str">
            <v>ALL OTHER EXCLUDING NET INCOME</v>
          </cell>
        </row>
        <row r="12287">
          <cell r="A12287">
            <v>4712101</v>
          </cell>
          <cell r="B12287" t="str">
            <v>ALL OTHER EXCLUDING NET INCOME</v>
          </cell>
        </row>
        <row r="12288">
          <cell r="A12288">
            <v>4712301</v>
          </cell>
          <cell r="B12288" t="str">
            <v>DIVIDENDS-CURRENT YEAR</v>
          </cell>
        </row>
        <row r="12289">
          <cell r="A12289">
            <v>4720001</v>
          </cell>
          <cell r="B12289" t="str">
            <v>AFFILIATE CURRENT ACCOUNT OUTSIDE OWN BUSINESS</v>
          </cell>
        </row>
        <row r="12290">
          <cell r="A12290">
            <v>4720001</v>
          </cell>
          <cell r="B12290" t="str">
            <v>AFFILIATE CURRENT ACCOUNT OUTSIDE OWN BUSINESS</v>
          </cell>
        </row>
        <row r="12291">
          <cell r="A12291">
            <v>4720001</v>
          </cell>
          <cell r="B12291" t="str">
            <v>AFFILIATE CURRENT ACCOUNT OUTSIDE OWN BUSINESS</v>
          </cell>
        </row>
        <row r="12292">
          <cell r="A12292">
            <v>4720002</v>
          </cell>
          <cell r="B12292" t="str">
            <v>AFFILIATE CURRENT ACCOUNT WITHIN OWN BUSINESS</v>
          </cell>
        </row>
        <row r="12293">
          <cell r="A12293">
            <v>4720002</v>
          </cell>
          <cell r="B12293" t="str">
            <v>AFFILIATE CURRENT ACCOUNT WITHIN OWN BUSINESS</v>
          </cell>
        </row>
        <row r="12294">
          <cell r="A12294">
            <v>4720002</v>
          </cell>
          <cell r="B12294" t="str">
            <v>AFFILIATE CURRENT ACCOUNT WITHIN OWN BUSINESS</v>
          </cell>
        </row>
        <row r="12295">
          <cell r="A12295">
            <v>4720002</v>
          </cell>
          <cell r="B12295" t="str">
            <v>AFFILIATE CURRENT ACCOUNT WITHIN OWN BUSINESS</v>
          </cell>
        </row>
        <row r="12296">
          <cell r="A12296">
            <v>4720002</v>
          </cell>
          <cell r="B12296" t="str">
            <v>AFFILIATE CURRENT ACCOUNT WITHIN OWN BUSINESS</v>
          </cell>
        </row>
        <row r="12297">
          <cell r="A12297">
            <v>4720002</v>
          </cell>
          <cell r="B12297" t="str">
            <v>AFFILIATE CURRENT ACCOUNT WITHIN OWN BUSINESS</v>
          </cell>
        </row>
        <row r="12298">
          <cell r="A12298">
            <v>4720002</v>
          </cell>
          <cell r="B12298" t="str">
            <v>AFFILIATE CURRENT ACCOUNT WITHIN OWN BUSINESS</v>
          </cell>
        </row>
        <row r="12299">
          <cell r="A12299">
            <v>4720004</v>
          </cell>
          <cell r="B12299" t="str">
            <v>AFFILIATE CURRENT ACCOUNT - CANADA</v>
          </cell>
        </row>
        <row r="12300">
          <cell r="A12300">
            <v>4720071</v>
          </cell>
          <cell r="B12300" t="str">
            <v>TRSY-AFFILLIATE CURRENT ACCOUTN</v>
          </cell>
        </row>
        <row r="12301">
          <cell r="A12301">
            <v>4810001</v>
          </cell>
          <cell r="B12301" t="str">
            <v>RETAINED EARNINGS AT JANUARY 1</v>
          </cell>
        </row>
        <row r="12302">
          <cell r="A12302">
            <v>5011001</v>
          </cell>
          <cell r="B12302" t="str">
            <v>EXTERNAL CUSTOMERS</v>
          </cell>
        </row>
        <row r="12303">
          <cell r="A12303">
            <v>5011001</v>
          </cell>
          <cell r="B12303" t="str">
            <v>EXTERNAL CUSTOMERS</v>
          </cell>
        </row>
        <row r="12304">
          <cell r="A12304">
            <v>5011001</v>
          </cell>
          <cell r="B12304" t="str">
            <v>EXTERNAL CUSTOMERS</v>
          </cell>
        </row>
        <row r="12305">
          <cell r="A12305">
            <v>5011001</v>
          </cell>
          <cell r="B12305" t="str">
            <v>EXTERNAL CUSTOMERS</v>
          </cell>
        </row>
        <row r="12306">
          <cell r="A12306">
            <v>5011001</v>
          </cell>
          <cell r="B12306" t="str">
            <v>EXTERNAL CUSTOMERS</v>
          </cell>
        </row>
        <row r="12307">
          <cell r="A12307">
            <v>5011001</v>
          </cell>
          <cell r="B12307" t="str">
            <v>EXTERNAL CUSTOMERS</v>
          </cell>
        </row>
        <row r="12308">
          <cell r="A12308">
            <v>5011001</v>
          </cell>
          <cell r="B12308" t="str">
            <v>EXTERNAL CUSTOMERS</v>
          </cell>
        </row>
        <row r="12309">
          <cell r="A12309">
            <v>5011001</v>
          </cell>
          <cell r="B12309" t="str">
            <v>EXTERNAL CUSTOMERS</v>
          </cell>
        </row>
        <row r="12310">
          <cell r="A12310">
            <v>5011001</v>
          </cell>
          <cell r="B12310" t="str">
            <v>EXTERNAL CUSTOMERS</v>
          </cell>
        </row>
        <row r="12311">
          <cell r="A12311">
            <v>5011001</v>
          </cell>
          <cell r="B12311" t="str">
            <v>EXTERNAL CUSTOMERS</v>
          </cell>
        </row>
        <row r="12312">
          <cell r="A12312">
            <v>5011001</v>
          </cell>
          <cell r="B12312" t="str">
            <v>EXTERNAL CUSTOMERS</v>
          </cell>
        </row>
        <row r="12313">
          <cell r="A12313">
            <v>5011001</v>
          </cell>
          <cell r="B12313" t="str">
            <v>EXTERNAL CUSTOMERS</v>
          </cell>
        </row>
        <row r="12314">
          <cell r="A12314">
            <v>5011001</v>
          </cell>
          <cell r="B12314" t="str">
            <v>EXTERNAL CUSTOMERS</v>
          </cell>
        </row>
        <row r="12315">
          <cell r="A12315">
            <v>5011001</v>
          </cell>
          <cell r="B12315" t="str">
            <v>EXTERNAL CUSTOMERS</v>
          </cell>
        </row>
        <row r="12316">
          <cell r="A12316">
            <v>5011001</v>
          </cell>
          <cell r="B12316" t="str">
            <v>EXTERNAL CUSTOMERS</v>
          </cell>
        </row>
        <row r="12317">
          <cell r="A12317">
            <v>5011001</v>
          </cell>
          <cell r="B12317" t="str">
            <v>EXTERNAL CUSTOMERS</v>
          </cell>
        </row>
        <row r="12318">
          <cell r="A12318">
            <v>5011001</v>
          </cell>
          <cell r="B12318" t="str">
            <v>EXTERNAL CUSTOMERS</v>
          </cell>
        </row>
        <row r="12319">
          <cell r="A12319">
            <v>5011001</v>
          </cell>
          <cell r="B12319" t="str">
            <v>EXTERNAL CUSTOMERS</v>
          </cell>
        </row>
        <row r="12320">
          <cell r="A12320">
            <v>5011001</v>
          </cell>
          <cell r="B12320" t="str">
            <v>EXTERNAL CUSTOMERS</v>
          </cell>
        </row>
        <row r="12321">
          <cell r="A12321">
            <v>5012201</v>
          </cell>
          <cell r="B12321" t="str">
            <v>WITHIN OWN DIVISION</v>
          </cell>
        </row>
        <row r="12322">
          <cell r="A12322">
            <v>5012201</v>
          </cell>
          <cell r="B12322" t="str">
            <v>WITHIN OWN DIVISION</v>
          </cell>
        </row>
        <row r="12323">
          <cell r="A12323">
            <v>5012201</v>
          </cell>
          <cell r="B12323" t="str">
            <v>WITHIN OWN DIVISION</v>
          </cell>
        </row>
        <row r="12324">
          <cell r="A12324">
            <v>5012301</v>
          </cell>
          <cell r="B12324" t="str">
            <v>OTHERS WITHIN OWN GROUP</v>
          </cell>
        </row>
        <row r="12325">
          <cell r="A12325">
            <v>5012301</v>
          </cell>
          <cell r="B12325" t="str">
            <v>OTHERS WITHIN OWN GROUP</v>
          </cell>
        </row>
        <row r="12326">
          <cell r="A12326">
            <v>5012501</v>
          </cell>
          <cell r="B12326" t="str">
            <v>OTHER GE PARENT CO COMPONENTS</v>
          </cell>
        </row>
        <row r="12327">
          <cell r="A12327">
            <v>5012501</v>
          </cell>
          <cell r="B12327" t="str">
            <v>OTHER GE PARENT CO COMPONENTS</v>
          </cell>
        </row>
        <row r="12328">
          <cell r="A12328">
            <v>5012501</v>
          </cell>
          <cell r="B12328" t="str">
            <v>OTHER GE PARENT CO COMPONENTS</v>
          </cell>
        </row>
        <row r="12329">
          <cell r="A12329">
            <v>5012501</v>
          </cell>
          <cell r="B12329" t="str">
            <v>OTHER GE PARENT CO COMPONENTS</v>
          </cell>
        </row>
        <row r="12330">
          <cell r="A12330">
            <v>5012501</v>
          </cell>
          <cell r="B12330" t="str">
            <v>OTHER GE PARENT CO COMPONENTS</v>
          </cell>
        </row>
        <row r="12331">
          <cell r="A12331">
            <v>5012501</v>
          </cell>
          <cell r="B12331" t="str">
            <v>OTHER GE PARENT CO COMPONENTS</v>
          </cell>
        </row>
        <row r="12332">
          <cell r="A12332">
            <v>5012501</v>
          </cell>
          <cell r="B12332" t="str">
            <v>OTHER GE PARENT CO COMPONENTS</v>
          </cell>
        </row>
        <row r="12333">
          <cell r="A12333">
            <v>5012501</v>
          </cell>
          <cell r="B12333" t="str">
            <v>OTHER GE PARENT CO COMPONENTS</v>
          </cell>
        </row>
        <row r="12334">
          <cell r="A12334">
            <v>5012501</v>
          </cell>
          <cell r="B12334" t="str">
            <v>OTHER GE PARENT CO COMPONENTS</v>
          </cell>
        </row>
        <row r="12335">
          <cell r="A12335">
            <v>5012501</v>
          </cell>
          <cell r="B12335" t="str">
            <v>OTHER GE PARENT CO COMPONENTS</v>
          </cell>
        </row>
        <row r="12336">
          <cell r="A12336">
            <v>5012501</v>
          </cell>
          <cell r="B12336" t="str">
            <v>OTHER GE PARENT CO COMPONENTS</v>
          </cell>
        </row>
        <row r="12337">
          <cell r="A12337">
            <v>5012501</v>
          </cell>
          <cell r="B12337" t="str">
            <v>OTHER GE PARENT CO COMPONENTS</v>
          </cell>
        </row>
        <row r="12338">
          <cell r="A12338">
            <v>5013101</v>
          </cell>
          <cell r="B12338" t="str">
            <v>WITHIN OWN DEPARTMENT</v>
          </cell>
        </row>
        <row r="12339">
          <cell r="A12339">
            <v>5013101</v>
          </cell>
          <cell r="B12339" t="str">
            <v>WITHIN OWN DEPARTMENT</v>
          </cell>
        </row>
        <row r="12340">
          <cell r="A12340">
            <v>5013201</v>
          </cell>
          <cell r="B12340" t="str">
            <v>NET SALES BILLED-INTERCO-OWN DIVISION</v>
          </cell>
        </row>
        <row r="12341">
          <cell r="A12341">
            <v>5013201</v>
          </cell>
          <cell r="B12341" t="str">
            <v>NET SALES BILLED-INTERCO-OWN DIVISION</v>
          </cell>
        </row>
        <row r="12342">
          <cell r="A12342">
            <v>5013201</v>
          </cell>
          <cell r="B12342" t="str">
            <v>NET SALES BILLED-INTERCO-OWN DIVISION</v>
          </cell>
        </row>
        <row r="12343">
          <cell r="A12343">
            <v>5013201</v>
          </cell>
          <cell r="B12343" t="str">
            <v>NET SALES BILLED-INTERCO-OWN DIVISION</v>
          </cell>
        </row>
        <row r="12344">
          <cell r="A12344">
            <v>5013201</v>
          </cell>
          <cell r="B12344" t="str">
            <v>NET SALES BILLED-INTERCO-OWN DIVISION</v>
          </cell>
        </row>
        <row r="12345">
          <cell r="A12345">
            <v>5013201</v>
          </cell>
          <cell r="B12345" t="str">
            <v>NET SALES BILLED-INTERCO-OWN DIVISION</v>
          </cell>
        </row>
        <row r="12346">
          <cell r="A12346">
            <v>5013301</v>
          </cell>
          <cell r="B12346" t="str">
            <v>OTHERS WITHIN OWN GROUP</v>
          </cell>
        </row>
        <row r="12347">
          <cell r="A12347">
            <v>5013501</v>
          </cell>
          <cell r="B12347" t="str">
            <v>OTHER CONSOLIDATED COMPONENTS</v>
          </cell>
        </row>
        <row r="12348">
          <cell r="A12348">
            <v>5100001</v>
          </cell>
          <cell r="B12348" t="str">
            <v>ALL OTHER COSTS AND EXPENSES</v>
          </cell>
        </row>
        <row r="12349">
          <cell r="A12349">
            <v>5100001</v>
          </cell>
          <cell r="B12349" t="str">
            <v>ALL OTHER COSTS AND EXPENSES</v>
          </cell>
        </row>
        <row r="12350">
          <cell r="A12350">
            <v>5100001</v>
          </cell>
          <cell r="B12350" t="str">
            <v>ALL OTHER COSTS AND EXPENSES</v>
          </cell>
        </row>
        <row r="12351">
          <cell r="A12351">
            <v>5100001</v>
          </cell>
          <cell r="B12351" t="str">
            <v>ALL OTHER COSTS AND EXPENSES</v>
          </cell>
        </row>
        <row r="12352">
          <cell r="A12352">
            <v>5100001</v>
          </cell>
          <cell r="B12352" t="str">
            <v>ALL OTHER COSTS AND EXPENSES</v>
          </cell>
        </row>
        <row r="12353">
          <cell r="A12353">
            <v>5100001</v>
          </cell>
          <cell r="B12353" t="str">
            <v>ALL OTHER COSTS AND EXPENSES</v>
          </cell>
        </row>
        <row r="12354">
          <cell r="A12354">
            <v>5100001</v>
          </cell>
          <cell r="B12354" t="str">
            <v>ALL OTHER COSTS AND EXPENSES</v>
          </cell>
        </row>
        <row r="12355">
          <cell r="A12355">
            <v>5100001</v>
          </cell>
          <cell r="B12355" t="str">
            <v>ALL OTHER COSTS AND EXPENSES</v>
          </cell>
        </row>
        <row r="12356">
          <cell r="A12356">
            <v>5100001</v>
          </cell>
          <cell r="B12356" t="str">
            <v>ALL OTHER COSTS AND EXPENSES</v>
          </cell>
        </row>
        <row r="12357">
          <cell r="A12357">
            <v>5100001</v>
          </cell>
          <cell r="B12357" t="str">
            <v>ALL OTHER COSTS AND EXPENSES</v>
          </cell>
        </row>
        <row r="12358">
          <cell r="A12358">
            <v>5100001</v>
          </cell>
          <cell r="B12358" t="str">
            <v>ALL OTHER COSTS AND EXPENSES</v>
          </cell>
        </row>
        <row r="12359">
          <cell r="A12359">
            <v>5100001</v>
          </cell>
          <cell r="B12359" t="str">
            <v>ALL OTHER COSTS AND EXPENSES</v>
          </cell>
        </row>
        <row r="12360">
          <cell r="A12360">
            <v>5100001</v>
          </cell>
          <cell r="B12360" t="str">
            <v>ALL OTHER COSTS AND EXPENSES</v>
          </cell>
        </row>
        <row r="12361">
          <cell r="A12361">
            <v>5100001</v>
          </cell>
          <cell r="B12361" t="str">
            <v>ALL OTHER COSTS AND EXPENSES</v>
          </cell>
        </row>
        <row r="12362">
          <cell r="A12362">
            <v>5100001</v>
          </cell>
          <cell r="B12362" t="str">
            <v>ALL OTHER COSTS AND EXPENSES</v>
          </cell>
        </row>
        <row r="12363">
          <cell r="A12363">
            <v>5100001</v>
          </cell>
          <cell r="B12363" t="str">
            <v>ALL OTHER COSTS AND EXPENSES</v>
          </cell>
        </row>
        <row r="12364">
          <cell r="A12364">
            <v>5100001</v>
          </cell>
          <cell r="B12364" t="str">
            <v>ALL OTHER COSTS AND EXPENSES</v>
          </cell>
        </row>
        <row r="12365">
          <cell r="A12365">
            <v>5100001</v>
          </cell>
          <cell r="B12365" t="str">
            <v>ALL OTHER COSTS AND EXPENSES</v>
          </cell>
        </row>
        <row r="12366">
          <cell r="A12366">
            <v>5100001</v>
          </cell>
          <cell r="B12366" t="str">
            <v>ALL OTHER COSTS AND EXPENSES</v>
          </cell>
        </row>
        <row r="12367">
          <cell r="A12367">
            <v>5100001</v>
          </cell>
          <cell r="B12367" t="str">
            <v>ALL OTHER COSTS AND EXPENSES</v>
          </cell>
        </row>
        <row r="12368">
          <cell r="A12368">
            <v>5100001</v>
          </cell>
          <cell r="B12368" t="str">
            <v>ALL OTHER COSTS AND EXPENSES</v>
          </cell>
        </row>
        <row r="12369">
          <cell r="A12369">
            <v>5100001</v>
          </cell>
          <cell r="B12369" t="str">
            <v>ALL OTHER COSTS AND EXPENSES</v>
          </cell>
        </row>
        <row r="12370">
          <cell r="A12370">
            <v>5100001</v>
          </cell>
          <cell r="B12370" t="str">
            <v>ALL OTHER COSTS AND EXPENSES</v>
          </cell>
        </row>
        <row r="12371">
          <cell r="A12371">
            <v>5100001</v>
          </cell>
          <cell r="B12371" t="str">
            <v>ALL OTHER COSTS AND EXPENSES</v>
          </cell>
        </row>
        <row r="12372">
          <cell r="A12372">
            <v>5100001</v>
          </cell>
          <cell r="B12372" t="str">
            <v>ALL OTHER COSTS AND EXPENSES</v>
          </cell>
        </row>
        <row r="12373">
          <cell r="A12373">
            <v>5100001</v>
          </cell>
          <cell r="B12373" t="str">
            <v>ALL OTHER COSTS AND EXPENSES</v>
          </cell>
        </row>
        <row r="12374">
          <cell r="A12374">
            <v>5100001</v>
          </cell>
          <cell r="B12374" t="str">
            <v>ALL OTHER COSTS AND EXPENSES</v>
          </cell>
        </row>
        <row r="12375">
          <cell r="A12375">
            <v>5100001</v>
          </cell>
          <cell r="B12375" t="str">
            <v>ALL OTHER COSTS AND EXPENSES</v>
          </cell>
        </row>
        <row r="12376">
          <cell r="A12376">
            <v>5100001</v>
          </cell>
          <cell r="B12376" t="str">
            <v>ALL OTHER COSTS AND EXPENSES</v>
          </cell>
        </row>
        <row r="12377">
          <cell r="A12377">
            <v>5100001</v>
          </cell>
          <cell r="B12377" t="str">
            <v>ALL OTHER COSTS AND EXPENSES</v>
          </cell>
        </row>
        <row r="12378">
          <cell r="A12378">
            <v>5100001</v>
          </cell>
          <cell r="B12378" t="str">
            <v>ALL OTHER COSTS AND EXPENSES</v>
          </cell>
        </row>
        <row r="12379">
          <cell r="A12379">
            <v>5100001</v>
          </cell>
          <cell r="B12379" t="str">
            <v>ALL OTHER COSTS AND EXPENSES</v>
          </cell>
        </row>
        <row r="12380">
          <cell r="A12380">
            <v>5100001</v>
          </cell>
          <cell r="B12380" t="str">
            <v>ALL OTHER COSTS AND EXPENSES</v>
          </cell>
        </row>
        <row r="12381">
          <cell r="A12381">
            <v>5100001</v>
          </cell>
          <cell r="B12381" t="str">
            <v>ALL OTHER COSTS AND EXPENSES</v>
          </cell>
        </row>
        <row r="12382">
          <cell r="A12382">
            <v>5100001</v>
          </cell>
          <cell r="B12382" t="str">
            <v>ALL OTHER COSTS AND EXPENSES</v>
          </cell>
        </row>
        <row r="12383">
          <cell r="A12383">
            <v>5100001</v>
          </cell>
          <cell r="B12383" t="str">
            <v>ALL OTHER COSTS AND EXPENSES</v>
          </cell>
        </row>
        <row r="12384">
          <cell r="A12384">
            <v>5100001</v>
          </cell>
          <cell r="B12384" t="str">
            <v>ALL OTHER COSTS AND EXPENSES</v>
          </cell>
        </row>
        <row r="12385">
          <cell r="A12385">
            <v>5100001</v>
          </cell>
          <cell r="B12385" t="str">
            <v>ALL OTHER COSTS AND EXPENSES</v>
          </cell>
        </row>
        <row r="12386">
          <cell r="A12386">
            <v>5100001</v>
          </cell>
          <cell r="B12386" t="str">
            <v>ALL OTHER COSTS AND EXPENSES</v>
          </cell>
        </row>
        <row r="12387">
          <cell r="A12387">
            <v>5100001</v>
          </cell>
          <cell r="B12387" t="str">
            <v>ALL OTHER COSTS AND EXPENSES</v>
          </cell>
        </row>
        <row r="12388">
          <cell r="A12388">
            <v>5100001</v>
          </cell>
          <cell r="B12388" t="str">
            <v>ALL OTHER COSTS AND EXPENSES</v>
          </cell>
        </row>
        <row r="12389">
          <cell r="A12389">
            <v>5100001</v>
          </cell>
          <cell r="B12389" t="str">
            <v>ALL OTHER COSTS AND EXPENSES</v>
          </cell>
        </row>
        <row r="12390">
          <cell r="A12390">
            <v>5100001</v>
          </cell>
          <cell r="B12390" t="str">
            <v>ALL OTHER COSTS AND EXPENSES</v>
          </cell>
        </row>
        <row r="12391">
          <cell r="A12391">
            <v>5100001</v>
          </cell>
          <cell r="B12391" t="str">
            <v>ALL OTHER COSTS AND EXPENSES</v>
          </cell>
        </row>
        <row r="12392">
          <cell r="A12392">
            <v>5100001</v>
          </cell>
          <cell r="B12392" t="str">
            <v>ALL OTHER COSTS AND EXPENSES</v>
          </cell>
        </row>
        <row r="12393">
          <cell r="A12393">
            <v>5100001</v>
          </cell>
          <cell r="B12393" t="str">
            <v>ALL OTHER COSTS AND EXPENSES</v>
          </cell>
        </row>
        <row r="12394">
          <cell r="A12394">
            <v>5100001</v>
          </cell>
          <cell r="B12394" t="str">
            <v>ALL OTHER COSTS AND EXPENSES</v>
          </cell>
        </row>
        <row r="12395">
          <cell r="A12395">
            <v>5100001</v>
          </cell>
          <cell r="B12395" t="str">
            <v>ALL OTHER COSTS AND EXPENSES</v>
          </cell>
        </row>
        <row r="12396">
          <cell r="A12396">
            <v>5100001</v>
          </cell>
          <cell r="B12396" t="str">
            <v>ALL OTHER COSTS AND EXPENSES</v>
          </cell>
        </row>
        <row r="12397">
          <cell r="A12397">
            <v>5100001</v>
          </cell>
          <cell r="B12397" t="str">
            <v>ALL OTHER COSTS AND EXPENSES</v>
          </cell>
        </row>
        <row r="12398">
          <cell r="A12398">
            <v>5100001</v>
          </cell>
          <cell r="B12398" t="str">
            <v>ALL OTHER COSTS AND EXPENSES</v>
          </cell>
        </row>
        <row r="12399">
          <cell r="A12399">
            <v>5100001</v>
          </cell>
          <cell r="B12399" t="str">
            <v>ALL OTHER COSTS AND EXPENSES</v>
          </cell>
        </row>
        <row r="12400">
          <cell r="A12400">
            <v>5100001</v>
          </cell>
          <cell r="B12400" t="str">
            <v>ALL OTHER COSTS AND EXPENSES</v>
          </cell>
        </row>
        <row r="12401">
          <cell r="A12401">
            <v>5100001</v>
          </cell>
          <cell r="B12401" t="str">
            <v>ALL OTHER COSTS AND EXPENSES</v>
          </cell>
        </row>
        <row r="12402">
          <cell r="A12402">
            <v>5100001</v>
          </cell>
          <cell r="B12402" t="str">
            <v>ALL OTHER COSTS AND EXPENSES</v>
          </cell>
        </row>
        <row r="12403">
          <cell r="A12403">
            <v>5100001</v>
          </cell>
          <cell r="B12403" t="str">
            <v>ALL OTHER COSTS AND EXPENSES</v>
          </cell>
        </row>
        <row r="12404">
          <cell r="A12404">
            <v>5100001</v>
          </cell>
          <cell r="B12404" t="str">
            <v>ALL OTHER COSTS AND EXPENSES</v>
          </cell>
        </row>
        <row r="12405">
          <cell r="A12405">
            <v>5100001</v>
          </cell>
          <cell r="B12405" t="str">
            <v>ALL OTHER COSTS AND EXPENSES</v>
          </cell>
        </row>
        <row r="12406">
          <cell r="A12406">
            <v>5100001</v>
          </cell>
          <cell r="B12406" t="str">
            <v>ALL OTHER COSTS AND EXPENSES</v>
          </cell>
        </row>
        <row r="12407">
          <cell r="A12407">
            <v>5100001</v>
          </cell>
          <cell r="B12407" t="str">
            <v>ALL OTHER COSTS AND EXPENSES</v>
          </cell>
        </row>
        <row r="12408">
          <cell r="A12408">
            <v>5100001</v>
          </cell>
          <cell r="B12408" t="str">
            <v>ALL OTHER COSTS AND EXPENSES</v>
          </cell>
        </row>
        <row r="12409">
          <cell r="A12409">
            <v>5100001</v>
          </cell>
          <cell r="B12409" t="str">
            <v>ALL OTHER COSTS AND EXPENSES</v>
          </cell>
        </row>
        <row r="12410">
          <cell r="A12410">
            <v>5100001</v>
          </cell>
          <cell r="B12410" t="str">
            <v>ALL OTHER COSTS AND EXPENSES</v>
          </cell>
        </row>
        <row r="12411">
          <cell r="A12411">
            <v>5100001</v>
          </cell>
          <cell r="B12411" t="str">
            <v>ALL OTHER COSTS AND EXPENSES</v>
          </cell>
        </row>
        <row r="12412">
          <cell r="A12412">
            <v>5100001</v>
          </cell>
          <cell r="B12412" t="str">
            <v>ALL OTHER COSTS AND EXPENSES</v>
          </cell>
        </row>
        <row r="12413">
          <cell r="A12413">
            <v>5100001</v>
          </cell>
          <cell r="B12413" t="str">
            <v>ALL OTHER COSTS AND EXPENSES</v>
          </cell>
        </row>
        <row r="12414">
          <cell r="A12414">
            <v>5100001</v>
          </cell>
          <cell r="B12414" t="str">
            <v>ALL OTHER COSTS AND EXPENSES</v>
          </cell>
        </row>
        <row r="12415">
          <cell r="A12415">
            <v>5100001</v>
          </cell>
          <cell r="B12415" t="str">
            <v>ALL OTHER COSTS AND EXPENSES</v>
          </cell>
        </row>
        <row r="12416">
          <cell r="A12416">
            <v>5100001</v>
          </cell>
          <cell r="B12416" t="str">
            <v>ALL OTHER COSTS AND EXPENSES</v>
          </cell>
        </row>
        <row r="12417">
          <cell r="A12417">
            <v>5100001</v>
          </cell>
          <cell r="B12417" t="str">
            <v>ALL OTHER COSTS AND EXPENSES</v>
          </cell>
        </row>
        <row r="12418">
          <cell r="A12418">
            <v>5100001</v>
          </cell>
          <cell r="B12418" t="str">
            <v>ALL OTHER COSTS AND EXPENSES</v>
          </cell>
        </row>
        <row r="12419">
          <cell r="A12419">
            <v>5100001</v>
          </cell>
          <cell r="B12419" t="str">
            <v>ALL OTHER COSTS AND EXPENSES</v>
          </cell>
        </row>
        <row r="12420">
          <cell r="A12420">
            <v>5100001</v>
          </cell>
          <cell r="B12420" t="str">
            <v>ALL OTHER COSTS AND EXPENSES</v>
          </cell>
        </row>
        <row r="12421">
          <cell r="A12421">
            <v>5100001</v>
          </cell>
          <cell r="B12421" t="str">
            <v>ALL OTHER COSTS AND EXPENSES</v>
          </cell>
        </row>
        <row r="12422">
          <cell r="A12422">
            <v>5100001</v>
          </cell>
          <cell r="B12422" t="str">
            <v>ALL OTHER COSTS AND EXPENSES</v>
          </cell>
        </row>
        <row r="12423">
          <cell r="A12423">
            <v>5100001</v>
          </cell>
          <cell r="B12423" t="str">
            <v>ALL OTHER COSTS AND EXPENSES</v>
          </cell>
        </row>
        <row r="12424">
          <cell r="A12424">
            <v>5100001</v>
          </cell>
          <cell r="B12424" t="str">
            <v>ALL OTHER COSTS AND EXPENSES</v>
          </cell>
        </row>
        <row r="12425">
          <cell r="A12425">
            <v>5100001</v>
          </cell>
          <cell r="B12425" t="str">
            <v>ALL OTHER COSTS AND EXPENSES</v>
          </cell>
        </row>
        <row r="12426">
          <cell r="A12426">
            <v>5100001</v>
          </cell>
          <cell r="B12426" t="str">
            <v>ALL OTHER COSTS AND EXPENSES</v>
          </cell>
        </row>
        <row r="12427">
          <cell r="A12427">
            <v>5100001</v>
          </cell>
          <cell r="B12427" t="str">
            <v>ALL OTHER COSTS AND EXPENSES</v>
          </cell>
        </row>
        <row r="12428">
          <cell r="A12428">
            <v>5100001</v>
          </cell>
          <cell r="B12428" t="str">
            <v>ALL OTHER COSTS AND EXPENSES</v>
          </cell>
        </row>
        <row r="12429">
          <cell r="A12429">
            <v>5100001</v>
          </cell>
          <cell r="B12429" t="str">
            <v>ALL OTHER COSTS AND EXPENSES</v>
          </cell>
        </row>
        <row r="12430">
          <cell r="A12430">
            <v>5100001</v>
          </cell>
          <cell r="B12430" t="str">
            <v>ALL OTHER COSTS AND EXPENSES</v>
          </cell>
        </row>
        <row r="12431">
          <cell r="A12431">
            <v>5100001</v>
          </cell>
          <cell r="B12431" t="str">
            <v>ALL OTHER COSTS AND EXPENSES</v>
          </cell>
        </row>
        <row r="12432">
          <cell r="A12432">
            <v>5100001</v>
          </cell>
          <cell r="B12432" t="str">
            <v>ALL OTHER COSTS AND EXPENSES</v>
          </cell>
        </row>
        <row r="12433">
          <cell r="A12433">
            <v>5100001</v>
          </cell>
          <cell r="B12433" t="str">
            <v>ALL OTHER COSTS AND EXPENSES</v>
          </cell>
        </row>
        <row r="12434">
          <cell r="A12434">
            <v>5100001</v>
          </cell>
          <cell r="B12434" t="str">
            <v>ALL OTHER COSTS AND EXPENSES</v>
          </cell>
        </row>
        <row r="12435">
          <cell r="A12435">
            <v>5100001</v>
          </cell>
          <cell r="B12435" t="str">
            <v>ALL OTHER COSTS AND EXPENSES</v>
          </cell>
        </row>
        <row r="12436">
          <cell r="A12436">
            <v>5100001</v>
          </cell>
          <cell r="B12436" t="str">
            <v>ALL OTHER COSTS AND EXPENSES</v>
          </cell>
        </row>
        <row r="12437">
          <cell r="A12437">
            <v>5100001</v>
          </cell>
          <cell r="B12437" t="str">
            <v>ALL OTHER COSTS AND EXPENSES</v>
          </cell>
        </row>
        <row r="12438">
          <cell r="A12438">
            <v>5100001</v>
          </cell>
          <cell r="B12438" t="str">
            <v>ALL OTHER COSTS AND EXPENSES</v>
          </cell>
        </row>
        <row r="12439">
          <cell r="A12439">
            <v>5100001</v>
          </cell>
          <cell r="B12439" t="str">
            <v>ALL OTHER COSTS AND EXPENSES</v>
          </cell>
        </row>
        <row r="12440">
          <cell r="A12440">
            <v>5100001</v>
          </cell>
          <cell r="B12440" t="str">
            <v>ALL OTHER COSTS AND EXPENSES</v>
          </cell>
        </row>
        <row r="12441">
          <cell r="A12441">
            <v>5100001</v>
          </cell>
          <cell r="B12441" t="str">
            <v>ALL OTHER COSTS AND EXPENSES</v>
          </cell>
        </row>
        <row r="12442">
          <cell r="A12442">
            <v>5100001</v>
          </cell>
          <cell r="B12442" t="str">
            <v>ALL OTHER COSTS AND EXPENSES</v>
          </cell>
        </row>
        <row r="12443">
          <cell r="A12443">
            <v>5100001</v>
          </cell>
          <cell r="B12443" t="str">
            <v>ALL OTHER COSTS AND EXPENSES</v>
          </cell>
        </row>
        <row r="12444">
          <cell r="A12444">
            <v>5100001</v>
          </cell>
          <cell r="B12444" t="str">
            <v>ALL OTHER COSTS AND EXPENSES</v>
          </cell>
        </row>
        <row r="12445">
          <cell r="A12445">
            <v>5100001</v>
          </cell>
          <cell r="B12445" t="str">
            <v>ALL OTHER COSTS AND EXPENSES</v>
          </cell>
        </row>
        <row r="12446">
          <cell r="A12446">
            <v>5100001</v>
          </cell>
          <cell r="B12446" t="str">
            <v>ALL OTHER COSTS AND EXPENSES</v>
          </cell>
        </row>
        <row r="12447">
          <cell r="A12447">
            <v>5100001</v>
          </cell>
          <cell r="B12447" t="str">
            <v>ALL OTHER COSTS AND EXPENSES</v>
          </cell>
        </row>
        <row r="12448">
          <cell r="A12448">
            <v>5100001</v>
          </cell>
          <cell r="B12448" t="str">
            <v>ALL OTHER COSTS AND EXPENSES</v>
          </cell>
        </row>
        <row r="12449">
          <cell r="A12449">
            <v>5100001</v>
          </cell>
          <cell r="B12449" t="str">
            <v>ALL OTHER COSTS AND EXPENSES</v>
          </cell>
        </row>
        <row r="12450">
          <cell r="A12450">
            <v>5100001</v>
          </cell>
          <cell r="B12450" t="str">
            <v>ALL OTHER COSTS AND EXPENSES</v>
          </cell>
        </row>
        <row r="12451">
          <cell r="A12451">
            <v>5100001</v>
          </cell>
          <cell r="B12451" t="str">
            <v>ALL OTHER COSTS AND EXPENSES</v>
          </cell>
        </row>
        <row r="12452">
          <cell r="A12452">
            <v>5100001</v>
          </cell>
          <cell r="B12452" t="str">
            <v>ALL OTHER COSTS AND EXPENSES</v>
          </cell>
        </row>
        <row r="12453">
          <cell r="A12453">
            <v>5100001</v>
          </cell>
          <cell r="B12453" t="str">
            <v>ALL OTHER COSTS AND EXPENSES</v>
          </cell>
        </row>
        <row r="12454">
          <cell r="A12454">
            <v>5100001</v>
          </cell>
          <cell r="B12454" t="str">
            <v>ALL OTHER COSTS AND EXPENSES</v>
          </cell>
        </row>
        <row r="12455">
          <cell r="A12455">
            <v>5100001</v>
          </cell>
          <cell r="B12455" t="str">
            <v>ALL OTHER COSTS AND EXPENSES</v>
          </cell>
        </row>
        <row r="12456">
          <cell r="A12456">
            <v>5100001</v>
          </cell>
          <cell r="B12456" t="str">
            <v>ALL OTHER COSTS AND EXPENSES</v>
          </cell>
        </row>
        <row r="12457">
          <cell r="A12457">
            <v>5100001</v>
          </cell>
          <cell r="B12457" t="str">
            <v>ALL OTHER COSTS AND EXPENSES</v>
          </cell>
        </row>
        <row r="12458">
          <cell r="A12458">
            <v>5100001</v>
          </cell>
          <cell r="B12458" t="str">
            <v>ALL OTHER COSTS AND EXPENSES</v>
          </cell>
        </row>
        <row r="12459">
          <cell r="A12459">
            <v>5100001</v>
          </cell>
          <cell r="B12459" t="str">
            <v>ALL OTHER COSTS AND EXPENSES</v>
          </cell>
        </row>
        <row r="12460">
          <cell r="A12460">
            <v>5100001</v>
          </cell>
          <cell r="B12460" t="str">
            <v>ALL OTHER COSTS AND EXPENSES</v>
          </cell>
        </row>
        <row r="12461">
          <cell r="A12461">
            <v>5100001</v>
          </cell>
          <cell r="B12461" t="str">
            <v>ALL OTHER COSTS AND EXPENSES</v>
          </cell>
        </row>
        <row r="12462">
          <cell r="A12462">
            <v>5100001</v>
          </cell>
          <cell r="B12462" t="str">
            <v>ALL OTHER COSTS AND EXPENSES</v>
          </cell>
        </row>
        <row r="12463">
          <cell r="A12463">
            <v>5100001</v>
          </cell>
          <cell r="B12463" t="str">
            <v>ALL OTHER COSTS AND EXPENSES</v>
          </cell>
        </row>
        <row r="12464">
          <cell r="A12464">
            <v>5100001</v>
          </cell>
          <cell r="B12464" t="str">
            <v>ALL OTHER COSTS AND EXPENSES</v>
          </cell>
        </row>
        <row r="12465">
          <cell r="A12465">
            <v>5100001</v>
          </cell>
          <cell r="B12465" t="str">
            <v>ALL OTHER COSTS AND EXPENSES</v>
          </cell>
        </row>
        <row r="12466">
          <cell r="A12466">
            <v>5100001</v>
          </cell>
          <cell r="B12466" t="str">
            <v>ALL OTHER COSTS AND EXPENSES</v>
          </cell>
        </row>
        <row r="12467">
          <cell r="A12467">
            <v>5100001</v>
          </cell>
          <cell r="B12467" t="str">
            <v>ALL OTHER COSTS AND EXPENSES</v>
          </cell>
        </row>
        <row r="12468">
          <cell r="A12468">
            <v>5100001</v>
          </cell>
          <cell r="B12468" t="str">
            <v>ALL OTHER COSTS AND EXPENSES</v>
          </cell>
        </row>
        <row r="12469">
          <cell r="A12469">
            <v>5100001</v>
          </cell>
          <cell r="B12469" t="str">
            <v>ALL OTHER COSTS AND EXPENSES</v>
          </cell>
        </row>
        <row r="12470">
          <cell r="A12470">
            <v>5100001</v>
          </cell>
          <cell r="B12470" t="str">
            <v>ALL OTHER COSTS AND EXPENSES</v>
          </cell>
        </row>
        <row r="12471">
          <cell r="A12471">
            <v>5100001</v>
          </cell>
          <cell r="B12471" t="str">
            <v>ALL OTHER COSTS AND EXPENSES</v>
          </cell>
        </row>
        <row r="12472">
          <cell r="A12472">
            <v>5100001</v>
          </cell>
          <cell r="B12472" t="str">
            <v>ALL OTHER COSTS AND EXPENSES</v>
          </cell>
        </row>
        <row r="12473">
          <cell r="A12473">
            <v>5100001</v>
          </cell>
          <cell r="B12473" t="str">
            <v>ALL OTHER COSTS AND EXPENSES</v>
          </cell>
        </row>
        <row r="12474">
          <cell r="A12474">
            <v>5100001</v>
          </cell>
          <cell r="B12474" t="str">
            <v>ALL OTHER COSTS AND EXPENSES</v>
          </cell>
        </row>
        <row r="12475">
          <cell r="A12475">
            <v>5100001</v>
          </cell>
          <cell r="B12475" t="str">
            <v>ALL OTHER COSTS AND EXPENSES</v>
          </cell>
        </row>
        <row r="12476">
          <cell r="A12476">
            <v>5100001</v>
          </cell>
          <cell r="B12476" t="str">
            <v>ALL OTHER COSTS AND EXPENSES</v>
          </cell>
        </row>
        <row r="12477">
          <cell r="A12477">
            <v>5100001</v>
          </cell>
          <cell r="B12477" t="str">
            <v>ALL OTHER COSTS AND EXPENSES</v>
          </cell>
        </row>
        <row r="12478">
          <cell r="A12478">
            <v>5100001</v>
          </cell>
          <cell r="B12478" t="str">
            <v>ALL OTHER COSTS AND EXPENSES</v>
          </cell>
        </row>
        <row r="12479">
          <cell r="A12479">
            <v>5100001</v>
          </cell>
          <cell r="B12479" t="str">
            <v>ALL OTHER COSTS AND EXPENSES</v>
          </cell>
        </row>
        <row r="12480">
          <cell r="A12480">
            <v>5100001</v>
          </cell>
          <cell r="B12480" t="str">
            <v>ALL OTHER COSTS AND EXPENSES</v>
          </cell>
        </row>
        <row r="12481">
          <cell r="A12481">
            <v>5100001</v>
          </cell>
          <cell r="B12481" t="str">
            <v>ALL OTHER COSTS AND EXPENSES</v>
          </cell>
        </row>
        <row r="12482">
          <cell r="A12482">
            <v>5100001</v>
          </cell>
          <cell r="B12482" t="str">
            <v>ALL OTHER COSTS AND EXPENSES</v>
          </cell>
        </row>
        <row r="12483">
          <cell r="A12483">
            <v>5100001</v>
          </cell>
          <cell r="B12483" t="str">
            <v>ALL OTHER COSTS AND EXPENSES</v>
          </cell>
        </row>
        <row r="12484">
          <cell r="A12484">
            <v>5100001</v>
          </cell>
          <cell r="B12484" t="str">
            <v>ALL OTHER COSTS AND EXPENSES</v>
          </cell>
        </row>
        <row r="12485">
          <cell r="A12485">
            <v>5100001</v>
          </cell>
          <cell r="B12485" t="str">
            <v>ALL OTHER COSTS AND EXPENSES</v>
          </cell>
        </row>
        <row r="12486">
          <cell r="A12486">
            <v>5100001</v>
          </cell>
          <cell r="B12486" t="str">
            <v>ALL OTHER COSTS AND EXPENSES</v>
          </cell>
        </row>
        <row r="12487">
          <cell r="A12487">
            <v>5100001</v>
          </cell>
          <cell r="B12487" t="str">
            <v>ALL OTHER COSTS AND EXPENSES</v>
          </cell>
        </row>
        <row r="12488">
          <cell r="A12488">
            <v>5100001</v>
          </cell>
          <cell r="B12488" t="str">
            <v>ALL OTHER COSTS AND EXPENSES</v>
          </cell>
        </row>
        <row r="12489">
          <cell r="A12489">
            <v>5100001</v>
          </cell>
          <cell r="B12489" t="str">
            <v>ALL OTHER COSTS AND EXPENSES</v>
          </cell>
        </row>
        <row r="12490">
          <cell r="A12490">
            <v>5100001</v>
          </cell>
          <cell r="B12490" t="str">
            <v>ALL OTHER COSTS AND EXPENSES</v>
          </cell>
        </row>
        <row r="12491">
          <cell r="A12491">
            <v>5100001</v>
          </cell>
          <cell r="B12491" t="str">
            <v>ALL OTHER COSTS AND EXPENSES</v>
          </cell>
        </row>
        <row r="12492">
          <cell r="A12492">
            <v>5100001</v>
          </cell>
          <cell r="B12492" t="str">
            <v>ALL OTHER COSTS AND EXPENSES</v>
          </cell>
        </row>
        <row r="12493">
          <cell r="A12493">
            <v>5100001</v>
          </cell>
          <cell r="B12493" t="str">
            <v>ALL OTHER COSTS AND EXPENSES</v>
          </cell>
        </row>
        <row r="12494">
          <cell r="A12494">
            <v>5100001</v>
          </cell>
          <cell r="B12494" t="str">
            <v>ALL OTHER COSTS AND EXPENSES</v>
          </cell>
        </row>
        <row r="12495">
          <cell r="A12495">
            <v>5100001</v>
          </cell>
          <cell r="B12495" t="str">
            <v>ALL OTHER COSTS AND EXPENSES</v>
          </cell>
        </row>
        <row r="12496">
          <cell r="A12496">
            <v>5100001</v>
          </cell>
          <cell r="B12496" t="str">
            <v>ALL OTHER COSTS AND EXPENSES</v>
          </cell>
        </row>
        <row r="12497">
          <cell r="A12497">
            <v>5100001</v>
          </cell>
          <cell r="B12497" t="str">
            <v>ALL OTHER COSTS AND EXPENSES</v>
          </cell>
        </row>
        <row r="12498">
          <cell r="A12498">
            <v>5100001</v>
          </cell>
          <cell r="B12498" t="str">
            <v>ALL OTHER COSTS AND EXPENSES</v>
          </cell>
        </row>
        <row r="12499">
          <cell r="A12499">
            <v>5100001</v>
          </cell>
          <cell r="B12499" t="str">
            <v>ALL OTHER COSTS AND EXPENSES</v>
          </cell>
        </row>
        <row r="12500">
          <cell r="A12500">
            <v>5100001</v>
          </cell>
          <cell r="B12500" t="str">
            <v>ALL OTHER COSTS AND EXPENSES</v>
          </cell>
        </row>
        <row r="12501">
          <cell r="A12501">
            <v>5100001</v>
          </cell>
          <cell r="B12501" t="str">
            <v>ALL OTHER COSTS AND EXPENSES</v>
          </cell>
        </row>
        <row r="12502">
          <cell r="A12502">
            <v>5100001</v>
          </cell>
          <cell r="B12502" t="str">
            <v>ALL OTHER COSTS AND EXPENSES</v>
          </cell>
        </row>
        <row r="12503">
          <cell r="A12503">
            <v>5100001</v>
          </cell>
          <cell r="B12503" t="str">
            <v>ALL OTHER COSTS AND EXPENSES</v>
          </cell>
        </row>
        <row r="12504">
          <cell r="A12504">
            <v>5100001</v>
          </cell>
          <cell r="B12504" t="str">
            <v>ALL OTHER COSTS AND EXPENSES</v>
          </cell>
        </row>
        <row r="12505">
          <cell r="A12505">
            <v>5100001</v>
          </cell>
          <cell r="B12505" t="str">
            <v>ALL OTHER COSTS AND EXPENSES</v>
          </cell>
        </row>
        <row r="12506">
          <cell r="A12506">
            <v>5100001</v>
          </cell>
          <cell r="B12506" t="str">
            <v>ALL OTHER COSTS AND EXPENSES</v>
          </cell>
        </row>
        <row r="12507">
          <cell r="A12507">
            <v>5100001</v>
          </cell>
          <cell r="B12507" t="str">
            <v>ALL OTHER COSTS AND EXPENSES</v>
          </cell>
        </row>
        <row r="12508">
          <cell r="A12508">
            <v>5100001</v>
          </cell>
          <cell r="B12508" t="str">
            <v>ALL OTHER COSTS AND EXPENSES</v>
          </cell>
        </row>
        <row r="12509">
          <cell r="A12509">
            <v>5100001</v>
          </cell>
          <cell r="B12509" t="str">
            <v>ALL OTHER COSTS AND EXPENSES</v>
          </cell>
        </row>
        <row r="12510">
          <cell r="A12510">
            <v>5100001</v>
          </cell>
          <cell r="B12510" t="str">
            <v>ALL OTHER COSTS AND EXPENSES</v>
          </cell>
        </row>
        <row r="12511">
          <cell r="A12511">
            <v>5100001</v>
          </cell>
          <cell r="B12511" t="str">
            <v>ALL OTHER COSTS AND EXPENSES</v>
          </cell>
        </row>
        <row r="12512">
          <cell r="A12512">
            <v>5100001</v>
          </cell>
          <cell r="B12512" t="str">
            <v>ALL OTHER COSTS AND EXPENSES</v>
          </cell>
        </row>
        <row r="12513">
          <cell r="A12513">
            <v>5100001</v>
          </cell>
          <cell r="B12513" t="str">
            <v>ALL OTHER COSTS AND EXPENSES</v>
          </cell>
        </row>
        <row r="12514">
          <cell r="A12514">
            <v>5100001</v>
          </cell>
          <cell r="B12514" t="str">
            <v>ALL OTHER COSTS AND EXPENSES</v>
          </cell>
        </row>
        <row r="12515">
          <cell r="A12515">
            <v>5100001</v>
          </cell>
          <cell r="B12515" t="str">
            <v>ALL OTHER COSTS AND EXPENSES</v>
          </cell>
        </row>
        <row r="12516">
          <cell r="A12516">
            <v>5100001</v>
          </cell>
          <cell r="B12516" t="str">
            <v>ALL OTHER COSTS AND EXPENSES</v>
          </cell>
        </row>
        <row r="12517">
          <cell r="A12517">
            <v>5100001</v>
          </cell>
          <cell r="B12517" t="str">
            <v>ALL OTHER COSTS AND EXPENSES</v>
          </cell>
        </row>
        <row r="12518">
          <cell r="A12518">
            <v>5100001</v>
          </cell>
          <cell r="B12518" t="str">
            <v>ALL OTHER COSTS AND EXPENSES</v>
          </cell>
        </row>
        <row r="12519">
          <cell r="A12519">
            <v>5100001</v>
          </cell>
          <cell r="B12519" t="str">
            <v>ALL OTHER COSTS AND EXPENSES</v>
          </cell>
        </row>
        <row r="12520">
          <cell r="A12520">
            <v>5100001</v>
          </cell>
          <cell r="B12520" t="str">
            <v>ALL OTHER COSTS AND EXPENSES</v>
          </cell>
        </row>
        <row r="12521">
          <cell r="A12521">
            <v>5100001</v>
          </cell>
          <cell r="B12521" t="str">
            <v>ALL OTHER COSTS AND EXPENSES</v>
          </cell>
        </row>
        <row r="12522">
          <cell r="A12522">
            <v>5100001</v>
          </cell>
          <cell r="B12522" t="str">
            <v>ALL OTHER COSTS AND EXPENSES</v>
          </cell>
        </row>
        <row r="12523">
          <cell r="A12523">
            <v>5100001</v>
          </cell>
          <cell r="B12523" t="str">
            <v>ALL OTHER COSTS AND EXPENSES</v>
          </cell>
        </row>
        <row r="12524">
          <cell r="A12524">
            <v>5100001</v>
          </cell>
          <cell r="B12524" t="str">
            <v>ALL OTHER COSTS AND EXPENSES</v>
          </cell>
        </row>
        <row r="12525">
          <cell r="A12525">
            <v>5100001</v>
          </cell>
          <cell r="B12525" t="str">
            <v>ALL OTHER COSTS AND EXPENSES</v>
          </cell>
        </row>
        <row r="12526">
          <cell r="A12526">
            <v>5100001</v>
          </cell>
          <cell r="B12526" t="str">
            <v>ALL OTHER COSTS AND EXPENSES</v>
          </cell>
        </row>
        <row r="12527">
          <cell r="A12527">
            <v>5100001</v>
          </cell>
          <cell r="B12527" t="str">
            <v>ALL OTHER COSTS AND EXPENSES</v>
          </cell>
        </row>
        <row r="12528">
          <cell r="A12528">
            <v>5100001</v>
          </cell>
          <cell r="B12528" t="str">
            <v>ALL OTHER COSTS AND EXPENSES</v>
          </cell>
        </row>
        <row r="12529">
          <cell r="A12529">
            <v>5100001</v>
          </cell>
          <cell r="B12529" t="str">
            <v>ALL OTHER COSTS AND EXPENSES</v>
          </cell>
        </row>
        <row r="12530">
          <cell r="A12530">
            <v>5100001</v>
          </cell>
          <cell r="B12530" t="str">
            <v>ALL OTHER COSTS AND EXPENSES</v>
          </cell>
        </row>
        <row r="12531">
          <cell r="A12531">
            <v>5100001</v>
          </cell>
          <cell r="B12531" t="str">
            <v>ALL OTHER COSTS AND EXPENSES</v>
          </cell>
        </row>
        <row r="12532">
          <cell r="A12532">
            <v>5100001</v>
          </cell>
          <cell r="B12532" t="str">
            <v>ALL OTHER COSTS AND EXPENSES</v>
          </cell>
        </row>
        <row r="12533">
          <cell r="A12533">
            <v>5100001</v>
          </cell>
          <cell r="B12533" t="str">
            <v>ALL OTHER COSTS AND EXPENSES</v>
          </cell>
        </row>
        <row r="12534">
          <cell r="A12534">
            <v>5100001</v>
          </cell>
          <cell r="B12534" t="str">
            <v>ALL OTHER COSTS AND EXPENSES</v>
          </cell>
        </row>
        <row r="12535">
          <cell r="A12535">
            <v>5100001</v>
          </cell>
          <cell r="B12535" t="str">
            <v>ALL OTHER COSTS AND EXPENSES</v>
          </cell>
        </row>
        <row r="12536">
          <cell r="A12536">
            <v>5100001</v>
          </cell>
          <cell r="B12536" t="str">
            <v>ALL OTHER COSTS AND EXPENSES</v>
          </cell>
        </row>
        <row r="12537">
          <cell r="A12537">
            <v>5100001</v>
          </cell>
          <cell r="B12537" t="str">
            <v>ALL OTHER COSTS AND EXPENSES</v>
          </cell>
        </row>
        <row r="12538">
          <cell r="A12538">
            <v>5100001</v>
          </cell>
          <cell r="B12538" t="str">
            <v>ALL OTHER COSTS AND EXPENSES</v>
          </cell>
        </row>
        <row r="12539">
          <cell r="A12539">
            <v>5100001</v>
          </cell>
          <cell r="B12539" t="str">
            <v>ALL OTHER COSTS AND EXPENSES</v>
          </cell>
        </row>
        <row r="12540">
          <cell r="A12540">
            <v>5100001</v>
          </cell>
          <cell r="B12540" t="str">
            <v>ALL OTHER COSTS AND EXPENSES</v>
          </cell>
        </row>
        <row r="12541">
          <cell r="A12541">
            <v>5100001</v>
          </cell>
          <cell r="B12541" t="str">
            <v>ALL OTHER COSTS AND EXPENSES</v>
          </cell>
        </row>
        <row r="12542">
          <cell r="A12542">
            <v>5100001</v>
          </cell>
          <cell r="B12542" t="str">
            <v>ALL OTHER COSTS AND EXPENSES</v>
          </cell>
        </row>
        <row r="12543">
          <cell r="A12543">
            <v>5100001</v>
          </cell>
          <cell r="B12543" t="str">
            <v>ALL OTHER COSTS AND EXPENSES</v>
          </cell>
        </row>
        <row r="12544">
          <cell r="A12544">
            <v>5100001</v>
          </cell>
          <cell r="B12544" t="str">
            <v>ALL OTHER COSTS AND EXPENSES</v>
          </cell>
        </row>
        <row r="12545">
          <cell r="A12545">
            <v>5100001</v>
          </cell>
          <cell r="B12545" t="str">
            <v>ALL OTHER COSTS AND EXPENSES</v>
          </cell>
        </row>
        <row r="12546">
          <cell r="A12546">
            <v>5100001</v>
          </cell>
          <cell r="B12546" t="str">
            <v>ALL OTHER COSTS AND EXPENSES</v>
          </cell>
        </row>
        <row r="12547">
          <cell r="A12547">
            <v>5100001</v>
          </cell>
          <cell r="B12547" t="str">
            <v>ALL OTHER COSTS AND EXPENSES</v>
          </cell>
        </row>
        <row r="12548">
          <cell r="A12548">
            <v>5100001</v>
          </cell>
          <cell r="B12548" t="str">
            <v>ALL OTHER COSTS AND EXPENSES</v>
          </cell>
        </row>
        <row r="12549">
          <cell r="A12549">
            <v>5100001</v>
          </cell>
          <cell r="B12549" t="str">
            <v>ALL OTHER COSTS AND EXPENSES</v>
          </cell>
        </row>
        <row r="12550">
          <cell r="A12550">
            <v>5100001</v>
          </cell>
          <cell r="B12550" t="str">
            <v>ALL OTHER COSTS AND EXPENSES</v>
          </cell>
        </row>
        <row r="12551">
          <cell r="A12551">
            <v>5100001</v>
          </cell>
          <cell r="B12551" t="str">
            <v>ALL OTHER COSTS AND EXPENSES</v>
          </cell>
        </row>
        <row r="12552">
          <cell r="A12552">
            <v>5100001</v>
          </cell>
          <cell r="B12552" t="str">
            <v>ALL OTHER COSTS AND EXPENSES</v>
          </cell>
        </row>
        <row r="12553">
          <cell r="A12553">
            <v>5100001</v>
          </cell>
          <cell r="B12553" t="str">
            <v>ALL OTHER COSTS AND EXPENSES</v>
          </cell>
        </row>
        <row r="12554">
          <cell r="A12554">
            <v>5100001</v>
          </cell>
          <cell r="B12554" t="str">
            <v>ALL OTHER COSTS AND EXPENSES</v>
          </cell>
        </row>
        <row r="12555">
          <cell r="A12555">
            <v>5100001</v>
          </cell>
          <cell r="B12555" t="str">
            <v>ALL OTHER COSTS AND EXPENSES</v>
          </cell>
        </row>
        <row r="12556">
          <cell r="A12556">
            <v>5100001</v>
          </cell>
          <cell r="B12556" t="str">
            <v>ALL OTHER COSTS AND EXPENSES</v>
          </cell>
        </row>
        <row r="12557">
          <cell r="A12557">
            <v>5100001</v>
          </cell>
          <cell r="B12557" t="str">
            <v>ALL OTHER COSTS AND EXPENSES</v>
          </cell>
        </row>
        <row r="12558">
          <cell r="A12558">
            <v>5100001</v>
          </cell>
          <cell r="B12558" t="str">
            <v>ALL OTHER COSTS AND EXPENSES</v>
          </cell>
        </row>
        <row r="12559">
          <cell r="A12559">
            <v>5100001</v>
          </cell>
          <cell r="B12559" t="str">
            <v>ALL OTHER COSTS AND EXPENSES</v>
          </cell>
        </row>
        <row r="12560">
          <cell r="A12560">
            <v>5100001</v>
          </cell>
          <cell r="B12560" t="str">
            <v>ALL OTHER COSTS AND EXPENSES</v>
          </cell>
        </row>
        <row r="12561">
          <cell r="A12561">
            <v>5100001</v>
          </cell>
          <cell r="B12561" t="str">
            <v>ALL OTHER COSTS AND EXPENSES</v>
          </cell>
        </row>
        <row r="12562">
          <cell r="A12562">
            <v>5100001</v>
          </cell>
          <cell r="B12562" t="str">
            <v>ALL OTHER COSTS AND EXPENSES</v>
          </cell>
        </row>
        <row r="12563">
          <cell r="A12563">
            <v>5100001</v>
          </cell>
          <cell r="B12563" t="str">
            <v>ALL OTHER COSTS AND EXPENSES</v>
          </cell>
        </row>
        <row r="12564">
          <cell r="A12564">
            <v>5100001</v>
          </cell>
          <cell r="B12564" t="str">
            <v>ALL OTHER COSTS AND EXPENSES</v>
          </cell>
        </row>
        <row r="12565">
          <cell r="A12565">
            <v>5100001</v>
          </cell>
          <cell r="B12565" t="str">
            <v>ALL OTHER COSTS AND EXPENSES</v>
          </cell>
        </row>
        <row r="12566">
          <cell r="A12566">
            <v>5100001</v>
          </cell>
          <cell r="B12566" t="str">
            <v>ALL OTHER COSTS AND EXPENSES</v>
          </cell>
        </row>
        <row r="12567">
          <cell r="A12567">
            <v>5100001</v>
          </cell>
          <cell r="B12567" t="str">
            <v>ALL OTHER COSTS AND EXPENSES</v>
          </cell>
        </row>
        <row r="12568">
          <cell r="A12568">
            <v>5100001</v>
          </cell>
          <cell r="B12568" t="str">
            <v>ALL OTHER COSTS AND EXPENSES</v>
          </cell>
        </row>
        <row r="12569">
          <cell r="A12569">
            <v>5100001</v>
          </cell>
          <cell r="B12569" t="str">
            <v>ALL OTHER COSTS AND EXPENSES</v>
          </cell>
        </row>
        <row r="12570">
          <cell r="A12570">
            <v>5100001</v>
          </cell>
          <cell r="B12570" t="str">
            <v>ALL OTHER COSTS AND EXPENSES</v>
          </cell>
        </row>
        <row r="12571">
          <cell r="A12571">
            <v>5100001</v>
          </cell>
          <cell r="B12571" t="str">
            <v>ALL OTHER COSTS AND EXPENSES</v>
          </cell>
        </row>
        <row r="12572">
          <cell r="A12572">
            <v>5100001</v>
          </cell>
          <cell r="B12572" t="str">
            <v>ALL OTHER COSTS AND EXPENSES</v>
          </cell>
        </row>
        <row r="12573">
          <cell r="A12573">
            <v>5100001</v>
          </cell>
          <cell r="B12573" t="str">
            <v>ALL OTHER COSTS AND EXPENSES</v>
          </cell>
        </row>
        <row r="12574">
          <cell r="A12574">
            <v>5100001</v>
          </cell>
          <cell r="B12574" t="str">
            <v>ALL OTHER COSTS AND EXPENSES</v>
          </cell>
        </row>
        <row r="12575">
          <cell r="A12575">
            <v>5100001</v>
          </cell>
          <cell r="B12575" t="str">
            <v>ALL OTHER COSTS AND EXPENSES</v>
          </cell>
        </row>
        <row r="12576">
          <cell r="A12576">
            <v>5100001</v>
          </cell>
          <cell r="B12576" t="str">
            <v>ALL OTHER COSTS AND EXPENSES</v>
          </cell>
        </row>
        <row r="12577">
          <cell r="A12577">
            <v>5100001</v>
          </cell>
          <cell r="B12577" t="str">
            <v>ALL OTHER COSTS AND EXPENSES</v>
          </cell>
        </row>
        <row r="12578">
          <cell r="A12578">
            <v>5100001</v>
          </cell>
          <cell r="B12578" t="str">
            <v>ALL OTHER COSTS AND EXPENSES</v>
          </cell>
        </row>
        <row r="12579">
          <cell r="A12579">
            <v>5100001</v>
          </cell>
          <cell r="B12579" t="str">
            <v>ALL OTHER COSTS AND EXPENSES</v>
          </cell>
        </row>
        <row r="12580">
          <cell r="A12580">
            <v>5100001</v>
          </cell>
          <cell r="B12580" t="str">
            <v>ALL OTHER COSTS AND EXPENSES</v>
          </cell>
        </row>
        <row r="12581">
          <cell r="A12581">
            <v>5100001</v>
          </cell>
          <cell r="B12581" t="str">
            <v>ALL OTHER COSTS AND EXPENSES</v>
          </cell>
        </row>
        <row r="12582">
          <cell r="A12582">
            <v>5100001</v>
          </cell>
          <cell r="B12582" t="str">
            <v>ALL OTHER COSTS AND EXPENSES</v>
          </cell>
        </row>
        <row r="12583">
          <cell r="A12583">
            <v>5100001</v>
          </cell>
          <cell r="B12583" t="str">
            <v>ALL OTHER COSTS AND EXPENSES</v>
          </cell>
        </row>
        <row r="12584">
          <cell r="A12584">
            <v>5100001</v>
          </cell>
          <cell r="B12584" t="str">
            <v>ALL OTHER COSTS AND EXPENSES</v>
          </cell>
        </row>
        <row r="12585">
          <cell r="A12585">
            <v>5100001</v>
          </cell>
          <cell r="B12585" t="str">
            <v>ALL OTHER COSTS AND EXPENSES</v>
          </cell>
        </row>
        <row r="12586">
          <cell r="A12586">
            <v>5100001</v>
          </cell>
          <cell r="B12586" t="str">
            <v>ALL OTHER COSTS AND EXPENSES</v>
          </cell>
        </row>
        <row r="12587">
          <cell r="A12587">
            <v>5100001</v>
          </cell>
          <cell r="B12587" t="str">
            <v>ALL OTHER COSTS AND EXPENSES</v>
          </cell>
        </row>
        <row r="12588">
          <cell r="A12588">
            <v>5100001</v>
          </cell>
          <cell r="B12588" t="str">
            <v>ALL OTHER COSTS AND EXPENSES</v>
          </cell>
        </row>
        <row r="12589">
          <cell r="A12589">
            <v>5100001</v>
          </cell>
          <cell r="B12589" t="str">
            <v>ALL OTHER COSTS AND EXPENSES</v>
          </cell>
        </row>
        <row r="12590">
          <cell r="A12590">
            <v>5100001</v>
          </cell>
          <cell r="B12590" t="str">
            <v>ALL OTHER COSTS AND EXPENSES</v>
          </cell>
        </row>
        <row r="12591">
          <cell r="A12591">
            <v>5100001</v>
          </cell>
          <cell r="B12591" t="str">
            <v>ALL OTHER COSTS AND EXPENSES</v>
          </cell>
        </row>
        <row r="12592">
          <cell r="A12592">
            <v>5100001</v>
          </cell>
          <cell r="B12592" t="str">
            <v>ALL OTHER COSTS AND EXPENSES</v>
          </cell>
        </row>
        <row r="12593">
          <cell r="A12593">
            <v>5100001</v>
          </cell>
          <cell r="B12593" t="str">
            <v>ALL OTHER COSTS AND EXPENSES</v>
          </cell>
        </row>
        <row r="12594">
          <cell r="A12594">
            <v>5100001</v>
          </cell>
          <cell r="B12594" t="str">
            <v>ALL OTHER COSTS AND EXPENSES</v>
          </cell>
        </row>
        <row r="12595">
          <cell r="A12595">
            <v>5100001</v>
          </cell>
          <cell r="B12595" t="str">
            <v>ALL OTHER COSTS AND EXPENSES</v>
          </cell>
        </row>
        <row r="12596">
          <cell r="A12596">
            <v>5100001</v>
          </cell>
          <cell r="B12596" t="str">
            <v>ALL OTHER COSTS AND EXPENSES</v>
          </cell>
        </row>
        <row r="12597">
          <cell r="A12597">
            <v>5100001</v>
          </cell>
          <cell r="B12597" t="str">
            <v>ALL OTHER COSTS AND EXPENSES</v>
          </cell>
        </row>
        <row r="12598">
          <cell r="A12598">
            <v>5100001</v>
          </cell>
          <cell r="B12598" t="str">
            <v>ALL OTHER COSTS AND EXPENSES</v>
          </cell>
        </row>
        <row r="12599">
          <cell r="A12599">
            <v>5100001</v>
          </cell>
          <cell r="B12599" t="str">
            <v>ALL OTHER COSTS AND EXPENSES</v>
          </cell>
        </row>
        <row r="12600">
          <cell r="A12600">
            <v>5100001</v>
          </cell>
          <cell r="B12600" t="str">
            <v>ALL OTHER COSTS AND EXPENSES</v>
          </cell>
        </row>
        <row r="12601">
          <cell r="A12601">
            <v>5100001</v>
          </cell>
          <cell r="B12601" t="str">
            <v>ALL OTHER COSTS AND EXPENSES</v>
          </cell>
        </row>
        <row r="12602">
          <cell r="A12602">
            <v>5100001</v>
          </cell>
          <cell r="B12602" t="str">
            <v>ALL OTHER COSTS AND EXPENSES</v>
          </cell>
        </row>
        <row r="12603">
          <cell r="A12603">
            <v>5100001</v>
          </cell>
          <cell r="B12603" t="str">
            <v>ALL OTHER COSTS AND EXPENSES</v>
          </cell>
        </row>
        <row r="12604">
          <cell r="A12604">
            <v>5100001</v>
          </cell>
          <cell r="B12604" t="str">
            <v>ALL OTHER COSTS AND EXPENSES</v>
          </cell>
        </row>
        <row r="12605">
          <cell r="A12605">
            <v>5100001</v>
          </cell>
          <cell r="B12605" t="str">
            <v>ALL OTHER COSTS AND EXPENSES</v>
          </cell>
        </row>
        <row r="12606">
          <cell r="A12606">
            <v>5100001</v>
          </cell>
          <cell r="B12606" t="str">
            <v>ALL OTHER COSTS AND EXPENSES</v>
          </cell>
        </row>
        <row r="12607">
          <cell r="A12607">
            <v>5100001</v>
          </cell>
          <cell r="B12607" t="str">
            <v>ALL OTHER COSTS AND EXPENSES</v>
          </cell>
        </row>
        <row r="12608">
          <cell r="A12608">
            <v>5100001</v>
          </cell>
          <cell r="B12608" t="str">
            <v>ALL OTHER COSTS AND EXPENSES</v>
          </cell>
        </row>
        <row r="12609">
          <cell r="A12609">
            <v>5100001</v>
          </cell>
          <cell r="B12609" t="str">
            <v>ALL OTHER COSTS AND EXPENSES</v>
          </cell>
        </row>
        <row r="12610">
          <cell r="A12610">
            <v>5100001</v>
          </cell>
          <cell r="B12610" t="str">
            <v>ALL OTHER COSTS AND EXPENSES</v>
          </cell>
        </row>
        <row r="12611">
          <cell r="A12611">
            <v>5100001</v>
          </cell>
          <cell r="B12611" t="str">
            <v>ALL OTHER COSTS AND EXPENSES</v>
          </cell>
        </row>
        <row r="12612">
          <cell r="A12612">
            <v>5100001</v>
          </cell>
          <cell r="B12612" t="str">
            <v>ALL OTHER COSTS AND EXPENSES</v>
          </cell>
        </row>
        <row r="12613">
          <cell r="A12613">
            <v>5100001</v>
          </cell>
          <cell r="B12613" t="str">
            <v>ALL OTHER COSTS AND EXPENSES</v>
          </cell>
        </row>
        <row r="12614">
          <cell r="A12614">
            <v>5100001</v>
          </cell>
          <cell r="B12614" t="str">
            <v>ALL OTHER COSTS AND EXPENSES</v>
          </cell>
        </row>
        <row r="12615">
          <cell r="A12615">
            <v>5100001</v>
          </cell>
          <cell r="B12615" t="str">
            <v>ALL OTHER COSTS AND EXPENSES</v>
          </cell>
        </row>
        <row r="12616">
          <cell r="A12616">
            <v>5100001</v>
          </cell>
          <cell r="B12616" t="str">
            <v>ALL OTHER COSTS AND EXPENSES</v>
          </cell>
        </row>
        <row r="12617">
          <cell r="A12617">
            <v>5100001</v>
          </cell>
          <cell r="B12617" t="str">
            <v>ALL OTHER COSTS AND EXPENSES</v>
          </cell>
        </row>
        <row r="12618">
          <cell r="A12618">
            <v>5100001</v>
          </cell>
          <cell r="B12618" t="str">
            <v>ALL OTHER COSTS AND EXPENSES</v>
          </cell>
        </row>
        <row r="12619">
          <cell r="A12619">
            <v>5100001</v>
          </cell>
          <cell r="B12619" t="str">
            <v>ALL OTHER COSTS AND EXPENSES</v>
          </cell>
        </row>
        <row r="12620">
          <cell r="A12620">
            <v>5100001</v>
          </cell>
          <cell r="B12620" t="str">
            <v>ALL OTHER COSTS AND EXPENSES</v>
          </cell>
        </row>
        <row r="12621">
          <cell r="A12621">
            <v>5100001</v>
          </cell>
          <cell r="B12621" t="str">
            <v>ALL OTHER COSTS AND EXPENSES</v>
          </cell>
        </row>
        <row r="12622">
          <cell r="A12622">
            <v>5100001</v>
          </cell>
          <cell r="B12622" t="str">
            <v>ALL OTHER COSTS AND EXPENSES</v>
          </cell>
        </row>
        <row r="12623">
          <cell r="A12623">
            <v>5100001</v>
          </cell>
          <cell r="B12623" t="str">
            <v>ALL OTHER COSTS AND EXPENSES</v>
          </cell>
        </row>
        <row r="12624">
          <cell r="A12624">
            <v>5100001</v>
          </cell>
          <cell r="B12624" t="str">
            <v>ALL OTHER COSTS AND EXPENSES</v>
          </cell>
        </row>
        <row r="12625">
          <cell r="A12625">
            <v>5100001</v>
          </cell>
          <cell r="B12625" t="str">
            <v>ALL OTHER COSTS AND EXPENSES</v>
          </cell>
        </row>
        <row r="12626">
          <cell r="A12626">
            <v>5100001</v>
          </cell>
          <cell r="B12626" t="str">
            <v>ALL OTHER COSTS AND EXPENSES</v>
          </cell>
        </row>
        <row r="12627">
          <cell r="A12627">
            <v>5100001</v>
          </cell>
          <cell r="B12627" t="str">
            <v>ALL OTHER COSTS AND EXPENSES</v>
          </cell>
        </row>
        <row r="12628">
          <cell r="A12628">
            <v>5100001</v>
          </cell>
          <cell r="B12628" t="str">
            <v>ALL OTHER COSTS AND EXPENSES</v>
          </cell>
        </row>
        <row r="12629">
          <cell r="A12629">
            <v>5100001</v>
          </cell>
          <cell r="B12629" t="str">
            <v>ALL OTHER COSTS AND EXPENSES</v>
          </cell>
        </row>
        <row r="12630">
          <cell r="A12630">
            <v>5100001</v>
          </cell>
          <cell r="B12630" t="str">
            <v>ALL OTHER COSTS AND EXPENSES</v>
          </cell>
        </row>
        <row r="12631">
          <cell r="A12631">
            <v>5100001</v>
          </cell>
          <cell r="B12631" t="str">
            <v>ALL OTHER COSTS AND EXPENSES</v>
          </cell>
        </row>
        <row r="12632">
          <cell r="A12632">
            <v>5100001</v>
          </cell>
          <cell r="B12632" t="str">
            <v>ALL OTHER COSTS AND EXPENSES</v>
          </cell>
        </row>
        <row r="12633">
          <cell r="A12633">
            <v>5100001</v>
          </cell>
          <cell r="B12633" t="str">
            <v>ALL OTHER COSTS AND EXPENSES</v>
          </cell>
        </row>
        <row r="12634">
          <cell r="A12634">
            <v>5100001</v>
          </cell>
          <cell r="B12634" t="str">
            <v>ALL OTHER COSTS AND EXPENSES</v>
          </cell>
        </row>
        <row r="12635">
          <cell r="A12635">
            <v>5100001</v>
          </cell>
          <cell r="B12635" t="str">
            <v>ALL OTHER COSTS AND EXPENSES</v>
          </cell>
        </row>
        <row r="12636">
          <cell r="A12636">
            <v>5100001</v>
          </cell>
          <cell r="B12636" t="str">
            <v>ALL OTHER COSTS AND EXPENSES</v>
          </cell>
        </row>
        <row r="12637">
          <cell r="A12637">
            <v>5100001</v>
          </cell>
          <cell r="B12637" t="str">
            <v>ALL OTHER COSTS AND EXPENSES</v>
          </cell>
        </row>
        <row r="12638">
          <cell r="A12638">
            <v>5100001</v>
          </cell>
          <cell r="B12638" t="str">
            <v>ALL OTHER COSTS AND EXPENSES</v>
          </cell>
        </row>
        <row r="12639">
          <cell r="A12639">
            <v>5100001</v>
          </cell>
          <cell r="B12639" t="str">
            <v>ALL OTHER COSTS AND EXPENSES</v>
          </cell>
        </row>
        <row r="12640">
          <cell r="A12640">
            <v>5100001</v>
          </cell>
          <cell r="B12640" t="str">
            <v>ALL OTHER COSTS AND EXPENSES</v>
          </cell>
        </row>
        <row r="12641">
          <cell r="A12641">
            <v>5100001</v>
          </cell>
          <cell r="B12641" t="str">
            <v>ALL OTHER COSTS AND EXPENSES</v>
          </cell>
        </row>
        <row r="12642">
          <cell r="A12642">
            <v>5100001</v>
          </cell>
          <cell r="B12642" t="str">
            <v>ALL OTHER COSTS AND EXPENSES</v>
          </cell>
        </row>
        <row r="12643">
          <cell r="A12643">
            <v>5100001</v>
          </cell>
          <cell r="B12643" t="str">
            <v>ALL OTHER COSTS AND EXPENSES</v>
          </cell>
        </row>
        <row r="12644">
          <cell r="A12644">
            <v>5100001</v>
          </cell>
          <cell r="B12644" t="str">
            <v>ALL OTHER COSTS AND EXPENSES</v>
          </cell>
        </row>
        <row r="12645">
          <cell r="A12645">
            <v>5100001</v>
          </cell>
          <cell r="B12645" t="str">
            <v>ALL OTHER COSTS AND EXPENSES</v>
          </cell>
        </row>
        <row r="12646">
          <cell r="A12646">
            <v>5100001</v>
          </cell>
          <cell r="B12646" t="str">
            <v>ALL OTHER COSTS AND EXPENSES</v>
          </cell>
        </row>
        <row r="12647">
          <cell r="A12647">
            <v>5100001</v>
          </cell>
          <cell r="B12647" t="str">
            <v>ALL OTHER COSTS AND EXPENSES</v>
          </cell>
        </row>
        <row r="12648">
          <cell r="A12648">
            <v>5100001</v>
          </cell>
          <cell r="B12648" t="str">
            <v>ALL OTHER COSTS AND EXPENSES</v>
          </cell>
        </row>
        <row r="12649">
          <cell r="A12649">
            <v>5100001</v>
          </cell>
          <cell r="B12649" t="str">
            <v>ALL OTHER COSTS AND EXPENSES</v>
          </cell>
        </row>
        <row r="12650">
          <cell r="A12650">
            <v>5100001</v>
          </cell>
          <cell r="B12650" t="str">
            <v>ALL OTHER COSTS AND EXPENSES</v>
          </cell>
        </row>
        <row r="12651">
          <cell r="A12651">
            <v>5100001</v>
          </cell>
          <cell r="B12651" t="str">
            <v>ALL OTHER COSTS AND EXPENSES</v>
          </cell>
        </row>
        <row r="12652">
          <cell r="A12652">
            <v>5100001</v>
          </cell>
          <cell r="B12652" t="str">
            <v>ALL OTHER COSTS AND EXPENSES</v>
          </cell>
        </row>
        <row r="12653">
          <cell r="A12653">
            <v>5100001</v>
          </cell>
          <cell r="B12653" t="str">
            <v>ALL OTHER COSTS AND EXPENSES</v>
          </cell>
        </row>
        <row r="12654">
          <cell r="A12654">
            <v>5100001</v>
          </cell>
          <cell r="B12654" t="str">
            <v>ALL OTHER COSTS AND EXPENSES</v>
          </cell>
        </row>
        <row r="12655">
          <cell r="A12655">
            <v>5100001</v>
          </cell>
          <cell r="B12655" t="str">
            <v>ALL OTHER COSTS AND EXPENSES</v>
          </cell>
        </row>
        <row r="12656">
          <cell r="A12656">
            <v>5100001</v>
          </cell>
          <cell r="B12656" t="str">
            <v>ALL OTHER COSTS AND EXPENSES</v>
          </cell>
        </row>
        <row r="12657">
          <cell r="A12657">
            <v>5100001</v>
          </cell>
          <cell r="B12657" t="str">
            <v>ALL OTHER COSTS AND EXPENSES</v>
          </cell>
        </row>
        <row r="12658">
          <cell r="A12658">
            <v>5100001</v>
          </cell>
          <cell r="B12658" t="str">
            <v>ALL OTHER COSTS AND EXPENSES</v>
          </cell>
        </row>
        <row r="12659">
          <cell r="A12659">
            <v>5100001</v>
          </cell>
          <cell r="B12659" t="str">
            <v>ALL OTHER COSTS AND EXPENSES</v>
          </cell>
        </row>
        <row r="12660">
          <cell r="A12660">
            <v>5100001</v>
          </cell>
          <cell r="B12660" t="str">
            <v>ALL OTHER COSTS AND EXPENSES</v>
          </cell>
        </row>
        <row r="12661">
          <cell r="A12661">
            <v>5100001</v>
          </cell>
          <cell r="B12661" t="str">
            <v>ALL OTHER COSTS AND EXPENSES</v>
          </cell>
        </row>
        <row r="12662">
          <cell r="A12662">
            <v>5100001</v>
          </cell>
          <cell r="B12662" t="str">
            <v>ALL OTHER COSTS AND EXPENSES</v>
          </cell>
        </row>
        <row r="12663">
          <cell r="A12663">
            <v>5100001</v>
          </cell>
          <cell r="B12663" t="str">
            <v>ALL OTHER COSTS AND EXPENSES</v>
          </cell>
        </row>
        <row r="12664">
          <cell r="A12664">
            <v>5100001</v>
          </cell>
          <cell r="B12664" t="str">
            <v>ALL OTHER COSTS AND EXPENSES</v>
          </cell>
        </row>
        <row r="12665">
          <cell r="A12665">
            <v>5100001</v>
          </cell>
          <cell r="B12665" t="str">
            <v>ALL OTHER COSTS AND EXPENSES</v>
          </cell>
        </row>
        <row r="12666">
          <cell r="A12666">
            <v>5100001</v>
          </cell>
          <cell r="B12666" t="str">
            <v>ALL OTHER COSTS AND EXPENSES</v>
          </cell>
        </row>
        <row r="12667">
          <cell r="A12667">
            <v>5100001</v>
          </cell>
          <cell r="B12667" t="str">
            <v>ALL OTHER COSTS AND EXPENSES</v>
          </cell>
        </row>
        <row r="12668">
          <cell r="A12668">
            <v>5100001</v>
          </cell>
          <cell r="B12668" t="str">
            <v>ALL OTHER COSTS AND EXPENSES</v>
          </cell>
        </row>
        <row r="12669">
          <cell r="A12669">
            <v>5100001</v>
          </cell>
          <cell r="B12669" t="str">
            <v>ALL OTHER COSTS AND EXPENSES</v>
          </cell>
        </row>
        <row r="12670">
          <cell r="A12670">
            <v>5100001</v>
          </cell>
          <cell r="B12670" t="str">
            <v>ALL OTHER COSTS AND EXPENSES</v>
          </cell>
        </row>
        <row r="12671">
          <cell r="A12671">
            <v>5100001</v>
          </cell>
          <cell r="B12671" t="str">
            <v>ALL OTHER COSTS AND EXPENSES</v>
          </cell>
        </row>
        <row r="12672">
          <cell r="A12672">
            <v>5100001</v>
          </cell>
          <cell r="B12672" t="str">
            <v>ALL OTHER COSTS AND EXPENSES</v>
          </cell>
        </row>
        <row r="12673">
          <cell r="A12673">
            <v>5100001</v>
          </cell>
          <cell r="B12673" t="str">
            <v>ALL OTHER COSTS AND EXPENSES</v>
          </cell>
        </row>
        <row r="12674">
          <cell r="A12674">
            <v>5100001</v>
          </cell>
          <cell r="B12674" t="str">
            <v>ALL OTHER COSTS AND EXPENSES</v>
          </cell>
        </row>
        <row r="12675">
          <cell r="A12675">
            <v>5100001</v>
          </cell>
          <cell r="B12675" t="str">
            <v>ALL OTHER COSTS AND EXPENSES</v>
          </cell>
        </row>
        <row r="12676">
          <cell r="A12676">
            <v>5100001</v>
          </cell>
          <cell r="B12676" t="str">
            <v>ALL OTHER COSTS AND EXPENSES</v>
          </cell>
        </row>
        <row r="12677">
          <cell r="A12677">
            <v>5100001</v>
          </cell>
          <cell r="B12677" t="str">
            <v>ALL OTHER COSTS AND EXPENSES</v>
          </cell>
        </row>
        <row r="12678">
          <cell r="A12678">
            <v>5100001</v>
          </cell>
          <cell r="B12678" t="str">
            <v>ALL OTHER COSTS AND EXPENSES</v>
          </cell>
        </row>
        <row r="12679">
          <cell r="A12679">
            <v>5100001</v>
          </cell>
          <cell r="B12679" t="str">
            <v>ALL OTHER COSTS AND EXPENSES</v>
          </cell>
        </row>
        <row r="12680">
          <cell r="A12680">
            <v>5100001</v>
          </cell>
          <cell r="B12680" t="str">
            <v>ALL OTHER COSTS AND EXPENSES</v>
          </cell>
        </row>
        <row r="12681">
          <cell r="A12681">
            <v>5100001</v>
          </cell>
          <cell r="B12681" t="str">
            <v>ALL OTHER COSTS AND EXPENSES</v>
          </cell>
        </row>
        <row r="12682">
          <cell r="A12682">
            <v>5100001</v>
          </cell>
          <cell r="B12682" t="str">
            <v>ALL OTHER COSTS AND EXPENSES</v>
          </cell>
        </row>
        <row r="12683">
          <cell r="A12683">
            <v>5100001</v>
          </cell>
          <cell r="B12683" t="str">
            <v>ALL OTHER COSTS AND EXPENSES</v>
          </cell>
        </row>
        <row r="12684">
          <cell r="A12684">
            <v>5100001</v>
          </cell>
          <cell r="B12684" t="str">
            <v>ALL OTHER COSTS AND EXPENSES</v>
          </cell>
        </row>
        <row r="12685">
          <cell r="A12685">
            <v>5100001</v>
          </cell>
          <cell r="B12685" t="str">
            <v>ALL OTHER COSTS AND EXPENSES</v>
          </cell>
        </row>
        <row r="12686">
          <cell r="A12686">
            <v>5100001</v>
          </cell>
          <cell r="B12686" t="str">
            <v>ALL OTHER COSTS AND EXPENSES</v>
          </cell>
        </row>
        <row r="12687">
          <cell r="A12687">
            <v>5100001</v>
          </cell>
          <cell r="B12687" t="str">
            <v>ALL OTHER COSTS AND EXPENSES</v>
          </cell>
        </row>
        <row r="12688">
          <cell r="A12688">
            <v>5100001</v>
          </cell>
          <cell r="B12688" t="str">
            <v>ALL OTHER COSTS AND EXPENSES</v>
          </cell>
        </row>
        <row r="12689">
          <cell r="A12689">
            <v>5100001</v>
          </cell>
          <cell r="B12689" t="str">
            <v>ALL OTHER COSTS AND EXPENSES</v>
          </cell>
        </row>
        <row r="12690">
          <cell r="A12690">
            <v>5100001</v>
          </cell>
          <cell r="B12690" t="str">
            <v>ALL OTHER COSTS AND EXPENSES</v>
          </cell>
        </row>
        <row r="12691">
          <cell r="A12691">
            <v>5100001</v>
          </cell>
          <cell r="B12691" t="str">
            <v>ALL OTHER COSTS AND EXPENSES</v>
          </cell>
        </row>
        <row r="12692">
          <cell r="A12692">
            <v>5100001</v>
          </cell>
          <cell r="B12692" t="str">
            <v>ALL OTHER COSTS AND EXPENSES</v>
          </cell>
        </row>
        <row r="12693">
          <cell r="A12693">
            <v>5100001</v>
          </cell>
          <cell r="B12693" t="str">
            <v>ALL OTHER COSTS AND EXPENSES</v>
          </cell>
        </row>
        <row r="12694">
          <cell r="A12694">
            <v>5100001</v>
          </cell>
          <cell r="B12694" t="str">
            <v>ALL OTHER COSTS AND EXPENSES</v>
          </cell>
        </row>
        <row r="12695">
          <cell r="A12695">
            <v>5100001</v>
          </cell>
          <cell r="B12695" t="str">
            <v>ALL OTHER COSTS AND EXPENSES</v>
          </cell>
        </row>
        <row r="12696">
          <cell r="A12696">
            <v>5100001</v>
          </cell>
          <cell r="B12696" t="str">
            <v>ALL OTHER COSTS AND EXPENSES</v>
          </cell>
        </row>
        <row r="12697">
          <cell r="A12697">
            <v>5100001</v>
          </cell>
          <cell r="B12697" t="str">
            <v>ALL OTHER COSTS AND EXPENSES</v>
          </cell>
        </row>
        <row r="12698">
          <cell r="A12698">
            <v>5100001</v>
          </cell>
          <cell r="B12698" t="str">
            <v>ALL OTHER COSTS AND EXPENSES</v>
          </cell>
        </row>
        <row r="12699">
          <cell r="A12699">
            <v>5100001</v>
          </cell>
          <cell r="B12699" t="str">
            <v>ALL OTHER COSTS AND EXPENSES</v>
          </cell>
        </row>
        <row r="12700">
          <cell r="A12700">
            <v>5100001</v>
          </cell>
          <cell r="B12700" t="str">
            <v>ALL OTHER COSTS AND EXPENSES</v>
          </cell>
        </row>
        <row r="12701">
          <cell r="A12701">
            <v>5100001</v>
          </cell>
          <cell r="B12701" t="str">
            <v>ALL OTHER COSTS AND EXPENSES</v>
          </cell>
        </row>
        <row r="12702">
          <cell r="A12702">
            <v>5100001</v>
          </cell>
          <cell r="B12702" t="str">
            <v>ALL OTHER COSTS AND EXPENSES</v>
          </cell>
        </row>
        <row r="12703">
          <cell r="A12703">
            <v>5100001</v>
          </cell>
          <cell r="B12703" t="str">
            <v>ALL OTHER COSTS AND EXPENSES</v>
          </cell>
        </row>
        <row r="12704">
          <cell r="A12704">
            <v>5100001</v>
          </cell>
          <cell r="B12704" t="str">
            <v>ALL OTHER COSTS AND EXPENSES</v>
          </cell>
        </row>
        <row r="12705">
          <cell r="A12705">
            <v>5100001</v>
          </cell>
          <cell r="B12705" t="str">
            <v>ALL OTHER COSTS AND EXPENSES</v>
          </cell>
        </row>
        <row r="12706">
          <cell r="A12706">
            <v>5100001</v>
          </cell>
          <cell r="B12706" t="str">
            <v>ALL OTHER COSTS AND EXPENSES</v>
          </cell>
        </row>
        <row r="12707">
          <cell r="A12707">
            <v>5100001</v>
          </cell>
          <cell r="B12707" t="str">
            <v>ALL OTHER COSTS AND EXPENSES</v>
          </cell>
        </row>
        <row r="12708">
          <cell r="A12708">
            <v>5100001</v>
          </cell>
          <cell r="B12708" t="str">
            <v>ALL OTHER COSTS AND EXPENSES</v>
          </cell>
        </row>
        <row r="12709">
          <cell r="A12709">
            <v>5100001</v>
          </cell>
          <cell r="B12709" t="str">
            <v>ALL OTHER COSTS AND EXPENSES</v>
          </cell>
        </row>
        <row r="12710">
          <cell r="A12710">
            <v>5100001</v>
          </cell>
          <cell r="B12710" t="str">
            <v>ALL OTHER COSTS AND EXPENSES</v>
          </cell>
        </row>
        <row r="12711">
          <cell r="A12711">
            <v>5100001</v>
          </cell>
          <cell r="B12711" t="str">
            <v>ALL OTHER COSTS AND EXPENSES</v>
          </cell>
        </row>
        <row r="12712">
          <cell r="A12712">
            <v>5100001</v>
          </cell>
          <cell r="B12712" t="str">
            <v>ALL OTHER COSTS AND EXPENSES</v>
          </cell>
        </row>
        <row r="12713">
          <cell r="A12713">
            <v>5100001</v>
          </cell>
          <cell r="B12713" t="str">
            <v>ALL OTHER COSTS AND EXPENSES</v>
          </cell>
        </row>
        <row r="12714">
          <cell r="A12714">
            <v>5100001</v>
          </cell>
          <cell r="B12714" t="str">
            <v>ALL OTHER COSTS AND EXPENSES</v>
          </cell>
        </row>
        <row r="12715">
          <cell r="A12715">
            <v>5100001</v>
          </cell>
          <cell r="B12715" t="str">
            <v>ALL OTHER COSTS AND EXPENSES</v>
          </cell>
        </row>
        <row r="12716">
          <cell r="A12716">
            <v>5100001</v>
          </cell>
          <cell r="B12716" t="str">
            <v>ALL OTHER COSTS AND EXPENSES</v>
          </cell>
        </row>
        <row r="12717">
          <cell r="A12717">
            <v>5100001</v>
          </cell>
          <cell r="B12717" t="str">
            <v>ALL OTHER COSTS AND EXPENSES</v>
          </cell>
        </row>
        <row r="12718">
          <cell r="A12718">
            <v>5100001</v>
          </cell>
          <cell r="B12718" t="str">
            <v>ALL OTHER COSTS AND EXPENSES</v>
          </cell>
        </row>
        <row r="12719">
          <cell r="A12719">
            <v>5100001</v>
          </cell>
          <cell r="B12719" t="str">
            <v>ALL OTHER COSTS AND EXPENSES</v>
          </cell>
        </row>
        <row r="12720">
          <cell r="A12720">
            <v>5100001</v>
          </cell>
          <cell r="B12720" t="str">
            <v>ALL OTHER COSTS AND EXPENSES</v>
          </cell>
        </row>
        <row r="12721">
          <cell r="A12721">
            <v>5100001</v>
          </cell>
          <cell r="B12721" t="str">
            <v>ALL OTHER COSTS AND EXPENSES</v>
          </cell>
        </row>
        <row r="12722">
          <cell r="A12722">
            <v>5100001</v>
          </cell>
          <cell r="B12722" t="str">
            <v>ALL OTHER COSTS AND EXPENSES</v>
          </cell>
        </row>
        <row r="12723">
          <cell r="A12723">
            <v>5100001</v>
          </cell>
          <cell r="B12723" t="str">
            <v>ALL OTHER COSTS AND EXPENSES</v>
          </cell>
        </row>
        <row r="12724">
          <cell r="A12724">
            <v>5100001</v>
          </cell>
          <cell r="B12724" t="str">
            <v>ALL OTHER COSTS AND EXPENSES</v>
          </cell>
        </row>
        <row r="12725">
          <cell r="A12725">
            <v>5100001</v>
          </cell>
          <cell r="B12725" t="str">
            <v>ALL OTHER COSTS AND EXPENSES</v>
          </cell>
        </row>
        <row r="12726">
          <cell r="A12726">
            <v>5100001</v>
          </cell>
          <cell r="B12726" t="str">
            <v>ALL OTHER COSTS AND EXPENSES</v>
          </cell>
        </row>
        <row r="12727">
          <cell r="A12727">
            <v>5100001</v>
          </cell>
          <cell r="B12727" t="str">
            <v>ALL OTHER COSTS AND EXPENSES</v>
          </cell>
        </row>
        <row r="12728">
          <cell r="A12728">
            <v>5100001</v>
          </cell>
          <cell r="B12728" t="str">
            <v>ALL OTHER COSTS AND EXPENSES</v>
          </cell>
        </row>
        <row r="12729">
          <cell r="A12729">
            <v>5100001</v>
          </cell>
          <cell r="B12729" t="str">
            <v>ALL OTHER COSTS AND EXPENSES</v>
          </cell>
        </row>
        <row r="12730">
          <cell r="A12730">
            <v>5100001</v>
          </cell>
          <cell r="B12730" t="str">
            <v>ALL OTHER COSTS AND EXPENSES</v>
          </cell>
        </row>
        <row r="12731">
          <cell r="A12731">
            <v>5100001</v>
          </cell>
          <cell r="B12731" t="str">
            <v>ALL OTHER COSTS AND EXPENSES</v>
          </cell>
        </row>
        <row r="12732">
          <cell r="A12732">
            <v>5100001</v>
          </cell>
          <cell r="B12732" t="str">
            <v>ALL OTHER COSTS AND EXPENSES</v>
          </cell>
        </row>
        <row r="12733">
          <cell r="A12733">
            <v>5100001</v>
          </cell>
          <cell r="B12733" t="str">
            <v>ALL OTHER COSTS AND EXPENSES</v>
          </cell>
        </row>
        <row r="12734">
          <cell r="A12734">
            <v>5100001</v>
          </cell>
          <cell r="B12734" t="str">
            <v>ALL OTHER COSTS AND EXPENSES</v>
          </cell>
        </row>
        <row r="12735">
          <cell r="A12735">
            <v>5100001</v>
          </cell>
          <cell r="B12735" t="str">
            <v>ALL OTHER COSTS AND EXPENSES</v>
          </cell>
        </row>
        <row r="12736">
          <cell r="A12736">
            <v>5100001</v>
          </cell>
          <cell r="B12736" t="str">
            <v>ALL OTHER COSTS AND EXPENSES</v>
          </cell>
        </row>
        <row r="12737">
          <cell r="A12737">
            <v>5100001</v>
          </cell>
          <cell r="B12737" t="str">
            <v>ALL OTHER COSTS AND EXPENSES</v>
          </cell>
        </row>
        <row r="12738">
          <cell r="A12738">
            <v>5100001</v>
          </cell>
          <cell r="B12738" t="str">
            <v>ALL OTHER COSTS AND EXPENSES</v>
          </cell>
        </row>
        <row r="12739">
          <cell r="A12739">
            <v>5100001</v>
          </cell>
          <cell r="B12739" t="str">
            <v>ALL OTHER COSTS AND EXPENSES</v>
          </cell>
        </row>
        <row r="12740">
          <cell r="A12740">
            <v>5100001</v>
          </cell>
          <cell r="B12740" t="str">
            <v>ALL OTHER COSTS AND EXPENSES</v>
          </cell>
        </row>
        <row r="12741">
          <cell r="A12741">
            <v>5100001</v>
          </cell>
          <cell r="B12741" t="str">
            <v>ALL OTHER COSTS AND EXPENSES</v>
          </cell>
        </row>
        <row r="12742">
          <cell r="A12742">
            <v>5100001</v>
          </cell>
          <cell r="B12742" t="str">
            <v>ALL OTHER COSTS AND EXPENSES</v>
          </cell>
        </row>
        <row r="12743">
          <cell r="A12743">
            <v>5100001</v>
          </cell>
          <cell r="B12743" t="str">
            <v>ALL OTHER COSTS AND EXPENSES</v>
          </cell>
        </row>
        <row r="12744">
          <cell r="A12744">
            <v>5100001</v>
          </cell>
          <cell r="B12744" t="str">
            <v>ALL OTHER COSTS AND EXPENSES</v>
          </cell>
        </row>
        <row r="12745">
          <cell r="A12745">
            <v>5100001</v>
          </cell>
          <cell r="B12745" t="str">
            <v>ALL OTHER COSTS AND EXPENSES</v>
          </cell>
        </row>
        <row r="12746">
          <cell r="A12746">
            <v>5100001</v>
          </cell>
          <cell r="B12746" t="str">
            <v>ALL OTHER COSTS AND EXPENSES</v>
          </cell>
        </row>
        <row r="12747">
          <cell r="A12747">
            <v>5100001</v>
          </cell>
          <cell r="B12747" t="str">
            <v>ALL OTHER COSTS AND EXPENSES</v>
          </cell>
        </row>
        <row r="12748">
          <cell r="A12748">
            <v>5100001</v>
          </cell>
          <cell r="B12748" t="str">
            <v>ALL OTHER COSTS AND EXPENSES</v>
          </cell>
        </row>
        <row r="12749">
          <cell r="A12749">
            <v>5100001</v>
          </cell>
          <cell r="B12749" t="str">
            <v>ALL OTHER COSTS AND EXPENSES</v>
          </cell>
        </row>
        <row r="12750">
          <cell r="A12750">
            <v>5100001</v>
          </cell>
          <cell r="B12750" t="str">
            <v>ALL OTHER COSTS AND EXPENSES</v>
          </cell>
        </row>
        <row r="12751">
          <cell r="A12751">
            <v>5100001</v>
          </cell>
          <cell r="B12751" t="str">
            <v>ALL OTHER COSTS AND EXPENSES</v>
          </cell>
        </row>
        <row r="12752">
          <cell r="A12752">
            <v>5100001</v>
          </cell>
          <cell r="B12752" t="str">
            <v>ALL OTHER COSTS AND EXPENSES</v>
          </cell>
        </row>
        <row r="12753">
          <cell r="A12753">
            <v>5100001</v>
          </cell>
          <cell r="B12753" t="str">
            <v>ALL OTHER COSTS AND EXPENSES</v>
          </cell>
        </row>
        <row r="12754">
          <cell r="A12754">
            <v>5100001</v>
          </cell>
          <cell r="B12754" t="str">
            <v>ALL OTHER COSTS AND EXPENSES</v>
          </cell>
        </row>
        <row r="12755">
          <cell r="A12755">
            <v>5100001</v>
          </cell>
          <cell r="B12755" t="str">
            <v>ALL OTHER COSTS AND EXPENSES</v>
          </cell>
        </row>
        <row r="12756">
          <cell r="A12756">
            <v>5100001</v>
          </cell>
          <cell r="B12756" t="str">
            <v>ALL OTHER COSTS AND EXPENSES</v>
          </cell>
        </row>
        <row r="12757">
          <cell r="A12757">
            <v>5100001</v>
          </cell>
          <cell r="B12757" t="str">
            <v>ALL OTHER COSTS AND EXPENSES</v>
          </cell>
        </row>
        <row r="12758">
          <cell r="A12758">
            <v>5100001</v>
          </cell>
          <cell r="B12758" t="str">
            <v>ALL OTHER COSTS AND EXPENSES</v>
          </cell>
        </row>
        <row r="12759">
          <cell r="A12759">
            <v>5100001</v>
          </cell>
          <cell r="B12759" t="str">
            <v>ALL OTHER COSTS AND EXPENSES</v>
          </cell>
        </row>
        <row r="12760">
          <cell r="A12760">
            <v>5100001</v>
          </cell>
          <cell r="B12760" t="str">
            <v>ALL OTHER COSTS AND EXPENSES</v>
          </cell>
        </row>
        <row r="12761">
          <cell r="A12761">
            <v>5100001</v>
          </cell>
          <cell r="B12761" t="str">
            <v>ALL OTHER COSTS AND EXPENSES</v>
          </cell>
        </row>
        <row r="12762">
          <cell r="A12762">
            <v>5100001</v>
          </cell>
          <cell r="B12762" t="str">
            <v>ALL OTHER COSTS AND EXPENSES</v>
          </cell>
        </row>
        <row r="12763">
          <cell r="A12763">
            <v>5100001</v>
          </cell>
          <cell r="B12763" t="str">
            <v>ALL OTHER COSTS AND EXPENSES</v>
          </cell>
        </row>
        <row r="12764">
          <cell r="A12764">
            <v>5100001</v>
          </cell>
          <cell r="B12764" t="str">
            <v>ALL OTHER COSTS AND EXPENSES</v>
          </cell>
        </row>
        <row r="12765">
          <cell r="A12765">
            <v>5100001</v>
          </cell>
          <cell r="B12765" t="str">
            <v>ALL OTHER COSTS AND EXPENSES</v>
          </cell>
        </row>
        <row r="12766">
          <cell r="A12766">
            <v>5100001</v>
          </cell>
          <cell r="B12766" t="str">
            <v>ALL OTHER COSTS AND EXPENSES</v>
          </cell>
        </row>
        <row r="12767">
          <cell r="A12767">
            <v>5100001</v>
          </cell>
          <cell r="B12767" t="str">
            <v>ALL OTHER COSTS AND EXPENSES</v>
          </cell>
        </row>
        <row r="12768">
          <cell r="A12768">
            <v>5100001</v>
          </cell>
          <cell r="B12768" t="str">
            <v>ALL OTHER COSTS AND EXPENSES</v>
          </cell>
        </row>
        <row r="12769">
          <cell r="A12769">
            <v>5100001</v>
          </cell>
          <cell r="B12769" t="str">
            <v>ALL OTHER COSTS AND EXPENSES</v>
          </cell>
        </row>
        <row r="12770">
          <cell r="A12770">
            <v>5100001</v>
          </cell>
          <cell r="B12770" t="str">
            <v>ALL OTHER COSTS AND EXPENSES</v>
          </cell>
        </row>
        <row r="12771">
          <cell r="A12771">
            <v>5100001</v>
          </cell>
          <cell r="B12771" t="str">
            <v>ALL OTHER COSTS AND EXPENSES</v>
          </cell>
        </row>
        <row r="12772">
          <cell r="A12772">
            <v>5100001</v>
          </cell>
          <cell r="B12772" t="str">
            <v>ALL OTHER COSTS AND EXPENSES</v>
          </cell>
        </row>
        <row r="12773">
          <cell r="A12773">
            <v>5100001</v>
          </cell>
          <cell r="B12773" t="str">
            <v>ALL OTHER COSTS AND EXPENSES</v>
          </cell>
        </row>
        <row r="12774">
          <cell r="A12774">
            <v>5100001</v>
          </cell>
          <cell r="B12774" t="str">
            <v>ALL OTHER COSTS AND EXPENSES</v>
          </cell>
        </row>
        <row r="12775">
          <cell r="A12775">
            <v>5100001</v>
          </cell>
          <cell r="B12775" t="str">
            <v>ALL OTHER COSTS AND EXPENSES</v>
          </cell>
        </row>
        <row r="12776">
          <cell r="A12776">
            <v>5100001</v>
          </cell>
          <cell r="B12776" t="str">
            <v>ALL OTHER COSTS AND EXPENSES</v>
          </cell>
        </row>
        <row r="12777">
          <cell r="A12777">
            <v>5100001</v>
          </cell>
          <cell r="B12777" t="str">
            <v>ALL OTHER COSTS AND EXPENSES</v>
          </cell>
        </row>
        <row r="12778">
          <cell r="A12778">
            <v>5100001</v>
          </cell>
          <cell r="B12778" t="str">
            <v>ALL OTHER COSTS AND EXPENSES</v>
          </cell>
        </row>
        <row r="12779">
          <cell r="A12779">
            <v>5100001</v>
          </cell>
          <cell r="B12779" t="str">
            <v>ALL OTHER COSTS AND EXPENSES</v>
          </cell>
        </row>
        <row r="12780">
          <cell r="A12780">
            <v>5100001</v>
          </cell>
          <cell r="B12780" t="str">
            <v>ALL OTHER COSTS AND EXPENSES</v>
          </cell>
        </row>
        <row r="12781">
          <cell r="A12781">
            <v>5100001</v>
          </cell>
          <cell r="B12781" t="str">
            <v>ALL OTHER COSTS AND EXPENSES</v>
          </cell>
        </row>
        <row r="12782">
          <cell r="A12782">
            <v>5100001</v>
          </cell>
          <cell r="B12782" t="str">
            <v>ALL OTHER COSTS AND EXPENSES</v>
          </cell>
        </row>
        <row r="12783">
          <cell r="A12783">
            <v>5100001</v>
          </cell>
          <cell r="B12783" t="str">
            <v>ALL OTHER COSTS AND EXPENSES</v>
          </cell>
        </row>
        <row r="12784">
          <cell r="A12784">
            <v>5100001</v>
          </cell>
          <cell r="B12784" t="str">
            <v>ALL OTHER COSTS AND EXPENSES</v>
          </cell>
        </row>
        <row r="12785">
          <cell r="A12785">
            <v>5100001</v>
          </cell>
          <cell r="B12785" t="str">
            <v>ALL OTHER COSTS AND EXPENSES</v>
          </cell>
        </row>
        <row r="12786">
          <cell r="A12786">
            <v>5100001</v>
          </cell>
          <cell r="B12786" t="str">
            <v>ALL OTHER COSTS AND EXPENSES</v>
          </cell>
        </row>
        <row r="12787">
          <cell r="A12787">
            <v>5100001</v>
          </cell>
          <cell r="B12787" t="str">
            <v>ALL OTHER COSTS AND EXPENSES</v>
          </cell>
        </row>
        <row r="12788">
          <cell r="A12788">
            <v>5100001</v>
          </cell>
          <cell r="B12788" t="str">
            <v>ALL OTHER COSTS AND EXPENSES</v>
          </cell>
        </row>
        <row r="12789">
          <cell r="A12789">
            <v>5100001</v>
          </cell>
          <cell r="B12789" t="str">
            <v>ALL OTHER COSTS AND EXPENSES</v>
          </cell>
        </row>
        <row r="12790">
          <cell r="A12790">
            <v>5100001</v>
          </cell>
          <cell r="B12790" t="str">
            <v>ALL OTHER COSTS AND EXPENSES</v>
          </cell>
        </row>
        <row r="12791">
          <cell r="A12791">
            <v>5100001</v>
          </cell>
          <cell r="B12791" t="str">
            <v>ALL OTHER COSTS AND EXPENSES</v>
          </cell>
        </row>
        <row r="12792">
          <cell r="A12792">
            <v>5100001</v>
          </cell>
          <cell r="B12792" t="str">
            <v>ALL OTHER COSTS AND EXPENSES</v>
          </cell>
        </row>
        <row r="12793">
          <cell r="A12793">
            <v>5100001</v>
          </cell>
          <cell r="B12793" t="str">
            <v>ALL OTHER COSTS AND EXPENSES</v>
          </cell>
        </row>
        <row r="12794">
          <cell r="A12794">
            <v>5100001</v>
          </cell>
          <cell r="B12794" t="str">
            <v>ALL OTHER COSTS AND EXPENSES</v>
          </cell>
        </row>
        <row r="12795">
          <cell r="A12795">
            <v>5100001</v>
          </cell>
          <cell r="B12795" t="str">
            <v>ALL OTHER COSTS AND EXPENSES</v>
          </cell>
        </row>
        <row r="12796">
          <cell r="A12796">
            <v>5100001</v>
          </cell>
          <cell r="B12796" t="str">
            <v>ALL OTHER COSTS AND EXPENSES</v>
          </cell>
        </row>
        <row r="12797">
          <cell r="A12797">
            <v>5100001</v>
          </cell>
          <cell r="B12797" t="str">
            <v>ALL OTHER COSTS AND EXPENSES</v>
          </cell>
        </row>
        <row r="12798">
          <cell r="A12798">
            <v>5100001</v>
          </cell>
          <cell r="B12798" t="str">
            <v>ALL OTHER COSTS AND EXPENSES</v>
          </cell>
        </row>
        <row r="12799">
          <cell r="A12799">
            <v>5100001</v>
          </cell>
          <cell r="B12799" t="str">
            <v>ALL OTHER COSTS AND EXPENSES</v>
          </cell>
        </row>
        <row r="12800">
          <cell r="A12800">
            <v>5100001</v>
          </cell>
          <cell r="B12800" t="str">
            <v>ALL OTHER COSTS AND EXPENSES</v>
          </cell>
        </row>
        <row r="12801">
          <cell r="A12801">
            <v>5100001</v>
          </cell>
          <cell r="B12801" t="str">
            <v>ALL OTHER COSTS AND EXPENSES</v>
          </cell>
        </row>
        <row r="12802">
          <cell r="A12802">
            <v>5100001</v>
          </cell>
          <cell r="B12802" t="str">
            <v>ALL OTHER COSTS AND EXPENSES</v>
          </cell>
        </row>
        <row r="12803">
          <cell r="A12803">
            <v>5100001</v>
          </cell>
          <cell r="B12803" t="str">
            <v>ALL OTHER COSTS AND EXPENSES</v>
          </cell>
        </row>
        <row r="12804">
          <cell r="A12804">
            <v>5100001</v>
          </cell>
          <cell r="B12804" t="str">
            <v>ALL OTHER COSTS AND EXPENSES</v>
          </cell>
        </row>
        <row r="12805">
          <cell r="A12805">
            <v>5100001</v>
          </cell>
          <cell r="B12805" t="str">
            <v>ALL OTHER COSTS AND EXPENSES</v>
          </cell>
        </row>
        <row r="12806">
          <cell r="A12806">
            <v>5100001</v>
          </cell>
          <cell r="B12806" t="str">
            <v>ALL OTHER COSTS AND EXPENSES</v>
          </cell>
        </row>
        <row r="12807">
          <cell r="A12807">
            <v>5100001</v>
          </cell>
          <cell r="B12807" t="str">
            <v>ALL OTHER COSTS AND EXPENSES</v>
          </cell>
        </row>
        <row r="12808">
          <cell r="A12808">
            <v>5100001</v>
          </cell>
          <cell r="B12808" t="str">
            <v>ALL OTHER COSTS AND EXPENSES</v>
          </cell>
        </row>
        <row r="12809">
          <cell r="A12809">
            <v>5100001</v>
          </cell>
          <cell r="B12809" t="str">
            <v>ALL OTHER COSTS AND EXPENSES</v>
          </cell>
        </row>
        <row r="12810">
          <cell r="A12810">
            <v>5100001</v>
          </cell>
          <cell r="B12810" t="str">
            <v>ALL OTHER COSTS AND EXPENSES</v>
          </cell>
        </row>
        <row r="12811">
          <cell r="A12811">
            <v>5100001</v>
          </cell>
          <cell r="B12811" t="str">
            <v>ALL OTHER COSTS AND EXPENSES</v>
          </cell>
        </row>
        <row r="12812">
          <cell r="A12812">
            <v>5100001</v>
          </cell>
          <cell r="B12812" t="str">
            <v>ALL OTHER COSTS AND EXPENSES</v>
          </cell>
        </row>
        <row r="12813">
          <cell r="A12813">
            <v>5100001</v>
          </cell>
          <cell r="B12813" t="str">
            <v>ALL OTHER COSTS AND EXPENSES</v>
          </cell>
        </row>
        <row r="12814">
          <cell r="A12814">
            <v>5100001</v>
          </cell>
          <cell r="B12814" t="str">
            <v>ALL OTHER COSTS AND EXPENSES</v>
          </cell>
        </row>
        <row r="12815">
          <cell r="A12815">
            <v>5100001</v>
          </cell>
          <cell r="B12815" t="str">
            <v>ALL OTHER COSTS AND EXPENSES</v>
          </cell>
        </row>
        <row r="12816">
          <cell r="A12816">
            <v>5100001</v>
          </cell>
          <cell r="B12816" t="str">
            <v>ALL OTHER COSTS AND EXPENSES</v>
          </cell>
        </row>
        <row r="12817">
          <cell r="A12817">
            <v>5100001</v>
          </cell>
          <cell r="B12817" t="str">
            <v>ALL OTHER COSTS AND EXPENSES</v>
          </cell>
        </row>
        <row r="12818">
          <cell r="A12818">
            <v>5100001</v>
          </cell>
          <cell r="B12818" t="str">
            <v>ALL OTHER COSTS AND EXPENSES</v>
          </cell>
        </row>
        <row r="12819">
          <cell r="A12819">
            <v>5100001</v>
          </cell>
          <cell r="B12819" t="str">
            <v>ALL OTHER COSTS AND EXPENSES</v>
          </cell>
        </row>
        <row r="12820">
          <cell r="A12820">
            <v>5100001</v>
          </cell>
          <cell r="B12820" t="str">
            <v>ALL OTHER COSTS AND EXPENSES</v>
          </cell>
        </row>
        <row r="12821">
          <cell r="A12821">
            <v>5100001</v>
          </cell>
          <cell r="B12821" t="str">
            <v>ALL OTHER COSTS AND EXPENSES</v>
          </cell>
        </row>
        <row r="12822">
          <cell r="A12822">
            <v>5100001</v>
          </cell>
          <cell r="B12822" t="str">
            <v>ALL OTHER COSTS AND EXPENSES</v>
          </cell>
        </row>
        <row r="12823">
          <cell r="A12823">
            <v>5100001</v>
          </cell>
          <cell r="B12823" t="str">
            <v>ALL OTHER COSTS AND EXPENSES</v>
          </cell>
        </row>
        <row r="12824">
          <cell r="A12824">
            <v>5100001</v>
          </cell>
          <cell r="B12824" t="str">
            <v>ALL OTHER COSTS AND EXPENSES</v>
          </cell>
        </row>
        <row r="12825">
          <cell r="A12825">
            <v>5100001</v>
          </cell>
          <cell r="B12825" t="str">
            <v>ALL OTHER COSTS AND EXPENSES</v>
          </cell>
        </row>
        <row r="12826">
          <cell r="A12826">
            <v>5100001</v>
          </cell>
          <cell r="B12826" t="str">
            <v>ALL OTHER COSTS AND EXPENSES</v>
          </cell>
        </row>
        <row r="12827">
          <cell r="A12827">
            <v>5100001</v>
          </cell>
          <cell r="B12827" t="str">
            <v>ALL OTHER COSTS AND EXPENSES</v>
          </cell>
        </row>
        <row r="12828">
          <cell r="A12828">
            <v>5100001</v>
          </cell>
          <cell r="B12828" t="str">
            <v>ALL OTHER COSTS AND EXPENSES</v>
          </cell>
        </row>
        <row r="12829">
          <cell r="A12829">
            <v>5100001</v>
          </cell>
          <cell r="B12829" t="str">
            <v>ALL OTHER COSTS AND EXPENSES</v>
          </cell>
        </row>
        <row r="12830">
          <cell r="A12830">
            <v>5100001</v>
          </cell>
          <cell r="B12830" t="str">
            <v>ALL OTHER COSTS AND EXPENSES</v>
          </cell>
        </row>
        <row r="12831">
          <cell r="A12831">
            <v>5100001</v>
          </cell>
          <cell r="B12831" t="str">
            <v>ALL OTHER COSTS AND EXPENSES</v>
          </cell>
        </row>
        <row r="12832">
          <cell r="A12832">
            <v>5100001</v>
          </cell>
          <cell r="B12832" t="str">
            <v>ALL OTHER COSTS AND EXPENSES</v>
          </cell>
        </row>
        <row r="12833">
          <cell r="A12833">
            <v>5100001</v>
          </cell>
          <cell r="B12833" t="str">
            <v>ALL OTHER COSTS AND EXPENSES</v>
          </cell>
        </row>
        <row r="12834">
          <cell r="A12834">
            <v>5100001</v>
          </cell>
          <cell r="B12834" t="str">
            <v>ALL OTHER COSTS AND EXPENSES</v>
          </cell>
        </row>
        <row r="12835">
          <cell r="A12835">
            <v>5100001</v>
          </cell>
          <cell r="B12835" t="str">
            <v>ALL OTHER COSTS AND EXPENSES</v>
          </cell>
        </row>
        <row r="12836">
          <cell r="A12836">
            <v>5100001</v>
          </cell>
          <cell r="B12836" t="str">
            <v>ALL OTHER COSTS AND EXPENSES</v>
          </cell>
        </row>
        <row r="12837">
          <cell r="A12837">
            <v>5100001</v>
          </cell>
          <cell r="B12837" t="str">
            <v>ALL OTHER COSTS AND EXPENSES</v>
          </cell>
        </row>
        <row r="12838">
          <cell r="A12838">
            <v>5100001</v>
          </cell>
          <cell r="B12838" t="str">
            <v>ALL OTHER COSTS AND EXPENSES</v>
          </cell>
        </row>
        <row r="12839">
          <cell r="A12839">
            <v>5100001</v>
          </cell>
          <cell r="B12839" t="str">
            <v>ALL OTHER COSTS AND EXPENSES</v>
          </cell>
        </row>
        <row r="12840">
          <cell r="A12840">
            <v>5100001</v>
          </cell>
          <cell r="B12840" t="str">
            <v>ALL OTHER COSTS AND EXPENSES</v>
          </cell>
        </row>
        <row r="12841">
          <cell r="A12841">
            <v>5100001</v>
          </cell>
          <cell r="B12841" t="str">
            <v>ALL OTHER COSTS AND EXPENSES</v>
          </cell>
        </row>
        <row r="12842">
          <cell r="A12842">
            <v>5100001</v>
          </cell>
          <cell r="B12842" t="str">
            <v>ALL OTHER COSTS AND EXPENSES</v>
          </cell>
        </row>
        <row r="12843">
          <cell r="A12843">
            <v>5100001</v>
          </cell>
          <cell r="B12843" t="str">
            <v>ALL OTHER COSTS AND EXPENSES</v>
          </cell>
        </row>
        <row r="12844">
          <cell r="A12844">
            <v>5100001</v>
          </cell>
          <cell r="B12844" t="str">
            <v>ALL OTHER COSTS AND EXPENSES</v>
          </cell>
        </row>
        <row r="12845">
          <cell r="A12845">
            <v>5100001</v>
          </cell>
          <cell r="B12845" t="str">
            <v>ALL OTHER COSTS AND EXPENSES</v>
          </cell>
        </row>
        <row r="12846">
          <cell r="A12846">
            <v>5100001</v>
          </cell>
          <cell r="B12846" t="str">
            <v>ALL OTHER COSTS AND EXPENSES</v>
          </cell>
        </row>
        <row r="12847">
          <cell r="A12847">
            <v>5100001</v>
          </cell>
          <cell r="B12847" t="str">
            <v>ALL OTHER COSTS AND EXPENSES</v>
          </cell>
        </row>
        <row r="12848">
          <cell r="A12848">
            <v>5100001</v>
          </cell>
          <cell r="B12848" t="str">
            <v>ALL OTHER COSTS AND EXPENSES</v>
          </cell>
        </row>
        <row r="12849">
          <cell r="A12849">
            <v>5100001</v>
          </cell>
          <cell r="B12849" t="str">
            <v>ALL OTHER COSTS AND EXPENSES</v>
          </cell>
        </row>
        <row r="12850">
          <cell r="A12850">
            <v>5100001</v>
          </cell>
          <cell r="B12850" t="str">
            <v>ALL OTHER COSTS AND EXPENSES</v>
          </cell>
        </row>
        <row r="12851">
          <cell r="A12851">
            <v>5100001</v>
          </cell>
          <cell r="B12851" t="str">
            <v>ALL OTHER COSTS AND EXPENSES</v>
          </cell>
        </row>
        <row r="12852">
          <cell r="A12852">
            <v>5100001</v>
          </cell>
          <cell r="B12852" t="str">
            <v>ALL OTHER COSTS AND EXPENSES</v>
          </cell>
        </row>
        <row r="12853">
          <cell r="A12853">
            <v>5100001</v>
          </cell>
          <cell r="B12853" t="str">
            <v>ALL OTHER COSTS AND EXPENSES</v>
          </cell>
        </row>
        <row r="12854">
          <cell r="A12854">
            <v>5100001</v>
          </cell>
          <cell r="B12854" t="str">
            <v>ALL OTHER COSTS AND EXPENSES</v>
          </cell>
        </row>
        <row r="12855">
          <cell r="A12855">
            <v>5100001</v>
          </cell>
          <cell r="B12855" t="str">
            <v>ALL OTHER COSTS AND EXPENSES</v>
          </cell>
        </row>
        <row r="12856">
          <cell r="A12856">
            <v>5100001</v>
          </cell>
          <cell r="B12856" t="str">
            <v>ALL OTHER COSTS AND EXPENSES</v>
          </cell>
        </row>
        <row r="12857">
          <cell r="A12857">
            <v>5100001</v>
          </cell>
          <cell r="B12857" t="str">
            <v>ALL OTHER COSTS AND EXPENSES</v>
          </cell>
        </row>
        <row r="12858">
          <cell r="A12858">
            <v>5100001</v>
          </cell>
          <cell r="B12858" t="str">
            <v>ALL OTHER COSTS AND EXPENSES</v>
          </cell>
        </row>
        <row r="12859">
          <cell r="A12859">
            <v>5100001</v>
          </cell>
          <cell r="B12859" t="str">
            <v>ALL OTHER COSTS AND EXPENSES</v>
          </cell>
        </row>
        <row r="12860">
          <cell r="A12860">
            <v>5100001</v>
          </cell>
          <cell r="B12860" t="str">
            <v>ALL OTHER COSTS AND EXPENSES</v>
          </cell>
        </row>
        <row r="12861">
          <cell r="A12861">
            <v>5100001</v>
          </cell>
          <cell r="B12861" t="str">
            <v>ALL OTHER COSTS AND EXPENSES</v>
          </cell>
        </row>
        <row r="12862">
          <cell r="A12862">
            <v>5100001</v>
          </cell>
          <cell r="B12862" t="str">
            <v>ALL OTHER COSTS AND EXPENSES</v>
          </cell>
        </row>
        <row r="12863">
          <cell r="A12863">
            <v>5100001</v>
          </cell>
          <cell r="B12863" t="str">
            <v>ALL OTHER COSTS AND EXPENSES</v>
          </cell>
        </row>
        <row r="12864">
          <cell r="A12864">
            <v>5100001</v>
          </cell>
          <cell r="B12864" t="str">
            <v>ALL OTHER COSTS AND EXPENSES</v>
          </cell>
        </row>
        <row r="12865">
          <cell r="A12865">
            <v>5100001</v>
          </cell>
          <cell r="B12865" t="str">
            <v>ALL OTHER COSTS AND EXPENSES</v>
          </cell>
        </row>
        <row r="12866">
          <cell r="A12866">
            <v>5100001</v>
          </cell>
          <cell r="B12866" t="str">
            <v>ALL OTHER COSTS AND EXPENSES</v>
          </cell>
        </row>
        <row r="12867">
          <cell r="A12867">
            <v>5100001</v>
          </cell>
          <cell r="B12867" t="str">
            <v>ALL OTHER COSTS AND EXPENSES</v>
          </cell>
        </row>
        <row r="12868">
          <cell r="A12868">
            <v>5100001</v>
          </cell>
          <cell r="B12868" t="str">
            <v>ALL OTHER COSTS AND EXPENSES</v>
          </cell>
        </row>
        <row r="12869">
          <cell r="A12869">
            <v>5100001</v>
          </cell>
          <cell r="B12869" t="str">
            <v>ALL OTHER COSTS AND EXPENSES</v>
          </cell>
        </row>
        <row r="12870">
          <cell r="A12870">
            <v>5100001</v>
          </cell>
          <cell r="B12870" t="str">
            <v>ALL OTHER COSTS AND EXPENSES</v>
          </cell>
        </row>
        <row r="12871">
          <cell r="A12871">
            <v>5100001</v>
          </cell>
          <cell r="B12871" t="str">
            <v>ALL OTHER COSTS AND EXPENSES</v>
          </cell>
        </row>
        <row r="12872">
          <cell r="A12872">
            <v>5100001</v>
          </cell>
          <cell r="B12872" t="str">
            <v>ALL OTHER COSTS AND EXPENSES</v>
          </cell>
        </row>
        <row r="12873">
          <cell r="A12873">
            <v>5100001</v>
          </cell>
          <cell r="B12873" t="str">
            <v>ALL OTHER COSTS AND EXPENSES</v>
          </cell>
        </row>
        <row r="12874">
          <cell r="A12874">
            <v>5100001</v>
          </cell>
          <cell r="B12874" t="str">
            <v>ALL OTHER COSTS AND EXPENSES</v>
          </cell>
        </row>
        <row r="12875">
          <cell r="A12875">
            <v>5100001</v>
          </cell>
          <cell r="B12875" t="str">
            <v>ALL OTHER COSTS AND EXPENSES</v>
          </cell>
        </row>
        <row r="12876">
          <cell r="A12876">
            <v>5100001</v>
          </cell>
          <cell r="B12876" t="str">
            <v>ALL OTHER COSTS AND EXPENSES</v>
          </cell>
        </row>
        <row r="12877">
          <cell r="A12877">
            <v>5100001</v>
          </cell>
          <cell r="B12877" t="str">
            <v>ALL OTHER COSTS AND EXPENSES</v>
          </cell>
        </row>
        <row r="12878">
          <cell r="A12878">
            <v>5100001</v>
          </cell>
          <cell r="B12878" t="str">
            <v>ALL OTHER COSTS AND EXPENSES</v>
          </cell>
        </row>
        <row r="12879">
          <cell r="A12879">
            <v>9010071</v>
          </cell>
          <cell r="B12879" t="str">
            <v>INCOME FROM CONSOLIDATED AFFILIATES</v>
          </cell>
        </row>
        <row r="12880">
          <cell r="A12880">
            <v>9010072</v>
          </cell>
          <cell r="B12880" t="str">
            <v>TRSY-OTHER INTERNAL INCOME</v>
          </cell>
        </row>
        <row r="12881">
          <cell r="A12881">
            <v>9010073</v>
          </cell>
          <cell r="B12881" t="str">
            <v>CHANGE IN EQUITY</v>
          </cell>
        </row>
        <row r="12882">
          <cell r="A12882">
            <v>9011501</v>
          </cell>
          <cell r="B12882" t="str">
            <v>AMORT OF DIF BTWN CST &amp; SHR OF EQTY AT ACQ-ASSOC CO</v>
          </cell>
        </row>
        <row r="12883">
          <cell r="A12883">
            <v>9011501</v>
          </cell>
          <cell r="B12883" t="str">
            <v>AMORT OF DIF BTWN CST &amp; SHR OF EQTY AT ACQ-ASSOC CO</v>
          </cell>
        </row>
        <row r="12884">
          <cell r="A12884">
            <v>9011701</v>
          </cell>
          <cell r="B12884" t="str">
            <v>CHANGE IN EQUITY OF ASSOCIATED COMPANIES</v>
          </cell>
        </row>
        <row r="12885">
          <cell r="A12885">
            <v>9012401</v>
          </cell>
          <cell r="B12885" t="str">
            <v>GAIN OR LOSS ON DISP OF BUS OTHER THAN ASSOC CO</v>
          </cell>
        </row>
        <row r="12886">
          <cell r="A12886">
            <v>9014001</v>
          </cell>
          <cell r="B12886" t="str">
            <v>INTEREST</v>
          </cell>
        </row>
        <row r="12887">
          <cell r="A12887">
            <v>9014001</v>
          </cell>
          <cell r="B12887" t="str">
            <v>INTEREST</v>
          </cell>
        </row>
        <row r="12888">
          <cell r="A12888">
            <v>9014001</v>
          </cell>
          <cell r="B12888" t="str">
            <v>INTEREST</v>
          </cell>
        </row>
        <row r="12889">
          <cell r="A12889">
            <v>9016001</v>
          </cell>
          <cell r="B12889" t="str">
            <v>INTEREST FROM ASSOCIATED COMPANIES</v>
          </cell>
        </row>
        <row r="12890">
          <cell r="A12890">
            <v>9017001</v>
          </cell>
          <cell r="B12890" t="str">
            <v>SERVICE CHARGES &amp; COMMISSIONS-INTERNAL</v>
          </cell>
        </row>
        <row r="12891">
          <cell r="A12891">
            <v>9113401</v>
          </cell>
          <cell r="B12891" t="str">
            <v>INCOME FROM MISCELLANEOUS INVESTMENTS-VENDOR FINANCING/OTHER</v>
          </cell>
        </row>
        <row r="12892">
          <cell r="A12892">
            <v>9113401</v>
          </cell>
          <cell r="B12892" t="str">
            <v>INCOME FROM MISCELLANEOUS INVESTMENTS-VENDOR FINANCING/OTHER</v>
          </cell>
        </row>
        <row r="12893">
          <cell r="A12893">
            <v>9115001</v>
          </cell>
          <cell r="B12893" t="str">
            <v>INCOME FROM MISC INVST-AMORT OF PREM/DISC</v>
          </cell>
        </row>
        <row r="12894">
          <cell r="A12894">
            <v>9311001</v>
          </cell>
          <cell r="B12894" t="str">
            <v>INTEREST ON CUSTOMERS' ACCOUNTS &amp; NOTES REC</v>
          </cell>
        </row>
        <row r="12895">
          <cell r="A12895">
            <v>9312001</v>
          </cell>
          <cell r="B12895" t="str">
            <v>INTEREST ON BANK BALANCES</v>
          </cell>
        </row>
        <row r="12896">
          <cell r="A12896">
            <v>9312001</v>
          </cell>
          <cell r="B12896" t="str">
            <v>INTEREST ON BANK BALANCES</v>
          </cell>
        </row>
        <row r="12897">
          <cell r="A12897">
            <v>9312001</v>
          </cell>
          <cell r="B12897" t="str">
            <v>INTEREST ON BANK BALANCES</v>
          </cell>
        </row>
        <row r="12898">
          <cell r="A12898">
            <v>9312001</v>
          </cell>
          <cell r="B12898" t="str">
            <v>INTEREST ON BANK BALANCES</v>
          </cell>
        </row>
        <row r="12899">
          <cell r="A12899">
            <v>9312001</v>
          </cell>
          <cell r="B12899" t="str">
            <v>INTEREST ON BANK BALANCES</v>
          </cell>
        </row>
        <row r="12900">
          <cell r="A12900">
            <v>9313001</v>
          </cell>
          <cell r="B12900" t="str">
            <v>INTEREST ON LOANS TO EMPLOYEES</v>
          </cell>
        </row>
        <row r="12901">
          <cell r="A12901">
            <v>9316001</v>
          </cell>
          <cell r="B12901" t="str">
            <v>INTEREST ON SUNDRY RECEIVABLES</v>
          </cell>
        </row>
        <row r="12902">
          <cell r="A12902">
            <v>9511001</v>
          </cell>
          <cell r="B12902" t="str">
            <v>LICENSING INCOME</v>
          </cell>
        </row>
        <row r="12903">
          <cell r="A12903">
            <v>9511001</v>
          </cell>
          <cell r="B12903" t="str">
            <v>LICENSING INCOME</v>
          </cell>
        </row>
        <row r="12904">
          <cell r="A12904">
            <v>9613001</v>
          </cell>
          <cell r="B12904" t="str">
            <v>FEES FOR COLLECTION OF STATE &amp; LOCAL TAXES</v>
          </cell>
        </row>
        <row r="12905">
          <cell r="A12905">
            <v>9614001</v>
          </cell>
          <cell r="B12905" t="str">
            <v>RENTAL INCOME-EXTERNAL</v>
          </cell>
        </row>
        <row r="12906">
          <cell r="A12906">
            <v>9615001</v>
          </cell>
          <cell r="B12906" t="str">
            <v>SERVICES CHARGES-EXTERNAL</v>
          </cell>
        </row>
        <row r="12907">
          <cell r="A12907">
            <v>9700071</v>
          </cell>
          <cell r="B12907" t="str">
            <v>TRSY-INTEREST EXPENSE</v>
          </cell>
        </row>
        <row r="12908">
          <cell r="A12908">
            <v>9701001</v>
          </cell>
          <cell r="B12908" t="str">
            <v>INTEREST PAID TO CONSOLIDATED COMPONENTS</v>
          </cell>
        </row>
        <row r="12909">
          <cell r="A12909">
            <v>9701501</v>
          </cell>
          <cell r="B12909" t="str">
            <v>AMORT-ISSUANCE COSTS CUR EXP-DEB &amp; BONDS</v>
          </cell>
        </row>
        <row r="12910">
          <cell r="A12910">
            <v>9701701</v>
          </cell>
          <cell r="B12910" t="str">
            <v>AMORT OF DISC/PREM-RECEIVABLES DISCOUNTS</v>
          </cell>
        </row>
        <row r="12911">
          <cell r="A12911">
            <v>9702002</v>
          </cell>
          <cell r="B12911" t="str">
            <v>INTEREST ON TAX DEFICIENCIES</v>
          </cell>
        </row>
        <row r="12912">
          <cell r="A12912">
            <v>9702301</v>
          </cell>
          <cell r="B12912" t="str">
            <v>INTEREST ON OTHER TRANSACTIONS</v>
          </cell>
        </row>
        <row r="12913">
          <cell r="A12913">
            <v>9702401</v>
          </cell>
          <cell r="B12913" t="str">
            <v>SERVICE CHARGES CONTROLLED DISB BANK ACCT</v>
          </cell>
        </row>
        <row r="12914">
          <cell r="A12914">
            <v>9703001</v>
          </cell>
          <cell r="B12914" t="str">
            <v>INTEREST ON BANK LOANS,NOTES &amp;INSTALL PAYABLE</v>
          </cell>
        </row>
        <row r="12915">
          <cell r="A12915">
            <v>9800071</v>
          </cell>
          <cell r="B12915" t="str">
            <v>TRSY-TAX PROVISION</v>
          </cell>
        </row>
        <row r="12916">
          <cell r="A12916">
            <v>9801001</v>
          </cell>
          <cell r="B12916" t="str">
            <v>U.S. FED INC TAXES PAYABLE - PARENT</v>
          </cell>
        </row>
        <row r="12917">
          <cell r="A12917">
            <v>9801001</v>
          </cell>
          <cell r="B12917" t="str">
            <v>U.S. FED INC TAXES PAYABLE - PARENT</v>
          </cell>
        </row>
        <row r="12918">
          <cell r="A12918">
            <v>9801001</v>
          </cell>
          <cell r="B12918" t="str">
            <v>U.S. FED INC TAXES PAYABLE - PARENT</v>
          </cell>
        </row>
        <row r="12919">
          <cell r="A12919">
            <v>9801002</v>
          </cell>
          <cell r="B12919" t="str">
            <v>U.S.FED INC TAXES PAYABLE-NON-PARENT</v>
          </cell>
        </row>
        <row r="12920">
          <cell r="A12920">
            <v>9801002</v>
          </cell>
          <cell r="B12920" t="str">
            <v>U.S.FED INC TAXES PAYABLE-NON-PARENT</v>
          </cell>
        </row>
        <row r="12921">
          <cell r="A12921">
            <v>9801003</v>
          </cell>
          <cell r="B12921" t="str">
            <v>FSC TAX BENEFIT</v>
          </cell>
        </row>
        <row r="12922">
          <cell r="A12922">
            <v>9802001</v>
          </cell>
          <cell r="B12922" t="str">
            <v>U.S. FEDERAL INCOME TAXES-DEFERRED</v>
          </cell>
        </row>
        <row r="12923">
          <cell r="A12923">
            <v>9841001</v>
          </cell>
          <cell r="B12923" t="str">
            <v>PROVISION-FOREIGN INCOME TAX PAYABLE</v>
          </cell>
        </row>
        <row r="12924">
          <cell r="A12924">
            <v>9841001</v>
          </cell>
          <cell r="B12924" t="str">
            <v>PROVISION-FOREIGN INCOME TAX PAYABLE</v>
          </cell>
        </row>
        <row r="12925">
          <cell r="A12925">
            <v>9841001</v>
          </cell>
          <cell r="B12925" t="str">
            <v>PROVISION-FOREIGN INCOME TAX PAYABLE</v>
          </cell>
        </row>
        <row r="12926">
          <cell r="A12926">
            <v>9841001</v>
          </cell>
          <cell r="B12926" t="str">
            <v>PROVISION-FOREIGN INCOME TAX PAYABLE</v>
          </cell>
        </row>
        <row r="12927">
          <cell r="A12927">
            <v>9841001</v>
          </cell>
          <cell r="B12927" t="str">
            <v>PROVISION-FOREIGN INCOME TAX PAYABLE</v>
          </cell>
        </row>
        <row r="12928">
          <cell r="A12928">
            <v>9842001</v>
          </cell>
          <cell r="B12928" t="str">
            <v>PROVISION-FOREIGN INCOME TAX DEFERRED</v>
          </cell>
        </row>
        <row r="12929">
          <cell r="A12929">
            <v>9842001</v>
          </cell>
          <cell r="B12929" t="str">
            <v>PROVISION-FOREIGN INCOME TAX DEFERRED</v>
          </cell>
        </row>
        <row r="12930">
          <cell r="A12930">
            <v>9860001</v>
          </cell>
          <cell r="B12930" t="str">
            <v>STATE &amp; LOCAL I&amp;F TAXES - PARENT</v>
          </cell>
        </row>
        <row r="12931">
          <cell r="A12931">
            <v>9860001</v>
          </cell>
          <cell r="B12931" t="str">
            <v>STATE &amp; LOCAL I&amp;F TAXES - PARENT</v>
          </cell>
        </row>
        <row r="12932">
          <cell r="A12932">
            <v>9860001</v>
          </cell>
          <cell r="B12932" t="str">
            <v>STATE &amp; LOCAL I&amp;F TAXES - PARENT</v>
          </cell>
        </row>
        <row r="12933">
          <cell r="A12933">
            <v>9860002</v>
          </cell>
          <cell r="B12933" t="str">
            <v>PROV FOR INCOME TAXES-STATE &amp; LOCAL I&amp;F TAXES-NON-PARENT</v>
          </cell>
        </row>
        <row r="12934">
          <cell r="A12934">
            <v>9860002</v>
          </cell>
          <cell r="B12934" t="str">
            <v>PROV FOR INCOME TAXES-STATE &amp; LOCAL I&amp;F TAXES-NON-PARENT</v>
          </cell>
        </row>
        <row r="12935">
          <cell r="A12935">
            <v>9900001</v>
          </cell>
          <cell r="B12935" t="str">
            <v>INT OF OTHER SHARE OWNERS IN AFFIL NET INCOME</v>
          </cell>
        </row>
      </sheetData>
      <sheetData sheetId="11" refreshError="1"/>
      <sheetData sheetId="12" refreshError="1"/>
      <sheetData sheetId="13" refreshError="1"/>
      <sheetData sheetId="14" refreshError="1">
        <row r="4">
          <cell r="B4" t="str">
            <v>VEGA ALTA CONTROLS (R54)</v>
          </cell>
          <cell r="C4" t="str">
            <v>CONTROLS/TLC -VEGA ALTA PLANT</v>
          </cell>
        </row>
        <row r="5">
          <cell r="B5" t="str">
            <v>TLC MFG</v>
          </cell>
          <cell r="C5" t="str">
            <v>CONTROLS/TLC -BLOOMINGTON, PLANT</v>
          </cell>
        </row>
        <row r="6">
          <cell r="B6" t="str">
            <v>VEGA ALTA(R9W)</v>
          </cell>
          <cell r="C6" t="str">
            <v>CONTROLS/TLC -VEGA ALTA PLANT</v>
          </cell>
        </row>
        <row r="7">
          <cell r="B7" t="str">
            <v>COMPONENT ADMIN (R16)</v>
          </cell>
          <cell r="C7" t="str">
            <v>PLAINVILLE HQ</v>
          </cell>
        </row>
        <row r="8">
          <cell r="B8" t="str">
            <v>PRODUCTOS -NOGALES (R62)</v>
          </cell>
          <cell r="C8" t="str">
            <v>NOGALES-NOGALES PLANT</v>
          </cell>
        </row>
        <row r="9">
          <cell r="B9" t="str">
            <v>MIDWEST  (R81)</v>
          </cell>
          <cell r="C9" t="str">
            <v>ENCLOSURES-MIDWEST ELECTRIC</v>
          </cell>
        </row>
        <row r="10">
          <cell r="B10" t="str">
            <v>SALTILLO- MEXICAN LEDGER(RCS)</v>
          </cell>
          <cell r="C10" t="str">
            <v>ENCLOSURES-SALTILLO PLANT</v>
          </cell>
        </row>
        <row r="11">
          <cell r="B11" t="str">
            <v>GE FUJI -CYPRUS (R70)</v>
          </cell>
          <cell r="C11" t="str">
            <v>AFFILIATES-GE FUJI AFFILIATE</v>
          </cell>
        </row>
        <row r="12">
          <cell r="B12" t="str">
            <v>SINGAPORE (R57)</v>
          </cell>
          <cell r="C12" t="str">
            <v>AFFILIATES-SINGAPORE AFFILIATE</v>
          </cell>
        </row>
        <row r="13">
          <cell r="B13" t="str">
            <v>BRAZIL   (R63)</v>
          </cell>
          <cell r="C13" t="str">
            <v>AFFILIATES-BRAZIL AFFILIATE</v>
          </cell>
        </row>
        <row r="14">
          <cell r="B14" t="str">
            <v>CONSOL (R21) INT'L</v>
          </cell>
          <cell r="C14" t="str">
            <v>PLAINVILLE HQ</v>
          </cell>
        </row>
        <row r="15">
          <cell r="B15" t="str">
            <v>CONSOL (R25) INTERCO -W/I COMP</v>
          </cell>
          <cell r="C15" t="str">
            <v>PLAINVILLE HQ</v>
          </cell>
        </row>
        <row r="16">
          <cell r="B16" t="str">
            <v>CONTROLS BANKING ADMIN (RH4)</v>
          </cell>
          <cell r="C16" t="str">
            <v>PR COMPONENTS-BAYAMON HQ</v>
          </cell>
        </row>
        <row r="17">
          <cell r="B17" t="str">
            <v>MFG ADMIN VARIABLE (R52)</v>
          </cell>
          <cell r="C17" t="str">
            <v>PR COMPONENTS-BAYAMON HQ</v>
          </cell>
        </row>
        <row r="18">
          <cell r="B18" t="str">
            <v>ADMIN -PR -TREASURY LDGR (R53)</v>
          </cell>
          <cell r="C18" t="str">
            <v>PR COMPONENTS-BAYAMON HQ</v>
          </cell>
        </row>
        <row r="19">
          <cell r="B19" t="str">
            <v>ADMIN CARIBE GE SYNDICATE R5H</v>
          </cell>
          <cell r="C19" t="str">
            <v>PR COMPONENTS-BAYAMON HQ</v>
          </cell>
        </row>
        <row r="20">
          <cell r="B20" t="str">
            <v>ADMIN -METERS BANKING (RH0)</v>
          </cell>
          <cell r="C20" t="str">
            <v>PR COMPONENTS-BAYAMON HQ</v>
          </cell>
        </row>
        <row r="21">
          <cell r="B21" t="str">
            <v>DEFAULT - ADMIN - AFFL CARIBE GE PROD INC TREAS -COMP</v>
          </cell>
          <cell r="C21" t="str">
            <v>PR COMPONENTS-BAYAMON HQ</v>
          </cell>
        </row>
        <row r="22">
          <cell r="B22" t="str">
            <v>CGE PRODUCTS OPS (R50)</v>
          </cell>
          <cell r="C22" t="str">
            <v>PR COMPONENTS-BAYAMON HQ</v>
          </cell>
        </row>
        <row r="23">
          <cell r="B23" t="str">
            <v>SAN GERMAN (R55)</v>
          </cell>
          <cell r="C23" t="str">
            <v>PR COMPONENTS-SAN GERMAN PLANT</v>
          </cell>
        </row>
        <row r="24">
          <cell r="B24" t="str">
            <v>ANASCO DIST COMPONENTS (R38)</v>
          </cell>
          <cell r="C24" t="str">
            <v>PR COMPONENTS-ANASCO PLANT</v>
          </cell>
        </row>
        <row r="25">
          <cell r="B25" t="str">
            <v>VEGA ALTA PILOT (R58)</v>
          </cell>
          <cell r="C25" t="str">
            <v>PR COMPONENTS-VEGA ALTA PLANT</v>
          </cell>
        </row>
        <row r="26">
          <cell r="B26" t="str">
            <v>ARECIBO PLATING (R51)</v>
          </cell>
          <cell r="C26" t="str">
            <v>PR COMPONENTS-ARECIBO Plant and Plating Operation</v>
          </cell>
        </row>
        <row r="27">
          <cell r="B27" t="str">
            <v>CONSOL CARIBE GE LEDG (R5A)</v>
          </cell>
          <cell r="C27" t="str">
            <v>PR COMPONENTS-BAYAMON HQ</v>
          </cell>
        </row>
        <row r="28">
          <cell r="B28" t="str">
            <v>MEXICO/MONTERREY CONS (REM)</v>
          </cell>
          <cell r="C28" t="str">
            <v>EQUIPMENT-MONTERREY PLANT</v>
          </cell>
        </row>
        <row r="29">
          <cell r="B29" t="str">
            <v>ITI ELIM</v>
          </cell>
          <cell r="C29" t="str">
            <v>T&amp;D-SOMERSWORTH PLANT</v>
          </cell>
        </row>
        <row r="30">
          <cell r="B30" t="str">
            <v>PHILIPPINE ELIMS METER (RPE)</v>
          </cell>
          <cell r="C30" t="str">
            <v>T&amp;D-SOMERSWORTH PLANT</v>
          </cell>
        </row>
        <row r="31">
          <cell r="B31" t="str">
            <v>CANADA ELIMS METER (RCE)</v>
          </cell>
          <cell r="C31" t="str">
            <v>T&amp;D-SOMERSWORTH PLANT</v>
          </cell>
        </row>
        <row r="32">
          <cell r="B32" t="str">
            <v>PUERTO RICO MFG -METER (R30)</v>
          </cell>
          <cell r="C32" t="str">
            <v>T&amp;D-SOMERSWORTH PLANT</v>
          </cell>
        </row>
        <row r="33">
          <cell r="B33" t="str">
            <v>PUERTO RICO ELIMS METER (R31)</v>
          </cell>
          <cell r="C33" t="str">
            <v>T&amp;D-ANASCO PLANT</v>
          </cell>
        </row>
        <row r="34">
          <cell r="B34" t="str">
            <v>ADMIN -BAL SHEET -METER (RBS)</v>
          </cell>
          <cell r="C34" t="str">
            <v>T&amp;D-SOMERSWORTH PLANT</v>
          </cell>
        </row>
        <row r="35">
          <cell r="B35" t="str">
            <v>ADMIN -IUSA GE SALESCO (RBI)</v>
          </cell>
          <cell r="C35" t="str">
            <v>T&amp;D-IUSA</v>
          </cell>
        </row>
        <row r="36">
          <cell r="B36" t="str">
            <v>IUSA ELIMINATIONS (RIE)</v>
          </cell>
          <cell r="C36" t="str">
            <v>T&amp;D-IUSA</v>
          </cell>
        </row>
        <row r="37">
          <cell r="B37" t="str">
            <v>TECH -METERS TECH MGT (RTS)</v>
          </cell>
          <cell r="C37" t="str">
            <v>T&amp;D-SOMERSWORTH PLANT</v>
          </cell>
        </row>
        <row r="38">
          <cell r="B38" t="str">
            <v>CANADA-METER-ADMIN-METER</v>
          </cell>
          <cell r="C38" t="str">
            <v>T&amp;D-QUEBEC CITY PLANT</v>
          </cell>
        </row>
        <row r="39">
          <cell r="B39" t="str">
            <v>PHILLIPPINES-GEPMICI-ADMIN-METER</v>
          </cell>
          <cell r="C39" t="str">
            <v>T&amp;D-GEPMICI</v>
          </cell>
        </row>
        <row r="40">
          <cell r="B40" t="str">
            <v>ITI FLORIDA-ADMIN-METER</v>
          </cell>
          <cell r="C40" t="str">
            <v>T&amp;D-ITI</v>
          </cell>
        </row>
        <row r="41">
          <cell r="B41" t="str">
            <v>COMM BAL SHT -SLS/COS (RUS)</v>
          </cell>
          <cell r="C41" t="str">
            <v>T&amp;D-SHREVEPORT PLANT</v>
          </cell>
        </row>
        <row r="42">
          <cell r="B42" t="str">
            <v>CONSOL SPECIALTY BREAKERS (RSC</v>
          </cell>
          <cell r="C42" t="str">
            <v>N/A</v>
          </cell>
        </row>
        <row r="43">
          <cell r="B43" t="str">
            <v>SPECIALTY BREAKERS OPS (RSP)</v>
          </cell>
          <cell r="C43" t="str">
            <v>N/A</v>
          </cell>
        </row>
        <row r="44">
          <cell r="B44" t="str">
            <v>TRANS CONSOL OPS (RGC)</v>
          </cell>
          <cell r="C44" t="str">
            <v>T&amp;D-FT EDWARD PLANT</v>
          </cell>
        </row>
        <row r="45">
          <cell r="B45" t="str">
            <v>BAYAMON ARRESTER (R35)</v>
          </cell>
          <cell r="C45" t="str">
            <v>T&amp;D-BAYAMON HQ</v>
          </cell>
        </row>
        <row r="46">
          <cell r="B46" t="str">
            <v>TRANSMISSION OPS (RGE)</v>
          </cell>
          <cell r="C46" t="str">
            <v>T&amp;D-FT EDWARD PLANT</v>
          </cell>
        </row>
        <row r="47">
          <cell r="B47" t="str">
            <v>CAPACITORS TECH MGT (RTE)</v>
          </cell>
          <cell r="C47" t="str">
            <v>T&amp;D-FT EDWARD PLANT</v>
          </cell>
        </row>
        <row r="48">
          <cell r="B48" t="str">
            <v>DIST TRANS C/L RESIDENT (RQC)</v>
          </cell>
          <cell r="C48" t="str">
            <v>N/A</v>
          </cell>
        </row>
        <row r="49">
          <cell r="B49" t="str">
            <v>MEDIUM TRANSFORMER OPS (RLG)</v>
          </cell>
          <cell r="C49" t="str">
            <v>N/A</v>
          </cell>
        </row>
        <row r="50">
          <cell r="B50" t="str">
            <v>BREAKERS TECH MANAGEMENT (RTP)</v>
          </cell>
          <cell r="C50" t="str">
            <v>N/A</v>
          </cell>
        </row>
        <row r="51">
          <cell r="B51" t="str">
            <v>MKTG -PROLEC PARENT (RYP)</v>
          </cell>
          <cell r="C51" t="str">
            <v>T&amp;D-PROLEC</v>
          </cell>
        </row>
        <row r="52">
          <cell r="B52" t="str">
            <v>PROLEC TECH MGMT (RTV)</v>
          </cell>
          <cell r="C52" t="str">
            <v>T&amp;D-PROLEC</v>
          </cell>
        </row>
        <row r="53">
          <cell r="B53" t="str">
            <v>ADMIN -PWR DELIVERY OPS (RJS)</v>
          </cell>
          <cell r="C53" t="str">
            <v>T&amp;D-HVBI</v>
          </cell>
        </row>
        <row r="54">
          <cell r="B54" t="str">
            <v>CONSOL (R24) INTERCO -W/I PEB</v>
          </cell>
          <cell r="C54" t="str">
            <v>PEB HQ</v>
          </cell>
        </row>
        <row r="55">
          <cell r="B55" t="str">
            <v>POWER EQUIPMENT ADMIN (R15)</v>
          </cell>
          <cell r="C55" t="str">
            <v>PEB HQ</v>
          </cell>
        </row>
        <row r="56">
          <cell r="B56" t="str">
            <v>GE CARIBE PRODUCTS PEB DOMESTIC(R83)</v>
          </cell>
          <cell r="C56" t="str">
            <v>PEB HQ</v>
          </cell>
        </row>
        <row r="57">
          <cell r="B57" t="str">
            <v>DIST TRANSFORMER (RQH)</v>
          </cell>
          <cell r="C57" t="str">
            <v>N/A</v>
          </cell>
        </row>
        <row r="58">
          <cell r="B58" t="str">
            <v>DIST TRANS C/L COMPONENT (RCC)</v>
          </cell>
          <cell r="C58" t="str">
            <v>N/A</v>
          </cell>
        </row>
        <row r="59">
          <cell r="B59" t="str">
            <v>FUSE BUSINESS (R34)</v>
          </cell>
          <cell r="C59" t="str">
            <v>N/A</v>
          </cell>
        </row>
        <row r="60">
          <cell r="B60" t="str">
            <v>VEGA BAJA (R56)</v>
          </cell>
          <cell r="C60" t="str">
            <v>PS&amp;C-VEGA BAJA PLANT</v>
          </cell>
        </row>
        <row r="61">
          <cell r="B61" t="str">
            <v>PWR BREAK BANKING ADMIN (RH6)</v>
          </cell>
          <cell r="C61" t="str">
            <v>PS&amp;C-VEGA BAJA PLANT</v>
          </cell>
        </row>
        <row r="62">
          <cell r="B62" t="str">
            <v>ADMIN-ACT-PEB(RAC)</v>
          </cell>
          <cell r="C62" t="str">
            <v>PS&amp;C-GE ACT - PS&amp;C</v>
          </cell>
        </row>
        <row r="63">
          <cell r="B63" t="str">
            <v>ZENITH CONTROLS -ADMIN -PEB</v>
          </cell>
          <cell r="C63" t="str">
            <v>PS&amp;C-ZENITH PLANT and PS&amp;C HQ</v>
          </cell>
        </row>
        <row r="64">
          <cell r="B64" t="str">
            <v>CJV- AFF- BLS SHANGHAI GE BREAKERS -PEB(RCJ)</v>
          </cell>
          <cell r="C64" t="str">
            <v>SGD BUSINESS-CJV/EJV Shanghai</v>
          </cell>
        </row>
        <row r="65">
          <cell r="B65" t="str">
            <v>EJV- AFF- ELIMS -SHANGHAI GE BREAKERS -PEB</v>
          </cell>
          <cell r="C65" t="str">
            <v>SGD BUSINESS-CJV/EJV Shanghai</v>
          </cell>
        </row>
        <row r="66">
          <cell r="B66" t="str">
            <v>EJV - AFF</v>
          </cell>
          <cell r="C66" t="str">
            <v>SGD BUSINESS-CJV/EJV Shanghai</v>
          </cell>
        </row>
        <row r="67">
          <cell r="B67" t="str">
            <v>CANADA   (R60)</v>
          </cell>
          <cell r="C67" t="str">
            <v>CANADA AFFILIATE-CANADA SALES FORCE</v>
          </cell>
        </row>
      </sheetData>
      <sheetData sheetId="15" refreshError="1">
        <row r="2">
          <cell r="B2" t="str">
            <v>300R13</v>
          </cell>
          <cell r="C2" t="str">
            <v>PEB</v>
          </cell>
        </row>
        <row r="3">
          <cell r="B3" t="str">
            <v>300R14</v>
          </cell>
          <cell r="C3" t="str">
            <v>Components</v>
          </cell>
        </row>
        <row r="4">
          <cell r="B4" t="str">
            <v>100R15</v>
          </cell>
          <cell r="C4" t="str">
            <v>PEB</v>
          </cell>
        </row>
        <row r="5">
          <cell r="B5" t="str">
            <v>100R16</v>
          </cell>
          <cell r="C5" t="str">
            <v>Components</v>
          </cell>
        </row>
        <row r="6">
          <cell r="B6" t="str">
            <v>300R21</v>
          </cell>
          <cell r="C6" t="str">
            <v>Components</v>
          </cell>
        </row>
        <row r="7">
          <cell r="B7" t="str">
            <v>300R24</v>
          </cell>
          <cell r="C7" t="str">
            <v>PEB</v>
          </cell>
        </row>
        <row r="8">
          <cell r="B8" t="str">
            <v>300R25</v>
          </cell>
          <cell r="C8" t="str">
            <v>Components</v>
          </cell>
        </row>
        <row r="9">
          <cell r="B9" t="str">
            <v>200R34</v>
          </cell>
          <cell r="C9" t="str">
            <v>PEB</v>
          </cell>
        </row>
        <row r="10">
          <cell r="B10" t="str">
            <v>200R35</v>
          </cell>
          <cell r="C10" t="str">
            <v>PEB</v>
          </cell>
        </row>
        <row r="11">
          <cell r="B11" t="str">
            <v>200R38</v>
          </cell>
          <cell r="C11" t="str">
            <v>Components</v>
          </cell>
        </row>
        <row r="12">
          <cell r="B12" t="str">
            <v>200R50</v>
          </cell>
          <cell r="C12" t="str">
            <v>Components</v>
          </cell>
        </row>
        <row r="13">
          <cell r="B13" t="str">
            <v>200R51</v>
          </cell>
          <cell r="C13" t="str">
            <v>Components</v>
          </cell>
        </row>
        <row r="14">
          <cell r="B14" t="str">
            <v>200R52</v>
          </cell>
          <cell r="C14" t="str">
            <v>Components</v>
          </cell>
        </row>
        <row r="15">
          <cell r="B15" t="str">
            <v>200R53</v>
          </cell>
          <cell r="C15" t="str">
            <v>Components</v>
          </cell>
        </row>
        <row r="16">
          <cell r="B16" t="str">
            <v>200R54</v>
          </cell>
          <cell r="C16" t="str">
            <v>Components</v>
          </cell>
        </row>
        <row r="17">
          <cell r="B17" t="str">
            <v>200R55</v>
          </cell>
          <cell r="C17" t="str">
            <v>Components</v>
          </cell>
        </row>
        <row r="18">
          <cell r="B18" t="str">
            <v>200R56</v>
          </cell>
          <cell r="C18" t="str">
            <v>PEB</v>
          </cell>
        </row>
        <row r="19">
          <cell r="B19" t="str">
            <v>200R57</v>
          </cell>
          <cell r="C19" t="str">
            <v>Components</v>
          </cell>
        </row>
        <row r="20">
          <cell r="B20" t="str">
            <v>200R58</v>
          </cell>
          <cell r="C20" t="str">
            <v>Components</v>
          </cell>
        </row>
        <row r="21">
          <cell r="B21" t="str">
            <v>300R5A</v>
          </cell>
          <cell r="C21" t="str">
            <v>Components</v>
          </cell>
        </row>
        <row r="22">
          <cell r="B22" t="str">
            <v>300R5C</v>
          </cell>
          <cell r="C22" t="str">
            <v>Components</v>
          </cell>
        </row>
        <row r="23">
          <cell r="B23" t="str">
            <v>200R5H</v>
          </cell>
          <cell r="C23" t="str">
            <v>Components</v>
          </cell>
        </row>
        <row r="24">
          <cell r="B24" t="str">
            <v>300R5J</v>
          </cell>
          <cell r="C24" t="str">
            <v>Components</v>
          </cell>
        </row>
        <row r="25">
          <cell r="B25" t="str">
            <v>400R60</v>
          </cell>
          <cell r="C25" t="str">
            <v>PEB</v>
          </cell>
        </row>
        <row r="26">
          <cell r="B26" t="str">
            <v>200R62</v>
          </cell>
          <cell r="C26" t="str">
            <v>Components</v>
          </cell>
        </row>
        <row r="27">
          <cell r="B27" t="str">
            <v>400R63</v>
          </cell>
          <cell r="C27" t="str">
            <v>Components</v>
          </cell>
        </row>
        <row r="28">
          <cell r="B28" t="str">
            <v>200R70</v>
          </cell>
          <cell r="C28" t="str">
            <v>Components</v>
          </cell>
        </row>
        <row r="29">
          <cell r="B29" t="str">
            <v>200R71</v>
          </cell>
          <cell r="C29" t="str">
            <v>Components</v>
          </cell>
        </row>
        <row r="30">
          <cell r="B30" t="str">
            <v>200R72</v>
          </cell>
          <cell r="C30" t="str">
            <v>Components</v>
          </cell>
        </row>
        <row r="31">
          <cell r="B31" t="str">
            <v>200R74</v>
          </cell>
          <cell r="C31" t="str">
            <v>PEB</v>
          </cell>
        </row>
        <row r="32">
          <cell r="B32" t="str">
            <v>200R75</v>
          </cell>
          <cell r="C32" t="str">
            <v>Components</v>
          </cell>
        </row>
        <row r="33">
          <cell r="B33" t="str">
            <v>200R78</v>
          </cell>
          <cell r="C33" t="str">
            <v>Components</v>
          </cell>
        </row>
        <row r="34">
          <cell r="B34" t="str">
            <v>200R79</v>
          </cell>
          <cell r="C34" t="str">
            <v>PEB</v>
          </cell>
        </row>
        <row r="35">
          <cell r="B35" t="str">
            <v>200R81</v>
          </cell>
          <cell r="C35" t="str">
            <v>Components</v>
          </cell>
        </row>
        <row r="36">
          <cell r="B36" t="str">
            <v>200R83</v>
          </cell>
          <cell r="C36" t="str">
            <v>PEB</v>
          </cell>
        </row>
        <row r="37">
          <cell r="B37" t="str">
            <v>200R85</v>
          </cell>
          <cell r="C37" t="str">
            <v>Components</v>
          </cell>
        </row>
        <row r="38">
          <cell r="B38" t="str">
            <v>200R9W</v>
          </cell>
          <cell r="C38" t="str">
            <v>Components</v>
          </cell>
        </row>
        <row r="39">
          <cell r="B39" t="str">
            <v>200RAC</v>
          </cell>
          <cell r="C39" t="str">
            <v>PEB</v>
          </cell>
        </row>
        <row r="40">
          <cell r="B40" t="str">
            <v>300RCC</v>
          </cell>
          <cell r="C40" t="str">
            <v>PEB</v>
          </cell>
        </row>
        <row r="41">
          <cell r="B41" t="str">
            <v>200RCJ</v>
          </cell>
          <cell r="C41" t="str">
            <v>PEB</v>
          </cell>
        </row>
        <row r="42">
          <cell r="B42" t="str">
            <v>200RCS</v>
          </cell>
          <cell r="C42" t="str">
            <v>Components</v>
          </cell>
        </row>
        <row r="43">
          <cell r="B43" t="str">
            <v>200REJ</v>
          </cell>
          <cell r="C43" t="str">
            <v>PEB</v>
          </cell>
        </row>
        <row r="44">
          <cell r="B44" t="str">
            <v>200REM</v>
          </cell>
          <cell r="C44" t="str">
            <v>PEB</v>
          </cell>
        </row>
        <row r="45">
          <cell r="B45" t="str">
            <v>400RGB</v>
          </cell>
          <cell r="C45" t="str">
            <v>PEB</v>
          </cell>
        </row>
        <row r="46">
          <cell r="B46" t="str">
            <v>300RGC</v>
          </cell>
          <cell r="C46" t="str">
            <v>PEB</v>
          </cell>
        </row>
        <row r="47">
          <cell r="B47" t="str">
            <v>100RGE</v>
          </cell>
          <cell r="C47" t="str">
            <v>PEB</v>
          </cell>
        </row>
        <row r="48">
          <cell r="B48" t="str">
            <v>200RH0</v>
          </cell>
          <cell r="C48" t="str">
            <v>Components</v>
          </cell>
        </row>
        <row r="49">
          <cell r="B49" t="str">
            <v>200RH4</v>
          </cell>
          <cell r="C49" t="str">
            <v>Components</v>
          </cell>
        </row>
        <row r="50">
          <cell r="B50" t="str">
            <v>200RH6</v>
          </cell>
          <cell r="C50" t="str">
            <v>PEB</v>
          </cell>
        </row>
        <row r="51">
          <cell r="B51" t="str">
            <v>100RJS</v>
          </cell>
          <cell r="C51" t="str">
            <v>PEB</v>
          </cell>
        </row>
        <row r="52">
          <cell r="B52" t="str">
            <v>100RLG</v>
          </cell>
          <cell r="C52" t="str">
            <v>PEB</v>
          </cell>
        </row>
        <row r="53">
          <cell r="B53" t="str">
            <v>300RQC</v>
          </cell>
          <cell r="C53" t="str">
            <v>PEB</v>
          </cell>
        </row>
        <row r="54">
          <cell r="B54" t="str">
            <v>100RQH</v>
          </cell>
          <cell r="C54" t="str">
            <v>PEB</v>
          </cell>
        </row>
        <row r="55">
          <cell r="B55" t="str">
            <v>300RSC</v>
          </cell>
          <cell r="C55" t="str">
            <v>PEB</v>
          </cell>
        </row>
        <row r="56">
          <cell r="B56" t="str">
            <v>100RSP</v>
          </cell>
          <cell r="C56" t="str">
            <v>PEB</v>
          </cell>
        </row>
        <row r="57">
          <cell r="B57" t="str">
            <v>200RTE</v>
          </cell>
          <cell r="C57" t="str">
            <v>PEB</v>
          </cell>
        </row>
        <row r="58">
          <cell r="B58" t="str">
            <v>200RTP</v>
          </cell>
          <cell r="C58" t="str">
            <v>PEB</v>
          </cell>
        </row>
        <row r="59">
          <cell r="B59" t="str">
            <v>200RTV</v>
          </cell>
          <cell r="C59" t="str">
            <v>PEB</v>
          </cell>
        </row>
        <row r="60">
          <cell r="B60" t="str">
            <v>100RUS</v>
          </cell>
          <cell r="C60" t="str">
            <v>PEB</v>
          </cell>
        </row>
        <row r="61">
          <cell r="B61" t="str">
            <v>100RW6</v>
          </cell>
          <cell r="C61" t="str">
            <v>Components</v>
          </cell>
        </row>
        <row r="62">
          <cell r="B62" t="str">
            <v>200RXA</v>
          </cell>
          <cell r="C62" t="str">
            <v>PEB</v>
          </cell>
        </row>
        <row r="63">
          <cell r="B63" t="str">
            <v>100RYP</v>
          </cell>
          <cell r="C63" t="str">
            <v>PEB</v>
          </cell>
        </row>
        <row r="64">
          <cell r="B64" t="str">
            <v>200RZC</v>
          </cell>
          <cell r="C64" t="str">
            <v>PEB</v>
          </cell>
        </row>
        <row r="65">
          <cell r="B65" t="str">
            <v>100RBS</v>
          </cell>
          <cell r="C65" t="str">
            <v>PEB-Meters</v>
          </cell>
        </row>
        <row r="66">
          <cell r="B66" t="str">
            <v>200R30</v>
          </cell>
          <cell r="C66" t="str">
            <v>PEB-Meters</v>
          </cell>
        </row>
        <row r="67">
          <cell r="B67" t="str">
            <v>200RBF</v>
          </cell>
          <cell r="C67" t="str">
            <v>PEB-Meters</v>
          </cell>
        </row>
        <row r="68">
          <cell r="B68" t="str">
            <v>200RBI</v>
          </cell>
          <cell r="C68" t="str">
            <v>PEB-Meters</v>
          </cell>
        </row>
        <row r="69">
          <cell r="B69" t="str">
            <v>200RBP</v>
          </cell>
          <cell r="C69" t="str">
            <v>PEB-Meters</v>
          </cell>
        </row>
        <row r="70">
          <cell r="B70" t="str">
            <v>200RTS</v>
          </cell>
          <cell r="C70" t="str">
            <v>PEB-Meters</v>
          </cell>
        </row>
        <row r="71">
          <cell r="B71" t="str">
            <v>300R31</v>
          </cell>
          <cell r="C71" t="str">
            <v>PEB-Meters</v>
          </cell>
        </row>
        <row r="72">
          <cell r="B72" t="str">
            <v>300RBE</v>
          </cell>
          <cell r="C72" t="str">
            <v>PEB-Meters</v>
          </cell>
        </row>
        <row r="73">
          <cell r="B73" t="str">
            <v>300RCE</v>
          </cell>
          <cell r="C73" t="str">
            <v>PEB-Meters</v>
          </cell>
        </row>
        <row r="74">
          <cell r="B74" t="str">
            <v>300RIE</v>
          </cell>
          <cell r="C74" t="str">
            <v>PEB-Meters</v>
          </cell>
        </row>
        <row r="75">
          <cell r="B75" t="str">
            <v>300RPE</v>
          </cell>
          <cell r="C75" t="str">
            <v>PEB-Meters</v>
          </cell>
        </row>
        <row r="76">
          <cell r="B76" t="str">
            <v>400RBM</v>
          </cell>
          <cell r="C76" t="str">
            <v>PEB-Meters</v>
          </cell>
        </row>
      </sheetData>
      <sheetData sheetId="16" refreshError="1">
        <row r="5">
          <cell r="B5" t="str">
            <v>400R63</v>
          </cell>
          <cell r="C5" t="str">
            <v>BRAZIL INTL</v>
          </cell>
          <cell r="D5" t="str">
            <v>AFFILIATES-BRAZIL AFFILIATE</v>
          </cell>
          <cell r="E5">
            <v>15576000</v>
          </cell>
        </row>
        <row r="6">
          <cell r="B6" t="str">
            <v>200R70</v>
          </cell>
          <cell r="C6" t="str">
            <v>CYPRUS (MIDEAST)</v>
          </cell>
          <cell r="D6" t="str">
            <v>AFFILIATES-GE FUJI AFFILIATE</v>
          </cell>
          <cell r="E6">
            <v>6773000</v>
          </cell>
        </row>
        <row r="7">
          <cell r="B7" t="str">
            <v>200R57</v>
          </cell>
          <cell r="C7" t="str">
            <v>GE CONTROLS PTE, INC</v>
          </cell>
          <cell r="D7" t="str">
            <v>AFFILIATES-SINGAPORE AFFILIATE</v>
          </cell>
          <cell r="E7">
            <v>7505767.6599999992</v>
          </cell>
        </row>
        <row r="8">
          <cell r="B8" t="str">
            <v>400R60</v>
          </cell>
          <cell r="C8" t="str">
            <v>ED &amp; C CANADA</v>
          </cell>
          <cell r="D8" t="str">
            <v>CANADA AFFILIATE-CANADA SALES FORCE</v>
          </cell>
          <cell r="E8">
            <v>12685031.92</v>
          </cell>
        </row>
        <row r="9">
          <cell r="B9" t="str">
            <v>100RW6</v>
          </cell>
          <cell r="C9" t="str">
            <v>TOTAL LIGHTING CONTROL -WARWICK</v>
          </cell>
          <cell r="D9" t="str">
            <v>CONTROLS/TLC -BLOOMINGTON, PLANT</v>
          </cell>
          <cell r="E9">
            <v>3148113.25</v>
          </cell>
        </row>
        <row r="10">
          <cell r="B10" t="str">
            <v>200R54</v>
          </cell>
          <cell r="C10" t="str">
            <v>CONTROLS-MANUFACTURING</v>
          </cell>
          <cell r="D10" t="str">
            <v>CONTROLS/TLC -VEGA ALTA PLANT</v>
          </cell>
          <cell r="E10">
            <v>12108609.660000002</v>
          </cell>
        </row>
        <row r="11">
          <cell r="B11" t="str">
            <v>200R9W</v>
          </cell>
          <cell r="C11" t="str">
            <v>TOTAL LIGHTING CONTROL -PUERTO RICO</v>
          </cell>
          <cell r="D11" t="str">
            <v>CONTROLS/TLC -VEGA ALTA PLANT</v>
          </cell>
          <cell r="E11">
            <v>74391.73</v>
          </cell>
        </row>
        <row r="12">
          <cell r="B12" t="str">
            <v>200R81</v>
          </cell>
          <cell r="C12" t="str">
            <v>MIDWEST ELECTRIC</v>
          </cell>
          <cell r="D12" t="str">
            <v>ENCLOSURES-MIDWEST ELECTRIC</v>
          </cell>
          <cell r="E12">
            <v>8524866.4000000004</v>
          </cell>
        </row>
        <row r="13">
          <cell r="B13" t="str">
            <v>200RCS</v>
          </cell>
          <cell r="C13" t="str">
            <v>SALTILLO-MEXICAN LEDGER</v>
          </cell>
          <cell r="D13" t="str">
            <v>ENCLOSURES-SALTILLO PLANT</v>
          </cell>
          <cell r="E13">
            <v>14345509.530000001</v>
          </cell>
        </row>
        <row r="14">
          <cell r="B14" t="str">
            <v>200REM</v>
          </cell>
          <cell r="C14" t="str">
            <v>GE ELECTRICAL DISTRIBUTION EQUIP S.A.DE C.V.</v>
          </cell>
          <cell r="D14" t="str">
            <v>EQUIPMENT-MONTERREY PLANT</v>
          </cell>
          <cell r="E14">
            <v>3018836.16</v>
          </cell>
        </row>
        <row r="15">
          <cell r="B15" t="str">
            <v>300R5C</v>
          </cell>
          <cell r="C15" t="str">
            <v>CARIBE GE GROUP INC CONSOLIDATION</v>
          </cell>
          <cell r="D15" t="str">
            <v>Missing</v>
          </cell>
          <cell r="E15">
            <v>0</v>
          </cell>
        </row>
        <row r="16">
          <cell r="B16" t="str">
            <v>300R5J</v>
          </cell>
          <cell r="C16" t="str">
            <v>PUERTO RICO COMP OPS W/I POLE</v>
          </cell>
          <cell r="D16" t="str">
            <v>Missing</v>
          </cell>
          <cell r="E16">
            <v>0</v>
          </cell>
        </row>
        <row r="17">
          <cell r="B17" t="str">
            <v>200R62</v>
          </cell>
          <cell r="C17" t="str">
            <v>PRODUCTOS DE CONTROL</v>
          </cell>
          <cell r="D17" t="str">
            <v>NOGALES-NOGALES PLANT</v>
          </cell>
          <cell r="E17">
            <v>2179131.4</v>
          </cell>
        </row>
        <row r="18">
          <cell r="B18" t="str">
            <v>100R15</v>
          </cell>
          <cell r="C18" t="str">
            <v>ED&amp;C PARENT-POWER EQUIPMENT OPERATIONS</v>
          </cell>
          <cell r="D18" t="str">
            <v>PEB HQ</v>
          </cell>
          <cell r="E18">
            <v>250155823.74000004</v>
          </cell>
        </row>
        <row r="19">
          <cell r="B19" t="str">
            <v>200R83</v>
          </cell>
          <cell r="C19" t="str">
            <v>US GE PRODUCTS-PEB</v>
          </cell>
          <cell r="D19" t="str">
            <v>PEB HQ</v>
          </cell>
          <cell r="E19">
            <v>23624720.530000001</v>
          </cell>
        </row>
        <row r="20">
          <cell r="B20" t="str">
            <v>300R24</v>
          </cell>
          <cell r="C20" t="str">
            <v>PWR EQUIP INTERCO W/I POLE</v>
          </cell>
          <cell r="D20" t="str">
            <v>PEB HQ</v>
          </cell>
          <cell r="E20">
            <v>-214937328.92000002</v>
          </cell>
        </row>
        <row r="21">
          <cell r="B21" t="str">
            <v>100R16</v>
          </cell>
          <cell r="C21" t="str">
            <v>ED&amp;C PARENT-COMPONENTS OPERATION</v>
          </cell>
          <cell r="D21" t="str">
            <v>PLAINVILLE HQ</v>
          </cell>
          <cell r="E21">
            <v>-735712796.73000014</v>
          </cell>
        </row>
        <row r="22">
          <cell r="B22" t="str">
            <v>300R21</v>
          </cell>
          <cell r="C22" t="str">
            <v>GE CAPITAL INVESTMENT CONSOLIDATION</v>
          </cell>
          <cell r="D22" t="str">
            <v>PLAINVILLE HQ</v>
          </cell>
          <cell r="E22">
            <v>245400000</v>
          </cell>
        </row>
        <row r="23">
          <cell r="B23" t="str">
            <v>300R25</v>
          </cell>
          <cell r="C23" t="str">
            <v>COMP OPS INTERCO W/I POLE</v>
          </cell>
          <cell r="D23" t="str">
            <v>PLAINVILLE HQ</v>
          </cell>
          <cell r="E23">
            <v>-1238985483.77</v>
          </cell>
        </row>
        <row r="24">
          <cell r="B24" t="str">
            <v>200R38</v>
          </cell>
          <cell r="C24" t="str">
            <v>DE COMPONENT ANASCO</v>
          </cell>
          <cell r="D24" t="str">
            <v>PR COMPONENTS-ANASCO PLANT</v>
          </cell>
          <cell r="E24">
            <v>1395174.82</v>
          </cell>
        </row>
        <row r="25">
          <cell r="B25" t="str">
            <v>200R51</v>
          </cell>
          <cell r="C25" t="str">
            <v>CARIBE GE PLATING INC</v>
          </cell>
          <cell r="D25" t="str">
            <v>PR COMPONENTS-ARECIBO Plant and Plating Operation</v>
          </cell>
          <cell r="E25">
            <v>5215990.43</v>
          </cell>
        </row>
        <row r="26">
          <cell r="B26" t="str">
            <v>200R50</v>
          </cell>
          <cell r="C26" t="str">
            <v>CARIBE GE PRODUCTS INC</v>
          </cell>
          <cell r="D26" t="str">
            <v>PR COMPONENTS-BAYAMON HQ</v>
          </cell>
          <cell r="E26">
            <v>994232574.88000011</v>
          </cell>
        </row>
        <row r="27">
          <cell r="B27" t="str">
            <v>200R52</v>
          </cell>
          <cell r="C27" t="str">
            <v>GE RESIDENTIAL PRODUCTS - PALMER</v>
          </cell>
          <cell r="D27" t="str">
            <v>PR COMPONENTS-BAYAMON HQ</v>
          </cell>
          <cell r="E27">
            <v>2832472.13</v>
          </cell>
        </row>
        <row r="28">
          <cell r="B28" t="str">
            <v>200R53</v>
          </cell>
          <cell r="C28" t="str">
            <v>CARIBE GE PRODUCTS INC - TREASURY</v>
          </cell>
          <cell r="D28" t="str">
            <v>PR COMPONENTS-BAYAMON HQ</v>
          </cell>
          <cell r="E28">
            <v>3069693.09</v>
          </cell>
        </row>
        <row r="29">
          <cell r="B29" t="str">
            <v>200R5H</v>
          </cell>
          <cell r="C29" t="str">
            <v>CARIBE GE INTERNATIONAL SYNDICATE ADMINISTRATION</v>
          </cell>
          <cell r="D29" t="str">
            <v>PR COMPONENTS-BAYAMON HQ</v>
          </cell>
          <cell r="E29">
            <v>217291.38</v>
          </cell>
        </row>
        <row r="30">
          <cell r="B30" t="str">
            <v>200RH0</v>
          </cell>
          <cell r="C30" t="str">
            <v>CARIBE GE INTL METERS CORP. - BANKING</v>
          </cell>
          <cell r="D30" t="str">
            <v>PR COMPONENTS-BAYAMON HQ</v>
          </cell>
          <cell r="E30">
            <v>739541705.28999996</v>
          </cell>
        </row>
        <row r="31">
          <cell r="B31" t="str">
            <v>200RH4</v>
          </cell>
          <cell r="C31" t="str">
            <v>CARIBE GE INTL CONTROLS CORP. - BANKING</v>
          </cell>
          <cell r="D31" t="str">
            <v>PR COMPONENTS-BAYAMON HQ</v>
          </cell>
          <cell r="E31">
            <v>200105333.98000002</v>
          </cell>
        </row>
        <row r="32">
          <cell r="B32" t="str">
            <v>300R5A</v>
          </cell>
          <cell r="C32" t="str">
            <v>ED&amp;C CARIBE GE CONSOLIDATION</v>
          </cell>
          <cell r="D32" t="str">
            <v>PR COMPONENTS-BAYAMON HQ</v>
          </cell>
          <cell r="E32">
            <v>-5653014.9399999995</v>
          </cell>
        </row>
        <row r="33">
          <cell r="B33" t="str">
            <v>200R55</v>
          </cell>
          <cell r="C33" t="str">
            <v>CARIBE GE INTERNATIONAL METERS(FORMER DISTRIBUTION COMPONENTS INC)</v>
          </cell>
          <cell r="D33" t="str">
            <v>PR COMPONENTS-SAN GERMAN PLANT</v>
          </cell>
          <cell r="E33">
            <v>43532733.319999993</v>
          </cell>
        </row>
        <row r="34">
          <cell r="B34" t="str">
            <v>200R58</v>
          </cell>
          <cell r="C34" t="str">
            <v>CARIBE GE FABRICATION INC</v>
          </cell>
          <cell r="D34" t="str">
            <v>PR COMPONENTS-VEGA ALTA PLANT</v>
          </cell>
          <cell r="E34">
            <v>6349093.8999999966</v>
          </cell>
        </row>
        <row r="35">
          <cell r="B35" t="str">
            <v>200RAC</v>
          </cell>
          <cell r="C35" t="str">
            <v>ACT</v>
          </cell>
          <cell r="D35" t="str">
            <v>PS&amp;C-GE ACT - PS&amp;C</v>
          </cell>
          <cell r="E35">
            <v>75842442.170000002</v>
          </cell>
        </row>
        <row r="36">
          <cell r="B36" t="str">
            <v>200R56</v>
          </cell>
          <cell r="C36" t="str">
            <v>POWER BREAKERS-MNUFACTURING</v>
          </cell>
          <cell r="D36" t="str">
            <v>PS&amp;C-VEGA BAJA PLANT</v>
          </cell>
          <cell r="E36">
            <v>10434745.52</v>
          </cell>
        </row>
        <row r="37">
          <cell r="B37" t="str">
            <v>200RH6</v>
          </cell>
          <cell r="C37" t="str">
            <v>CARIBE GE INTL POWER BREAKERS CORP-BANKING</v>
          </cell>
          <cell r="D37" t="str">
            <v>PS&amp;C-VEGA BAJA PLANT</v>
          </cell>
          <cell r="E37">
            <v>103855026.40000001</v>
          </cell>
        </row>
        <row r="38">
          <cell r="B38" t="str">
            <v>200RZC</v>
          </cell>
          <cell r="C38" t="str">
            <v>GE ZENITH CONTROL</v>
          </cell>
          <cell r="D38" t="str">
            <v>PS&amp;C-ZENITH PLANT and PS&amp;C HQ</v>
          </cell>
          <cell r="E38">
            <v>86266206.469999999</v>
          </cell>
        </row>
        <row r="39">
          <cell r="B39" t="str">
            <v>200RCJ</v>
          </cell>
          <cell r="C39" t="str">
            <v>SHANGHAI GE BREAKERS</v>
          </cell>
          <cell r="D39" t="str">
            <v>SGD BUSINESS-CJV/EJV Shanghai</v>
          </cell>
          <cell r="E39">
            <v>18144027.91</v>
          </cell>
        </row>
        <row r="40">
          <cell r="B40" t="str">
            <v>200REJ</v>
          </cell>
          <cell r="C40" t="str">
            <v>SHANGHAI GE EQUIPMENT -PEB</v>
          </cell>
          <cell r="D40" t="str">
            <v>SGD BUSINESS-CJV/EJV Shanghai</v>
          </cell>
          <cell r="E40">
            <v>59443300.769999996</v>
          </cell>
        </row>
        <row r="41">
          <cell r="B41" t="str">
            <v>300R31</v>
          </cell>
          <cell r="C41" t="str">
            <v>PR METER ELIMINATION</v>
          </cell>
          <cell r="D41" t="str">
            <v>T&amp;D-ANASCO PLANT</v>
          </cell>
          <cell r="E41">
            <v>2000000</v>
          </cell>
        </row>
        <row r="42">
          <cell r="B42" t="str">
            <v>200R35</v>
          </cell>
          <cell r="C42" t="str">
            <v>TRANSMISSIONS - PUERTO RICO</v>
          </cell>
          <cell r="D42" t="str">
            <v>T&amp;D-BAYAMON HQ</v>
          </cell>
          <cell r="E42">
            <v>21270467.420000002</v>
          </cell>
        </row>
        <row r="43">
          <cell r="B43" t="str">
            <v>100RGE</v>
          </cell>
          <cell r="C43" t="str">
            <v>PEB - TRANSMISSION SYSTEMS - PARENT</v>
          </cell>
          <cell r="D43" t="str">
            <v>T&amp;D-FT EDWARD PLANT</v>
          </cell>
          <cell r="E43">
            <v>19523823.010000009</v>
          </cell>
        </row>
        <row r="44">
          <cell r="B44" t="str">
            <v>200RTE</v>
          </cell>
          <cell r="C44" t="str">
            <v>PEB - CAPACITOR TECHNOLOGY MANAGEMENT,INC</v>
          </cell>
          <cell r="D44" t="str">
            <v>T&amp;D-FT EDWARD PLANT</v>
          </cell>
          <cell r="E44">
            <v>315000</v>
          </cell>
        </row>
        <row r="45">
          <cell r="B45" t="str">
            <v>300RGC</v>
          </cell>
          <cell r="C45" t="str">
            <v>PEB -TRANSMISSION - CONSOLIDATION LEDGER</v>
          </cell>
          <cell r="D45" t="str">
            <v>T&amp;D-FT EDWARD PLANT</v>
          </cell>
          <cell r="E45">
            <v>-4620730.26</v>
          </cell>
        </row>
        <row r="46">
          <cell r="B46" t="str">
            <v>100RJS</v>
          </cell>
          <cell r="C46" t="str">
            <v>PEB - EQUIPMENT PACKING OPERATION</v>
          </cell>
          <cell r="D46" t="str">
            <v>T&amp;D-HVBI</v>
          </cell>
          <cell r="E46">
            <v>8788778.7399999984</v>
          </cell>
        </row>
        <row r="47">
          <cell r="B47" t="str">
            <v>200RBI</v>
          </cell>
          <cell r="C47" t="str">
            <v>METER - GE IUSA  SALESCO</v>
          </cell>
          <cell r="D47" t="str">
            <v>T&amp;D-IUSA</v>
          </cell>
          <cell r="E47">
            <v>9542535</v>
          </cell>
        </row>
        <row r="48">
          <cell r="B48" t="str">
            <v>300RIE</v>
          </cell>
          <cell r="C48" t="str">
            <v>METER - GE IUSA  ELIMINATION</v>
          </cell>
          <cell r="D48" t="str">
            <v>T&amp;D-IUSA</v>
          </cell>
          <cell r="E48">
            <v>-8119349.8600000003</v>
          </cell>
        </row>
        <row r="49">
          <cell r="B49" t="str">
            <v>100RYP</v>
          </cell>
          <cell r="C49" t="str">
            <v>PEO -PARENT PROLEC GE INVESTMENT</v>
          </cell>
          <cell r="D49" t="str">
            <v>T&amp;D-PROLEC</v>
          </cell>
          <cell r="E49">
            <v>68731769.109999999</v>
          </cell>
        </row>
        <row r="50">
          <cell r="B50" t="str">
            <v>200RTV</v>
          </cell>
          <cell r="C50" t="str">
            <v>PROLEC TECHNOLOGY MANAGEMENT, INC.</v>
          </cell>
          <cell r="D50" t="str">
            <v>T&amp;D-PROLEC</v>
          </cell>
          <cell r="E50">
            <v>2864785.1</v>
          </cell>
        </row>
        <row r="51">
          <cell r="B51" t="str">
            <v>100RUS</v>
          </cell>
          <cell r="C51" t="str">
            <v>PEB - DISTRIBUTION TRANSFORMER - SHREVEPORT</v>
          </cell>
          <cell r="D51" t="str">
            <v>T&amp;D-SHREVEPORT PLANT</v>
          </cell>
          <cell r="E51">
            <v>42228988.609999999</v>
          </cell>
        </row>
        <row r="52">
          <cell r="B52" t="str">
            <v>100RBS</v>
          </cell>
          <cell r="C52" t="str">
            <v>METER OPERATION / US PARENT</v>
          </cell>
          <cell r="D52" t="str">
            <v>T&amp;D-SOMERSWORTH PLANT</v>
          </cell>
          <cell r="E52">
            <v>121953183.07000002</v>
          </cell>
        </row>
        <row r="53">
          <cell r="B53" t="str">
            <v>200R30</v>
          </cell>
          <cell r="C53" t="str">
            <v>PR METER-MANUFACTURING</v>
          </cell>
          <cell r="D53" t="str">
            <v>T&amp;D-SOMERSWORTH PLANT</v>
          </cell>
          <cell r="E53">
            <v>0</v>
          </cell>
        </row>
        <row r="54">
          <cell r="B54" t="str">
            <v>200RTS</v>
          </cell>
          <cell r="C54" t="str">
            <v>METERS TECHNOLOGY MANAGEMENT,INC</v>
          </cell>
          <cell r="D54" t="str">
            <v>T&amp;D-SOMERSWORTH PLANT</v>
          </cell>
          <cell r="E54">
            <v>1500000</v>
          </cell>
        </row>
        <row r="55">
          <cell r="B55" t="str">
            <v>300RBE</v>
          </cell>
          <cell r="C55" t="str">
            <v>METER-ITI-FLORIDA-ELIMINATION</v>
          </cell>
          <cell r="D55" t="str">
            <v>T&amp;D-SOMERSWORTH PLANT</v>
          </cell>
          <cell r="E55">
            <v>-35825555.029999994</v>
          </cell>
        </row>
        <row r="56">
          <cell r="B56" t="str">
            <v>300RCE</v>
          </cell>
          <cell r="C56" t="str">
            <v>METER CONSOLIDATION LEDG - CANADA ELIMS</v>
          </cell>
          <cell r="D56" t="str">
            <v>T&amp;D-SOMERSWORTH PLANT</v>
          </cell>
          <cell r="E56">
            <v>515703.57</v>
          </cell>
        </row>
        <row r="57">
          <cell r="B57" t="str">
            <v>300RPE</v>
          </cell>
          <cell r="C57" t="str">
            <v>METER CONSOL LEDG - PHILIPPINES ELIMS</v>
          </cell>
          <cell r="D57" t="str">
            <v>T&amp;D-SOMERSWORTH PLANT</v>
          </cell>
          <cell r="E57">
            <v>-1848434</v>
          </cell>
        </row>
        <row r="58">
          <cell r="B58" t="str">
            <v>200RBF</v>
          </cell>
          <cell r="C58" t="str">
            <v>METER-ITI-FLORIDA</v>
          </cell>
          <cell r="D58" t="str">
            <v>T&amp;D-ITI</v>
          </cell>
          <cell r="E58">
            <v>31818949.280000001</v>
          </cell>
        </row>
        <row r="59">
          <cell r="B59" t="str">
            <v>200R34</v>
          </cell>
          <cell r="C59" t="str">
            <v>CARIBE GE VIEQUES, LLC.</v>
          </cell>
          <cell r="D59" t="str">
            <v>PEB OTHER-VIEQUES PLANT</v>
          </cell>
          <cell r="E59">
            <v>1106968.3799999999</v>
          </cell>
        </row>
        <row r="60">
          <cell r="B60" t="str">
            <v>200RBP</v>
          </cell>
          <cell r="C60" t="str">
            <v>METER OPERATION PHILIPPINES</v>
          </cell>
          <cell r="D60" t="str">
            <v>T&amp;D-GEPMICI</v>
          </cell>
          <cell r="E60">
            <v>6613000</v>
          </cell>
        </row>
        <row r="61">
          <cell r="B61" t="str">
            <v>400RBM</v>
          </cell>
          <cell r="C61" t="str">
            <v>METER OPERATION CANADA</v>
          </cell>
          <cell r="D61" t="str">
            <v>T&amp;D-QUEBEC CITY PLANT</v>
          </cell>
          <cell r="E61">
            <v>4393511.66</v>
          </cell>
        </row>
        <row r="62">
          <cell r="B62" t="str">
            <v>100RLG</v>
          </cell>
          <cell r="C62" t="str">
            <v>MEDIUM TRANSFORMER</v>
          </cell>
          <cell r="D62" t="str">
            <v>T&amp;D-PEB HQ</v>
          </cell>
          <cell r="E62">
            <v>-25946.39</v>
          </cell>
        </row>
        <row r="63">
          <cell r="B63" t="str">
            <v>100RQH</v>
          </cell>
          <cell r="C63" t="str">
            <v>DISTRIBUTION TRANSFORMER - PARENT</v>
          </cell>
          <cell r="D63" t="str">
            <v>T&amp;D-PEB HQ</v>
          </cell>
          <cell r="E63">
            <v>758433.21999999741</v>
          </cell>
        </row>
        <row r="64">
          <cell r="B64" t="str">
            <v>100RSP</v>
          </cell>
          <cell r="C64" t="str">
            <v>PEB - SPECIALTY BREAKERS</v>
          </cell>
          <cell r="D64" t="str">
            <v>T&amp;D-PEB HQ</v>
          </cell>
          <cell r="E64">
            <v>3611969.0199999916</v>
          </cell>
        </row>
        <row r="65">
          <cell r="B65" t="str">
            <v>200RTP</v>
          </cell>
          <cell r="C65" t="str">
            <v>PEB - BREAKERS TECHNOLOGY MANAGEMENT,INC</v>
          </cell>
          <cell r="D65" t="str">
            <v>T&amp;D-PEB HQ</v>
          </cell>
          <cell r="E65">
            <v>906619</v>
          </cell>
        </row>
        <row r="66">
          <cell r="B66" t="str">
            <v>300RCC</v>
          </cell>
          <cell r="C66" t="str">
            <v>PEB -DISTRIBUTION TRANSFORMER - C/L COMPONENT</v>
          </cell>
          <cell r="D66" t="str">
            <v>T&amp;D-PEB HQ</v>
          </cell>
          <cell r="E66">
            <v>-519152.26</v>
          </cell>
        </row>
        <row r="67">
          <cell r="B67" t="str">
            <v>300RQC</v>
          </cell>
          <cell r="C67" t="str">
            <v>PEB - DISTRIBUTION TRANSFORMER - C/L RESIDENTAL</v>
          </cell>
          <cell r="D67" t="str">
            <v>T&amp;D-PEB HQ</v>
          </cell>
          <cell r="E67">
            <v>-12054355</v>
          </cell>
        </row>
      </sheetData>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Vol Fcst"/>
      <sheetName val="02 Exp Fcst"/>
      <sheetName val="02 Days"/>
      <sheetName val="02 Miles"/>
      <sheetName val="02 ExpBrk"/>
      <sheetName val="SpecialBoxBrk"/>
      <sheetName val="FlatBrk"/>
      <sheetName val="02Flat"/>
      <sheetName val="03Flat"/>
      <sheetName val="02SpBox"/>
      <sheetName val="03SpBx"/>
      <sheetName val="Coal Lease"/>
      <sheetName val="Ind Lease"/>
      <sheetName val="03 Fixed"/>
      <sheetName val="03Days"/>
      <sheetName val="03Miles"/>
      <sheetName val="Inflation"/>
      <sheetName val="Sheet1"/>
      <sheetName val="Service Reduction"/>
      <sheetName val="03 FixedExp"/>
      <sheetName val="02 Drivers"/>
      <sheetName val="03PD Mlg Exp"/>
      <sheetName val="Ag Lease"/>
      <sheetName val="03 CPU"/>
      <sheetName val="03 VolDist"/>
      <sheetName val="Sheet2"/>
      <sheetName val="03 Initiatives"/>
      <sheetName val="Key in M3LL"/>
      <sheetName val="Sheet3"/>
      <sheetName val="03 Exp"/>
      <sheetName val="MAA Sheet"/>
      <sheetName val="Summary 1"/>
      <sheetName val="2004 Summary 2"/>
      <sheetName val="2004 Lease Adj"/>
      <sheetName val="2004 Business Case"/>
      <sheetName val="Var to 02"/>
      <sheetName val="Notes"/>
      <sheetName val="02_Vol_Fcst2"/>
      <sheetName val="02_Exp_Fcst2"/>
      <sheetName val="02_Days2"/>
      <sheetName val="02_Miles2"/>
      <sheetName val="02_ExpBrk2"/>
      <sheetName val="Coal_Lease2"/>
      <sheetName val="Ind_Lease2"/>
      <sheetName val="03_Fixed2"/>
      <sheetName val="Service_Reduction2"/>
      <sheetName val="03_FixedExp2"/>
      <sheetName val="02_Drivers2"/>
      <sheetName val="03PD_Mlg_Exp2"/>
      <sheetName val="Ag_Lease2"/>
      <sheetName val="03_CPU2"/>
      <sheetName val="03_VolDist2"/>
      <sheetName val="03_Initiatives2"/>
      <sheetName val="Key_in_M3LL2"/>
      <sheetName val="03_Exp2"/>
      <sheetName val="MAA_Sheet2"/>
      <sheetName val="Summary_12"/>
      <sheetName val="2004_Summary_22"/>
      <sheetName val="2004_Lease_Adj2"/>
      <sheetName val="2004_Business_Case2"/>
      <sheetName val="Var_to_022"/>
      <sheetName val="02_Vol_Fcst"/>
      <sheetName val="02_Exp_Fcst"/>
      <sheetName val="02_Days"/>
      <sheetName val="02_Miles"/>
      <sheetName val="02_ExpBrk"/>
      <sheetName val="Coal_Lease"/>
      <sheetName val="Ind_Lease"/>
      <sheetName val="03_Fixed"/>
      <sheetName val="Service_Reduction"/>
      <sheetName val="03_FixedExp"/>
      <sheetName val="02_Drivers"/>
      <sheetName val="03PD_Mlg_Exp"/>
      <sheetName val="Ag_Lease"/>
      <sheetName val="03_CPU"/>
      <sheetName val="03_VolDist"/>
      <sheetName val="03_Initiatives"/>
      <sheetName val="Key_in_M3LL"/>
      <sheetName val="03_Exp"/>
      <sheetName val="MAA_Sheet"/>
      <sheetName val="Summary_1"/>
      <sheetName val="2004_Summary_2"/>
      <sheetName val="2004_Lease_Adj"/>
      <sheetName val="2004_Business_Case"/>
      <sheetName val="Var_to_02"/>
      <sheetName val="02_Vol_Fcst1"/>
      <sheetName val="02_Exp_Fcst1"/>
      <sheetName val="02_Days1"/>
      <sheetName val="02_Miles1"/>
      <sheetName val="02_ExpBrk1"/>
      <sheetName val="Coal_Lease1"/>
      <sheetName val="Ind_Lease1"/>
      <sheetName val="03_Fixed1"/>
      <sheetName val="Service_Reduction1"/>
      <sheetName val="03_FixedExp1"/>
      <sheetName val="02_Drivers1"/>
      <sheetName val="03PD_Mlg_Exp1"/>
      <sheetName val="Ag_Lease1"/>
      <sheetName val="03_CPU1"/>
      <sheetName val="03_VolDist1"/>
      <sheetName val="03_Initiatives1"/>
      <sheetName val="Key_in_M3LL1"/>
      <sheetName val="03_Exp1"/>
      <sheetName val="MAA_Sheet1"/>
      <sheetName val="Summary_11"/>
      <sheetName val="2004_Summary_21"/>
      <sheetName val="2004_Lease_Adj1"/>
      <sheetName val="2004_Business_Case1"/>
      <sheetName val="Var_to_021"/>
      <sheetName val="02_Vol_Fcst3"/>
      <sheetName val="02_Exp_Fcst3"/>
      <sheetName val="02_Days3"/>
      <sheetName val="02_Miles3"/>
      <sheetName val="02_ExpBrk3"/>
      <sheetName val="Coal_Lease3"/>
      <sheetName val="Ind_Lease3"/>
      <sheetName val="03_Fixed3"/>
      <sheetName val="Service_Reduction3"/>
      <sheetName val="03_FixedExp3"/>
      <sheetName val="02_Drivers3"/>
      <sheetName val="03PD_Mlg_Exp3"/>
      <sheetName val="Ag_Lease3"/>
      <sheetName val="03_CPU3"/>
      <sheetName val="03_VolDist3"/>
      <sheetName val="03_Initiatives3"/>
      <sheetName val="Key_in_M3LL3"/>
      <sheetName val="03_Exp3"/>
      <sheetName val="MAA_Sheet3"/>
      <sheetName val="Summary_13"/>
      <sheetName val="2004_Summary_23"/>
      <sheetName val="2004_Lease_Adj3"/>
      <sheetName val="2004_Business_Case3"/>
      <sheetName val="Var_to_023"/>
      <sheetName val="02_Vol_Fcst4"/>
      <sheetName val="02_Exp_Fcst4"/>
      <sheetName val="02_Days4"/>
      <sheetName val="02_Miles4"/>
      <sheetName val="02_ExpBrk4"/>
      <sheetName val="Coal_Lease4"/>
      <sheetName val="Ind_Lease4"/>
      <sheetName val="03_Fixed4"/>
      <sheetName val="Service_Reduction4"/>
      <sheetName val="03_FixedExp4"/>
      <sheetName val="02_Drivers4"/>
      <sheetName val="03PD_Mlg_Exp4"/>
      <sheetName val="Ag_Lease4"/>
      <sheetName val="03_CPU4"/>
      <sheetName val="03_VolDist4"/>
      <sheetName val="03_Initiatives4"/>
      <sheetName val="Key_in_M3LL4"/>
      <sheetName val="03_Exp4"/>
      <sheetName val="MAA_Sheet4"/>
      <sheetName val="Summary_14"/>
      <sheetName val="2004_Summary_24"/>
      <sheetName val="2004_Lease_Adj4"/>
      <sheetName val="2004_Business_Case4"/>
      <sheetName val="Var_to_024"/>
      <sheetName val="02_Vol_Fcst5"/>
      <sheetName val="02_Exp_Fcst5"/>
      <sheetName val="02_Days5"/>
      <sheetName val="02_Miles5"/>
      <sheetName val="02_ExpBrk5"/>
      <sheetName val="Coal_Lease5"/>
      <sheetName val="Ind_Lease5"/>
      <sheetName val="03_Fixed5"/>
      <sheetName val="Service_Reduction5"/>
      <sheetName val="03_FixedExp5"/>
      <sheetName val="02_Drivers5"/>
      <sheetName val="03PD_Mlg_Exp5"/>
      <sheetName val="Ag_Lease5"/>
      <sheetName val="03_CPU5"/>
      <sheetName val="03_VolDist5"/>
      <sheetName val="03_Initiatives5"/>
      <sheetName val="Key_in_M3LL5"/>
      <sheetName val="03_Exp5"/>
      <sheetName val="MAA_Sheet5"/>
      <sheetName val="Summary_15"/>
      <sheetName val="2004_Summary_25"/>
      <sheetName val="2004_Lease_Adj5"/>
      <sheetName val="2004_Business_Case5"/>
      <sheetName val="Var_to_0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7">
          <cell r="D7">
            <v>216748.59992812312</v>
          </cell>
          <cell r="E7">
            <v>-34718.786233057559</v>
          </cell>
          <cell r="F7">
            <v>-87630.827268363559</v>
          </cell>
          <cell r="G7">
            <v>-29271.430677835699</v>
          </cell>
          <cell r="H7">
            <v>-30405.028453744555</v>
          </cell>
          <cell r="I7">
            <v>-115709.71346492285</v>
          </cell>
          <cell r="J7">
            <v>-28129.063983534274</v>
          </cell>
          <cell r="K7">
            <v>-54896.104780058289</v>
          </cell>
          <cell r="L7">
            <v>-1673.6846006962005</v>
          </cell>
          <cell r="M7">
            <v>517360.84374395182</v>
          </cell>
          <cell r="N7">
            <v>344294.18796421587</v>
          </cell>
          <cell r="O7">
            <v>-573626.11332587257</v>
          </cell>
          <cell r="P7">
            <v>122342.8788482052</v>
          </cell>
          <cell r="AD7">
            <v>0</v>
          </cell>
          <cell r="AR7">
            <v>0</v>
          </cell>
          <cell r="BF7">
            <v>0</v>
          </cell>
          <cell r="BH7">
            <v>11402.484762370141</v>
          </cell>
          <cell r="BI7">
            <v>10393.426408036157</v>
          </cell>
          <cell r="BJ7">
            <v>12151.100547170769</v>
          </cell>
          <cell r="BK7">
            <v>12534.993633856167</v>
          </cell>
          <cell r="BL7">
            <v>12745.30047138724</v>
          </cell>
          <cell r="BM7">
            <v>13665.756005459189</v>
          </cell>
          <cell r="BN7">
            <v>12360.840425711171</v>
          </cell>
          <cell r="BO7">
            <v>10582.397096085384</v>
          </cell>
          <cell r="BP7">
            <v>10150.51073121731</v>
          </cell>
          <cell r="BQ7">
            <v>10650.077878667958</v>
          </cell>
          <cell r="BR7">
            <v>11195.804933439085</v>
          </cell>
          <cell r="BS7">
            <v>11828.707106599431</v>
          </cell>
          <cell r="BT7">
            <v>139661.4</v>
          </cell>
          <cell r="BX7">
            <v>36876.110913615354</v>
          </cell>
          <cell r="BY7">
            <v>36876.110913615354</v>
          </cell>
          <cell r="BZ7">
            <v>36876.110913615354</v>
          </cell>
          <cell r="CA7">
            <v>36876.110913615354</v>
          </cell>
          <cell r="CB7">
            <v>57362.839198957226</v>
          </cell>
          <cell r="CC7">
            <v>57362.839198957226</v>
          </cell>
          <cell r="CD7">
            <v>57362.839198957226</v>
          </cell>
          <cell r="CE7">
            <v>57362.839198957226</v>
          </cell>
          <cell r="CF7">
            <v>57362.839198957226</v>
          </cell>
          <cell r="CG7">
            <v>57362.839198957226</v>
          </cell>
          <cell r="CH7">
            <v>491681.47884820472</v>
          </cell>
          <cell r="CV7">
            <v>0</v>
          </cell>
          <cell r="DJ7">
            <v>0</v>
          </cell>
          <cell r="DX7">
            <v>0</v>
          </cell>
          <cell r="DZ7">
            <v>-194653.88483424703</v>
          </cell>
          <cell r="EA7">
            <v>-173112.21264109371</v>
          </cell>
          <cell r="EB7">
            <v>-159658.03872914967</v>
          </cell>
          <cell r="EC7">
            <v>-147682.53522530722</v>
          </cell>
          <cell r="ED7">
            <v>-147026.43983874714</v>
          </cell>
          <cell r="EE7">
            <v>-142251.58038399741</v>
          </cell>
          <cell r="EF7">
            <v>-168852.74360820267</v>
          </cell>
          <cell r="EG7">
            <v>-168841.34107510091</v>
          </cell>
          <cell r="EH7">
            <v>-154187.03453087073</v>
          </cell>
          <cell r="EI7">
            <v>-164652.07333367335</v>
          </cell>
          <cell r="EJ7">
            <v>-178264.45616818045</v>
          </cell>
          <cell r="EK7">
            <v>-165817.65963142924</v>
          </cell>
          <cell r="EL7">
            <v>-1964999.9999999995</v>
          </cell>
        </row>
        <row r="8">
          <cell r="D8">
            <v>0</v>
          </cell>
          <cell r="E8">
            <v>19</v>
          </cell>
          <cell r="F8">
            <v>0</v>
          </cell>
          <cell r="G8">
            <v>0</v>
          </cell>
          <cell r="H8">
            <v>0</v>
          </cell>
          <cell r="I8">
            <v>0</v>
          </cell>
          <cell r="J8">
            <v>19</v>
          </cell>
          <cell r="K8">
            <v>0</v>
          </cell>
          <cell r="L8">
            <v>19</v>
          </cell>
          <cell r="M8">
            <v>0</v>
          </cell>
          <cell r="N8">
            <v>19</v>
          </cell>
          <cell r="O8">
            <v>0</v>
          </cell>
          <cell r="P8">
            <v>76</v>
          </cell>
          <cell r="AD8">
            <v>0</v>
          </cell>
          <cell r="AR8">
            <v>0</v>
          </cell>
          <cell r="BF8">
            <v>0</v>
          </cell>
          <cell r="BH8">
            <v>0</v>
          </cell>
          <cell r="BI8">
            <v>19</v>
          </cell>
          <cell r="BJ8">
            <v>0</v>
          </cell>
          <cell r="BK8">
            <v>0</v>
          </cell>
          <cell r="BL8">
            <v>0</v>
          </cell>
          <cell r="BM8">
            <v>0</v>
          </cell>
          <cell r="BN8">
            <v>19</v>
          </cell>
          <cell r="BO8">
            <v>0</v>
          </cell>
          <cell r="BP8">
            <v>19</v>
          </cell>
          <cell r="BQ8">
            <v>0</v>
          </cell>
          <cell r="BR8">
            <v>19</v>
          </cell>
          <cell r="BS8">
            <v>0</v>
          </cell>
          <cell r="BT8">
            <v>76</v>
          </cell>
          <cell r="CH8">
            <v>0</v>
          </cell>
          <cell r="CV8">
            <v>0</v>
          </cell>
          <cell r="DJ8">
            <v>0</v>
          </cell>
          <cell r="DX8">
            <v>0</v>
          </cell>
          <cell r="DZ8">
            <v>0</v>
          </cell>
          <cell r="EA8">
            <v>0</v>
          </cell>
          <cell r="EB8">
            <v>0</v>
          </cell>
          <cell r="EC8">
            <v>0</v>
          </cell>
          <cell r="ED8">
            <v>0</v>
          </cell>
          <cell r="EE8">
            <v>0</v>
          </cell>
          <cell r="EF8">
            <v>0</v>
          </cell>
          <cell r="EG8">
            <v>0</v>
          </cell>
          <cell r="EH8">
            <v>0</v>
          </cell>
          <cell r="EI8">
            <v>0</v>
          </cell>
          <cell r="EJ8">
            <v>0</v>
          </cell>
          <cell r="EK8">
            <v>0</v>
          </cell>
          <cell r="EL8">
            <v>0</v>
          </cell>
        </row>
        <row r="9">
          <cell r="D9">
            <v>5372.4</v>
          </cell>
          <cell r="E9">
            <v>12307.8</v>
          </cell>
          <cell r="F9">
            <v>6216.974928901529</v>
          </cell>
          <cell r="G9">
            <v>-1710.8250710984712</v>
          </cell>
          <cell r="H9">
            <v>-3593.0250710984715</v>
          </cell>
          <cell r="I9">
            <v>-5577.8250710984712</v>
          </cell>
          <cell r="J9">
            <v>2416.4721116246001</v>
          </cell>
          <cell r="K9">
            <v>8336.6721116246008</v>
          </cell>
          <cell r="L9">
            <v>-3705.1278883753998</v>
          </cell>
          <cell r="M9">
            <v>-2705.1278883753998</v>
          </cell>
          <cell r="N9">
            <v>72420.272111624596</v>
          </cell>
          <cell r="O9">
            <v>-34693.727888375397</v>
          </cell>
          <cell r="P9">
            <v>55084.932385353713</v>
          </cell>
          <cell r="AD9">
            <v>0</v>
          </cell>
          <cell r="AR9">
            <v>0</v>
          </cell>
          <cell r="BF9">
            <v>0</v>
          </cell>
          <cell r="BH9">
            <v>372.40000000000003</v>
          </cell>
          <cell r="BI9">
            <v>307.8</v>
          </cell>
          <cell r="BJ9">
            <v>357.20000000000005</v>
          </cell>
          <cell r="BK9">
            <v>429.40000000000003</v>
          </cell>
          <cell r="BL9">
            <v>547.20000000000005</v>
          </cell>
          <cell r="BM9">
            <v>562.4</v>
          </cell>
          <cell r="BN9">
            <v>634.6</v>
          </cell>
          <cell r="BO9">
            <v>554.80000000000007</v>
          </cell>
          <cell r="BP9">
            <v>513</v>
          </cell>
          <cell r="BQ9">
            <v>513</v>
          </cell>
          <cell r="BR9">
            <v>638.40000000000009</v>
          </cell>
          <cell r="BS9">
            <v>524.4</v>
          </cell>
          <cell r="BT9">
            <v>5954.6</v>
          </cell>
          <cell r="BX9">
            <v>-140.22507109847137</v>
          </cell>
          <cell r="BY9">
            <v>-140.22507109847137</v>
          </cell>
          <cell r="BZ9">
            <v>-140.22507109847137</v>
          </cell>
          <cell r="CA9">
            <v>-140.22507109847137</v>
          </cell>
          <cell r="CB9">
            <v>-218.12788837539992</v>
          </cell>
          <cell r="CC9">
            <v>-218.12788837539992</v>
          </cell>
          <cell r="CD9">
            <v>-218.12788837539992</v>
          </cell>
          <cell r="CE9">
            <v>-218.12788837539992</v>
          </cell>
          <cell r="CF9">
            <v>-218.12788837539992</v>
          </cell>
          <cell r="CG9">
            <v>-218.12788837539992</v>
          </cell>
          <cell r="CH9">
            <v>-1869.6676146462848</v>
          </cell>
          <cell r="CV9">
            <v>0</v>
          </cell>
          <cell r="DJ9">
            <v>0</v>
          </cell>
          <cell r="DX9">
            <v>0</v>
          </cell>
          <cell r="DZ9">
            <v>0</v>
          </cell>
          <cell r="EA9">
            <v>0</v>
          </cell>
          <cell r="EB9">
            <v>0</v>
          </cell>
          <cell r="EC9">
            <v>0</v>
          </cell>
          <cell r="ED9">
            <v>0</v>
          </cell>
          <cell r="EE9">
            <v>0</v>
          </cell>
          <cell r="EF9">
            <v>0</v>
          </cell>
          <cell r="EG9">
            <v>0</v>
          </cell>
          <cell r="EH9">
            <v>0</v>
          </cell>
          <cell r="EI9">
            <v>0</v>
          </cell>
          <cell r="EJ9">
            <v>0</v>
          </cell>
          <cell r="EK9">
            <v>0</v>
          </cell>
          <cell r="EL9">
            <v>0</v>
          </cell>
        </row>
        <row r="10">
          <cell r="D10">
            <v>222120.99992812311</v>
          </cell>
          <cell r="E10">
            <v>-22391.98623305756</v>
          </cell>
          <cell r="F10">
            <v>-81413.852339462028</v>
          </cell>
          <cell r="G10">
            <v>-30982.255748934171</v>
          </cell>
          <cell r="H10">
            <v>-33998.053524843024</v>
          </cell>
          <cell r="I10">
            <v>-121287.53853602133</v>
          </cell>
          <cell r="J10">
            <v>-25693.591871909674</v>
          </cell>
          <cell r="K10">
            <v>-46559.432668433685</v>
          </cell>
          <cell r="L10">
            <v>-5359.8124890716008</v>
          </cell>
          <cell r="M10">
            <v>514655.71585557639</v>
          </cell>
          <cell r="N10">
            <v>416733.46007584047</v>
          </cell>
          <cell r="O10">
            <v>-608319.84121424798</v>
          </cell>
          <cell r="P10">
            <v>177503.81123355892</v>
          </cell>
          <cell r="R10">
            <v>0</v>
          </cell>
          <cell r="S10">
            <v>0</v>
          </cell>
          <cell r="T10">
            <v>0</v>
          </cell>
          <cell r="U10">
            <v>0</v>
          </cell>
          <cell r="V10">
            <v>0</v>
          </cell>
          <cell r="W10">
            <v>0</v>
          </cell>
          <cell r="X10">
            <v>0</v>
          </cell>
          <cell r="Y10">
            <v>0</v>
          </cell>
          <cell r="Z10">
            <v>0</v>
          </cell>
          <cell r="AA10">
            <v>0</v>
          </cell>
          <cell r="AB10">
            <v>0</v>
          </cell>
          <cell r="AC10">
            <v>0</v>
          </cell>
          <cell r="AD10">
            <v>0</v>
          </cell>
          <cell r="AF10">
            <v>0</v>
          </cell>
          <cell r="AG10">
            <v>0</v>
          </cell>
          <cell r="AH10">
            <v>0</v>
          </cell>
          <cell r="AI10">
            <v>0</v>
          </cell>
          <cell r="AJ10">
            <v>0</v>
          </cell>
          <cell r="AK10">
            <v>0</v>
          </cell>
          <cell r="AL10">
            <v>0</v>
          </cell>
          <cell r="AM10">
            <v>0</v>
          </cell>
          <cell r="AN10">
            <v>0</v>
          </cell>
          <cell r="AO10">
            <v>0</v>
          </cell>
          <cell r="AP10">
            <v>0</v>
          </cell>
          <cell r="AQ10">
            <v>0</v>
          </cell>
          <cell r="AR10">
            <v>0</v>
          </cell>
          <cell r="AT10">
            <v>0</v>
          </cell>
          <cell r="AU10">
            <v>0</v>
          </cell>
          <cell r="AV10">
            <v>0</v>
          </cell>
          <cell r="AW10">
            <v>0</v>
          </cell>
          <cell r="AX10">
            <v>0</v>
          </cell>
          <cell r="AY10">
            <v>0</v>
          </cell>
          <cell r="AZ10">
            <v>0</v>
          </cell>
          <cell r="BA10">
            <v>0</v>
          </cell>
          <cell r="BB10">
            <v>0</v>
          </cell>
          <cell r="BC10">
            <v>0</v>
          </cell>
          <cell r="BD10">
            <v>0</v>
          </cell>
          <cell r="BE10">
            <v>0</v>
          </cell>
          <cell r="BF10">
            <v>0</v>
          </cell>
          <cell r="BH10">
            <v>11774.88476237014</v>
          </cell>
          <cell r="BI10">
            <v>10720.226408036156</v>
          </cell>
          <cell r="BJ10">
            <v>12508.300547170769</v>
          </cell>
          <cell r="BK10">
            <v>12964.393633856167</v>
          </cell>
          <cell r="BL10">
            <v>13292.50047138724</v>
          </cell>
          <cell r="BM10">
            <v>14228.156005459188</v>
          </cell>
          <cell r="BN10">
            <v>13014.440425711171</v>
          </cell>
          <cell r="BO10">
            <v>11137.197096085383</v>
          </cell>
          <cell r="BP10">
            <v>10682.51073121731</v>
          </cell>
          <cell r="BQ10">
            <v>11163.077878667958</v>
          </cell>
          <cell r="BR10">
            <v>11853.204933439085</v>
          </cell>
          <cell r="BS10">
            <v>12353.107106599431</v>
          </cell>
          <cell r="BT10">
            <v>145692</v>
          </cell>
          <cell r="BV10">
            <v>0</v>
          </cell>
          <cell r="BW10">
            <v>0</v>
          </cell>
          <cell r="BX10">
            <v>36735.88584251688</v>
          </cell>
          <cell r="BY10">
            <v>36735.88584251688</v>
          </cell>
          <cell r="BZ10">
            <v>36735.88584251688</v>
          </cell>
          <cell r="CA10">
            <v>36735.88584251688</v>
          </cell>
          <cell r="CB10">
            <v>57144.711310581828</v>
          </cell>
          <cell r="CC10">
            <v>57144.711310581828</v>
          </cell>
          <cell r="CD10">
            <v>57144.711310581828</v>
          </cell>
          <cell r="CE10">
            <v>57144.711310581828</v>
          </cell>
          <cell r="CF10">
            <v>57144.711310581828</v>
          </cell>
          <cell r="CG10">
            <v>57144.711310581828</v>
          </cell>
          <cell r="CH10">
            <v>489811.81123355846</v>
          </cell>
          <cell r="CJ10">
            <v>0</v>
          </cell>
          <cell r="CK10">
            <v>0</v>
          </cell>
          <cell r="CL10">
            <v>0</v>
          </cell>
          <cell r="CM10">
            <v>0</v>
          </cell>
          <cell r="CN10">
            <v>0</v>
          </cell>
          <cell r="CO10">
            <v>0</v>
          </cell>
          <cell r="CP10">
            <v>0</v>
          </cell>
          <cell r="CQ10">
            <v>0</v>
          </cell>
          <cell r="CR10">
            <v>0</v>
          </cell>
          <cell r="CS10">
            <v>0</v>
          </cell>
          <cell r="CT10">
            <v>0</v>
          </cell>
          <cell r="CU10">
            <v>0</v>
          </cell>
          <cell r="CV10">
            <v>0</v>
          </cell>
          <cell r="CX10">
            <v>0</v>
          </cell>
          <cell r="CY10">
            <v>0</v>
          </cell>
          <cell r="CZ10">
            <v>0</v>
          </cell>
          <cell r="DA10">
            <v>0</v>
          </cell>
          <cell r="DB10">
            <v>0</v>
          </cell>
          <cell r="DC10">
            <v>0</v>
          </cell>
          <cell r="DD10">
            <v>0</v>
          </cell>
          <cell r="DE10">
            <v>0</v>
          </cell>
          <cell r="DF10">
            <v>0</v>
          </cell>
          <cell r="DG10">
            <v>0</v>
          </cell>
          <cell r="DH10">
            <v>0</v>
          </cell>
          <cell r="DI10">
            <v>0</v>
          </cell>
          <cell r="DJ10">
            <v>0</v>
          </cell>
          <cell r="DL10">
            <v>0</v>
          </cell>
          <cell r="DM10">
            <v>0</v>
          </cell>
          <cell r="DN10">
            <v>0</v>
          </cell>
          <cell r="DO10">
            <v>0</v>
          </cell>
          <cell r="DP10">
            <v>0</v>
          </cell>
          <cell r="DQ10">
            <v>0</v>
          </cell>
          <cell r="DR10">
            <v>0</v>
          </cell>
          <cell r="DS10">
            <v>0</v>
          </cell>
          <cell r="DT10">
            <v>0</v>
          </cell>
          <cell r="DU10">
            <v>0</v>
          </cell>
          <cell r="DV10">
            <v>0</v>
          </cell>
          <cell r="DW10">
            <v>0</v>
          </cell>
          <cell r="DX10">
            <v>0</v>
          </cell>
          <cell r="DZ10">
            <v>-194653.88483424703</v>
          </cell>
          <cell r="EA10">
            <v>-173112.21264109371</v>
          </cell>
          <cell r="EB10">
            <v>-159658.03872914967</v>
          </cell>
          <cell r="EC10">
            <v>-147682.53522530722</v>
          </cell>
          <cell r="ED10">
            <v>-147026.43983874714</v>
          </cell>
          <cell r="EE10">
            <v>-142251.58038399741</v>
          </cell>
          <cell r="EF10">
            <v>-168852.74360820267</v>
          </cell>
          <cell r="EG10">
            <v>-168841.34107510091</v>
          </cell>
          <cell r="EH10">
            <v>-154187.03453087073</v>
          </cell>
          <cell r="EI10">
            <v>-164652.07333367335</v>
          </cell>
          <cell r="EJ10">
            <v>-178264.45616818045</v>
          </cell>
          <cell r="EK10">
            <v>-165817.65963142924</v>
          </cell>
          <cell r="EL10">
            <v>-1964999.9999999995</v>
          </cell>
        </row>
        <row r="13">
          <cell r="D13">
            <v>-33767.650053907884</v>
          </cell>
          <cell r="E13">
            <v>44379.810325206825</v>
          </cell>
          <cell r="F13">
            <v>-2206.9927228690358</v>
          </cell>
          <cell r="G13">
            <v>-44640.095279972928</v>
          </cell>
          <cell r="H13">
            <v>-86835.093611904565</v>
          </cell>
          <cell r="I13">
            <v>-50670.95737028819</v>
          </cell>
          <cell r="J13">
            <v>-28378.421521244614</v>
          </cell>
          <cell r="K13">
            <v>-166959.50211863749</v>
          </cell>
          <cell r="L13">
            <v>-88014.336984116409</v>
          </cell>
          <cell r="M13">
            <v>-79756.690725630266</v>
          </cell>
          <cell r="N13">
            <v>-453747.98256043205</v>
          </cell>
          <cell r="O13">
            <v>-106212.75852799858</v>
          </cell>
          <cell r="P13">
            <v>-1096810.6711517952</v>
          </cell>
          <cell r="AD13">
            <v>0</v>
          </cell>
          <cell r="AR13">
            <v>0</v>
          </cell>
          <cell r="BF13">
            <v>0</v>
          </cell>
          <cell r="BH13">
            <v>-8527.2364282223953</v>
          </cell>
          <cell r="BI13">
            <v>-7536.0301939728834</v>
          </cell>
          <cell r="BJ13">
            <v>-7589.5745896219232</v>
          </cell>
          <cell r="BK13">
            <v>-7004.3047746078737</v>
          </cell>
          <cell r="BL13">
            <v>-5691.3746464595706</v>
          </cell>
          <cell r="BM13">
            <v>-5108.3829959056075</v>
          </cell>
          <cell r="BN13">
            <v>-6518.3696807166234</v>
          </cell>
          <cell r="BO13">
            <v>-6108.0021779359631</v>
          </cell>
          <cell r="BP13">
            <v>-6153.5669515870177</v>
          </cell>
          <cell r="BQ13">
            <v>-7047.141590999031</v>
          </cell>
          <cell r="BR13">
            <v>-7829.1462999206869</v>
          </cell>
          <cell r="BS13">
            <v>-7629.0196700504257</v>
          </cell>
          <cell r="BT13">
            <v>-82742.150000000009</v>
          </cell>
          <cell r="BX13">
            <v>-623.88908638464272</v>
          </cell>
          <cell r="BY13">
            <v>-623.88908638464272</v>
          </cell>
          <cell r="BZ13">
            <v>-623.88908638464272</v>
          </cell>
          <cell r="CA13">
            <v>-623.88908638464272</v>
          </cell>
          <cell r="CB13">
            <v>-970.49413437611099</v>
          </cell>
          <cell r="CC13">
            <v>-970.49413437611099</v>
          </cell>
          <cell r="CD13">
            <v>-970.49413437611099</v>
          </cell>
          <cell r="CE13">
            <v>-970.49413437611099</v>
          </cell>
          <cell r="CF13">
            <v>-970.49413437611099</v>
          </cell>
          <cell r="CG13">
            <v>-970.49413437611099</v>
          </cell>
          <cell r="CH13">
            <v>-8318.5211517952375</v>
          </cell>
          <cell r="CJ13">
            <v>22750</v>
          </cell>
          <cell r="CK13">
            <v>22750</v>
          </cell>
          <cell r="CL13">
            <v>22750</v>
          </cell>
          <cell r="CM13">
            <v>22750</v>
          </cell>
          <cell r="CN13">
            <v>22750</v>
          </cell>
          <cell r="CO13">
            <v>22750</v>
          </cell>
          <cell r="CP13">
            <v>22750</v>
          </cell>
          <cell r="CQ13">
            <v>22750</v>
          </cell>
          <cell r="CR13">
            <v>22750</v>
          </cell>
          <cell r="CS13">
            <v>22750</v>
          </cell>
          <cell r="CT13">
            <v>22750</v>
          </cell>
          <cell r="CU13">
            <v>22750</v>
          </cell>
          <cell r="CV13">
            <v>273000</v>
          </cell>
          <cell r="DJ13">
            <v>0</v>
          </cell>
          <cell r="DX13">
            <v>0</v>
          </cell>
          <cell r="DZ13">
            <v>-145990.4136256855</v>
          </cell>
          <cell r="EA13">
            <v>-129834.15948082029</v>
          </cell>
          <cell r="EB13">
            <v>-119743.52904686247</v>
          </cell>
          <cell r="EC13">
            <v>-110761.90141898041</v>
          </cell>
          <cell r="ED13">
            <v>-110269.82987906036</v>
          </cell>
          <cell r="EE13">
            <v>-106688.68528799794</v>
          </cell>
          <cell r="EF13">
            <v>-126639.55770615189</v>
          </cell>
          <cell r="EG13">
            <v>-126631.00580632544</v>
          </cell>
          <cell r="EH13">
            <v>-115640.27589815328</v>
          </cell>
          <cell r="EI13">
            <v>-123489.05500025512</v>
          </cell>
          <cell r="EJ13">
            <v>-133698.34212613522</v>
          </cell>
          <cell r="EK13">
            <v>-124363.24472357205</v>
          </cell>
          <cell r="EL13">
            <v>-1473750</v>
          </cell>
        </row>
        <row r="14">
          <cell r="D14">
            <v>-969</v>
          </cell>
          <cell r="E14">
            <v>-1480</v>
          </cell>
          <cell r="F14">
            <v>-975</v>
          </cell>
          <cell r="G14">
            <v>-331.8</v>
          </cell>
          <cell r="H14">
            <v>39.200000000000003</v>
          </cell>
          <cell r="I14">
            <v>148.19999999999999</v>
          </cell>
          <cell r="J14">
            <v>-3.6000000000000005</v>
          </cell>
          <cell r="K14">
            <v>-85.8</v>
          </cell>
          <cell r="L14">
            <v>147.19999999999999</v>
          </cell>
          <cell r="M14">
            <v>-760.8</v>
          </cell>
          <cell r="N14">
            <v>-662.8</v>
          </cell>
          <cell r="O14">
            <v>-661.8</v>
          </cell>
          <cell r="P14">
            <v>-5596.0000000000009</v>
          </cell>
          <cell r="AD14">
            <v>0</v>
          </cell>
          <cell r="AR14">
            <v>0</v>
          </cell>
          <cell r="BF14">
            <v>0</v>
          </cell>
          <cell r="BH14">
            <v>0</v>
          </cell>
          <cell r="BI14">
            <v>0</v>
          </cell>
          <cell r="BJ14">
            <v>0</v>
          </cell>
          <cell r="BK14">
            <v>-3.8000000000000003</v>
          </cell>
          <cell r="BL14">
            <v>-3.8000000000000003</v>
          </cell>
          <cell r="BM14">
            <v>-3.8000000000000003</v>
          </cell>
          <cell r="BN14">
            <v>-7.6000000000000005</v>
          </cell>
          <cell r="BO14">
            <v>-3.8000000000000003</v>
          </cell>
          <cell r="BP14">
            <v>-3.8000000000000003</v>
          </cell>
          <cell r="BQ14">
            <v>-3.8000000000000003</v>
          </cell>
          <cell r="BR14">
            <v>-3.8000000000000003</v>
          </cell>
          <cell r="BS14">
            <v>-3.8000000000000003</v>
          </cell>
          <cell r="BT14">
            <v>-38</v>
          </cell>
          <cell r="CH14">
            <v>0</v>
          </cell>
          <cell r="CV14">
            <v>0</v>
          </cell>
          <cell r="DJ14">
            <v>0</v>
          </cell>
          <cell r="DX14">
            <v>0</v>
          </cell>
          <cell r="DZ14">
            <v>0</v>
          </cell>
          <cell r="EA14">
            <v>0</v>
          </cell>
          <cell r="EB14">
            <v>0</v>
          </cell>
          <cell r="EC14">
            <v>0</v>
          </cell>
          <cell r="ED14">
            <v>0</v>
          </cell>
          <cell r="EE14">
            <v>0</v>
          </cell>
          <cell r="EF14">
            <v>0</v>
          </cell>
          <cell r="EG14">
            <v>0</v>
          </cell>
          <cell r="EH14">
            <v>0</v>
          </cell>
          <cell r="EI14">
            <v>0</v>
          </cell>
          <cell r="EJ14">
            <v>0</v>
          </cell>
          <cell r="EK14">
            <v>0</v>
          </cell>
          <cell r="EL14">
            <v>0</v>
          </cell>
        </row>
        <row r="15">
          <cell r="D15">
            <v>13733</v>
          </cell>
          <cell r="E15">
            <v>13888.8</v>
          </cell>
          <cell r="F15">
            <v>6517.6247867045859</v>
          </cell>
          <cell r="G15">
            <v>3358.0247867045873</v>
          </cell>
          <cell r="H15">
            <v>1004.6247867045859</v>
          </cell>
          <cell r="I15">
            <v>2019.8247867045866</v>
          </cell>
          <cell r="J15">
            <v>4837.616334873801</v>
          </cell>
          <cell r="K15">
            <v>15636.216334873799</v>
          </cell>
          <cell r="L15">
            <v>-2280.1836651261983</v>
          </cell>
          <cell r="M15">
            <v>-7900.1836651261983</v>
          </cell>
          <cell r="N15">
            <v>26255.616334873801</v>
          </cell>
          <cell r="O15">
            <v>35001.016334873799</v>
          </cell>
          <cell r="P15">
            <v>112071.99715606116</v>
          </cell>
          <cell r="AD15">
            <v>0</v>
          </cell>
          <cell r="AR15">
            <v>0</v>
          </cell>
          <cell r="BF15">
            <v>0</v>
          </cell>
          <cell r="BH15">
            <v>-1083</v>
          </cell>
          <cell r="BI15">
            <v>-927.2</v>
          </cell>
          <cell r="BJ15">
            <v>-965.2</v>
          </cell>
          <cell r="BK15">
            <v>-1124.8</v>
          </cell>
          <cell r="BL15">
            <v>-1478.2</v>
          </cell>
          <cell r="BM15">
            <v>-1463</v>
          </cell>
          <cell r="BN15">
            <v>-1349</v>
          </cell>
          <cell r="BO15">
            <v>-1550.4</v>
          </cell>
          <cell r="BP15">
            <v>-1466.8000000000002</v>
          </cell>
          <cell r="BQ15">
            <v>-1086.8</v>
          </cell>
          <cell r="BR15">
            <v>-931</v>
          </cell>
          <cell r="BS15">
            <v>-1185.6000000000001</v>
          </cell>
          <cell r="BT15">
            <v>-14610.999999999998</v>
          </cell>
          <cell r="BX15">
            <v>-11333.175213295413</v>
          </cell>
          <cell r="BY15">
            <v>-11333.175213295413</v>
          </cell>
          <cell r="BZ15">
            <v>-11333.175213295413</v>
          </cell>
          <cell r="CA15">
            <v>-11333.175213295413</v>
          </cell>
          <cell r="CB15">
            <v>-17629.383665126199</v>
          </cell>
          <cell r="CC15">
            <v>-17629.383665126199</v>
          </cell>
          <cell r="CD15">
            <v>-17629.383665126199</v>
          </cell>
          <cell r="CE15">
            <v>-17629.383665126199</v>
          </cell>
          <cell r="CF15">
            <v>-17629.383665126199</v>
          </cell>
          <cell r="CG15">
            <v>-17629.383665126199</v>
          </cell>
          <cell r="CH15">
            <v>-151109.00284393883</v>
          </cell>
          <cell r="CV15">
            <v>0</v>
          </cell>
          <cell r="DJ15">
            <v>0</v>
          </cell>
          <cell r="DL15">
            <v>4816</v>
          </cell>
          <cell r="DM15">
            <v>4816</v>
          </cell>
          <cell r="DN15">
            <v>4816</v>
          </cell>
          <cell r="DO15">
            <v>4816</v>
          </cell>
          <cell r="DP15">
            <v>4816</v>
          </cell>
          <cell r="DQ15">
            <v>4816</v>
          </cell>
          <cell r="DR15">
            <v>4816</v>
          </cell>
          <cell r="DS15">
            <v>4816</v>
          </cell>
          <cell r="DT15">
            <v>4816</v>
          </cell>
          <cell r="DU15">
            <v>4816</v>
          </cell>
          <cell r="DV15">
            <v>4816</v>
          </cell>
          <cell r="DW15">
            <v>4816</v>
          </cell>
          <cell r="DX15">
            <v>57792</v>
          </cell>
          <cell r="DZ15">
            <v>0</v>
          </cell>
          <cell r="EA15">
            <v>0</v>
          </cell>
          <cell r="EB15">
            <v>0</v>
          </cell>
          <cell r="EC15">
            <v>0</v>
          </cell>
          <cell r="ED15">
            <v>0</v>
          </cell>
          <cell r="EE15">
            <v>0</v>
          </cell>
          <cell r="EF15">
            <v>0</v>
          </cell>
          <cell r="EG15">
            <v>0</v>
          </cell>
          <cell r="EH15">
            <v>0</v>
          </cell>
          <cell r="EI15">
            <v>0</v>
          </cell>
          <cell r="EJ15">
            <v>0</v>
          </cell>
          <cell r="EK15">
            <v>0</v>
          </cell>
          <cell r="EL15">
            <v>0</v>
          </cell>
        </row>
        <row r="16">
          <cell r="D16">
            <v>-21003.650053907884</v>
          </cell>
          <cell r="E16">
            <v>56788.610325206828</v>
          </cell>
          <cell r="F16">
            <v>3335.6320638355501</v>
          </cell>
          <cell r="G16">
            <v>-41613.870493268347</v>
          </cell>
          <cell r="H16">
            <v>-85791.268825199979</v>
          </cell>
          <cell r="I16">
            <v>-48502.932583583606</v>
          </cell>
          <cell r="J16">
            <v>-23544.405186370812</v>
          </cell>
          <cell r="K16">
            <v>-151409.08578376367</v>
          </cell>
          <cell r="L16">
            <v>-90147.320649242611</v>
          </cell>
          <cell r="M16">
            <v>-88417.674390756467</v>
          </cell>
          <cell r="N16">
            <v>-428155.16622555826</v>
          </cell>
          <cell r="O16">
            <v>-71873.542193124784</v>
          </cell>
          <cell r="P16">
            <v>-990334.67399573408</v>
          </cell>
          <cell r="R16">
            <v>0</v>
          </cell>
          <cell r="S16">
            <v>0</v>
          </cell>
          <cell r="T16">
            <v>0</v>
          </cell>
          <cell r="U16">
            <v>0</v>
          </cell>
          <cell r="V16">
            <v>0</v>
          </cell>
          <cell r="W16">
            <v>0</v>
          </cell>
          <cell r="X16">
            <v>0</v>
          </cell>
          <cell r="Y16">
            <v>0</v>
          </cell>
          <cell r="Z16">
            <v>0</v>
          </cell>
          <cell r="AA16">
            <v>0</v>
          </cell>
          <cell r="AB16">
            <v>0</v>
          </cell>
          <cell r="AC16">
            <v>0</v>
          </cell>
          <cell r="AD16">
            <v>0</v>
          </cell>
          <cell r="AF16">
            <v>0</v>
          </cell>
          <cell r="AG16">
            <v>0</v>
          </cell>
          <cell r="AH16">
            <v>0</v>
          </cell>
          <cell r="AI16">
            <v>0</v>
          </cell>
          <cell r="AJ16">
            <v>0</v>
          </cell>
          <cell r="AK16">
            <v>0</v>
          </cell>
          <cell r="AL16">
            <v>0</v>
          </cell>
          <cell r="AM16">
            <v>0</v>
          </cell>
          <cell r="AN16">
            <v>0</v>
          </cell>
          <cell r="AO16">
            <v>0</v>
          </cell>
          <cell r="AP16">
            <v>0</v>
          </cell>
          <cell r="AQ16">
            <v>0</v>
          </cell>
          <cell r="AR16">
            <v>0</v>
          </cell>
          <cell r="AT16">
            <v>0</v>
          </cell>
          <cell r="AU16">
            <v>0</v>
          </cell>
          <cell r="AV16">
            <v>0</v>
          </cell>
          <cell r="AW16">
            <v>0</v>
          </cell>
          <cell r="AX16">
            <v>0</v>
          </cell>
          <cell r="AY16">
            <v>0</v>
          </cell>
          <cell r="AZ16">
            <v>0</v>
          </cell>
          <cell r="BA16">
            <v>0</v>
          </cell>
          <cell r="BB16">
            <v>0</v>
          </cell>
          <cell r="BC16">
            <v>0</v>
          </cell>
          <cell r="BD16">
            <v>0</v>
          </cell>
          <cell r="BE16">
            <v>0</v>
          </cell>
          <cell r="BF16">
            <v>0</v>
          </cell>
          <cell r="BH16">
            <v>-9610.2364282223953</v>
          </cell>
          <cell r="BI16">
            <v>-8463.2301939728841</v>
          </cell>
          <cell r="BJ16">
            <v>-8554.774589621924</v>
          </cell>
          <cell r="BK16">
            <v>-8132.9047746078741</v>
          </cell>
          <cell r="BL16">
            <v>-7173.3746464595706</v>
          </cell>
          <cell r="BM16">
            <v>-6575.1829959056076</v>
          </cell>
          <cell r="BN16">
            <v>-7874.9696807166238</v>
          </cell>
          <cell r="BO16">
            <v>-7662.2021779359638</v>
          </cell>
          <cell r="BP16">
            <v>-7624.166951587018</v>
          </cell>
          <cell r="BQ16">
            <v>-8137.7415909990314</v>
          </cell>
          <cell r="BR16">
            <v>-8763.946299920688</v>
          </cell>
          <cell r="BS16">
            <v>-8818.4196700504253</v>
          </cell>
          <cell r="BT16">
            <v>-97391.150000000009</v>
          </cell>
          <cell r="BV16">
            <v>0</v>
          </cell>
          <cell r="BW16">
            <v>0</v>
          </cell>
          <cell r="BX16">
            <v>-11957.064299680056</v>
          </cell>
          <cell r="BY16">
            <v>-11957.064299680056</v>
          </cell>
          <cell r="BZ16">
            <v>-11957.064299680056</v>
          </cell>
          <cell r="CA16">
            <v>-11957.064299680056</v>
          </cell>
          <cell r="CB16">
            <v>-18599.877799502308</v>
          </cell>
          <cell r="CC16">
            <v>-18599.877799502308</v>
          </cell>
          <cell r="CD16">
            <v>-18599.877799502308</v>
          </cell>
          <cell r="CE16">
            <v>-18599.877799502308</v>
          </cell>
          <cell r="CF16">
            <v>-18599.877799502308</v>
          </cell>
          <cell r="CG16">
            <v>-18599.877799502308</v>
          </cell>
          <cell r="CH16">
            <v>-159427.52399573405</v>
          </cell>
          <cell r="CJ16">
            <v>22750</v>
          </cell>
          <cell r="CK16">
            <v>22750</v>
          </cell>
          <cell r="CL16">
            <v>22750</v>
          </cell>
          <cell r="CM16">
            <v>22750</v>
          </cell>
          <cell r="CN16">
            <v>22750</v>
          </cell>
          <cell r="CO16">
            <v>22750</v>
          </cell>
          <cell r="CP16">
            <v>22750</v>
          </cell>
          <cell r="CQ16">
            <v>22750</v>
          </cell>
          <cell r="CR16">
            <v>22750</v>
          </cell>
          <cell r="CS16">
            <v>22750</v>
          </cell>
          <cell r="CT16">
            <v>22750</v>
          </cell>
          <cell r="CU16">
            <v>22750</v>
          </cell>
          <cell r="CV16">
            <v>273000</v>
          </cell>
          <cell r="CX16">
            <v>0</v>
          </cell>
          <cell r="CY16">
            <v>0</v>
          </cell>
          <cell r="CZ16">
            <v>0</v>
          </cell>
          <cell r="DA16">
            <v>0</v>
          </cell>
          <cell r="DB16">
            <v>0</v>
          </cell>
          <cell r="DC16">
            <v>0</v>
          </cell>
          <cell r="DD16">
            <v>0</v>
          </cell>
          <cell r="DE16">
            <v>0</v>
          </cell>
          <cell r="DF16">
            <v>0</v>
          </cell>
          <cell r="DG16">
            <v>0</v>
          </cell>
          <cell r="DH16">
            <v>0</v>
          </cell>
          <cell r="DI16">
            <v>0</v>
          </cell>
          <cell r="DJ16">
            <v>0</v>
          </cell>
          <cell r="DL16">
            <v>4816</v>
          </cell>
          <cell r="DM16">
            <v>4816</v>
          </cell>
          <cell r="DN16">
            <v>4816</v>
          </cell>
          <cell r="DO16">
            <v>4816</v>
          </cell>
          <cell r="DP16">
            <v>4816</v>
          </cell>
          <cell r="DQ16">
            <v>4816</v>
          </cell>
          <cell r="DR16">
            <v>4816</v>
          </cell>
          <cell r="DS16">
            <v>4816</v>
          </cell>
          <cell r="DT16">
            <v>4816</v>
          </cell>
          <cell r="DU16">
            <v>4816</v>
          </cell>
          <cell r="DV16">
            <v>4816</v>
          </cell>
          <cell r="DW16">
            <v>4816</v>
          </cell>
          <cell r="DX16">
            <v>57792</v>
          </cell>
          <cell r="DZ16">
            <v>-145990.4136256855</v>
          </cell>
          <cell r="EA16">
            <v>-129834.15948082029</v>
          </cell>
          <cell r="EB16">
            <v>-119743.52904686247</v>
          </cell>
          <cell r="EC16">
            <v>-110761.90141898041</v>
          </cell>
          <cell r="ED16">
            <v>-110269.82987906036</v>
          </cell>
          <cell r="EE16">
            <v>-106688.68528799794</v>
          </cell>
          <cell r="EF16">
            <v>-126639.55770615189</v>
          </cell>
          <cell r="EG16">
            <v>-126631.00580632544</v>
          </cell>
          <cell r="EH16">
            <v>-115640.27589815328</v>
          </cell>
          <cell r="EI16">
            <v>-123489.05500025512</v>
          </cell>
          <cell r="EJ16">
            <v>-133698.34212613522</v>
          </cell>
          <cell r="EK16">
            <v>-124363.24472357205</v>
          </cell>
          <cell r="EL16">
            <v>-1473750</v>
          </cell>
        </row>
        <row r="21">
          <cell r="D21">
            <v>0</v>
          </cell>
          <cell r="E21">
            <v>0</v>
          </cell>
          <cell r="F21">
            <v>0</v>
          </cell>
          <cell r="G21">
            <v>0</v>
          </cell>
          <cell r="H21">
            <v>0</v>
          </cell>
          <cell r="I21">
            <v>0</v>
          </cell>
          <cell r="J21">
            <v>0</v>
          </cell>
          <cell r="K21">
            <v>0</v>
          </cell>
          <cell r="L21">
            <v>0</v>
          </cell>
          <cell r="M21">
            <v>0</v>
          </cell>
          <cell r="N21">
            <v>0</v>
          </cell>
          <cell r="O21">
            <v>0</v>
          </cell>
          <cell r="P21">
            <v>0</v>
          </cell>
          <cell r="AD21">
            <v>0</v>
          </cell>
          <cell r="AR21">
            <v>0</v>
          </cell>
          <cell r="BF21">
            <v>0</v>
          </cell>
          <cell r="BH21">
            <v>0</v>
          </cell>
          <cell r="BI21">
            <v>0</v>
          </cell>
          <cell r="BJ21">
            <v>0</v>
          </cell>
          <cell r="BK21">
            <v>0</v>
          </cell>
          <cell r="BL21">
            <v>0</v>
          </cell>
          <cell r="BM21">
            <v>0</v>
          </cell>
          <cell r="BN21">
            <v>0</v>
          </cell>
          <cell r="BO21">
            <v>0</v>
          </cell>
          <cell r="BP21">
            <v>0</v>
          </cell>
          <cell r="BQ21">
            <v>0</v>
          </cell>
          <cell r="BR21">
            <v>0</v>
          </cell>
          <cell r="BS21">
            <v>0</v>
          </cell>
          <cell r="BT21">
            <v>0</v>
          </cell>
          <cell r="CH21">
            <v>0</v>
          </cell>
          <cell r="CV21">
            <v>0</v>
          </cell>
          <cell r="DJ21">
            <v>0</v>
          </cell>
          <cell r="DX21">
            <v>0</v>
          </cell>
          <cell r="DZ21">
            <v>0</v>
          </cell>
          <cell r="EA21">
            <v>0</v>
          </cell>
          <cell r="EB21">
            <v>0</v>
          </cell>
          <cell r="EC21">
            <v>0</v>
          </cell>
          <cell r="ED21">
            <v>0</v>
          </cell>
          <cell r="EE21">
            <v>0</v>
          </cell>
          <cell r="EF21">
            <v>0</v>
          </cell>
          <cell r="EG21">
            <v>0</v>
          </cell>
          <cell r="EH21">
            <v>0</v>
          </cell>
          <cell r="EI21">
            <v>0</v>
          </cell>
          <cell r="EJ21">
            <v>0</v>
          </cell>
          <cell r="EK21">
            <v>0</v>
          </cell>
          <cell r="EL21">
            <v>0</v>
          </cell>
        </row>
        <row r="22">
          <cell r="D22">
            <v>0</v>
          </cell>
          <cell r="E22">
            <v>0</v>
          </cell>
          <cell r="F22">
            <v>0</v>
          </cell>
          <cell r="G22">
            <v>0</v>
          </cell>
          <cell r="H22">
            <v>0</v>
          </cell>
          <cell r="I22">
            <v>0</v>
          </cell>
          <cell r="J22">
            <v>0</v>
          </cell>
          <cell r="K22">
            <v>0</v>
          </cell>
          <cell r="L22">
            <v>0</v>
          </cell>
          <cell r="M22">
            <v>0</v>
          </cell>
          <cell r="N22">
            <v>0</v>
          </cell>
          <cell r="O22">
            <v>0</v>
          </cell>
          <cell r="P22">
            <v>0</v>
          </cell>
          <cell r="AD22">
            <v>0</v>
          </cell>
          <cell r="AR22">
            <v>0</v>
          </cell>
          <cell r="BF22">
            <v>0</v>
          </cell>
          <cell r="BH22">
            <v>0</v>
          </cell>
          <cell r="BI22">
            <v>0</v>
          </cell>
          <cell r="BJ22">
            <v>0</v>
          </cell>
          <cell r="BK22">
            <v>0</v>
          </cell>
          <cell r="BL22">
            <v>0</v>
          </cell>
          <cell r="BM22">
            <v>0</v>
          </cell>
          <cell r="BN22">
            <v>0</v>
          </cell>
          <cell r="BO22">
            <v>0</v>
          </cell>
          <cell r="BP22">
            <v>0</v>
          </cell>
          <cell r="BQ22">
            <v>0</v>
          </cell>
          <cell r="BR22">
            <v>0</v>
          </cell>
          <cell r="BS22">
            <v>0</v>
          </cell>
          <cell r="BT22">
            <v>0</v>
          </cell>
          <cell r="CH22">
            <v>0</v>
          </cell>
          <cell r="CV22">
            <v>0</v>
          </cell>
          <cell r="DJ22">
            <v>0</v>
          </cell>
          <cell r="DX22">
            <v>0</v>
          </cell>
          <cell r="DZ22">
            <v>0</v>
          </cell>
          <cell r="EA22">
            <v>0</v>
          </cell>
          <cell r="EB22">
            <v>0</v>
          </cell>
          <cell r="EC22">
            <v>0</v>
          </cell>
          <cell r="ED22">
            <v>0</v>
          </cell>
          <cell r="EE22">
            <v>0</v>
          </cell>
          <cell r="EF22">
            <v>0</v>
          </cell>
          <cell r="EG22">
            <v>0</v>
          </cell>
          <cell r="EH22">
            <v>0</v>
          </cell>
          <cell r="EI22">
            <v>0</v>
          </cell>
          <cell r="EJ22">
            <v>0</v>
          </cell>
          <cell r="EK22">
            <v>0</v>
          </cell>
          <cell r="EL22">
            <v>0</v>
          </cell>
        </row>
        <row r="23">
          <cell r="D23">
            <v>0</v>
          </cell>
          <cell r="E23">
            <v>0</v>
          </cell>
          <cell r="F23">
            <v>0</v>
          </cell>
          <cell r="G23">
            <v>0</v>
          </cell>
          <cell r="H23">
            <v>0</v>
          </cell>
          <cell r="I23">
            <v>0</v>
          </cell>
          <cell r="J23">
            <v>0</v>
          </cell>
          <cell r="K23">
            <v>0</v>
          </cell>
          <cell r="L23">
            <v>0</v>
          </cell>
          <cell r="M23">
            <v>0</v>
          </cell>
          <cell r="N23">
            <v>0</v>
          </cell>
          <cell r="O23">
            <v>0</v>
          </cell>
          <cell r="P23">
            <v>0</v>
          </cell>
          <cell r="AD23">
            <v>0</v>
          </cell>
          <cell r="AR23">
            <v>0</v>
          </cell>
          <cell r="BF23">
            <v>0</v>
          </cell>
          <cell r="BH23">
            <v>0</v>
          </cell>
          <cell r="BI23">
            <v>0</v>
          </cell>
          <cell r="BJ23">
            <v>0</v>
          </cell>
          <cell r="BK23">
            <v>0</v>
          </cell>
          <cell r="BL23">
            <v>0</v>
          </cell>
          <cell r="BM23">
            <v>0</v>
          </cell>
          <cell r="BN23">
            <v>0</v>
          </cell>
          <cell r="BO23">
            <v>0</v>
          </cell>
          <cell r="BP23">
            <v>0</v>
          </cell>
          <cell r="BQ23">
            <v>0</v>
          </cell>
          <cell r="BR23">
            <v>0</v>
          </cell>
          <cell r="BS23">
            <v>0</v>
          </cell>
          <cell r="BT23">
            <v>0</v>
          </cell>
          <cell r="CH23">
            <v>0</v>
          </cell>
          <cell r="CV23">
            <v>0</v>
          </cell>
          <cell r="DJ23">
            <v>0</v>
          </cell>
          <cell r="DX23">
            <v>0</v>
          </cell>
          <cell r="DZ23">
            <v>0</v>
          </cell>
          <cell r="EA23">
            <v>0</v>
          </cell>
          <cell r="EB23">
            <v>0</v>
          </cell>
          <cell r="EC23">
            <v>0</v>
          </cell>
          <cell r="ED23">
            <v>0</v>
          </cell>
          <cell r="EE23">
            <v>0</v>
          </cell>
          <cell r="EF23">
            <v>0</v>
          </cell>
          <cell r="EG23">
            <v>0</v>
          </cell>
          <cell r="EH23">
            <v>0</v>
          </cell>
          <cell r="EI23">
            <v>0</v>
          </cell>
          <cell r="EJ23">
            <v>0</v>
          </cell>
          <cell r="EK23">
            <v>0</v>
          </cell>
          <cell r="EL23">
            <v>0</v>
          </cell>
        </row>
        <row r="24">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D24">
            <v>0</v>
          </cell>
          <cell r="AF24">
            <v>0</v>
          </cell>
          <cell r="AG24">
            <v>0</v>
          </cell>
          <cell r="AH24">
            <v>0</v>
          </cell>
          <cell r="AI24">
            <v>0</v>
          </cell>
          <cell r="AJ24">
            <v>0</v>
          </cell>
          <cell r="AK24">
            <v>0</v>
          </cell>
          <cell r="AL24">
            <v>0</v>
          </cell>
          <cell r="AM24">
            <v>0</v>
          </cell>
          <cell r="AN24">
            <v>0</v>
          </cell>
          <cell r="AO24">
            <v>0</v>
          </cell>
          <cell r="AP24">
            <v>0</v>
          </cell>
          <cell r="AQ24">
            <v>0</v>
          </cell>
          <cell r="AR24">
            <v>0</v>
          </cell>
          <cell r="AT24">
            <v>0</v>
          </cell>
          <cell r="AU24">
            <v>0</v>
          </cell>
          <cell r="AV24">
            <v>0</v>
          </cell>
          <cell r="AW24">
            <v>0</v>
          </cell>
          <cell r="AX24">
            <v>0</v>
          </cell>
          <cell r="AY24">
            <v>0</v>
          </cell>
          <cell r="AZ24">
            <v>0</v>
          </cell>
          <cell r="BA24">
            <v>0</v>
          </cell>
          <cell r="BB24">
            <v>0</v>
          </cell>
          <cell r="BC24">
            <v>0</v>
          </cell>
          <cell r="BD24">
            <v>0</v>
          </cell>
          <cell r="BE24">
            <v>0</v>
          </cell>
          <cell r="BF24">
            <v>0</v>
          </cell>
          <cell r="BH24">
            <v>0</v>
          </cell>
          <cell r="BI24">
            <v>0</v>
          </cell>
          <cell r="BJ24">
            <v>0</v>
          </cell>
          <cell r="BK24">
            <v>0</v>
          </cell>
          <cell r="BL24">
            <v>0</v>
          </cell>
          <cell r="BM24">
            <v>0</v>
          </cell>
          <cell r="BN24">
            <v>0</v>
          </cell>
          <cell r="BO24">
            <v>0</v>
          </cell>
          <cell r="BP24">
            <v>0</v>
          </cell>
          <cell r="BQ24">
            <v>0</v>
          </cell>
          <cell r="BR24">
            <v>0</v>
          </cell>
          <cell r="BS24">
            <v>0</v>
          </cell>
          <cell r="BT24">
            <v>0</v>
          </cell>
          <cell r="BV24">
            <v>0</v>
          </cell>
          <cell r="BW24">
            <v>0</v>
          </cell>
          <cell r="BX24">
            <v>0</v>
          </cell>
          <cell r="BY24">
            <v>0</v>
          </cell>
          <cell r="BZ24">
            <v>0</v>
          </cell>
          <cell r="CA24">
            <v>0</v>
          </cell>
          <cell r="CB24">
            <v>0</v>
          </cell>
          <cell r="CC24">
            <v>0</v>
          </cell>
          <cell r="CD24">
            <v>0</v>
          </cell>
          <cell r="CE24">
            <v>0</v>
          </cell>
          <cell r="CF24">
            <v>0</v>
          </cell>
          <cell r="CG24">
            <v>0</v>
          </cell>
          <cell r="CH24">
            <v>0</v>
          </cell>
          <cell r="CJ24">
            <v>0</v>
          </cell>
          <cell r="CK24">
            <v>0</v>
          </cell>
          <cell r="CL24">
            <v>0</v>
          </cell>
          <cell r="CM24">
            <v>0</v>
          </cell>
          <cell r="CN24">
            <v>0</v>
          </cell>
          <cell r="CO24">
            <v>0</v>
          </cell>
          <cell r="CP24">
            <v>0</v>
          </cell>
          <cell r="CQ24">
            <v>0</v>
          </cell>
          <cell r="CR24">
            <v>0</v>
          </cell>
          <cell r="CS24">
            <v>0</v>
          </cell>
          <cell r="CT24">
            <v>0</v>
          </cell>
          <cell r="CU24">
            <v>0</v>
          </cell>
          <cell r="CV24">
            <v>0</v>
          </cell>
          <cell r="CX24">
            <v>0</v>
          </cell>
          <cell r="CY24">
            <v>0</v>
          </cell>
          <cell r="CZ24">
            <v>0</v>
          </cell>
          <cell r="DA24">
            <v>0</v>
          </cell>
          <cell r="DB24">
            <v>0</v>
          </cell>
          <cell r="DC24">
            <v>0</v>
          </cell>
          <cell r="DD24">
            <v>0</v>
          </cell>
          <cell r="DE24">
            <v>0</v>
          </cell>
          <cell r="DF24">
            <v>0</v>
          </cell>
          <cell r="DG24">
            <v>0</v>
          </cell>
          <cell r="DH24">
            <v>0</v>
          </cell>
          <cell r="DI24">
            <v>0</v>
          </cell>
          <cell r="DJ24">
            <v>0</v>
          </cell>
          <cell r="DL24">
            <v>0</v>
          </cell>
          <cell r="DM24">
            <v>0</v>
          </cell>
          <cell r="DN24">
            <v>0</v>
          </cell>
          <cell r="DO24">
            <v>0</v>
          </cell>
          <cell r="DP24">
            <v>0</v>
          </cell>
          <cell r="DQ24">
            <v>0</v>
          </cell>
          <cell r="DR24">
            <v>0</v>
          </cell>
          <cell r="DS24">
            <v>0</v>
          </cell>
          <cell r="DT24">
            <v>0</v>
          </cell>
          <cell r="DU24">
            <v>0</v>
          </cell>
          <cell r="DV24">
            <v>0</v>
          </cell>
          <cell r="DW24">
            <v>0</v>
          </cell>
          <cell r="DX24">
            <v>0</v>
          </cell>
          <cell r="DZ24">
            <v>0</v>
          </cell>
          <cell r="EA24">
            <v>0</v>
          </cell>
          <cell r="EB24">
            <v>0</v>
          </cell>
          <cell r="EC24">
            <v>0</v>
          </cell>
          <cell r="ED24">
            <v>0</v>
          </cell>
          <cell r="EE24">
            <v>0</v>
          </cell>
          <cell r="EF24">
            <v>0</v>
          </cell>
          <cell r="EG24">
            <v>0</v>
          </cell>
          <cell r="EH24">
            <v>0</v>
          </cell>
          <cell r="EI24">
            <v>0</v>
          </cell>
          <cell r="EJ24">
            <v>0</v>
          </cell>
          <cell r="EK24">
            <v>0</v>
          </cell>
          <cell r="EL24">
            <v>0</v>
          </cell>
        </row>
        <row r="27">
          <cell r="D27">
            <v>-31594.550017969224</v>
          </cell>
          <cell r="E27">
            <v>-18081.396558264387</v>
          </cell>
          <cell r="F27">
            <v>-13574.834545494727</v>
          </cell>
          <cell r="G27">
            <v>-20626.535397862761</v>
          </cell>
          <cell r="H27">
            <v>-24558.134841839979</v>
          </cell>
          <cell r="I27">
            <v>-30197.956094634559</v>
          </cell>
          <cell r="J27">
            <v>-21758.375795622873</v>
          </cell>
          <cell r="K27">
            <v>-16478.13599475388</v>
          </cell>
          <cell r="L27">
            <v>-24957.680949913352</v>
          </cell>
          <cell r="M27">
            <v>-21275.19886375135</v>
          </cell>
          <cell r="N27">
            <v>-31151.762808685344</v>
          </cell>
          <cell r="O27">
            <v>-6036.6881312074547</v>
          </cell>
          <cell r="P27">
            <v>-260291.24999999991</v>
          </cell>
          <cell r="AD27">
            <v>0</v>
          </cell>
          <cell r="AR27">
            <v>0</v>
          </cell>
          <cell r="BF27">
            <v>0</v>
          </cell>
          <cell r="BH27">
            <v>-2931.0788094074651</v>
          </cell>
          <cell r="BI27">
            <v>-2803.343397990961</v>
          </cell>
          <cell r="BJ27">
            <v>-2660.3248632073078</v>
          </cell>
          <cell r="BK27">
            <v>-2705.9015915359582</v>
          </cell>
          <cell r="BL27">
            <v>-2801.5248821531904</v>
          </cell>
          <cell r="BM27">
            <v>-2635.0609986352028</v>
          </cell>
          <cell r="BN27">
            <v>-2545.1898935722074</v>
          </cell>
          <cell r="BO27">
            <v>-2267.8007259786541</v>
          </cell>
          <cell r="BP27">
            <v>-2410.9223171956728</v>
          </cell>
          <cell r="BQ27">
            <v>-2112.1805303330107</v>
          </cell>
          <cell r="BR27">
            <v>-2585.6487666402286</v>
          </cell>
          <cell r="BS27">
            <v>-2582.2732233501424</v>
          </cell>
          <cell r="BT27">
            <v>-31041.249999999996</v>
          </cell>
          <cell r="CH27">
            <v>0</v>
          </cell>
          <cell r="CV27">
            <v>0</v>
          </cell>
          <cell r="DJ27">
            <v>0</v>
          </cell>
          <cell r="DX27">
            <v>0</v>
          </cell>
          <cell r="DZ27">
            <v>-48663.471208561758</v>
          </cell>
          <cell r="EA27">
            <v>-43278.053160273426</v>
          </cell>
          <cell r="EB27">
            <v>-39914.509682287418</v>
          </cell>
          <cell r="EC27">
            <v>-36920.633806326805</v>
          </cell>
          <cell r="ED27">
            <v>-36756.609959686786</v>
          </cell>
          <cell r="EE27">
            <v>-35562.895095999353</v>
          </cell>
          <cell r="EF27">
            <v>-42213.185902050667</v>
          </cell>
          <cell r="EG27">
            <v>-42210.335268775227</v>
          </cell>
          <cell r="EH27">
            <v>-38546.758632717683</v>
          </cell>
          <cell r="EI27">
            <v>-41163.018333418338</v>
          </cell>
          <cell r="EJ27">
            <v>-44566.114042045112</v>
          </cell>
          <cell r="EK27">
            <v>-41454.41490785731</v>
          </cell>
          <cell r="EL27">
            <v>-491249.99999999988</v>
          </cell>
        </row>
        <row r="28">
          <cell r="D28">
            <v>-4502</v>
          </cell>
          <cell r="E28">
            <v>74.8</v>
          </cell>
          <cell r="F28">
            <v>1.3999999999999995</v>
          </cell>
          <cell r="G28">
            <v>50</v>
          </cell>
          <cell r="H28">
            <v>7.1999999999999993</v>
          </cell>
          <cell r="I28">
            <v>-9.6000000000000014</v>
          </cell>
          <cell r="J28">
            <v>-80.400000000000006</v>
          </cell>
          <cell r="K28">
            <v>-5.4</v>
          </cell>
          <cell r="L28">
            <v>-424</v>
          </cell>
          <cell r="M28">
            <v>-4421</v>
          </cell>
          <cell r="N28">
            <v>-4777</v>
          </cell>
          <cell r="O28">
            <v>-4409</v>
          </cell>
          <cell r="P28">
            <v>-18495</v>
          </cell>
          <cell r="AD28">
            <v>0</v>
          </cell>
          <cell r="AR28">
            <v>0</v>
          </cell>
          <cell r="BF28">
            <v>0</v>
          </cell>
          <cell r="BH28">
            <v>0</v>
          </cell>
          <cell r="BI28">
            <v>-15.200000000000001</v>
          </cell>
          <cell r="BJ28">
            <v>-7.6000000000000005</v>
          </cell>
          <cell r="BK28">
            <v>-19</v>
          </cell>
          <cell r="BL28">
            <v>-3.8000000000000003</v>
          </cell>
          <cell r="BM28">
            <v>-7.6000000000000005</v>
          </cell>
          <cell r="BN28">
            <v>-30.400000000000002</v>
          </cell>
          <cell r="BO28">
            <v>-11.4</v>
          </cell>
          <cell r="BP28">
            <v>-19</v>
          </cell>
          <cell r="BQ28">
            <v>0</v>
          </cell>
          <cell r="BR28">
            <v>0</v>
          </cell>
          <cell r="BS28">
            <v>0</v>
          </cell>
          <cell r="BT28">
            <v>-114</v>
          </cell>
          <cell r="CH28">
            <v>0</v>
          </cell>
          <cell r="CV28">
            <v>0</v>
          </cell>
          <cell r="DJ28">
            <v>0</v>
          </cell>
          <cell r="DX28">
            <v>0</v>
          </cell>
          <cell r="DZ28">
            <v>0</v>
          </cell>
          <cell r="EA28">
            <v>0</v>
          </cell>
          <cell r="EB28">
            <v>0</v>
          </cell>
          <cell r="EC28">
            <v>0</v>
          </cell>
          <cell r="ED28">
            <v>0</v>
          </cell>
          <cell r="EE28">
            <v>0</v>
          </cell>
          <cell r="EF28">
            <v>0</v>
          </cell>
          <cell r="EG28">
            <v>0</v>
          </cell>
          <cell r="EH28">
            <v>0</v>
          </cell>
          <cell r="EI28">
            <v>0</v>
          </cell>
          <cell r="EJ28">
            <v>0</v>
          </cell>
          <cell r="EK28">
            <v>0</v>
          </cell>
          <cell r="EL28">
            <v>0</v>
          </cell>
        </row>
        <row r="29">
          <cell r="D29">
            <v>74984.399999999994</v>
          </cell>
          <cell r="E29">
            <v>84413.799999999988</v>
          </cell>
          <cell r="F29">
            <v>66810.200000000012</v>
          </cell>
          <cell r="G29">
            <v>64756.399999999994</v>
          </cell>
          <cell r="H29">
            <v>55977.399999999994</v>
          </cell>
          <cell r="I29">
            <v>55710.799999999988</v>
          </cell>
          <cell r="J29">
            <v>65623.399999999994</v>
          </cell>
          <cell r="K29">
            <v>54277.600000000006</v>
          </cell>
          <cell r="L29">
            <v>70383.399999999994</v>
          </cell>
          <cell r="M29">
            <v>31813.399999999994</v>
          </cell>
          <cell r="N29">
            <v>175980.6</v>
          </cell>
          <cell r="O29">
            <v>167775.4</v>
          </cell>
          <cell r="P29">
            <v>968506.79999999993</v>
          </cell>
          <cell r="R29">
            <v>-254000</v>
          </cell>
          <cell r="S29">
            <v>-255000</v>
          </cell>
          <cell r="T29">
            <v>-280000</v>
          </cell>
          <cell r="U29">
            <v>-299000</v>
          </cell>
          <cell r="V29">
            <v>-255000</v>
          </cell>
          <cell r="W29">
            <v>-257000</v>
          </cell>
          <cell r="X29">
            <v>-255000</v>
          </cell>
          <cell r="Y29">
            <v>-268000</v>
          </cell>
          <cell r="Z29">
            <v>-283000</v>
          </cell>
          <cell r="AA29">
            <v>-267000</v>
          </cell>
          <cell r="AB29">
            <v>-256000</v>
          </cell>
          <cell r="AC29">
            <v>-228000</v>
          </cell>
          <cell r="AD29">
            <v>-3157000</v>
          </cell>
          <cell r="AR29">
            <v>0</v>
          </cell>
          <cell r="AT29">
            <v>109170</v>
          </cell>
          <cell r="AU29">
            <v>109170</v>
          </cell>
          <cell r="AV29">
            <v>109170</v>
          </cell>
          <cell r="AW29">
            <v>109170</v>
          </cell>
          <cell r="AX29">
            <v>109170</v>
          </cell>
          <cell r="AY29">
            <v>109170</v>
          </cell>
          <cell r="AZ29">
            <v>109170</v>
          </cell>
          <cell r="BA29">
            <v>109170</v>
          </cell>
          <cell r="BB29">
            <v>109170</v>
          </cell>
          <cell r="BC29">
            <v>109170</v>
          </cell>
          <cell r="BD29">
            <v>109170</v>
          </cell>
          <cell r="BE29">
            <v>109170</v>
          </cell>
          <cell r="BF29">
            <v>1310040</v>
          </cell>
          <cell r="BH29">
            <v>-8025.6</v>
          </cell>
          <cell r="BI29">
            <v>-7596.2000000000007</v>
          </cell>
          <cell r="BJ29">
            <v>-9199.8000000000011</v>
          </cell>
          <cell r="BK29">
            <v>-8253.6</v>
          </cell>
          <cell r="BL29">
            <v>-9032.6</v>
          </cell>
          <cell r="BM29">
            <v>-8299.2000000000007</v>
          </cell>
          <cell r="BN29">
            <v>-8386.6</v>
          </cell>
          <cell r="BO29">
            <v>-8732.4</v>
          </cell>
          <cell r="BP29">
            <v>-7626.6</v>
          </cell>
          <cell r="BQ29">
            <v>-8196.6</v>
          </cell>
          <cell r="BR29">
            <v>-8029.4000000000005</v>
          </cell>
          <cell r="BS29">
            <v>-8234.6</v>
          </cell>
          <cell r="BT29">
            <v>-99613.200000000012</v>
          </cell>
          <cell r="CH29">
            <v>0</v>
          </cell>
          <cell r="CV29">
            <v>0</v>
          </cell>
          <cell r="DJ29">
            <v>0</v>
          </cell>
          <cell r="DL29">
            <v>0</v>
          </cell>
          <cell r="DM29">
            <v>0</v>
          </cell>
          <cell r="DN29">
            <v>0</v>
          </cell>
          <cell r="DO29">
            <v>0</v>
          </cell>
          <cell r="DP29">
            <v>0</v>
          </cell>
          <cell r="DQ29">
            <v>0</v>
          </cell>
          <cell r="DR29">
            <v>0</v>
          </cell>
          <cell r="DS29">
            <v>0</v>
          </cell>
          <cell r="DT29">
            <v>0</v>
          </cell>
          <cell r="DU29">
            <v>0</v>
          </cell>
          <cell r="DV29">
            <v>0</v>
          </cell>
          <cell r="DW29">
            <v>0</v>
          </cell>
          <cell r="DX29">
            <v>0</v>
          </cell>
          <cell r="DZ29">
            <v>0</v>
          </cell>
          <cell r="EA29">
            <v>0</v>
          </cell>
          <cell r="EB29">
            <v>0</v>
          </cell>
          <cell r="EC29">
            <v>0</v>
          </cell>
          <cell r="ED29">
            <v>0</v>
          </cell>
          <cell r="EE29">
            <v>0</v>
          </cell>
          <cell r="EF29">
            <v>0</v>
          </cell>
          <cell r="EG29">
            <v>0</v>
          </cell>
          <cell r="EH29">
            <v>0</v>
          </cell>
          <cell r="EI29">
            <v>0</v>
          </cell>
          <cell r="EJ29">
            <v>0</v>
          </cell>
          <cell r="EK29">
            <v>0</v>
          </cell>
          <cell r="EL29">
            <v>0</v>
          </cell>
        </row>
        <row r="30">
          <cell r="D30">
            <v>38887.84998203077</v>
          </cell>
          <cell r="E30">
            <v>66407.203441735604</v>
          </cell>
          <cell r="F30">
            <v>53236.765454505286</v>
          </cell>
          <cell r="G30">
            <v>44179.864602137233</v>
          </cell>
          <cell r="H30">
            <v>31426.465158160016</v>
          </cell>
          <cell r="I30">
            <v>25503.243905365431</v>
          </cell>
          <cell r="J30">
            <v>43784.62420437712</v>
          </cell>
          <cell r="K30">
            <v>37794.064005246124</v>
          </cell>
          <cell r="L30">
            <v>45001.719050086642</v>
          </cell>
          <cell r="M30">
            <v>6117.2011362486446</v>
          </cell>
          <cell r="N30">
            <v>140051.83719131467</v>
          </cell>
          <cell r="O30">
            <v>157329.71186879254</v>
          </cell>
          <cell r="P30">
            <v>689720.55</v>
          </cell>
          <cell r="R30">
            <v>-254000</v>
          </cell>
          <cell r="S30">
            <v>-255000</v>
          </cell>
          <cell r="T30">
            <v>-280000</v>
          </cell>
          <cell r="U30">
            <v>-299000</v>
          </cell>
          <cell r="V30">
            <v>-255000</v>
          </cell>
          <cell r="W30">
            <v>-257000</v>
          </cell>
          <cell r="X30">
            <v>-255000</v>
          </cell>
          <cell r="Y30">
            <v>-268000</v>
          </cell>
          <cell r="Z30">
            <v>-283000</v>
          </cell>
          <cell r="AA30">
            <v>-267000</v>
          </cell>
          <cell r="AB30">
            <v>-256000</v>
          </cell>
          <cell r="AC30">
            <v>-228000</v>
          </cell>
          <cell r="AD30">
            <v>-3157000</v>
          </cell>
          <cell r="AF30">
            <v>0</v>
          </cell>
          <cell r="AG30">
            <v>0</v>
          </cell>
          <cell r="AH30">
            <v>0</v>
          </cell>
          <cell r="AI30">
            <v>0</v>
          </cell>
          <cell r="AJ30">
            <v>0</v>
          </cell>
          <cell r="AK30">
            <v>0</v>
          </cell>
          <cell r="AL30">
            <v>0</v>
          </cell>
          <cell r="AM30">
            <v>0</v>
          </cell>
          <cell r="AN30">
            <v>0</v>
          </cell>
          <cell r="AO30">
            <v>0</v>
          </cell>
          <cell r="AP30">
            <v>0</v>
          </cell>
          <cell r="AQ30">
            <v>0</v>
          </cell>
          <cell r="AR30">
            <v>0</v>
          </cell>
          <cell r="AT30">
            <v>109170</v>
          </cell>
          <cell r="AU30">
            <v>109170</v>
          </cell>
          <cell r="AV30">
            <v>109170</v>
          </cell>
          <cell r="AW30">
            <v>109170</v>
          </cell>
          <cell r="AX30">
            <v>109170</v>
          </cell>
          <cell r="AY30">
            <v>109170</v>
          </cell>
          <cell r="AZ30">
            <v>109170</v>
          </cell>
          <cell r="BA30">
            <v>109170</v>
          </cell>
          <cell r="BB30">
            <v>109170</v>
          </cell>
          <cell r="BC30">
            <v>109170</v>
          </cell>
          <cell r="BD30">
            <v>109170</v>
          </cell>
          <cell r="BE30">
            <v>109170</v>
          </cell>
          <cell r="BF30">
            <v>1310040</v>
          </cell>
          <cell r="BH30">
            <v>-10956.678809407465</v>
          </cell>
          <cell r="BI30">
            <v>-10414.743397990962</v>
          </cell>
          <cell r="BJ30">
            <v>-11867.72486320731</v>
          </cell>
          <cell r="BK30">
            <v>-10978.501591535958</v>
          </cell>
          <cell r="BL30">
            <v>-11837.924882153191</v>
          </cell>
          <cell r="BM30">
            <v>-10941.860998635204</v>
          </cell>
          <cell r="BN30">
            <v>-10962.189893572207</v>
          </cell>
          <cell r="BO30">
            <v>-11011.600725978653</v>
          </cell>
          <cell r="BP30">
            <v>-10056.522317195673</v>
          </cell>
          <cell r="BQ30">
            <v>-10308.780530333011</v>
          </cell>
          <cell r="BR30">
            <v>-10615.04876664023</v>
          </cell>
          <cell r="BS30">
            <v>-10816.873223350143</v>
          </cell>
          <cell r="BT30">
            <v>-130768.45000000001</v>
          </cell>
          <cell r="BV30">
            <v>0</v>
          </cell>
          <cell r="BW30">
            <v>0</v>
          </cell>
          <cell r="BX30">
            <v>0</v>
          </cell>
          <cell r="BY30">
            <v>0</v>
          </cell>
          <cell r="BZ30">
            <v>0</v>
          </cell>
          <cell r="CA30">
            <v>0</v>
          </cell>
          <cell r="CB30">
            <v>0</v>
          </cell>
          <cell r="CC30">
            <v>0</v>
          </cell>
          <cell r="CD30">
            <v>0</v>
          </cell>
          <cell r="CE30">
            <v>0</v>
          </cell>
          <cell r="CF30">
            <v>0</v>
          </cell>
          <cell r="CG30">
            <v>0</v>
          </cell>
          <cell r="CH30">
            <v>0</v>
          </cell>
          <cell r="CJ30">
            <v>0</v>
          </cell>
          <cell r="CK30">
            <v>0</v>
          </cell>
          <cell r="CL30">
            <v>0</v>
          </cell>
          <cell r="CM30">
            <v>0</v>
          </cell>
          <cell r="CN30">
            <v>0</v>
          </cell>
          <cell r="CO30">
            <v>0</v>
          </cell>
          <cell r="CP30">
            <v>0</v>
          </cell>
          <cell r="CQ30">
            <v>0</v>
          </cell>
          <cell r="CR30">
            <v>0</v>
          </cell>
          <cell r="CS30">
            <v>0</v>
          </cell>
          <cell r="CT30">
            <v>0</v>
          </cell>
          <cell r="CU30">
            <v>0</v>
          </cell>
          <cell r="CV30">
            <v>0</v>
          </cell>
          <cell r="CX30">
            <v>0</v>
          </cell>
          <cell r="CY30">
            <v>0</v>
          </cell>
          <cell r="CZ30">
            <v>0</v>
          </cell>
          <cell r="DA30">
            <v>0</v>
          </cell>
          <cell r="DB30">
            <v>0</v>
          </cell>
          <cell r="DC30">
            <v>0</v>
          </cell>
          <cell r="DD30">
            <v>0</v>
          </cell>
          <cell r="DE30">
            <v>0</v>
          </cell>
          <cell r="DF30">
            <v>0</v>
          </cell>
          <cell r="DG30">
            <v>0</v>
          </cell>
          <cell r="DH30">
            <v>0</v>
          </cell>
          <cell r="DI30">
            <v>0</v>
          </cell>
          <cell r="DJ30">
            <v>0</v>
          </cell>
          <cell r="DL30">
            <v>0</v>
          </cell>
          <cell r="DM30">
            <v>0</v>
          </cell>
          <cell r="DN30">
            <v>0</v>
          </cell>
          <cell r="DO30">
            <v>0</v>
          </cell>
          <cell r="DP30">
            <v>0</v>
          </cell>
          <cell r="DQ30">
            <v>0</v>
          </cell>
          <cell r="DR30">
            <v>0</v>
          </cell>
          <cell r="DS30">
            <v>0</v>
          </cell>
          <cell r="DT30">
            <v>0</v>
          </cell>
          <cell r="DU30">
            <v>0</v>
          </cell>
          <cell r="DV30">
            <v>0</v>
          </cell>
          <cell r="DW30">
            <v>0</v>
          </cell>
          <cell r="DX30">
            <v>0</v>
          </cell>
          <cell r="DZ30">
            <v>-48663.471208561758</v>
          </cell>
          <cell r="EA30">
            <v>-43278.053160273426</v>
          </cell>
          <cell r="EB30">
            <v>-39914.509682287418</v>
          </cell>
          <cell r="EC30">
            <v>-36920.633806326805</v>
          </cell>
          <cell r="ED30">
            <v>-36756.609959686786</v>
          </cell>
          <cell r="EE30">
            <v>-35562.895095999353</v>
          </cell>
          <cell r="EF30">
            <v>-42213.185902050667</v>
          </cell>
          <cell r="EG30">
            <v>-42210.335268775227</v>
          </cell>
          <cell r="EH30">
            <v>-38546.758632717683</v>
          </cell>
          <cell r="EI30">
            <v>-41163.018333418338</v>
          </cell>
          <cell r="EJ30">
            <v>-44566.114042045112</v>
          </cell>
          <cell r="EK30">
            <v>-41454.41490785731</v>
          </cell>
          <cell r="EL30">
            <v>-491249.99999999988</v>
          </cell>
        </row>
        <row r="33">
          <cell r="D33">
            <v>-98135</v>
          </cell>
          <cell r="E33">
            <v>-100244</v>
          </cell>
          <cell r="F33">
            <v>-98952</v>
          </cell>
          <cell r="G33">
            <v>-99617</v>
          </cell>
          <cell r="H33">
            <v>-97907</v>
          </cell>
          <cell r="I33">
            <v>-99807</v>
          </cell>
          <cell r="J33">
            <v>-99636</v>
          </cell>
          <cell r="K33">
            <v>-99389</v>
          </cell>
          <cell r="L33">
            <v>-94601</v>
          </cell>
          <cell r="M33">
            <v>-95874</v>
          </cell>
          <cell r="N33">
            <v>-95874</v>
          </cell>
          <cell r="O33">
            <v>-95874</v>
          </cell>
          <cell r="P33">
            <v>-1175910</v>
          </cell>
          <cell r="AD33">
            <v>0</v>
          </cell>
          <cell r="AR33">
            <v>0</v>
          </cell>
          <cell r="BF33">
            <v>0</v>
          </cell>
          <cell r="BH33">
            <v>-98135</v>
          </cell>
          <cell r="BI33">
            <v>-100244</v>
          </cell>
          <cell r="BJ33">
            <v>-98952</v>
          </cell>
          <cell r="BK33">
            <v>-99617</v>
          </cell>
          <cell r="BL33">
            <v>-97907</v>
          </cell>
          <cell r="BM33">
            <v>-99807</v>
          </cell>
          <cell r="BN33">
            <v>-99636</v>
          </cell>
          <cell r="BO33">
            <v>-99389</v>
          </cell>
          <cell r="BP33">
            <v>-94601</v>
          </cell>
          <cell r="BQ33">
            <v>-95874</v>
          </cell>
          <cell r="BR33">
            <v>-95874</v>
          </cell>
          <cell r="BS33">
            <v>-95874</v>
          </cell>
          <cell r="BT33">
            <v>-1175910</v>
          </cell>
          <cell r="CH33">
            <v>0</v>
          </cell>
          <cell r="CV33">
            <v>0</v>
          </cell>
          <cell r="DJ33">
            <v>0</v>
          </cell>
          <cell r="DX33">
            <v>0</v>
          </cell>
          <cell r="DZ33">
            <v>0</v>
          </cell>
          <cell r="EA33">
            <v>0</v>
          </cell>
          <cell r="EB33">
            <v>0</v>
          </cell>
          <cell r="EC33">
            <v>0</v>
          </cell>
          <cell r="ED33">
            <v>0</v>
          </cell>
          <cell r="EE33">
            <v>0</v>
          </cell>
          <cell r="EF33">
            <v>0</v>
          </cell>
          <cell r="EG33">
            <v>0</v>
          </cell>
          <cell r="EH33">
            <v>0</v>
          </cell>
          <cell r="EI33">
            <v>0</v>
          </cell>
          <cell r="EJ33">
            <v>0</v>
          </cell>
          <cell r="EK33">
            <v>0</v>
          </cell>
          <cell r="EL33">
            <v>0</v>
          </cell>
        </row>
        <row r="34">
          <cell r="D34">
            <v>0</v>
          </cell>
          <cell r="E34">
            <v>0</v>
          </cell>
          <cell r="F34">
            <v>0</v>
          </cell>
          <cell r="G34">
            <v>0</v>
          </cell>
          <cell r="H34">
            <v>0</v>
          </cell>
          <cell r="I34">
            <v>0</v>
          </cell>
          <cell r="J34">
            <v>0</v>
          </cell>
          <cell r="K34">
            <v>0</v>
          </cell>
          <cell r="L34">
            <v>0</v>
          </cell>
          <cell r="M34">
            <v>0</v>
          </cell>
          <cell r="N34">
            <v>0</v>
          </cell>
          <cell r="O34">
            <v>0</v>
          </cell>
          <cell r="P34">
            <v>0</v>
          </cell>
          <cell r="AD34">
            <v>0</v>
          </cell>
          <cell r="AR34">
            <v>0</v>
          </cell>
          <cell r="BF34">
            <v>0</v>
          </cell>
          <cell r="BH34">
            <v>0</v>
          </cell>
          <cell r="BI34">
            <v>0</v>
          </cell>
          <cell r="BJ34">
            <v>0</v>
          </cell>
          <cell r="BK34">
            <v>0</v>
          </cell>
          <cell r="BL34">
            <v>0</v>
          </cell>
          <cell r="BM34">
            <v>0</v>
          </cell>
          <cell r="BN34">
            <v>0</v>
          </cell>
          <cell r="BO34">
            <v>0</v>
          </cell>
          <cell r="BP34">
            <v>0</v>
          </cell>
          <cell r="BQ34">
            <v>0</v>
          </cell>
          <cell r="BR34">
            <v>0</v>
          </cell>
          <cell r="BS34">
            <v>0</v>
          </cell>
          <cell r="BT34">
            <v>0</v>
          </cell>
          <cell r="CH34">
            <v>0</v>
          </cell>
          <cell r="CV34">
            <v>0</v>
          </cell>
          <cell r="DJ34">
            <v>0</v>
          </cell>
          <cell r="DX34">
            <v>0</v>
          </cell>
          <cell r="DZ34">
            <v>0</v>
          </cell>
          <cell r="EA34">
            <v>0</v>
          </cell>
          <cell r="EB34">
            <v>0</v>
          </cell>
          <cell r="EC34">
            <v>0</v>
          </cell>
          <cell r="ED34">
            <v>0</v>
          </cell>
          <cell r="EE34">
            <v>0</v>
          </cell>
          <cell r="EF34">
            <v>0</v>
          </cell>
          <cell r="EG34">
            <v>0</v>
          </cell>
          <cell r="EH34">
            <v>0</v>
          </cell>
          <cell r="EI34">
            <v>0</v>
          </cell>
          <cell r="EJ34">
            <v>0</v>
          </cell>
          <cell r="EK34">
            <v>0</v>
          </cell>
          <cell r="EL34">
            <v>0</v>
          </cell>
        </row>
        <row r="35">
          <cell r="D35">
            <v>-4294</v>
          </cell>
          <cell r="E35">
            <v>-4294</v>
          </cell>
          <cell r="F35">
            <v>-4294</v>
          </cell>
          <cell r="G35">
            <v>-4256</v>
          </cell>
          <cell r="H35">
            <v>-4275</v>
          </cell>
          <cell r="I35">
            <v>-4275</v>
          </cell>
          <cell r="J35">
            <v>-4275</v>
          </cell>
          <cell r="K35">
            <v>-4275</v>
          </cell>
          <cell r="L35">
            <v>-4275</v>
          </cell>
          <cell r="M35">
            <v>-4313</v>
          </cell>
          <cell r="N35">
            <v>-4313</v>
          </cell>
          <cell r="O35">
            <v>-4313</v>
          </cell>
          <cell r="P35">
            <v>-51452</v>
          </cell>
          <cell r="AD35">
            <v>0</v>
          </cell>
          <cell r="AR35">
            <v>0</v>
          </cell>
          <cell r="BF35">
            <v>0</v>
          </cell>
          <cell r="BH35">
            <v>-4294</v>
          </cell>
          <cell r="BI35">
            <v>-4294</v>
          </cell>
          <cell r="BJ35">
            <v>-4294</v>
          </cell>
          <cell r="BK35">
            <v>-4256</v>
          </cell>
          <cell r="BL35">
            <v>-4275</v>
          </cell>
          <cell r="BM35">
            <v>-4275</v>
          </cell>
          <cell r="BN35">
            <v>-4275</v>
          </cell>
          <cell r="BO35">
            <v>-4275</v>
          </cell>
          <cell r="BP35">
            <v>-4275</v>
          </cell>
          <cell r="BQ35">
            <v>-4313</v>
          </cell>
          <cell r="BR35">
            <v>-4313</v>
          </cell>
          <cell r="BS35">
            <v>-4313</v>
          </cell>
          <cell r="BT35">
            <v>-51452</v>
          </cell>
          <cell r="CH35">
            <v>0</v>
          </cell>
          <cell r="CV35">
            <v>0</v>
          </cell>
          <cell r="DJ35">
            <v>0</v>
          </cell>
          <cell r="DX35">
            <v>0</v>
          </cell>
          <cell r="DZ35">
            <v>0</v>
          </cell>
          <cell r="EA35">
            <v>0</v>
          </cell>
          <cell r="EB35">
            <v>0</v>
          </cell>
          <cell r="EC35">
            <v>0</v>
          </cell>
          <cell r="ED35">
            <v>0</v>
          </cell>
          <cell r="EE35">
            <v>0</v>
          </cell>
          <cell r="EF35">
            <v>0</v>
          </cell>
          <cell r="EG35">
            <v>0</v>
          </cell>
          <cell r="EH35">
            <v>0</v>
          </cell>
          <cell r="EI35">
            <v>0</v>
          </cell>
          <cell r="EJ35">
            <v>0</v>
          </cell>
          <cell r="EK35">
            <v>0</v>
          </cell>
          <cell r="EL35">
            <v>0</v>
          </cell>
        </row>
        <row r="36">
          <cell r="D36">
            <v>-102429</v>
          </cell>
          <cell r="E36">
            <v>-104538</v>
          </cell>
          <cell r="F36">
            <v>-103246</v>
          </cell>
          <cell r="G36">
            <v>-103873</v>
          </cell>
          <cell r="H36">
            <v>-102182</v>
          </cell>
          <cell r="I36">
            <v>-104082</v>
          </cell>
          <cell r="J36">
            <v>-103911</v>
          </cell>
          <cell r="K36">
            <v>-103664</v>
          </cell>
          <cell r="L36">
            <v>-98876</v>
          </cell>
          <cell r="M36">
            <v>-100187</v>
          </cell>
          <cell r="N36">
            <v>-100187</v>
          </cell>
          <cell r="O36">
            <v>-100187</v>
          </cell>
          <cell r="P36">
            <v>-1227362</v>
          </cell>
          <cell r="R36">
            <v>0</v>
          </cell>
          <cell r="S36">
            <v>0</v>
          </cell>
          <cell r="T36">
            <v>0</v>
          </cell>
          <cell r="U36">
            <v>0</v>
          </cell>
          <cell r="V36">
            <v>0</v>
          </cell>
          <cell r="W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T36">
            <v>0</v>
          </cell>
          <cell r="AU36">
            <v>0</v>
          </cell>
          <cell r="AV36">
            <v>0</v>
          </cell>
          <cell r="AW36">
            <v>0</v>
          </cell>
          <cell r="AX36">
            <v>0</v>
          </cell>
          <cell r="AY36">
            <v>0</v>
          </cell>
          <cell r="AZ36">
            <v>0</v>
          </cell>
          <cell r="BA36">
            <v>0</v>
          </cell>
          <cell r="BB36">
            <v>0</v>
          </cell>
          <cell r="BC36">
            <v>0</v>
          </cell>
          <cell r="BD36">
            <v>0</v>
          </cell>
          <cell r="BE36">
            <v>0</v>
          </cell>
          <cell r="BF36">
            <v>0</v>
          </cell>
          <cell r="BH36">
            <v>-102429</v>
          </cell>
          <cell r="BI36">
            <v>-104538</v>
          </cell>
          <cell r="BJ36">
            <v>-103246</v>
          </cell>
          <cell r="BK36">
            <v>-103873</v>
          </cell>
          <cell r="BL36">
            <v>-102182</v>
          </cell>
          <cell r="BM36">
            <v>-104082</v>
          </cell>
          <cell r="BN36">
            <v>-103911</v>
          </cell>
          <cell r="BO36">
            <v>-103664</v>
          </cell>
          <cell r="BP36">
            <v>-98876</v>
          </cell>
          <cell r="BQ36">
            <v>-100187</v>
          </cell>
          <cell r="BR36">
            <v>-100187</v>
          </cell>
          <cell r="BS36">
            <v>-100187</v>
          </cell>
          <cell r="BT36">
            <v>-1227362</v>
          </cell>
          <cell r="BV36">
            <v>0</v>
          </cell>
          <cell r="BW36">
            <v>0</v>
          </cell>
          <cell r="BX36">
            <v>0</v>
          </cell>
          <cell r="BY36">
            <v>0</v>
          </cell>
          <cell r="BZ36">
            <v>0</v>
          </cell>
          <cell r="CA36">
            <v>0</v>
          </cell>
          <cell r="CB36">
            <v>0</v>
          </cell>
          <cell r="CC36">
            <v>0</v>
          </cell>
          <cell r="CD36">
            <v>0</v>
          </cell>
          <cell r="CE36">
            <v>0</v>
          </cell>
          <cell r="CF36">
            <v>0</v>
          </cell>
          <cell r="CG36">
            <v>0</v>
          </cell>
          <cell r="CH36">
            <v>0</v>
          </cell>
          <cell r="CJ36">
            <v>0</v>
          </cell>
          <cell r="CK36">
            <v>0</v>
          </cell>
          <cell r="CL36">
            <v>0</v>
          </cell>
          <cell r="CM36">
            <v>0</v>
          </cell>
          <cell r="CN36">
            <v>0</v>
          </cell>
          <cell r="CO36">
            <v>0</v>
          </cell>
          <cell r="CP36">
            <v>0</v>
          </cell>
          <cell r="CQ36">
            <v>0</v>
          </cell>
          <cell r="CR36">
            <v>0</v>
          </cell>
          <cell r="CS36">
            <v>0</v>
          </cell>
          <cell r="CT36">
            <v>0</v>
          </cell>
          <cell r="CU36">
            <v>0</v>
          </cell>
          <cell r="CV36">
            <v>0</v>
          </cell>
          <cell r="CX36">
            <v>0</v>
          </cell>
          <cell r="CY36">
            <v>0</v>
          </cell>
          <cell r="CZ36">
            <v>0</v>
          </cell>
          <cell r="DA36">
            <v>0</v>
          </cell>
          <cell r="DB36">
            <v>0</v>
          </cell>
          <cell r="DC36">
            <v>0</v>
          </cell>
          <cell r="DD36">
            <v>0</v>
          </cell>
          <cell r="DE36">
            <v>0</v>
          </cell>
          <cell r="DF36">
            <v>0</v>
          </cell>
          <cell r="DG36">
            <v>0</v>
          </cell>
          <cell r="DH36">
            <v>0</v>
          </cell>
          <cell r="DI36">
            <v>0</v>
          </cell>
          <cell r="DJ36">
            <v>0</v>
          </cell>
          <cell r="DL36">
            <v>0</v>
          </cell>
          <cell r="DM36">
            <v>0</v>
          </cell>
          <cell r="DN36">
            <v>0</v>
          </cell>
          <cell r="DO36">
            <v>0</v>
          </cell>
          <cell r="DP36">
            <v>0</v>
          </cell>
          <cell r="DQ36">
            <v>0</v>
          </cell>
          <cell r="DR36">
            <v>0</v>
          </cell>
          <cell r="DS36">
            <v>0</v>
          </cell>
          <cell r="DT36">
            <v>0</v>
          </cell>
          <cell r="DU36">
            <v>0</v>
          </cell>
          <cell r="DV36">
            <v>0</v>
          </cell>
          <cell r="DW36">
            <v>0</v>
          </cell>
          <cell r="DX36">
            <v>0</v>
          </cell>
          <cell r="DZ36">
            <v>0</v>
          </cell>
          <cell r="EA36">
            <v>0</v>
          </cell>
          <cell r="EB36">
            <v>0</v>
          </cell>
          <cell r="EC36">
            <v>0</v>
          </cell>
          <cell r="ED36">
            <v>0</v>
          </cell>
          <cell r="EE36">
            <v>0</v>
          </cell>
          <cell r="EF36">
            <v>0</v>
          </cell>
          <cell r="EG36">
            <v>0</v>
          </cell>
          <cell r="EH36">
            <v>0</v>
          </cell>
          <cell r="EI36">
            <v>0</v>
          </cell>
          <cell r="EJ36">
            <v>0</v>
          </cell>
          <cell r="EK36">
            <v>0</v>
          </cell>
          <cell r="EL36">
            <v>0</v>
          </cell>
        </row>
        <row r="38">
          <cell r="D38">
            <v>137576.19985624601</v>
          </cell>
          <cell r="E38">
            <v>-3734.1724661151275</v>
          </cell>
          <cell r="F38">
            <v>-128087.45482112119</v>
          </cell>
          <cell r="G38">
            <v>-132289.26164006529</v>
          </cell>
          <cell r="H38">
            <v>-190544.85719188297</v>
          </cell>
          <cell r="I38">
            <v>-248369.22721423948</v>
          </cell>
          <cell r="J38">
            <v>-109364.37285390336</v>
          </cell>
          <cell r="K38">
            <v>-263838.45444695122</v>
          </cell>
          <cell r="L38">
            <v>-149381.41408822758</v>
          </cell>
          <cell r="M38">
            <v>332168.24260106857</v>
          </cell>
          <cell r="N38">
            <v>28443.131041596876</v>
          </cell>
          <cell r="O38">
            <v>-623050.67153858021</v>
          </cell>
          <cell r="P38">
            <v>-1350472.312762175</v>
          </cell>
          <cell r="R38">
            <v>-254000</v>
          </cell>
          <cell r="S38">
            <v>-255000</v>
          </cell>
          <cell r="T38">
            <v>-280000</v>
          </cell>
          <cell r="U38">
            <v>-299000</v>
          </cell>
          <cell r="V38">
            <v>-255000</v>
          </cell>
          <cell r="W38">
            <v>-257000</v>
          </cell>
          <cell r="X38">
            <v>-255000</v>
          </cell>
          <cell r="Y38">
            <v>-268000</v>
          </cell>
          <cell r="Z38">
            <v>-283000</v>
          </cell>
          <cell r="AA38">
            <v>-267000</v>
          </cell>
          <cell r="AB38">
            <v>-256000</v>
          </cell>
          <cell r="AC38">
            <v>-228000</v>
          </cell>
          <cell r="AD38">
            <v>-3157000</v>
          </cell>
          <cell r="AF38">
            <v>0</v>
          </cell>
          <cell r="AG38">
            <v>0</v>
          </cell>
          <cell r="AH38">
            <v>0</v>
          </cell>
          <cell r="AI38">
            <v>0</v>
          </cell>
          <cell r="AJ38">
            <v>0</v>
          </cell>
          <cell r="AK38">
            <v>0</v>
          </cell>
          <cell r="AL38">
            <v>0</v>
          </cell>
          <cell r="AM38">
            <v>0</v>
          </cell>
          <cell r="AN38">
            <v>0</v>
          </cell>
          <cell r="AO38">
            <v>0</v>
          </cell>
          <cell r="AP38">
            <v>0</v>
          </cell>
          <cell r="AQ38">
            <v>0</v>
          </cell>
          <cell r="AR38">
            <v>0</v>
          </cell>
          <cell r="AT38">
            <v>109170</v>
          </cell>
          <cell r="AU38">
            <v>109170</v>
          </cell>
          <cell r="AV38">
            <v>109170</v>
          </cell>
          <cell r="AW38">
            <v>109170</v>
          </cell>
          <cell r="AX38">
            <v>109170</v>
          </cell>
          <cell r="AY38">
            <v>109170</v>
          </cell>
          <cell r="AZ38">
            <v>109170</v>
          </cell>
          <cell r="BA38">
            <v>109170</v>
          </cell>
          <cell r="BB38">
            <v>109170</v>
          </cell>
          <cell r="BC38">
            <v>109170</v>
          </cell>
          <cell r="BD38">
            <v>109170</v>
          </cell>
          <cell r="BE38">
            <v>109170</v>
          </cell>
          <cell r="BF38">
            <v>1310040</v>
          </cell>
          <cell r="BH38">
            <v>-111221.03047525971</v>
          </cell>
          <cell r="BI38">
            <v>-112695.74718392768</v>
          </cell>
          <cell r="BJ38">
            <v>-111160.19890565847</v>
          </cell>
          <cell r="BK38">
            <v>-110020.01273228767</v>
          </cell>
          <cell r="BL38">
            <v>-107900.79905722552</v>
          </cell>
          <cell r="BM38">
            <v>-107370.88798908163</v>
          </cell>
          <cell r="BN38">
            <v>-109733.71914857766</v>
          </cell>
          <cell r="BO38">
            <v>-111200.60580782924</v>
          </cell>
          <cell r="BP38">
            <v>-105874.17853756539</v>
          </cell>
          <cell r="BQ38">
            <v>-107470.44424266409</v>
          </cell>
          <cell r="BR38">
            <v>-107712.79013312183</v>
          </cell>
          <cell r="BS38">
            <v>-107469.18578680114</v>
          </cell>
          <cell r="BT38">
            <v>-1309829.5999999999</v>
          </cell>
          <cell r="BV38">
            <v>0</v>
          </cell>
          <cell r="BW38">
            <v>0</v>
          </cell>
          <cell r="BX38">
            <v>24778.821542836824</v>
          </cell>
          <cell r="BY38">
            <v>24778.821542836824</v>
          </cell>
          <cell r="BZ38">
            <v>24778.821542836824</v>
          </cell>
          <cell r="CA38">
            <v>24778.821542836824</v>
          </cell>
          <cell r="CB38">
            <v>38544.833511079516</v>
          </cell>
          <cell r="CC38">
            <v>38544.833511079516</v>
          </cell>
          <cell r="CD38">
            <v>38544.833511079516</v>
          </cell>
          <cell r="CE38">
            <v>38544.833511079516</v>
          </cell>
          <cell r="CF38">
            <v>38544.833511079516</v>
          </cell>
          <cell r="CG38">
            <v>38544.833511079516</v>
          </cell>
          <cell r="CH38">
            <v>330384.28723782441</v>
          </cell>
          <cell r="CJ38">
            <v>22750</v>
          </cell>
          <cell r="CK38">
            <v>22750</v>
          </cell>
          <cell r="CL38">
            <v>22750</v>
          </cell>
          <cell r="CM38">
            <v>22750</v>
          </cell>
          <cell r="CN38">
            <v>22750</v>
          </cell>
          <cell r="CO38">
            <v>22750</v>
          </cell>
          <cell r="CP38">
            <v>22750</v>
          </cell>
          <cell r="CQ38">
            <v>22750</v>
          </cell>
          <cell r="CR38">
            <v>22750</v>
          </cell>
          <cell r="CS38">
            <v>22750</v>
          </cell>
          <cell r="CT38">
            <v>22750</v>
          </cell>
          <cell r="CU38">
            <v>22750</v>
          </cell>
          <cell r="CV38">
            <v>273000</v>
          </cell>
          <cell r="CX38">
            <v>0</v>
          </cell>
          <cell r="CY38">
            <v>0</v>
          </cell>
          <cell r="CZ38">
            <v>0</v>
          </cell>
          <cell r="DA38">
            <v>0</v>
          </cell>
          <cell r="DB38">
            <v>0</v>
          </cell>
          <cell r="DC38">
            <v>0</v>
          </cell>
          <cell r="DD38">
            <v>0</v>
          </cell>
          <cell r="DE38">
            <v>0</v>
          </cell>
          <cell r="DF38">
            <v>0</v>
          </cell>
          <cell r="DG38">
            <v>0</v>
          </cell>
          <cell r="DH38">
            <v>0</v>
          </cell>
          <cell r="DI38">
            <v>0</v>
          </cell>
          <cell r="DJ38">
            <v>0</v>
          </cell>
          <cell r="DL38">
            <v>4816</v>
          </cell>
          <cell r="DM38">
            <v>4816</v>
          </cell>
          <cell r="DN38">
            <v>4816</v>
          </cell>
          <cell r="DO38">
            <v>4816</v>
          </cell>
          <cell r="DP38">
            <v>4816</v>
          </cell>
          <cell r="DQ38">
            <v>4816</v>
          </cell>
          <cell r="DR38">
            <v>4816</v>
          </cell>
          <cell r="DS38">
            <v>4816</v>
          </cell>
          <cell r="DT38">
            <v>4816</v>
          </cell>
          <cell r="DU38">
            <v>4816</v>
          </cell>
          <cell r="DV38">
            <v>4816</v>
          </cell>
          <cell r="DW38">
            <v>4816</v>
          </cell>
          <cell r="DX38">
            <v>57792</v>
          </cell>
          <cell r="DZ38">
            <v>-389307.76966849429</v>
          </cell>
          <cell r="EA38">
            <v>-346224.42528218741</v>
          </cell>
          <cell r="EB38">
            <v>-319316.07745829958</v>
          </cell>
          <cell r="EC38">
            <v>-295365.07045061444</v>
          </cell>
          <cell r="ED38">
            <v>-294052.87967749429</v>
          </cell>
          <cell r="EE38">
            <v>-284503.1607679947</v>
          </cell>
          <cell r="EF38">
            <v>-337705.48721640522</v>
          </cell>
          <cell r="EG38">
            <v>-337682.68215020158</v>
          </cell>
          <cell r="EH38">
            <v>-308374.0690617417</v>
          </cell>
          <cell r="EI38">
            <v>-329304.14666734682</v>
          </cell>
          <cell r="EJ38">
            <v>-356528.91233636078</v>
          </cell>
          <cell r="EK38">
            <v>-331635.3192628586</v>
          </cell>
          <cell r="EL38">
            <v>-3929999.9999999995</v>
          </cell>
        </row>
        <row r="42">
          <cell r="D42">
            <v>-8321.3721903237383</v>
          </cell>
          <cell r="E42">
            <v>-7250.0553191385106</v>
          </cell>
          <cell r="F42">
            <v>-8237.3575454862166</v>
          </cell>
          <cell r="G42">
            <v>-8538.6186365858503</v>
          </cell>
          <cell r="H42">
            <v>-8634.7171187336025</v>
          </cell>
          <cell r="I42">
            <v>-8598.709964788286</v>
          </cell>
          <cell r="J42">
            <v>-8914.6303035952296</v>
          </cell>
          <cell r="K42">
            <v>-8035.7932970105803</v>
          </cell>
          <cell r="L42">
            <v>-7837.281604609946</v>
          </cell>
          <cell r="M42">
            <v>-8327.0140987381892</v>
          </cell>
          <cell r="N42">
            <v>-7093.8218698555374</v>
          </cell>
          <cell r="O42">
            <v>-6740.4080511342954</v>
          </cell>
          <cell r="P42">
            <v>-96529.779999999984</v>
          </cell>
          <cell r="AD42">
            <v>0</v>
          </cell>
          <cell r="AR42">
            <v>0</v>
          </cell>
          <cell r="BF42">
            <v>0</v>
          </cell>
          <cell r="BH42">
            <v>127.10421032245551</v>
          </cell>
          <cell r="BI42">
            <v>279.41197572046411</v>
          </cell>
          <cell r="BJ42">
            <v>92.453281141184135</v>
          </cell>
          <cell r="BK42">
            <v>204.22279744933371</v>
          </cell>
          <cell r="BL42">
            <v>219.84734496204342</v>
          </cell>
          <cell r="BM42">
            <v>372.28979910278611</v>
          </cell>
          <cell r="BN42">
            <v>384.93836092517756</v>
          </cell>
          <cell r="BO42">
            <v>305.29613986010867</v>
          </cell>
          <cell r="BP42">
            <v>380.82881961204356</v>
          </cell>
          <cell r="BQ42">
            <v>348.36644607027216</v>
          </cell>
          <cell r="BR42">
            <v>309.33198464711006</v>
          </cell>
          <cell r="BS42">
            <v>346.12884018702101</v>
          </cell>
          <cell r="BT42">
            <v>3370.22</v>
          </cell>
          <cell r="CH42">
            <v>0</v>
          </cell>
          <cell r="CV42">
            <v>0</v>
          </cell>
          <cell r="DJ42">
            <v>0</v>
          </cell>
          <cell r="DX42">
            <v>0</v>
          </cell>
          <cell r="DZ42">
            <v>-8448.4764006461937</v>
          </cell>
          <cell r="EA42">
            <v>-7529.467294858975</v>
          </cell>
          <cell r="EB42">
            <v>-8329.8108266274012</v>
          </cell>
          <cell r="EC42">
            <v>-8742.8414340351846</v>
          </cell>
          <cell r="ED42">
            <v>-8854.5644636956458</v>
          </cell>
          <cell r="EE42">
            <v>-8970.9997638910718</v>
          </cell>
          <cell r="EF42">
            <v>-9299.5686645204078</v>
          </cell>
          <cell r="EG42">
            <v>-8341.0894368706886</v>
          </cell>
          <cell r="EH42">
            <v>-8218.1104242219899</v>
          </cell>
          <cell r="EI42">
            <v>-8675.3805448084622</v>
          </cell>
          <cell r="EJ42">
            <v>-7403.1538545026478</v>
          </cell>
          <cell r="EK42">
            <v>-7086.536891321316</v>
          </cell>
          <cell r="EL42">
            <v>-99899.999999999985</v>
          </cell>
        </row>
        <row r="43">
          <cell r="D43">
            <v>-3939.2</v>
          </cell>
          <cell r="E43">
            <v>9091.2000000000007</v>
          </cell>
          <cell r="F43">
            <v>15064.6</v>
          </cell>
          <cell r="G43">
            <v>17057</v>
          </cell>
          <cell r="H43">
            <v>-954.4</v>
          </cell>
          <cell r="I43">
            <v>49.400000000000006</v>
          </cell>
          <cell r="J43">
            <v>-9950.6</v>
          </cell>
          <cell r="K43">
            <v>21060.799999999999</v>
          </cell>
          <cell r="L43">
            <v>4064.6</v>
          </cell>
          <cell r="M43">
            <v>4049.4</v>
          </cell>
          <cell r="N43">
            <v>3041.8</v>
          </cell>
          <cell r="O43">
            <v>3003.8</v>
          </cell>
          <cell r="P43">
            <v>61638.400000000009</v>
          </cell>
          <cell r="AD43">
            <v>0</v>
          </cell>
          <cell r="AR43">
            <v>0</v>
          </cell>
          <cell r="BF43">
            <v>0</v>
          </cell>
          <cell r="BH43">
            <v>60.800000000000004</v>
          </cell>
          <cell r="BI43">
            <v>91.2</v>
          </cell>
          <cell r="BJ43">
            <v>64.600000000000009</v>
          </cell>
          <cell r="BK43">
            <v>57</v>
          </cell>
          <cell r="BL43">
            <v>45.6</v>
          </cell>
          <cell r="BM43">
            <v>49.400000000000006</v>
          </cell>
          <cell r="BN43">
            <v>49.400000000000006</v>
          </cell>
          <cell r="BO43">
            <v>60.800000000000004</v>
          </cell>
          <cell r="BP43">
            <v>64.600000000000009</v>
          </cell>
          <cell r="BQ43">
            <v>49.400000000000006</v>
          </cell>
          <cell r="BR43">
            <v>41.800000000000004</v>
          </cell>
          <cell r="BS43">
            <v>3.8000000000000003</v>
          </cell>
          <cell r="BT43">
            <v>638.39999999999986</v>
          </cell>
          <cell r="CH43">
            <v>0</v>
          </cell>
          <cell r="CV43">
            <v>0</v>
          </cell>
          <cell r="DJ43">
            <v>0</v>
          </cell>
          <cell r="DX43">
            <v>0</v>
          </cell>
          <cell r="DZ43">
            <v>0</v>
          </cell>
          <cell r="EA43">
            <v>0</v>
          </cell>
          <cell r="EB43">
            <v>0</v>
          </cell>
          <cell r="EC43">
            <v>0</v>
          </cell>
          <cell r="ED43">
            <v>0</v>
          </cell>
          <cell r="EE43">
            <v>0</v>
          </cell>
          <cell r="EF43">
            <v>0</v>
          </cell>
          <cell r="EG43">
            <v>0</v>
          </cell>
          <cell r="EH43">
            <v>0</v>
          </cell>
          <cell r="EI43">
            <v>0</v>
          </cell>
          <cell r="EJ43">
            <v>0</v>
          </cell>
          <cell r="EK43">
            <v>0</v>
          </cell>
          <cell r="EL43">
            <v>0</v>
          </cell>
        </row>
        <row r="44">
          <cell r="D44">
            <v>1968.4</v>
          </cell>
          <cell r="E44">
            <v>1751.8000000000002</v>
          </cell>
          <cell r="F44">
            <v>1397.6472804834698</v>
          </cell>
          <cell r="G44">
            <v>1363.4472804834697</v>
          </cell>
          <cell r="H44">
            <v>1336.8472804834698</v>
          </cell>
          <cell r="I44">
            <v>1485.0472804834696</v>
          </cell>
          <cell r="J44">
            <v>1010.8957696409527</v>
          </cell>
          <cell r="K44">
            <v>1208.4957696409526</v>
          </cell>
          <cell r="L44">
            <v>1140.0957696409528</v>
          </cell>
          <cell r="M44">
            <v>874.09576964095277</v>
          </cell>
          <cell r="N44">
            <v>1413.6957696409527</v>
          </cell>
          <cell r="O44">
            <v>1303.4957696409529</v>
          </cell>
          <cell r="P44">
            <v>16253.963739779598</v>
          </cell>
          <cell r="AD44">
            <v>0</v>
          </cell>
          <cell r="AR44">
            <v>0</v>
          </cell>
          <cell r="BF44">
            <v>0</v>
          </cell>
          <cell r="BH44">
            <v>1968.4</v>
          </cell>
          <cell r="BI44">
            <v>1751.8000000000002</v>
          </cell>
          <cell r="BJ44">
            <v>1888.6000000000001</v>
          </cell>
          <cell r="BK44">
            <v>1854.4</v>
          </cell>
          <cell r="BL44">
            <v>1827.8000000000002</v>
          </cell>
          <cell r="BM44">
            <v>1976</v>
          </cell>
          <cell r="BN44">
            <v>1774.6000000000001</v>
          </cell>
          <cell r="BO44">
            <v>1972.2</v>
          </cell>
          <cell r="BP44">
            <v>1903.8000000000002</v>
          </cell>
          <cell r="BQ44">
            <v>1637.8000000000002</v>
          </cell>
          <cell r="BR44">
            <v>2177.4</v>
          </cell>
          <cell r="BS44">
            <v>2067.2000000000003</v>
          </cell>
          <cell r="BT44">
            <v>22800.000000000004</v>
          </cell>
          <cell r="BX44">
            <v>-490.95271951653041</v>
          </cell>
          <cell r="BY44">
            <v>-490.95271951653041</v>
          </cell>
          <cell r="BZ44">
            <v>-490.95271951653041</v>
          </cell>
          <cell r="CA44">
            <v>-490.95271951653041</v>
          </cell>
          <cell r="CB44">
            <v>-763.70423035904741</v>
          </cell>
          <cell r="CC44">
            <v>-763.70423035904741</v>
          </cell>
          <cell r="CD44">
            <v>-763.70423035904741</v>
          </cell>
          <cell r="CE44">
            <v>-763.70423035904741</v>
          </cell>
          <cell r="CF44">
            <v>-763.70423035904741</v>
          </cell>
          <cell r="CG44">
            <v>-763.70423035904741</v>
          </cell>
          <cell r="CH44">
            <v>-6546.0362602204077</v>
          </cell>
          <cell r="CV44">
            <v>0</v>
          </cell>
          <cell r="DJ44">
            <v>0</v>
          </cell>
          <cell r="DX44">
            <v>0</v>
          </cell>
          <cell r="DZ44">
            <v>0</v>
          </cell>
          <cell r="EA44">
            <v>0</v>
          </cell>
          <cell r="EB44">
            <v>0</v>
          </cell>
          <cell r="EC44">
            <v>0</v>
          </cell>
          <cell r="ED44">
            <v>0</v>
          </cell>
          <cell r="EE44">
            <v>0</v>
          </cell>
          <cell r="EF44">
            <v>0</v>
          </cell>
          <cell r="EG44">
            <v>0</v>
          </cell>
          <cell r="EH44">
            <v>0</v>
          </cell>
          <cell r="EI44">
            <v>0</v>
          </cell>
          <cell r="EJ44">
            <v>0</v>
          </cell>
          <cell r="EK44">
            <v>0</v>
          </cell>
          <cell r="EL44">
            <v>0</v>
          </cell>
        </row>
        <row r="45">
          <cell r="D45">
            <v>-10292.172190323739</v>
          </cell>
          <cell r="E45">
            <v>3592.9446808614903</v>
          </cell>
          <cell r="F45">
            <v>8224.889734997254</v>
          </cell>
          <cell r="G45">
            <v>9881.8286438976193</v>
          </cell>
          <cell r="H45">
            <v>-8252.269838250133</v>
          </cell>
          <cell r="I45">
            <v>-7064.2626843048165</v>
          </cell>
          <cell r="J45">
            <v>-17854.334533954276</v>
          </cell>
          <cell r="K45">
            <v>14233.502472630373</v>
          </cell>
          <cell r="L45">
            <v>-2632.5858349689934</v>
          </cell>
          <cell r="M45">
            <v>-3403.5183290972368</v>
          </cell>
          <cell r="N45">
            <v>-2638.3261002145846</v>
          </cell>
          <cell r="O45">
            <v>-2433.1122814933424</v>
          </cell>
          <cell r="P45">
            <v>-18637.41626022038</v>
          </cell>
          <cell r="R45">
            <v>0</v>
          </cell>
          <cell r="S45">
            <v>0</v>
          </cell>
          <cell r="T45">
            <v>0</v>
          </cell>
          <cell r="U45">
            <v>0</v>
          </cell>
          <cell r="V45">
            <v>0</v>
          </cell>
          <cell r="W45">
            <v>0</v>
          </cell>
          <cell r="X45">
            <v>0</v>
          </cell>
          <cell r="Y45">
            <v>0</v>
          </cell>
          <cell r="Z45">
            <v>0</v>
          </cell>
          <cell r="AA45">
            <v>0</v>
          </cell>
          <cell r="AB45">
            <v>0</v>
          </cell>
          <cell r="AC45">
            <v>0</v>
          </cell>
          <cell r="AD45">
            <v>0</v>
          </cell>
          <cell r="AF45">
            <v>0</v>
          </cell>
          <cell r="AG45">
            <v>0</v>
          </cell>
          <cell r="AH45">
            <v>0</v>
          </cell>
          <cell r="AI45">
            <v>0</v>
          </cell>
          <cell r="AJ45">
            <v>0</v>
          </cell>
          <cell r="AK45">
            <v>0</v>
          </cell>
          <cell r="AL45">
            <v>0</v>
          </cell>
          <cell r="AM45">
            <v>0</v>
          </cell>
          <cell r="AN45">
            <v>0</v>
          </cell>
          <cell r="AO45">
            <v>0</v>
          </cell>
          <cell r="AP45">
            <v>0</v>
          </cell>
          <cell r="AQ45">
            <v>0</v>
          </cell>
          <cell r="AR45">
            <v>0</v>
          </cell>
          <cell r="AT45">
            <v>0</v>
          </cell>
          <cell r="AU45">
            <v>0</v>
          </cell>
          <cell r="AV45">
            <v>0</v>
          </cell>
          <cell r="AW45">
            <v>0</v>
          </cell>
          <cell r="AX45">
            <v>0</v>
          </cell>
          <cell r="AY45">
            <v>0</v>
          </cell>
          <cell r="AZ45">
            <v>0</v>
          </cell>
          <cell r="BA45">
            <v>0</v>
          </cell>
          <cell r="BB45">
            <v>0</v>
          </cell>
          <cell r="BC45">
            <v>0</v>
          </cell>
          <cell r="BD45">
            <v>0</v>
          </cell>
          <cell r="BE45">
            <v>0</v>
          </cell>
          <cell r="BF45">
            <v>0</v>
          </cell>
          <cell r="BH45">
            <v>2156.3042103224557</v>
          </cell>
          <cell r="BI45">
            <v>2122.4119757204644</v>
          </cell>
          <cell r="BJ45">
            <v>2045.6532811411844</v>
          </cell>
          <cell r="BK45">
            <v>2115.622797449334</v>
          </cell>
          <cell r="BL45">
            <v>2093.2473449620438</v>
          </cell>
          <cell r="BM45">
            <v>2397.6897991027863</v>
          </cell>
          <cell r="BN45">
            <v>2208.9383609251777</v>
          </cell>
          <cell r="BO45">
            <v>2338.2961398601087</v>
          </cell>
          <cell r="BP45">
            <v>2349.2288196120439</v>
          </cell>
          <cell r="BQ45">
            <v>2035.5664460702724</v>
          </cell>
          <cell r="BR45">
            <v>2528.5319846471102</v>
          </cell>
          <cell r="BS45">
            <v>2417.1288401870215</v>
          </cell>
          <cell r="BT45">
            <v>26808.620000000003</v>
          </cell>
          <cell r="BV45">
            <v>0</v>
          </cell>
          <cell r="BW45">
            <v>0</v>
          </cell>
          <cell r="BX45">
            <v>-490.95271951653041</v>
          </cell>
          <cell r="BY45">
            <v>-490.95271951653041</v>
          </cell>
          <cell r="BZ45">
            <v>-490.95271951653041</v>
          </cell>
          <cell r="CA45">
            <v>-490.95271951653041</v>
          </cell>
          <cell r="CB45">
            <v>-763.70423035904741</v>
          </cell>
          <cell r="CC45">
            <v>-763.70423035904741</v>
          </cell>
          <cell r="CD45">
            <v>-763.70423035904741</v>
          </cell>
          <cell r="CE45">
            <v>-763.70423035904741</v>
          </cell>
          <cell r="CF45">
            <v>-763.70423035904741</v>
          </cell>
          <cell r="CG45">
            <v>-763.70423035904741</v>
          </cell>
          <cell r="CH45">
            <v>-6546.0362602204077</v>
          </cell>
          <cell r="CJ45">
            <v>0</v>
          </cell>
          <cell r="CK45">
            <v>0</v>
          </cell>
          <cell r="CL45">
            <v>0</v>
          </cell>
          <cell r="CM45">
            <v>0</v>
          </cell>
          <cell r="CN45">
            <v>0</v>
          </cell>
          <cell r="CO45">
            <v>0</v>
          </cell>
          <cell r="CP45">
            <v>0</v>
          </cell>
          <cell r="CQ45">
            <v>0</v>
          </cell>
          <cell r="CR45">
            <v>0</v>
          </cell>
          <cell r="CS45">
            <v>0</v>
          </cell>
          <cell r="CT45">
            <v>0</v>
          </cell>
          <cell r="CU45">
            <v>0</v>
          </cell>
          <cell r="CV45">
            <v>0</v>
          </cell>
          <cell r="CX45">
            <v>0</v>
          </cell>
          <cell r="CY45">
            <v>0</v>
          </cell>
          <cell r="CZ45">
            <v>0</v>
          </cell>
          <cell r="DA45">
            <v>0</v>
          </cell>
          <cell r="DB45">
            <v>0</v>
          </cell>
          <cell r="DC45">
            <v>0</v>
          </cell>
          <cell r="DD45">
            <v>0</v>
          </cell>
          <cell r="DE45">
            <v>0</v>
          </cell>
          <cell r="DF45">
            <v>0</v>
          </cell>
          <cell r="DG45">
            <v>0</v>
          </cell>
          <cell r="DH45">
            <v>0</v>
          </cell>
          <cell r="DI45">
            <v>0</v>
          </cell>
          <cell r="DJ45">
            <v>0</v>
          </cell>
          <cell r="DL45">
            <v>0</v>
          </cell>
          <cell r="DM45">
            <v>0</v>
          </cell>
          <cell r="DN45">
            <v>0</v>
          </cell>
          <cell r="DO45">
            <v>0</v>
          </cell>
          <cell r="DP45">
            <v>0</v>
          </cell>
          <cell r="DQ45">
            <v>0</v>
          </cell>
          <cell r="DR45">
            <v>0</v>
          </cell>
          <cell r="DS45">
            <v>0</v>
          </cell>
          <cell r="DT45">
            <v>0</v>
          </cell>
          <cell r="DU45">
            <v>0</v>
          </cell>
          <cell r="DV45">
            <v>0</v>
          </cell>
          <cell r="DW45">
            <v>0</v>
          </cell>
          <cell r="DX45">
            <v>0</v>
          </cell>
          <cell r="DZ45">
            <v>-8448.4764006461937</v>
          </cell>
          <cell r="EA45">
            <v>-7529.467294858975</v>
          </cell>
          <cell r="EB45">
            <v>-8329.8108266274012</v>
          </cell>
          <cell r="EC45">
            <v>-8742.8414340351846</v>
          </cell>
          <cell r="ED45">
            <v>-8854.5644636956458</v>
          </cell>
          <cell r="EE45">
            <v>-8970.9997638910718</v>
          </cell>
          <cell r="EF45">
            <v>-9299.5686645204078</v>
          </cell>
          <cell r="EG45">
            <v>-8341.0894368706886</v>
          </cell>
          <cell r="EH45">
            <v>-8218.1104242219899</v>
          </cell>
          <cell r="EI45">
            <v>-8675.3805448084622</v>
          </cell>
          <cell r="EJ45">
            <v>-7403.1538545026478</v>
          </cell>
          <cell r="EK45">
            <v>-7086.536891321316</v>
          </cell>
          <cell r="EL45">
            <v>-99899.999999999985</v>
          </cell>
        </row>
        <row r="48">
          <cell r="D48">
            <v>-30.400000000000002</v>
          </cell>
          <cell r="E48">
            <v>-3.8000000000000003</v>
          </cell>
          <cell r="F48">
            <v>-7.6000000000000005</v>
          </cell>
          <cell r="G48">
            <v>-11.4</v>
          </cell>
          <cell r="H48">
            <v>-34.200000000000003</v>
          </cell>
          <cell r="I48">
            <v>-19</v>
          </cell>
          <cell r="J48">
            <v>-34.200000000000003</v>
          </cell>
          <cell r="K48">
            <v>11.4</v>
          </cell>
          <cell r="L48">
            <v>15.200000000000001</v>
          </cell>
          <cell r="M48">
            <v>-11.4</v>
          </cell>
          <cell r="N48">
            <v>-11.4</v>
          </cell>
          <cell r="O48">
            <v>-7.6000000000000005</v>
          </cell>
          <cell r="P48">
            <v>-144.4</v>
          </cell>
          <cell r="AD48">
            <v>0</v>
          </cell>
          <cell r="AR48">
            <v>0</v>
          </cell>
          <cell r="BF48">
            <v>0</v>
          </cell>
          <cell r="BH48">
            <v>-30.400000000000002</v>
          </cell>
          <cell r="BI48">
            <v>-3.8000000000000003</v>
          </cell>
          <cell r="BJ48">
            <v>-7.6000000000000005</v>
          </cell>
          <cell r="BK48">
            <v>-11.4</v>
          </cell>
          <cell r="BL48">
            <v>-34.200000000000003</v>
          </cell>
          <cell r="BM48">
            <v>-19</v>
          </cell>
          <cell r="BN48">
            <v>-34.200000000000003</v>
          </cell>
          <cell r="BO48">
            <v>11.4</v>
          </cell>
          <cell r="BP48">
            <v>15.200000000000001</v>
          </cell>
          <cell r="BQ48">
            <v>-11.4</v>
          </cell>
          <cell r="BR48">
            <v>-11.4</v>
          </cell>
          <cell r="BS48">
            <v>-7.6000000000000005</v>
          </cell>
          <cell r="BT48">
            <v>-144.4</v>
          </cell>
          <cell r="CH48">
            <v>0</v>
          </cell>
          <cell r="CV48">
            <v>0</v>
          </cell>
          <cell r="DJ48">
            <v>0</v>
          </cell>
          <cell r="DX48">
            <v>0</v>
          </cell>
          <cell r="DZ48">
            <v>0</v>
          </cell>
          <cell r="EA48">
            <v>0</v>
          </cell>
          <cell r="EB48">
            <v>0</v>
          </cell>
          <cell r="EC48">
            <v>0</v>
          </cell>
          <cell r="ED48">
            <v>0</v>
          </cell>
          <cell r="EE48">
            <v>0</v>
          </cell>
          <cell r="EF48">
            <v>0</v>
          </cell>
          <cell r="EG48">
            <v>0</v>
          </cell>
          <cell r="EH48">
            <v>0</v>
          </cell>
          <cell r="EI48">
            <v>0</v>
          </cell>
          <cell r="EJ48">
            <v>0</v>
          </cell>
          <cell r="EK48">
            <v>0</v>
          </cell>
          <cell r="EL48">
            <v>0</v>
          </cell>
        </row>
        <row r="49">
          <cell r="D49">
            <v>-7.6000000000000005</v>
          </cell>
          <cell r="E49">
            <v>-22.8</v>
          </cell>
          <cell r="F49">
            <v>-19</v>
          </cell>
          <cell r="G49">
            <v>-11.4</v>
          </cell>
          <cell r="H49">
            <v>0</v>
          </cell>
          <cell r="I49">
            <v>-3.8000000000000003</v>
          </cell>
          <cell r="J49">
            <v>0</v>
          </cell>
          <cell r="K49">
            <v>-19</v>
          </cell>
          <cell r="L49">
            <v>-11.4</v>
          </cell>
          <cell r="M49">
            <v>-34.200000000000003</v>
          </cell>
          <cell r="N49">
            <v>-72.2</v>
          </cell>
          <cell r="O49">
            <v>-22.8</v>
          </cell>
          <cell r="P49">
            <v>-224.20000000000005</v>
          </cell>
          <cell r="AD49">
            <v>0</v>
          </cell>
          <cell r="AR49">
            <v>0</v>
          </cell>
          <cell r="BF49">
            <v>0</v>
          </cell>
          <cell r="BH49">
            <v>-7.6000000000000005</v>
          </cell>
          <cell r="BI49">
            <v>-22.8</v>
          </cell>
          <cell r="BJ49">
            <v>-19</v>
          </cell>
          <cell r="BK49">
            <v>-11.4</v>
          </cell>
          <cell r="BL49">
            <v>0</v>
          </cell>
          <cell r="BM49">
            <v>-3.8000000000000003</v>
          </cell>
          <cell r="BN49">
            <v>0</v>
          </cell>
          <cell r="BO49">
            <v>-19</v>
          </cell>
          <cell r="BP49">
            <v>-11.4</v>
          </cell>
          <cell r="BQ49">
            <v>-34.200000000000003</v>
          </cell>
          <cell r="BR49">
            <v>-72.2</v>
          </cell>
          <cell r="BS49">
            <v>-22.8</v>
          </cell>
          <cell r="BT49">
            <v>-224.20000000000005</v>
          </cell>
          <cell r="CH49">
            <v>0</v>
          </cell>
          <cell r="CV49">
            <v>0</v>
          </cell>
          <cell r="DJ49">
            <v>0</v>
          </cell>
          <cell r="DX49">
            <v>0</v>
          </cell>
          <cell r="DZ49">
            <v>0</v>
          </cell>
          <cell r="EA49">
            <v>0</v>
          </cell>
          <cell r="EB49">
            <v>0</v>
          </cell>
          <cell r="EC49">
            <v>0</v>
          </cell>
          <cell r="ED49">
            <v>0</v>
          </cell>
          <cell r="EE49">
            <v>0</v>
          </cell>
          <cell r="EF49">
            <v>0</v>
          </cell>
          <cell r="EG49">
            <v>0</v>
          </cell>
          <cell r="EH49">
            <v>0</v>
          </cell>
          <cell r="EI49">
            <v>0</v>
          </cell>
          <cell r="EJ49">
            <v>0</v>
          </cell>
          <cell r="EK49">
            <v>0</v>
          </cell>
          <cell r="EL49">
            <v>0</v>
          </cell>
        </row>
        <row r="50">
          <cell r="D50">
            <v>117301.29776379834</v>
          </cell>
          <cell r="E50">
            <v>148286.38250591909</v>
          </cell>
          <cell r="F50">
            <v>-30150.783666250783</v>
          </cell>
          <cell r="G50">
            <v>4658.3124413310143</v>
          </cell>
          <cell r="H50">
            <v>-60736.697376794946</v>
          </cell>
          <cell r="I50">
            <v>-15440.306097508117</v>
          </cell>
          <cell r="J50">
            <v>-18075.102753252846</v>
          </cell>
          <cell r="K50">
            <v>-37238.923080977052</v>
          </cell>
          <cell r="L50">
            <v>-36868.561268931975</v>
          </cell>
          <cell r="M50">
            <v>-2347.8074676339274</v>
          </cell>
          <cell r="N50">
            <v>123918.02294956244</v>
          </cell>
          <cell r="O50">
            <v>99148.708795139755</v>
          </cell>
          <cell r="P50">
            <v>292454.54274440097</v>
          </cell>
          <cell r="AD50">
            <v>0</v>
          </cell>
          <cell r="AR50">
            <v>0</v>
          </cell>
          <cell r="BF50">
            <v>0</v>
          </cell>
          <cell r="BH50">
            <v>-3825.8519689845753</v>
          </cell>
          <cell r="BI50">
            <v>-3623.6268354973822</v>
          </cell>
          <cell r="BJ50">
            <v>-3807.2360938426955</v>
          </cell>
          <cell r="BK50">
            <v>-3646.2990984690864</v>
          </cell>
          <cell r="BL50">
            <v>-3946.1374468841846</v>
          </cell>
          <cell r="BM50">
            <v>-3550.5605415050341</v>
          </cell>
          <cell r="BN50">
            <v>-4476.696951804478</v>
          </cell>
          <cell r="BO50">
            <v>-4456.9995845636113</v>
          </cell>
          <cell r="BP50">
            <v>-4191.3976721823337</v>
          </cell>
          <cell r="BQ50">
            <v>-4281.1174718660641</v>
          </cell>
          <cell r="BR50">
            <v>-4099.0357167820912</v>
          </cell>
          <cell r="BS50">
            <v>-4138.0606176184629</v>
          </cell>
          <cell r="BT50">
            <v>-48043.020000000004</v>
          </cell>
          <cell r="BX50">
            <v>-2571.7827941699252</v>
          </cell>
          <cell r="BY50">
            <v>-2571.7827941699252</v>
          </cell>
          <cell r="BZ50">
            <v>-2571.7827941699252</v>
          </cell>
          <cell r="CA50">
            <v>-2571.7827941699252</v>
          </cell>
          <cell r="CB50">
            <v>-4000.5510131532174</v>
          </cell>
          <cell r="CC50">
            <v>-4000.5510131532174</v>
          </cell>
          <cell r="CD50">
            <v>-4000.5510131532174</v>
          </cell>
          <cell r="CE50">
            <v>-4000.5510131532174</v>
          </cell>
          <cell r="CF50">
            <v>-4000.5510131532174</v>
          </cell>
          <cell r="CG50">
            <v>-4000.5510131532174</v>
          </cell>
          <cell r="CH50">
            <v>-34290.437255599005</v>
          </cell>
          <cell r="CJ50">
            <v>22500</v>
          </cell>
          <cell r="CK50">
            <v>22500</v>
          </cell>
          <cell r="CL50">
            <v>22500</v>
          </cell>
          <cell r="CM50">
            <v>22500</v>
          </cell>
          <cell r="CN50">
            <v>22500</v>
          </cell>
          <cell r="CO50">
            <v>22500</v>
          </cell>
          <cell r="CP50">
            <v>22500</v>
          </cell>
          <cell r="CQ50">
            <v>22500</v>
          </cell>
          <cell r="CR50">
            <v>22500</v>
          </cell>
          <cell r="CS50">
            <v>22500</v>
          </cell>
          <cell r="CT50">
            <v>22500</v>
          </cell>
          <cell r="CU50">
            <v>22500</v>
          </cell>
          <cell r="CV50">
            <v>270000</v>
          </cell>
          <cell r="DJ50">
            <v>0</v>
          </cell>
          <cell r="DL50">
            <v>15824</v>
          </cell>
          <cell r="DM50">
            <v>15824</v>
          </cell>
          <cell r="DN50">
            <v>15824</v>
          </cell>
          <cell r="DO50">
            <v>15824</v>
          </cell>
          <cell r="DP50">
            <v>15824</v>
          </cell>
          <cell r="DQ50">
            <v>15824</v>
          </cell>
          <cell r="DR50">
            <v>15824</v>
          </cell>
          <cell r="DS50">
            <v>15824</v>
          </cell>
          <cell r="DT50">
            <v>15824</v>
          </cell>
          <cell r="DU50">
            <v>15824</v>
          </cell>
          <cell r="DV50">
            <v>15824</v>
          </cell>
          <cell r="DW50">
            <v>15824</v>
          </cell>
          <cell r="DX50">
            <v>189888</v>
          </cell>
          <cell r="DZ50">
            <v>-7196.8502672170871</v>
          </cell>
          <cell r="EA50">
            <v>-6413.9906585835433</v>
          </cell>
          <cell r="EB50">
            <v>-7095.7647782381628</v>
          </cell>
          <cell r="EC50">
            <v>-7447.6056660299719</v>
          </cell>
          <cell r="ED50">
            <v>-7542.7771357408346</v>
          </cell>
          <cell r="EE50">
            <v>-7641.962761833156</v>
          </cell>
          <cell r="EF50">
            <v>-7921.8547882951498</v>
          </cell>
          <cell r="EG50">
            <v>-7105.3724832602256</v>
          </cell>
          <cell r="EH50">
            <v>-7000.6125835964212</v>
          </cell>
          <cell r="EI50">
            <v>-7390.1389826146442</v>
          </cell>
          <cell r="EJ50">
            <v>-6306.3903205022598</v>
          </cell>
          <cell r="EK50">
            <v>-6036.6795740885664</v>
          </cell>
          <cell r="EL50">
            <v>-85100.000000000029</v>
          </cell>
        </row>
        <row r="51">
          <cell r="D51">
            <v>117263.29776379834</v>
          </cell>
          <cell r="E51">
            <v>148259.78250591908</v>
          </cell>
          <cell r="F51">
            <v>-30177.383666250782</v>
          </cell>
          <cell r="G51">
            <v>4635.5124413310141</v>
          </cell>
          <cell r="H51">
            <v>-60770.897376794943</v>
          </cell>
          <cell r="I51">
            <v>-15463.106097508116</v>
          </cell>
          <cell r="J51">
            <v>-18109.302753252847</v>
          </cell>
          <cell r="K51">
            <v>-37246.523080977051</v>
          </cell>
          <cell r="L51">
            <v>-36864.761268931972</v>
          </cell>
          <cell r="M51">
            <v>-2393.4074676339274</v>
          </cell>
          <cell r="N51">
            <v>123834.42294956243</v>
          </cell>
          <cell r="O51">
            <v>99118.308795139761</v>
          </cell>
          <cell r="P51">
            <v>292085.94274440099</v>
          </cell>
          <cell r="R51">
            <v>0</v>
          </cell>
          <cell r="S51">
            <v>0</v>
          </cell>
          <cell r="T51">
            <v>0</v>
          </cell>
          <cell r="U51">
            <v>0</v>
          </cell>
          <cell r="V51">
            <v>0</v>
          </cell>
          <cell r="W51">
            <v>0</v>
          </cell>
          <cell r="X51">
            <v>0</v>
          </cell>
          <cell r="Y51">
            <v>0</v>
          </cell>
          <cell r="Z51">
            <v>0</v>
          </cell>
          <cell r="AA51">
            <v>0</v>
          </cell>
          <cell r="AB51">
            <v>0</v>
          </cell>
          <cell r="AC51">
            <v>0</v>
          </cell>
          <cell r="AD51">
            <v>0</v>
          </cell>
          <cell r="AF51">
            <v>0</v>
          </cell>
          <cell r="AG51">
            <v>0</v>
          </cell>
          <cell r="AH51">
            <v>0</v>
          </cell>
          <cell r="AI51">
            <v>0</v>
          </cell>
          <cell r="AJ51">
            <v>0</v>
          </cell>
          <cell r="AK51">
            <v>0</v>
          </cell>
          <cell r="AL51">
            <v>0</v>
          </cell>
          <cell r="AM51">
            <v>0</v>
          </cell>
          <cell r="AN51">
            <v>0</v>
          </cell>
          <cell r="AO51">
            <v>0</v>
          </cell>
          <cell r="AP51">
            <v>0</v>
          </cell>
          <cell r="AQ51">
            <v>0</v>
          </cell>
          <cell r="AR51">
            <v>0</v>
          </cell>
          <cell r="AT51">
            <v>0</v>
          </cell>
          <cell r="AU51">
            <v>0</v>
          </cell>
          <cell r="AV51">
            <v>0</v>
          </cell>
          <cell r="AW51">
            <v>0</v>
          </cell>
          <cell r="AX51">
            <v>0</v>
          </cell>
          <cell r="AY51">
            <v>0</v>
          </cell>
          <cell r="AZ51">
            <v>0</v>
          </cell>
          <cell r="BA51">
            <v>0</v>
          </cell>
          <cell r="BB51">
            <v>0</v>
          </cell>
          <cell r="BC51">
            <v>0</v>
          </cell>
          <cell r="BD51">
            <v>0</v>
          </cell>
          <cell r="BE51">
            <v>0</v>
          </cell>
          <cell r="BF51">
            <v>0</v>
          </cell>
          <cell r="BH51">
            <v>-3863.8519689845753</v>
          </cell>
          <cell r="BI51">
            <v>-3650.2268354973821</v>
          </cell>
          <cell r="BJ51">
            <v>-3833.8360938426954</v>
          </cell>
          <cell r="BK51">
            <v>-3669.0990984690866</v>
          </cell>
          <cell r="BL51">
            <v>-3980.3374468841844</v>
          </cell>
          <cell r="BM51">
            <v>-3573.3605415050342</v>
          </cell>
          <cell r="BN51">
            <v>-4510.8969518044778</v>
          </cell>
          <cell r="BO51">
            <v>-4464.5995845636116</v>
          </cell>
          <cell r="BP51">
            <v>-4187.5976721823336</v>
          </cell>
          <cell r="BQ51">
            <v>-4326.7174718660644</v>
          </cell>
          <cell r="BR51">
            <v>-4182.6357167820915</v>
          </cell>
          <cell r="BS51">
            <v>-4168.4606176184625</v>
          </cell>
          <cell r="BT51">
            <v>-48411.62</v>
          </cell>
          <cell r="BV51">
            <v>0</v>
          </cell>
          <cell r="BW51">
            <v>0</v>
          </cell>
          <cell r="BX51">
            <v>-2571.7827941699252</v>
          </cell>
          <cell r="BY51">
            <v>-2571.7827941699252</v>
          </cell>
          <cell r="BZ51">
            <v>-2571.7827941699252</v>
          </cell>
          <cell r="CA51">
            <v>-2571.7827941699252</v>
          </cell>
          <cell r="CB51">
            <v>-4000.5510131532174</v>
          </cell>
          <cell r="CC51">
            <v>-4000.5510131532174</v>
          </cell>
          <cell r="CD51">
            <v>-4000.5510131532174</v>
          </cell>
          <cell r="CE51">
            <v>-4000.5510131532174</v>
          </cell>
          <cell r="CF51">
            <v>-4000.5510131532174</v>
          </cell>
          <cell r="CG51">
            <v>-4000.5510131532174</v>
          </cell>
          <cell r="CH51">
            <v>-34290.437255599005</v>
          </cell>
          <cell r="CJ51">
            <v>22500</v>
          </cell>
          <cell r="CK51">
            <v>22500</v>
          </cell>
          <cell r="CL51">
            <v>22500</v>
          </cell>
          <cell r="CM51">
            <v>22500</v>
          </cell>
          <cell r="CN51">
            <v>22500</v>
          </cell>
          <cell r="CO51">
            <v>22500</v>
          </cell>
          <cell r="CP51">
            <v>22500</v>
          </cell>
          <cell r="CQ51">
            <v>22500</v>
          </cell>
          <cell r="CR51">
            <v>22500</v>
          </cell>
          <cell r="CS51">
            <v>22500</v>
          </cell>
          <cell r="CT51">
            <v>22500</v>
          </cell>
          <cell r="CU51">
            <v>22500</v>
          </cell>
          <cell r="CV51">
            <v>270000</v>
          </cell>
          <cell r="CX51">
            <v>0</v>
          </cell>
          <cell r="CY51">
            <v>0</v>
          </cell>
          <cell r="CZ51">
            <v>0</v>
          </cell>
          <cell r="DA51">
            <v>0</v>
          </cell>
          <cell r="DB51">
            <v>0</v>
          </cell>
          <cell r="DC51">
            <v>0</v>
          </cell>
          <cell r="DD51">
            <v>0</v>
          </cell>
          <cell r="DE51">
            <v>0</v>
          </cell>
          <cell r="DF51">
            <v>0</v>
          </cell>
          <cell r="DG51">
            <v>0</v>
          </cell>
          <cell r="DH51">
            <v>0</v>
          </cell>
          <cell r="DI51">
            <v>0</v>
          </cell>
          <cell r="DJ51">
            <v>0</v>
          </cell>
          <cell r="DL51">
            <v>15824</v>
          </cell>
          <cell r="DM51">
            <v>15824</v>
          </cell>
          <cell r="DN51">
            <v>15824</v>
          </cell>
          <cell r="DO51">
            <v>15824</v>
          </cell>
          <cell r="DP51">
            <v>15824</v>
          </cell>
          <cell r="DQ51">
            <v>15824</v>
          </cell>
          <cell r="DR51">
            <v>15824</v>
          </cell>
          <cell r="DS51">
            <v>15824</v>
          </cell>
          <cell r="DT51">
            <v>15824</v>
          </cell>
          <cell r="DU51">
            <v>15824</v>
          </cell>
          <cell r="DV51">
            <v>15824</v>
          </cell>
          <cell r="DW51">
            <v>15824</v>
          </cell>
          <cell r="DX51">
            <v>189888</v>
          </cell>
          <cell r="DZ51">
            <v>-7196.8502672170871</v>
          </cell>
          <cell r="EA51">
            <v>-6413.9906585835433</v>
          </cell>
          <cell r="EB51">
            <v>-7095.7647782381628</v>
          </cell>
          <cell r="EC51">
            <v>-7447.6056660299719</v>
          </cell>
          <cell r="ED51">
            <v>-7542.7771357408346</v>
          </cell>
          <cell r="EE51">
            <v>-7641.962761833156</v>
          </cell>
          <cell r="EF51">
            <v>-7921.8547882951498</v>
          </cell>
          <cell r="EG51">
            <v>-7105.3724832602256</v>
          </cell>
          <cell r="EH51">
            <v>-7000.6125835964212</v>
          </cell>
          <cell r="EI51">
            <v>-7390.1389826146442</v>
          </cell>
          <cell r="EJ51">
            <v>-6306.3903205022598</v>
          </cell>
          <cell r="EK51">
            <v>-6036.6795740885664</v>
          </cell>
          <cell r="EL51">
            <v>-85100.000000000029</v>
          </cell>
        </row>
        <row r="56">
          <cell r="D56">
            <v>0</v>
          </cell>
          <cell r="E56">
            <v>0</v>
          </cell>
          <cell r="F56">
            <v>0</v>
          </cell>
          <cell r="G56">
            <v>0</v>
          </cell>
          <cell r="H56">
            <v>0</v>
          </cell>
          <cell r="I56">
            <v>0</v>
          </cell>
          <cell r="J56">
            <v>0</v>
          </cell>
          <cell r="K56">
            <v>0</v>
          </cell>
          <cell r="L56">
            <v>0</v>
          </cell>
          <cell r="M56">
            <v>0</v>
          </cell>
          <cell r="N56">
            <v>0</v>
          </cell>
          <cell r="O56">
            <v>0</v>
          </cell>
          <cell r="P56">
            <v>0</v>
          </cell>
          <cell r="AD56">
            <v>0</v>
          </cell>
          <cell r="AR56">
            <v>0</v>
          </cell>
          <cell r="BF56">
            <v>0</v>
          </cell>
          <cell r="BH56">
            <v>0</v>
          </cell>
          <cell r="BI56">
            <v>0</v>
          </cell>
          <cell r="BJ56">
            <v>0</v>
          </cell>
          <cell r="BK56">
            <v>0</v>
          </cell>
          <cell r="BL56">
            <v>0</v>
          </cell>
          <cell r="BM56">
            <v>0</v>
          </cell>
          <cell r="BN56">
            <v>0</v>
          </cell>
          <cell r="BO56">
            <v>0</v>
          </cell>
          <cell r="BP56">
            <v>0</v>
          </cell>
          <cell r="BQ56">
            <v>0</v>
          </cell>
          <cell r="BR56">
            <v>0</v>
          </cell>
          <cell r="BS56">
            <v>0</v>
          </cell>
          <cell r="BT56">
            <v>0</v>
          </cell>
          <cell r="CH56">
            <v>0</v>
          </cell>
          <cell r="CV56">
            <v>0</v>
          </cell>
          <cell r="DJ56">
            <v>0</v>
          </cell>
          <cell r="DX56">
            <v>0</v>
          </cell>
          <cell r="DZ56">
            <v>0</v>
          </cell>
          <cell r="EA56">
            <v>0</v>
          </cell>
          <cell r="EB56">
            <v>0</v>
          </cell>
          <cell r="EC56">
            <v>0</v>
          </cell>
          <cell r="ED56">
            <v>0</v>
          </cell>
          <cell r="EE56">
            <v>0</v>
          </cell>
          <cell r="EF56">
            <v>0</v>
          </cell>
          <cell r="EG56">
            <v>0</v>
          </cell>
          <cell r="EH56">
            <v>0</v>
          </cell>
          <cell r="EI56">
            <v>0</v>
          </cell>
          <cell r="EJ56">
            <v>0</v>
          </cell>
          <cell r="EK56">
            <v>0</v>
          </cell>
          <cell r="EL56">
            <v>0</v>
          </cell>
        </row>
        <row r="57">
          <cell r="D57">
            <v>-57</v>
          </cell>
          <cell r="E57">
            <v>-190</v>
          </cell>
          <cell r="F57">
            <v>-114</v>
          </cell>
          <cell r="G57">
            <v>-95</v>
          </cell>
          <cell r="H57">
            <v>0</v>
          </cell>
          <cell r="I57">
            <v>0</v>
          </cell>
          <cell r="J57">
            <v>0</v>
          </cell>
          <cell r="K57">
            <v>-19</v>
          </cell>
          <cell r="L57">
            <v>-19</v>
          </cell>
          <cell r="M57">
            <v>0</v>
          </cell>
          <cell r="N57">
            <v>0</v>
          </cell>
          <cell r="O57">
            <v>0</v>
          </cell>
          <cell r="P57">
            <v>-494</v>
          </cell>
          <cell r="AD57">
            <v>0</v>
          </cell>
          <cell r="AR57">
            <v>0</v>
          </cell>
          <cell r="BF57">
            <v>0</v>
          </cell>
          <cell r="BH57">
            <v>-57</v>
          </cell>
          <cell r="BI57">
            <v>-190</v>
          </cell>
          <cell r="BJ57">
            <v>-114</v>
          </cell>
          <cell r="BK57">
            <v>-95</v>
          </cell>
          <cell r="BL57">
            <v>0</v>
          </cell>
          <cell r="BM57">
            <v>0</v>
          </cell>
          <cell r="BN57">
            <v>0</v>
          </cell>
          <cell r="BO57">
            <v>-19</v>
          </cell>
          <cell r="BP57">
            <v>-19</v>
          </cell>
          <cell r="BQ57">
            <v>0</v>
          </cell>
          <cell r="BR57">
            <v>0</v>
          </cell>
          <cell r="BS57">
            <v>0</v>
          </cell>
          <cell r="BT57">
            <v>-494</v>
          </cell>
          <cell r="CH57">
            <v>0</v>
          </cell>
          <cell r="CV57">
            <v>0</v>
          </cell>
          <cell r="DJ57">
            <v>0</v>
          </cell>
          <cell r="DX57">
            <v>0</v>
          </cell>
          <cell r="DZ57">
            <v>0</v>
          </cell>
          <cell r="EA57">
            <v>0</v>
          </cell>
          <cell r="EB57">
            <v>0</v>
          </cell>
          <cell r="EC57">
            <v>0</v>
          </cell>
          <cell r="ED57">
            <v>0</v>
          </cell>
          <cell r="EE57">
            <v>0</v>
          </cell>
          <cell r="EF57">
            <v>0</v>
          </cell>
          <cell r="EG57">
            <v>0</v>
          </cell>
          <cell r="EH57">
            <v>0</v>
          </cell>
          <cell r="EI57">
            <v>0</v>
          </cell>
          <cell r="EJ57">
            <v>0</v>
          </cell>
          <cell r="EK57">
            <v>0</v>
          </cell>
          <cell r="EL57">
            <v>0</v>
          </cell>
        </row>
        <row r="58">
          <cell r="D58">
            <v>-10410.4</v>
          </cell>
          <cell r="E58">
            <v>-20345.8</v>
          </cell>
          <cell r="F58">
            <v>-20364.8</v>
          </cell>
          <cell r="G58">
            <v>-42307.8</v>
          </cell>
          <cell r="H58">
            <v>-12311.6</v>
          </cell>
          <cell r="I58">
            <v>-18285</v>
          </cell>
          <cell r="J58">
            <v>1722.6</v>
          </cell>
          <cell r="K58">
            <v>-15239.4</v>
          </cell>
          <cell r="L58">
            <v>-10220.4</v>
          </cell>
          <cell r="M58">
            <v>-30281.200000000001</v>
          </cell>
          <cell r="N58">
            <v>-262.2</v>
          </cell>
          <cell r="O58">
            <v>19715</v>
          </cell>
          <cell r="P58">
            <v>-158591.00000000003</v>
          </cell>
          <cell r="AD58">
            <v>0</v>
          </cell>
          <cell r="AR58">
            <v>0</v>
          </cell>
          <cell r="BF58">
            <v>0</v>
          </cell>
          <cell r="BH58">
            <v>-410.40000000000003</v>
          </cell>
          <cell r="BI58">
            <v>-345.8</v>
          </cell>
          <cell r="BJ58">
            <v>-364.8</v>
          </cell>
          <cell r="BK58">
            <v>-307.8</v>
          </cell>
          <cell r="BL58">
            <v>-311.60000000000002</v>
          </cell>
          <cell r="BM58">
            <v>-285</v>
          </cell>
          <cell r="BN58">
            <v>-277.40000000000003</v>
          </cell>
          <cell r="BO58">
            <v>-239.4</v>
          </cell>
          <cell r="BP58">
            <v>-220.4</v>
          </cell>
          <cell r="BQ58">
            <v>-281.2</v>
          </cell>
          <cell r="BR58">
            <v>-262.2</v>
          </cell>
          <cell r="BS58">
            <v>-285</v>
          </cell>
          <cell r="BT58">
            <v>-3591</v>
          </cell>
          <cell r="CH58">
            <v>0</v>
          </cell>
          <cell r="CV58">
            <v>0</v>
          </cell>
          <cell r="DJ58">
            <v>0</v>
          </cell>
          <cell r="DX58">
            <v>0</v>
          </cell>
          <cell r="DZ58">
            <v>0</v>
          </cell>
          <cell r="EA58">
            <v>0</v>
          </cell>
          <cell r="EB58">
            <v>0</v>
          </cell>
          <cell r="EC58">
            <v>0</v>
          </cell>
          <cell r="ED58">
            <v>0</v>
          </cell>
          <cell r="EE58">
            <v>0</v>
          </cell>
          <cell r="EF58">
            <v>0</v>
          </cell>
          <cell r="EG58">
            <v>0</v>
          </cell>
          <cell r="EH58">
            <v>0</v>
          </cell>
          <cell r="EI58">
            <v>0</v>
          </cell>
          <cell r="EJ58">
            <v>0</v>
          </cell>
          <cell r="EK58">
            <v>0</v>
          </cell>
          <cell r="EL58">
            <v>0</v>
          </cell>
        </row>
        <row r="59">
          <cell r="D59">
            <v>-10467.4</v>
          </cell>
          <cell r="E59">
            <v>-20535.8</v>
          </cell>
          <cell r="F59">
            <v>-20478.8</v>
          </cell>
          <cell r="G59">
            <v>-42402.8</v>
          </cell>
          <cell r="H59">
            <v>-12311.6</v>
          </cell>
          <cell r="I59">
            <v>-18285</v>
          </cell>
          <cell r="J59">
            <v>1722.6</v>
          </cell>
          <cell r="K59">
            <v>-15258.4</v>
          </cell>
          <cell r="L59">
            <v>-10239.4</v>
          </cell>
          <cell r="M59">
            <v>-30281.200000000001</v>
          </cell>
          <cell r="N59">
            <v>-262.2</v>
          </cell>
          <cell r="O59">
            <v>19715</v>
          </cell>
          <cell r="P59">
            <v>-159085.00000000003</v>
          </cell>
          <cell r="R59">
            <v>0</v>
          </cell>
          <cell r="S59">
            <v>0</v>
          </cell>
          <cell r="T59">
            <v>0</v>
          </cell>
          <cell r="U59">
            <v>0</v>
          </cell>
          <cell r="V59">
            <v>0</v>
          </cell>
          <cell r="W59">
            <v>0</v>
          </cell>
          <cell r="X59">
            <v>0</v>
          </cell>
          <cell r="Y59">
            <v>0</v>
          </cell>
          <cell r="Z59">
            <v>0</v>
          </cell>
          <cell r="AA59">
            <v>0</v>
          </cell>
          <cell r="AB59">
            <v>0</v>
          </cell>
          <cell r="AC59">
            <v>0</v>
          </cell>
          <cell r="AD59">
            <v>0</v>
          </cell>
          <cell r="AF59">
            <v>0</v>
          </cell>
          <cell r="AG59">
            <v>0</v>
          </cell>
          <cell r="AH59">
            <v>0</v>
          </cell>
          <cell r="AI59">
            <v>0</v>
          </cell>
          <cell r="AJ59">
            <v>0</v>
          </cell>
          <cell r="AK59">
            <v>0</v>
          </cell>
          <cell r="AL59">
            <v>0</v>
          </cell>
          <cell r="AM59">
            <v>0</v>
          </cell>
          <cell r="AN59">
            <v>0</v>
          </cell>
          <cell r="AO59">
            <v>0</v>
          </cell>
          <cell r="AP59">
            <v>0</v>
          </cell>
          <cell r="AQ59">
            <v>0</v>
          </cell>
          <cell r="AR59">
            <v>0</v>
          </cell>
          <cell r="AT59">
            <v>0</v>
          </cell>
          <cell r="AU59">
            <v>0</v>
          </cell>
          <cell r="AV59">
            <v>0</v>
          </cell>
          <cell r="AW59">
            <v>0</v>
          </cell>
          <cell r="AX59">
            <v>0</v>
          </cell>
          <cell r="AY59">
            <v>0</v>
          </cell>
          <cell r="AZ59">
            <v>0</v>
          </cell>
          <cell r="BA59">
            <v>0</v>
          </cell>
          <cell r="BB59">
            <v>0</v>
          </cell>
          <cell r="BC59">
            <v>0</v>
          </cell>
          <cell r="BD59">
            <v>0</v>
          </cell>
          <cell r="BE59">
            <v>0</v>
          </cell>
          <cell r="BF59">
            <v>0</v>
          </cell>
          <cell r="BH59">
            <v>-467.40000000000003</v>
          </cell>
          <cell r="BI59">
            <v>-535.79999999999995</v>
          </cell>
          <cell r="BJ59">
            <v>-478.8</v>
          </cell>
          <cell r="BK59">
            <v>-402.8</v>
          </cell>
          <cell r="BL59">
            <v>-311.60000000000002</v>
          </cell>
          <cell r="BM59">
            <v>-285</v>
          </cell>
          <cell r="BN59">
            <v>-277.40000000000003</v>
          </cell>
          <cell r="BO59">
            <v>-258.39999999999998</v>
          </cell>
          <cell r="BP59">
            <v>-239.4</v>
          </cell>
          <cell r="BQ59">
            <v>-281.2</v>
          </cell>
          <cell r="BR59">
            <v>-262.2</v>
          </cell>
          <cell r="BS59">
            <v>-285</v>
          </cell>
          <cell r="BT59">
            <v>-4085</v>
          </cell>
          <cell r="BV59">
            <v>0</v>
          </cell>
          <cell r="BW59">
            <v>0</v>
          </cell>
          <cell r="BX59">
            <v>0</v>
          </cell>
          <cell r="BY59">
            <v>0</v>
          </cell>
          <cell r="BZ59">
            <v>0</v>
          </cell>
          <cell r="CA59">
            <v>0</v>
          </cell>
          <cell r="CB59">
            <v>0</v>
          </cell>
          <cell r="CC59">
            <v>0</v>
          </cell>
          <cell r="CD59">
            <v>0</v>
          </cell>
          <cell r="CE59">
            <v>0</v>
          </cell>
          <cell r="CF59">
            <v>0</v>
          </cell>
          <cell r="CG59">
            <v>0</v>
          </cell>
          <cell r="CH59">
            <v>0</v>
          </cell>
          <cell r="CJ59">
            <v>0</v>
          </cell>
          <cell r="CK59">
            <v>0</v>
          </cell>
          <cell r="CL59">
            <v>0</v>
          </cell>
          <cell r="CM59">
            <v>0</v>
          </cell>
          <cell r="CN59">
            <v>0</v>
          </cell>
          <cell r="CO59">
            <v>0</v>
          </cell>
          <cell r="CP59">
            <v>0</v>
          </cell>
          <cell r="CQ59">
            <v>0</v>
          </cell>
          <cell r="CR59">
            <v>0</v>
          </cell>
          <cell r="CS59">
            <v>0</v>
          </cell>
          <cell r="CT59">
            <v>0</v>
          </cell>
          <cell r="CU59">
            <v>0</v>
          </cell>
          <cell r="CV59">
            <v>0</v>
          </cell>
          <cell r="CX59">
            <v>0</v>
          </cell>
          <cell r="CY59">
            <v>0</v>
          </cell>
          <cell r="CZ59">
            <v>0</v>
          </cell>
          <cell r="DA59">
            <v>0</v>
          </cell>
          <cell r="DB59">
            <v>0</v>
          </cell>
          <cell r="DC59">
            <v>0</v>
          </cell>
          <cell r="DD59">
            <v>0</v>
          </cell>
          <cell r="DE59">
            <v>0</v>
          </cell>
          <cell r="DF59">
            <v>0</v>
          </cell>
          <cell r="DG59">
            <v>0</v>
          </cell>
          <cell r="DH59">
            <v>0</v>
          </cell>
          <cell r="DI59">
            <v>0</v>
          </cell>
          <cell r="DJ59">
            <v>0</v>
          </cell>
          <cell r="DL59">
            <v>0</v>
          </cell>
          <cell r="DM59">
            <v>0</v>
          </cell>
          <cell r="DN59">
            <v>0</v>
          </cell>
          <cell r="DO59">
            <v>0</v>
          </cell>
          <cell r="DP59">
            <v>0</v>
          </cell>
          <cell r="DQ59">
            <v>0</v>
          </cell>
          <cell r="DR59">
            <v>0</v>
          </cell>
          <cell r="DS59">
            <v>0</v>
          </cell>
          <cell r="DT59">
            <v>0</v>
          </cell>
          <cell r="DU59">
            <v>0</v>
          </cell>
          <cell r="DV59">
            <v>0</v>
          </cell>
          <cell r="DW59">
            <v>0</v>
          </cell>
          <cell r="DX59">
            <v>0</v>
          </cell>
          <cell r="DZ59">
            <v>0</v>
          </cell>
          <cell r="EA59">
            <v>0</v>
          </cell>
          <cell r="EB59">
            <v>0</v>
          </cell>
          <cell r="EC59">
            <v>0</v>
          </cell>
          <cell r="ED59">
            <v>0</v>
          </cell>
          <cell r="EE59">
            <v>0</v>
          </cell>
          <cell r="EF59">
            <v>0</v>
          </cell>
          <cell r="EG59">
            <v>0</v>
          </cell>
          <cell r="EH59">
            <v>0</v>
          </cell>
          <cell r="EI59">
            <v>0</v>
          </cell>
          <cell r="EJ59">
            <v>0</v>
          </cell>
          <cell r="EK59">
            <v>0</v>
          </cell>
          <cell r="EL59">
            <v>0</v>
          </cell>
        </row>
        <row r="62">
          <cell r="D62">
            <v>0</v>
          </cell>
          <cell r="E62">
            <v>0</v>
          </cell>
          <cell r="F62">
            <v>0</v>
          </cell>
          <cell r="G62">
            <v>0</v>
          </cell>
          <cell r="H62">
            <v>0</v>
          </cell>
          <cell r="I62">
            <v>0</v>
          </cell>
          <cell r="J62">
            <v>0</v>
          </cell>
          <cell r="K62">
            <v>0</v>
          </cell>
          <cell r="L62">
            <v>0</v>
          </cell>
          <cell r="M62">
            <v>0</v>
          </cell>
          <cell r="N62">
            <v>0</v>
          </cell>
          <cell r="O62">
            <v>0</v>
          </cell>
          <cell r="P62">
            <v>0</v>
          </cell>
          <cell r="AD62">
            <v>0</v>
          </cell>
          <cell r="AR62">
            <v>0</v>
          </cell>
          <cell r="BF62">
            <v>0</v>
          </cell>
          <cell r="BH62">
            <v>0</v>
          </cell>
          <cell r="BI62">
            <v>0</v>
          </cell>
          <cell r="BJ62">
            <v>0</v>
          </cell>
          <cell r="BK62">
            <v>0</v>
          </cell>
          <cell r="BL62">
            <v>0</v>
          </cell>
          <cell r="BM62">
            <v>0</v>
          </cell>
          <cell r="BN62">
            <v>0</v>
          </cell>
          <cell r="BO62">
            <v>0</v>
          </cell>
          <cell r="BP62">
            <v>0</v>
          </cell>
          <cell r="BQ62">
            <v>0</v>
          </cell>
          <cell r="BR62">
            <v>0</v>
          </cell>
          <cell r="BS62">
            <v>0</v>
          </cell>
          <cell r="BT62">
            <v>0</v>
          </cell>
          <cell r="CH62">
            <v>0</v>
          </cell>
          <cell r="CV62">
            <v>0</v>
          </cell>
          <cell r="DJ62">
            <v>0</v>
          </cell>
          <cell r="DX62">
            <v>0</v>
          </cell>
          <cell r="DZ62">
            <v>0</v>
          </cell>
          <cell r="EA62">
            <v>0</v>
          </cell>
          <cell r="EB62">
            <v>0</v>
          </cell>
          <cell r="EC62">
            <v>0</v>
          </cell>
          <cell r="ED62">
            <v>0</v>
          </cell>
          <cell r="EE62">
            <v>0</v>
          </cell>
          <cell r="EF62">
            <v>0</v>
          </cell>
          <cell r="EG62">
            <v>0</v>
          </cell>
          <cell r="EH62">
            <v>0</v>
          </cell>
          <cell r="EI62">
            <v>0</v>
          </cell>
          <cell r="EJ62">
            <v>0</v>
          </cell>
          <cell r="EK62">
            <v>0</v>
          </cell>
          <cell r="EL62">
            <v>0</v>
          </cell>
        </row>
        <row r="63">
          <cell r="D63">
            <v>0</v>
          </cell>
          <cell r="E63">
            <v>0</v>
          </cell>
          <cell r="F63">
            <v>0</v>
          </cell>
          <cell r="G63">
            <v>0</v>
          </cell>
          <cell r="H63">
            <v>0</v>
          </cell>
          <cell r="I63">
            <v>0</v>
          </cell>
          <cell r="J63">
            <v>0</v>
          </cell>
          <cell r="K63">
            <v>0</v>
          </cell>
          <cell r="L63">
            <v>0</v>
          </cell>
          <cell r="M63">
            <v>0</v>
          </cell>
          <cell r="N63">
            <v>0</v>
          </cell>
          <cell r="O63">
            <v>0</v>
          </cell>
          <cell r="P63">
            <v>0</v>
          </cell>
          <cell r="AD63">
            <v>0</v>
          </cell>
          <cell r="AR63">
            <v>0</v>
          </cell>
          <cell r="BF63">
            <v>0</v>
          </cell>
          <cell r="BH63">
            <v>0</v>
          </cell>
          <cell r="BI63">
            <v>0</v>
          </cell>
          <cell r="BJ63">
            <v>0</v>
          </cell>
          <cell r="BK63">
            <v>0</v>
          </cell>
          <cell r="BL63">
            <v>0</v>
          </cell>
          <cell r="BM63">
            <v>0</v>
          </cell>
          <cell r="BN63">
            <v>0</v>
          </cell>
          <cell r="BO63">
            <v>0</v>
          </cell>
          <cell r="BP63">
            <v>0</v>
          </cell>
          <cell r="BQ63">
            <v>0</v>
          </cell>
          <cell r="BR63">
            <v>0</v>
          </cell>
          <cell r="BS63">
            <v>0</v>
          </cell>
          <cell r="BT63">
            <v>0</v>
          </cell>
          <cell r="CH63">
            <v>0</v>
          </cell>
          <cell r="CV63">
            <v>0</v>
          </cell>
          <cell r="DJ63">
            <v>0</v>
          </cell>
          <cell r="DX63">
            <v>0</v>
          </cell>
          <cell r="DZ63">
            <v>0</v>
          </cell>
          <cell r="EA63">
            <v>0</v>
          </cell>
          <cell r="EB63">
            <v>0</v>
          </cell>
          <cell r="EC63">
            <v>0</v>
          </cell>
          <cell r="ED63">
            <v>0</v>
          </cell>
          <cell r="EE63">
            <v>0</v>
          </cell>
          <cell r="EF63">
            <v>0</v>
          </cell>
          <cell r="EG63">
            <v>0</v>
          </cell>
          <cell r="EH63">
            <v>0</v>
          </cell>
          <cell r="EI63">
            <v>0</v>
          </cell>
          <cell r="EJ63">
            <v>0</v>
          </cell>
          <cell r="EK63">
            <v>0</v>
          </cell>
          <cell r="EL63">
            <v>0</v>
          </cell>
        </row>
        <row r="64">
          <cell r="D64">
            <v>0</v>
          </cell>
          <cell r="E64">
            <v>0</v>
          </cell>
          <cell r="F64">
            <v>0</v>
          </cell>
          <cell r="G64">
            <v>0</v>
          </cell>
          <cell r="H64">
            <v>0</v>
          </cell>
          <cell r="I64">
            <v>0</v>
          </cell>
          <cell r="J64">
            <v>0</v>
          </cell>
          <cell r="K64">
            <v>0</v>
          </cell>
          <cell r="L64">
            <v>0</v>
          </cell>
          <cell r="M64">
            <v>0</v>
          </cell>
          <cell r="N64">
            <v>0</v>
          </cell>
          <cell r="O64">
            <v>0</v>
          </cell>
          <cell r="P64">
            <v>0</v>
          </cell>
          <cell r="AD64">
            <v>0</v>
          </cell>
          <cell r="AR64">
            <v>0</v>
          </cell>
          <cell r="BF64">
            <v>0</v>
          </cell>
          <cell r="BH64">
            <v>0</v>
          </cell>
          <cell r="BI64">
            <v>0</v>
          </cell>
          <cell r="BJ64">
            <v>0</v>
          </cell>
          <cell r="BK64">
            <v>0</v>
          </cell>
          <cell r="BL64">
            <v>0</v>
          </cell>
          <cell r="BM64">
            <v>0</v>
          </cell>
          <cell r="BN64">
            <v>0</v>
          </cell>
          <cell r="BO64">
            <v>0</v>
          </cell>
          <cell r="BP64">
            <v>0</v>
          </cell>
          <cell r="BQ64">
            <v>0</v>
          </cell>
          <cell r="BR64">
            <v>0</v>
          </cell>
          <cell r="BS64">
            <v>0</v>
          </cell>
          <cell r="BT64">
            <v>0</v>
          </cell>
          <cell r="CH64">
            <v>0</v>
          </cell>
          <cell r="CV64">
            <v>0</v>
          </cell>
          <cell r="DJ64">
            <v>0</v>
          </cell>
          <cell r="DX64">
            <v>0</v>
          </cell>
          <cell r="DZ64">
            <v>0</v>
          </cell>
          <cell r="EA64">
            <v>0</v>
          </cell>
          <cell r="EB64">
            <v>0</v>
          </cell>
          <cell r="EC64">
            <v>0</v>
          </cell>
          <cell r="ED64">
            <v>0</v>
          </cell>
          <cell r="EE64">
            <v>0</v>
          </cell>
          <cell r="EF64">
            <v>0</v>
          </cell>
          <cell r="EG64">
            <v>0</v>
          </cell>
          <cell r="EH64">
            <v>0</v>
          </cell>
          <cell r="EI64">
            <v>0</v>
          </cell>
          <cell r="EJ64">
            <v>0</v>
          </cell>
          <cell r="EK64">
            <v>0</v>
          </cell>
          <cell r="EL64">
            <v>0</v>
          </cell>
        </row>
        <row r="65">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cell r="AC65">
            <v>0</v>
          </cell>
          <cell r="AD65">
            <v>0</v>
          </cell>
          <cell r="AF65">
            <v>0</v>
          </cell>
          <cell r="AG65">
            <v>0</v>
          </cell>
          <cell r="AH65">
            <v>0</v>
          </cell>
          <cell r="AI65">
            <v>0</v>
          </cell>
          <cell r="AJ65">
            <v>0</v>
          </cell>
          <cell r="AK65">
            <v>0</v>
          </cell>
          <cell r="AL65">
            <v>0</v>
          </cell>
          <cell r="AM65">
            <v>0</v>
          </cell>
          <cell r="AN65">
            <v>0</v>
          </cell>
          <cell r="AO65">
            <v>0</v>
          </cell>
          <cell r="AP65">
            <v>0</v>
          </cell>
          <cell r="AQ65">
            <v>0</v>
          </cell>
          <cell r="AR65">
            <v>0</v>
          </cell>
          <cell r="AT65">
            <v>0</v>
          </cell>
          <cell r="AU65">
            <v>0</v>
          </cell>
          <cell r="AV65">
            <v>0</v>
          </cell>
          <cell r="AW65">
            <v>0</v>
          </cell>
          <cell r="AX65">
            <v>0</v>
          </cell>
          <cell r="AY65">
            <v>0</v>
          </cell>
          <cell r="AZ65">
            <v>0</v>
          </cell>
          <cell r="BA65">
            <v>0</v>
          </cell>
          <cell r="BB65">
            <v>0</v>
          </cell>
          <cell r="BC65">
            <v>0</v>
          </cell>
          <cell r="BD65">
            <v>0</v>
          </cell>
          <cell r="BE65">
            <v>0</v>
          </cell>
          <cell r="BF65">
            <v>0</v>
          </cell>
          <cell r="BH65">
            <v>0</v>
          </cell>
          <cell r="BI65">
            <v>0</v>
          </cell>
          <cell r="BJ65">
            <v>0</v>
          </cell>
          <cell r="BK65">
            <v>0</v>
          </cell>
          <cell r="BL65">
            <v>0</v>
          </cell>
          <cell r="BM65">
            <v>0</v>
          </cell>
          <cell r="BN65">
            <v>0</v>
          </cell>
          <cell r="BO65">
            <v>0</v>
          </cell>
          <cell r="BP65">
            <v>0</v>
          </cell>
          <cell r="BQ65">
            <v>0</v>
          </cell>
          <cell r="BR65">
            <v>0</v>
          </cell>
          <cell r="BS65">
            <v>0</v>
          </cell>
          <cell r="BT65">
            <v>0</v>
          </cell>
          <cell r="BV65">
            <v>0</v>
          </cell>
          <cell r="BW65">
            <v>0</v>
          </cell>
          <cell r="BX65">
            <v>0</v>
          </cell>
          <cell r="BY65">
            <v>0</v>
          </cell>
          <cell r="BZ65">
            <v>0</v>
          </cell>
          <cell r="CA65">
            <v>0</v>
          </cell>
          <cell r="CB65">
            <v>0</v>
          </cell>
          <cell r="CC65">
            <v>0</v>
          </cell>
          <cell r="CD65">
            <v>0</v>
          </cell>
          <cell r="CE65">
            <v>0</v>
          </cell>
          <cell r="CF65">
            <v>0</v>
          </cell>
          <cell r="CG65">
            <v>0</v>
          </cell>
          <cell r="CH65">
            <v>0</v>
          </cell>
          <cell r="CJ65">
            <v>0</v>
          </cell>
          <cell r="CK65">
            <v>0</v>
          </cell>
          <cell r="CL65">
            <v>0</v>
          </cell>
          <cell r="CM65">
            <v>0</v>
          </cell>
          <cell r="CN65">
            <v>0</v>
          </cell>
          <cell r="CO65">
            <v>0</v>
          </cell>
          <cell r="CP65">
            <v>0</v>
          </cell>
          <cell r="CQ65">
            <v>0</v>
          </cell>
          <cell r="CR65">
            <v>0</v>
          </cell>
          <cell r="CS65">
            <v>0</v>
          </cell>
          <cell r="CT65">
            <v>0</v>
          </cell>
          <cell r="CU65">
            <v>0</v>
          </cell>
          <cell r="CV65">
            <v>0</v>
          </cell>
          <cell r="CX65">
            <v>0</v>
          </cell>
          <cell r="CY65">
            <v>0</v>
          </cell>
          <cell r="CZ65">
            <v>0</v>
          </cell>
          <cell r="DA65">
            <v>0</v>
          </cell>
          <cell r="DB65">
            <v>0</v>
          </cell>
          <cell r="DC65">
            <v>0</v>
          </cell>
          <cell r="DD65">
            <v>0</v>
          </cell>
          <cell r="DE65">
            <v>0</v>
          </cell>
          <cell r="DF65">
            <v>0</v>
          </cell>
          <cell r="DG65">
            <v>0</v>
          </cell>
          <cell r="DH65">
            <v>0</v>
          </cell>
          <cell r="DI65">
            <v>0</v>
          </cell>
          <cell r="DJ65">
            <v>0</v>
          </cell>
          <cell r="DL65">
            <v>0</v>
          </cell>
          <cell r="DM65">
            <v>0</v>
          </cell>
          <cell r="DN65">
            <v>0</v>
          </cell>
          <cell r="DO65">
            <v>0</v>
          </cell>
          <cell r="DP65">
            <v>0</v>
          </cell>
          <cell r="DQ65">
            <v>0</v>
          </cell>
          <cell r="DR65">
            <v>0</v>
          </cell>
          <cell r="DS65">
            <v>0</v>
          </cell>
          <cell r="DT65">
            <v>0</v>
          </cell>
          <cell r="DU65">
            <v>0</v>
          </cell>
          <cell r="DV65">
            <v>0</v>
          </cell>
          <cell r="DW65">
            <v>0</v>
          </cell>
          <cell r="DX65">
            <v>0</v>
          </cell>
          <cell r="DZ65">
            <v>0</v>
          </cell>
          <cell r="EA65">
            <v>0</v>
          </cell>
          <cell r="EB65">
            <v>0</v>
          </cell>
          <cell r="EC65">
            <v>0</v>
          </cell>
          <cell r="ED65">
            <v>0</v>
          </cell>
          <cell r="EE65">
            <v>0</v>
          </cell>
          <cell r="EF65">
            <v>0</v>
          </cell>
          <cell r="EG65">
            <v>0</v>
          </cell>
          <cell r="EH65">
            <v>0</v>
          </cell>
          <cell r="EI65">
            <v>0</v>
          </cell>
          <cell r="EJ65">
            <v>0</v>
          </cell>
          <cell r="EK65">
            <v>0</v>
          </cell>
          <cell r="EL65">
            <v>0</v>
          </cell>
        </row>
        <row r="68">
          <cell r="D68">
            <v>-32585</v>
          </cell>
          <cell r="E68">
            <v>-29925</v>
          </cell>
          <cell r="F68">
            <v>-32338</v>
          </cell>
          <cell r="G68">
            <v>-33687</v>
          </cell>
          <cell r="H68">
            <v>-26087</v>
          </cell>
          <cell r="I68">
            <v>-27341</v>
          </cell>
          <cell r="J68">
            <v>-27759</v>
          </cell>
          <cell r="K68">
            <v>-27360</v>
          </cell>
          <cell r="L68">
            <v>-30115</v>
          </cell>
          <cell r="M68">
            <v>-28158</v>
          </cell>
          <cell r="N68">
            <v>-32224</v>
          </cell>
          <cell r="O68">
            <v>-30989</v>
          </cell>
          <cell r="P68">
            <v>-358568</v>
          </cell>
          <cell r="AD68">
            <v>0</v>
          </cell>
          <cell r="AR68">
            <v>0</v>
          </cell>
          <cell r="BF68">
            <v>0</v>
          </cell>
          <cell r="BH68">
            <v>-32585</v>
          </cell>
          <cell r="BI68">
            <v>-29925</v>
          </cell>
          <cell r="BJ68">
            <v>-32338</v>
          </cell>
          <cell r="BK68">
            <v>-33687</v>
          </cell>
          <cell r="BL68">
            <v>-26087</v>
          </cell>
          <cell r="BM68">
            <v>-27341</v>
          </cell>
          <cell r="BN68">
            <v>-27759</v>
          </cell>
          <cell r="BO68">
            <v>-27360</v>
          </cell>
          <cell r="BP68">
            <v>-30115</v>
          </cell>
          <cell r="BQ68">
            <v>-28158</v>
          </cell>
          <cell r="BR68">
            <v>-32224</v>
          </cell>
          <cell r="BS68">
            <v>-30989</v>
          </cell>
          <cell r="BT68">
            <v>-358568</v>
          </cell>
          <cell r="CH68">
            <v>0</v>
          </cell>
          <cell r="CV68">
            <v>0</v>
          </cell>
          <cell r="DJ68">
            <v>0</v>
          </cell>
          <cell r="DX68">
            <v>0</v>
          </cell>
          <cell r="DZ68">
            <v>0</v>
          </cell>
          <cell r="EA68">
            <v>0</v>
          </cell>
          <cell r="EB68">
            <v>0</v>
          </cell>
          <cell r="EC68">
            <v>0</v>
          </cell>
          <cell r="ED68">
            <v>0</v>
          </cell>
          <cell r="EE68">
            <v>0</v>
          </cell>
          <cell r="EF68">
            <v>0</v>
          </cell>
          <cell r="EG68">
            <v>0</v>
          </cell>
          <cell r="EH68">
            <v>0</v>
          </cell>
          <cell r="EI68">
            <v>0</v>
          </cell>
          <cell r="EJ68">
            <v>0</v>
          </cell>
          <cell r="EK68">
            <v>0</v>
          </cell>
          <cell r="EL68">
            <v>0</v>
          </cell>
        </row>
        <row r="69">
          <cell r="D69">
            <v>0</v>
          </cell>
          <cell r="E69">
            <v>0</v>
          </cell>
          <cell r="F69">
            <v>0</v>
          </cell>
          <cell r="G69">
            <v>0</v>
          </cell>
          <cell r="H69">
            <v>0</v>
          </cell>
          <cell r="I69">
            <v>0</v>
          </cell>
          <cell r="J69">
            <v>0</v>
          </cell>
          <cell r="K69">
            <v>0</v>
          </cell>
          <cell r="L69">
            <v>0</v>
          </cell>
          <cell r="M69">
            <v>0</v>
          </cell>
          <cell r="N69">
            <v>0</v>
          </cell>
          <cell r="O69">
            <v>0</v>
          </cell>
          <cell r="P69">
            <v>0</v>
          </cell>
          <cell r="AD69">
            <v>0</v>
          </cell>
          <cell r="AR69">
            <v>0</v>
          </cell>
          <cell r="BF69">
            <v>0</v>
          </cell>
          <cell r="BH69">
            <v>0</v>
          </cell>
          <cell r="BI69">
            <v>0</v>
          </cell>
          <cell r="BJ69">
            <v>0</v>
          </cell>
          <cell r="BK69">
            <v>0</v>
          </cell>
          <cell r="BL69">
            <v>0</v>
          </cell>
          <cell r="BM69">
            <v>0</v>
          </cell>
          <cell r="BN69">
            <v>0</v>
          </cell>
          <cell r="BO69">
            <v>0</v>
          </cell>
          <cell r="BP69">
            <v>0</v>
          </cell>
          <cell r="BQ69">
            <v>0</v>
          </cell>
          <cell r="BR69">
            <v>0</v>
          </cell>
          <cell r="BS69">
            <v>0</v>
          </cell>
          <cell r="BT69">
            <v>0</v>
          </cell>
          <cell r="CH69">
            <v>0</v>
          </cell>
          <cell r="CV69">
            <v>0</v>
          </cell>
          <cell r="DJ69">
            <v>0</v>
          </cell>
          <cell r="DX69">
            <v>0</v>
          </cell>
          <cell r="DZ69">
            <v>0</v>
          </cell>
          <cell r="EA69">
            <v>0</v>
          </cell>
          <cell r="EB69">
            <v>0</v>
          </cell>
          <cell r="EC69">
            <v>0</v>
          </cell>
          <cell r="ED69">
            <v>0</v>
          </cell>
          <cell r="EE69">
            <v>0</v>
          </cell>
          <cell r="EF69">
            <v>0</v>
          </cell>
          <cell r="EG69">
            <v>0</v>
          </cell>
          <cell r="EH69">
            <v>0</v>
          </cell>
          <cell r="EI69">
            <v>0</v>
          </cell>
          <cell r="EJ69">
            <v>0</v>
          </cell>
          <cell r="EK69">
            <v>0</v>
          </cell>
          <cell r="EL69">
            <v>0</v>
          </cell>
        </row>
        <row r="70">
          <cell r="D70">
            <v>-16701</v>
          </cell>
          <cell r="E70">
            <v>-15846</v>
          </cell>
          <cell r="F70">
            <v>-16169</v>
          </cell>
          <cell r="G70">
            <v>-16283</v>
          </cell>
          <cell r="H70">
            <v>-15219</v>
          </cell>
          <cell r="I70">
            <v>-15466</v>
          </cell>
          <cell r="J70">
            <v>-15352</v>
          </cell>
          <cell r="K70">
            <v>-14763</v>
          </cell>
          <cell r="L70">
            <v>-15770</v>
          </cell>
          <cell r="M70">
            <v>-16112</v>
          </cell>
          <cell r="N70">
            <v>-16112</v>
          </cell>
          <cell r="O70">
            <v>-16112</v>
          </cell>
          <cell r="P70">
            <v>-189905</v>
          </cell>
          <cell r="AD70">
            <v>0</v>
          </cell>
          <cell r="AR70">
            <v>0</v>
          </cell>
          <cell r="BF70">
            <v>0</v>
          </cell>
          <cell r="BH70">
            <v>-16701</v>
          </cell>
          <cell r="BI70">
            <v>-15846</v>
          </cell>
          <cell r="BJ70">
            <v>-16169</v>
          </cell>
          <cell r="BK70">
            <v>-16283</v>
          </cell>
          <cell r="BL70">
            <v>-15219</v>
          </cell>
          <cell r="BM70">
            <v>-15466</v>
          </cell>
          <cell r="BN70">
            <v>-15352</v>
          </cell>
          <cell r="BO70">
            <v>-14763</v>
          </cell>
          <cell r="BP70">
            <v>-15770</v>
          </cell>
          <cell r="BQ70">
            <v>-16112</v>
          </cell>
          <cell r="BR70">
            <v>-16112</v>
          </cell>
          <cell r="BS70">
            <v>-16112</v>
          </cell>
          <cell r="BT70">
            <v>-189905</v>
          </cell>
          <cell r="CH70">
            <v>0</v>
          </cell>
          <cell r="CV70">
            <v>0</v>
          </cell>
          <cell r="DJ70">
            <v>0</v>
          </cell>
          <cell r="DX70">
            <v>0</v>
          </cell>
          <cell r="DZ70">
            <v>0</v>
          </cell>
          <cell r="EA70">
            <v>0</v>
          </cell>
          <cell r="EB70">
            <v>0</v>
          </cell>
          <cell r="EC70">
            <v>0</v>
          </cell>
          <cell r="ED70">
            <v>0</v>
          </cell>
          <cell r="EE70">
            <v>0</v>
          </cell>
          <cell r="EF70">
            <v>0</v>
          </cell>
          <cell r="EG70">
            <v>0</v>
          </cell>
          <cell r="EH70">
            <v>0</v>
          </cell>
          <cell r="EI70">
            <v>0</v>
          </cell>
          <cell r="EJ70">
            <v>0</v>
          </cell>
          <cell r="EK70">
            <v>0</v>
          </cell>
          <cell r="EL70">
            <v>0</v>
          </cell>
        </row>
        <row r="71">
          <cell r="D71">
            <v>-49286</v>
          </cell>
          <cell r="E71">
            <v>-45771</v>
          </cell>
          <cell r="F71">
            <v>-48507</v>
          </cell>
          <cell r="G71">
            <v>-49970</v>
          </cell>
          <cell r="H71">
            <v>-41306</v>
          </cell>
          <cell r="I71">
            <v>-42807</v>
          </cell>
          <cell r="J71">
            <v>-43111</v>
          </cell>
          <cell r="K71">
            <v>-42123</v>
          </cell>
          <cell r="L71">
            <v>-45885</v>
          </cell>
          <cell r="M71">
            <v>-44270</v>
          </cell>
          <cell r="N71">
            <v>-48336</v>
          </cell>
          <cell r="O71">
            <v>-47101</v>
          </cell>
          <cell r="P71">
            <v>-548473</v>
          </cell>
          <cell r="R71">
            <v>0</v>
          </cell>
          <cell r="S71">
            <v>0</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T71">
            <v>0</v>
          </cell>
          <cell r="AU71">
            <v>0</v>
          </cell>
          <cell r="AV71">
            <v>0</v>
          </cell>
          <cell r="AW71">
            <v>0</v>
          </cell>
          <cell r="AX71">
            <v>0</v>
          </cell>
          <cell r="AY71">
            <v>0</v>
          </cell>
          <cell r="AZ71">
            <v>0</v>
          </cell>
          <cell r="BA71">
            <v>0</v>
          </cell>
          <cell r="BB71">
            <v>0</v>
          </cell>
          <cell r="BC71">
            <v>0</v>
          </cell>
          <cell r="BD71">
            <v>0</v>
          </cell>
          <cell r="BE71">
            <v>0</v>
          </cell>
          <cell r="BF71">
            <v>0</v>
          </cell>
          <cell r="BH71">
            <v>-49286</v>
          </cell>
          <cell r="BI71">
            <v>-45771</v>
          </cell>
          <cell r="BJ71">
            <v>-48507</v>
          </cell>
          <cell r="BK71">
            <v>-49970</v>
          </cell>
          <cell r="BL71">
            <v>-41306</v>
          </cell>
          <cell r="BM71">
            <v>-42807</v>
          </cell>
          <cell r="BN71">
            <v>-43111</v>
          </cell>
          <cell r="BO71">
            <v>-42123</v>
          </cell>
          <cell r="BP71">
            <v>-45885</v>
          </cell>
          <cell r="BQ71">
            <v>-44270</v>
          </cell>
          <cell r="BR71">
            <v>-48336</v>
          </cell>
          <cell r="BS71">
            <v>-47101</v>
          </cell>
          <cell r="BT71">
            <v>-548473</v>
          </cell>
          <cell r="BV71">
            <v>0</v>
          </cell>
          <cell r="BW71">
            <v>0</v>
          </cell>
          <cell r="BX71">
            <v>0</v>
          </cell>
          <cell r="BY71">
            <v>0</v>
          </cell>
          <cell r="BZ71">
            <v>0</v>
          </cell>
          <cell r="CA71">
            <v>0</v>
          </cell>
          <cell r="CB71">
            <v>0</v>
          </cell>
          <cell r="CC71">
            <v>0</v>
          </cell>
          <cell r="CD71">
            <v>0</v>
          </cell>
          <cell r="CE71">
            <v>0</v>
          </cell>
          <cell r="CF71">
            <v>0</v>
          </cell>
          <cell r="CG71">
            <v>0</v>
          </cell>
          <cell r="CH71">
            <v>0</v>
          </cell>
          <cell r="CJ71">
            <v>0</v>
          </cell>
          <cell r="CK71">
            <v>0</v>
          </cell>
          <cell r="CL71">
            <v>0</v>
          </cell>
          <cell r="CM71">
            <v>0</v>
          </cell>
          <cell r="CN71">
            <v>0</v>
          </cell>
          <cell r="CO71">
            <v>0</v>
          </cell>
          <cell r="CP71">
            <v>0</v>
          </cell>
          <cell r="CQ71">
            <v>0</v>
          </cell>
          <cell r="CR71">
            <v>0</v>
          </cell>
          <cell r="CS71">
            <v>0</v>
          </cell>
          <cell r="CT71">
            <v>0</v>
          </cell>
          <cell r="CU71">
            <v>0</v>
          </cell>
          <cell r="CV71">
            <v>0</v>
          </cell>
          <cell r="CX71">
            <v>0</v>
          </cell>
          <cell r="CY71">
            <v>0</v>
          </cell>
          <cell r="CZ71">
            <v>0</v>
          </cell>
          <cell r="DA71">
            <v>0</v>
          </cell>
          <cell r="DB71">
            <v>0</v>
          </cell>
          <cell r="DC71">
            <v>0</v>
          </cell>
          <cell r="DD71">
            <v>0</v>
          </cell>
          <cell r="DE71">
            <v>0</v>
          </cell>
          <cell r="DF71">
            <v>0</v>
          </cell>
          <cell r="DG71">
            <v>0</v>
          </cell>
          <cell r="DH71">
            <v>0</v>
          </cell>
          <cell r="DI71">
            <v>0</v>
          </cell>
          <cell r="DJ71">
            <v>0</v>
          </cell>
          <cell r="DL71">
            <v>0</v>
          </cell>
          <cell r="DM71">
            <v>0</v>
          </cell>
          <cell r="DN71">
            <v>0</v>
          </cell>
          <cell r="DO71">
            <v>0</v>
          </cell>
          <cell r="DP71">
            <v>0</v>
          </cell>
          <cell r="DQ71">
            <v>0</v>
          </cell>
          <cell r="DR71">
            <v>0</v>
          </cell>
          <cell r="DS71">
            <v>0</v>
          </cell>
          <cell r="DT71">
            <v>0</v>
          </cell>
          <cell r="DU71">
            <v>0</v>
          </cell>
          <cell r="DV71">
            <v>0</v>
          </cell>
          <cell r="DW71">
            <v>0</v>
          </cell>
          <cell r="DX71">
            <v>0</v>
          </cell>
          <cell r="DZ71">
            <v>0</v>
          </cell>
          <cell r="EA71">
            <v>0</v>
          </cell>
          <cell r="EB71">
            <v>0</v>
          </cell>
          <cell r="EC71">
            <v>0</v>
          </cell>
          <cell r="ED71">
            <v>0</v>
          </cell>
          <cell r="EE71">
            <v>0</v>
          </cell>
          <cell r="EF71">
            <v>0</v>
          </cell>
          <cell r="EG71">
            <v>0</v>
          </cell>
          <cell r="EH71">
            <v>0</v>
          </cell>
          <cell r="EI71">
            <v>0</v>
          </cell>
          <cell r="EJ71">
            <v>0</v>
          </cell>
          <cell r="EK71">
            <v>0</v>
          </cell>
          <cell r="EL71">
            <v>0</v>
          </cell>
        </row>
        <row r="73">
          <cell r="D73">
            <v>47217.7255734746</v>
          </cell>
          <cell r="E73">
            <v>85545.927186780566</v>
          </cell>
          <cell r="F73">
            <v>-90938.293931253531</v>
          </cell>
          <cell r="G73">
            <v>-77855.45891477137</v>
          </cell>
          <cell r="H73">
            <v>-122640.76721504508</v>
          </cell>
          <cell r="I73">
            <v>-83619.36878181294</v>
          </cell>
          <cell r="J73">
            <v>-77352.037287207117</v>
          </cell>
          <cell r="K73">
            <v>-80394.420608346685</v>
          </cell>
          <cell r="L73">
            <v>-95621.747103900969</v>
          </cell>
          <cell r="M73">
            <v>-80348.125796731154</v>
          </cell>
          <cell r="N73">
            <v>72597.896849347846</v>
          </cell>
          <cell r="O73">
            <v>69299.196513646413</v>
          </cell>
          <cell r="P73">
            <v>-434109.47351581941</v>
          </cell>
          <cell r="R73">
            <v>0</v>
          </cell>
          <cell r="S73">
            <v>0</v>
          </cell>
          <cell r="T73">
            <v>0</v>
          </cell>
          <cell r="U73">
            <v>0</v>
          </cell>
          <cell r="V73">
            <v>0</v>
          </cell>
          <cell r="W73">
            <v>0</v>
          </cell>
          <cell r="X73">
            <v>0</v>
          </cell>
          <cell r="Y73">
            <v>0</v>
          </cell>
          <cell r="Z73">
            <v>0</v>
          </cell>
          <cell r="AA73">
            <v>0</v>
          </cell>
          <cell r="AB73">
            <v>0</v>
          </cell>
          <cell r="AC73">
            <v>0</v>
          </cell>
          <cell r="AD73">
            <v>0</v>
          </cell>
          <cell r="AF73">
            <v>0</v>
          </cell>
          <cell r="AG73">
            <v>0</v>
          </cell>
          <cell r="AH73">
            <v>0</v>
          </cell>
          <cell r="AI73">
            <v>0</v>
          </cell>
          <cell r="AJ73">
            <v>0</v>
          </cell>
          <cell r="AK73">
            <v>0</v>
          </cell>
          <cell r="AL73">
            <v>0</v>
          </cell>
          <cell r="AM73">
            <v>0</v>
          </cell>
          <cell r="AN73">
            <v>0</v>
          </cell>
          <cell r="AO73">
            <v>0</v>
          </cell>
          <cell r="AP73">
            <v>0</v>
          </cell>
          <cell r="AQ73">
            <v>0</v>
          </cell>
          <cell r="AR73">
            <v>0</v>
          </cell>
          <cell r="AT73">
            <v>0</v>
          </cell>
          <cell r="AU73">
            <v>0</v>
          </cell>
          <cell r="AV73">
            <v>0</v>
          </cell>
          <cell r="AW73">
            <v>0</v>
          </cell>
          <cell r="AX73">
            <v>0</v>
          </cell>
          <cell r="AY73">
            <v>0</v>
          </cell>
          <cell r="AZ73">
            <v>0</v>
          </cell>
          <cell r="BA73">
            <v>0</v>
          </cell>
          <cell r="BB73">
            <v>0</v>
          </cell>
          <cell r="BC73">
            <v>0</v>
          </cell>
          <cell r="BD73">
            <v>0</v>
          </cell>
          <cell r="BE73">
            <v>0</v>
          </cell>
          <cell r="BF73">
            <v>0</v>
          </cell>
          <cell r="BH73">
            <v>-51460.947758662121</v>
          </cell>
          <cell r="BI73">
            <v>-47834.614859776921</v>
          </cell>
          <cell r="BJ73">
            <v>-50773.982812701513</v>
          </cell>
          <cell r="BK73">
            <v>-51926.276301019752</v>
          </cell>
          <cell r="BL73">
            <v>-43504.69010192214</v>
          </cell>
          <cell r="BM73">
            <v>-44267.670742402246</v>
          </cell>
          <cell r="BN73">
            <v>-45690.358590879303</v>
          </cell>
          <cell r="BO73">
            <v>-44507.703444703504</v>
          </cell>
          <cell r="BP73">
            <v>-47962.768852570291</v>
          </cell>
          <cell r="BQ73">
            <v>-46842.35102579579</v>
          </cell>
          <cell r="BR73">
            <v>-50252.303732134977</v>
          </cell>
          <cell r="BS73">
            <v>-49137.331777431442</v>
          </cell>
          <cell r="BT73">
            <v>-574161</v>
          </cell>
          <cell r="BV73">
            <v>0</v>
          </cell>
          <cell r="BW73">
            <v>0</v>
          </cell>
          <cell r="BX73">
            <v>-3062.7355136864558</v>
          </cell>
          <cell r="BY73">
            <v>-3062.7355136864558</v>
          </cell>
          <cell r="BZ73">
            <v>-3062.7355136864558</v>
          </cell>
          <cell r="CA73">
            <v>-3062.7355136864558</v>
          </cell>
          <cell r="CB73">
            <v>-4764.2552435122652</v>
          </cell>
          <cell r="CC73">
            <v>-4764.2552435122652</v>
          </cell>
          <cell r="CD73">
            <v>-4764.2552435122652</v>
          </cell>
          <cell r="CE73">
            <v>-4764.2552435122652</v>
          </cell>
          <cell r="CF73">
            <v>-4764.2552435122652</v>
          </cell>
          <cell r="CG73">
            <v>-4764.2552435122652</v>
          </cell>
          <cell r="CH73">
            <v>-40836.473515819409</v>
          </cell>
          <cell r="CJ73">
            <v>22500</v>
          </cell>
          <cell r="CK73">
            <v>22500</v>
          </cell>
          <cell r="CL73">
            <v>22500</v>
          </cell>
          <cell r="CM73">
            <v>22500</v>
          </cell>
          <cell r="CN73">
            <v>22500</v>
          </cell>
          <cell r="CO73">
            <v>22500</v>
          </cell>
          <cell r="CP73">
            <v>22500</v>
          </cell>
          <cell r="CQ73">
            <v>22500</v>
          </cell>
          <cell r="CR73">
            <v>22500</v>
          </cell>
          <cell r="CS73">
            <v>22500</v>
          </cell>
          <cell r="CT73">
            <v>22500</v>
          </cell>
          <cell r="CU73">
            <v>22500</v>
          </cell>
          <cell r="CV73">
            <v>270000</v>
          </cell>
          <cell r="CX73">
            <v>0</v>
          </cell>
          <cell r="CY73">
            <v>0</v>
          </cell>
          <cell r="CZ73">
            <v>0</v>
          </cell>
          <cell r="DA73">
            <v>0</v>
          </cell>
          <cell r="DB73">
            <v>0</v>
          </cell>
          <cell r="DC73">
            <v>0</v>
          </cell>
          <cell r="DD73">
            <v>0</v>
          </cell>
          <cell r="DE73">
            <v>0</v>
          </cell>
          <cell r="DF73">
            <v>0</v>
          </cell>
          <cell r="DG73">
            <v>0</v>
          </cell>
          <cell r="DH73">
            <v>0</v>
          </cell>
          <cell r="DI73">
            <v>0</v>
          </cell>
          <cell r="DJ73">
            <v>0</v>
          </cell>
          <cell r="DL73">
            <v>15824</v>
          </cell>
          <cell r="DM73">
            <v>15824</v>
          </cell>
          <cell r="DN73">
            <v>15824</v>
          </cell>
          <cell r="DO73">
            <v>15824</v>
          </cell>
          <cell r="DP73">
            <v>15824</v>
          </cell>
          <cell r="DQ73">
            <v>15824</v>
          </cell>
          <cell r="DR73">
            <v>15824</v>
          </cell>
          <cell r="DS73">
            <v>15824</v>
          </cell>
          <cell r="DT73">
            <v>15824</v>
          </cell>
          <cell r="DU73">
            <v>15824</v>
          </cell>
          <cell r="DV73">
            <v>15824</v>
          </cell>
          <cell r="DW73">
            <v>15824</v>
          </cell>
          <cell r="DX73">
            <v>189888</v>
          </cell>
          <cell r="DZ73">
            <v>-15645.326667863281</v>
          </cell>
          <cell r="EA73">
            <v>-13943.457953442517</v>
          </cell>
          <cell r="EB73">
            <v>-15425.575604865564</v>
          </cell>
          <cell r="EC73">
            <v>-16190.447100065157</v>
          </cell>
          <cell r="ED73">
            <v>-16397.34159943648</v>
          </cell>
          <cell r="EE73">
            <v>-16612.96252572423</v>
          </cell>
          <cell r="EF73">
            <v>-17221.423452815558</v>
          </cell>
          <cell r="EG73">
            <v>-15446.461920130914</v>
          </cell>
          <cell r="EH73">
            <v>-15218.723007818411</v>
          </cell>
          <cell r="EI73">
            <v>-16065.519527423106</v>
          </cell>
          <cell r="EJ73">
            <v>-13709.544175004907</v>
          </cell>
          <cell r="EK73">
            <v>-13123.216465409881</v>
          </cell>
          <cell r="EL73">
            <v>-185000</v>
          </cell>
        </row>
        <row r="76">
          <cell r="D76">
            <v>-72.2</v>
          </cell>
          <cell r="E76">
            <v>91.2</v>
          </cell>
          <cell r="F76">
            <v>281.2</v>
          </cell>
          <cell r="G76">
            <v>83.600000000000009</v>
          </cell>
          <cell r="H76">
            <v>72.2</v>
          </cell>
          <cell r="I76">
            <v>60.800000000000004</v>
          </cell>
          <cell r="J76">
            <v>72.2</v>
          </cell>
          <cell r="K76">
            <v>87.4</v>
          </cell>
          <cell r="L76">
            <v>68.400000000000006</v>
          </cell>
          <cell r="M76">
            <v>98.800000000000011</v>
          </cell>
          <cell r="N76">
            <v>95</v>
          </cell>
          <cell r="O76">
            <v>98.800000000000011</v>
          </cell>
          <cell r="P76">
            <v>1037.3999999999999</v>
          </cell>
          <cell r="AD76">
            <v>0</v>
          </cell>
          <cell r="AR76">
            <v>0</v>
          </cell>
          <cell r="BF76">
            <v>0</v>
          </cell>
          <cell r="BH76">
            <v>-72.2</v>
          </cell>
          <cell r="BI76">
            <v>91.2</v>
          </cell>
          <cell r="BJ76">
            <v>281.2</v>
          </cell>
          <cell r="BK76">
            <v>83.600000000000009</v>
          </cell>
          <cell r="BL76">
            <v>72.2</v>
          </cell>
          <cell r="BM76">
            <v>60.800000000000004</v>
          </cell>
          <cell r="BN76">
            <v>72.2</v>
          </cell>
          <cell r="BO76">
            <v>87.4</v>
          </cell>
          <cell r="BP76">
            <v>68.400000000000006</v>
          </cell>
          <cell r="BQ76">
            <v>98.800000000000011</v>
          </cell>
          <cell r="BR76">
            <v>95</v>
          </cell>
          <cell r="BS76">
            <v>98.800000000000011</v>
          </cell>
          <cell r="BT76">
            <v>1037.3999999999999</v>
          </cell>
          <cell r="CH76">
            <v>0</v>
          </cell>
          <cell r="CV76">
            <v>0</v>
          </cell>
          <cell r="DJ76">
            <v>0</v>
          </cell>
          <cell r="DX76">
            <v>0</v>
          </cell>
          <cell r="DZ76">
            <v>0</v>
          </cell>
          <cell r="EA76">
            <v>0</v>
          </cell>
          <cell r="EB76">
            <v>0</v>
          </cell>
          <cell r="EC76">
            <v>0</v>
          </cell>
          <cell r="ED76">
            <v>0</v>
          </cell>
          <cell r="EE76">
            <v>0</v>
          </cell>
          <cell r="EF76">
            <v>0</v>
          </cell>
          <cell r="EG76">
            <v>0</v>
          </cell>
          <cell r="EH76">
            <v>0</v>
          </cell>
          <cell r="EI76">
            <v>0</v>
          </cell>
          <cell r="EJ76">
            <v>0</v>
          </cell>
          <cell r="EK76">
            <v>0</v>
          </cell>
          <cell r="EL76">
            <v>0</v>
          </cell>
        </row>
        <row r="77">
          <cell r="D77">
            <v>0</v>
          </cell>
          <cell r="E77">
            <v>19</v>
          </cell>
          <cell r="F77">
            <v>38</v>
          </cell>
          <cell r="G77">
            <v>19</v>
          </cell>
          <cell r="H77">
            <v>57</v>
          </cell>
          <cell r="I77">
            <v>-19</v>
          </cell>
          <cell r="J77">
            <v>38</v>
          </cell>
          <cell r="K77">
            <v>19</v>
          </cell>
          <cell r="L77">
            <v>19</v>
          </cell>
          <cell r="M77">
            <v>0</v>
          </cell>
          <cell r="N77">
            <v>0</v>
          </cell>
          <cell r="O77">
            <v>0</v>
          </cell>
          <cell r="P77">
            <v>190</v>
          </cell>
          <cell r="AD77">
            <v>0</v>
          </cell>
          <cell r="AR77">
            <v>0</v>
          </cell>
          <cell r="BF77">
            <v>0</v>
          </cell>
          <cell r="BH77">
            <v>0</v>
          </cell>
          <cell r="BI77">
            <v>19</v>
          </cell>
          <cell r="BJ77">
            <v>38</v>
          </cell>
          <cell r="BK77">
            <v>19</v>
          </cell>
          <cell r="BL77">
            <v>57</v>
          </cell>
          <cell r="BM77">
            <v>-19</v>
          </cell>
          <cell r="BN77">
            <v>38</v>
          </cell>
          <cell r="BO77">
            <v>19</v>
          </cell>
          <cell r="BP77">
            <v>19</v>
          </cell>
          <cell r="BQ77">
            <v>0</v>
          </cell>
          <cell r="BR77">
            <v>0</v>
          </cell>
          <cell r="BS77">
            <v>0</v>
          </cell>
          <cell r="BT77">
            <v>190</v>
          </cell>
          <cell r="CH77">
            <v>0</v>
          </cell>
          <cell r="CV77">
            <v>0</v>
          </cell>
          <cell r="DJ77">
            <v>0</v>
          </cell>
          <cell r="DX77">
            <v>0</v>
          </cell>
          <cell r="DZ77">
            <v>0</v>
          </cell>
          <cell r="EA77">
            <v>0</v>
          </cell>
          <cell r="EB77">
            <v>0</v>
          </cell>
          <cell r="EC77">
            <v>0</v>
          </cell>
          <cell r="ED77">
            <v>0</v>
          </cell>
          <cell r="EE77">
            <v>0</v>
          </cell>
          <cell r="EF77">
            <v>0</v>
          </cell>
          <cell r="EG77">
            <v>0</v>
          </cell>
          <cell r="EH77">
            <v>0</v>
          </cell>
          <cell r="EI77">
            <v>0</v>
          </cell>
          <cell r="EJ77">
            <v>0</v>
          </cell>
          <cell r="EK77">
            <v>0</v>
          </cell>
          <cell r="EL77">
            <v>0</v>
          </cell>
        </row>
        <row r="78">
          <cell r="D78">
            <v>-3095.8438696786757</v>
          </cell>
          <cell r="E78">
            <v>-1630.3932833671679</v>
          </cell>
          <cell r="F78">
            <v>-2848.0885091763321</v>
          </cell>
          <cell r="G78">
            <v>-2920.8313593023731</v>
          </cell>
          <cell r="H78">
            <v>-3660.5938447286139</v>
          </cell>
          <cell r="I78">
            <v>-3476.8583622953688</v>
          </cell>
          <cell r="J78">
            <v>-3354.0036978059825</v>
          </cell>
          <cell r="K78">
            <v>-2819.6558834239963</v>
          </cell>
          <cell r="L78">
            <v>-2932.3693592462082</v>
          </cell>
          <cell r="M78">
            <v>-2992.2821122898222</v>
          </cell>
          <cell r="N78">
            <v>-2576.9542311931059</v>
          </cell>
          <cell r="O78">
            <v>-2401.7254874923551</v>
          </cell>
          <cell r="P78">
            <v>-34709.599999999999</v>
          </cell>
          <cell r="AD78">
            <v>0</v>
          </cell>
          <cell r="AR78">
            <v>0</v>
          </cell>
          <cell r="BF78">
            <v>0</v>
          </cell>
          <cell r="BH78">
            <v>683.16021552376924</v>
          </cell>
          <cell r="BI78">
            <v>734.78768769001726</v>
          </cell>
          <cell r="BJ78">
            <v>880.56889814783176</v>
          </cell>
          <cell r="BK78">
            <v>918.99132620492765</v>
          </cell>
          <cell r="BL78">
            <v>853.15223510336148</v>
          </cell>
          <cell r="BM78">
            <v>829.56440652150422</v>
          </cell>
          <cell r="BN78">
            <v>783.32183703238582</v>
          </cell>
          <cell r="BO78">
            <v>968.19382890685722</v>
          </cell>
          <cell r="BP78">
            <v>1025.8412001256129</v>
          </cell>
          <cell r="BQ78">
            <v>961.22332064515285</v>
          </cell>
          <cell r="BR78">
            <v>807.05925123322004</v>
          </cell>
          <cell r="BS78">
            <v>844.53579286535933</v>
          </cell>
          <cell r="BT78">
            <v>10290.400000000001</v>
          </cell>
          <cell r="CH78">
            <v>0</v>
          </cell>
          <cell r="CV78">
            <v>0</v>
          </cell>
          <cell r="DJ78">
            <v>0</v>
          </cell>
          <cell r="DX78">
            <v>0</v>
          </cell>
          <cell r="DZ78">
            <v>-3779.0040852024449</v>
          </cell>
          <cell r="EA78">
            <v>-2365.1809710571852</v>
          </cell>
          <cell r="EB78">
            <v>-3728.6574073241636</v>
          </cell>
          <cell r="EC78">
            <v>-3839.8226855073008</v>
          </cell>
          <cell r="ED78">
            <v>-4513.7460798319753</v>
          </cell>
          <cell r="EE78">
            <v>-4306.422768816873</v>
          </cell>
          <cell r="EF78">
            <v>-4137.3255348383682</v>
          </cell>
          <cell r="EG78">
            <v>-3787.8497123308534</v>
          </cell>
          <cell r="EH78">
            <v>-3958.2105593718211</v>
          </cell>
          <cell r="EI78">
            <v>-3953.505432934975</v>
          </cell>
          <cell r="EJ78">
            <v>-3384.0134824263259</v>
          </cell>
          <cell r="EK78">
            <v>-3246.2612803577144</v>
          </cell>
          <cell r="EL78">
            <v>-44999.999999999993</v>
          </cell>
        </row>
        <row r="79">
          <cell r="D79">
            <v>-3168.0438696786755</v>
          </cell>
          <cell r="E79">
            <v>-1520.1932833671679</v>
          </cell>
          <cell r="F79">
            <v>-2528.8885091763323</v>
          </cell>
          <cell r="G79">
            <v>-2818.2313593023732</v>
          </cell>
          <cell r="H79">
            <v>-3531.3938447286141</v>
          </cell>
          <cell r="I79">
            <v>-3435.0583622953686</v>
          </cell>
          <cell r="J79">
            <v>-3243.8036978059827</v>
          </cell>
          <cell r="K79">
            <v>-2713.2558834239962</v>
          </cell>
          <cell r="L79">
            <v>-2844.9693592462081</v>
          </cell>
          <cell r="M79">
            <v>-2893.482112289822</v>
          </cell>
          <cell r="N79">
            <v>-2481.9542311931059</v>
          </cell>
          <cell r="O79">
            <v>-2302.9254874923549</v>
          </cell>
          <cell r="P79">
            <v>-33482.199999999997</v>
          </cell>
          <cell r="R79">
            <v>0</v>
          </cell>
          <cell r="S79">
            <v>0</v>
          </cell>
          <cell r="T79">
            <v>0</v>
          </cell>
          <cell r="U79">
            <v>0</v>
          </cell>
          <cell r="V79">
            <v>0</v>
          </cell>
          <cell r="W79">
            <v>0</v>
          </cell>
          <cell r="X79">
            <v>0</v>
          </cell>
          <cell r="Y79">
            <v>0</v>
          </cell>
          <cell r="Z79">
            <v>0</v>
          </cell>
          <cell r="AA79">
            <v>0</v>
          </cell>
          <cell r="AB79">
            <v>0</v>
          </cell>
          <cell r="AC79">
            <v>0</v>
          </cell>
          <cell r="AD79">
            <v>0</v>
          </cell>
          <cell r="AF79">
            <v>0</v>
          </cell>
          <cell r="AG79">
            <v>0</v>
          </cell>
          <cell r="AH79">
            <v>0</v>
          </cell>
          <cell r="AI79">
            <v>0</v>
          </cell>
          <cell r="AJ79">
            <v>0</v>
          </cell>
          <cell r="AK79">
            <v>0</v>
          </cell>
          <cell r="AL79">
            <v>0</v>
          </cell>
          <cell r="AM79">
            <v>0</v>
          </cell>
          <cell r="AN79">
            <v>0</v>
          </cell>
          <cell r="AO79">
            <v>0</v>
          </cell>
          <cell r="AP79">
            <v>0</v>
          </cell>
          <cell r="AQ79">
            <v>0</v>
          </cell>
          <cell r="AR79">
            <v>0</v>
          </cell>
          <cell r="AT79">
            <v>0</v>
          </cell>
          <cell r="AU79">
            <v>0</v>
          </cell>
          <cell r="AV79">
            <v>0</v>
          </cell>
          <cell r="AW79">
            <v>0</v>
          </cell>
          <cell r="AX79">
            <v>0</v>
          </cell>
          <cell r="AY79">
            <v>0</v>
          </cell>
          <cell r="AZ79">
            <v>0</v>
          </cell>
          <cell r="BA79">
            <v>0</v>
          </cell>
          <cell r="BB79">
            <v>0</v>
          </cell>
          <cell r="BC79">
            <v>0</v>
          </cell>
          <cell r="BD79">
            <v>0</v>
          </cell>
          <cell r="BE79">
            <v>0</v>
          </cell>
          <cell r="BF79">
            <v>0</v>
          </cell>
          <cell r="BH79">
            <v>610.96021552376919</v>
          </cell>
          <cell r="BI79">
            <v>844.98768769001731</v>
          </cell>
          <cell r="BJ79">
            <v>1199.7688981478318</v>
          </cell>
          <cell r="BK79">
            <v>1021.5913262049277</v>
          </cell>
          <cell r="BL79">
            <v>982.35223510336141</v>
          </cell>
          <cell r="BM79">
            <v>871.36440652150418</v>
          </cell>
          <cell r="BN79">
            <v>893.52183703238586</v>
          </cell>
          <cell r="BO79">
            <v>1074.5938289068572</v>
          </cell>
          <cell r="BP79">
            <v>1113.241200125613</v>
          </cell>
          <cell r="BQ79">
            <v>1060.0233206451528</v>
          </cell>
          <cell r="BR79">
            <v>902.05925123322004</v>
          </cell>
          <cell r="BS79">
            <v>943.33579286535928</v>
          </cell>
          <cell r="BT79">
            <v>11517.800000000001</v>
          </cell>
          <cell r="BV79">
            <v>0</v>
          </cell>
          <cell r="BW79">
            <v>0</v>
          </cell>
          <cell r="BX79">
            <v>0</v>
          </cell>
          <cell r="BY79">
            <v>0</v>
          </cell>
          <cell r="BZ79">
            <v>0</v>
          </cell>
          <cell r="CA79">
            <v>0</v>
          </cell>
          <cell r="CB79">
            <v>0</v>
          </cell>
          <cell r="CC79">
            <v>0</v>
          </cell>
          <cell r="CD79">
            <v>0</v>
          </cell>
          <cell r="CE79">
            <v>0</v>
          </cell>
          <cell r="CF79">
            <v>0</v>
          </cell>
          <cell r="CG79">
            <v>0</v>
          </cell>
          <cell r="CH79">
            <v>0</v>
          </cell>
          <cell r="CJ79">
            <v>0</v>
          </cell>
          <cell r="CK79">
            <v>0</v>
          </cell>
          <cell r="CL79">
            <v>0</v>
          </cell>
          <cell r="CM79">
            <v>0</v>
          </cell>
          <cell r="CN79">
            <v>0</v>
          </cell>
          <cell r="CO79">
            <v>0</v>
          </cell>
          <cell r="CP79">
            <v>0</v>
          </cell>
          <cell r="CQ79">
            <v>0</v>
          </cell>
          <cell r="CR79">
            <v>0</v>
          </cell>
          <cell r="CS79">
            <v>0</v>
          </cell>
          <cell r="CT79">
            <v>0</v>
          </cell>
          <cell r="CU79">
            <v>0</v>
          </cell>
          <cell r="CV79">
            <v>0</v>
          </cell>
          <cell r="CX79">
            <v>0</v>
          </cell>
          <cell r="CY79">
            <v>0</v>
          </cell>
          <cell r="CZ79">
            <v>0</v>
          </cell>
          <cell r="DA79">
            <v>0</v>
          </cell>
          <cell r="DB79">
            <v>0</v>
          </cell>
          <cell r="DC79">
            <v>0</v>
          </cell>
          <cell r="DD79">
            <v>0</v>
          </cell>
          <cell r="DE79">
            <v>0</v>
          </cell>
          <cell r="DF79">
            <v>0</v>
          </cell>
          <cell r="DG79">
            <v>0</v>
          </cell>
          <cell r="DH79">
            <v>0</v>
          </cell>
          <cell r="DI79">
            <v>0</v>
          </cell>
          <cell r="DJ79">
            <v>0</v>
          </cell>
          <cell r="DL79">
            <v>0</v>
          </cell>
          <cell r="DM79">
            <v>0</v>
          </cell>
          <cell r="DN79">
            <v>0</v>
          </cell>
          <cell r="DO79">
            <v>0</v>
          </cell>
          <cell r="DP79">
            <v>0</v>
          </cell>
          <cell r="DQ79">
            <v>0</v>
          </cell>
          <cell r="DR79">
            <v>0</v>
          </cell>
          <cell r="DS79">
            <v>0</v>
          </cell>
          <cell r="DT79">
            <v>0</v>
          </cell>
          <cell r="DU79">
            <v>0</v>
          </cell>
          <cell r="DV79">
            <v>0</v>
          </cell>
          <cell r="DW79">
            <v>0</v>
          </cell>
          <cell r="DX79">
            <v>0</v>
          </cell>
          <cell r="DZ79">
            <v>-3779.0040852024449</v>
          </cell>
          <cell r="EA79">
            <v>-2365.1809710571852</v>
          </cell>
          <cell r="EB79">
            <v>-3728.6574073241636</v>
          </cell>
          <cell r="EC79">
            <v>-3839.8226855073008</v>
          </cell>
          <cell r="ED79">
            <v>-4513.7460798319753</v>
          </cell>
          <cell r="EE79">
            <v>-4306.422768816873</v>
          </cell>
          <cell r="EF79">
            <v>-4137.3255348383682</v>
          </cell>
          <cell r="EG79">
            <v>-3787.8497123308534</v>
          </cell>
          <cell r="EH79">
            <v>-3958.2105593718211</v>
          </cell>
          <cell r="EI79">
            <v>-3953.505432934975</v>
          </cell>
          <cell r="EJ79">
            <v>-3384.0134824263259</v>
          </cell>
          <cell r="EK79">
            <v>-3246.2612803577144</v>
          </cell>
          <cell r="EL79">
            <v>-44999.999999999993</v>
          </cell>
        </row>
        <row r="82">
          <cell r="D82">
            <v>-114</v>
          </cell>
          <cell r="E82">
            <v>-83.600000000000009</v>
          </cell>
          <cell r="F82">
            <v>-87.4</v>
          </cell>
          <cell r="G82">
            <v>-72.2</v>
          </cell>
          <cell r="H82">
            <v>-79.800000000000011</v>
          </cell>
          <cell r="I82">
            <v>-106.4</v>
          </cell>
          <cell r="J82">
            <v>-114</v>
          </cell>
          <cell r="K82">
            <v>-106.4</v>
          </cell>
          <cell r="L82">
            <v>-76</v>
          </cell>
          <cell r="M82">
            <v>-167.20000000000002</v>
          </cell>
          <cell r="N82">
            <v>-140.6</v>
          </cell>
          <cell r="O82">
            <v>-136.80000000000001</v>
          </cell>
          <cell r="P82">
            <v>-1284.3999999999999</v>
          </cell>
          <cell r="AD82">
            <v>0</v>
          </cell>
          <cell r="AR82">
            <v>0</v>
          </cell>
          <cell r="BF82">
            <v>0</v>
          </cell>
          <cell r="BH82">
            <v>-114</v>
          </cell>
          <cell r="BI82">
            <v>-83.600000000000009</v>
          </cell>
          <cell r="BJ82">
            <v>-87.4</v>
          </cell>
          <cell r="BK82">
            <v>-72.2</v>
          </cell>
          <cell r="BL82">
            <v>-79.800000000000011</v>
          </cell>
          <cell r="BM82">
            <v>-106.4</v>
          </cell>
          <cell r="BN82">
            <v>-114</v>
          </cell>
          <cell r="BO82">
            <v>-106.4</v>
          </cell>
          <cell r="BP82">
            <v>-76</v>
          </cell>
          <cell r="BQ82">
            <v>-167.20000000000002</v>
          </cell>
          <cell r="BR82">
            <v>-140.6</v>
          </cell>
          <cell r="BS82">
            <v>-136.80000000000001</v>
          </cell>
          <cell r="BT82">
            <v>-1284.3999999999999</v>
          </cell>
          <cell r="CH82">
            <v>0</v>
          </cell>
          <cell r="CV82">
            <v>0</v>
          </cell>
          <cell r="DJ82">
            <v>0</v>
          </cell>
          <cell r="DX82">
            <v>0</v>
          </cell>
          <cell r="DZ82">
            <v>0</v>
          </cell>
          <cell r="EA82">
            <v>0</v>
          </cell>
          <cell r="EB82">
            <v>0</v>
          </cell>
          <cell r="EC82">
            <v>0</v>
          </cell>
          <cell r="ED82">
            <v>0</v>
          </cell>
          <cell r="EE82">
            <v>0</v>
          </cell>
          <cell r="EF82">
            <v>0</v>
          </cell>
          <cell r="EG82">
            <v>0</v>
          </cell>
          <cell r="EH82">
            <v>0</v>
          </cell>
          <cell r="EI82">
            <v>0</v>
          </cell>
          <cell r="EJ82">
            <v>0</v>
          </cell>
          <cell r="EK82">
            <v>0</v>
          </cell>
          <cell r="EL82">
            <v>0</v>
          </cell>
        </row>
        <row r="83">
          <cell r="D83">
            <v>0</v>
          </cell>
          <cell r="E83">
            <v>0</v>
          </cell>
          <cell r="F83">
            <v>0</v>
          </cell>
          <cell r="G83">
            <v>0</v>
          </cell>
          <cell r="H83">
            <v>0</v>
          </cell>
          <cell r="I83">
            <v>0</v>
          </cell>
          <cell r="J83">
            <v>0</v>
          </cell>
          <cell r="K83">
            <v>0</v>
          </cell>
          <cell r="L83">
            <v>0</v>
          </cell>
          <cell r="M83">
            <v>0</v>
          </cell>
          <cell r="N83">
            <v>0</v>
          </cell>
          <cell r="O83">
            <v>0</v>
          </cell>
          <cell r="P83">
            <v>0</v>
          </cell>
          <cell r="AD83">
            <v>0</v>
          </cell>
          <cell r="AR83">
            <v>0</v>
          </cell>
          <cell r="BF83">
            <v>0</v>
          </cell>
          <cell r="BH83">
            <v>0</v>
          </cell>
          <cell r="BI83">
            <v>0</v>
          </cell>
          <cell r="BJ83">
            <v>0</v>
          </cell>
          <cell r="BK83">
            <v>0</v>
          </cell>
          <cell r="BL83">
            <v>0</v>
          </cell>
          <cell r="BM83">
            <v>0</v>
          </cell>
          <cell r="BN83">
            <v>0</v>
          </cell>
          <cell r="BO83">
            <v>0</v>
          </cell>
          <cell r="BP83">
            <v>0</v>
          </cell>
          <cell r="BQ83">
            <v>0</v>
          </cell>
          <cell r="BR83">
            <v>0</v>
          </cell>
          <cell r="BS83">
            <v>0</v>
          </cell>
          <cell r="BT83">
            <v>0</v>
          </cell>
          <cell r="CH83">
            <v>0</v>
          </cell>
          <cell r="CV83">
            <v>0</v>
          </cell>
          <cell r="DJ83">
            <v>0</v>
          </cell>
          <cell r="DX83">
            <v>0</v>
          </cell>
          <cell r="DZ83">
            <v>0</v>
          </cell>
          <cell r="EA83">
            <v>0</v>
          </cell>
          <cell r="EB83">
            <v>0</v>
          </cell>
          <cell r="EC83">
            <v>0</v>
          </cell>
          <cell r="ED83">
            <v>0</v>
          </cell>
          <cell r="EE83">
            <v>0</v>
          </cell>
          <cell r="EF83">
            <v>0</v>
          </cell>
          <cell r="EG83">
            <v>0</v>
          </cell>
          <cell r="EH83">
            <v>0</v>
          </cell>
          <cell r="EI83">
            <v>0</v>
          </cell>
          <cell r="EJ83">
            <v>0</v>
          </cell>
          <cell r="EK83">
            <v>0</v>
          </cell>
          <cell r="EL83">
            <v>0</v>
          </cell>
        </row>
        <row r="84">
          <cell r="D84">
            <v>-104716.44386967871</v>
          </cell>
          <cell r="E84">
            <v>-103148.39328336717</v>
          </cell>
          <cell r="F84">
            <v>-84571.28850917636</v>
          </cell>
          <cell r="G84">
            <v>-4416.0313593023729</v>
          </cell>
          <cell r="H84">
            <v>-5231.7938447286142</v>
          </cell>
          <cell r="I84">
            <v>-4941.6583622953694</v>
          </cell>
          <cell r="J84">
            <v>-4731.4036978059821</v>
          </cell>
          <cell r="K84">
            <v>-4360.4558834239961</v>
          </cell>
          <cell r="L84">
            <v>-4621.3693592462078</v>
          </cell>
          <cell r="M84">
            <v>-4548.2821122898222</v>
          </cell>
          <cell r="N84">
            <v>-3866.9542311931059</v>
          </cell>
          <cell r="O84">
            <v>-3786.7254874923551</v>
          </cell>
          <cell r="P84">
            <v>-332940.79999999999</v>
          </cell>
          <cell r="AD84">
            <v>0</v>
          </cell>
          <cell r="AR84">
            <v>0</v>
          </cell>
          <cell r="BF84">
            <v>0</v>
          </cell>
          <cell r="BH84">
            <v>-1110.4397844762307</v>
          </cell>
          <cell r="BI84">
            <v>-956.21231230998274</v>
          </cell>
          <cell r="BJ84">
            <v>-1015.6311018521682</v>
          </cell>
          <cell r="BK84">
            <v>-749.20867379507229</v>
          </cell>
          <cell r="BL84">
            <v>-891.04776489663857</v>
          </cell>
          <cell r="BM84">
            <v>-808.23559347849596</v>
          </cell>
          <cell r="BN84">
            <v>-767.07816296761428</v>
          </cell>
          <cell r="BO84">
            <v>-745.60617109314285</v>
          </cell>
          <cell r="BP84">
            <v>-836.15879987438711</v>
          </cell>
          <cell r="BQ84">
            <v>-767.77667935484715</v>
          </cell>
          <cell r="BR84">
            <v>-655.94074876677996</v>
          </cell>
          <cell r="BS84">
            <v>-713.46420713464067</v>
          </cell>
          <cell r="BT84">
            <v>-10016.799999999999</v>
          </cell>
          <cell r="CH84">
            <v>0</v>
          </cell>
          <cell r="CV84">
            <v>0</v>
          </cell>
          <cell r="DJ84">
            <v>0</v>
          </cell>
          <cell r="DL84">
            <v>173</v>
          </cell>
          <cell r="DM84">
            <v>173</v>
          </cell>
          <cell r="DN84">
            <v>173</v>
          </cell>
          <cell r="DO84">
            <v>173</v>
          </cell>
          <cell r="DP84">
            <v>173</v>
          </cell>
          <cell r="DQ84">
            <v>173</v>
          </cell>
          <cell r="DR84">
            <v>173</v>
          </cell>
          <cell r="DS84">
            <v>173</v>
          </cell>
          <cell r="DT84">
            <v>173</v>
          </cell>
          <cell r="DU84">
            <v>173</v>
          </cell>
          <cell r="DV84">
            <v>173</v>
          </cell>
          <cell r="DW84">
            <v>173</v>
          </cell>
          <cell r="DX84">
            <v>2076</v>
          </cell>
          <cell r="DZ84">
            <v>-3779.0040852024731</v>
          </cell>
          <cell r="EA84">
            <v>-2365.1809710571852</v>
          </cell>
          <cell r="EB84">
            <v>-3728.6574073241923</v>
          </cell>
          <cell r="EC84">
            <v>-3839.8226855073008</v>
          </cell>
          <cell r="ED84">
            <v>-4513.7460798319753</v>
          </cell>
          <cell r="EE84">
            <v>-4306.422768816873</v>
          </cell>
          <cell r="EF84">
            <v>-4137.3255348383682</v>
          </cell>
          <cell r="EG84">
            <v>-3787.8497123308534</v>
          </cell>
          <cell r="EH84">
            <v>-3958.2105593718211</v>
          </cell>
          <cell r="EI84">
            <v>-3953.505432934975</v>
          </cell>
          <cell r="EJ84">
            <v>-3384.0134824263259</v>
          </cell>
          <cell r="EK84">
            <v>-3246.2612803577144</v>
          </cell>
          <cell r="EL84">
            <v>-45000.000000000051</v>
          </cell>
        </row>
        <row r="85">
          <cell r="D85">
            <v>-104830.44386967871</v>
          </cell>
          <cell r="E85">
            <v>-103231.99328336718</v>
          </cell>
          <cell r="F85">
            <v>-84658.688509176354</v>
          </cell>
          <cell r="G85">
            <v>-4488.2313593023728</v>
          </cell>
          <cell r="H85">
            <v>-5311.5938447286144</v>
          </cell>
          <cell r="I85">
            <v>-5048.0583622953691</v>
          </cell>
          <cell r="J85">
            <v>-4845.4036978059821</v>
          </cell>
          <cell r="K85">
            <v>-4466.8558834239957</v>
          </cell>
          <cell r="L85">
            <v>-4697.3693592462078</v>
          </cell>
          <cell r="M85">
            <v>-4715.482112289822</v>
          </cell>
          <cell r="N85">
            <v>-4007.5542311931058</v>
          </cell>
          <cell r="O85">
            <v>-3923.5254874923553</v>
          </cell>
          <cell r="P85">
            <v>-334225.2</v>
          </cell>
          <cell r="R85">
            <v>0</v>
          </cell>
          <cell r="S85">
            <v>0</v>
          </cell>
          <cell r="T85">
            <v>0</v>
          </cell>
          <cell r="U85">
            <v>0</v>
          </cell>
          <cell r="V85">
            <v>0</v>
          </cell>
          <cell r="W85">
            <v>0</v>
          </cell>
          <cell r="X85">
            <v>0</v>
          </cell>
          <cell r="Y85">
            <v>0</v>
          </cell>
          <cell r="Z85">
            <v>0</v>
          </cell>
          <cell r="AA85">
            <v>0</v>
          </cell>
          <cell r="AB85">
            <v>0</v>
          </cell>
          <cell r="AC85">
            <v>0</v>
          </cell>
          <cell r="AD85">
            <v>0</v>
          </cell>
          <cell r="AF85">
            <v>0</v>
          </cell>
          <cell r="AG85">
            <v>0</v>
          </cell>
          <cell r="AH85">
            <v>0</v>
          </cell>
          <cell r="AI85">
            <v>0</v>
          </cell>
          <cell r="AJ85">
            <v>0</v>
          </cell>
          <cell r="AK85">
            <v>0</v>
          </cell>
          <cell r="AL85">
            <v>0</v>
          </cell>
          <cell r="AM85">
            <v>0</v>
          </cell>
          <cell r="AN85">
            <v>0</v>
          </cell>
          <cell r="AO85">
            <v>0</v>
          </cell>
          <cell r="AP85">
            <v>0</v>
          </cell>
          <cell r="AQ85">
            <v>0</v>
          </cell>
          <cell r="AR85">
            <v>0</v>
          </cell>
          <cell r="AT85">
            <v>0</v>
          </cell>
          <cell r="AU85">
            <v>0</v>
          </cell>
          <cell r="AV85">
            <v>0</v>
          </cell>
          <cell r="AW85">
            <v>0</v>
          </cell>
          <cell r="AX85">
            <v>0</v>
          </cell>
          <cell r="AY85">
            <v>0</v>
          </cell>
          <cell r="AZ85">
            <v>0</v>
          </cell>
          <cell r="BA85">
            <v>0</v>
          </cell>
          <cell r="BB85">
            <v>0</v>
          </cell>
          <cell r="BC85">
            <v>0</v>
          </cell>
          <cell r="BD85">
            <v>0</v>
          </cell>
          <cell r="BE85">
            <v>0</v>
          </cell>
          <cell r="BF85">
            <v>0</v>
          </cell>
          <cell r="BH85">
            <v>-1224.4397844762307</v>
          </cell>
          <cell r="BI85">
            <v>-1039.8123123099826</v>
          </cell>
          <cell r="BJ85">
            <v>-1103.0311018521681</v>
          </cell>
          <cell r="BK85">
            <v>-821.40867379507233</v>
          </cell>
          <cell r="BL85">
            <v>-970.84776489663864</v>
          </cell>
          <cell r="BM85">
            <v>-914.63559347849593</v>
          </cell>
          <cell r="BN85">
            <v>-881.07816296761428</v>
          </cell>
          <cell r="BO85">
            <v>-852.00617109314283</v>
          </cell>
          <cell r="BP85">
            <v>-912.15879987438711</v>
          </cell>
          <cell r="BQ85">
            <v>-934.97667935484719</v>
          </cell>
          <cell r="BR85">
            <v>-796.54074876677998</v>
          </cell>
          <cell r="BS85">
            <v>-850.26420713464063</v>
          </cell>
          <cell r="BT85">
            <v>-11301.199999999999</v>
          </cell>
          <cell r="BV85">
            <v>0</v>
          </cell>
          <cell r="BW85">
            <v>0</v>
          </cell>
          <cell r="BX85">
            <v>0</v>
          </cell>
          <cell r="BY85">
            <v>0</v>
          </cell>
          <cell r="BZ85">
            <v>0</v>
          </cell>
          <cell r="CA85">
            <v>0</v>
          </cell>
          <cell r="CB85">
            <v>0</v>
          </cell>
          <cell r="CC85">
            <v>0</v>
          </cell>
          <cell r="CD85">
            <v>0</v>
          </cell>
          <cell r="CE85">
            <v>0</v>
          </cell>
          <cell r="CF85">
            <v>0</v>
          </cell>
          <cell r="CG85">
            <v>0</v>
          </cell>
          <cell r="CH85">
            <v>0</v>
          </cell>
          <cell r="CJ85">
            <v>0</v>
          </cell>
          <cell r="CK85">
            <v>0</v>
          </cell>
          <cell r="CL85">
            <v>0</v>
          </cell>
          <cell r="CM85">
            <v>0</v>
          </cell>
          <cell r="CN85">
            <v>0</v>
          </cell>
          <cell r="CO85">
            <v>0</v>
          </cell>
          <cell r="CP85">
            <v>0</v>
          </cell>
          <cell r="CQ85">
            <v>0</v>
          </cell>
          <cell r="CR85">
            <v>0</v>
          </cell>
          <cell r="CS85">
            <v>0</v>
          </cell>
          <cell r="CT85">
            <v>0</v>
          </cell>
          <cell r="CU85">
            <v>0</v>
          </cell>
          <cell r="CV85">
            <v>0</v>
          </cell>
          <cell r="CX85">
            <v>0</v>
          </cell>
          <cell r="CY85">
            <v>0</v>
          </cell>
          <cell r="CZ85">
            <v>0</v>
          </cell>
          <cell r="DA85">
            <v>0</v>
          </cell>
          <cell r="DB85">
            <v>0</v>
          </cell>
          <cell r="DC85">
            <v>0</v>
          </cell>
          <cell r="DD85">
            <v>0</v>
          </cell>
          <cell r="DE85">
            <v>0</v>
          </cell>
          <cell r="DF85">
            <v>0</v>
          </cell>
          <cell r="DG85">
            <v>0</v>
          </cell>
          <cell r="DH85">
            <v>0</v>
          </cell>
          <cell r="DI85">
            <v>0</v>
          </cell>
          <cell r="DJ85">
            <v>0</v>
          </cell>
          <cell r="DL85">
            <v>173</v>
          </cell>
          <cell r="DM85">
            <v>173</v>
          </cell>
          <cell r="DN85">
            <v>173</v>
          </cell>
          <cell r="DO85">
            <v>173</v>
          </cell>
          <cell r="DP85">
            <v>173</v>
          </cell>
          <cell r="DQ85">
            <v>173</v>
          </cell>
          <cell r="DR85">
            <v>173</v>
          </cell>
          <cell r="DS85">
            <v>173</v>
          </cell>
          <cell r="DT85">
            <v>173</v>
          </cell>
          <cell r="DU85">
            <v>173</v>
          </cell>
          <cell r="DV85">
            <v>173</v>
          </cell>
          <cell r="DW85">
            <v>173</v>
          </cell>
          <cell r="DX85">
            <v>2076</v>
          </cell>
          <cell r="DZ85">
            <v>-3779.0040852024731</v>
          </cell>
          <cell r="EA85">
            <v>-2365.1809710571852</v>
          </cell>
          <cell r="EB85">
            <v>-3728.6574073241923</v>
          </cell>
          <cell r="EC85">
            <v>-3839.8226855073008</v>
          </cell>
          <cell r="ED85">
            <v>-4513.7460798319753</v>
          </cell>
          <cell r="EE85">
            <v>-4306.422768816873</v>
          </cell>
          <cell r="EF85">
            <v>-4137.3255348383682</v>
          </cell>
          <cell r="EG85">
            <v>-3787.8497123308534</v>
          </cell>
          <cell r="EH85">
            <v>-3958.2105593718211</v>
          </cell>
          <cell r="EI85">
            <v>-3953.505432934975</v>
          </cell>
          <cell r="EJ85">
            <v>-3384.0134824263259</v>
          </cell>
          <cell r="EK85">
            <v>-3246.2612803577144</v>
          </cell>
          <cell r="EL85">
            <v>-45000.000000000051</v>
          </cell>
        </row>
        <row r="90">
          <cell r="D90">
            <v>0</v>
          </cell>
          <cell r="E90">
            <v>0</v>
          </cell>
          <cell r="F90">
            <v>0</v>
          </cell>
          <cell r="G90">
            <v>0</v>
          </cell>
          <cell r="H90">
            <v>0</v>
          </cell>
          <cell r="I90">
            <v>0</v>
          </cell>
          <cell r="J90">
            <v>0</v>
          </cell>
          <cell r="K90">
            <v>0</v>
          </cell>
          <cell r="L90">
            <v>0</v>
          </cell>
          <cell r="M90">
            <v>0</v>
          </cell>
          <cell r="N90">
            <v>0</v>
          </cell>
          <cell r="O90">
            <v>0</v>
          </cell>
          <cell r="P90">
            <v>0</v>
          </cell>
          <cell r="AD90">
            <v>0</v>
          </cell>
          <cell r="AR90">
            <v>0</v>
          </cell>
          <cell r="BF90">
            <v>0</v>
          </cell>
          <cell r="BH90">
            <v>0</v>
          </cell>
          <cell r="BI90">
            <v>0</v>
          </cell>
          <cell r="BJ90">
            <v>0</v>
          </cell>
          <cell r="BK90">
            <v>0</v>
          </cell>
          <cell r="BL90">
            <v>0</v>
          </cell>
          <cell r="BM90">
            <v>0</v>
          </cell>
          <cell r="BN90">
            <v>0</v>
          </cell>
          <cell r="BO90">
            <v>0</v>
          </cell>
          <cell r="BP90">
            <v>0</v>
          </cell>
          <cell r="BQ90">
            <v>0</v>
          </cell>
          <cell r="BR90">
            <v>0</v>
          </cell>
          <cell r="BS90">
            <v>0</v>
          </cell>
          <cell r="BT90">
            <v>0</v>
          </cell>
          <cell r="CH90">
            <v>0</v>
          </cell>
          <cell r="CV90">
            <v>0</v>
          </cell>
          <cell r="DJ90">
            <v>0</v>
          </cell>
          <cell r="DX90">
            <v>0</v>
          </cell>
          <cell r="DZ90">
            <v>0</v>
          </cell>
          <cell r="EA90">
            <v>0</v>
          </cell>
          <cell r="EB90">
            <v>0</v>
          </cell>
          <cell r="EC90">
            <v>0</v>
          </cell>
          <cell r="ED90">
            <v>0</v>
          </cell>
          <cell r="EE90">
            <v>0</v>
          </cell>
          <cell r="EF90">
            <v>0</v>
          </cell>
          <cell r="EG90">
            <v>0</v>
          </cell>
          <cell r="EH90">
            <v>0</v>
          </cell>
          <cell r="EI90">
            <v>0</v>
          </cell>
          <cell r="EJ90">
            <v>0</v>
          </cell>
          <cell r="EK90">
            <v>0</v>
          </cell>
          <cell r="EL90">
            <v>0</v>
          </cell>
        </row>
        <row r="91">
          <cell r="D91">
            <v>0</v>
          </cell>
          <cell r="E91">
            <v>0</v>
          </cell>
          <cell r="F91">
            <v>0</v>
          </cell>
          <cell r="G91">
            <v>0</v>
          </cell>
          <cell r="H91">
            <v>0</v>
          </cell>
          <cell r="I91">
            <v>0</v>
          </cell>
          <cell r="J91">
            <v>0</v>
          </cell>
          <cell r="K91">
            <v>0</v>
          </cell>
          <cell r="L91">
            <v>0</v>
          </cell>
          <cell r="M91">
            <v>0</v>
          </cell>
          <cell r="N91">
            <v>0</v>
          </cell>
          <cell r="O91">
            <v>0</v>
          </cell>
          <cell r="P91">
            <v>0</v>
          </cell>
          <cell r="AD91">
            <v>0</v>
          </cell>
          <cell r="AR91">
            <v>0</v>
          </cell>
          <cell r="BF91">
            <v>0</v>
          </cell>
          <cell r="BH91">
            <v>0</v>
          </cell>
          <cell r="BI91">
            <v>0</v>
          </cell>
          <cell r="BJ91">
            <v>0</v>
          </cell>
          <cell r="BK91">
            <v>0</v>
          </cell>
          <cell r="BL91">
            <v>0</v>
          </cell>
          <cell r="BM91">
            <v>0</v>
          </cell>
          <cell r="BN91">
            <v>0</v>
          </cell>
          <cell r="BO91">
            <v>0</v>
          </cell>
          <cell r="BP91">
            <v>0</v>
          </cell>
          <cell r="BQ91">
            <v>0</v>
          </cell>
          <cell r="BR91">
            <v>0</v>
          </cell>
          <cell r="BS91">
            <v>0</v>
          </cell>
          <cell r="BT91">
            <v>0</v>
          </cell>
          <cell r="CH91">
            <v>0</v>
          </cell>
          <cell r="CV91">
            <v>0</v>
          </cell>
          <cell r="DJ91">
            <v>0</v>
          </cell>
          <cell r="DX91">
            <v>0</v>
          </cell>
          <cell r="DZ91">
            <v>0</v>
          </cell>
          <cell r="EA91">
            <v>0</v>
          </cell>
          <cell r="EB91">
            <v>0</v>
          </cell>
          <cell r="EC91">
            <v>0</v>
          </cell>
          <cell r="ED91">
            <v>0</v>
          </cell>
          <cell r="EE91">
            <v>0</v>
          </cell>
          <cell r="EF91">
            <v>0</v>
          </cell>
          <cell r="EG91">
            <v>0</v>
          </cell>
          <cell r="EH91">
            <v>0</v>
          </cell>
          <cell r="EI91">
            <v>0</v>
          </cell>
          <cell r="EJ91">
            <v>0</v>
          </cell>
          <cell r="EK91">
            <v>0</v>
          </cell>
          <cell r="EL91">
            <v>0</v>
          </cell>
        </row>
        <row r="92">
          <cell r="D92">
            <v>0</v>
          </cell>
          <cell r="E92">
            <v>0</v>
          </cell>
          <cell r="F92">
            <v>0</v>
          </cell>
          <cell r="G92">
            <v>0</v>
          </cell>
          <cell r="H92">
            <v>0</v>
          </cell>
          <cell r="I92">
            <v>0</v>
          </cell>
          <cell r="J92">
            <v>0</v>
          </cell>
          <cell r="K92">
            <v>0</v>
          </cell>
          <cell r="L92">
            <v>0</v>
          </cell>
          <cell r="M92">
            <v>0</v>
          </cell>
          <cell r="N92">
            <v>0</v>
          </cell>
          <cell r="O92">
            <v>0</v>
          </cell>
          <cell r="P92">
            <v>0</v>
          </cell>
          <cell r="AD92">
            <v>0</v>
          </cell>
          <cell r="AR92">
            <v>0</v>
          </cell>
          <cell r="BF92">
            <v>0</v>
          </cell>
          <cell r="BH92">
            <v>0</v>
          </cell>
          <cell r="BI92">
            <v>0</v>
          </cell>
          <cell r="BJ92">
            <v>0</v>
          </cell>
          <cell r="BK92">
            <v>0</v>
          </cell>
          <cell r="BL92">
            <v>0</v>
          </cell>
          <cell r="BM92">
            <v>0</v>
          </cell>
          <cell r="BN92">
            <v>0</v>
          </cell>
          <cell r="BO92">
            <v>0</v>
          </cell>
          <cell r="BP92">
            <v>0</v>
          </cell>
          <cell r="BQ92">
            <v>0</v>
          </cell>
          <cell r="BR92">
            <v>0</v>
          </cell>
          <cell r="BS92">
            <v>0</v>
          </cell>
          <cell r="BT92">
            <v>0</v>
          </cell>
          <cell r="CH92">
            <v>0</v>
          </cell>
          <cell r="CV92">
            <v>0</v>
          </cell>
          <cell r="DJ92">
            <v>0</v>
          </cell>
          <cell r="DX92">
            <v>0</v>
          </cell>
          <cell r="DZ92">
            <v>0</v>
          </cell>
          <cell r="EA92">
            <v>0</v>
          </cell>
          <cell r="EB92">
            <v>0</v>
          </cell>
          <cell r="EC92">
            <v>0</v>
          </cell>
          <cell r="ED92">
            <v>0</v>
          </cell>
          <cell r="EE92">
            <v>0</v>
          </cell>
          <cell r="EF92">
            <v>0</v>
          </cell>
          <cell r="EG92">
            <v>0</v>
          </cell>
          <cell r="EH92">
            <v>0</v>
          </cell>
          <cell r="EI92">
            <v>0</v>
          </cell>
          <cell r="EJ92">
            <v>0</v>
          </cell>
          <cell r="EK92">
            <v>0</v>
          </cell>
          <cell r="EL92">
            <v>0</v>
          </cell>
        </row>
        <row r="93">
          <cell r="D93">
            <v>0</v>
          </cell>
          <cell r="E93">
            <v>0</v>
          </cell>
          <cell r="F93">
            <v>0</v>
          </cell>
          <cell r="G93">
            <v>0</v>
          </cell>
          <cell r="H93">
            <v>0</v>
          </cell>
          <cell r="I93">
            <v>0</v>
          </cell>
          <cell r="J93">
            <v>0</v>
          </cell>
          <cell r="K93">
            <v>0</v>
          </cell>
          <cell r="L93">
            <v>0</v>
          </cell>
          <cell r="M93">
            <v>0</v>
          </cell>
          <cell r="N93">
            <v>0</v>
          </cell>
          <cell r="O93">
            <v>0</v>
          </cell>
          <cell r="P93">
            <v>0</v>
          </cell>
          <cell r="R93">
            <v>0</v>
          </cell>
          <cell r="S93">
            <v>0</v>
          </cell>
          <cell r="T93">
            <v>0</v>
          </cell>
          <cell r="U93">
            <v>0</v>
          </cell>
          <cell r="V93">
            <v>0</v>
          </cell>
          <cell r="W93">
            <v>0</v>
          </cell>
          <cell r="X93">
            <v>0</v>
          </cell>
          <cell r="Y93">
            <v>0</v>
          </cell>
          <cell r="Z93">
            <v>0</v>
          </cell>
          <cell r="AA93">
            <v>0</v>
          </cell>
          <cell r="AB93">
            <v>0</v>
          </cell>
          <cell r="AC93">
            <v>0</v>
          </cell>
          <cell r="AD93">
            <v>0</v>
          </cell>
          <cell r="AF93">
            <v>0</v>
          </cell>
          <cell r="AG93">
            <v>0</v>
          </cell>
          <cell r="AH93">
            <v>0</v>
          </cell>
          <cell r="AI93">
            <v>0</v>
          </cell>
          <cell r="AJ93">
            <v>0</v>
          </cell>
          <cell r="AK93">
            <v>0</v>
          </cell>
          <cell r="AL93">
            <v>0</v>
          </cell>
          <cell r="AM93">
            <v>0</v>
          </cell>
          <cell r="AN93">
            <v>0</v>
          </cell>
          <cell r="AO93">
            <v>0</v>
          </cell>
          <cell r="AP93">
            <v>0</v>
          </cell>
          <cell r="AQ93">
            <v>0</v>
          </cell>
          <cell r="AR93">
            <v>0</v>
          </cell>
          <cell r="AT93">
            <v>0</v>
          </cell>
          <cell r="AU93">
            <v>0</v>
          </cell>
          <cell r="AV93">
            <v>0</v>
          </cell>
          <cell r="AW93">
            <v>0</v>
          </cell>
          <cell r="AX93">
            <v>0</v>
          </cell>
          <cell r="AY93">
            <v>0</v>
          </cell>
          <cell r="AZ93">
            <v>0</v>
          </cell>
          <cell r="BA93">
            <v>0</v>
          </cell>
          <cell r="BB93">
            <v>0</v>
          </cell>
          <cell r="BC93">
            <v>0</v>
          </cell>
          <cell r="BD93">
            <v>0</v>
          </cell>
          <cell r="BE93">
            <v>0</v>
          </cell>
          <cell r="BF93">
            <v>0</v>
          </cell>
          <cell r="BH93">
            <v>0</v>
          </cell>
          <cell r="BI93">
            <v>0</v>
          </cell>
          <cell r="BJ93">
            <v>0</v>
          </cell>
          <cell r="BK93">
            <v>0</v>
          </cell>
          <cell r="BL93">
            <v>0</v>
          </cell>
          <cell r="BM93">
            <v>0</v>
          </cell>
          <cell r="BN93">
            <v>0</v>
          </cell>
          <cell r="BO93">
            <v>0</v>
          </cell>
          <cell r="BP93">
            <v>0</v>
          </cell>
          <cell r="BQ93">
            <v>0</v>
          </cell>
          <cell r="BR93">
            <v>0</v>
          </cell>
          <cell r="BS93">
            <v>0</v>
          </cell>
          <cell r="BT93">
            <v>0</v>
          </cell>
          <cell r="BV93">
            <v>0</v>
          </cell>
          <cell r="BW93">
            <v>0</v>
          </cell>
          <cell r="BX93">
            <v>0</v>
          </cell>
          <cell r="BY93">
            <v>0</v>
          </cell>
          <cell r="BZ93">
            <v>0</v>
          </cell>
          <cell r="CA93">
            <v>0</v>
          </cell>
          <cell r="CB93">
            <v>0</v>
          </cell>
          <cell r="CC93">
            <v>0</v>
          </cell>
          <cell r="CD93">
            <v>0</v>
          </cell>
          <cell r="CE93">
            <v>0</v>
          </cell>
          <cell r="CF93">
            <v>0</v>
          </cell>
          <cell r="CG93">
            <v>0</v>
          </cell>
          <cell r="CH93">
            <v>0</v>
          </cell>
          <cell r="CJ93">
            <v>0</v>
          </cell>
          <cell r="CK93">
            <v>0</v>
          </cell>
          <cell r="CL93">
            <v>0</v>
          </cell>
          <cell r="CM93">
            <v>0</v>
          </cell>
          <cell r="CN93">
            <v>0</v>
          </cell>
          <cell r="CO93">
            <v>0</v>
          </cell>
          <cell r="CP93">
            <v>0</v>
          </cell>
          <cell r="CQ93">
            <v>0</v>
          </cell>
          <cell r="CR93">
            <v>0</v>
          </cell>
          <cell r="CS93">
            <v>0</v>
          </cell>
          <cell r="CT93">
            <v>0</v>
          </cell>
          <cell r="CU93">
            <v>0</v>
          </cell>
          <cell r="CV93">
            <v>0</v>
          </cell>
          <cell r="CX93">
            <v>0</v>
          </cell>
          <cell r="CY93">
            <v>0</v>
          </cell>
          <cell r="CZ93">
            <v>0</v>
          </cell>
          <cell r="DA93">
            <v>0</v>
          </cell>
          <cell r="DB93">
            <v>0</v>
          </cell>
          <cell r="DC93">
            <v>0</v>
          </cell>
          <cell r="DD93">
            <v>0</v>
          </cell>
          <cell r="DE93">
            <v>0</v>
          </cell>
          <cell r="DF93">
            <v>0</v>
          </cell>
          <cell r="DG93">
            <v>0</v>
          </cell>
          <cell r="DH93">
            <v>0</v>
          </cell>
          <cell r="DI93">
            <v>0</v>
          </cell>
          <cell r="DJ93">
            <v>0</v>
          </cell>
          <cell r="DL93">
            <v>0</v>
          </cell>
          <cell r="DM93">
            <v>0</v>
          </cell>
          <cell r="DN93">
            <v>0</v>
          </cell>
          <cell r="DO93">
            <v>0</v>
          </cell>
          <cell r="DP93">
            <v>0</v>
          </cell>
          <cell r="DQ93">
            <v>0</v>
          </cell>
          <cell r="DR93">
            <v>0</v>
          </cell>
          <cell r="DS93">
            <v>0</v>
          </cell>
          <cell r="DT93">
            <v>0</v>
          </cell>
          <cell r="DU93">
            <v>0</v>
          </cell>
          <cell r="DV93">
            <v>0</v>
          </cell>
          <cell r="DW93">
            <v>0</v>
          </cell>
          <cell r="DX93">
            <v>0</v>
          </cell>
          <cell r="DZ93">
            <v>0</v>
          </cell>
          <cell r="EA93">
            <v>0</v>
          </cell>
          <cell r="EB93">
            <v>0</v>
          </cell>
          <cell r="EC93">
            <v>0</v>
          </cell>
          <cell r="ED93">
            <v>0</v>
          </cell>
          <cell r="EE93">
            <v>0</v>
          </cell>
          <cell r="EF93">
            <v>0</v>
          </cell>
          <cell r="EG93">
            <v>0</v>
          </cell>
          <cell r="EH93">
            <v>0</v>
          </cell>
          <cell r="EI93">
            <v>0</v>
          </cell>
          <cell r="EJ93">
            <v>0</v>
          </cell>
          <cell r="EK93">
            <v>0</v>
          </cell>
          <cell r="EL93">
            <v>0</v>
          </cell>
        </row>
        <row r="96">
          <cell r="D96">
            <v>0</v>
          </cell>
          <cell r="E96">
            <v>0</v>
          </cell>
          <cell r="F96">
            <v>-18.8</v>
          </cell>
          <cell r="G96">
            <v>-18.8</v>
          </cell>
          <cell r="H96">
            <v>0</v>
          </cell>
          <cell r="I96">
            <v>0</v>
          </cell>
          <cell r="J96">
            <v>0</v>
          </cell>
          <cell r="K96">
            <v>0</v>
          </cell>
          <cell r="L96">
            <v>0</v>
          </cell>
          <cell r="M96">
            <v>0</v>
          </cell>
          <cell r="N96">
            <v>0</v>
          </cell>
          <cell r="O96">
            <v>0</v>
          </cell>
          <cell r="P96">
            <v>-37.6</v>
          </cell>
          <cell r="AD96">
            <v>0</v>
          </cell>
          <cell r="AR96">
            <v>0</v>
          </cell>
          <cell r="BF96">
            <v>0</v>
          </cell>
          <cell r="BH96">
            <v>0</v>
          </cell>
          <cell r="BI96">
            <v>0</v>
          </cell>
          <cell r="BJ96">
            <v>-3.8000000000000003</v>
          </cell>
          <cell r="BK96">
            <v>-3.8000000000000003</v>
          </cell>
          <cell r="BL96">
            <v>0</v>
          </cell>
          <cell r="BM96">
            <v>0</v>
          </cell>
          <cell r="BN96">
            <v>0</v>
          </cell>
          <cell r="BO96">
            <v>0</v>
          </cell>
          <cell r="BP96">
            <v>0</v>
          </cell>
          <cell r="BQ96">
            <v>0</v>
          </cell>
          <cell r="BR96">
            <v>0</v>
          </cell>
          <cell r="BS96">
            <v>0</v>
          </cell>
          <cell r="BT96">
            <v>-7.6000000000000005</v>
          </cell>
          <cell r="CH96">
            <v>0</v>
          </cell>
          <cell r="CV96">
            <v>0</v>
          </cell>
          <cell r="DJ96">
            <v>0</v>
          </cell>
          <cell r="DX96">
            <v>0</v>
          </cell>
          <cell r="DZ96">
            <v>0</v>
          </cell>
          <cell r="EA96">
            <v>0</v>
          </cell>
          <cell r="EB96">
            <v>0</v>
          </cell>
          <cell r="EC96">
            <v>0</v>
          </cell>
          <cell r="ED96">
            <v>0</v>
          </cell>
          <cell r="EE96">
            <v>0</v>
          </cell>
          <cell r="EF96">
            <v>0</v>
          </cell>
          <cell r="EG96">
            <v>0</v>
          </cell>
          <cell r="EH96">
            <v>0</v>
          </cell>
          <cell r="EI96">
            <v>0</v>
          </cell>
          <cell r="EJ96">
            <v>0</v>
          </cell>
          <cell r="EK96">
            <v>0</v>
          </cell>
          <cell r="EL96">
            <v>0</v>
          </cell>
        </row>
        <row r="97">
          <cell r="D97">
            <v>0</v>
          </cell>
          <cell r="E97">
            <v>0</v>
          </cell>
          <cell r="F97">
            <v>0</v>
          </cell>
          <cell r="G97">
            <v>0</v>
          </cell>
          <cell r="H97">
            <v>0</v>
          </cell>
          <cell r="I97">
            <v>0</v>
          </cell>
          <cell r="J97">
            <v>0</v>
          </cell>
          <cell r="K97">
            <v>0</v>
          </cell>
          <cell r="L97">
            <v>0</v>
          </cell>
          <cell r="M97">
            <v>0</v>
          </cell>
          <cell r="N97">
            <v>0</v>
          </cell>
          <cell r="O97">
            <v>0</v>
          </cell>
          <cell r="P97">
            <v>0</v>
          </cell>
          <cell r="AD97">
            <v>0</v>
          </cell>
          <cell r="AR97">
            <v>0</v>
          </cell>
          <cell r="BF97">
            <v>0</v>
          </cell>
          <cell r="BH97">
            <v>0</v>
          </cell>
          <cell r="BI97">
            <v>0</v>
          </cell>
          <cell r="BJ97">
            <v>0</v>
          </cell>
          <cell r="BK97">
            <v>0</v>
          </cell>
          <cell r="BL97">
            <v>0</v>
          </cell>
          <cell r="BM97">
            <v>0</v>
          </cell>
          <cell r="BN97">
            <v>0</v>
          </cell>
          <cell r="BO97">
            <v>0</v>
          </cell>
          <cell r="BP97">
            <v>0</v>
          </cell>
          <cell r="BQ97">
            <v>0</v>
          </cell>
          <cell r="BR97">
            <v>0</v>
          </cell>
          <cell r="BS97">
            <v>0</v>
          </cell>
          <cell r="BT97">
            <v>0</v>
          </cell>
          <cell r="CH97">
            <v>0</v>
          </cell>
          <cell r="CV97">
            <v>0</v>
          </cell>
          <cell r="DJ97">
            <v>0</v>
          </cell>
          <cell r="DX97">
            <v>0</v>
          </cell>
          <cell r="DZ97">
            <v>0</v>
          </cell>
          <cell r="EA97">
            <v>0</v>
          </cell>
          <cell r="EB97">
            <v>0</v>
          </cell>
          <cell r="EC97">
            <v>0</v>
          </cell>
          <cell r="ED97">
            <v>0</v>
          </cell>
          <cell r="EE97">
            <v>0</v>
          </cell>
          <cell r="EF97">
            <v>0</v>
          </cell>
          <cell r="EG97">
            <v>0</v>
          </cell>
          <cell r="EH97">
            <v>0</v>
          </cell>
          <cell r="EI97">
            <v>0</v>
          </cell>
          <cell r="EJ97">
            <v>0</v>
          </cell>
          <cell r="EK97">
            <v>0</v>
          </cell>
          <cell r="EL97">
            <v>0</v>
          </cell>
        </row>
        <row r="98">
          <cell r="D98">
            <v>-1011.4</v>
          </cell>
          <cell r="E98">
            <v>-1121.5999999999999</v>
          </cell>
          <cell r="F98">
            <v>-1182.4000000000001</v>
          </cell>
          <cell r="G98">
            <v>-1026.5999999999999</v>
          </cell>
          <cell r="H98">
            <v>-1030.4000000000001</v>
          </cell>
          <cell r="I98">
            <v>-992.4</v>
          </cell>
          <cell r="J98">
            <v>-1003.8</v>
          </cell>
          <cell r="K98">
            <v>-1019</v>
          </cell>
          <cell r="L98">
            <v>-1011.4</v>
          </cell>
          <cell r="M98">
            <v>-1000</v>
          </cell>
          <cell r="N98">
            <v>-1000</v>
          </cell>
          <cell r="O98">
            <v>-1592</v>
          </cell>
          <cell r="P98">
            <v>-12990.999999999998</v>
          </cell>
          <cell r="AD98">
            <v>0</v>
          </cell>
          <cell r="AR98">
            <v>0</v>
          </cell>
          <cell r="BF98">
            <v>0</v>
          </cell>
          <cell r="BH98">
            <v>-11.4</v>
          </cell>
          <cell r="BI98">
            <v>-121.60000000000001</v>
          </cell>
          <cell r="BJ98">
            <v>-182.4</v>
          </cell>
          <cell r="BK98">
            <v>-26.6</v>
          </cell>
          <cell r="BL98">
            <v>-30.400000000000002</v>
          </cell>
          <cell r="BM98">
            <v>7.6000000000000005</v>
          </cell>
          <cell r="BN98">
            <v>-3.8000000000000003</v>
          </cell>
          <cell r="BO98">
            <v>-19</v>
          </cell>
          <cell r="BP98">
            <v>-11.4</v>
          </cell>
          <cell r="BQ98">
            <v>0</v>
          </cell>
          <cell r="BR98">
            <v>0</v>
          </cell>
          <cell r="BS98">
            <v>0</v>
          </cell>
          <cell r="BT98">
            <v>-398.99999999999994</v>
          </cell>
          <cell r="CH98">
            <v>0</v>
          </cell>
          <cell r="CV98">
            <v>0</v>
          </cell>
          <cell r="DJ98">
            <v>0</v>
          </cell>
          <cell r="DX98">
            <v>0</v>
          </cell>
          <cell r="DZ98">
            <v>0</v>
          </cell>
          <cell r="EA98">
            <v>0</v>
          </cell>
          <cell r="EB98">
            <v>0</v>
          </cell>
          <cell r="EC98">
            <v>0</v>
          </cell>
          <cell r="ED98">
            <v>0</v>
          </cell>
          <cell r="EE98">
            <v>0</v>
          </cell>
          <cell r="EF98">
            <v>0</v>
          </cell>
          <cell r="EG98">
            <v>0</v>
          </cell>
          <cell r="EH98">
            <v>0</v>
          </cell>
          <cell r="EI98">
            <v>0</v>
          </cell>
          <cell r="EJ98">
            <v>0</v>
          </cell>
          <cell r="EK98">
            <v>0</v>
          </cell>
          <cell r="EL98">
            <v>0</v>
          </cell>
        </row>
        <row r="99">
          <cell r="D99">
            <v>-1011.4</v>
          </cell>
          <cell r="E99">
            <v>-1121.5999999999999</v>
          </cell>
          <cell r="F99">
            <v>-1201.2</v>
          </cell>
          <cell r="G99">
            <v>-1045.3999999999999</v>
          </cell>
          <cell r="H99">
            <v>-1030.4000000000001</v>
          </cell>
          <cell r="I99">
            <v>-992.4</v>
          </cell>
          <cell r="J99">
            <v>-1003.8</v>
          </cell>
          <cell r="K99">
            <v>-1019</v>
          </cell>
          <cell r="L99">
            <v>-1011.4</v>
          </cell>
          <cell r="M99">
            <v>-1000</v>
          </cell>
          <cell r="N99">
            <v>-1000</v>
          </cell>
          <cell r="O99">
            <v>-1592</v>
          </cell>
          <cell r="P99">
            <v>-13028.599999999999</v>
          </cell>
          <cell r="R99">
            <v>0</v>
          </cell>
          <cell r="S99">
            <v>0</v>
          </cell>
          <cell r="T99">
            <v>0</v>
          </cell>
          <cell r="U99">
            <v>0</v>
          </cell>
          <cell r="V99">
            <v>0</v>
          </cell>
          <cell r="W99">
            <v>0</v>
          </cell>
          <cell r="X99">
            <v>0</v>
          </cell>
          <cell r="Y99">
            <v>0</v>
          </cell>
          <cell r="Z99">
            <v>0</v>
          </cell>
          <cell r="AA99">
            <v>0</v>
          </cell>
          <cell r="AB99">
            <v>0</v>
          </cell>
          <cell r="AC99">
            <v>0</v>
          </cell>
          <cell r="AD99">
            <v>0</v>
          </cell>
          <cell r="AF99">
            <v>0</v>
          </cell>
          <cell r="AG99">
            <v>0</v>
          </cell>
          <cell r="AH99">
            <v>0</v>
          </cell>
          <cell r="AI99">
            <v>0</v>
          </cell>
          <cell r="AJ99">
            <v>0</v>
          </cell>
          <cell r="AK99">
            <v>0</v>
          </cell>
          <cell r="AL99">
            <v>0</v>
          </cell>
          <cell r="AM99">
            <v>0</v>
          </cell>
          <cell r="AN99">
            <v>0</v>
          </cell>
          <cell r="AO99">
            <v>0</v>
          </cell>
          <cell r="AP99">
            <v>0</v>
          </cell>
          <cell r="AQ99">
            <v>0</v>
          </cell>
          <cell r="AR99">
            <v>0</v>
          </cell>
          <cell r="AT99">
            <v>0</v>
          </cell>
          <cell r="AU99">
            <v>0</v>
          </cell>
          <cell r="AV99">
            <v>0</v>
          </cell>
          <cell r="AW99">
            <v>0</v>
          </cell>
          <cell r="AX99">
            <v>0</v>
          </cell>
          <cell r="AY99">
            <v>0</v>
          </cell>
          <cell r="AZ99">
            <v>0</v>
          </cell>
          <cell r="BA99">
            <v>0</v>
          </cell>
          <cell r="BB99">
            <v>0</v>
          </cell>
          <cell r="BC99">
            <v>0</v>
          </cell>
          <cell r="BD99">
            <v>0</v>
          </cell>
          <cell r="BE99">
            <v>0</v>
          </cell>
          <cell r="BF99">
            <v>0</v>
          </cell>
          <cell r="BH99">
            <v>-11.4</v>
          </cell>
          <cell r="BI99">
            <v>-121.60000000000001</v>
          </cell>
          <cell r="BJ99">
            <v>-186.20000000000002</v>
          </cell>
          <cell r="BK99">
            <v>-30.400000000000002</v>
          </cell>
          <cell r="BL99">
            <v>-30.400000000000002</v>
          </cell>
          <cell r="BM99">
            <v>7.6000000000000005</v>
          </cell>
          <cell r="BN99">
            <v>-3.8000000000000003</v>
          </cell>
          <cell r="BO99">
            <v>-19</v>
          </cell>
          <cell r="BP99">
            <v>-11.4</v>
          </cell>
          <cell r="BQ99">
            <v>0</v>
          </cell>
          <cell r="BR99">
            <v>0</v>
          </cell>
          <cell r="BS99">
            <v>0</v>
          </cell>
          <cell r="BT99">
            <v>-406.59999999999997</v>
          </cell>
          <cell r="BV99">
            <v>0</v>
          </cell>
          <cell r="BW99">
            <v>0</v>
          </cell>
          <cell r="BX99">
            <v>0</v>
          </cell>
          <cell r="BY99">
            <v>0</v>
          </cell>
          <cell r="BZ99">
            <v>0</v>
          </cell>
          <cell r="CA99">
            <v>0</v>
          </cell>
          <cell r="CB99">
            <v>0</v>
          </cell>
          <cell r="CC99">
            <v>0</v>
          </cell>
          <cell r="CD99">
            <v>0</v>
          </cell>
          <cell r="CE99">
            <v>0</v>
          </cell>
          <cell r="CF99">
            <v>0</v>
          </cell>
          <cell r="CG99">
            <v>0</v>
          </cell>
          <cell r="CH99">
            <v>0</v>
          </cell>
          <cell r="CJ99">
            <v>0</v>
          </cell>
          <cell r="CK99">
            <v>0</v>
          </cell>
          <cell r="CL99">
            <v>0</v>
          </cell>
          <cell r="CM99">
            <v>0</v>
          </cell>
          <cell r="CN99">
            <v>0</v>
          </cell>
          <cell r="CO99">
            <v>0</v>
          </cell>
          <cell r="CP99">
            <v>0</v>
          </cell>
          <cell r="CQ99">
            <v>0</v>
          </cell>
          <cell r="CR99">
            <v>0</v>
          </cell>
          <cell r="CS99">
            <v>0</v>
          </cell>
          <cell r="CT99">
            <v>0</v>
          </cell>
          <cell r="CU99">
            <v>0</v>
          </cell>
          <cell r="CV99">
            <v>0</v>
          </cell>
          <cell r="CX99">
            <v>0</v>
          </cell>
          <cell r="CY99">
            <v>0</v>
          </cell>
          <cell r="CZ99">
            <v>0</v>
          </cell>
          <cell r="DA99">
            <v>0</v>
          </cell>
          <cell r="DB99">
            <v>0</v>
          </cell>
          <cell r="DC99">
            <v>0</v>
          </cell>
          <cell r="DD99">
            <v>0</v>
          </cell>
          <cell r="DE99">
            <v>0</v>
          </cell>
          <cell r="DF99">
            <v>0</v>
          </cell>
          <cell r="DG99">
            <v>0</v>
          </cell>
          <cell r="DH99">
            <v>0</v>
          </cell>
          <cell r="DI99">
            <v>0</v>
          </cell>
          <cell r="DJ99">
            <v>0</v>
          </cell>
          <cell r="DL99">
            <v>0</v>
          </cell>
          <cell r="DM99">
            <v>0</v>
          </cell>
          <cell r="DN99">
            <v>0</v>
          </cell>
          <cell r="DO99">
            <v>0</v>
          </cell>
          <cell r="DP99">
            <v>0</v>
          </cell>
          <cell r="DQ99">
            <v>0</v>
          </cell>
          <cell r="DR99">
            <v>0</v>
          </cell>
          <cell r="DS99">
            <v>0</v>
          </cell>
          <cell r="DT99">
            <v>0</v>
          </cell>
          <cell r="DU99">
            <v>0</v>
          </cell>
          <cell r="DV99">
            <v>0</v>
          </cell>
          <cell r="DW99">
            <v>0</v>
          </cell>
          <cell r="DX99">
            <v>0</v>
          </cell>
          <cell r="DZ99">
            <v>0</v>
          </cell>
          <cell r="EA99">
            <v>0</v>
          </cell>
          <cell r="EB99">
            <v>0</v>
          </cell>
          <cell r="EC99">
            <v>0</v>
          </cell>
          <cell r="ED99">
            <v>0</v>
          </cell>
          <cell r="EE99">
            <v>0</v>
          </cell>
          <cell r="EF99">
            <v>0</v>
          </cell>
          <cell r="EG99">
            <v>0</v>
          </cell>
          <cell r="EH99">
            <v>0</v>
          </cell>
          <cell r="EI99">
            <v>0</v>
          </cell>
          <cell r="EJ99">
            <v>0</v>
          </cell>
          <cell r="EK99">
            <v>0</v>
          </cell>
          <cell r="EL99">
            <v>0</v>
          </cell>
        </row>
        <row r="102">
          <cell r="D102">
            <v>-12445</v>
          </cell>
          <cell r="E102">
            <v>-11362</v>
          </cell>
          <cell r="F102">
            <v>-11818</v>
          </cell>
          <cell r="G102">
            <v>-11761</v>
          </cell>
          <cell r="H102">
            <v>-11305</v>
          </cell>
          <cell r="I102">
            <v>-11305</v>
          </cell>
          <cell r="J102">
            <v>-11305</v>
          </cell>
          <cell r="K102">
            <v>-11305</v>
          </cell>
          <cell r="L102">
            <v>-11305</v>
          </cell>
          <cell r="M102">
            <v>-11648.9</v>
          </cell>
          <cell r="N102">
            <v>-11648.9</v>
          </cell>
          <cell r="O102">
            <v>-11648.9</v>
          </cell>
          <cell r="P102">
            <v>-138857.69999999998</v>
          </cell>
          <cell r="AD102">
            <v>0</v>
          </cell>
          <cell r="AR102">
            <v>0</v>
          </cell>
          <cell r="BF102">
            <v>0</v>
          </cell>
          <cell r="BH102">
            <v>-12445</v>
          </cell>
          <cell r="BI102">
            <v>-11362</v>
          </cell>
          <cell r="BJ102">
            <v>-11818</v>
          </cell>
          <cell r="BK102">
            <v>-11761</v>
          </cell>
          <cell r="BL102">
            <v>-11305</v>
          </cell>
          <cell r="BM102">
            <v>-11305</v>
          </cell>
          <cell r="BN102">
            <v>-11305</v>
          </cell>
          <cell r="BO102">
            <v>-11305</v>
          </cell>
          <cell r="BP102">
            <v>-11305</v>
          </cell>
          <cell r="BQ102">
            <v>-11648.9</v>
          </cell>
          <cell r="BR102">
            <v>-11648.9</v>
          </cell>
          <cell r="BS102">
            <v>-11648.9</v>
          </cell>
          <cell r="BT102">
            <v>-138857.69999999998</v>
          </cell>
          <cell r="CH102">
            <v>0</v>
          </cell>
          <cell r="CV102">
            <v>0</v>
          </cell>
          <cell r="DJ102">
            <v>0</v>
          </cell>
          <cell r="DX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AD103">
            <v>0</v>
          </cell>
          <cell r="AR103">
            <v>0</v>
          </cell>
          <cell r="BF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CH103">
            <v>0</v>
          </cell>
          <cell r="CV103">
            <v>0</v>
          </cell>
          <cell r="DJ103">
            <v>0</v>
          </cell>
          <cell r="DX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row>
        <row r="104">
          <cell r="D104">
            <v>-4674</v>
          </cell>
          <cell r="E104">
            <v>-4009</v>
          </cell>
          <cell r="F104">
            <v>-4351</v>
          </cell>
          <cell r="G104">
            <v>-4180</v>
          </cell>
          <cell r="H104">
            <v>-3667</v>
          </cell>
          <cell r="I104">
            <v>-4218</v>
          </cell>
          <cell r="J104">
            <v>-3249</v>
          </cell>
          <cell r="K104">
            <v>-3458</v>
          </cell>
          <cell r="L104">
            <v>-3819</v>
          </cell>
          <cell r="M104">
            <v>-4180</v>
          </cell>
          <cell r="N104">
            <v>-4180</v>
          </cell>
          <cell r="O104">
            <v>-4180</v>
          </cell>
          <cell r="P104">
            <v>-48165</v>
          </cell>
          <cell r="AD104">
            <v>0</v>
          </cell>
          <cell r="AR104">
            <v>0</v>
          </cell>
          <cell r="BF104">
            <v>0</v>
          </cell>
          <cell r="BH104">
            <v>-4674</v>
          </cell>
          <cell r="BI104">
            <v>-4009</v>
          </cell>
          <cell r="BJ104">
            <v>-4351</v>
          </cell>
          <cell r="BK104">
            <v>-4180</v>
          </cell>
          <cell r="BL104">
            <v>-3667</v>
          </cell>
          <cell r="BM104">
            <v>-4218</v>
          </cell>
          <cell r="BN104">
            <v>-3249</v>
          </cell>
          <cell r="BO104">
            <v>-3458</v>
          </cell>
          <cell r="BP104">
            <v>-3819</v>
          </cell>
          <cell r="BQ104">
            <v>-4180</v>
          </cell>
          <cell r="BR104">
            <v>-4180</v>
          </cell>
          <cell r="BS104">
            <v>-4180</v>
          </cell>
          <cell r="BT104">
            <v>-48165</v>
          </cell>
          <cell r="CH104">
            <v>0</v>
          </cell>
          <cell r="CV104">
            <v>0</v>
          </cell>
          <cell r="DJ104">
            <v>0</v>
          </cell>
          <cell r="DX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row>
        <row r="105">
          <cell r="D105">
            <v>-17119</v>
          </cell>
          <cell r="E105">
            <v>-15371</v>
          </cell>
          <cell r="F105">
            <v>-16169</v>
          </cell>
          <cell r="G105">
            <v>-15941</v>
          </cell>
          <cell r="H105">
            <v>-14972</v>
          </cell>
          <cell r="I105">
            <v>-15523</v>
          </cell>
          <cell r="J105">
            <v>-14554</v>
          </cell>
          <cell r="K105">
            <v>-14763</v>
          </cell>
          <cell r="L105">
            <v>-15124</v>
          </cell>
          <cell r="M105">
            <v>-15828.9</v>
          </cell>
          <cell r="N105">
            <v>-15828.9</v>
          </cell>
          <cell r="O105">
            <v>-15828.9</v>
          </cell>
          <cell r="P105">
            <v>-187022.69999999998</v>
          </cell>
          <cell r="R105">
            <v>0</v>
          </cell>
          <cell r="S105">
            <v>0</v>
          </cell>
          <cell r="T105">
            <v>0</v>
          </cell>
          <cell r="U105">
            <v>0</v>
          </cell>
          <cell r="V105">
            <v>0</v>
          </cell>
          <cell r="W105">
            <v>0</v>
          </cell>
          <cell r="X105">
            <v>0</v>
          </cell>
          <cell r="Y105">
            <v>0</v>
          </cell>
          <cell r="Z105">
            <v>0</v>
          </cell>
          <cell r="AA105">
            <v>0</v>
          </cell>
          <cell r="AB105">
            <v>0</v>
          </cell>
          <cell r="AC105">
            <v>0</v>
          </cell>
          <cell r="AD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H105">
            <v>-17119</v>
          </cell>
          <cell r="BI105">
            <v>-15371</v>
          </cell>
          <cell r="BJ105">
            <v>-16169</v>
          </cell>
          <cell r="BK105">
            <v>-15941</v>
          </cell>
          <cell r="BL105">
            <v>-14972</v>
          </cell>
          <cell r="BM105">
            <v>-15523</v>
          </cell>
          <cell r="BN105">
            <v>-14554</v>
          </cell>
          <cell r="BO105">
            <v>-14763</v>
          </cell>
          <cell r="BP105">
            <v>-15124</v>
          </cell>
          <cell r="BQ105">
            <v>-15828.9</v>
          </cell>
          <cell r="BR105">
            <v>-15828.9</v>
          </cell>
          <cell r="BS105">
            <v>-15828.9</v>
          </cell>
          <cell r="BT105">
            <v>-187022.69999999998</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row>
        <row r="107">
          <cell r="D107">
            <v>-126128.88773935738</v>
          </cell>
          <cell r="E107">
            <v>-121244.78656673434</v>
          </cell>
          <cell r="F107">
            <v>-104557.77701835269</v>
          </cell>
          <cell r="G107">
            <v>-24292.862718604745</v>
          </cell>
          <cell r="H107">
            <v>-24845.387689457228</v>
          </cell>
          <cell r="I107">
            <v>-24998.51672459074</v>
          </cell>
          <cell r="J107">
            <v>-23647.007395611963</v>
          </cell>
          <cell r="K107">
            <v>-22962.111766847993</v>
          </cell>
          <cell r="L107">
            <v>-23677.738718492416</v>
          </cell>
          <cell r="M107">
            <v>-24437.864224579644</v>
          </cell>
          <cell r="N107">
            <v>-23318.408462386215</v>
          </cell>
          <cell r="O107">
            <v>-23647.350974984711</v>
          </cell>
          <cell r="P107">
            <v>-567758.69999999995</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H107">
            <v>-17743.879568952463</v>
          </cell>
          <cell r="BI107">
            <v>-15687.424624619964</v>
          </cell>
          <cell r="BJ107">
            <v>-16258.462203704337</v>
          </cell>
          <cell r="BK107">
            <v>-15771.217347590145</v>
          </cell>
          <cell r="BL107">
            <v>-14990.895529793277</v>
          </cell>
          <cell r="BM107">
            <v>-15558.671186956992</v>
          </cell>
          <cell r="BN107">
            <v>-14545.356325935229</v>
          </cell>
          <cell r="BO107">
            <v>-14559.412342186286</v>
          </cell>
          <cell r="BP107">
            <v>-14934.317599748774</v>
          </cell>
          <cell r="BQ107">
            <v>-15703.853358709694</v>
          </cell>
          <cell r="BR107">
            <v>-15723.381497533561</v>
          </cell>
          <cell r="BS107">
            <v>-15735.828414269281</v>
          </cell>
          <cell r="BT107">
            <v>-187212.7</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L107">
            <v>173</v>
          </cell>
          <cell r="DM107">
            <v>173</v>
          </cell>
          <cell r="DN107">
            <v>173</v>
          </cell>
          <cell r="DO107">
            <v>173</v>
          </cell>
          <cell r="DP107">
            <v>173</v>
          </cell>
          <cell r="DQ107">
            <v>173</v>
          </cell>
          <cell r="DR107">
            <v>173</v>
          </cell>
          <cell r="DS107">
            <v>173</v>
          </cell>
          <cell r="DT107">
            <v>173</v>
          </cell>
          <cell r="DU107">
            <v>173</v>
          </cell>
          <cell r="DV107">
            <v>173</v>
          </cell>
          <cell r="DW107">
            <v>173</v>
          </cell>
          <cell r="DX107">
            <v>2076</v>
          </cell>
          <cell r="DZ107">
            <v>-7558.008170404918</v>
          </cell>
          <cell r="EA107">
            <v>-4730.3619421143703</v>
          </cell>
          <cell r="EB107">
            <v>-7457.3148146483563</v>
          </cell>
          <cell r="EC107">
            <v>-7679.6453710146016</v>
          </cell>
          <cell r="ED107">
            <v>-9027.4921596639506</v>
          </cell>
          <cell r="EE107">
            <v>-8612.8455376337461</v>
          </cell>
          <cell r="EF107">
            <v>-8274.6510696767364</v>
          </cell>
          <cell r="EG107">
            <v>-7575.6994246617069</v>
          </cell>
          <cell r="EH107">
            <v>-7916.4211187436422</v>
          </cell>
          <cell r="EI107">
            <v>-7907.0108658699501</v>
          </cell>
          <cell r="EJ107">
            <v>-6768.0269648526519</v>
          </cell>
          <cell r="EK107">
            <v>-6492.5225607154289</v>
          </cell>
          <cell r="EL107">
            <v>-90000.000000000044</v>
          </cell>
        </row>
        <row r="111">
          <cell r="D111">
            <v>5057</v>
          </cell>
          <cell r="E111">
            <v>5064.6000000000004</v>
          </cell>
          <cell r="F111">
            <v>5038</v>
          </cell>
          <cell r="G111">
            <v>5026.6000000000004</v>
          </cell>
          <cell r="H111">
            <v>5045.6000000000004</v>
          </cell>
          <cell r="I111">
            <v>5053.2</v>
          </cell>
          <cell r="J111">
            <v>5045.6000000000004</v>
          </cell>
          <cell r="K111">
            <v>5026.6000000000004</v>
          </cell>
          <cell r="L111">
            <v>5041.8</v>
          </cell>
          <cell r="M111">
            <v>5015.2</v>
          </cell>
          <cell r="N111">
            <v>5011.3999999999996</v>
          </cell>
          <cell r="O111">
            <v>5015.2</v>
          </cell>
          <cell r="P111">
            <v>60440.800000000003</v>
          </cell>
          <cell r="AD111">
            <v>0</v>
          </cell>
          <cell r="AR111">
            <v>0</v>
          </cell>
          <cell r="BF111">
            <v>0</v>
          </cell>
          <cell r="BH111">
            <v>57</v>
          </cell>
          <cell r="BI111">
            <v>64.600000000000009</v>
          </cell>
          <cell r="BJ111">
            <v>38</v>
          </cell>
          <cell r="BK111">
            <v>26.6</v>
          </cell>
          <cell r="BL111">
            <v>45.6</v>
          </cell>
          <cell r="BM111">
            <v>53.2</v>
          </cell>
          <cell r="BN111">
            <v>45.6</v>
          </cell>
          <cell r="BO111">
            <v>26.6</v>
          </cell>
          <cell r="BP111">
            <v>41.800000000000004</v>
          </cell>
          <cell r="BQ111">
            <v>15.200000000000001</v>
          </cell>
          <cell r="BR111">
            <v>11.4</v>
          </cell>
          <cell r="BS111">
            <v>15.200000000000001</v>
          </cell>
          <cell r="BT111">
            <v>440.8</v>
          </cell>
          <cell r="CH111">
            <v>0</v>
          </cell>
          <cell r="CV111">
            <v>0</v>
          </cell>
          <cell r="DJ111">
            <v>0</v>
          </cell>
          <cell r="DX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row>
        <row r="112">
          <cell r="D112">
            <v>-48586.400000000001</v>
          </cell>
          <cell r="E112">
            <v>-48518</v>
          </cell>
          <cell r="F112">
            <v>-48233.449946676148</v>
          </cell>
          <cell r="G112">
            <v>-48446.249946676144</v>
          </cell>
          <cell r="H112">
            <v>-49422.84994667615</v>
          </cell>
          <cell r="I112">
            <v>-48640.049946676147</v>
          </cell>
          <cell r="J112">
            <v>-49846.166583718448</v>
          </cell>
          <cell r="K112">
            <v>-49314.166583718448</v>
          </cell>
          <cell r="L112">
            <v>-49872.766583718454</v>
          </cell>
          <cell r="M112">
            <v>-9488.9665837184493</v>
          </cell>
          <cell r="N112">
            <v>811.23341628155026</v>
          </cell>
          <cell r="O112">
            <v>811.23341628155026</v>
          </cell>
          <cell r="P112">
            <v>-448746.59928901528</v>
          </cell>
          <cell r="AD112">
            <v>0</v>
          </cell>
          <cell r="AF112">
            <v>-50000</v>
          </cell>
          <cell r="AG112">
            <v>-50000</v>
          </cell>
          <cell r="AH112">
            <v>-50000</v>
          </cell>
          <cell r="AI112">
            <v>-50000</v>
          </cell>
          <cell r="AJ112">
            <v>-50000</v>
          </cell>
          <cell r="AK112">
            <v>-50000</v>
          </cell>
          <cell r="AL112">
            <v>-50000</v>
          </cell>
          <cell r="AM112">
            <v>-50000</v>
          </cell>
          <cell r="AN112">
            <v>-50000</v>
          </cell>
          <cell r="AO112">
            <v>-10000</v>
          </cell>
          <cell r="AR112">
            <v>-460000</v>
          </cell>
          <cell r="BF112">
            <v>0</v>
          </cell>
          <cell r="BH112">
            <v>1413.6000000000001</v>
          </cell>
          <cell r="BI112">
            <v>1482</v>
          </cell>
          <cell r="BJ112">
            <v>2610.6000000000004</v>
          </cell>
          <cell r="BK112">
            <v>2397.8000000000002</v>
          </cell>
          <cell r="BL112">
            <v>1421.2</v>
          </cell>
          <cell r="BM112">
            <v>2204</v>
          </cell>
          <cell r="BN112">
            <v>1466.8000000000002</v>
          </cell>
          <cell r="BO112">
            <v>1998.8000000000002</v>
          </cell>
          <cell r="BP112">
            <v>1440.2</v>
          </cell>
          <cell r="BQ112">
            <v>1824</v>
          </cell>
          <cell r="BR112">
            <v>2124.2000000000003</v>
          </cell>
          <cell r="BS112">
            <v>2124.2000000000003</v>
          </cell>
          <cell r="BT112">
            <v>22507.4</v>
          </cell>
          <cell r="BX112">
            <v>-844.04994667614653</v>
          </cell>
          <cell r="BY112">
            <v>-844.04994667614653</v>
          </cell>
          <cell r="BZ112">
            <v>-844.04994667614653</v>
          </cell>
          <cell r="CA112">
            <v>-844.04994667614653</v>
          </cell>
          <cell r="CB112">
            <v>-1312.96658371845</v>
          </cell>
          <cell r="CC112">
            <v>-1312.96658371845</v>
          </cell>
          <cell r="CD112">
            <v>-1312.96658371845</v>
          </cell>
          <cell r="CE112">
            <v>-1312.96658371845</v>
          </cell>
          <cell r="CF112">
            <v>-1312.96658371845</v>
          </cell>
          <cell r="CG112">
            <v>-1312.96658371845</v>
          </cell>
          <cell r="CH112">
            <v>-11253.999289015284</v>
          </cell>
          <cell r="CV112">
            <v>0</v>
          </cell>
          <cell r="DJ112">
            <v>0</v>
          </cell>
          <cell r="DX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row>
        <row r="113">
          <cell r="D113">
            <v>-43529.4</v>
          </cell>
          <cell r="E113">
            <v>-43453.4</v>
          </cell>
          <cell r="F113">
            <v>-43195.449946676148</v>
          </cell>
          <cell r="G113">
            <v>-43419.649946676145</v>
          </cell>
          <cell r="H113">
            <v>-44377.249946676151</v>
          </cell>
          <cell r="I113">
            <v>-43586.84994667615</v>
          </cell>
          <cell r="J113">
            <v>-44800.56658371845</v>
          </cell>
          <cell r="K113">
            <v>-44287.56658371845</v>
          </cell>
          <cell r="L113">
            <v>-44830.966583718451</v>
          </cell>
          <cell r="M113">
            <v>-4473.7665837184495</v>
          </cell>
          <cell r="N113">
            <v>5822.6334162815501</v>
          </cell>
          <cell r="O113">
            <v>5826.4334162815503</v>
          </cell>
          <cell r="P113">
            <v>-388305.7992890153</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-50000</v>
          </cell>
          <cell r="AG113">
            <v>-50000</v>
          </cell>
          <cell r="AH113">
            <v>-50000</v>
          </cell>
          <cell r="AI113">
            <v>-50000</v>
          </cell>
          <cell r="AJ113">
            <v>-50000</v>
          </cell>
          <cell r="AK113">
            <v>-50000</v>
          </cell>
          <cell r="AL113">
            <v>-50000</v>
          </cell>
          <cell r="AM113">
            <v>-50000</v>
          </cell>
          <cell r="AN113">
            <v>-50000</v>
          </cell>
          <cell r="AO113">
            <v>-10000</v>
          </cell>
          <cell r="AP113">
            <v>0</v>
          </cell>
          <cell r="AQ113">
            <v>0</v>
          </cell>
          <cell r="AR113">
            <v>-460000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H113">
            <v>1470.6000000000001</v>
          </cell>
          <cell r="BI113">
            <v>1546.6</v>
          </cell>
          <cell r="BJ113">
            <v>2648.6000000000004</v>
          </cell>
          <cell r="BK113">
            <v>2424.4</v>
          </cell>
          <cell r="BL113">
            <v>1466.8</v>
          </cell>
          <cell r="BM113">
            <v>2257.1999999999998</v>
          </cell>
          <cell r="BN113">
            <v>1512.4</v>
          </cell>
          <cell r="BO113">
            <v>2025.4</v>
          </cell>
          <cell r="BP113">
            <v>1482</v>
          </cell>
          <cell r="BQ113">
            <v>1839.2</v>
          </cell>
          <cell r="BR113">
            <v>2135.6000000000004</v>
          </cell>
          <cell r="BS113">
            <v>2139.4</v>
          </cell>
          <cell r="BT113">
            <v>22948.2</v>
          </cell>
          <cell r="BV113">
            <v>0</v>
          </cell>
          <cell r="BW113">
            <v>0</v>
          </cell>
          <cell r="BX113">
            <v>-844.04994667614653</v>
          </cell>
          <cell r="BY113">
            <v>-844.04994667614653</v>
          </cell>
          <cell r="BZ113">
            <v>-844.04994667614653</v>
          </cell>
          <cell r="CA113">
            <v>-844.04994667614653</v>
          </cell>
          <cell r="CB113">
            <v>-1312.96658371845</v>
          </cell>
          <cell r="CC113">
            <v>-1312.96658371845</v>
          </cell>
          <cell r="CD113">
            <v>-1312.96658371845</v>
          </cell>
          <cell r="CE113">
            <v>-1312.96658371845</v>
          </cell>
          <cell r="CF113">
            <v>-1312.96658371845</v>
          </cell>
          <cell r="CG113">
            <v>-1312.96658371845</v>
          </cell>
          <cell r="CH113">
            <v>-11253.999289015284</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row>
        <row r="116">
          <cell r="D116">
            <v>-45.6</v>
          </cell>
          <cell r="E116">
            <v>-41.800000000000004</v>
          </cell>
          <cell r="F116">
            <v>-482.6</v>
          </cell>
          <cell r="G116">
            <v>-45.6</v>
          </cell>
          <cell r="H116">
            <v>3.8000000000000003</v>
          </cell>
          <cell r="I116">
            <v>-3.8000000000000003</v>
          </cell>
          <cell r="J116">
            <v>0</v>
          </cell>
          <cell r="K116">
            <v>0</v>
          </cell>
          <cell r="L116">
            <v>-19</v>
          </cell>
          <cell r="M116">
            <v>-57</v>
          </cell>
          <cell r="N116">
            <v>-45.6</v>
          </cell>
          <cell r="O116">
            <v>-49.400000000000006</v>
          </cell>
          <cell r="P116">
            <v>-786.6</v>
          </cell>
          <cell r="AD116">
            <v>0</v>
          </cell>
          <cell r="AR116">
            <v>0</v>
          </cell>
          <cell r="BF116">
            <v>0</v>
          </cell>
          <cell r="BH116">
            <v>-45.6</v>
          </cell>
          <cell r="BI116">
            <v>-41.800000000000004</v>
          </cell>
          <cell r="BJ116">
            <v>-482.6</v>
          </cell>
          <cell r="BK116">
            <v>-45.6</v>
          </cell>
          <cell r="BL116">
            <v>3.8000000000000003</v>
          </cell>
          <cell r="BM116">
            <v>-3.8000000000000003</v>
          </cell>
          <cell r="BN116">
            <v>0</v>
          </cell>
          <cell r="BO116">
            <v>0</v>
          </cell>
          <cell r="BP116">
            <v>-19</v>
          </cell>
          <cell r="BQ116">
            <v>-57</v>
          </cell>
          <cell r="BR116">
            <v>-45.6</v>
          </cell>
          <cell r="BS116">
            <v>-49.400000000000006</v>
          </cell>
          <cell r="BT116">
            <v>-786.6</v>
          </cell>
          <cell r="CH116">
            <v>0</v>
          </cell>
          <cell r="CV116">
            <v>0</v>
          </cell>
          <cell r="DJ116">
            <v>0</v>
          </cell>
          <cell r="DX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row>
        <row r="117">
          <cell r="D117">
            <v>63055.8</v>
          </cell>
          <cell r="E117">
            <v>63253.399999999994</v>
          </cell>
          <cell r="F117">
            <v>-26031.549786704592</v>
          </cell>
          <cell r="G117">
            <v>-26578.749786704589</v>
          </cell>
          <cell r="H117">
            <v>-26829.549786704592</v>
          </cell>
          <cell r="I117">
            <v>-25788.349786704581</v>
          </cell>
          <cell r="J117">
            <v>-47788.966334873796</v>
          </cell>
          <cell r="K117">
            <v>-47671.166334873793</v>
          </cell>
          <cell r="L117">
            <v>-47291.166334873793</v>
          </cell>
          <cell r="M117">
            <v>-47473.566334873802</v>
          </cell>
          <cell r="N117">
            <v>-47769.966334873796</v>
          </cell>
          <cell r="O117">
            <v>-47906.966334873796</v>
          </cell>
          <cell r="P117">
            <v>-264820.79715606116</v>
          </cell>
          <cell r="AD117">
            <v>0</v>
          </cell>
          <cell r="AR117">
            <v>0</v>
          </cell>
          <cell r="BF117">
            <v>0</v>
          </cell>
          <cell r="BH117">
            <v>-6760.2000000000007</v>
          </cell>
          <cell r="BI117">
            <v>-6562.6</v>
          </cell>
          <cell r="BJ117">
            <v>-6752.6</v>
          </cell>
          <cell r="BK117">
            <v>-7299.8</v>
          </cell>
          <cell r="BL117">
            <v>-7550.6</v>
          </cell>
          <cell r="BM117">
            <v>-6509.4000000000005</v>
          </cell>
          <cell r="BN117">
            <v>-6790.6</v>
          </cell>
          <cell r="BO117">
            <v>-6672.8</v>
          </cell>
          <cell r="BP117">
            <v>-6292.8</v>
          </cell>
          <cell r="BQ117">
            <v>-6475.2000000000007</v>
          </cell>
          <cell r="BR117">
            <v>-6771.6</v>
          </cell>
          <cell r="BS117">
            <v>-6904.6</v>
          </cell>
          <cell r="BT117">
            <v>-81342.800000000017</v>
          </cell>
          <cell r="BX117">
            <v>-39094.949786704587</v>
          </cell>
          <cell r="BY117">
            <v>-39094.949786704587</v>
          </cell>
          <cell r="BZ117">
            <v>-39094.949786704587</v>
          </cell>
          <cell r="CA117">
            <v>-39094.949786704587</v>
          </cell>
          <cell r="CB117">
            <v>-60814.366334873797</v>
          </cell>
          <cell r="CC117">
            <v>-60814.366334873797</v>
          </cell>
          <cell r="CD117">
            <v>-60814.366334873797</v>
          </cell>
          <cell r="CE117">
            <v>-60814.366334873797</v>
          </cell>
          <cell r="CF117">
            <v>-60814.366334873797</v>
          </cell>
          <cell r="CG117">
            <v>-60814.366334873797</v>
          </cell>
          <cell r="CH117">
            <v>-521265.99715606106</v>
          </cell>
          <cell r="CV117">
            <v>0</v>
          </cell>
          <cell r="CZ117">
            <v>-50000</v>
          </cell>
          <cell r="DA117">
            <v>-50000</v>
          </cell>
          <cell r="DB117">
            <v>-50000</v>
          </cell>
          <cell r="DC117">
            <v>-50000</v>
          </cell>
          <cell r="DD117">
            <v>-50000</v>
          </cell>
          <cell r="DE117">
            <v>-50000</v>
          </cell>
          <cell r="DF117">
            <v>-50000</v>
          </cell>
          <cell r="DG117">
            <v>-50000</v>
          </cell>
          <cell r="DH117">
            <v>-50000</v>
          </cell>
          <cell r="DI117">
            <v>-50000</v>
          </cell>
          <cell r="DJ117">
            <v>-500000</v>
          </cell>
          <cell r="DL117">
            <v>81410</v>
          </cell>
          <cell r="DM117">
            <v>81410</v>
          </cell>
          <cell r="DN117">
            <v>81410</v>
          </cell>
          <cell r="DO117">
            <v>81410</v>
          </cell>
          <cell r="DP117">
            <v>81410</v>
          </cell>
          <cell r="DQ117">
            <v>81410</v>
          </cell>
          <cell r="DR117">
            <v>81410</v>
          </cell>
          <cell r="DS117">
            <v>81410</v>
          </cell>
          <cell r="DT117">
            <v>81410</v>
          </cell>
          <cell r="DU117">
            <v>81410</v>
          </cell>
          <cell r="DV117">
            <v>81410</v>
          </cell>
          <cell r="DW117">
            <v>81410</v>
          </cell>
          <cell r="DX117">
            <v>976920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row>
        <row r="118">
          <cell r="D118">
            <v>63010.200000000004</v>
          </cell>
          <cell r="E118">
            <v>63211.599999999991</v>
          </cell>
          <cell r="F118">
            <v>-26514.149786704591</v>
          </cell>
          <cell r="G118">
            <v>-26624.349786704588</v>
          </cell>
          <cell r="H118">
            <v>-26825.749786704593</v>
          </cell>
          <cell r="I118">
            <v>-25792.14978670458</v>
          </cell>
          <cell r="J118">
            <v>-47788.966334873796</v>
          </cell>
          <cell r="K118">
            <v>-47671.166334873793</v>
          </cell>
          <cell r="L118">
            <v>-47310.166334873793</v>
          </cell>
          <cell r="M118">
            <v>-47530.566334873802</v>
          </cell>
          <cell r="N118">
            <v>-47815.566334873794</v>
          </cell>
          <cell r="O118">
            <v>-47956.366334873797</v>
          </cell>
          <cell r="P118">
            <v>-265607.39715606114</v>
          </cell>
          <cell r="R118">
            <v>0</v>
          </cell>
          <cell r="S118">
            <v>0</v>
          </cell>
          <cell r="T118">
            <v>0</v>
          </cell>
          <cell r="U118">
            <v>0</v>
          </cell>
          <cell r="V118">
            <v>0</v>
          </cell>
          <cell r="W118">
            <v>0</v>
          </cell>
          <cell r="X118">
            <v>0</v>
          </cell>
          <cell r="Y118">
            <v>0</v>
          </cell>
          <cell r="Z118">
            <v>0</v>
          </cell>
          <cell r="AA118">
            <v>0</v>
          </cell>
          <cell r="AB118">
            <v>0</v>
          </cell>
          <cell r="AC118">
            <v>0</v>
          </cell>
          <cell r="AD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H118">
            <v>-6805.8000000000011</v>
          </cell>
          <cell r="BI118">
            <v>-6604.4000000000005</v>
          </cell>
          <cell r="BJ118">
            <v>-7235.2000000000007</v>
          </cell>
          <cell r="BK118">
            <v>-7345.4000000000005</v>
          </cell>
          <cell r="BL118">
            <v>-7546.8</v>
          </cell>
          <cell r="BM118">
            <v>-6513.2000000000007</v>
          </cell>
          <cell r="BN118">
            <v>-6790.6</v>
          </cell>
          <cell r="BO118">
            <v>-6672.8</v>
          </cell>
          <cell r="BP118">
            <v>-6311.8</v>
          </cell>
          <cell r="BQ118">
            <v>-6532.2000000000007</v>
          </cell>
          <cell r="BR118">
            <v>-6817.2000000000007</v>
          </cell>
          <cell r="BS118">
            <v>-6954</v>
          </cell>
          <cell r="BT118">
            <v>-82129.400000000023</v>
          </cell>
          <cell r="BV118">
            <v>0</v>
          </cell>
          <cell r="BW118">
            <v>0</v>
          </cell>
          <cell r="BX118">
            <v>-39094.949786704587</v>
          </cell>
          <cell r="BY118">
            <v>-39094.949786704587</v>
          </cell>
          <cell r="BZ118">
            <v>-39094.949786704587</v>
          </cell>
          <cell r="CA118">
            <v>-39094.949786704587</v>
          </cell>
          <cell r="CB118">
            <v>-60814.366334873797</v>
          </cell>
          <cell r="CC118">
            <v>-60814.366334873797</v>
          </cell>
          <cell r="CD118">
            <v>-60814.366334873797</v>
          </cell>
          <cell r="CE118">
            <v>-60814.366334873797</v>
          </cell>
          <cell r="CF118">
            <v>-60814.366334873797</v>
          </cell>
          <cell r="CG118">
            <v>-60814.366334873797</v>
          </cell>
          <cell r="CH118">
            <v>-521265.99715606106</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X118">
            <v>0</v>
          </cell>
          <cell r="CY118">
            <v>0</v>
          </cell>
          <cell r="CZ118">
            <v>-50000</v>
          </cell>
          <cell r="DA118">
            <v>-50000</v>
          </cell>
          <cell r="DB118">
            <v>-50000</v>
          </cell>
          <cell r="DC118">
            <v>-50000</v>
          </cell>
          <cell r="DD118">
            <v>-50000</v>
          </cell>
          <cell r="DE118">
            <v>-50000</v>
          </cell>
          <cell r="DF118">
            <v>-50000</v>
          </cell>
          <cell r="DG118">
            <v>-50000</v>
          </cell>
          <cell r="DH118">
            <v>-50000</v>
          </cell>
          <cell r="DI118">
            <v>-50000</v>
          </cell>
          <cell r="DJ118">
            <v>-500000</v>
          </cell>
          <cell r="DL118">
            <v>81410</v>
          </cell>
          <cell r="DM118">
            <v>81410</v>
          </cell>
          <cell r="DN118">
            <v>81410</v>
          </cell>
          <cell r="DO118">
            <v>81410</v>
          </cell>
          <cell r="DP118">
            <v>81410</v>
          </cell>
          <cell r="DQ118">
            <v>81410</v>
          </cell>
          <cell r="DR118">
            <v>81410</v>
          </cell>
          <cell r="DS118">
            <v>81410</v>
          </cell>
          <cell r="DT118">
            <v>81410</v>
          </cell>
          <cell r="DU118">
            <v>81410</v>
          </cell>
          <cell r="DV118">
            <v>81410</v>
          </cell>
          <cell r="DW118">
            <v>81410</v>
          </cell>
          <cell r="DX118">
            <v>976920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row>
        <row r="123">
          <cell r="D123">
            <v>-60.800000000000004</v>
          </cell>
          <cell r="E123">
            <v>-95</v>
          </cell>
          <cell r="F123">
            <v>-102.60000000000001</v>
          </cell>
          <cell r="G123">
            <v>-79.800000000000011</v>
          </cell>
          <cell r="H123">
            <v>-7.6000000000000005</v>
          </cell>
          <cell r="I123">
            <v>-7.6000000000000005</v>
          </cell>
          <cell r="J123">
            <v>-7.6000000000000005</v>
          </cell>
          <cell r="K123">
            <v>-26.6</v>
          </cell>
          <cell r="L123">
            <v>-19</v>
          </cell>
          <cell r="M123">
            <v>-41.800000000000004</v>
          </cell>
          <cell r="N123">
            <v>-30.400000000000002</v>
          </cell>
          <cell r="O123">
            <v>-38</v>
          </cell>
          <cell r="P123">
            <v>-516.80000000000018</v>
          </cell>
          <cell r="AD123">
            <v>0</v>
          </cell>
          <cell r="AR123">
            <v>0</v>
          </cell>
          <cell r="BF123">
            <v>0</v>
          </cell>
          <cell r="BH123">
            <v>-60.800000000000004</v>
          </cell>
          <cell r="BI123">
            <v>-95</v>
          </cell>
          <cell r="BJ123">
            <v>-102.60000000000001</v>
          </cell>
          <cell r="BK123">
            <v>-79.800000000000011</v>
          </cell>
          <cell r="BL123">
            <v>-7.6000000000000005</v>
          </cell>
          <cell r="BM123">
            <v>-7.6000000000000005</v>
          </cell>
          <cell r="BN123">
            <v>-7.6000000000000005</v>
          </cell>
          <cell r="BO123">
            <v>-26.6</v>
          </cell>
          <cell r="BP123">
            <v>-19</v>
          </cell>
          <cell r="BQ123">
            <v>-41.800000000000004</v>
          </cell>
          <cell r="BR123">
            <v>-30.400000000000002</v>
          </cell>
          <cell r="BS123">
            <v>-38</v>
          </cell>
          <cell r="BT123">
            <v>-516.80000000000018</v>
          </cell>
          <cell r="CH123">
            <v>0</v>
          </cell>
          <cell r="CV123">
            <v>0</v>
          </cell>
          <cell r="DJ123">
            <v>0</v>
          </cell>
          <cell r="DX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row>
        <row r="124">
          <cell r="D124">
            <v>-206684.2</v>
          </cell>
          <cell r="E124">
            <v>-206737.4</v>
          </cell>
          <cell r="F124">
            <v>-207926.8</v>
          </cell>
          <cell r="G124">
            <v>-207976.2</v>
          </cell>
          <cell r="H124">
            <v>-208075</v>
          </cell>
          <cell r="I124">
            <v>-207873.6</v>
          </cell>
          <cell r="J124">
            <v>-207653.2</v>
          </cell>
          <cell r="K124">
            <v>-207265.6</v>
          </cell>
          <cell r="L124">
            <v>-186984.4</v>
          </cell>
          <cell r="M124">
            <v>-166475.20000000001</v>
          </cell>
          <cell r="N124">
            <v>-6627.2000000000007</v>
          </cell>
          <cell r="O124">
            <v>-6741.2000000000007</v>
          </cell>
          <cell r="P124">
            <v>-2027019.9999999998</v>
          </cell>
          <cell r="AD124">
            <v>0</v>
          </cell>
          <cell r="AF124">
            <v>-200000</v>
          </cell>
          <cell r="AG124">
            <v>-200000</v>
          </cell>
          <cell r="AH124">
            <v>-200000</v>
          </cell>
          <cell r="AI124">
            <v>-200000</v>
          </cell>
          <cell r="AJ124">
            <v>-200000</v>
          </cell>
          <cell r="AK124">
            <v>-200000</v>
          </cell>
          <cell r="AL124">
            <v>-200000</v>
          </cell>
          <cell r="AM124">
            <v>-200000</v>
          </cell>
          <cell r="AN124">
            <v>-180000</v>
          </cell>
          <cell r="AO124">
            <v>-160000</v>
          </cell>
          <cell r="AR124">
            <v>-1940000</v>
          </cell>
          <cell r="BF124">
            <v>0</v>
          </cell>
          <cell r="BH124">
            <v>-6684.2000000000007</v>
          </cell>
          <cell r="BI124">
            <v>-6737.4000000000005</v>
          </cell>
          <cell r="BJ124">
            <v>-7926.8</v>
          </cell>
          <cell r="BK124">
            <v>-7976.2000000000007</v>
          </cell>
          <cell r="BL124">
            <v>-8075</v>
          </cell>
          <cell r="BM124">
            <v>-7873.6</v>
          </cell>
          <cell r="BN124">
            <v>-7653.2000000000007</v>
          </cell>
          <cell r="BO124">
            <v>-7265.6</v>
          </cell>
          <cell r="BP124">
            <v>-6984.4000000000005</v>
          </cell>
          <cell r="BQ124">
            <v>-6475.2000000000007</v>
          </cell>
          <cell r="BR124">
            <v>-6627.2000000000007</v>
          </cell>
          <cell r="BS124">
            <v>-6741.2000000000007</v>
          </cell>
          <cell r="BT124">
            <v>-87020</v>
          </cell>
          <cell r="CH124">
            <v>0</v>
          </cell>
          <cell r="CV124">
            <v>0</v>
          </cell>
          <cell r="DJ124">
            <v>0</v>
          </cell>
          <cell r="DX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row>
        <row r="125">
          <cell r="D125">
            <v>-206745</v>
          </cell>
          <cell r="E125">
            <v>-206832.4</v>
          </cell>
          <cell r="F125">
            <v>-208029.4</v>
          </cell>
          <cell r="G125">
            <v>-208056</v>
          </cell>
          <cell r="H125">
            <v>-208082.6</v>
          </cell>
          <cell r="I125">
            <v>-207881.2</v>
          </cell>
          <cell r="J125">
            <v>-207660.80000000002</v>
          </cell>
          <cell r="K125">
            <v>-207292.2</v>
          </cell>
          <cell r="L125">
            <v>-187003.4</v>
          </cell>
          <cell r="M125">
            <v>-166517</v>
          </cell>
          <cell r="N125">
            <v>-6657.6</v>
          </cell>
          <cell r="O125">
            <v>-6779.2000000000007</v>
          </cell>
          <cell r="P125">
            <v>-2027536.7999999998</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-200000</v>
          </cell>
          <cell r="AG125">
            <v>-200000</v>
          </cell>
          <cell r="AH125">
            <v>-200000</v>
          </cell>
          <cell r="AI125">
            <v>-200000</v>
          </cell>
          <cell r="AJ125">
            <v>-200000</v>
          </cell>
          <cell r="AK125">
            <v>-200000</v>
          </cell>
          <cell r="AL125">
            <v>-200000</v>
          </cell>
          <cell r="AM125">
            <v>-200000</v>
          </cell>
          <cell r="AN125">
            <v>-180000</v>
          </cell>
          <cell r="AO125">
            <v>-160000</v>
          </cell>
          <cell r="AP125">
            <v>0</v>
          </cell>
          <cell r="AQ125">
            <v>0</v>
          </cell>
          <cell r="AR125">
            <v>-1940000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H125">
            <v>-6745.0000000000009</v>
          </cell>
          <cell r="BI125">
            <v>-6832.4000000000005</v>
          </cell>
          <cell r="BJ125">
            <v>-8029.4000000000005</v>
          </cell>
          <cell r="BK125">
            <v>-8056.0000000000009</v>
          </cell>
          <cell r="BL125">
            <v>-8082.6</v>
          </cell>
          <cell r="BM125">
            <v>-7881.2000000000007</v>
          </cell>
          <cell r="BN125">
            <v>-7660.8000000000011</v>
          </cell>
          <cell r="BO125">
            <v>-7292.2000000000007</v>
          </cell>
          <cell r="BP125">
            <v>-7003.4000000000005</v>
          </cell>
          <cell r="BQ125">
            <v>-6517.0000000000009</v>
          </cell>
          <cell r="BR125">
            <v>-6657.6</v>
          </cell>
          <cell r="BS125">
            <v>-6779.2000000000007</v>
          </cell>
          <cell r="BT125">
            <v>-87536.8</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row>
        <row r="128">
          <cell r="D128">
            <v>-15.200000000000001</v>
          </cell>
          <cell r="E128">
            <v>-11.4</v>
          </cell>
          <cell r="F128">
            <v>-205.20000000000002</v>
          </cell>
          <cell r="G128">
            <v>-15.200000000000001</v>
          </cell>
          <cell r="H128">
            <v>-15.200000000000001</v>
          </cell>
          <cell r="I128">
            <v>-11.4</v>
          </cell>
          <cell r="J128">
            <v>-15.200000000000001</v>
          </cell>
          <cell r="K128">
            <v>-15.200000000000001</v>
          </cell>
          <cell r="L128">
            <v>-11.4</v>
          </cell>
          <cell r="M128">
            <v>-3.8000000000000003</v>
          </cell>
          <cell r="N128">
            <v>-3.8000000000000003</v>
          </cell>
          <cell r="O128">
            <v>-3.8000000000000003</v>
          </cell>
          <cell r="P128">
            <v>-326.79999999999995</v>
          </cell>
          <cell r="AD128">
            <v>0</v>
          </cell>
          <cell r="AR128">
            <v>0</v>
          </cell>
          <cell r="BF128">
            <v>0</v>
          </cell>
          <cell r="BH128">
            <v>-15.200000000000001</v>
          </cell>
          <cell r="BI128">
            <v>-11.4</v>
          </cell>
          <cell r="BJ128">
            <v>-205.20000000000002</v>
          </cell>
          <cell r="BK128">
            <v>-15.200000000000001</v>
          </cell>
          <cell r="BL128">
            <v>-15.200000000000001</v>
          </cell>
          <cell r="BM128">
            <v>-11.4</v>
          </cell>
          <cell r="BN128">
            <v>-15.200000000000001</v>
          </cell>
          <cell r="BO128">
            <v>-15.200000000000001</v>
          </cell>
          <cell r="BP128">
            <v>-11.4</v>
          </cell>
          <cell r="BQ128">
            <v>-3.8000000000000003</v>
          </cell>
          <cell r="BR128">
            <v>-3.8000000000000003</v>
          </cell>
          <cell r="BS128">
            <v>-3.8000000000000003</v>
          </cell>
          <cell r="BT128">
            <v>-326.79999999999995</v>
          </cell>
          <cell r="CH128">
            <v>0</v>
          </cell>
          <cell r="CV128">
            <v>0</v>
          </cell>
          <cell r="DJ128">
            <v>0</v>
          </cell>
          <cell r="DX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row>
        <row r="129">
          <cell r="D129">
            <v>-49.400000000000006</v>
          </cell>
          <cell r="E129">
            <v>-186.20000000000002</v>
          </cell>
          <cell r="F129">
            <v>-330.6</v>
          </cell>
          <cell r="G129">
            <v>-197.60000000000002</v>
          </cell>
          <cell r="H129">
            <v>-418</v>
          </cell>
          <cell r="I129">
            <v>-231.8</v>
          </cell>
          <cell r="J129">
            <v>-95</v>
          </cell>
          <cell r="K129">
            <v>-452.20000000000005</v>
          </cell>
          <cell r="L129">
            <v>-573.80000000000007</v>
          </cell>
          <cell r="M129">
            <v>-212.8</v>
          </cell>
          <cell r="N129">
            <v>-140.6</v>
          </cell>
          <cell r="O129">
            <v>-125.4</v>
          </cell>
          <cell r="P129">
            <v>-3013.4000000000005</v>
          </cell>
          <cell r="AD129">
            <v>0</v>
          </cell>
          <cell r="AR129">
            <v>0</v>
          </cell>
          <cell r="BF129">
            <v>0</v>
          </cell>
          <cell r="BH129">
            <v>-49.400000000000006</v>
          </cell>
          <cell r="BI129">
            <v>-186.20000000000002</v>
          </cell>
          <cell r="BJ129">
            <v>-330.6</v>
          </cell>
          <cell r="BK129">
            <v>-197.60000000000002</v>
          </cell>
          <cell r="BL129">
            <v>-418</v>
          </cell>
          <cell r="BM129">
            <v>-231.8</v>
          </cell>
          <cell r="BN129">
            <v>-95</v>
          </cell>
          <cell r="BO129">
            <v>-452.20000000000005</v>
          </cell>
          <cell r="BP129">
            <v>-573.80000000000007</v>
          </cell>
          <cell r="BQ129">
            <v>-212.8</v>
          </cell>
          <cell r="BR129">
            <v>-140.6</v>
          </cell>
          <cell r="BS129">
            <v>-125.4</v>
          </cell>
          <cell r="BT129">
            <v>-3013.4000000000005</v>
          </cell>
          <cell r="CH129">
            <v>0</v>
          </cell>
          <cell r="CV129">
            <v>0</v>
          </cell>
          <cell r="DJ129">
            <v>0</v>
          </cell>
          <cell r="DX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row>
        <row r="130">
          <cell r="D130">
            <v>-64.600000000000009</v>
          </cell>
          <cell r="E130">
            <v>-197.60000000000002</v>
          </cell>
          <cell r="F130">
            <v>-535.80000000000007</v>
          </cell>
          <cell r="G130">
            <v>-212.8</v>
          </cell>
          <cell r="H130">
            <v>-433.2</v>
          </cell>
          <cell r="I130">
            <v>-243.20000000000002</v>
          </cell>
          <cell r="J130">
            <v>-110.2</v>
          </cell>
          <cell r="K130">
            <v>-467.40000000000003</v>
          </cell>
          <cell r="L130">
            <v>-585.20000000000005</v>
          </cell>
          <cell r="M130">
            <v>-216.60000000000002</v>
          </cell>
          <cell r="N130">
            <v>-144.4</v>
          </cell>
          <cell r="O130">
            <v>-129.20000000000002</v>
          </cell>
          <cell r="P130">
            <v>-3340.2000000000007</v>
          </cell>
          <cell r="R130">
            <v>0</v>
          </cell>
          <cell r="S130">
            <v>0</v>
          </cell>
          <cell r="T130">
            <v>0</v>
          </cell>
          <cell r="U130">
            <v>0</v>
          </cell>
          <cell r="V130">
            <v>0</v>
          </cell>
          <cell r="W130">
            <v>0</v>
          </cell>
          <cell r="X130">
            <v>0</v>
          </cell>
          <cell r="Y130">
            <v>0</v>
          </cell>
          <cell r="Z130">
            <v>0</v>
          </cell>
          <cell r="AA130">
            <v>0</v>
          </cell>
          <cell r="AB130">
            <v>0</v>
          </cell>
          <cell r="AC130">
            <v>0</v>
          </cell>
          <cell r="AD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H130">
            <v>-64.600000000000009</v>
          </cell>
          <cell r="BI130">
            <v>-197.60000000000002</v>
          </cell>
          <cell r="BJ130">
            <v>-535.80000000000007</v>
          </cell>
          <cell r="BK130">
            <v>-212.8</v>
          </cell>
          <cell r="BL130">
            <v>-433.2</v>
          </cell>
          <cell r="BM130">
            <v>-243.20000000000002</v>
          </cell>
          <cell r="BN130">
            <v>-110.2</v>
          </cell>
          <cell r="BO130">
            <v>-467.40000000000003</v>
          </cell>
          <cell r="BP130">
            <v>-585.20000000000005</v>
          </cell>
          <cell r="BQ130">
            <v>-216.60000000000002</v>
          </cell>
          <cell r="BR130">
            <v>-144.4</v>
          </cell>
          <cell r="BS130">
            <v>-129.20000000000002</v>
          </cell>
          <cell r="BT130">
            <v>-3340.2000000000007</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row>
        <row r="133">
          <cell r="D133">
            <v>0</v>
          </cell>
          <cell r="E133">
            <v>0</v>
          </cell>
          <cell r="F133">
            <v>0</v>
          </cell>
          <cell r="G133">
            <v>0</v>
          </cell>
          <cell r="H133">
            <v>0</v>
          </cell>
          <cell r="I133">
            <v>0</v>
          </cell>
          <cell r="J133">
            <v>0</v>
          </cell>
          <cell r="K133">
            <v>0</v>
          </cell>
          <cell r="L133">
            <v>0</v>
          </cell>
          <cell r="M133">
            <v>0</v>
          </cell>
          <cell r="N133">
            <v>0</v>
          </cell>
          <cell r="O133">
            <v>0</v>
          </cell>
          <cell r="P133">
            <v>0</v>
          </cell>
          <cell r="AD133">
            <v>0</v>
          </cell>
          <cell r="AR133">
            <v>0</v>
          </cell>
          <cell r="BF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CH133">
            <v>0</v>
          </cell>
          <cell r="CV133">
            <v>0</v>
          </cell>
          <cell r="DJ133">
            <v>0</v>
          </cell>
          <cell r="DX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row>
        <row r="134">
          <cell r="D134">
            <v>-6213</v>
          </cell>
          <cell r="E134">
            <v>-6213</v>
          </cell>
          <cell r="F134">
            <v>-6213</v>
          </cell>
          <cell r="G134">
            <v>-6213</v>
          </cell>
          <cell r="H134">
            <v>-6213</v>
          </cell>
          <cell r="I134">
            <v>-6213</v>
          </cell>
          <cell r="J134">
            <v>-6194</v>
          </cell>
          <cell r="K134">
            <v>-6745</v>
          </cell>
          <cell r="L134">
            <v>-7619</v>
          </cell>
          <cell r="M134">
            <v>-8911</v>
          </cell>
          <cell r="N134">
            <v>-9975</v>
          </cell>
          <cell r="O134">
            <v>-10830</v>
          </cell>
          <cell r="P134">
            <v>-87552</v>
          </cell>
          <cell r="AD134">
            <v>0</v>
          </cell>
          <cell r="AR134">
            <v>0</v>
          </cell>
          <cell r="BF134">
            <v>0</v>
          </cell>
          <cell r="BH134">
            <v>-6213</v>
          </cell>
          <cell r="BI134">
            <v>-6213</v>
          </cell>
          <cell r="BJ134">
            <v>-6213</v>
          </cell>
          <cell r="BK134">
            <v>-6213</v>
          </cell>
          <cell r="BL134">
            <v>-6213</v>
          </cell>
          <cell r="BM134">
            <v>-6213</v>
          </cell>
          <cell r="BN134">
            <v>-6194</v>
          </cell>
          <cell r="BO134">
            <v>-6745</v>
          </cell>
          <cell r="BP134">
            <v>-7619</v>
          </cell>
          <cell r="BQ134">
            <v>-8911</v>
          </cell>
          <cell r="BR134">
            <v>-9975</v>
          </cell>
          <cell r="BS134">
            <v>-10830</v>
          </cell>
          <cell r="BT134">
            <v>-87552</v>
          </cell>
          <cell r="CH134">
            <v>0</v>
          </cell>
          <cell r="CV134">
            <v>0</v>
          </cell>
          <cell r="DJ134">
            <v>0</v>
          </cell>
          <cell r="DX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row>
        <row r="135">
          <cell r="D135">
            <v>-6213</v>
          </cell>
          <cell r="E135">
            <v>-6213</v>
          </cell>
          <cell r="F135">
            <v>-6213</v>
          </cell>
          <cell r="G135">
            <v>-6213</v>
          </cell>
          <cell r="H135">
            <v>-6213</v>
          </cell>
          <cell r="I135">
            <v>-6213</v>
          </cell>
          <cell r="J135">
            <v>-6194</v>
          </cell>
          <cell r="K135">
            <v>-6745</v>
          </cell>
          <cell r="L135">
            <v>-7619</v>
          </cell>
          <cell r="M135">
            <v>-8911</v>
          </cell>
          <cell r="N135">
            <v>-9975</v>
          </cell>
          <cell r="O135">
            <v>-10830</v>
          </cell>
          <cell r="P135">
            <v>-87552</v>
          </cell>
          <cell r="R135">
            <v>0</v>
          </cell>
          <cell r="S135">
            <v>0</v>
          </cell>
          <cell r="T135">
            <v>0</v>
          </cell>
          <cell r="U135">
            <v>0</v>
          </cell>
          <cell r="V135">
            <v>0</v>
          </cell>
          <cell r="W135">
            <v>0</v>
          </cell>
          <cell r="X135">
            <v>0</v>
          </cell>
          <cell r="Y135">
            <v>0</v>
          </cell>
          <cell r="Z135">
            <v>0</v>
          </cell>
          <cell r="AA135">
            <v>0</v>
          </cell>
          <cell r="AB135">
            <v>0</v>
          </cell>
          <cell r="AC135">
            <v>0</v>
          </cell>
          <cell r="AD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H135">
            <v>-6213</v>
          </cell>
          <cell r="BI135">
            <v>-6213</v>
          </cell>
          <cell r="BJ135">
            <v>-6213</v>
          </cell>
          <cell r="BK135">
            <v>-6213</v>
          </cell>
          <cell r="BL135">
            <v>-6213</v>
          </cell>
          <cell r="BM135">
            <v>-6213</v>
          </cell>
          <cell r="BN135">
            <v>-6194</v>
          </cell>
          <cell r="BO135">
            <v>-6745</v>
          </cell>
          <cell r="BP135">
            <v>-7619</v>
          </cell>
          <cell r="BQ135">
            <v>-8911</v>
          </cell>
          <cell r="BR135">
            <v>-9975</v>
          </cell>
          <cell r="BS135">
            <v>-10830</v>
          </cell>
          <cell r="BT135">
            <v>-87552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row>
        <row r="137">
          <cell r="D137">
            <v>-193541.8</v>
          </cell>
          <cell r="E137">
            <v>-193484.80000000002</v>
          </cell>
          <cell r="F137">
            <v>-284487.79973338073</v>
          </cell>
          <cell r="G137">
            <v>-284525.79973338073</v>
          </cell>
          <cell r="H137">
            <v>-285931.79973338079</v>
          </cell>
          <cell r="I137">
            <v>-283716.39973338076</v>
          </cell>
          <cell r="J137">
            <v>-306554.53291859227</v>
          </cell>
          <cell r="K137">
            <v>-306463.33291859226</v>
          </cell>
          <cell r="L137">
            <v>-287348.73291859223</v>
          </cell>
          <cell r="M137">
            <v>-227648.93291859227</v>
          </cell>
          <cell r="N137">
            <v>-58769.932918592247</v>
          </cell>
          <cell r="O137">
            <v>-59868.332918592248</v>
          </cell>
          <cell r="P137">
            <v>-2772342.1964450763</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-250000</v>
          </cell>
          <cell r="AG137">
            <v>-250000</v>
          </cell>
          <cell r="AH137">
            <v>-250000</v>
          </cell>
          <cell r="AI137">
            <v>-250000</v>
          </cell>
          <cell r="AJ137">
            <v>-250000</v>
          </cell>
          <cell r="AK137">
            <v>-250000</v>
          </cell>
          <cell r="AL137">
            <v>-250000</v>
          </cell>
          <cell r="AM137">
            <v>-250000</v>
          </cell>
          <cell r="AN137">
            <v>-230000</v>
          </cell>
          <cell r="AO137">
            <v>-170000</v>
          </cell>
          <cell r="AP137">
            <v>0</v>
          </cell>
          <cell r="AQ137">
            <v>0</v>
          </cell>
          <cell r="AR137">
            <v>-2400000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H137">
            <v>-18357.800000000003</v>
          </cell>
          <cell r="BI137">
            <v>-18300.800000000003</v>
          </cell>
          <cell r="BJ137">
            <v>-19364.800000000003</v>
          </cell>
          <cell r="BK137">
            <v>-19402.8</v>
          </cell>
          <cell r="BL137">
            <v>-20808.8</v>
          </cell>
          <cell r="BM137">
            <v>-18593.400000000001</v>
          </cell>
          <cell r="BN137">
            <v>-19243.199999999997</v>
          </cell>
          <cell r="BO137">
            <v>-19152</v>
          </cell>
          <cell r="BP137">
            <v>-20037.400000000001</v>
          </cell>
          <cell r="BQ137">
            <v>-20337.600000000002</v>
          </cell>
          <cell r="BR137">
            <v>-21458.6</v>
          </cell>
          <cell r="BS137">
            <v>-22553</v>
          </cell>
          <cell r="BT137">
            <v>-237610.2</v>
          </cell>
          <cell r="BV137">
            <v>0</v>
          </cell>
          <cell r="BW137">
            <v>0</v>
          </cell>
          <cell r="BX137">
            <v>-39938.999733380733</v>
          </cell>
          <cell r="BY137">
            <v>-39938.999733380733</v>
          </cell>
          <cell r="BZ137">
            <v>-39938.999733380733</v>
          </cell>
          <cell r="CA137">
            <v>-39938.999733380733</v>
          </cell>
          <cell r="CB137">
            <v>-62127.332918592248</v>
          </cell>
          <cell r="CC137">
            <v>-62127.332918592248</v>
          </cell>
          <cell r="CD137">
            <v>-62127.332918592248</v>
          </cell>
          <cell r="CE137">
            <v>-62127.332918592248</v>
          </cell>
          <cell r="CF137">
            <v>-62127.332918592248</v>
          </cell>
          <cell r="CG137">
            <v>-62127.332918592248</v>
          </cell>
          <cell r="CH137">
            <v>-532519.99644507631</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X137">
            <v>0</v>
          </cell>
          <cell r="CY137">
            <v>0</v>
          </cell>
          <cell r="CZ137">
            <v>-50000</v>
          </cell>
          <cell r="DA137">
            <v>-50000</v>
          </cell>
          <cell r="DB137">
            <v>-50000</v>
          </cell>
          <cell r="DC137">
            <v>-50000</v>
          </cell>
          <cell r="DD137">
            <v>-50000</v>
          </cell>
          <cell r="DE137">
            <v>-50000</v>
          </cell>
          <cell r="DF137">
            <v>-50000</v>
          </cell>
          <cell r="DG137">
            <v>-50000</v>
          </cell>
          <cell r="DH137">
            <v>-50000</v>
          </cell>
          <cell r="DI137">
            <v>-50000</v>
          </cell>
          <cell r="DJ137">
            <v>-500000</v>
          </cell>
          <cell r="DL137">
            <v>81410</v>
          </cell>
          <cell r="DM137">
            <v>81410</v>
          </cell>
          <cell r="DN137">
            <v>81410</v>
          </cell>
          <cell r="DO137">
            <v>81410</v>
          </cell>
          <cell r="DP137">
            <v>81410</v>
          </cell>
          <cell r="DQ137">
            <v>81410</v>
          </cell>
          <cell r="DR137">
            <v>81410</v>
          </cell>
          <cell r="DS137">
            <v>81410</v>
          </cell>
          <cell r="DT137">
            <v>81410</v>
          </cell>
          <cell r="DU137">
            <v>81410</v>
          </cell>
          <cell r="DV137">
            <v>81410</v>
          </cell>
          <cell r="DW137">
            <v>81410</v>
          </cell>
          <cell r="DX137">
            <v>976920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row>
        <row r="140">
          <cell r="D140">
            <v>-26755.599999999999</v>
          </cell>
          <cell r="E140">
            <v>-1379.4</v>
          </cell>
          <cell r="F140">
            <v>-1478.2</v>
          </cell>
          <cell r="G140">
            <v>-1390.8000000000002</v>
          </cell>
          <cell r="H140">
            <v>-1539</v>
          </cell>
          <cell r="I140">
            <v>-1554.2</v>
          </cell>
          <cell r="J140">
            <v>-1497.2</v>
          </cell>
          <cell r="K140">
            <v>-1554.2</v>
          </cell>
          <cell r="L140">
            <v>-1421.2</v>
          </cell>
          <cell r="M140">
            <v>-1352.8000000000002</v>
          </cell>
          <cell r="N140">
            <v>-1345.2</v>
          </cell>
          <cell r="O140">
            <v>-1311</v>
          </cell>
          <cell r="P140">
            <v>-42578.799999999988</v>
          </cell>
          <cell r="AD140">
            <v>0</v>
          </cell>
          <cell r="AR140">
            <v>0</v>
          </cell>
          <cell r="BF140">
            <v>0</v>
          </cell>
          <cell r="BH140">
            <v>-1755.6000000000001</v>
          </cell>
          <cell r="BI140">
            <v>-1379.4</v>
          </cell>
          <cell r="BJ140">
            <v>-1478.2</v>
          </cell>
          <cell r="BK140">
            <v>-1390.8000000000002</v>
          </cell>
          <cell r="BL140">
            <v>-1539</v>
          </cell>
          <cell r="BM140">
            <v>-1554.2</v>
          </cell>
          <cell r="BN140">
            <v>-1497.2</v>
          </cell>
          <cell r="BO140">
            <v>-1554.2</v>
          </cell>
          <cell r="BP140">
            <v>-1421.2</v>
          </cell>
          <cell r="BQ140">
            <v>-1352.8000000000002</v>
          </cell>
          <cell r="BR140">
            <v>-1345.2</v>
          </cell>
          <cell r="BS140">
            <v>-1311</v>
          </cell>
          <cell r="BT140">
            <v>-17578.800000000003</v>
          </cell>
          <cell r="CH140">
            <v>0</v>
          </cell>
          <cell r="CV140">
            <v>0</v>
          </cell>
          <cell r="DJ140">
            <v>0</v>
          </cell>
          <cell r="DX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row>
        <row r="141">
          <cell r="D141">
            <v>-144.4</v>
          </cell>
          <cell r="E141">
            <v>-106.4</v>
          </cell>
          <cell r="F141">
            <v>-106.4</v>
          </cell>
          <cell r="G141">
            <v>-91.2</v>
          </cell>
          <cell r="H141">
            <v>-98.800000000000011</v>
          </cell>
          <cell r="I141">
            <v>3.8000000000000003</v>
          </cell>
          <cell r="J141">
            <v>-72.2</v>
          </cell>
          <cell r="K141">
            <v>-64.600000000000009</v>
          </cell>
          <cell r="L141">
            <v>-45.6</v>
          </cell>
          <cell r="M141">
            <v>-152</v>
          </cell>
          <cell r="N141">
            <v>-117.80000000000001</v>
          </cell>
          <cell r="O141">
            <v>-136.80000000000001</v>
          </cell>
          <cell r="P141">
            <v>-1132.4000000000001</v>
          </cell>
          <cell r="AD141">
            <v>0</v>
          </cell>
          <cell r="AR141">
            <v>0</v>
          </cell>
          <cell r="BF141">
            <v>0</v>
          </cell>
          <cell r="BH141">
            <v>-144.4</v>
          </cell>
          <cell r="BI141">
            <v>-106.4</v>
          </cell>
          <cell r="BJ141">
            <v>-106.4</v>
          </cell>
          <cell r="BK141">
            <v>-91.2</v>
          </cell>
          <cell r="BL141">
            <v>-98.800000000000011</v>
          </cell>
          <cell r="BM141">
            <v>3.8000000000000003</v>
          </cell>
          <cell r="BN141">
            <v>-72.2</v>
          </cell>
          <cell r="BO141">
            <v>-64.600000000000009</v>
          </cell>
          <cell r="BP141">
            <v>-45.6</v>
          </cell>
          <cell r="BQ141">
            <v>-152</v>
          </cell>
          <cell r="BR141">
            <v>-117.80000000000001</v>
          </cell>
          <cell r="BS141">
            <v>-136.80000000000001</v>
          </cell>
          <cell r="BT141">
            <v>-1132.4000000000001</v>
          </cell>
          <cell r="CH141">
            <v>0</v>
          </cell>
          <cell r="CV141">
            <v>0</v>
          </cell>
          <cell r="DJ141">
            <v>0</v>
          </cell>
          <cell r="DX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row>
        <row r="142">
          <cell r="D142">
            <v>-9195.6</v>
          </cell>
          <cell r="E142">
            <v>-8933.4000000000015</v>
          </cell>
          <cell r="F142">
            <v>-10236.800000000001</v>
          </cell>
          <cell r="G142">
            <v>-9142.4000000000015</v>
          </cell>
          <cell r="H142">
            <v>-10073.4</v>
          </cell>
          <cell r="I142">
            <v>-9571.7999999999993</v>
          </cell>
          <cell r="J142">
            <v>-9701</v>
          </cell>
          <cell r="K142">
            <v>-9864.4</v>
          </cell>
          <cell r="L142">
            <v>-8857.4000000000015</v>
          </cell>
          <cell r="M142">
            <v>-9416</v>
          </cell>
          <cell r="N142">
            <v>-9442.6</v>
          </cell>
          <cell r="O142">
            <v>-9445.4000000000015</v>
          </cell>
          <cell r="P142">
            <v>-113880.20000000001</v>
          </cell>
          <cell r="AD142">
            <v>0</v>
          </cell>
          <cell r="AR142">
            <v>0</v>
          </cell>
          <cell r="BF142">
            <v>0</v>
          </cell>
          <cell r="BH142">
            <v>-7759.6</v>
          </cell>
          <cell r="BI142">
            <v>-7497.4000000000005</v>
          </cell>
          <cell r="BJ142">
            <v>-8800.8000000000011</v>
          </cell>
          <cell r="BK142">
            <v>-7706.4000000000005</v>
          </cell>
          <cell r="BL142">
            <v>-8637.4</v>
          </cell>
          <cell r="BM142">
            <v>-8135.8</v>
          </cell>
          <cell r="BN142">
            <v>-8265</v>
          </cell>
          <cell r="BO142">
            <v>-8428.4</v>
          </cell>
          <cell r="BP142">
            <v>-7421.4000000000005</v>
          </cell>
          <cell r="BQ142">
            <v>-7980</v>
          </cell>
          <cell r="BR142">
            <v>-8006.6</v>
          </cell>
          <cell r="BS142">
            <v>-8010.4000000000005</v>
          </cell>
          <cell r="BT142">
            <v>-96649.200000000012</v>
          </cell>
          <cell r="CH142">
            <v>0</v>
          </cell>
          <cell r="CV142">
            <v>0</v>
          </cell>
          <cell r="DJ142">
            <v>0</v>
          </cell>
          <cell r="DX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row>
        <row r="143">
          <cell r="D143">
            <v>-36095.599999999999</v>
          </cell>
          <cell r="E143">
            <v>-10419.200000000001</v>
          </cell>
          <cell r="F143">
            <v>-11821.400000000001</v>
          </cell>
          <cell r="G143">
            <v>-10624.400000000001</v>
          </cell>
          <cell r="H143">
            <v>-11711.199999999999</v>
          </cell>
          <cell r="I143">
            <v>-11122.199999999999</v>
          </cell>
          <cell r="J143">
            <v>-11270.4</v>
          </cell>
          <cell r="K143">
            <v>-11483.199999999999</v>
          </cell>
          <cell r="L143">
            <v>-10324.200000000001</v>
          </cell>
          <cell r="M143">
            <v>-10920.8</v>
          </cell>
          <cell r="N143">
            <v>-10905.6</v>
          </cell>
          <cell r="O143">
            <v>-10893.2</v>
          </cell>
          <cell r="P143">
            <v>-157591.4</v>
          </cell>
          <cell r="R143">
            <v>0</v>
          </cell>
          <cell r="S143">
            <v>0</v>
          </cell>
          <cell r="T143">
            <v>0</v>
          </cell>
          <cell r="U143">
            <v>0</v>
          </cell>
          <cell r="V143">
            <v>0</v>
          </cell>
          <cell r="W143">
            <v>0</v>
          </cell>
          <cell r="X143">
            <v>0</v>
          </cell>
          <cell r="Y143">
            <v>0</v>
          </cell>
          <cell r="Z143">
            <v>0</v>
          </cell>
          <cell r="AA143">
            <v>0</v>
          </cell>
          <cell r="AB143">
            <v>0</v>
          </cell>
          <cell r="AC143">
            <v>0</v>
          </cell>
          <cell r="AD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H143">
            <v>-9659.6</v>
          </cell>
          <cell r="BI143">
            <v>-8983.2000000000007</v>
          </cell>
          <cell r="BJ143">
            <v>-10385.400000000001</v>
          </cell>
          <cell r="BK143">
            <v>-9188.4000000000015</v>
          </cell>
          <cell r="BL143">
            <v>-10275.199999999999</v>
          </cell>
          <cell r="BM143">
            <v>-9686.2000000000007</v>
          </cell>
          <cell r="BN143">
            <v>-9834.4</v>
          </cell>
          <cell r="BO143">
            <v>-10047.199999999999</v>
          </cell>
          <cell r="BP143">
            <v>-8888.2000000000007</v>
          </cell>
          <cell r="BQ143">
            <v>-9484.7999999999993</v>
          </cell>
          <cell r="BR143">
            <v>-9469.6</v>
          </cell>
          <cell r="BS143">
            <v>-9458.2000000000007</v>
          </cell>
          <cell r="BT143">
            <v>-115360.40000000002</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row>
        <row r="145">
          <cell r="D145">
            <v>-36095.599999999999</v>
          </cell>
          <cell r="E145">
            <v>-10419.200000000001</v>
          </cell>
          <cell r="F145">
            <v>-11821.400000000001</v>
          </cell>
          <cell r="G145">
            <v>-10624.400000000001</v>
          </cell>
          <cell r="H145">
            <v>-11711.199999999999</v>
          </cell>
          <cell r="I145">
            <v>-11122.199999999999</v>
          </cell>
          <cell r="J145">
            <v>-11270.4</v>
          </cell>
          <cell r="K145">
            <v>-11483.199999999999</v>
          </cell>
          <cell r="L145">
            <v>-10324.200000000001</v>
          </cell>
          <cell r="M145">
            <v>-10920.8</v>
          </cell>
          <cell r="N145">
            <v>-10905.6</v>
          </cell>
          <cell r="O145">
            <v>-10893.2</v>
          </cell>
          <cell r="P145">
            <v>-157591.4</v>
          </cell>
          <cell r="R145">
            <v>0</v>
          </cell>
          <cell r="S145">
            <v>0</v>
          </cell>
          <cell r="T145">
            <v>0</v>
          </cell>
          <cell r="U145">
            <v>0</v>
          </cell>
          <cell r="V145">
            <v>0</v>
          </cell>
          <cell r="W145">
            <v>0</v>
          </cell>
          <cell r="X145">
            <v>0</v>
          </cell>
          <cell r="Y145">
            <v>0</v>
          </cell>
          <cell r="Z145">
            <v>0</v>
          </cell>
          <cell r="AA145">
            <v>0</v>
          </cell>
          <cell r="AB145">
            <v>0</v>
          </cell>
          <cell r="AC145">
            <v>0</v>
          </cell>
          <cell r="AD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H145">
            <v>-9659.6</v>
          </cell>
          <cell r="BI145">
            <v>-8983.2000000000007</v>
          </cell>
          <cell r="BJ145">
            <v>-10385.400000000001</v>
          </cell>
          <cell r="BK145">
            <v>-9188.4000000000015</v>
          </cell>
          <cell r="BL145">
            <v>-10275.199999999999</v>
          </cell>
          <cell r="BM145">
            <v>-9686.2000000000007</v>
          </cell>
          <cell r="BN145">
            <v>-9834.4</v>
          </cell>
          <cell r="BO145">
            <v>-10047.199999999999</v>
          </cell>
          <cell r="BP145">
            <v>-8888.2000000000007</v>
          </cell>
          <cell r="BQ145">
            <v>-9484.7999999999993</v>
          </cell>
          <cell r="BR145">
            <v>-9469.6</v>
          </cell>
          <cell r="BS145">
            <v>-9458.2000000000007</v>
          </cell>
          <cell r="BT145">
            <v>-115360.40000000002</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row>
        <row r="149">
          <cell r="D149">
            <v>64.600000000000009</v>
          </cell>
          <cell r="E149">
            <v>34.200000000000003</v>
          </cell>
          <cell r="F149">
            <v>34.200000000000003</v>
          </cell>
          <cell r="G149">
            <v>22.8</v>
          </cell>
          <cell r="H149">
            <v>11.4</v>
          </cell>
          <cell r="I149">
            <v>45.6</v>
          </cell>
          <cell r="J149">
            <v>22.8</v>
          </cell>
          <cell r="K149">
            <v>15.200000000000001</v>
          </cell>
          <cell r="L149">
            <v>7.6000000000000005</v>
          </cell>
          <cell r="M149">
            <v>22.8</v>
          </cell>
          <cell r="N149">
            <v>22.8</v>
          </cell>
          <cell r="O149">
            <v>22.8</v>
          </cell>
          <cell r="P149">
            <v>326.80000000000007</v>
          </cell>
          <cell r="AD149">
            <v>0</v>
          </cell>
          <cell r="AR149">
            <v>0</v>
          </cell>
          <cell r="BF149">
            <v>0</v>
          </cell>
          <cell r="BH149">
            <v>64.600000000000009</v>
          </cell>
          <cell r="BI149">
            <v>34.200000000000003</v>
          </cell>
          <cell r="BJ149">
            <v>34.200000000000003</v>
          </cell>
          <cell r="BK149">
            <v>22.8</v>
          </cell>
          <cell r="BL149">
            <v>11.4</v>
          </cell>
          <cell r="BM149">
            <v>45.6</v>
          </cell>
          <cell r="BN149">
            <v>22.8</v>
          </cell>
          <cell r="BO149">
            <v>15.200000000000001</v>
          </cell>
          <cell r="BP149">
            <v>7.6000000000000005</v>
          </cell>
          <cell r="BQ149">
            <v>22.8</v>
          </cell>
          <cell r="BR149">
            <v>22.8</v>
          </cell>
          <cell r="BS149">
            <v>22.8</v>
          </cell>
          <cell r="BT149">
            <v>326.80000000000007</v>
          </cell>
          <cell r="CH149">
            <v>0</v>
          </cell>
          <cell r="CV149">
            <v>0</v>
          </cell>
          <cell r="DJ149">
            <v>0</v>
          </cell>
          <cell r="DX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row>
        <row r="150">
          <cell r="D150">
            <v>300.2</v>
          </cell>
          <cell r="E150">
            <v>285</v>
          </cell>
          <cell r="F150">
            <v>262.2</v>
          </cell>
          <cell r="G150">
            <v>307.8</v>
          </cell>
          <cell r="H150">
            <v>307.8</v>
          </cell>
          <cell r="I150">
            <v>334.40000000000003</v>
          </cell>
          <cell r="J150">
            <v>342</v>
          </cell>
          <cell r="K150">
            <v>334.40000000000003</v>
          </cell>
          <cell r="L150">
            <v>326.8</v>
          </cell>
          <cell r="M150">
            <v>418</v>
          </cell>
          <cell r="N150">
            <v>562.4</v>
          </cell>
          <cell r="O150">
            <v>649.80000000000007</v>
          </cell>
          <cell r="P150">
            <v>4430.8</v>
          </cell>
          <cell r="AD150">
            <v>0</v>
          </cell>
          <cell r="AR150">
            <v>0</v>
          </cell>
          <cell r="BF150">
            <v>0</v>
          </cell>
          <cell r="BH150">
            <v>300.2</v>
          </cell>
          <cell r="BI150">
            <v>285</v>
          </cell>
          <cell r="BJ150">
            <v>262.2</v>
          </cell>
          <cell r="BK150">
            <v>307.8</v>
          </cell>
          <cell r="BL150">
            <v>307.8</v>
          </cell>
          <cell r="BM150">
            <v>334.40000000000003</v>
          </cell>
          <cell r="BN150">
            <v>342</v>
          </cell>
          <cell r="BO150">
            <v>334.40000000000003</v>
          </cell>
          <cell r="BP150">
            <v>326.8</v>
          </cell>
          <cell r="BQ150">
            <v>418</v>
          </cell>
          <cell r="BR150">
            <v>562.4</v>
          </cell>
          <cell r="BS150">
            <v>649.80000000000007</v>
          </cell>
          <cell r="BT150">
            <v>4430.8</v>
          </cell>
          <cell r="CH150">
            <v>0</v>
          </cell>
          <cell r="CV150">
            <v>0</v>
          </cell>
          <cell r="DJ150">
            <v>0</v>
          </cell>
          <cell r="DX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row>
        <row r="151">
          <cell r="D151">
            <v>91.2</v>
          </cell>
          <cell r="E151">
            <v>125.4</v>
          </cell>
          <cell r="F151">
            <v>98.800000000000011</v>
          </cell>
          <cell r="G151">
            <v>114</v>
          </cell>
          <cell r="H151">
            <v>57</v>
          </cell>
          <cell r="I151">
            <v>60.800000000000004</v>
          </cell>
          <cell r="J151">
            <v>60.800000000000004</v>
          </cell>
          <cell r="K151">
            <v>83.600000000000009</v>
          </cell>
          <cell r="L151">
            <v>102.60000000000001</v>
          </cell>
          <cell r="M151">
            <v>87.4</v>
          </cell>
          <cell r="N151">
            <v>83.600000000000009</v>
          </cell>
          <cell r="O151">
            <v>95</v>
          </cell>
          <cell r="P151">
            <v>1060.2</v>
          </cell>
          <cell r="AD151">
            <v>0</v>
          </cell>
          <cell r="AR151">
            <v>0</v>
          </cell>
          <cell r="BF151">
            <v>0</v>
          </cell>
          <cell r="BH151">
            <v>91.2</v>
          </cell>
          <cell r="BI151">
            <v>125.4</v>
          </cell>
          <cell r="BJ151">
            <v>98.800000000000011</v>
          </cell>
          <cell r="BK151">
            <v>114</v>
          </cell>
          <cell r="BL151">
            <v>57</v>
          </cell>
          <cell r="BM151">
            <v>60.800000000000004</v>
          </cell>
          <cell r="BN151">
            <v>60.800000000000004</v>
          </cell>
          <cell r="BO151">
            <v>83.600000000000009</v>
          </cell>
          <cell r="BP151">
            <v>102.60000000000001</v>
          </cell>
          <cell r="BQ151">
            <v>87.4</v>
          </cell>
          <cell r="BR151">
            <v>83.600000000000009</v>
          </cell>
          <cell r="BS151">
            <v>95</v>
          </cell>
          <cell r="BT151">
            <v>1060.2</v>
          </cell>
          <cell r="CH151">
            <v>0</v>
          </cell>
          <cell r="CV151">
            <v>0</v>
          </cell>
          <cell r="DJ151">
            <v>0</v>
          </cell>
          <cell r="DX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row>
        <row r="152">
          <cell r="D152">
            <v>-75478</v>
          </cell>
          <cell r="E152">
            <v>-96006.2</v>
          </cell>
          <cell r="F152">
            <v>-98809.450977603978</v>
          </cell>
          <cell r="G152">
            <v>1859.3490223960189</v>
          </cell>
          <cell r="H152">
            <v>-105516.97597760399</v>
          </cell>
          <cell r="I152">
            <v>-105741.17597760398</v>
          </cell>
          <cell r="J152">
            <v>-61766.870965161754</v>
          </cell>
          <cell r="K152">
            <v>-61656.670965161749</v>
          </cell>
          <cell r="L152">
            <v>-61383.070965161751</v>
          </cell>
          <cell r="M152">
            <v>-61523.670965161749</v>
          </cell>
          <cell r="N152">
            <v>-61474.270965161748</v>
          </cell>
          <cell r="O152">
            <v>-61451.470965161752</v>
          </cell>
          <cell r="P152">
            <v>-848948.47970138653</v>
          </cell>
          <cell r="V152">
            <v>-107038.125</v>
          </cell>
          <cell r="W152">
            <v>-107038.125</v>
          </cell>
          <cell r="X152">
            <v>-107038.125</v>
          </cell>
          <cell r="Y152">
            <v>-107038.125</v>
          </cell>
          <cell r="Z152">
            <v>-107038.125</v>
          </cell>
          <cell r="AA152">
            <v>-107038.125</v>
          </cell>
          <cell r="AB152">
            <v>-107038.125</v>
          </cell>
          <cell r="AC152">
            <v>-107038.125</v>
          </cell>
          <cell r="AD152">
            <v>-856305</v>
          </cell>
          <cell r="AR152">
            <v>0</v>
          </cell>
          <cell r="AZ152">
            <v>45500</v>
          </cell>
          <cell r="BA152">
            <v>45500</v>
          </cell>
          <cell r="BB152">
            <v>45500</v>
          </cell>
          <cell r="BC152">
            <v>45500</v>
          </cell>
          <cell r="BD152">
            <v>45500</v>
          </cell>
          <cell r="BE152">
            <v>45500</v>
          </cell>
          <cell r="BF152">
            <v>273000</v>
          </cell>
          <cell r="BH152">
            <v>4522</v>
          </cell>
          <cell r="BI152">
            <v>3993.8</v>
          </cell>
          <cell r="BJ152">
            <v>4278.8</v>
          </cell>
          <cell r="BK152">
            <v>4947.6000000000004</v>
          </cell>
          <cell r="BL152">
            <v>4609.4000000000005</v>
          </cell>
          <cell r="BM152">
            <v>4385.2</v>
          </cell>
          <cell r="BN152">
            <v>4575.2</v>
          </cell>
          <cell r="BO152">
            <v>4685.4000000000005</v>
          </cell>
          <cell r="BP152">
            <v>4959</v>
          </cell>
          <cell r="BQ152">
            <v>4818.4000000000005</v>
          </cell>
          <cell r="BR152">
            <v>4867.8</v>
          </cell>
          <cell r="BS152">
            <v>4890.6000000000004</v>
          </cell>
          <cell r="BT152">
            <v>55533.200000000004</v>
          </cell>
          <cell r="BX152">
            <v>-3088.2509776039815</v>
          </cell>
          <cell r="BY152">
            <v>-3088.2509776039815</v>
          </cell>
          <cell r="BZ152">
            <v>-3088.2509776039815</v>
          </cell>
          <cell r="CA152">
            <v>-3088.2509776039815</v>
          </cell>
          <cell r="CB152">
            <v>-4803.945965161749</v>
          </cell>
          <cell r="CC152">
            <v>-4803.945965161749</v>
          </cell>
          <cell r="CD152">
            <v>-4803.945965161749</v>
          </cell>
          <cell r="CE152">
            <v>-4803.945965161749</v>
          </cell>
          <cell r="CF152">
            <v>-4803.945965161749</v>
          </cell>
          <cell r="CG152">
            <v>-4803.945965161749</v>
          </cell>
          <cell r="CH152">
            <v>-41176.679701386427</v>
          </cell>
          <cell r="CV152">
            <v>0</v>
          </cell>
          <cell r="DJ152">
            <v>0</v>
          </cell>
          <cell r="DX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row>
        <row r="153">
          <cell r="D153">
            <v>-75022</v>
          </cell>
          <cell r="E153">
            <v>-95561.599999999991</v>
          </cell>
          <cell r="F153">
            <v>-98414.250977603981</v>
          </cell>
          <cell r="G153">
            <v>2303.9490223960188</v>
          </cell>
          <cell r="H153">
            <v>-105140.77597760399</v>
          </cell>
          <cell r="I153">
            <v>-105300.37597760398</v>
          </cell>
          <cell r="J153">
            <v>-61341.270965161755</v>
          </cell>
          <cell r="K153">
            <v>-61223.470965161752</v>
          </cell>
          <cell r="L153">
            <v>-60946.070965161751</v>
          </cell>
          <cell r="M153">
            <v>-60995.470965161752</v>
          </cell>
          <cell r="N153">
            <v>-60805.470965161745</v>
          </cell>
          <cell r="O153">
            <v>-60683.870965161754</v>
          </cell>
          <cell r="P153">
            <v>-843130.67970138649</v>
          </cell>
          <cell r="R153">
            <v>0</v>
          </cell>
          <cell r="S153">
            <v>0</v>
          </cell>
          <cell r="T153">
            <v>0</v>
          </cell>
          <cell r="U153">
            <v>0</v>
          </cell>
          <cell r="V153">
            <v>-107038.125</v>
          </cell>
          <cell r="W153">
            <v>-107038.125</v>
          </cell>
          <cell r="X153">
            <v>-107038.125</v>
          </cell>
          <cell r="Y153">
            <v>-107038.125</v>
          </cell>
          <cell r="Z153">
            <v>-107038.125</v>
          </cell>
          <cell r="AA153">
            <v>-107038.125</v>
          </cell>
          <cell r="AB153">
            <v>-107038.125</v>
          </cell>
          <cell r="AC153">
            <v>-107038.125</v>
          </cell>
          <cell r="AD153">
            <v>-856305</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T153">
            <v>0</v>
          </cell>
          <cell r="AU153">
            <v>0</v>
          </cell>
          <cell r="AV153">
            <v>0</v>
          </cell>
          <cell r="AW153">
            <v>0</v>
          </cell>
          <cell r="AX153">
            <v>0</v>
          </cell>
          <cell r="AY153">
            <v>0</v>
          </cell>
          <cell r="AZ153">
            <v>45500</v>
          </cell>
          <cell r="BA153">
            <v>45500</v>
          </cell>
          <cell r="BB153">
            <v>45500</v>
          </cell>
          <cell r="BC153">
            <v>45500</v>
          </cell>
          <cell r="BD153">
            <v>45500</v>
          </cell>
          <cell r="BE153">
            <v>45500</v>
          </cell>
          <cell r="BF153">
            <v>273000</v>
          </cell>
          <cell r="BH153">
            <v>4978</v>
          </cell>
          <cell r="BI153">
            <v>4438.4000000000005</v>
          </cell>
          <cell r="BJ153">
            <v>4674</v>
          </cell>
          <cell r="BK153">
            <v>5392.2000000000007</v>
          </cell>
          <cell r="BL153">
            <v>4985.6000000000004</v>
          </cell>
          <cell r="BM153">
            <v>4826</v>
          </cell>
          <cell r="BN153">
            <v>5000.8</v>
          </cell>
          <cell r="BO153">
            <v>5118.6000000000004</v>
          </cell>
          <cell r="BP153">
            <v>5396</v>
          </cell>
          <cell r="BQ153">
            <v>5346.6</v>
          </cell>
          <cell r="BR153">
            <v>5536.6</v>
          </cell>
          <cell r="BS153">
            <v>5658.2000000000007</v>
          </cell>
          <cell r="BT153">
            <v>61351.000000000007</v>
          </cell>
          <cell r="BV153">
            <v>0</v>
          </cell>
          <cell r="BW153">
            <v>0</v>
          </cell>
          <cell r="BX153">
            <v>-3088.2509776039815</v>
          </cell>
          <cell r="BY153">
            <v>-3088.2509776039815</v>
          </cell>
          <cell r="BZ153">
            <v>-3088.2509776039815</v>
          </cell>
          <cell r="CA153">
            <v>-3088.2509776039815</v>
          </cell>
          <cell r="CB153">
            <v>-4803.945965161749</v>
          </cell>
          <cell r="CC153">
            <v>-4803.945965161749</v>
          </cell>
          <cell r="CD153">
            <v>-4803.945965161749</v>
          </cell>
          <cell r="CE153">
            <v>-4803.945965161749</v>
          </cell>
          <cell r="CF153">
            <v>-4803.945965161749</v>
          </cell>
          <cell r="CG153">
            <v>-4803.945965161749</v>
          </cell>
          <cell r="CH153">
            <v>-41176.679701386427</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row>
        <row r="156">
          <cell r="D156">
            <v>-387.6</v>
          </cell>
          <cell r="E156">
            <v>-338.20000000000005</v>
          </cell>
          <cell r="F156">
            <v>-372.40000000000003</v>
          </cell>
          <cell r="G156">
            <v>-300.2</v>
          </cell>
          <cell r="H156">
            <v>-212.8</v>
          </cell>
          <cell r="I156">
            <v>-182.4</v>
          </cell>
          <cell r="J156">
            <v>-262.2</v>
          </cell>
          <cell r="K156">
            <v>-266</v>
          </cell>
          <cell r="L156">
            <v>-167.20000000000002</v>
          </cell>
          <cell r="M156">
            <v>-250.8</v>
          </cell>
          <cell r="N156">
            <v>-163.4</v>
          </cell>
          <cell r="O156">
            <v>-281.2</v>
          </cell>
          <cell r="P156">
            <v>-3184.4</v>
          </cell>
          <cell r="AD156">
            <v>0</v>
          </cell>
          <cell r="AR156">
            <v>0</v>
          </cell>
          <cell r="BF156">
            <v>0</v>
          </cell>
          <cell r="BH156">
            <v>-387.6</v>
          </cell>
          <cell r="BI156">
            <v>-338.20000000000005</v>
          </cell>
          <cell r="BJ156">
            <v>-372.40000000000003</v>
          </cell>
          <cell r="BK156">
            <v>-300.2</v>
          </cell>
          <cell r="BL156">
            <v>-212.8</v>
          </cell>
          <cell r="BM156">
            <v>-182.4</v>
          </cell>
          <cell r="BN156">
            <v>-262.2</v>
          </cell>
          <cell r="BO156">
            <v>-266</v>
          </cell>
          <cell r="BP156">
            <v>-167.20000000000002</v>
          </cell>
          <cell r="BQ156">
            <v>-250.8</v>
          </cell>
          <cell r="BR156">
            <v>-163.4</v>
          </cell>
          <cell r="BS156">
            <v>-281.2</v>
          </cell>
          <cell r="BT156">
            <v>-3184.4</v>
          </cell>
          <cell r="CH156">
            <v>0</v>
          </cell>
          <cell r="CV156">
            <v>0</v>
          </cell>
          <cell r="DJ156">
            <v>0</v>
          </cell>
          <cell r="DX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row>
        <row r="157">
          <cell r="D157">
            <v>-843.6</v>
          </cell>
          <cell r="E157">
            <v>-733.40000000000009</v>
          </cell>
          <cell r="F157">
            <v>-1060.2</v>
          </cell>
          <cell r="G157">
            <v>-1121</v>
          </cell>
          <cell r="H157">
            <v>-1231.2</v>
          </cell>
          <cell r="I157">
            <v>-1136.2</v>
          </cell>
          <cell r="J157">
            <v>-1299.6000000000001</v>
          </cell>
          <cell r="K157">
            <v>-1406</v>
          </cell>
          <cell r="L157">
            <v>-1155.2</v>
          </cell>
          <cell r="M157">
            <v>-1596</v>
          </cell>
          <cell r="N157">
            <v>-1197</v>
          </cell>
          <cell r="O157">
            <v>-953.80000000000007</v>
          </cell>
          <cell r="P157">
            <v>-13733.2</v>
          </cell>
          <cell r="AD157">
            <v>0</v>
          </cell>
          <cell r="AR157">
            <v>0</v>
          </cell>
          <cell r="BF157">
            <v>0</v>
          </cell>
          <cell r="BH157">
            <v>-843.6</v>
          </cell>
          <cell r="BI157">
            <v>-733.40000000000009</v>
          </cell>
          <cell r="BJ157">
            <v>-1060.2</v>
          </cell>
          <cell r="BK157">
            <v>-1121</v>
          </cell>
          <cell r="BL157">
            <v>-1231.2</v>
          </cell>
          <cell r="BM157">
            <v>-1136.2</v>
          </cell>
          <cell r="BN157">
            <v>-1299.6000000000001</v>
          </cell>
          <cell r="BO157">
            <v>-1406</v>
          </cell>
          <cell r="BP157">
            <v>-1155.2</v>
          </cell>
          <cell r="BQ157">
            <v>-1596</v>
          </cell>
          <cell r="BR157">
            <v>-1197</v>
          </cell>
          <cell r="BS157">
            <v>-953.80000000000007</v>
          </cell>
          <cell r="BT157">
            <v>-13733.2</v>
          </cell>
          <cell r="CH157">
            <v>0</v>
          </cell>
          <cell r="CV157">
            <v>0</v>
          </cell>
          <cell r="DJ157">
            <v>0</v>
          </cell>
          <cell r="DX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row>
        <row r="158">
          <cell r="D158">
            <v>-376.20000000000005</v>
          </cell>
          <cell r="E158">
            <v>-330.6</v>
          </cell>
          <cell r="F158">
            <v>-349.6</v>
          </cell>
          <cell r="G158">
            <v>-212.8</v>
          </cell>
          <cell r="H158">
            <v>-266</v>
          </cell>
          <cell r="I158">
            <v>-250.8</v>
          </cell>
          <cell r="J158">
            <v>-273.60000000000002</v>
          </cell>
          <cell r="K158">
            <v>-288.8</v>
          </cell>
          <cell r="L158">
            <v>-247</v>
          </cell>
          <cell r="M158">
            <v>-330.6</v>
          </cell>
          <cell r="N158">
            <v>-311.60000000000002</v>
          </cell>
          <cell r="O158">
            <v>-288.8</v>
          </cell>
          <cell r="P158">
            <v>-3526.4</v>
          </cell>
          <cell r="AD158">
            <v>0</v>
          </cell>
          <cell r="AR158">
            <v>0</v>
          </cell>
          <cell r="BF158">
            <v>0</v>
          </cell>
          <cell r="BH158">
            <v>-376.20000000000005</v>
          </cell>
          <cell r="BI158">
            <v>-330.6</v>
          </cell>
          <cell r="BJ158">
            <v>-349.6</v>
          </cell>
          <cell r="BK158">
            <v>-212.8</v>
          </cell>
          <cell r="BL158">
            <v>-266</v>
          </cell>
          <cell r="BM158">
            <v>-250.8</v>
          </cell>
          <cell r="BN158">
            <v>-273.60000000000002</v>
          </cell>
          <cell r="BO158">
            <v>-288.8</v>
          </cell>
          <cell r="BP158">
            <v>-247</v>
          </cell>
          <cell r="BQ158">
            <v>-330.6</v>
          </cell>
          <cell r="BR158">
            <v>-311.60000000000002</v>
          </cell>
          <cell r="BS158">
            <v>-288.8</v>
          </cell>
          <cell r="BT158">
            <v>-3526.4</v>
          </cell>
          <cell r="CH158">
            <v>0</v>
          </cell>
          <cell r="CV158">
            <v>0</v>
          </cell>
          <cell r="DJ158">
            <v>0</v>
          </cell>
          <cell r="DX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row>
        <row r="159">
          <cell r="D159">
            <v>-198490.40955261988</v>
          </cell>
          <cell r="E159">
            <v>4573.2310136957294</v>
          </cell>
          <cell r="F159">
            <v>-5495.0749895430363</v>
          </cell>
          <cell r="G159">
            <v>-10876.357543569402</v>
          </cell>
          <cell r="H159">
            <v>-43347.190542483622</v>
          </cell>
          <cell r="I159">
            <v>-92508.882118129579</v>
          </cell>
          <cell r="J159">
            <v>-175250.26770332886</v>
          </cell>
          <cell r="K159">
            <v>-189594.90931708177</v>
          </cell>
          <cell r="L159">
            <v>-212671.01477300047</v>
          </cell>
          <cell r="M159">
            <v>-369591.03427844768</v>
          </cell>
          <cell r="N159">
            <v>-17544.552352381717</v>
          </cell>
          <cell r="O159">
            <v>-266746.47541865177</v>
          </cell>
          <cell r="P159">
            <v>-1577542.9375755419</v>
          </cell>
          <cell r="V159">
            <v>-32587.5</v>
          </cell>
          <cell r="W159">
            <v>-32587.5</v>
          </cell>
          <cell r="X159">
            <v>-32587.5</v>
          </cell>
          <cell r="Y159">
            <v>-32587.5</v>
          </cell>
          <cell r="Z159">
            <v>-32587.5</v>
          </cell>
          <cell r="AA159">
            <v>-32587.5</v>
          </cell>
          <cell r="AB159">
            <v>-32587.5</v>
          </cell>
          <cell r="AC159">
            <v>-32587.5</v>
          </cell>
          <cell r="AD159">
            <v>-260700</v>
          </cell>
          <cell r="AF159">
            <v>-45000</v>
          </cell>
          <cell r="AG159">
            <v>-45000</v>
          </cell>
          <cell r="AH159">
            <v>-45000</v>
          </cell>
          <cell r="AI159">
            <v>-45000</v>
          </cell>
          <cell r="AJ159">
            <v>-45000</v>
          </cell>
          <cell r="AK159">
            <v>-45000</v>
          </cell>
          <cell r="AR159">
            <v>-270000</v>
          </cell>
          <cell r="BF159">
            <v>0</v>
          </cell>
          <cell r="BH159">
            <v>-15975.633735227239</v>
          </cell>
          <cell r="BI159">
            <v>-14545.440836363559</v>
          </cell>
          <cell r="BJ159">
            <v>-15829.430508514457</v>
          </cell>
          <cell r="BK159">
            <v>-15844.426118125677</v>
          </cell>
          <cell r="BL159">
            <v>-15162.076524273161</v>
          </cell>
          <cell r="BM159">
            <v>-14890.630601780236</v>
          </cell>
          <cell r="BN159">
            <v>-16256.785321273346</v>
          </cell>
          <cell r="BO159">
            <v>-15824.432743344958</v>
          </cell>
          <cell r="BP159">
            <v>-14973.510036325793</v>
          </cell>
          <cell r="BQ159">
            <v>-14269.325561199614</v>
          </cell>
          <cell r="BR159">
            <v>-14711.984295709804</v>
          </cell>
          <cell r="BS159">
            <v>-14158.123717862156</v>
          </cell>
          <cell r="BT159">
            <v>-182441.80000000002</v>
          </cell>
          <cell r="BX159">
            <v>-7676.3353181656594</v>
          </cell>
          <cell r="BY159">
            <v>-7676.3353181656594</v>
          </cell>
          <cell r="BZ159">
            <v>-7676.3353181656594</v>
          </cell>
          <cell r="CA159">
            <v>-7676.3353181656594</v>
          </cell>
          <cell r="CB159">
            <v>-11940.966050479914</v>
          </cell>
          <cell r="CC159">
            <v>-11940.966050479914</v>
          </cell>
          <cell r="CD159">
            <v>-11940.966050479914</v>
          </cell>
          <cell r="CE159">
            <v>-11940.966050479914</v>
          </cell>
          <cell r="CF159">
            <v>-11940.966050479914</v>
          </cell>
          <cell r="CG159">
            <v>-11940.966050479914</v>
          </cell>
          <cell r="CH159">
            <v>-102351.1375755421</v>
          </cell>
          <cell r="CJ159">
            <v>22500</v>
          </cell>
          <cell r="CK159">
            <v>22500</v>
          </cell>
          <cell r="CL159">
            <v>22500</v>
          </cell>
          <cell r="CM159">
            <v>22500</v>
          </cell>
          <cell r="CN159">
            <v>22500</v>
          </cell>
          <cell r="CO159">
            <v>22500</v>
          </cell>
          <cell r="CP159">
            <v>22500</v>
          </cell>
          <cell r="CQ159">
            <v>22500</v>
          </cell>
          <cell r="CR159">
            <v>22500</v>
          </cell>
          <cell r="CS159">
            <v>22500</v>
          </cell>
          <cell r="CT159">
            <v>22500</v>
          </cell>
          <cell r="CU159">
            <v>22500</v>
          </cell>
          <cell r="CV159">
            <v>270000</v>
          </cell>
          <cell r="CX159">
            <v>-15937.5</v>
          </cell>
          <cell r="CY159">
            <v>-15937.5</v>
          </cell>
          <cell r="CZ159">
            <v>-15937.5</v>
          </cell>
          <cell r="DA159">
            <v>-21250</v>
          </cell>
          <cell r="DB159">
            <v>-21250</v>
          </cell>
          <cell r="DC159">
            <v>-21250</v>
          </cell>
          <cell r="DD159">
            <v>-31875</v>
          </cell>
          <cell r="DE159">
            <v>-31875</v>
          </cell>
          <cell r="DF159">
            <v>-31875</v>
          </cell>
          <cell r="DG159">
            <v>-37187.5</v>
          </cell>
          <cell r="DH159">
            <v>-37187.5</v>
          </cell>
          <cell r="DI159">
            <v>-37187.5</v>
          </cell>
          <cell r="DJ159">
            <v>-318750</v>
          </cell>
          <cell r="DL159">
            <v>91898</v>
          </cell>
          <cell r="DM159">
            <v>91898</v>
          </cell>
          <cell r="DN159">
            <v>91898</v>
          </cell>
          <cell r="DO159">
            <v>91898</v>
          </cell>
          <cell r="DP159">
            <v>91898</v>
          </cell>
          <cell r="DQ159">
            <v>91898</v>
          </cell>
          <cell r="DR159">
            <v>91898</v>
          </cell>
          <cell r="DS159">
            <v>91898</v>
          </cell>
          <cell r="DT159">
            <v>91898</v>
          </cell>
          <cell r="DU159">
            <v>91898</v>
          </cell>
          <cell r="DV159">
            <v>91898</v>
          </cell>
          <cell r="DW159">
            <v>91898</v>
          </cell>
          <cell r="DX159">
            <v>1102776</v>
          </cell>
          <cell r="DZ159">
            <v>-20885.859150725992</v>
          </cell>
          <cell r="EA159">
            <v>-19252.411483274045</v>
          </cell>
          <cell r="EB159">
            <v>-20360.392496196255</v>
          </cell>
          <cell r="EC159">
            <v>-20414.179440611406</v>
          </cell>
          <cell r="ED159">
            <v>-20979.86203337814</v>
          </cell>
          <cell r="EE159">
            <v>-20412.999531517016</v>
          </cell>
          <cell r="EF159">
            <v>-21898.599664908943</v>
          </cell>
          <cell r="EG159">
            <v>-21675.59385659024</v>
          </cell>
          <cell r="EH159">
            <v>-20602.622019528098</v>
          </cell>
          <cell r="EI159">
            <v>-22914.326000101482</v>
          </cell>
          <cell r="EJ159">
            <v>-20425.185339525342</v>
          </cell>
          <cell r="EK159">
            <v>-20177.968983643041</v>
          </cell>
          <cell r="EL159">
            <v>-250000.00000000003</v>
          </cell>
        </row>
        <row r="160">
          <cell r="D160">
            <v>-200097.80955261987</v>
          </cell>
          <cell r="E160">
            <v>3171.0310136957291</v>
          </cell>
          <cell r="F160">
            <v>-7277.274989543037</v>
          </cell>
          <cell r="G160">
            <v>-12510.357543569402</v>
          </cell>
          <cell r="H160">
            <v>-45057.190542483622</v>
          </cell>
          <cell r="I160">
            <v>-94078.282118129573</v>
          </cell>
          <cell r="J160">
            <v>-177085.66770332886</v>
          </cell>
          <cell r="K160">
            <v>-191555.70931708175</v>
          </cell>
          <cell r="L160">
            <v>-214240.41477300046</v>
          </cell>
          <cell r="M160">
            <v>-371768.4342784477</v>
          </cell>
          <cell r="N160">
            <v>-19216.552352381717</v>
          </cell>
          <cell r="O160">
            <v>-268270.27541865176</v>
          </cell>
          <cell r="P160">
            <v>-1597986.9375755419</v>
          </cell>
          <cell r="R160">
            <v>0</v>
          </cell>
          <cell r="S160">
            <v>0</v>
          </cell>
          <cell r="T160">
            <v>0</v>
          </cell>
          <cell r="U160">
            <v>0</v>
          </cell>
          <cell r="V160">
            <v>-32587.5</v>
          </cell>
          <cell r="W160">
            <v>-32587.5</v>
          </cell>
          <cell r="X160">
            <v>-32587.5</v>
          </cell>
          <cell r="Y160">
            <v>-32587.5</v>
          </cell>
          <cell r="Z160">
            <v>-32587.5</v>
          </cell>
          <cell r="AA160">
            <v>-32587.5</v>
          </cell>
          <cell r="AB160">
            <v>-32587.5</v>
          </cell>
          <cell r="AC160">
            <v>-32587.5</v>
          </cell>
          <cell r="AD160">
            <v>-260700</v>
          </cell>
          <cell r="AF160">
            <v>-45000</v>
          </cell>
          <cell r="AG160">
            <v>-45000</v>
          </cell>
          <cell r="AH160">
            <v>-45000</v>
          </cell>
          <cell r="AI160">
            <v>-45000</v>
          </cell>
          <cell r="AJ160">
            <v>-45000</v>
          </cell>
          <cell r="AK160">
            <v>-45000</v>
          </cell>
          <cell r="AL160">
            <v>0</v>
          </cell>
          <cell r="AM160">
            <v>0</v>
          </cell>
          <cell r="AN160">
            <v>0</v>
          </cell>
          <cell r="AO160">
            <v>0</v>
          </cell>
          <cell r="AP160">
            <v>0</v>
          </cell>
          <cell r="AQ160">
            <v>0</v>
          </cell>
          <cell r="AR160">
            <v>-270000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H160">
            <v>-17583.03373522724</v>
          </cell>
          <cell r="BI160">
            <v>-15947.64083636356</v>
          </cell>
          <cell r="BJ160">
            <v>-17611.630508514456</v>
          </cell>
          <cell r="BK160">
            <v>-17478.426118125677</v>
          </cell>
          <cell r="BL160">
            <v>-16872.076524273161</v>
          </cell>
          <cell r="BM160">
            <v>-16460.030601780236</v>
          </cell>
          <cell r="BN160">
            <v>-18092.185321273348</v>
          </cell>
          <cell r="BO160">
            <v>-17785.232743344957</v>
          </cell>
          <cell r="BP160">
            <v>-16542.910036325793</v>
          </cell>
          <cell r="BQ160">
            <v>-16446.725561199615</v>
          </cell>
          <cell r="BR160">
            <v>-16383.984295709804</v>
          </cell>
          <cell r="BS160">
            <v>-15681.923717862155</v>
          </cell>
          <cell r="BT160">
            <v>-202885.80000000002</v>
          </cell>
          <cell r="BV160">
            <v>0</v>
          </cell>
          <cell r="BW160">
            <v>0</v>
          </cell>
          <cell r="BX160">
            <v>-7676.3353181656594</v>
          </cell>
          <cell r="BY160">
            <v>-7676.3353181656594</v>
          </cell>
          <cell r="BZ160">
            <v>-7676.3353181656594</v>
          </cell>
          <cell r="CA160">
            <v>-7676.3353181656594</v>
          </cell>
          <cell r="CB160">
            <v>-11940.966050479914</v>
          </cell>
          <cell r="CC160">
            <v>-11940.966050479914</v>
          </cell>
          <cell r="CD160">
            <v>-11940.966050479914</v>
          </cell>
          <cell r="CE160">
            <v>-11940.966050479914</v>
          </cell>
          <cell r="CF160">
            <v>-11940.966050479914</v>
          </cell>
          <cell r="CG160">
            <v>-11940.966050479914</v>
          </cell>
          <cell r="CH160">
            <v>-102351.1375755421</v>
          </cell>
          <cell r="CJ160">
            <v>22500</v>
          </cell>
          <cell r="CK160">
            <v>22500</v>
          </cell>
          <cell r="CL160">
            <v>22500</v>
          </cell>
          <cell r="CM160">
            <v>22500</v>
          </cell>
          <cell r="CN160">
            <v>22500</v>
          </cell>
          <cell r="CO160">
            <v>22500</v>
          </cell>
          <cell r="CP160">
            <v>22500</v>
          </cell>
          <cell r="CQ160">
            <v>22500</v>
          </cell>
          <cell r="CR160">
            <v>22500</v>
          </cell>
          <cell r="CS160">
            <v>22500</v>
          </cell>
          <cell r="CT160">
            <v>22500</v>
          </cell>
          <cell r="CU160">
            <v>22500</v>
          </cell>
          <cell r="CV160">
            <v>270000</v>
          </cell>
          <cell r="CX160">
            <v>-15937.5</v>
          </cell>
          <cell r="CY160">
            <v>-15937.5</v>
          </cell>
          <cell r="CZ160">
            <v>-15937.5</v>
          </cell>
          <cell r="DA160">
            <v>-21250</v>
          </cell>
          <cell r="DB160">
            <v>-21250</v>
          </cell>
          <cell r="DC160">
            <v>-21250</v>
          </cell>
          <cell r="DD160">
            <v>-31875</v>
          </cell>
          <cell r="DE160">
            <v>-31875</v>
          </cell>
          <cell r="DF160">
            <v>-31875</v>
          </cell>
          <cell r="DG160">
            <v>-37187.5</v>
          </cell>
          <cell r="DH160">
            <v>-37187.5</v>
          </cell>
          <cell r="DI160">
            <v>-37187.5</v>
          </cell>
          <cell r="DJ160">
            <v>-318750</v>
          </cell>
          <cell r="DL160">
            <v>91898</v>
          </cell>
          <cell r="DM160">
            <v>91898</v>
          </cell>
          <cell r="DN160">
            <v>91898</v>
          </cell>
          <cell r="DO160">
            <v>91898</v>
          </cell>
          <cell r="DP160">
            <v>91898</v>
          </cell>
          <cell r="DQ160">
            <v>91898</v>
          </cell>
          <cell r="DR160">
            <v>91898</v>
          </cell>
          <cell r="DS160">
            <v>91898</v>
          </cell>
          <cell r="DT160">
            <v>91898</v>
          </cell>
          <cell r="DU160">
            <v>91898</v>
          </cell>
          <cell r="DV160">
            <v>91898</v>
          </cell>
          <cell r="DW160">
            <v>91898</v>
          </cell>
          <cell r="DX160">
            <v>1102776</v>
          </cell>
          <cell r="DZ160">
            <v>-20885.859150725992</v>
          </cell>
          <cell r="EA160">
            <v>-19252.411483274045</v>
          </cell>
          <cell r="EB160">
            <v>-20360.392496196255</v>
          </cell>
          <cell r="EC160">
            <v>-20414.179440611406</v>
          </cell>
          <cell r="ED160">
            <v>-20979.86203337814</v>
          </cell>
          <cell r="EE160">
            <v>-20412.999531517016</v>
          </cell>
          <cell r="EF160">
            <v>-21898.599664908943</v>
          </cell>
          <cell r="EG160">
            <v>-21675.59385659024</v>
          </cell>
          <cell r="EH160">
            <v>-20602.622019528098</v>
          </cell>
          <cell r="EI160">
            <v>-22914.326000101482</v>
          </cell>
          <cell r="EJ160">
            <v>-20425.185339525342</v>
          </cell>
          <cell r="EK160">
            <v>-20177.968983643041</v>
          </cell>
          <cell r="EL160">
            <v>-250000.00000000003</v>
          </cell>
        </row>
        <row r="165">
          <cell r="D165">
            <v>-30516.799999999999</v>
          </cell>
          <cell r="E165">
            <v>-319.20000000000005</v>
          </cell>
          <cell r="F165">
            <v>-391.40000000000003</v>
          </cell>
          <cell r="G165">
            <v>-277.40000000000003</v>
          </cell>
          <cell r="H165">
            <v>-273.60000000000002</v>
          </cell>
          <cell r="I165">
            <v>-243.20000000000002</v>
          </cell>
          <cell r="J165">
            <v>-277.40000000000003</v>
          </cell>
          <cell r="K165">
            <v>-212.8</v>
          </cell>
          <cell r="L165">
            <v>-117.80000000000001</v>
          </cell>
          <cell r="M165">
            <v>-307.8</v>
          </cell>
          <cell r="N165">
            <v>-163.4</v>
          </cell>
          <cell r="O165">
            <v>-269.8</v>
          </cell>
          <cell r="P165">
            <v>-33370.600000000006</v>
          </cell>
          <cell r="AD165">
            <v>0</v>
          </cell>
          <cell r="AR165">
            <v>0</v>
          </cell>
          <cell r="BF165">
            <v>0</v>
          </cell>
          <cell r="BH165">
            <v>-516.80000000000007</v>
          </cell>
          <cell r="BI165">
            <v>-319.20000000000005</v>
          </cell>
          <cell r="BJ165">
            <v>-391.40000000000003</v>
          </cell>
          <cell r="BK165">
            <v>-277.40000000000003</v>
          </cell>
          <cell r="BL165">
            <v>-273.60000000000002</v>
          </cell>
          <cell r="BM165">
            <v>-243.20000000000002</v>
          </cell>
          <cell r="BN165">
            <v>-277.40000000000003</v>
          </cell>
          <cell r="BO165">
            <v>-212.8</v>
          </cell>
          <cell r="BP165">
            <v>-117.80000000000001</v>
          </cell>
          <cell r="BQ165">
            <v>-307.8</v>
          </cell>
          <cell r="BR165">
            <v>-163.4</v>
          </cell>
          <cell r="BS165">
            <v>-269.8</v>
          </cell>
          <cell r="BT165">
            <v>-3370.6000000000008</v>
          </cell>
          <cell r="CH165">
            <v>0</v>
          </cell>
          <cell r="CV165">
            <v>0</v>
          </cell>
          <cell r="DJ165">
            <v>0</v>
          </cell>
          <cell r="DX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row>
        <row r="166">
          <cell r="D166">
            <v>-30083.599999999999</v>
          </cell>
          <cell r="E166">
            <v>-20049.400000000001</v>
          </cell>
          <cell r="F166">
            <v>-15064.6</v>
          </cell>
          <cell r="G166">
            <v>-10083.6</v>
          </cell>
          <cell r="H166">
            <v>-10076</v>
          </cell>
          <cell r="I166">
            <v>-72.2</v>
          </cell>
          <cell r="J166">
            <v>-79.800000000000011</v>
          </cell>
          <cell r="K166">
            <v>-83.600000000000009</v>
          </cell>
          <cell r="L166">
            <v>-79.800000000000011</v>
          </cell>
          <cell r="M166">
            <v>-269.8</v>
          </cell>
          <cell r="N166">
            <v>-53.2</v>
          </cell>
          <cell r="O166">
            <v>-38</v>
          </cell>
          <cell r="P166">
            <v>-86033.600000000006</v>
          </cell>
          <cell r="AD166">
            <v>0</v>
          </cell>
          <cell r="AR166">
            <v>0</v>
          </cell>
          <cell r="BF166">
            <v>0</v>
          </cell>
          <cell r="BH166">
            <v>-83.600000000000009</v>
          </cell>
          <cell r="BI166">
            <v>-49.400000000000006</v>
          </cell>
          <cell r="BJ166">
            <v>-64.600000000000009</v>
          </cell>
          <cell r="BK166">
            <v>-83.600000000000009</v>
          </cell>
          <cell r="BL166">
            <v>-76</v>
          </cell>
          <cell r="BM166">
            <v>-72.2</v>
          </cell>
          <cell r="BN166">
            <v>-79.800000000000011</v>
          </cell>
          <cell r="BO166">
            <v>-83.600000000000009</v>
          </cell>
          <cell r="BP166">
            <v>-79.800000000000011</v>
          </cell>
          <cell r="BQ166">
            <v>-269.8</v>
          </cell>
          <cell r="BR166">
            <v>-53.2</v>
          </cell>
          <cell r="BS166">
            <v>-38</v>
          </cell>
          <cell r="BT166">
            <v>-1033.6000000000001</v>
          </cell>
          <cell r="CH166">
            <v>0</v>
          </cell>
          <cell r="CV166">
            <v>0</v>
          </cell>
          <cell r="DJ166">
            <v>0</v>
          </cell>
          <cell r="DX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row>
        <row r="167">
          <cell r="D167">
            <v>-402.8</v>
          </cell>
          <cell r="E167">
            <v>-349.6</v>
          </cell>
          <cell r="F167">
            <v>-349.6</v>
          </cell>
          <cell r="G167">
            <v>-277.40000000000003</v>
          </cell>
          <cell r="H167">
            <v>-250.8</v>
          </cell>
          <cell r="I167">
            <v>-178.60000000000002</v>
          </cell>
          <cell r="J167">
            <v>-269.8</v>
          </cell>
          <cell r="K167">
            <v>-387.6</v>
          </cell>
          <cell r="L167">
            <v>-364.8</v>
          </cell>
          <cell r="M167">
            <v>-300.2</v>
          </cell>
          <cell r="N167">
            <v>-338.20000000000005</v>
          </cell>
          <cell r="O167">
            <v>-345.8</v>
          </cell>
          <cell r="P167">
            <v>-3815.2000000000007</v>
          </cell>
          <cell r="AD167">
            <v>0</v>
          </cell>
          <cell r="AR167">
            <v>0</v>
          </cell>
          <cell r="BF167">
            <v>0</v>
          </cell>
          <cell r="BH167">
            <v>-402.8</v>
          </cell>
          <cell r="BI167">
            <v>-349.6</v>
          </cell>
          <cell r="BJ167">
            <v>-349.6</v>
          </cell>
          <cell r="BK167">
            <v>-277.40000000000003</v>
          </cell>
          <cell r="BL167">
            <v>-250.8</v>
          </cell>
          <cell r="BM167">
            <v>-178.60000000000002</v>
          </cell>
          <cell r="BN167">
            <v>-269.8</v>
          </cell>
          <cell r="BO167">
            <v>-387.6</v>
          </cell>
          <cell r="BP167">
            <v>-364.8</v>
          </cell>
          <cell r="BQ167">
            <v>-300.2</v>
          </cell>
          <cell r="BR167">
            <v>-338.20000000000005</v>
          </cell>
          <cell r="BS167">
            <v>-345.8</v>
          </cell>
          <cell r="BT167">
            <v>-3815.2000000000007</v>
          </cell>
          <cell r="CH167">
            <v>0</v>
          </cell>
          <cell r="CV167">
            <v>0</v>
          </cell>
          <cell r="DJ167">
            <v>0</v>
          </cell>
          <cell r="DX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row>
        <row r="168">
          <cell r="D168">
            <v>-92215.4</v>
          </cell>
          <cell r="E168">
            <v>-92021.6</v>
          </cell>
          <cell r="F168">
            <v>-67128</v>
          </cell>
          <cell r="G168">
            <v>-16877.199999999997</v>
          </cell>
          <cell r="H168">
            <v>28358.399999999994</v>
          </cell>
          <cell r="I168">
            <v>28324.199999999997</v>
          </cell>
          <cell r="J168">
            <v>73221.600000000006</v>
          </cell>
          <cell r="K168">
            <v>78202.600000000006</v>
          </cell>
          <cell r="L168">
            <v>78563.600000000006</v>
          </cell>
          <cell r="M168">
            <v>68119</v>
          </cell>
          <cell r="N168">
            <v>148130.4</v>
          </cell>
          <cell r="O168">
            <v>148229.20000000001</v>
          </cell>
          <cell r="P168">
            <v>382906.8</v>
          </cell>
          <cell r="AD168">
            <v>0</v>
          </cell>
          <cell r="AF168">
            <v>-90000</v>
          </cell>
          <cell r="AG168">
            <v>-90000</v>
          </cell>
          <cell r="AH168">
            <v>-90000</v>
          </cell>
          <cell r="AI168">
            <v>-90000</v>
          </cell>
          <cell r="AJ168">
            <v>-90000</v>
          </cell>
          <cell r="AK168">
            <v>-90000</v>
          </cell>
          <cell r="AR168">
            <v>-540000</v>
          </cell>
          <cell r="BF168">
            <v>0</v>
          </cell>
          <cell r="BH168">
            <v>-2215.4</v>
          </cell>
          <cell r="BI168">
            <v>-2021.6000000000001</v>
          </cell>
          <cell r="BJ168">
            <v>-2128</v>
          </cell>
          <cell r="BK168">
            <v>-1877.2</v>
          </cell>
          <cell r="BL168">
            <v>-1641.6000000000001</v>
          </cell>
          <cell r="BM168">
            <v>-1675.8000000000002</v>
          </cell>
          <cell r="BN168">
            <v>-1778.4</v>
          </cell>
          <cell r="BO168">
            <v>-1797.4</v>
          </cell>
          <cell r="BP168">
            <v>-1436.4</v>
          </cell>
          <cell r="BQ168">
            <v>-1881</v>
          </cell>
          <cell r="BR168">
            <v>-1869.6000000000001</v>
          </cell>
          <cell r="BS168">
            <v>-1770.8000000000002</v>
          </cell>
          <cell r="BT168">
            <v>-22093.200000000001</v>
          </cell>
          <cell r="CH168">
            <v>0</v>
          </cell>
          <cell r="CV168">
            <v>0</v>
          </cell>
          <cell r="DJ168">
            <v>0</v>
          </cell>
          <cell r="DX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row>
        <row r="169">
          <cell r="D169">
            <v>-153218.59999999998</v>
          </cell>
          <cell r="E169">
            <v>-112739.8</v>
          </cell>
          <cell r="F169">
            <v>-82933.600000000006</v>
          </cell>
          <cell r="G169">
            <v>-27515.599999999999</v>
          </cell>
          <cell r="H169">
            <v>17757.999999999993</v>
          </cell>
          <cell r="I169">
            <v>27830.199999999997</v>
          </cell>
          <cell r="J169">
            <v>72594.600000000006</v>
          </cell>
          <cell r="K169">
            <v>77518.600000000006</v>
          </cell>
          <cell r="L169">
            <v>78001.200000000012</v>
          </cell>
          <cell r="M169">
            <v>67241.2</v>
          </cell>
          <cell r="N169">
            <v>147575.6</v>
          </cell>
          <cell r="O169">
            <v>147575.6</v>
          </cell>
          <cell r="P169">
            <v>259687.39999999997</v>
          </cell>
          <cell r="R169">
            <v>0</v>
          </cell>
          <cell r="S169">
            <v>0</v>
          </cell>
          <cell r="T169">
            <v>0</v>
          </cell>
          <cell r="U169">
            <v>0</v>
          </cell>
          <cell r="V169">
            <v>0</v>
          </cell>
          <cell r="W169">
            <v>0</v>
          </cell>
          <cell r="X169">
            <v>0</v>
          </cell>
          <cell r="Y169">
            <v>0</v>
          </cell>
          <cell r="Z169">
            <v>0</v>
          </cell>
          <cell r="AA169">
            <v>0</v>
          </cell>
          <cell r="AB169">
            <v>0</v>
          </cell>
          <cell r="AC169">
            <v>0</v>
          </cell>
          <cell r="AD169">
            <v>0</v>
          </cell>
          <cell r="AF169">
            <v>-90000</v>
          </cell>
          <cell r="AG169">
            <v>-90000</v>
          </cell>
          <cell r="AH169">
            <v>-90000</v>
          </cell>
          <cell r="AI169">
            <v>-90000</v>
          </cell>
          <cell r="AJ169">
            <v>-90000</v>
          </cell>
          <cell r="AK169">
            <v>-90000</v>
          </cell>
          <cell r="AL169">
            <v>0</v>
          </cell>
          <cell r="AM169">
            <v>0</v>
          </cell>
          <cell r="AN169">
            <v>0</v>
          </cell>
          <cell r="AO169">
            <v>0</v>
          </cell>
          <cell r="AP169">
            <v>0</v>
          </cell>
          <cell r="AQ169">
            <v>0</v>
          </cell>
          <cell r="AR169">
            <v>-540000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H169">
            <v>-3218.6000000000004</v>
          </cell>
          <cell r="BI169">
            <v>-2739.8</v>
          </cell>
          <cell r="BJ169">
            <v>-2933.6000000000004</v>
          </cell>
          <cell r="BK169">
            <v>-2515.6000000000004</v>
          </cell>
          <cell r="BL169">
            <v>-2242</v>
          </cell>
          <cell r="BM169">
            <v>-2169.8000000000002</v>
          </cell>
          <cell r="BN169">
            <v>-2405.4</v>
          </cell>
          <cell r="BO169">
            <v>-2481.4</v>
          </cell>
          <cell r="BP169">
            <v>-1998.8000000000002</v>
          </cell>
          <cell r="BQ169">
            <v>-2758.8</v>
          </cell>
          <cell r="BR169">
            <v>-2424.4</v>
          </cell>
          <cell r="BS169">
            <v>-2424.4</v>
          </cell>
          <cell r="BT169">
            <v>-30312.600000000002</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AD172">
            <v>0</v>
          </cell>
          <cell r="AR172">
            <v>0</v>
          </cell>
          <cell r="BF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CH172">
            <v>0</v>
          </cell>
          <cell r="CV172">
            <v>0</v>
          </cell>
          <cell r="DJ172">
            <v>0</v>
          </cell>
          <cell r="DX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AD173">
            <v>0</v>
          </cell>
          <cell r="AR173">
            <v>0</v>
          </cell>
          <cell r="BF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CH173">
            <v>0</v>
          </cell>
          <cell r="CV173">
            <v>0</v>
          </cell>
          <cell r="DJ173">
            <v>0</v>
          </cell>
          <cell r="DX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AD174">
            <v>0</v>
          </cell>
          <cell r="AR174">
            <v>0</v>
          </cell>
          <cell r="BF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CH174">
            <v>0</v>
          </cell>
          <cell r="CV174">
            <v>0</v>
          </cell>
          <cell r="DJ174">
            <v>0</v>
          </cell>
          <cell r="DX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row>
        <row r="175">
          <cell r="D175">
            <v>-19</v>
          </cell>
          <cell r="E175">
            <v>-38</v>
          </cell>
          <cell r="F175">
            <v>-228</v>
          </cell>
          <cell r="G175">
            <v>-19</v>
          </cell>
          <cell r="H175">
            <v>0</v>
          </cell>
          <cell r="I175">
            <v>0</v>
          </cell>
          <cell r="J175">
            <v>0</v>
          </cell>
          <cell r="K175">
            <v>0</v>
          </cell>
          <cell r="L175">
            <v>0</v>
          </cell>
          <cell r="M175">
            <v>0</v>
          </cell>
          <cell r="N175">
            <v>0</v>
          </cell>
          <cell r="O175">
            <v>0</v>
          </cell>
          <cell r="P175">
            <v>-304</v>
          </cell>
          <cell r="AD175">
            <v>0</v>
          </cell>
          <cell r="AR175">
            <v>0</v>
          </cell>
          <cell r="BF175">
            <v>0</v>
          </cell>
          <cell r="BH175">
            <v>-19</v>
          </cell>
          <cell r="BI175">
            <v>-38</v>
          </cell>
          <cell r="BJ175">
            <v>-228</v>
          </cell>
          <cell r="BK175">
            <v>-19</v>
          </cell>
          <cell r="BL175">
            <v>0</v>
          </cell>
          <cell r="BM175">
            <v>0</v>
          </cell>
          <cell r="BN175">
            <v>0</v>
          </cell>
          <cell r="BO175">
            <v>0</v>
          </cell>
          <cell r="BP175">
            <v>0</v>
          </cell>
          <cell r="BQ175">
            <v>0</v>
          </cell>
          <cell r="BR175">
            <v>0</v>
          </cell>
          <cell r="BS175">
            <v>0</v>
          </cell>
          <cell r="BT175">
            <v>-304</v>
          </cell>
          <cell r="CH175">
            <v>0</v>
          </cell>
          <cell r="CV175">
            <v>0</v>
          </cell>
          <cell r="DJ175">
            <v>0</v>
          </cell>
          <cell r="DX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row>
        <row r="176">
          <cell r="D176">
            <v>-19</v>
          </cell>
          <cell r="E176">
            <v>-38</v>
          </cell>
          <cell r="F176">
            <v>-228</v>
          </cell>
          <cell r="G176">
            <v>-19</v>
          </cell>
          <cell r="H176">
            <v>0</v>
          </cell>
          <cell r="I176">
            <v>0</v>
          </cell>
          <cell r="J176">
            <v>0</v>
          </cell>
          <cell r="K176">
            <v>0</v>
          </cell>
          <cell r="L176">
            <v>0</v>
          </cell>
          <cell r="M176">
            <v>0</v>
          </cell>
          <cell r="N176">
            <v>0</v>
          </cell>
          <cell r="O176">
            <v>0</v>
          </cell>
          <cell r="P176">
            <v>-304</v>
          </cell>
          <cell r="R176">
            <v>0</v>
          </cell>
          <cell r="S176">
            <v>0</v>
          </cell>
          <cell r="T176">
            <v>0</v>
          </cell>
          <cell r="U176">
            <v>0</v>
          </cell>
          <cell r="V176">
            <v>0</v>
          </cell>
          <cell r="W176">
            <v>0</v>
          </cell>
          <cell r="X176">
            <v>0</v>
          </cell>
          <cell r="Y176">
            <v>0</v>
          </cell>
          <cell r="Z176">
            <v>0</v>
          </cell>
          <cell r="AA176">
            <v>0</v>
          </cell>
          <cell r="AB176">
            <v>0</v>
          </cell>
          <cell r="AC176">
            <v>0</v>
          </cell>
          <cell r="AD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H176">
            <v>-19</v>
          </cell>
          <cell r="BI176">
            <v>-38</v>
          </cell>
          <cell r="BJ176">
            <v>-228</v>
          </cell>
          <cell r="BK176">
            <v>-19</v>
          </cell>
          <cell r="BL176">
            <v>0</v>
          </cell>
          <cell r="BM176">
            <v>0</v>
          </cell>
          <cell r="BN176">
            <v>0</v>
          </cell>
          <cell r="BO176">
            <v>0</v>
          </cell>
          <cell r="BP176">
            <v>0</v>
          </cell>
          <cell r="BQ176">
            <v>0</v>
          </cell>
          <cell r="BR176">
            <v>0</v>
          </cell>
          <cell r="BS176">
            <v>0</v>
          </cell>
          <cell r="BT176">
            <v>-304</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AD179">
            <v>0</v>
          </cell>
          <cell r="AR179">
            <v>0</v>
          </cell>
          <cell r="BF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CH179">
            <v>0</v>
          </cell>
          <cell r="CV179">
            <v>0</v>
          </cell>
          <cell r="DJ179">
            <v>0</v>
          </cell>
          <cell r="DX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row>
        <row r="180">
          <cell r="D180">
            <v>-1368</v>
          </cell>
          <cell r="E180">
            <v>-1368</v>
          </cell>
          <cell r="F180">
            <v>-1368</v>
          </cell>
          <cell r="G180">
            <v>-1368</v>
          </cell>
          <cell r="H180">
            <v>-1368</v>
          </cell>
          <cell r="I180">
            <v>-1368</v>
          </cell>
          <cell r="J180">
            <v>-1368</v>
          </cell>
          <cell r="K180">
            <v>-1368</v>
          </cell>
          <cell r="L180">
            <v>-1368</v>
          </cell>
          <cell r="M180">
            <v>-1368</v>
          </cell>
          <cell r="N180">
            <v>-1368</v>
          </cell>
          <cell r="O180">
            <v>-1368</v>
          </cell>
          <cell r="P180">
            <v>-16416</v>
          </cell>
          <cell r="AD180">
            <v>0</v>
          </cell>
          <cell r="AR180">
            <v>0</v>
          </cell>
          <cell r="BF180">
            <v>0</v>
          </cell>
          <cell r="BH180">
            <v>-1368</v>
          </cell>
          <cell r="BI180">
            <v>-1368</v>
          </cell>
          <cell r="BJ180">
            <v>-1368</v>
          </cell>
          <cell r="BK180">
            <v>-1368</v>
          </cell>
          <cell r="BL180">
            <v>-1368</v>
          </cell>
          <cell r="BM180">
            <v>-1368</v>
          </cell>
          <cell r="BN180">
            <v>-1368</v>
          </cell>
          <cell r="BO180">
            <v>-1368</v>
          </cell>
          <cell r="BP180">
            <v>-1368</v>
          </cell>
          <cell r="BQ180">
            <v>-1368</v>
          </cell>
          <cell r="BR180">
            <v>-1368</v>
          </cell>
          <cell r="BS180">
            <v>-1368</v>
          </cell>
          <cell r="BT180">
            <v>-16416</v>
          </cell>
          <cell r="CH180">
            <v>0</v>
          </cell>
          <cell r="CV180">
            <v>0</v>
          </cell>
          <cell r="DJ180">
            <v>0</v>
          </cell>
          <cell r="DX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row>
        <row r="181">
          <cell r="D181">
            <v>0</v>
          </cell>
          <cell r="E181">
            <v>0</v>
          </cell>
          <cell r="F181">
            <v>0</v>
          </cell>
          <cell r="G181">
            <v>0</v>
          </cell>
          <cell r="H181">
            <v>0</v>
          </cell>
          <cell r="I181">
            <v>0</v>
          </cell>
          <cell r="J181">
            <v>0</v>
          </cell>
          <cell r="K181">
            <v>0</v>
          </cell>
          <cell r="L181">
            <v>0</v>
          </cell>
          <cell r="M181">
            <v>0</v>
          </cell>
          <cell r="N181">
            <v>0</v>
          </cell>
          <cell r="O181">
            <v>0</v>
          </cell>
          <cell r="P181">
            <v>0</v>
          </cell>
          <cell r="AD181">
            <v>0</v>
          </cell>
          <cell r="AR181">
            <v>0</v>
          </cell>
          <cell r="BF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CH181">
            <v>0</v>
          </cell>
          <cell r="CV181">
            <v>0</v>
          </cell>
          <cell r="DJ181">
            <v>0</v>
          </cell>
          <cell r="DX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row>
        <row r="182">
          <cell r="D182">
            <v>-16758</v>
          </cell>
          <cell r="E182">
            <v>-16739</v>
          </cell>
          <cell r="F182">
            <v>-16739</v>
          </cell>
          <cell r="G182">
            <v>-16739</v>
          </cell>
          <cell r="H182">
            <v>-16739</v>
          </cell>
          <cell r="I182">
            <v>-18259</v>
          </cell>
          <cell r="J182">
            <v>-20824</v>
          </cell>
          <cell r="K182">
            <v>-20520</v>
          </cell>
          <cell r="L182">
            <v>-20520</v>
          </cell>
          <cell r="M182">
            <v>-20520</v>
          </cell>
          <cell r="N182">
            <v>-20900</v>
          </cell>
          <cell r="O182">
            <v>-20900</v>
          </cell>
          <cell r="P182">
            <v>-226157</v>
          </cell>
          <cell r="AD182">
            <v>0</v>
          </cell>
          <cell r="AR182">
            <v>0</v>
          </cell>
          <cell r="BF182">
            <v>0</v>
          </cell>
          <cell r="BH182">
            <v>-16758</v>
          </cell>
          <cell r="BI182">
            <v>-16739</v>
          </cell>
          <cell r="BJ182">
            <v>-16739</v>
          </cell>
          <cell r="BK182">
            <v>-16739</v>
          </cell>
          <cell r="BL182">
            <v>-16739</v>
          </cell>
          <cell r="BM182">
            <v>-18259</v>
          </cell>
          <cell r="BN182">
            <v>-20824</v>
          </cell>
          <cell r="BO182">
            <v>-20520</v>
          </cell>
          <cell r="BP182">
            <v>-20520</v>
          </cell>
          <cell r="BQ182">
            <v>-20520</v>
          </cell>
          <cell r="BR182">
            <v>-20900</v>
          </cell>
          <cell r="BS182">
            <v>-20900</v>
          </cell>
          <cell r="BT182">
            <v>-226157</v>
          </cell>
          <cell r="CH182">
            <v>0</v>
          </cell>
          <cell r="CV182">
            <v>0</v>
          </cell>
          <cell r="DJ182">
            <v>0</v>
          </cell>
          <cell r="DX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row>
        <row r="183">
          <cell r="D183">
            <v>-18126</v>
          </cell>
          <cell r="E183">
            <v>-18107</v>
          </cell>
          <cell r="F183">
            <v>-18107</v>
          </cell>
          <cell r="G183">
            <v>-18107</v>
          </cell>
          <cell r="H183">
            <v>-18107</v>
          </cell>
          <cell r="I183">
            <v>-19627</v>
          </cell>
          <cell r="J183">
            <v>-22192</v>
          </cell>
          <cell r="K183">
            <v>-21888</v>
          </cell>
          <cell r="L183">
            <v>-21888</v>
          </cell>
          <cell r="M183">
            <v>-21888</v>
          </cell>
          <cell r="N183">
            <v>-22268</v>
          </cell>
          <cell r="O183">
            <v>-22268</v>
          </cell>
          <cell r="P183">
            <v>-242573</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H183">
            <v>-18126</v>
          </cell>
          <cell r="BI183">
            <v>-18107</v>
          </cell>
          <cell r="BJ183">
            <v>-18107</v>
          </cell>
          <cell r="BK183">
            <v>-18107</v>
          </cell>
          <cell r="BL183">
            <v>-18107</v>
          </cell>
          <cell r="BM183">
            <v>-19627</v>
          </cell>
          <cell r="BN183">
            <v>-22192</v>
          </cell>
          <cell r="BO183">
            <v>-21888</v>
          </cell>
          <cell r="BP183">
            <v>-21888</v>
          </cell>
          <cell r="BQ183">
            <v>-21888</v>
          </cell>
          <cell r="BR183">
            <v>-22268</v>
          </cell>
          <cell r="BS183">
            <v>-22268</v>
          </cell>
          <cell r="BT183">
            <v>-242573</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row>
        <row r="185">
          <cell r="D185">
            <v>-446483.40955261985</v>
          </cell>
          <cell r="E185">
            <v>-223275.36898630427</v>
          </cell>
          <cell r="F185">
            <v>-206960.125967147</v>
          </cell>
          <cell r="G185">
            <v>-55848.008521173382</v>
          </cell>
          <cell r="H185">
            <v>-150546.96652008762</v>
          </cell>
          <cell r="I185">
            <v>-191175.45809573354</v>
          </cell>
          <cell r="J185">
            <v>-188024.33866849061</v>
          </cell>
          <cell r="K185">
            <v>-197148.58028224349</v>
          </cell>
          <cell r="L185">
            <v>-219073.2857381622</v>
          </cell>
          <cell r="M185">
            <v>-387410.70524360944</v>
          </cell>
          <cell r="N185">
            <v>45285.576682456536</v>
          </cell>
          <cell r="O185">
            <v>-203646.54638381349</v>
          </cell>
          <cell r="P185">
            <v>-2424307.2172769285</v>
          </cell>
          <cell r="R185">
            <v>0</v>
          </cell>
          <cell r="S185">
            <v>0</v>
          </cell>
          <cell r="T185">
            <v>0</v>
          </cell>
          <cell r="U185">
            <v>0</v>
          </cell>
          <cell r="V185">
            <v>-139625.625</v>
          </cell>
          <cell r="W185">
            <v>-139625.625</v>
          </cell>
          <cell r="X185">
            <v>-139625.625</v>
          </cell>
          <cell r="Y185">
            <v>-139625.625</v>
          </cell>
          <cell r="Z185">
            <v>-139625.625</v>
          </cell>
          <cell r="AA185">
            <v>-139625.625</v>
          </cell>
          <cell r="AB185">
            <v>-139625.625</v>
          </cell>
          <cell r="AC185">
            <v>-139625.625</v>
          </cell>
          <cell r="AD185">
            <v>-1117005</v>
          </cell>
          <cell r="AF185">
            <v>-135000</v>
          </cell>
          <cell r="AG185">
            <v>-135000</v>
          </cell>
          <cell r="AH185">
            <v>-135000</v>
          </cell>
          <cell r="AI185">
            <v>-135000</v>
          </cell>
          <cell r="AJ185">
            <v>-135000</v>
          </cell>
          <cell r="AK185">
            <v>-135000</v>
          </cell>
          <cell r="AL185">
            <v>0</v>
          </cell>
          <cell r="AM185">
            <v>0</v>
          </cell>
          <cell r="AN185">
            <v>0</v>
          </cell>
          <cell r="AO185">
            <v>0</v>
          </cell>
          <cell r="AP185">
            <v>0</v>
          </cell>
          <cell r="AQ185">
            <v>0</v>
          </cell>
          <cell r="AR185">
            <v>-810000</v>
          </cell>
          <cell r="AT185">
            <v>0</v>
          </cell>
          <cell r="AU185">
            <v>0</v>
          </cell>
          <cell r="AV185">
            <v>0</v>
          </cell>
          <cell r="AW185">
            <v>0</v>
          </cell>
          <cell r="AX185">
            <v>0</v>
          </cell>
          <cell r="AY185">
            <v>0</v>
          </cell>
          <cell r="AZ185">
            <v>45500</v>
          </cell>
          <cell r="BA185">
            <v>45500</v>
          </cell>
          <cell r="BB185">
            <v>45500</v>
          </cell>
          <cell r="BC185">
            <v>45500</v>
          </cell>
          <cell r="BD185">
            <v>45500</v>
          </cell>
          <cell r="BE185">
            <v>45500</v>
          </cell>
          <cell r="BF185">
            <v>273000</v>
          </cell>
          <cell r="BH185">
            <v>-33968.633735227239</v>
          </cell>
          <cell r="BI185">
            <v>-32394.040836363558</v>
          </cell>
          <cell r="BJ185">
            <v>-34206.230508514454</v>
          </cell>
          <cell r="BK185">
            <v>-32727.826118125678</v>
          </cell>
          <cell r="BL185">
            <v>-32235.476524273159</v>
          </cell>
          <cell r="BM185">
            <v>-33430.830601780239</v>
          </cell>
          <cell r="BN185">
            <v>-37688.785321273346</v>
          </cell>
          <cell r="BO185">
            <v>-37036.032743344964</v>
          </cell>
          <cell r="BP185">
            <v>-35033.710036325792</v>
          </cell>
          <cell r="BQ185">
            <v>-35746.925561199612</v>
          </cell>
          <cell r="BR185">
            <v>-35539.784295709811</v>
          </cell>
          <cell r="BS185">
            <v>-34716.123717862152</v>
          </cell>
          <cell r="BT185">
            <v>-414724.4</v>
          </cell>
          <cell r="BV185">
            <v>0</v>
          </cell>
          <cell r="BW185">
            <v>0</v>
          </cell>
          <cell r="BX185">
            <v>-10764.586295769641</v>
          </cell>
          <cell r="BY185">
            <v>-10764.586295769641</v>
          </cell>
          <cell r="BZ185">
            <v>-10764.586295769641</v>
          </cell>
          <cell r="CA185">
            <v>-10764.586295769641</v>
          </cell>
          <cell r="CB185">
            <v>-16744.912015641661</v>
          </cell>
          <cell r="CC185">
            <v>-16744.912015641661</v>
          </cell>
          <cell r="CD185">
            <v>-16744.912015641661</v>
          </cell>
          <cell r="CE185">
            <v>-16744.912015641661</v>
          </cell>
          <cell r="CF185">
            <v>-16744.912015641661</v>
          </cell>
          <cell r="CG185">
            <v>-16744.912015641661</v>
          </cell>
          <cell r="CH185">
            <v>-143527.81727692852</v>
          </cell>
          <cell r="CJ185">
            <v>22500</v>
          </cell>
          <cell r="CK185">
            <v>22500</v>
          </cell>
          <cell r="CL185">
            <v>22500</v>
          </cell>
          <cell r="CM185">
            <v>22500</v>
          </cell>
          <cell r="CN185">
            <v>22500</v>
          </cell>
          <cell r="CO185">
            <v>22500</v>
          </cell>
          <cell r="CP185">
            <v>22500</v>
          </cell>
          <cell r="CQ185">
            <v>22500</v>
          </cell>
          <cell r="CR185">
            <v>22500</v>
          </cell>
          <cell r="CS185">
            <v>22500</v>
          </cell>
          <cell r="CT185">
            <v>22500</v>
          </cell>
          <cell r="CU185">
            <v>22500</v>
          </cell>
          <cell r="CV185">
            <v>270000</v>
          </cell>
          <cell r="CX185">
            <v>-15937.5</v>
          </cell>
          <cell r="CY185">
            <v>-15937.5</v>
          </cell>
          <cell r="CZ185">
            <v>-15937.5</v>
          </cell>
          <cell r="DA185">
            <v>-21250</v>
          </cell>
          <cell r="DB185">
            <v>-21250</v>
          </cell>
          <cell r="DC185">
            <v>-21250</v>
          </cell>
          <cell r="DD185">
            <v>-31875</v>
          </cell>
          <cell r="DE185">
            <v>-31875</v>
          </cell>
          <cell r="DF185">
            <v>-31875</v>
          </cell>
          <cell r="DG185">
            <v>-37187.5</v>
          </cell>
          <cell r="DH185">
            <v>-37187.5</v>
          </cell>
          <cell r="DI185">
            <v>-37187.5</v>
          </cell>
          <cell r="DJ185">
            <v>-318750</v>
          </cell>
          <cell r="DL185">
            <v>91898</v>
          </cell>
          <cell r="DM185">
            <v>91898</v>
          </cell>
          <cell r="DN185">
            <v>91898</v>
          </cell>
          <cell r="DO185">
            <v>91898</v>
          </cell>
          <cell r="DP185">
            <v>91898</v>
          </cell>
          <cell r="DQ185">
            <v>91898</v>
          </cell>
          <cell r="DR185">
            <v>91898</v>
          </cell>
          <cell r="DS185">
            <v>91898</v>
          </cell>
          <cell r="DT185">
            <v>91898</v>
          </cell>
          <cell r="DU185">
            <v>91898</v>
          </cell>
          <cell r="DV185">
            <v>91898</v>
          </cell>
          <cell r="DW185">
            <v>91898</v>
          </cell>
          <cell r="DX185">
            <v>1102776</v>
          </cell>
          <cell r="DZ185">
            <v>-20885.859150725992</v>
          </cell>
          <cell r="EA185">
            <v>-19252.411483274045</v>
          </cell>
          <cell r="EB185">
            <v>-20360.392496196255</v>
          </cell>
          <cell r="EC185">
            <v>-20414.179440611406</v>
          </cell>
          <cell r="ED185">
            <v>-20979.86203337814</v>
          </cell>
          <cell r="EE185">
            <v>-20412.999531517016</v>
          </cell>
          <cell r="EF185">
            <v>-21898.599664908943</v>
          </cell>
          <cell r="EG185">
            <v>-21675.59385659024</v>
          </cell>
          <cell r="EH185">
            <v>-20602.622019528098</v>
          </cell>
          <cell r="EI185">
            <v>-22914.326000101482</v>
          </cell>
          <cell r="EJ185">
            <v>-20425.185339525342</v>
          </cell>
          <cell r="EK185">
            <v>-20177.968983643041</v>
          </cell>
          <cell r="EL185">
            <v>-250000.00000000003</v>
          </cell>
        </row>
        <row r="189">
          <cell r="D189">
            <v>30.400000000000002</v>
          </cell>
          <cell r="E189">
            <v>19</v>
          </cell>
          <cell r="F189">
            <v>11.4</v>
          </cell>
          <cell r="G189">
            <v>22.8</v>
          </cell>
          <cell r="H189">
            <v>11.4</v>
          </cell>
          <cell r="I189">
            <v>22.8</v>
          </cell>
          <cell r="J189">
            <v>22.8</v>
          </cell>
          <cell r="K189">
            <v>26.6</v>
          </cell>
          <cell r="L189">
            <v>26.6</v>
          </cell>
          <cell r="M189">
            <v>22.8</v>
          </cell>
          <cell r="N189">
            <v>19</v>
          </cell>
          <cell r="O189">
            <v>26.6</v>
          </cell>
          <cell r="P189">
            <v>262.20000000000005</v>
          </cell>
          <cell r="AD189">
            <v>0</v>
          </cell>
          <cell r="AR189">
            <v>0</v>
          </cell>
          <cell r="BF189">
            <v>0</v>
          </cell>
          <cell r="BH189">
            <v>30.400000000000002</v>
          </cell>
          <cell r="BI189">
            <v>19</v>
          </cell>
          <cell r="BJ189">
            <v>11.4</v>
          </cell>
          <cell r="BK189">
            <v>22.8</v>
          </cell>
          <cell r="BL189">
            <v>11.4</v>
          </cell>
          <cell r="BM189">
            <v>22.8</v>
          </cell>
          <cell r="BN189">
            <v>22.8</v>
          </cell>
          <cell r="BO189">
            <v>26.6</v>
          </cell>
          <cell r="BP189">
            <v>26.6</v>
          </cell>
          <cell r="BQ189">
            <v>22.8</v>
          </cell>
          <cell r="BR189">
            <v>19</v>
          </cell>
          <cell r="BS189">
            <v>26.6</v>
          </cell>
          <cell r="BT189">
            <v>262.20000000000005</v>
          </cell>
          <cell r="CH189">
            <v>0</v>
          </cell>
          <cell r="CV189">
            <v>0</v>
          </cell>
          <cell r="DJ189">
            <v>0</v>
          </cell>
          <cell r="DX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row>
        <row r="190">
          <cell r="D190">
            <v>-34450.238572117312</v>
          </cell>
          <cell r="E190">
            <v>-31324.494630109639</v>
          </cell>
          <cell r="F190">
            <v>-39483.702000514124</v>
          </cell>
          <cell r="G190">
            <v>-36463.655574644072</v>
          </cell>
          <cell r="H190">
            <v>-37633.50488280916</v>
          </cell>
          <cell r="I190">
            <v>-37280.272109392899</v>
          </cell>
          <cell r="J190">
            <v>-35164.419087289702</v>
          </cell>
          <cell r="K190">
            <v>-39984.184982838378</v>
          </cell>
          <cell r="L190">
            <v>-36731.789684073934</v>
          </cell>
          <cell r="M190">
            <v>-38171.690099822255</v>
          </cell>
          <cell r="N190">
            <v>-38910.839667558947</v>
          </cell>
          <cell r="O190">
            <v>-37875.408708829455</v>
          </cell>
          <cell r="P190">
            <v>-443474.1999999999</v>
          </cell>
          <cell r="AD190">
            <v>0</v>
          </cell>
          <cell r="AR190">
            <v>0</v>
          </cell>
          <cell r="BF190">
            <v>0</v>
          </cell>
          <cell r="BH190">
            <v>4247.2504583156451</v>
          </cell>
          <cell r="BI190">
            <v>3346.5499694784348</v>
          </cell>
          <cell r="BJ190">
            <v>3324.2702947218968</v>
          </cell>
          <cell r="BK190">
            <v>3301.3068572411635</v>
          </cell>
          <cell r="BL190">
            <v>2962.464684355225</v>
          </cell>
          <cell r="BM190">
            <v>3308.2363320775876</v>
          </cell>
          <cell r="BN190">
            <v>3162.8435982048795</v>
          </cell>
          <cell r="BO190">
            <v>3452.0577222794477</v>
          </cell>
          <cell r="BP190">
            <v>3630.3762304752872</v>
          </cell>
          <cell r="BQ190">
            <v>3643.4977136913512</v>
          </cell>
          <cell r="BR190">
            <v>4241.3784287660346</v>
          </cell>
          <cell r="BS190">
            <v>3905.5677103930461</v>
          </cell>
          <cell r="BT190">
            <v>42525.799999999996</v>
          </cell>
          <cell r="CH190">
            <v>0</v>
          </cell>
          <cell r="CV190">
            <v>0</v>
          </cell>
          <cell r="DJ190">
            <v>0</v>
          </cell>
          <cell r="DX190">
            <v>0</v>
          </cell>
          <cell r="DZ190">
            <v>-38697.48903043296</v>
          </cell>
          <cell r="EA190">
            <v>-34671.044599588073</v>
          </cell>
          <cell r="EB190">
            <v>-42807.972295236024</v>
          </cell>
          <cell r="EC190">
            <v>-39764.962431885237</v>
          </cell>
          <cell r="ED190">
            <v>-40595.969567164386</v>
          </cell>
          <cell r="EE190">
            <v>-40588.508441470483</v>
          </cell>
          <cell r="EF190">
            <v>-38327.262685494585</v>
          </cell>
          <cell r="EG190">
            <v>-43436.242705117824</v>
          </cell>
          <cell r="EH190">
            <v>-40362.165914549223</v>
          </cell>
          <cell r="EI190">
            <v>-41815.187813513607</v>
          </cell>
          <cell r="EJ190">
            <v>-43152.218096324985</v>
          </cell>
          <cell r="EK190">
            <v>-41780.976419222497</v>
          </cell>
          <cell r="EL190">
            <v>-485999.99999999988</v>
          </cell>
        </row>
        <row r="191">
          <cell r="D191">
            <v>30376.2</v>
          </cell>
          <cell r="E191">
            <v>15482.6</v>
          </cell>
          <cell r="F191">
            <v>615.6</v>
          </cell>
          <cell r="G191">
            <v>870.2</v>
          </cell>
          <cell r="H191">
            <v>896.80000000000007</v>
          </cell>
          <cell r="I191">
            <v>923.40000000000009</v>
          </cell>
          <cell r="J191">
            <v>1003.2</v>
          </cell>
          <cell r="K191">
            <v>695.40000000000009</v>
          </cell>
          <cell r="L191">
            <v>1060.2</v>
          </cell>
          <cell r="M191">
            <v>805.6</v>
          </cell>
          <cell r="N191">
            <v>699.2</v>
          </cell>
          <cell r="O191">
            <v>653.6</v>
          </cell>
          <cell r="P191">
            <v>54081.999999999993</v>
          </cell>
          <cell r="AD191">
            <v>0</v>
          </cell>
          <cell r="AR191">
            <v>0</v>
          </cell>
          <cell r="BF191">
            <v>0</v>
          </cell>
          <cell r="BH191">
            <v>376.20000000000005</v>
          </cell>
          <cell r="BI191">
            <v>482.6</v>
          </cell>
          <cell r="BJ191">
            <v>615.6</v>
          </cell>
          <cell r="BK191">
            <v>870.2</v>
          </cell>
          <cell r="BL191">
            <v>896.80000000000007</v>
          </cell>
          <cell r="BM191">
            <v>923.40000000000009</v>
          </cell>
          <cell r="BN191">
            <v>1003.2</v>
          </cell>
          <cell r="BO191">
            <v>695.40000000000009</v>
          </cell>
          <cell r="BP191">
            <v>1060.2</v>
          </cell>
          <cell r="BQ191">
            <v>805.6</v>
          </cell>
          <cell r="BR191">
            <v>699.2</v>
          </cell>
          <cell r="BS191">
            <v>653.6</v>
          </cell>
          <cell r="BT191">
            <v>9082.0000000000018</v>
          </cell>
          <cell r="CH191">
            <v>0</v>
          </cell>
          <cell r="CV191">
            <v>0</v>
          </cell>
          <cell r="DJ191">
            <v>0</v>
          </cell>
          <cell r="DX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row>
        <row r="192">
          <cell r="D192">
            <v>-4043.6385721173101</v>
          </cell>
          <cell r="E192">
            <v>-15822.894630109638</v>
          </cell>
          <cell r="F192">
            <v>-38856.702000514124</v>
          </cell>
          <cell r="G192">
            <v>-35570.655574644072</v>
          </cell>
          <cell r="H192">
            <v>-36725.304882809156</v>
          </cell>
          <cell r="I192">
            <v>-36334.072109392895</v>
          </cell>
          <cell r="J192">
            <v>-34138.419087289702</v>
          </cell>
          <cell r="K192">
            <v>-39262.184982838378</v>
          </cell>
          <cell r="L192">
            <v>-35644.989684073938</v>
          </cell>
          <cell r="M192">
            <v>-37343.290099822254</v>
          </cell>
          <cell r="N192">
            <v>-38192.639667558949</v>
          </cell>
          <cell r="O192">
            <v>-37195.208708829457</v>
          </cell>
          <cell r="P192">
            <v>-389129.99999999988</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H192">
            <v>4653.8504583156446</v>
          </cell>
          <cell r="BI192">
            <v>3848.1499694784347</v>
          </cell>
          <cell r="BJ192">
            <v>3951.2702947218968</v>
          </cell>
          <cell r="BK192">
            <v>4194.3068572411639</v>
          </cell>
          <cell r="BL192">
            <v>3870.6646843552253</v>
          </cell>
          <cell r="BM192">
            <v>4254.4363320775883</v>
          </cell>
          <cell r="BN192">
            <v>4188.8435982048795</v>
          </cell>
          <cell r="BO192">
            <v>4174.0577222794473</v>
          </cell>
          <cell r="BP192">
            <v>4717.1762304752874</v>
          </cell>
          <cell r="BQ192">
            <v>4471.8977136913518</v>
          </cell>
          <cell r="BR192">
            <v>4959.5784287660344</v>
          </cell>
          <cell r="BS192">
            <v>4585.7677103930464</v>
          </cell>
          <cell r="BT192">
            <v>51869.999999999993</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Z192">
            <v>-38697.48903043296</v>
          </cell>
          <cell r="EA192">
            <v>-34671.044599588073</v>
          </cell>
          <cell r="EB192">
            <v>-42807.972295236024</v>
          </cell>
          <cell r="EC192">
            <v>-39764.962431885237</v>
          </cell>
          <cell r="ED192">
            <v>-40595.969567164386</v>
          </cell>
          <cell r="EE192">
            <v>-40588.508441470483</v>
          </cell>
          <cell r="EF192">
            <v>-38327.262685494585</v>
          </cell>
          <cell r="EG192">
            <v>-43436.242705117824</v>
          </cell>
          <cell r="EH192">
            <v>-40362.165914549223</v>
          </cell>
          <cell r="EI192">
            <v>-41815.187813513607</v>
          </cell>
          <cell r="EJ192">
            <v>-43152.218096324985</v>
          </cell>
          <cell r="EK192">
            <v>-41780.976419222497</v>
          </cell>
          <cell r="EL192">
            <v>-485999.99999999988</v>
          </cell>
        </row>
        <row r="195">
          <cell r="D195">
            <v>-15.200000000000001</v>
          </cell>
          <cell r="E195">
            <v>-22.8</v>
          </cell>
          <cell r="F195">
            <v>-22.8</v>
          </cell>
          <cell r="G195">
            <v>-38</v>
          </cell>
          <cell r="H195">
            <v>-34.200000000000003</v>
          </cell>
          <cell r="I195">
            <v>-26.6</v>
          </cell>
          <cell r="J195">
            <v>-30.400000000000002</v>
          </cell>
          <cell r="K195">
            <v>-57</v>
          </cell>
          <cell r="L195">
            <v>-45.6</v>
          </cell>
          <cell r="M195">
            <v>-45.6</v>
          </cell>
          <cell r="N195">
            <v>-22.8</v>
          </cell>
          <cell r="O195">
            <v>-15.200000000000001</v>
          </cell>
          <cell r="P195">
            <v>-376.20000000000005</v>
          </cell>
          <cell r="AD195">
            <v>0</v>
          </cell>
          <cell r="AR195">
            <v>0</v>
          </cell>
          <cell r="BF195">
            <v>0</v>
          </cell>
          <cell r="BH195">
            <v>-15.200000000000001</v>
          </cell>
          <cell r="BI195">
            <v>-22.8</v>
          </cell>
          <cell r="BJ195">
            <v>-22.8</v>
          </cell>
          <cell r="BK195">
            <v>-38</v>
          </cell>
          <cell r="BL195">
            <v>-34.200000000000003</v>
          </cell>
          <cell r="BM195">
            <v>-26.6</v>
          </cell>
          <cell r="BN195">
            <v>-30.400000000000002</v>
          </cell>
          <cell r="BO195">
            <v>-57</v>
          </cell>
          <cell r="BP195">
            <v>-45.6</v>
          </cell>
          <cell r="BQ195">
            <v>-45.6</v>
          </cell>
          <cell r="BR195">
            <v>-22.8</v>
          </cell>
          <cell r="BS195">
            <v>-15.200000000000001</v>
          </cell>
          <cell r="BT195">
            <v>-376.20000000000005</v>
          </cell>
          <cell r="CH195">
            <v>0</v>
          </cell>
          <cell r="CV195">
            <v>0</v>
          </cell>
          <cell r="DJ195">
            <v>0</v>
          </cell>
          <cell r="DX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row>
        <row r="196">
          <cell r="D196">
            <v>-60901.592381411596</v>
          </cell>
          <cell r="E196">
            <v>-58007.096420073089</v>
          </cell>
          <cell r="F196">
            <v>-63772.101333676066</v>
          </cell>
          <cell r="G196">
            <v>-77354.237049762683</v>
          </cell>
          <cell r="H196">
            <v>-78073.336588539445</v>
          </cell>
          <cell r="I196">
            <v>-78079.781406261973</v>
          </cell>
          <cell r="J196">
            <v>-108506.2127248598</v>
          </cell>
          <cell r="K196">
            <v>-111686.45665522557</v>
          </cell>
          <cell r="L196">
            <v>-109789.2597893826</v>
          </cell>
          <cell r="M196">
            <v>-126718.36006654816</v>
          </cell>
          <cell r="N196">
            <v>-127735.52644503934</v>
          </cell>
          <cell r="O196">
            <v>-126832.43913921964</v>
          </cell>
          <cell r="P196">
            <v>-1127456.3999999999</v>
          </cell>
          <cell r="AD196">
            <v>0</v>
          </cell>
          <cell r="AR196">
            <v>0</v>
          </cell>
          <cell r="BF196">
            <v>0</v>
          </cell>
          <cell r="BH196">
            <v>-1691.7663611229029</v>
          </cell>
          <cell r="BI196">
            <v>-1481.5666870143768</v>
          </cell>
          <cell r="BJ196">
            <v>-1821.9531368520686</v>
          </cell>
          <cell r="BK196">
            <v>-1495.2620951725576</v>
          </cell>
          <cell r="BL196">
            <v>-1660.3568770965169</v>
          </cell>
          <cell r="BM196">
            <v>-1671.7757786149414</v>
          </cell>
          <cell r="BN196">
            <v>-1730.7042678634139</v>
          </cell>
          <cell r="BO196">
            <v>-1504.9615184803681</v>
          </cell>
          <cell r="BP196">
            <v>-1657.1491796831424</v>
          </cell>
          <cell r="BQ196">
            <v>-1680.0681908724321</v>
          </cell>
          <cell r="BR196">
            <v>-1805.88104748931</v>
          </cell>
          <cell r="BS196">
            <v>-1816.9548597379699</v>
          </cell>
          <cell r="BT196">
            <v>-20018.399999999998</v>
          </cell>
          <cell r="CH196">
            <v>0</v>
          </cell>
          <cell r="CV196">
            <v>0</v>
          </cell>
          <cell r="CX196">
            <v>-47812.5</v>
          </cell>
          <cell r="CY196">
            <v>-47812.5</v>
          </cell>
          <cell r="CZ196">
            <v>-47812.5</v>
          </cell>
          <cell r="DA196">
            <v>-63750</v>
          </cell>
          <cell r="DB196">
            <v>-63750</v>
          </cell>
          <cell r="DC196">
            <v>-63750</v>
          </cell>
          <cell r="DD196">
            <v>-95625</v>
          </cell>
          <cell r="DE196">
            <v>-95625</v>
          </cell>
          <cell r="DF196">
            <v>-95625</v>
          </cell>
          <cell r="DG196">
            <v>-111562.5</v>
          </cell>
          <cell r="DH196">
            <v>-111562.5</v>
          </cell>
          <cell r="DI196">
            <v>-111562.5</v>
          </cell>
          <cell r="DJ196">
            <v>-956250</v>
          </cell>
          <cell r="DL196">
            <v>14401</v>
          </cell>
          <cell r="DM196">
            <v>14401</v>
          </cell>
          <cell r="DN196">
            <v>14401</v>
          </cell>
          <cell r="DO196">
            <v>14401</v>
          </cell>
          <cell r="DP196">
            <v>14401</v>
          </cell>
          <cell r="DQ196">
            <v>14401</v>
          </cell>
          <cell r="DR196">
            <v>14401</v>
          </cell>
          <cell r="DS196">
            <v>14401</v>
          </cell>
          <cell r="DT196">
            <v>14401</v>
          </cell>
          <cell r="DU196">
            <v>14401</v>
          </cell>
          <cell r="DV196">
            <v>14401</v>
          </cell>
          <cell r="DW196">
            <v>14401</v>
          </cell>
          <cell r="DX196">
            <v>172812</v>
          </cell>
          <cell r="DZ196">
            <v>-25798.3260202887</v>
          </cell>
          <cell r="EA196">
            <v>-23114.029733058713</v>
          </cell>
          <cell r="EB196">
            <v>-28538.648196824</v>
          </cell>
          <cell r="EC196">
            <v>-26509.974954590121</v>
          </cell>
          <cell r="ED196">
            <v>-27063.979711442924</v>
          </cell>
          <cell r="EE196">
            <v>-27059.005627647024</v>
          </cell>
          <cell r="EF196">
            <v>-25551.508456996373</v>
          </cell>
          <cell r="EG196">
            <v>-28957.495136745194</v>
          </cell>
          <cell r="EH196">
            <v>-26908.110609699463</v>
          </cell>
          <cell r="EI196">
            <v>-27876.791875675735</v>
          </cell>
          <cell r="EJ196">
            <v>-28768.14539755003</v>
          </cell>
          <cell r="EK196">
            <v>-27853.984279481665</v>
          </cell>
          <cell r="EL196">
            <v>-323999.99999999988</v>
          </cell>
        </row>
        <row r="197">
          <cell r="D197">
            <v>-402.8</v>
          </cell>
          <cell r="E197">
            <v>-433.20000000000005</v>
          </cell>
          <cell r="F197">
            <v>-482.6</v>
          </cell>
          <cell r="G197">
            <v>-524.4</v>
          </cell>
          <cell r="H197">
            <v>-353.40000000000003</v>
          </cell>
          <cell r="I197">
            <v>-338.20000000000005</v>
          </cell>
          <cell r="J197">
            <v>-402.8</v>
          </cell>
          <cell r="K197">
            <v>-573.80000000000007</v>
          </cell>
          <cell r="L197">
            <v>-570</v>
          </cell>
          <cell r="M197">
            <v>-589</v>
          </cell>
          <cell r="N197">
            <v>-501.6</v>
          </cell>
          <cell r="O197">
            <v>-463.6</v>
          </cell>
          <cell r="P197">
            <v>-5635.4000000000015</v>
          </cell>
          <cell r="AD197">
            <v>0</v>
          </cell>
          <cell r="AR197">
            <v>0</v>
          </cell>
          <cell r="BF197">
            <v>0</v>
          </cell>
          <cell r="BH197">
            <v>-402.8</v>
          </cell>
          <cell r="BI197">
            <v>-433.20000000000005</v>
          </cell>
          <cell r="BJ197">
            <v>-482.6</v>
          </cell>
          <cell r="BK197">
            <v>-524.4</v>
          </cell>
          <cell r="BL197">
            <v>-353.40000000000003</v>
          </cell>
          <cell r="BM197">
            <v>-338.20000000000005</v>
          </cell>
          <cell r="BN197">
            <v>-402.8</v>
          </cell>
          <cell r="BO197">
            <v>-573.80000000000007</v>
          </cell>
          <cell r="BP197">
            <v>-570</v>
          </cell>
          <cell r="BQ197">
            <v>-589</v>
          </cell>
          <cell r="BR197">
            <v>-501.6</v>
          </cell>
          <cell r="BS197">
            <v>-463.6</v>
          </cell>
          <cell r="BT197">
            <v>-5635.4000000000015</v>
          </cell>
          <cell r="CH197">
            <v>0</v>
          </cell>
          <cell r="CV197">
            <v>0</v>
          </cell>
          <cell r="DJ197">
            <v>0</v>
          </cell>
          <cell r="DX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row>
        <row r="198">
          <cell r="D198">
            <v>-61319.592381411596</v>
          </cell>
          <cell r="E198">
            <v>-58463.096420073089</v>
          </cell>
          <cell r="F198">
            <v>-64277.501333676068</v>
          </cell>
          <cell r="G198">
            <v>-77916.637049762678</v>
          </cell>
          <cell r="H198">
            <v>-78460.936588539436</v>
          </cell>
          <cell r="I198">
            <v>-78444.581406261976</v>
          </cell>
          <cell r="J198">
            <v>-108939.41272485979</v>
          </cell>
          <cell r="K198">
            <v>-112317.25665522557</v>
          </cell>
          <cell r="L198">
            <v>-110404.85978938261</v>
          </cell>
          <cell r="M198">
            <v>-127352.96006654817</v>
          </cell>
          <cell r="N198">
            <v>-128259.92644503935</v>
          </cell>
          <cell r="O198">
            <v>-127311.23913921964</v>
          </cell>
          <cell r="P198">
            <v>-1133467.9999999998</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H198">
            <v>-2109.7663611229032</v>
          </cell>
          <cell r="BI198">
            <v>-1937.5666870143768</v>
          </cell>
          <cell r="BJ198">
            <v>-2327.3531368520685</v>
          </cell>
          <cell r="BK198">
            <v>-2057.6620951725577</v>
          </cell>
          <cell r="BL198">
            <v>-2047.956877096517</v>
          </cell>
          <cell r="BM198">
            <v>-2036.5757786149413</v>
          </cell>
          <cell r="BN198">
            <v>-2163.9042678634141</v>
          </cell>
          <cell r="BO198">
            <v>-2135.7615184803681</v>
          </cell>
          <cell r="BP198">
            <v>-2272.7491796831423</v>
          </cell>
          <cell r="BQ198">
            <v>-2314.6681908724322</v>
          </cell>
          <cell r="BR198">
            <v>-2330.2810474893099</v>
          </cell>
          <cell r="BS198">
            <v>-2295.75485973797</v>
          </cell>
          <cell r="BT198">
            <v>-26030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X198">
            <v>-47812.5</v>
          </cell>
          <cell r="CY198">
            <v>-47812.5</v>
          </cell>
          <cell r="CZ198">
            <v>-47812.5</v>
          </cell>
          <cell r="DA198">
            <v>-63750</v>
          </cell>
          <cell r="DB198">
            <v>-63750</v>
          </cell>
          <cell r="DC198">
            <v>-63750</v>
          </cell>
          <cell r="DD198">
            <v>-95625</v>
          </cell>
          <cell r="DE198">
            <v>-95625</v>
          </cell>
          <cell r="DF198">
            <v>-95625</v>
          </cell>
          <cell r="DG198">
            <v>-111562.5</v>
          </cell>
          <cell r="DH198">
            <v>-111562.5</v>
          </cell>
          <cell r="DI198">
            <v>-111562.5</v>
          </cell>
          <cell r="DJ198">
            <v>-956250</v>
          </cell>
          <cell r="DL198">
            <v>14401</v>
          </cell>
          <cell r="DM198">
            <v>14401</v>
          </cell>
          <cell r="DN198">
            <v>14401</v>
          </cell>
          <cell r="DO198">
            <v>14401</v>
          </cell>
          <cell r="DP198">
            <v>14401</v>
          </cell>
          <cell r="DQ198">
            <v>14401</v>
          </cell>
          <cell r="DR198">
            <v>14401</v>
          </cell>
          <cell r="DS198">
            <v>14401</v>
          </cell>
          <cell r="DT198">
            <v>14401</v>
          </cell>
          <cell r="DU198">
            <v>14401</v>
          </cell>
          <cell r="DV198">
            <v>14401</v>
          </cell>
          <cell r="DW198">
            <v>14401</v>
          </cell>
          <cell r="DX198">
            <v>172812</v>
          </cell>
          <cell r="DZ198">
            <v>-25798.3260202887</v>
          </cell>
          <cell r="EA198">
            <v>-23114.029733058713</v>
          </cell>
          <cell r="EB198">
            <v>-28538.648196824</v>
          </cell>
          <cell r="EC198">
            <v>-26509.974954590121</v>
          </cell>
          <cell r="ED198">
            <v>-27063.979711442924</v>
          </cell>
          <cell r="EE198">
            <v>-27059.005627647024</v>
          </cell>
          <cell r="EF198">
            <v>-25551.508456996373</v>
          </cell>
          <cell r="EG198">
            <v>-28957.495136745194</v>
          </cell>
          <cell r="EH198">
            <v>-26908.110609699463</v>
          </cell>
          <cell r="EI198">
            <v>-27876.791875675735</v>
          </cell>
          <cell r="EJ198">
            <v>-28768.14539755003</v>
          </cell>
          <cell r="EK198">
            <v>-27853.984279481665</v>
          </cell>
          <cell r="EL198">
            <v>-323999.99999999988</v>
          </cell>
        </row>
        <row r="203">
          <cell r="D203">
            <v>0</v>
          </cell>
          <cell r="E203">
            <v>0</v>
          </cell>
          <cell r="F203">
            <v>0</v>
          </cell>
          <cell r="G203">
            <v>0</v>
          </cell>
          <cell r="H203">
            <v>0</v>
          </cell>
          <cell r="I203">
            <v>0</v>
          </cell>
          <cell r="J203">
            <v>0</v>
          </cell>
          <cell r="K203">
            <v>-19</v>
          </cell>
          <cell r="L203">
            <v>0</v>
          </cell>
          <cell r="M203">
            <v>0</v>
          </cell>
          <cell r="N203">
            <v>0</v>
          </cell>
          <cell r="O203">
            <v>0</v>
          </cell>
          <cell r="P203">
            <v>-19</v>
          </cell>
          <cell r="AD203">
            <v>0</v>
          </cell>
          <cell r="AR203">
            <v>0</v>
          </cell>
          <cell r="BF203">
            <v>0</v>
          </cell>
          <cell r="BH203">
            <v>0</v>
          </cell>
          <cell r="BI203">
            <v>0</v>
          </cell>
          <cell r="BJ203">
            <v>0</v>
          </cell>
          <cell r="BK203">
            <v>0</v>
          </cell>
          <cell r="BL203">
            <v>0</v>
          </cell>
          <cell r="BM203">
            <v>0</v>
          </cell>
          <cell r="BN203">
            <v>0</v>
          </cell>
          <cell r="BO203">
            <v>-19</v>
          </cell>
          <cell r="BP203">
            <v>0</v>
          </cell>
          <cell r="BQ203">
            <v>0</v>
          </cell>
          <cell r="BR203">
            <v>0</v>
          </cell>
          <cell r="BS203">
            <v>0</v>
          </cell>
          <cell r="BT203">
            <v>-19</v>
          </cell>
          <cell r="CH203">
            <v>0</v>
          </cell>
          <cell r="CV203">
            <v>0</v>
          </cell>
          <cell r="DJ203">
            <v>0</v>
          </cell>
          <cell r="DX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AD204">
            <v>0</v>
          </cell>
          <cell r="AR204">
            <v>0</v>
          </cell>
          <cell r="BF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CH204">
            <v>0</v>
          </cell>
          <cell r="CV204">
            <v>0</v>
          </cell>
          <cell r="DJ204">
            <v>0</v>
          </cell>
          <cell r="DX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cell r="AD205">
            <v>0</v>
          </cell>
          <cell r="AR205">
            <v>0</v>
          </cell>
          <cell r="BF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CH205">
            <v>0</v>
          </cell>
          <cell r="CV205">
            <v>0</v>
          </cell>
          <cell r="DJ205">
            <v>0</v>
          </cell>
          <cell r="DX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row>
        <row r="206">
          <cell r="D206">
            <v>0</v>
          </cell>
          <cell r="E206">
            <v>0</v>
          </cell>
          <cell r="F206">
            <v>0</v>
          </cell>
          <cell r="G206">
            <v>0</v>
          </cell>
          <cell r="H206">
            <v>0</v>
          </cell>
          <cell r="I206">
            <v>0</v>
          </cell>
          <cell r="J206">
            <v>0</v>
          </cell>
          <cell r="K206">
            <v>-19</v>
          </cell>
          <cell r="L206">
            <v>0</v>
          </cell>
          <cell r="M206">
            <v>0</v>
          </cell>
          <cell r="N206">
            <v>0</v>
          </cell>
          <cell r="O206">
            <v>0</v>
          </cell>
          <cell r="P206">
            <v>-19</v>
          </cell>
          <cell r="R206">
            <v>0</v>
          </cell>
          <cell r="S206">
            <v>0</v>
          </cell>
          <cell r="T206">
            <v>0</v>
          </cell>
          <cell r="U206">
            <v>0</v>
          </cell>
          <cell r="V206">
            <v>0</v>
          </cell>
          <cell r="W206">
            <v>0</v>
          </cell>
          <cell r="X206">
            <v>0</v>
          </cell>
          <cell r="Y206">
            <v>0</v>
          </cell>
          <cell r="Z206">
            <v>0</v>
          </cell>
          <cell r="AA206">
            <v>0</v>
          </cell>
          <cell r="AB206">
            <v>0</v>
          </cell>
          <cell r="AC206">
            <v>0</v>
          </cell>
          <cell r="AD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H206">
            <v>0</v>
          </cell>
          <cell r="BI206">
            <v>0</v>
          </cell>
          <cell r="BJ206">
            <v>0</v>
          </cell>
          <cell r="BK206">
            <v>0</v>
          </cell>
          <cell r="BL206">
            <v>0</v>
          </cell>
          <cell r="BM206">
            <v>0</v>
          </cell>
          <cell r="BN206">
            <v>0</v>
          </cell>
          <cell r="BO206">
            <v>-19</v>
          </cell>
          <cell r="BP206">
            <v>0</v>
          </cell>
          <cell r="BQ206">
            <v>0</v>
          </cell>
          <cell r="BR206">
            <v>0</v>
          </cell>
          <cell r="BS206">
            <v>0</v>
          </cell>
          <cell r="BT206">
            <v>-19</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row>
        <row r="209">
          <cell r="D209">
            <v>0</v>
          </cell>
          <cell r="E209">
            <v>0</v>
          </cell>
          <cell r="F209">
            <v>0</v>
          </cell>
          <cell r="G209">
            <v>0</v>
          </cell>
          <cell r="H209">
            <v>0</v>
          </cell>
          <cell r="I209">
            <v>0</v>
          </cell>
          <cell r="J209">
            <v>-19</v>
          </cell>
          <cell r="K209">
            <v>-19</v>
          </cell>
          <cell r="L209">
            <v>0</v>
          </cell>
          <cell r="M209">
            <v>0</v>
          </cell>
          <cell r="N209">
            <v>0</v>
          </cell>
          <cell r="O209">
            <v>0</v>
          </cell>
          <cell r="P209">
            <v>-38</v>
          </cell>
          <cell r="AD209">
            <v>0</v>
          </cell>
          <cell r="AR209">
            <v>0</v>
          </cell>
          <cell r="BF209">
            <v>0</v>
          </cell>
          <cell r="BH209">
            <v>0</v>
          </cell>
          <cell r="BI209">
            <v>0</v>
          </cell>
          <cell r="BJ209">
            <v>0</v>
          </cell>
          <cell r="BK209">
            <v>0</v>
          </cell>
          <cell r="BL209">
            <v>0</v>
          </cell>
          <cell r="BM209">
            <v>0</v>
          </cell>
          <cell r="BN209">
            <v>-19</v>
          </cell>
          <cell r="BO209">
            <v>-19</v>
          </cell>
          <cell r="BP209">
            <v>0</v>
          </cell>
          <cell r="BQ209">
            <v>0</v>
          </cell>
          <cell r="BR209">
            <v>0</v>
          </cell>
          <cell r="BS209">
            <v>0</v>
          </cell>
          <cell r="BT209">
            <v>-38</v>
          </cell>
          <cell r="CH209">
            <v>0</v>
          </cell>
          <cell r="CV209">
            <v>0</v>
          </cell>
          <cell r="DJ209">
            <v>0</v>
          </cell>
          <cell r="DX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row>
        <row r="210">
          <cell r="D210">
            <v>-258.40000000000003</v>
          </cell>
          <cell r="E210">
            <v>-250.8</v>
          </cell>
          <cell r="F210">
            <v>-247</v>
          </cell>
          <cell r="G210">
            <v>-212.8</v>
          </cell>
          <cell r="H210">
            <v>-235.60000000000002</v>
          </cell>
          <cell r="I210">
            <v>-243.20000000000002</v>
          </cell>
          <cell r="J210">
            <v>-247</v>
          </cell>
          <cell r="K210">
            <v>-285</v>
          </cell>
          <cell r="L210">
            <v>-285</v>
          </cell>
          <cell r="M210">
            <v>-258.40000000000003</v>
          </cell>
          <cell r="N210">
            <v>-250.8</v>
          </cell>
          <cell r="O210">
            <v>-266</v>
          </cell>
          <cell r="P210">
            <v>-3040.0000000000005</v>
          </cell>
          <cell r="AD210">
            <v>0</v>
          </cell>
          <cell r="AR210">
            <v>0</v>
          </cell>
          <cell r="BF210">
            <v>0</v>
          </cell>
          <cell r="BH210">
            <v>-258.40000000000003</v>
          </cell>
          <cell r="BI210">
            <v>-250.8</v>
          </cell>
          <cell r="BJ210">
            <v>-247</v>
          </cell>
          <cell r="BK210">
            <v>-212.8</v>
          </cell>
          <cell r="BL210">
            <v>-235.60000000000002</v>
          </cell>
          <cell r="BM210">
            <v>-243.20000000000002</v>
          </cell>
          <cell r="BN210">
            <v>-247</v>
          </cell>
          <cell r="BO210">
            <v>-285</v>
          </cell>
          <cell r="BP210">
            <v>-285</v>
          </cell>
          <cell r="BQ210">
            <v>-258.40000000000003</v>
          </cell>
          <cell r="BR210">
            <v>-250.8</v>
          </cell>
          <cell r="BS210">
            <v>-266</v>
          </cell>
          <cell r="BT210">
            <v>-3040.0000000000005</v>
          </cell>
          <cell r="CH210">
            <v>0</v>
          </cell>
          <cell r="CV210">
            <v>0</v>
          </cell>
          <cell r="DJ210">
            <v>0</v>
          </cell>
          <cell r="DX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AD211">
            <v>0</v>
          </cell>
          <cell r="AR211">
            <v>0</v>
          </cell>
          <cell r="BF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CH211">
            <v>0</v>
          </cell>
          <cell r="CV211">
            <v>0</v>
          </cell>
          <cell r="DJ211">
            <v>0</v>
          </cell>
          <cell r="DX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row>
        <row r="212">
          <cell r="D212">
            <v>-258.40000000000003</v>
          </cell>
          <cell r="E212">
            <v>-250.8</v>
          </cell>
          <cell r="F212">
            <v>-247</v>
          </cell>
          <cell r="G212">
            <v>-212.8</v>
          </cell>
          <cell r="H212">
            <v>-235.60000000000002</v>
          </cell>
          <cell r="I212">
            <v>-243.20000000000002</v>
          </cell>
          <cell r="J212">
            <v>-266</v>
          </cell>
          <cell r="K212">
            <v>-304</v>
          </cell>
          <cell r="L212">
            <v>-285</v>
          </cell>
          <cell r="M212">
            <v>-258.40000000000003</v>
          </cell>
          <cell r="N212">
            <v>-250.8</v>
          </cell>
          <cell r="O212">
            <v>-266</v>
          </cell>
          <cell r="P212">
            <v>-3078.0000000000005</v>
          </cell>
          <cell r="R212">
            <v>0</v>
          </cell>
          <cell r="S212">
            <v>0</v>
          </cell>
          <cell r="T212">
            <v>0</v>
          </cell>
          <cell r="U212">
            <v>0</v>
          </cell>
          <cell r="V212">
            <v>0</v>
          </cell>
          <cell r="W212">
            <v>0</v>
          </cell>
          <cell r="X212">
            <v>0</v>
          </cell>
          <cell r="Y212">
            <v>0</v>
          </cell>
          <cell r="Z212">
            <v>0</v>
          </cell>
          <cell r="AA212">
            <v>0</v>
          </cell>
          <cell r="AB212">
            <v>0</v>
          </cell>
          <cell r="AC212">
            <v>0</v>
          </cell>
          <cell r="AD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H212">
            <v>-258.40000000000003</v>
          </cell>
          <cell r="BI212">
            <v>-250.8</v>
          </cell>
          <cell r="BJ212">
            <v>-247</v>
          </cell>
          <cell r="BK212">
            <v>-212.8</v>
          </cell>
          <cell r="BL212">
            <v>-235.60000000000002</v>
          </cell>
          <cell r="BM212">
            <v>-243.20000000000002</v>
          </cell>
          <cell r="BN212">
            <v>-266</v>
          </cell>
          <cell r="BO212">
            <v>-304</v>
          </cell>
          <cell r="BP212">
            <v>-285</v>
          </cell>
          <cell r="BQ212">
            <v>-258.40000000000003</v>
          </cell>
          <cell r="BR212">
            <v>-250.8</v>
          </cell>
          <cell r="BS212">
            <v>-266</v>
          </cell>
          <cell r="BT212">
            <v>-3078.0000000000005</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AD215">
            <v>0</v>
          </cell>
          <cell r="AR215">
            <v>0</v>
          </cell>
          <cell r="BF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CH215">
            <v>0</v>
          </cell>
          <cell r="CV215">
            <v>0</v>
          </cell>
          <cell r="DJ215">
            <v>0</v>
          </cell>
          <cell r="DX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row>
        <row r="216">
          <cell r="D216">
            <v>-11628</v>
          </cell>
          <cell r="E216">
            <v>-10963</v>
          </cell>
          <cell r="F216">
            <v>-10944</v>
          </cell>
          <cell r="G216">
            <v>-8265</v>
          </cell>
          <cell r="H216">
            <v>-8265</v>
          </cell>
          <cell r="I216">
            <v>-8398</v>
          </cell>
          <cell r="J216">
            <v>-12692</v>
          </cell>
          <cell r="K216">
            <v>-12673</v>
          </cell>
          <cell r="L216">
            <v>-12673</v>
          </cell>
          <cell r="M216">
            <v>-15504</v>
          </cell>
          <cell r="N216">
            <v>-15504</v>
          </cell>
          <cell r="O216">
            <v>-15504</v>
          </cell>
          <cell r="P216">
            <v>-143013</v>
          </cell>
          <cell r="AD216">
            <v>0</v>
          </cell>
          <cell r="AR216">
            <v>0</v>
          </cell>
          <cell r="BF216">
            <v>0</v>
          </cell>
          <cell r="BH216">
            <v>-11628</v>
          </cell>
          <cell r="BI216">
            <v>-10963</v>
          </cell>
          <cell r="BJ216">
            <v>-10944</v>
          </cell>
          <cell r="BK216">
            <v>-8265</v>
          </cell>
          <cell r="BL216">
            <v>-8265</v>
          </cell>
          <cell r="BM216">
            <v>-8398</v>
          </cell>
          <cell r="BN216">
            <v>-12692</v>
          </cell>
          <cell r="BO216">
            <v>-12673</v>
          </cell>
          <cell r="BP216">
            <v>-12673</v>
          </cell>
          <cell r="BQ216">
            <v>-15504</v>
          </cell>
          <cell r="BR216">
            <v>-15504</v>
          </cell>
          <cell r="BS216">
            <v>-15504</v>
          </cell>
          <cell r="BT216">
            <v>-143013</v>
          </cell>
          <cell r="CH216">
            <v>0</v>
          </cell>
          <cell r="CV216">
            <v>0</v>
          </cell>
          <cell r="DJ216">
            <v>0</v>
          </cell>
          <cell r="DX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AD217">
            <v>0</v>
          </cell>
          <cell r="AR217">
            <v>0</v>
          </cell>
          <cell r="BF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CH217">
            <v>0</v>
          </cell>
          <cell r="CV217">
            <v>0</v>
          </cell>
          <cell r="DJ217">
            <v>0</v>
          </cell>
          <cell r="DX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row>
        <row r="218">
          <cell r="D218">
            <v>-11628</v>
          </cell>
          <cell r="E218">
            <v>-10963</v>
          </cell>
          <cell r="F218">
            <v>-10944</v>
          </cell>
          <cell r="G218">
            <v>-8265</v>
          </cell>
          <cell r="H218">
            <v>-8265</v>
          </cell>
          <cell r="I218">
            <v>-8398</v>
          </cell>
          <cell r="J218">
            <v>-12692</v>
          </cell>
          <cell r="K218">
            <v>-12673</v>
          </cell>
          <cell r="L218">
            <v>-12673</v>
          </cell>
          <cell r="M218">
            <v>-15504</v>
          </cell>
          <cell r="N218">
            <v>-15504</v>
          </cell>
          <cell r="O218">
            <v>-15504</v>
          </cell>
          <cell r="P218">
            <v>-143013</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H218">
            <v>-11628</v>
          </cell>
          <cell r="BI218">
            <v>-10963</v>
          </cell>
          <cell r="BJ218">
            <v>-10944</v>
          </cell>
          <cell r="BK218">
            <v>-8265</v>
          </cell>
          <cell r="BL218">
            <v>-8265</v>
          </cell>
          <cell r="BM218">
            <v>-8398</v>
          </cell>
          <cell r="BN218">
            <v>-12692</v>
          </cell>
          <cell r="BO218">
            <v>-12673</v>
          </cell>
          <cell r="BP218">
            <v>-12673</v>
          </cell>
          <cell r="BQ218">
            <v>-15504</v>
          </cell>
          <cell r="BR218">
            <v>-15504</v>
          </cell>
          <cell r="BS218">
            <v>-15504</v>
          </cell>
          <cell r="BT218">
            <v>-143013</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row>
        <row r="220">
          <cell r="D220">
            <v>-77249.630953528904</v>
          </cell>
          <cell r="E220">
            <v>-85499.791050182728</v>
          </cell>
          <cell r="F220">
            <v>-114325.2033341902</v>
          </cell>
          <cell r="G220">
            <v>-121965.09262440675</v>
          </cell>
          <cell r="H220">
            <v>-123686.8414713486</v>
          </cell>
          <cell r="I220">
            <v>-123419.85351565486</v>
          </cell>
          <cell r="J220">
            <v>-156035.8318121495</v>
          </cell>
          <cell r="K220">
            <v>-164575.44163806396</v>
          </cell>
          <cell r="L220">
            <v>-159007.84947345656</v>
          </cell>
          <cell r="M220">
            <v>-180458.65016637041</v>
          </cell>
          <cell r="N220">
            <v>-182207.36611259831</v>
          </cell>
          <cell r="O220">
            <v>-180276.44784804908</v>
          </cell>
          <cell r="P220">
            <v>-1668707.9999999995</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H220">
            <v>-9342.3159028072587</v>
          </cell>
          <cell r="BI220">
            <v>-9303.2167175359409</v>
          </cell>
          <cell r="BJ220">
            <v>-9567.0828421301721</v>
          </cell>
          <cell r="BK220">
            <v>-6341.1552379313935</v>
          </cell>
          <cell r="BL220">
            <v>-6677.892192741293</v>
          </cell>
          <cell r="BM220">
            <v>-6423.3394465373531</v>
          </cell>
          <cell r="BN220">
            <v>-10933.060669658535</v>
          </cell>
          <cell r="BO220">
            <v>-10957.703796200922</v>
          </cell>
          <cell r="BP220">
            <v>-10513.572949207854</v>
          </cell>
          <cell r="BQ220">
            <v>-13605.17047718108</v>
          </cell>
          <cell r="BR220">
            <v>-13125.502618723272</v>
          </cell>
          <cell r="BS220">
            <v>-13479.987149344925</v>
          </cell>
          <cell r="BT220">
            <v>-120270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X220">
            <v>-47812.5</v>
          </cell>
          <cell r="CY220">
            <v>-47812.5</v>
          </cell>
          <cell r="CZ220">
            <v>-47812.5</v>
          </cell>
          <cell r="DA220">
            <v>-63750</v>
          </cell>
          <cell r="DB220">
            <v>-63750</v>
          </cell>
          <cell r="DC220">
            <v>-63750</v>
          </cell>
          <cell r="DD220">
            <v>-95625</v>
          </cell>
          <cell r="DE220">
            <v>-95625</v>
          </cell>
          <cell r="DF220">
            <v>-95625</v>
          </cell>
          <cell r="DG220">
            <v>-111562.5</v>
          </cell>
          <cell r="DH220">
            <v>-111562.5</v>
          </cell>
          <cell r="DI220">
            <v>-111562.5</v>
          </cell>
          <cell r="DJ220">
            <v>-956250</v>
          </cell>
          <cell r="DL220">
            <v>14401</v>
          </cell>
          <cell r="DM220">
            <v>14401</v>
          </cell>
          <cell r="DN220">
            <v>14401</v>
          </cell>
          <cell r="DO220">
            <v>14401</v>
          </cell>
          <cell r="DP220">
            <v>14401</v>
          </cell>
          <cell r="DQ220">
            <v>14401</v>
          </cell>
          <cell r="DR220">
            <v>14401</v>
          </cell>
          <cell r="DS220">
            <v>14401</v>
          </cell>
          <cell r="DT220">
            <v>14401</v>
          </cell>
          <cell r="DU220">
            <v>14401</v>
          </cell>
          <cell r="DV220">
            <v>14401</v>
          </cell>
          <cell r="DW220">
            <v>14401</v>
          </cell>
          <cell r="DX220">
            <v>172812</v>
          </cell>
          <cell r="DZ220">
            <v>-64495.815050721663</v>
          </cell>
          <cell r="EA220">
            <v>-57785.074332646785</v>
          </cell>
          <cell r="EB220">
            <v>-71346.620492060028</v>
          </cell>
          <cell r="EC220">
            <v>-66274.937386475358</v>
          </cell>
          <cell r="ED220">
            <v>-67659.94927860731</v>
          </cell>
          <cell r="EE220">
            <v>-67647.514069117504</v>
          </cell>
          <cell r="EF220">
            <v>-63878.771142490958</v>
          </cell>
          <cell r="EG220">
            <v>-72393.737841863011</v>
          </cell>
          <cell r="EH220">
            <v>-67270.276524248678</v>
          </cell>
          <cell r="EI220">
            <v>-69691.979689189349</v>
          </cell>
          <cell r="EJ220">
            <v>-71920.363493875018</v>
          </cell>
          <cell r="EK220">
            <v>-69634.960698704162</v>
          </cell>
          <cell r="EL220">
            <v>-809999.99999999977</v>
          </cell>
        </row>
        <row r="224">
          <cell r="D224">
            <v>7.6000000000000005</v>
          </cell>
          <cell r="E224">
            <v>7.6000000000000005</v>
          </cell>
          <cell r="F224">
            <v>3.8000000000000003</v>
          </cell>
          <cell r="G224">
            <v>3.8000000000000003</v>
          </cell>
          <cell r="H224">
            <v>19</v>
          </cell>
          <cell r="I224">
            <v>0</v>
          </cell>
          <cell r="J224">
            <v>19</v>
          </cell>
          <cell r="K224">
            <v>34.200000000000003</v>
          </cell>
          <cell r="L224">
            <v>45.6</v>
          </cell>
          <cell r="M224">
            <v>19</v>
          </cell>
          <cell r="N224">
            <v>0</v>
          </cell>
          <cell r="O224">
            <v>0</v>
          </cell>
          <cell r="P224">
            <v>159.6</v>
          </cell>
          <cell r="AD224">
            <v>0</v>
          </cell>
          <cell r="AR224">
            <v>0</v>
          </cell>
          <cell r="BF224">
            <v>0</v>
          </cell>
          <cell r="BH224">
            <v>7.6000000000000005</v>
          </cell>
          <cell r="BI224">
            <v>7.6000000000000005</v>
          </cell>
          <cell r="BJ224">
            <v>3.8000000000000003</v>
          </cell>
          <cell r="BK224">
            <v>3.8000000000000003</v>
          </cell>
          <cell r="BL224">
            <v>19</v>
          </cell>
          <cell r="BM224">
            <v>0</v>
          </cell>
          <cell r="BN224">
            <v>19</v>
          </cell>
          <cell r="BO224">
            <v>34.200000000000003</v>
          </cell>
          <cell r="BP224">
            <v>45.6</v>
          </cell>
          <cell r="BQ224">
            <v>19</v>
          </cell>
          <cell r="BR224">
            <v>0</v>
          </cell>
          <cell r="BS224">
            <v>0</v>
          </cell>
          <cell r="BT224">
            <v>159.6</v>
          </cell>
          <cell r="CH224">
            <v>0</v>
          </cell>
          <cell r="CV224">
            <v>0</v>
          </cell>
          <cell r="DJ224">
            <v>0</v>
          </cell>
          <cell r="DX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row>
        <row r="225">
          <cell r="D225">
            <v>-19</v>
          </cell>
          <cell r="E225">
            <v>-38</v>
          </cell>
          <cell r="F225">
            <v>57</v>
          </cell>
          <cell r="G225">
            <v>-57</v>
          </cell>
          <cell r="H225">
            <v>-19</v>
          </cell>
          <cell r="I225">
            <v>-19</v>
          </cell>
          <cell r="J225">
            <v>-38</v>
          </cell>
          <cell r="K225">
            <v>-19</v>
          </cell>
          <cell r="L225">
            <v>-38</v>
          </cell>
          <cell r="M225">
            <v>0</v>
          </cell>
          <cell r="N225">
            <v>0</v>
          </cell>
          <cell r="O225">
            <v>0</v>
          </cell>
          <cell r="P225">
            <v>-190</v>
          </cell>
          <cell r="AD225">
            <v>0</v>
          </cell>
          <cell r="AR225">
            <v>0</v>
          </cell>
          <cell r="BF225">
            <v>0</v>
          </cell>
          <cell r="BH225">
            <v>-19</v>
          </cell>
          <cell r="BI225">
            <v>-38</v>
          </cell>
          <cell r="BJ225">
            <v>57</v>
          </cell>
          <cell r="BK225">
            <v>-57</v>
          </cell>
          <cell r="BL225">
            <v>-19</v>
          </cell>
          <cell r="BM225">
            <v>-19</v>
          </cell>
          <cell r="BN225">
            <v>-38</v>
          </cell>
          <cell r="BO225">
            <v>-19</v>
          </cell>
          <cell r="BP225">
            <v>-38</v>
          </cell>
          <cell r="BQ225">
            <v>0</v>
          </cell>
          <cell r="BR225">
            <v>0</v>
          </cell>
          <cell r="BS225">
            <v>0</v>
          </cell>
          <cell r="BT225">
            <v>-190</v>
          </cell>
          <cell r="CH225">
            <v>0</v>
          </cell>
          <cell r="CV225">
            <v>0</v>
          </cell>
          <cell r="DJ225">
            <v>0</v>
          </cell>
          <cell r="DX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row>
        <row r="226">
          <cell r="D226">
            <v>-11.399999999999999</v>
          </cell>
          <cell r="E226">
            <v>-30.4</v>
          </cell>
          <cell r="F226">
            <v>60.8</v>
          </cell>
          <cell r="G226">
            <v>-53.2</v>
          </cell>
          <cell r="H226">
            <v>0</v>
          </cell>
          <cell r="I226">
            <v>-19</v>
          </cell>
          <cell r="J226">
            <v>-19</v>
          </cell>
          <cell r="K226">
            <v>15.200000000000003</v>
          </cell>
          <cell r="L226">
            <v>7.6000000000000014</v>
          </cell>
          <cell r="M226">
            <v>19</v>
          </cell>
          <cell r="N226">
            <v>0</v>
          </cell>
          <cell r="O226">
            <v>0</v>
          </cell>
          <cell r="P226">
            <v>-30.400000000000006</v>
          </cell>
          <cell r="R226">
            <v>0</v>
          </cell>
          <cell r="S226">
            <v>0</v>
          </cell>
          <cell r="T226">
            <v>0</v>
          </cell>
          <cell r="U226">
            <v>0</v>
          </cell>
          <cell r="V226">
            <v>0</v>
          </cell>
          <cell r="W226">
            <v>0</v>
          </cell>
          <cell r="X226">
            <v>0</v>
          </cell>
          <cell r="Y226">
            <v>0</v>
          </cell>
          <cell r="Z226">
            <v>0</v>
          </cell>
          <cell r="AA226">
            <v>0</v>
          </cell>
          <cell r="AB226">
            <v>0</v>
          </cell>
          <cell r="AC226">
            <v>0</v>
          </cell>
          <cell r="AD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H226">
            <v>-11.399999999999999</v>
          </cell>
          <cell r="BI226">
            <v>-30.4</v>
          </cell>
          <cell r="BJ226">
            <v>60.8</v>
          </cell>
          <cell r="BK226">
            <v>-53.2</v>
          </cell>
          <cell r="BL226">
            <v>0</v>
          </cell>
          <cell r="BM226">
            <v>-19</v>
          </cell>
          <cell r="BN226">
            <v>-19</v>
          </cell>
          <cell r="BO226">
            <v>15.200000000000003</v>
          </cell>
          <cell r="BP226">
            <v>7.6000000000000014</v>
          </cell>
          <cell r="BQ226">
            <v>19</v>
          </cell>
          <cell r="BR226">
            <v>0</v>
          </cell>
          <cell r="BS226">
            <v>0</v>
          </cell>
          <cell r="BT226">
            <v>-30.400000000000006</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row>
        <row r="229">
          <cell r="D229">
            <v>-22.8</v>
          </cell>
          <cell r="E229">
            <v>-30.400000000000002</v>
          </cell>
          <cell r="F229">
            <v>-30.400000000000002</v>
          </cell>
          <cell r="G229">
            <v>-30.400000000000002</v>
          </cell>
          <cell r="H229">
            <v>-15.200000000000001</v>
          </cell>
          <cell r="I229">
            <v>-11.4</v>
          </cell>
          <cell r="J229">
            <v>-11.4</v>
          </cell>
          <cell r="K229">
            <v>-26.6</v>
          </cell>
          <cell r="L229">
            <v>-22.8</v>
          </cell>
          <cell r="M229">
            <v>-22.8</v>
          </cell>
          <cell r="N229">
            <v>0</v>
          </cell>
          <cell r="O229">
            <v>0</v>
          </cell>
          <cell r="P229">
            <v>-224.20000000000005</v>
          </cell>
          <cell r="AD229">
            <v>0</v>
          </cell>
          <cell r="AR229">
            <v>0</v>
          </cell>
          <cell r="BF229">
            <v>0</v>
          </cell>
          <cell r="BH229">
            <v>-22.8</v>
          </cell>
          <cell r="BI229">
            <v>-30.400000000000002</v>
          </cell>
          <cell r="BJ229">
            <v>-30.400000000000002</v>
          </cell>
          <cell r="BK229">
            <v>-30.400000000000002</v>
          </cell>
          <cell r="BL229">
            <v>-15.200000000000001</v>
          </cell>
          <cell r="BM229">
            <v>-11.4</v>
          </cell>
          <cell r="BN229">
            <v>-11.4</v>
          </cell>
          <cell r="BO229">
            <v>-26.6</v>
          </cell>
          <cell r="BP229">
            <v>-22.8</v>
          </cell>
          <cell r="BQ229">
            <v>-22.8</v>
          </cell>
          <cell r="BR229">
            <v>0</v>
          </cell>
          <cell r="BS229">
            <v>0</v>
          </cell>
          <cell r="BT229">
            <v>-224.20000000000005</v>
          </cell>
          <cell r="CH229">
            <v>0</v>
          </cell>
          <cell r="CV229">
            <v>0</v>
          </cell>
          <cell r="DJ229">
            <v>0</v>
          </cell>
          <cell r="DX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row>
        <row r="230">
          <cell r="D230">
            <v>5739.8</v>
          </cell>
          <cell r="E230">
            <v>12743.6</v>
          </cell>
          <cell r="F230">
            <v>4732.2</v>
          </cell>
          <cell r="G230">
            <v>7732.2</v>
          </cell>
          <cell r="H230">
            <v>6758.8</v>
          </cell>
          <cell r="I230">
            <v>17774</v>
          </cell>
          <cell r="J230">
            <v>6743.6</v>
          </cell>
          <cell r="K230">
            <v>8728.4</v>
          </cell>
          <cell r="L230">
            <v>-294.40000000000009</v>
          </cell>
          <cell r="M230">
            <v>-1298.1999999999998</v>
          </cell>
          <cell r="N230">
            <v>1751.1999999999998</v>
          </cell>
          <cell r="O230">
            <v>1713.1999999999998</v>
          </cell>
          <cell r="P230">
            <v>72824.400000000009</v>
          </cell>
          <cell r="AD230">
            <v>0</v>
          </cell>
          <cell r="AR230">
            <v>0</v>
          </cell>
          <cell r="BF230">
            <v>0</v>
          </cell>
          <cell r="BH230">
            <v>-72.2</v>
          </cell>
          <cell r="BI230">
            <v>-68.400000000000006</v>
          </cell>
          <cell r="BJ230">
            <v>-79.800000000000011</v>
          </cell>
          <cell r="BK230">
            <v>-79.800000000000011</v>
          </cell>
          <cell r="BL230">
            <v>-53.2</v>
          </cell>
          <cell r="BM230">
            <v>-38</v>
          </cell>
          <cell r="BN230">
            <v>-68.400000000000006</v>
          </cell>
          <cell r="BO230">
            <v>-83.600000000000009</v>
          </cell>
          <cell r="BP230">
            <v>-106.4</v>
          </cell>
          <cell r="BQ230">
            <v>-110.2</v>
          </cell>
          <cell r="BR230">
            <v>-60.800000000000004</v>
          </cell>
          <cell r="BS230">
            <v>-98.800000000000011</v>
          </cell>
          <cell r="BT230">
            <v>-919.60000000000014</v>
          </cell>
          <cell r="CH230">
            <v>0</v>
          </cell>
          <cell r="CV230">
            <v>0</v>
          </cell>
          <cell r="DJ230">
            <v>0</v>
          </cell>
          <cell r="DL230">
            <v>3812</v>
          </cell>
          <cell r="DM230">
            <v>3812</v>
          </cell>
          <cell r="DN230">
            <v>3812</v>
          </cell>
          <cell r="DO230">
            <v>3812</v>
          </cell>
          <cell r="DP230">
            <v>3812</v>
          </cell>
          <cell r="DQ230">
            <v>3812</v>
          </cell>
          <cell r="DR230">
            <v>3812</v>
          </cell>
          <cell r="DS230">
            <v>3812</v>
          </cell>
          <cell r="DT230">
            <v>3812</v>
          </cell>
          <cell r="DU230">
            <v>3812</v>
          </cell>
          <cell r="DV230">
            <v>3812</v>
          </cell>
          <cell r="DW230">
            <v>3812</v>
          </cell>
          <cell r="DX230">
            <v>45744</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row>
        <row r="231">
          <cell r="D231">
            <v>5717</v>
          </cell>
          <cell r="E231">
            <v>12713.2</v>
          </cell>
          <cell r="F231">
            <v>4701.8</v>
          </cell>
          <cell r="G231">
            <v>7701.8</v>
          </cell>
          <cell r="H231">
            <v>6743.6</v>
          </cell>
          <cell r="I231">
            <v>17762.599999999999</v>
          </cell>
          <cell r="J231">
            <v>6732.2000000000007</v>
          </cell>
          <cell r="K231">
            <v>8701.7999999999993</v>
          </cell>
          <cell r="L231">
            <v>-317.2000000000001</v>
          </cell>
          <cell r="M231">
            <v>-1320.9999999999998</v>
          </cell>
          <cell r="N231">
            <v>1751.1999999999998</v>
          </cell>
          <cell r="O231">
            <v>1713.1999999999998</v>
          </cell>
          <cell r="P231">
            <v>72600.200000000012</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H231">
            <v>-95</v>
          </cell>
          <cell r="BI231">
            <v>-98.800000000000011</v>
          </cell>
          <cell r="BJ231">
            <v>-110.20000000000002</v>
          </cell>
          <cell r="BK231">
            <v>-110.20000000000002</v>
          </cell>
          <cell r="BL231">
            <v>-68.400000000000006</v>
          </cell>
          <cell r="BM231">
            <v>-49.4</v>
          </cell>
          <cell r="BN231">
            <v>-79.800000000000011</v>
          </cell>
          <cell r="BO231">
            <v>-110.20000000000002</v>
          </cell>
          <cell r="BP231">
            <v>-129.20000000000002</v>
          </cell>
          <cell r="BQ231">
            <v>-133</v>
          </cell>
          <cell r="BR231">
            <v>-60.800000000000004</v>
          </cell>
          <cell r="BS231">
            <v>-98.800000000000011</v>
          </cell>
          <cell r="BT231">
            <v>-1143.8000000000002</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L231">
            <v>3812</v>
          </cell>
          <cell r="DM231">
            <v>3812</v>
          </cell>
          <cell r="DN231">
            <v>3812</v>
          </cell>
          <cell r="DO231">
            <v>3812</v>
          </cell>
          <cell r="DP231">
            <v>3812</v>
          </cell>
          <cell r="DQ231">
            <v>3812</v>
          </cell>
          <cell r="DR231">
            <v>3812</v>
          </cell>
          <cell r="DS231">
            <v>3812</v>
          </cell>
          <cell r="DT231">
            <v>3812</v>
          </cell>
          <cell r="DU231">
            <v>3812</v>
          </cell>
          <cell r="DV231">
            <v>3812</v>
          </cell>
          <cell r="DW231">
            <v>3812</v>
          </cell>
          <cell r="DX231">
            <v>45744</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row>
        <row r="236">
          <cell r="D236">
            <v>-19</v>
          </cell>
          <cell r="E236">
            <v>-7.6000000000000005</v>
          </cell>
          <cell r="F236">
            <v>-15.200000000000001</v>
          </cell>
          <cell r="G236">
            <v>-11.4</v>
          </cell>
          <cell r="H236">
            <v>-11.4</v>
          </cell>
          <cell r="I236">
            <v>-11.4</v>
          </cell>
          <cell r="J236">
            <v>-19</v>
          </cell>
          <cell r="K236">
            <v>-15.200000000000001</v>
          </cell>
          <cell r="L236">
            <v>-15.200000000000001</v>
          </cell>
          <cell r="M236">
            <v>-19</v>
          </cell>
          <cell r="N236">
            <v>-3.8000000000000003</v>
          </cell>
          <cell r="O236">
            <v>-22.8</v>
          </cell>
          <cell r="P236">
            <v>-171.00000000000006</v>
          </cell>
          <cell r="AD236">
            <v>0</v>
          </cell>
          <cell r="AR236">
            <v>0</v>
          </cell>
          <cell r="BF236">
            <v>0</v>
          </cell>
          <cell r="BH236">
            <v>-19</v>
          </cell>
          <cell r="BI236">
            <v>-7.6000000000000005</v>
          </cell>
          <cell r="BJ236">
            <v>-15.200000000000001</v>
          </cell>
          <cell r="BK236">
            <v>-11.4</v>
          </cell>
          <cell r="BL236">
            <v>-11.4</v>
          </cell>
          <cell r="BM236">
            <v>-11.4</v>
          </cell>
          <cell r="BN236">
            <v>-19</v>
          </cell>
          <cell r="BO236">
            <v>-15.200000000000001</v>
          </cell>
          <cell r="BP236">
            <v>-15.200000000000001</v>
          </cell>
          <cell r="BQ236">
            <v>-19</v>
          </cell>
          <cell r="BR236">
            <v>-3.8000000000000003</v>
          </cell>
          <cell r="BS236">
            <v>-22.8</v>
          </cell>
          <cell r="BT236">
            <v>-171.00000000000006</v>
          </cell>
          <cell r="CH236">
            <v>0</v>
          </cell>
          <cell r="CV236">
            <v>0</v>
          </cell>
          <cell r="DJ236">
            <v>0</v>
          </cell>
          <cell r="DX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row>
        <row r="237">
          <cell r="D237">
            <v>-459.8</v>
          </cell>
          <cell r="E237">
            <v>-425.6</v>
          </cell>
          <cell r="F237">
            <v>-444.6</v>
          </cell>
          <cell r="G237">
            <v>-448.40000000000003</v>
          </cell>
          <cell r="H237">
            <v>-554.80000000000007</v>
          </cell>
          <cell r="I237">
            <v>-463.6</v>
          </cell>
          <cell r="J237">
            <v>-482.6</v>
          </cell>
          <cell r="K237">
            <v>-539.6</v>
          </cell>
          <cell r="L237">
            <v>-543.4</v>
          </cell>
          <cell r="M237">
            <v>-43440.800000000003</v>
          </cell>
          <cell r="N237">
            <v>-30437</v>
          </cell>
          <cell r="O237">
            <v>-31437</v>
          </cell>
          <cell r="P237">
            <v>-109677.20000000001</v>
          </cell>
          <cell r="AD237">
            <v>0</v>
          </cell>
          <cell r="AR237">
            <v>0</v>
          </cell>
          <cell r="BF237">
            <v>0</v>
          </cell>
          <cell r="BH237">
            <v>-459.8</v>
          </cell>
          <cell r="BI237">
            <v>-425.6</v>
          </cell>
          <cell r="BJ237">
            <v>-444.6</v>
          </cell>
          <cell r="BK237">
            <v>-448.40000000000003</v>
          </cell>
          <cell r="BL237">
            <v>-554.80000000000007</v>
          </cell>
          <cell r="BM237">
            <v>-463.6</v>
          </cell>
          <cell r="BN237">
            <v>-482.6</v>
          </cell>
          <cell r="BO237">
            <v>-539.6</v>
          </cell>
          <cell r="BP237">
            <v>-543.4</v>
          </cell>
          <cell r="BQ237">
            <v>-440.8</v>
          </cell>
          <cell r="BR237">
            <v>-437</v>
          </cell>
          <cell r="BS237">
            <v>-437</v>
          </cell>
          <cell r="BT237">
            <v>-5677.2</v>
          </cell>
          <cell r="CH237">
            <v>0</v>
          </cell>
          <cell r="CV237">
            <v>0</v>
          </cell>
          <cell r="DJ237">
            <v>0</v>
          </cell>
          <cell r="DX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row>
        <row r="238">
          <cell r="D238">
            <v>-478.8</v>
          </cell>
          <cell r="E238">
            <v>-433.20000000000005</v>
          </cell>
          <cell r="F238">
            <v>-459.8</v>
          </cell>
          <cell r="G238">
            <v>-459.8</v>
          </cell>
          <cell r="H238">
            <v>-566.20000000000005</v>
          </cell>
          <cell r="I238">
            <v>-475</v>
          </cell>
          <cell r="J238">
            <v>-501.6</v>
          </cell>
          <cell r="K238">
            <v>-554.80000000000007</v>
          </cell>
          <cell r="L238">
            <v>-558.6</v>
          </cell>
          <cell r="M238">
            <v>-43459.8</v>
          </cell>
          <cell r="N238">
            <v>-30440.799999999999</v>
          </cell>
          <cell r="O238">
            <v>-31459.8</v>
          </cell>
          <cell r="P238">
            <v>-109848.20000000001</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H238">
            <v>-478.8</v>
          </cell>
          <cell r="BI238">
            <v>-433.20000000000005</v>
          </cell>
          <cell r="BJ238">
            <v>-459.8</v>
          </cell>
          <cell r="BK238">
            <v>-459.8</v>
          </cell>
          <cell r="BL238">
            <v>-566.20000000000005</v>
          </cell>
          <cell r="BM238">
            <v>-475</v>
          </cell>
          <cell r="BN238">
            <v>-501.6</v>
          </cell>
          <cell r="BO238">
            <v>-554.80000000000007</v>
          </cell>
          <cell r="BP238">
            <v>-558.6</v>
          </cell>
          <cell r="BQ238">
            <v>-459.8</v>
          </cell>
          <cell r="BR238">
            <v>-440.8</v>
          </cell>
          <cell r="BS238">
            <v>-459.8</v>
          </cell>
          <cell r="BT238">
            <v>-5848.2</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AD241">
            <v>0</v>
          </cell>
          <cell r="AR241">
            <v>0</v>
          </cell>
          <cell r="BF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CH241">
            <v>0</v>
          </cell>
          <cell r="CV241">
            <v>0</v>
          </cell>
          <cell r="DJ241">
            <v>0</v>
          </cell>
          <cell r="DX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row>
        <row r="242">
          <cell r="D242">
            <v>0</v>
          </cell>
          <cell r="E242">
            <v>0</v>
          </cell>
          <cell r="F242">
            <v>0</v>
          </cell>
          <cell r="G242">
            <v>-418</v>
          </cell>
          <cell r="H242">
            <v>0</v>
          </cell>
          <cell r="I242">
            <v>0</v>
          </cell>
          <cell r="J242">
            <v>0</v>
          </cell>
          <cell r="K242">
            <v>0</v>
          </cell>
          <cell r="L242">
            <v>0</v>
          </cell>
          <cell r="M242">
            <v>0</v>
          </cell>
          <cell r="N242">
            <v>0</v>
          </cell>
          <cell r="O242">
            <v>0</v>
          </cell>
          <cell r="P242">
            <v>-418</v>
          </cell>
          <cell r="AD242">
            <v>0</v>
          </cell>
          <cell r="AR242">
            <v>0</v>
          </cell>
          <cell r="BF242">
            <v>0</v>
          </cell>
          <cell r="BH242">
            <v>0</v>
          </cell>
          <cell r="BI242">
            <v>0</v>
          </cell>
          <cell r="BJ242">
            <v>0</v>
          </cell>
          <cell r="BK242">
            <v>-418</v>
          </cell>
          <cell r="BL242">
            <v>0</v>
          </cell>
          <cell r="BM242">
            <v>0</v>
          </cell>
          <cell r="BN242">
            <v>0</v>
          </cell>
          <cell r="BO242">
            <v>0</v>
          </cell>
          <cell r="BP242">
            <v>0</v>
          </cell>
          <cell r="BQ242">
            <v>0</v>
          </cell>
          <cell r="BR242">
            <v>0</v>
          </cell>
          <cell r="BS242">
            <v>0</v>
          </cell>
          <cell r="BT242">
            <v>-418</v>
          </cell>
          <cell r="CH242">
            <v>0</v>
          </cell>
          <cell r="CV242">
            <v>0</v>
          </cell>
          <cell r="DJ242">
            <v>0</v>
          </cell>
          <cell r="DX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row>
        <row r="243">
          <cell r="D243">
            <v>0</v>
          </cell>
          <cell r="E243">
            <v>0</v>
          </cell>
          <cell r="F243">
            <v>0</v>
          </cell>
          <cell r="G243">
            <v>-418</v>
          </cell>
          <cell r="H243">
            <v>0</v>
          </cell>
          <cell r="I243">
            <v>0</v>
          </cell>
          <cell r="J243">
            <v>0</v>
          </cell>
          <cell r="K243">
            <v>0</v>
          </cell>
          <cell r="L243">
            <v>0</v>
          </cell>
          <cell r="M243">
            <v>0</v>
          </cell>
          <cell r="N243">
            <v>0</v>
          </cell>
          <cell r="O243">
            <v>0</v>
          </cell>
          <cell r="P243">
            <v>-418</v>
          </cell>
          <cell r="R243">
            <v>0</v>
          </cell>
          <cell r="S243">
            <v>0</v>
          </cell>
          <cell r="T243">
            <v>0</v>
          </cell>
          <cell r="U243">
            <v>0</v>
          </cell>
          <cell r="V243">
            <v>0</v>
          </cell>
          <cell r="W243">
            <v>0</v>
          </cell>
          <cell r="X243">
            <v>0</v>
          </cell>
          <cell r="Y243">
            <v>0</v>
          </cell>
          <cell r="Z243">
            <v>0</v>
          </cell>
          <cell r="AA243">
            <v>0</v>
          </cell>
          <cell r="AB243">
            <v>0</v>
          </cell>
          <cell r="AC243">
            <v>0</v>
          </cell>
          <cell r="AD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H243">
            <v>0</v>
          </cell>
          <cell r="BI243">
            <v>0</v>
          </cell>
          <cell r="BJ243">
            <v>0</v>
          </cell>
          <cell r="BK243">
            <v>-418</v>
          </cell>
          <cell r="BL243">
            <v>0</v>
          </cell>
          <cell r="BM243">
            <v>0</v>
          </cell>
          <cell r="BN243">
            <v>0</v>
          </cell>
          <cell r="BO243">
            <v>0</v>
          </cell>
          <cell r="BP243">
            <v>0</v>
          </cell>
          <cell r="BQ243">
            <v>0</v>
          </cell>
          <cell r="BR243">
            <v>0</v>
          </cell>
          <cell r="BS243">
            <v>0</v>
          </cell>
          <cell r="BT243">
            <v>-418</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row>
        <row r="246">
          <cell r="D246">
            <v>0</v>
          </cell>
          <cell r="E246">
            <v>0</v>
          </cell>
          <cell r="F246">
            <v>0</v>
          </cell>
          <cell r="G246">
            <v>0</v>
          </cell>
          <cell r="H246">
            <v>0</v>
          </cell>
          <cell r="I246">
            <v>0</v>
          </cell>
          <cell r="J246">
            <v>0</v>
          </cell>
          <cell r="K246">
            <v>0</v>
          </cell>
          <cell r="L246">
            <v>0</v>
          </cell>
          <cell r="M246">
            <v>0</v>
          </cell>
          <cell r="N246">
            <v>0</v>
          </cell>
          <cell r="O246">
            <v>0</v>
          </cell>
          <cell r="P246">
            <v>0</v>
          </cell>
          <cell r="AD246">
            <v>0</v>
          </cell>
          <cell r="AR246">
            <v>0</v>
          </cell>
          <cell r="BF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CH246">
            <v>0</v>
          </cell>
          <cell r="CV246">
            <v>0</v>
          </cell>
          <cell r="DJ246">
            <v>0</v>
          </cell>
          <cell r="DX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row>
        <row r="247">
          <cell r="D247">
            <v>-1216</v>
          </cell>
          <cell r="E247">
            <v>-1102</v>
          </cell>
          <cell r="F247">
            <v>-1349</v>
          </cell>
          <cell r="G247">
            <v>-1159</v>
          </cell>
          <cell r="H247">
            <v>-1083</v>
          </cell>
          <cell r="I247">
            <v>-1045</v>
          </cell>
          <cell r="J247">
            <v>-1273</v>
          </cell>
          <cell r="K247">
            <v>-1064</v>
          </cell>
          <cell r="L247">
            <v>-1026</v>
          </cell>
          <cell r="M247">
            <v>-1045</v>
          </cell>
          <cell r="N247">
            <v>-1140</v>
          </cell>
          <cell r="O247">
            <v>-1140</v>
          </cell>
          <cell r="P247">
            <v>-13642</v>
          </cell>
          <cell r="AD247">
            <v>0</v>
          </cell>
          <cell r="AR247">
            <v>0</v>
          </cell>
          <cell r="BF247">
            <v>0</v>
          </cell>
          <cell r="BH247">
            <v>-1216</v>
          </cell>
          <cell r="BI247">
            <v>-1102</v>
          </cell>
          <cell r="BJ247">
            <v>-1349</v>
          </cell>
          <cell r="BK247">
            <v>-1159</v>
          </cell>
          <cell r="BL247">
            <v>-1083</v>
          </cell>
          <cell r="BM247">
            <v>-1045</v>
          </cell>
          <cell r="BN247">
            <v>-1273</v>
          </cell>
          <cell r="BO247">
            <v>-1064</v>
          </cell>
          <cell r="BP247">
            <v>-1026</v>
          </cell>
          <cell r="BQ247">
            <v>-1045</v>
          </cell>
          <cell r="BR247">
            <v>-1140</v>
          </cell>
          <cell r="BS247">
            <v>-1140</v>
          </cell>
          <cell r="BT247">
            <v>-13642</v>
          </cell>
          <cell r="CH247">
            <v>0</v>
          </cell>
          <cell r="CV247">
            <v>0</v>
          </cell>
          <cell r="DJ247">
            <v>0</v>
          </cell>
          <cell r="DX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row>
        <row r="248">
          <cell r="D248">
            <v>-1216</v>
          </cell>
          <cell r="E248">
            <v>-1102</v>
          </cell>
          <cell r="F248">
            <v>-1349</v>
          </cell>
          <cell r="G248">
            <v>-1159</v>
          </cell>
          <cell r="H248">
            <v>-1083</v>
          </cell>
          <cell r="I248">
            <v>-1045</v>
          </cell>
          <cell r="J248">
            <v>-1273</v>
          </cell>
          <cell r="K248">
            <v>-1064</v>
          </cell>
          <cell r="L248">
            <v>-1026</v>
          </cell>
          <cell r="M248">
            <v>-1045</v>
          </cell>
          <cell r="N248">
            <v>-1140</v>
          </cell>
          <cell r="O248">
            <v>-1140</v>
          </cell>
          <cell r="P248">
            <v>-13642</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H248">
            <v>-1216</v>
          </cell>
          <cell r="BI248">
            <v>-1102</v>
          </cell>
          <cell r="BJ248">
            <v>-1349</v>
          </cell>
          <cell r="BK248">
            <v>-1159</v>
          </cell>
          <cell r="BL248">
            <v>-1083</v>
          </cell>
          <cell r="BM248">
            <v>-1045</v>
          </cell>
          <cell r="BN248">
            <v>-1273</v>
          </cell>
          <cell r="BO248">
            <v>-1064</v>
          </cell>
          <cell r="BP248">
            <v>-1026</v>
          </cell>
          <cell r="BQ248">
            <v>-1045</v>
          </cell>
          <cell r="BR248">
            <v>-1140</v>
          </cell>
          <cell r="BS248">
            <v>-1140</v>
          </cell>
          <cell r="BT248">
            <v>-13642</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row>
        <row r="250">
          <cell r="D250">
            <v>4010.7999999999997</v>
          </cell>
          <cell r="E250">
            <v>11147.6</v>
          </cell>
          <cell r="F250">
            <v>2953.8</v>
          </cell>
          <cell r="G250">
            <v>5611.8</v>
          </cell>
          <cell r="H250">
            <v>5094.4000000000005</v>
          </cell>
          <cell r="I250">
            <v>16223.599999999999</v>
          </cell>
          <cell r="J250">
            <v>4938.6000000000004</v>
          </cell>
          <cell r="K250">
            <v>7098.1999999999989</v>
          </cell>
          <cell r="L250">
            <v>-1894.2</v>
          </cell>
          <cell r="M250">
            <v>-45806.8</v>
          </cell>
          <cell r="N250">
            <v>-29829.599999999999</v>
          </cell>
          <cell r="O250">
            <v>-30886.6</v>
          </cell>
          <cell r="P250">
            <v>-51338.400000000001</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H250">
            <v>-1801.2</v>
          </cell>
          <cell r="BI250">
            <v>-1664.4</v>
          </cell>
          <cell r="BJ250">
            <v>-1858.2</v>
          </cell>
          <cell r="BK250">
            <v>-2200.1999999999998</v>
          </cell>
          <cell r="BL250">
            <v>-1717.6000000000001</v>
          </cell>
          <cell r="BM250">
            <v>-1588.4</v>
          </cell>
          <cell r="BN250">
            <v>-1873.3999999999999</v>
          </cell>
          <cell r="BO250">
            <v>-1713.8000000000002</v>
          </cell>
          <cell r="BP250">
            <v>-1706.2</v>
          </cell>
          <cell r="BQ250">
            <v>-1618.8</v>
          </cell>
          <cell r="BR250">
            <v>-1641.6</v>
          </cell>
          <cell r="BS250">
            <v>-1698.6</v>
          </cell>
          <cell r="BT250">
            <v>-21082.400000000001</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L250">
            <v>3812</v>
          </cell>
          <cell r="DM250">
            <v>3812</v>
          </cell>
          <cell r="DN250">
            <v>3812</v>
          </cell>
          <cell r="DO250">
            <v>3812</v>
          </cell>
          <cell r="DP250">
            <v>3812</v>
          </cell>
          <cell r="DQ250">
            <v>3812</v>
          </cell>
          <cell r="DR250">
            <v>3812</v>
          </cell>
          <cell r="DS250">
            <v>3812</v>
          </cell>
          <cell r="DT250">
            <v>3812</v>
          </cell>
          <cell r="DU250">
            <v>3812</v>
          </cell>
          <cell r="DV250">
            <v>3812</v>
          </cell>
          <cell r="DW250">
            <v>3812</v>
          </cell>
          <cell r="DX250">
            <v>45744</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row>
        <row r="254">
          <cell r="D254">
            <v>-690694.60281578556</v>
          </cell>
          <cell r="E254">
            <v>-540964.59188255586</v>
          </cell>
          <cell r="F254">
            <v>-938224.25480544521</v>
          </cell>
          <cell r="G254">
            <v>-701789.08415240212</v>
          </cell>
          <cell r="H254">
            <v>-904813.41982120229</v>
          </cell>
          <cell r="I254">
            <v>-950197.42406541226</v>
          </cell>
          <cell r="J254">
            <v>-867309.92093595478</v>
          </cell>
          <cell r="K254">
            <v>-1039767.3416610458</v>
          </cell>
          <cell r="L254">
            <v>-946329.16804083204</v>
          </cell>
          <cell r="M254">
            <v>-624863.63574881444</v>
          </cell>
          <cell r="N254">
            <v>-158704.30292017548</v>
          </cell>
          <cell r="O254">
            <v>-1062969.9531503734</v>
          </cell>
          <cell r="P254">
            <v>-9426627.6999999993</v>
          </cell>
          <cell r="R254">
            <v>-254000</v>
          </cell>
          <cell r="S254">
            <v>-255000</v>
          </cell>
          <cell r="T254">
            <v>-280000</v>
          </cell>
          <cell r="U254">
            <v>-299000</v>
          </cell>
          <cell r="V254">
            <v>-394625.625</v>
          </cell>
          <cell r="W254">
            <v>-396625.625</v>
          </cell>
          <cell r="X254">
            <v>-394625.625</v>
          </cell>
          <cell r="Y254">
            <v>-407625.625</v>
          </cell>
          <cell r="Z254">
            <v>-422625.625</v>
          </cell>
          <cell r="AA254">
            <v>-406625.625</v>
          </cell>
          <cell r="AB254">
            <v>-395625.625</v>
          </cell>
          <cell r="AC254">
            <v>-367625.625</v>
          </cell>
          <cell r="AD254">
            <v>-4274005</v>
          </cell>
          <cell r="AF254">
            <v>-385000</v>
          </cell>
          <cell r="AG254">
            <v>-385000</v>
          </cell>
          <cell r="AH254">
            <v>-385000</v>
          </cell>
          <cell r="AI254">
            <v>-385000</v>
          </cell>
          <cell r="AJ254">
            <v>-385000</v>
          </cell>
          <cell r="AK254">
            <v>-385000</v>
          </cell>
          <cell r="AL254">
            <v>-250000</v>
          </cell>
          <cell r="AM254">
            <v>-250000</v>
          </cell>
          <cell r="AN254">
            <v>-230000</v>
          </cell>
          <cell r="AO254">
            <v>-170000</v>
          </cell>
          <cell r="AP254">
            <v>0</v>
          </cell>
          <cell r="AQ254">
            <v>0</v>
          </cell>
          <cell r="AR254">
            <v>-3210000</v>
          </cell>
          <cell r="AT254">
            <v>109170</v>
          </cell>
          <cell r="AU254">
            <v>109170</v>
          </cell>
          <cell r="AV254">
            <v>109170</v>
          </cell>
          <cell r="AW254">
            <v>109170</v>
          </cell>
          <cell r="AX254">
            <v>109170</v>
          </cell>
          <cell r="AY254">
            <v>109170</v>
          </cell>
          <cell r="AZ254">
            <v>154670</v>
          </cell>
          <cell r="BA254">
            <v>154670</v>
          </cell>
          <cell r="BB254">
            <v>154670</v>
          </cell>
          <cell r="BC254">
            <v>154670</v>
          </cell>
          <cell r="BD254">
            <v>154670</v>
          </cell>
          <cell r="BE254">
            <v>154670</v>
          </cell>
          <cell r="BF254">
            <v>1583040</v>
          </cell>
          <cell r="BH254">
            <v>-253555.40744090878</v>
          </cell>
          <cell r="BI254">
            <v>-246863.44422222406</v>
          </cell>
          <cell r="BJ254">
            <v>-253574.35727270896</v>
          </cell>
          <cell r="BK254">
            <v>-247577.88773695464</v>
          </cell>
          <cell r="BL254">
            <v>-238111.35340595539</v>
          </cell>
          <cell r="BM254">
            <v>-236919.39996675844</v>
          </cell>
          <cell r="BN254">
            <v>-249542.28005632406</v>
          </cell>
          <cell r="BO254">
            <v>-249174.45813426492</v>
          </cell>
          <cell r="BP254">
            <v>-244950.34797541809</v>
          </cell>
          <cell r="BQ254">
            <v>-250809.94466555025</v>
          </cell>
          <cell r="BR254">
            <v>-254923.56227722345</v>
          </cell>
          <cell r="BS254">
            <v>-254248.25684570894</v>
          </cell>
          <cell r="BT254">
            <v>-2980250.7</v>
          </cell>
          <cell r="BV254">
            <v>0</v>
          </cell>
          <cell r="BW254">
            <v>0</v>
          </cell>
          <cell r="BX254">
            <v>-28987.500000000011</v>
          </cell>
          <cell r="BY254">
            <v>-28987.500000000011</v>
          </cell>
          <cell r="BZ254">
            <v>-28987.500000000011</v>
          </cell>
          <cell r="CA254">
            <v>-28987.500000000011</v>
          </cell>
          <cell r="CB254">
            <v>-45091.666666666657</v>
          </cell>
          <cell r="CC254">
            <v>-45091.666666666657</v>
          </cell>
          <cell r="CD254">
            <v>-45091.666666666657</v>
          </cell>
          <cell r="CE254">
            <v>-45091.666666666657</v>
          </cell>
          <cell r="CF254">
            <v>-45091.666666666657</v>
          </cell>
          <cell r="CG254">
            <v>-45091.666666666657</v>
          </cell>
          <cell r="CH254">
            <v>-386499.99999999988</v>
          </cell>
          <cell r="CJ254">
            <v>67750</v>
          </cell>
          <cell r="CK254">
            <v>67750</v>
          </cell>
          <cell r="CL254">
            <v>67750</v>
          </cell>
          <cell r="CM254">
            <v>67750</v>
          </cell>
          <cell r="CN254">
            <v>67750</v>
          </cell>
          <cell r="CO254">
            <v>67750</v>
          </cell>
          <cell r="CP254">
            <v>67750</v>
          </cell>
          <cell r="CQ254">
            <v>67750</v>
          </cell>
          <cell r="CR254">
            <v>67750</v>
          </cell>
          <cell r="CS254">
            <v>67750</v>
          </cell>
          <cell r="CT254">
            <v>67750</v>
          </cell>
          <cell r="CU254">
            <v>67750</v>
          </cell>
          <cell r="CV254">
            <v>813000</v>
          </cell>
          <cell r="CX254">
            <v>-63750</v>
          </cell>
          <cell r="CY254">
            <v>-63750</v>
          </cell>
          <cell r="CZ254">
            <v>-113750</v>
          </cell>
          <cell r="DA254">
            <v>-135000</v>
          </cell>
          <cell r="DB254">
            <v>-135000</v>
          </cell>
          <cell r="DC254">
            <v>-135000</v>
          </cell>
          <cell r="DD254">
            <v>-177500</v>
          </cell>
          <cell r="DE254">
            <v>-177500</v>
          </cell>
          <cell r="DF254">
            <v>-177500</v>
          </cell>
          <cell r="DG254">
            <v>-198750</v>
          </cell>
          <cell r="DH254">
            <v>-198750</v>
          </cell>
          <cell r="DI254">
            <v>-198750</v>
          </cell>
          <cell r="DJ254">
            <v>-1775000</v>
          </cell>
          <cell r="DL254">
            <v>212334</v>
          </cell>
          <cell r="DM254">
            <v>212334</v>
          </cell>
          <cell r="DN254">
            <v>212334</v>
          </cell>
          <cell r="DO254">
            <v>212334</v>
          </cell>
          <cell r="DP254">
            <v>212334</v>
          </cell>
          <cell r="DQ254">
            <v>212334</v>
          </cell>
          <cell r="DR254">
            <v>212334</v>
          </cell>
          <cell r="DS254">
            <v>212334</v>
          </cell>
          <cell r="DT254">
            <v>212334</v>
          </cell>
          <cell r="DU254">
            <v>212334</v>
          </cell>
          <cell r="DV254">
            <v>212334</v>
          </cell>
          <cell r="DW254">
            <v>212334</v>
          </cell>
          <cell r="DX254">
            <v>2548008</v>
          </cell>
          <cell r="DZ254">
            <v>-497892.77870821016</v>
          </cell>
          <cell r="EA254">
            <v>-441935.73099366511</v>
          </cell>
          <cell r="EB254">
            <v>-433905.98086606979</v>
          </cell>
          <cell r="EC254">
            <v>-405924.27974878094</v>
          </cell>
          <cell r="ED254">
            <v>-408117.52474858018</v>
          </cell>
          <cell r="EE254">
            <v>-397789.48243198718</v>
          </cell>
          <cell r="EF254">
            <v>-448978.93254629744</v>
          </cell>
          <cell r="EG254">
            <v>-454774.17519344745</v>
          </cell>
          <cell r="EH254">
            <v>-419382.11173208052</v>
          </cell>
          <cell r="EI254">
            <v>-445882.9827499307</v>
          </cell>
          <cell r="EJ254">
            <v>-469352.03230961866</v>
          </cell>
          <cell r="EK254">
            <v>-441063.98797133111</v>
          </cell>
          <cell r="EL254">
            <v>-5264999.9999999991</v>
          </cell>
        </row>
        <row r="257">
          <cell r="D257">
            <v>216843.59992812312</v>
          </cell>
          <cell r="E257">
            <v>-34665.586233057562</v>
          </cell>
          <cell r="F257">
            <v>-87585.227268363567</v>
          </cell>
          <cell r="G257">
            <v>-29225.8306778357</v>
          </cell>
          <cell r="H257">
            <v>-30382.228453744552</v>
          </cell>
          <cell r="I257">
            <v>-115641.31346492285</v>
          </cell>
          <cell r="J257">
            <v>-28083.463983534275</v>
          </cell>
          <cell r="K257">
            <v>-54854.304780058294</v>
          </cell>
          <cell r="L257">
            <v>-1639.4846006962007</v>
          </cell>
          <cell r="M257">
            <v>517406.44374395179</v>
          </cell>
          <cell r="N257">
            <v>344335.98796421586</v>
          </cell>
          <cell r="O257">
            <v>-573576.71332587255</v>
          </cell>
          <cell r="P257">
            <v>122931.87884820532</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H257">
            <v>11497.484762370141</v>
          </cell>
          <cell r="BI257">
            <v>10446.626408036158</v>
          </cell>
          <cell r="BJ257">
            <v>12196.700547170769</v>
          </cell>
          <cell r="BK257">
            <v>12580.593633856166</v>
          </cell>
          <cell r="BL257">
            <v>12768.100471387239</v>
          </cell>
          <cell r="BM257">
            <v>13734.156005459188</v>
          </cell>
          <cell r="BN257">
            <v>12406.440425711169</v>
          </cell>
          <cell r="BO257">
            <v>10624.197096085385</v>
          </cell>
          <cell r="BP257">
            <v>10184.71073121731</v>
          </cell>
          <cell r="BQ257">
            <v>10695.677878667957</v>
          </cell>
          <cell r="BR257">
            <v>11237.604933439085</v>
          </cell>
          <cell r="BS257">
            <v>11878.107106599431</v>
          </cell>
          <cell r="BT257">
            <v>140250.4</v>
          </cell>
          <cell r="BV257">
            <v>0</v>
          </cell>
          <cell r="BW257">
            <v>0</v>
          </cell>
          <cell r="BX257">
            <v>36876.110913615354</v>
          </cell>
          <cell r="BY257">
            <v>36876.110913615354</v>
          </cell>
          <cell r="BZ257">
            <v>36876.110913615354</v>
          </cell>
          <cell r="CA257">
            <v>36876.110913615354</v>
          </cell>
          <cell r="CB257">
            <v>57362.839198957226</v>
          </cell>
          <cell r="CC257">
            <v>57362.839198957226</v>
          </cell>
          <cell r="CD257">
            <v>57362.839198957226</v>
          </cell>
          <cell r="CE257">
            <v>57362.839198957226</v>
          </cell>
          <cell r="CF257">
            <v>57362.839198957226</v>
          </cell>
          <cell r="CG257">
            <v>57362.839198957226</v>
          </cell>
          <cell r="CH257">
            <v>491681.47884820472</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Z257">
            <v>-194653.88483424703</v>
          </cell>
          <cell r="EA257">
            <v>-173112.21264109371</v>
          </cell>
          <cell r="EB257">
            <v>-159658.03872914967</v>
          </cell>
          <cell r="EC257">
            <v>-147682.53522530722</v>
          </cell>
          <cell r="ED257">
            <v>-147026.43983874714</v>
          </cell>
          <cell r="EE257">
            <v>-142251.58038399741</v>
          </cell>
          <cell r="EF257">
            <v>-168852.74360820267</v>
          </cell>
          <cell r="EG257">
            <v>-168841.34107510091</v>
          </cell>
          <cell r="EH257">
            <v>-154187.03453087073</v>
          </cell>
          <cell r="EI257">
            <v>-164652.07333367335</v>
          </cell>
          <cell r="EJ257">
            <v>-178264.45616818045</v>
          </cell>
          <cell r="EK257">
            <v>-165817.65963142924</v>
          </cell>
          <cell r="EL257">
            <v>-1964999.9999999995</v>
          </cell>
        </row>
        <row r="258">
          <cell r="D258">
            <v>300.2</v>
          </cell>
          <cell r="E258">
            <v>285</v>
          </cell>
          <cell r="F258">
            <v>262.2</v>
          </cell>
          <cell r="G258">
            <v>307.8</v>
          </cell>
          <cell r="H258">
            <v>307.8</v>
          </cell>
          <cell r="I258">
            <v>334.40000000000003</v>
          </cell>
          <cell r="J258">
            <v>342</v>
          </cell>
          <cell r="K258">
            <v>334.40000000000003</v>
          </cell>
          <cell r="L258">
            <v>326.8</v>
          </cell>
          <cell r="M258">
            <v>418</v>
          </cell>
          <cell r="N258">
            <v>562.4</v>
          </cell>
          <cell r="O258">
            <v>649.80000000000007</v>
          </cell>
          <cell r="P258">
            <v>4430.8</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H258">
            <v>300.2</v>
          </cell>
          <cell r="BI258">
            <v>285</v>
          </cell>
          <cell r="BJ258">
            <v>262.2</v>
          </cell>
          <cell r="BK258">
            <v>307.8</v>
          </cell>
          <cell r="BL258">
            <v>307.8</v>
          </cell>
          <cell r="BM258">
            <v>334.40000000000003</v>
          </cell>
          <cell r="BN258">
            <v>342</v>
          </cell>
          <cell r="BO258">
            <v>334.40000000000003</v>
          </cell>
          <cell r="BP258">
            <v>326.8</v>
          </cell>
          <cell r="BQ258">
            <v>418</v>
          </cell>
          <cell r="BR258">
            <v>562.4</v>
          </cell>
          <cell r="BS258">
            <v>649.80000000000007</v>
          </cell>
          <cell r="BT258">
            <v>4430.8</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row>
        <row r="259">
          <cell r="D259">
            <v>-8393.5721903237391</v>
          </cell>
          <cell r="E259">
            <v>-7158.8553191385108</v>
          </cell>
          <cell r="F259">
            <v>-7956.1575454862168</v>
          </cell>
          <cell r="G259">
            <v>-8455.0186365858499</v>
          </cell>
          <cell r="H259">
            <v>-8562.5171187336018</v>
          </cell>
          <cell r="I259">
            <v>-8537.9099647882867</v>
          </cell>
          <cell r="J259">
            <v>-8842.4303035952289</v>
          </cell>
          <cell r="K259">
            <v>-7948.3932970105807</v>
          </cell>
          <cell r="L259">
            <v>-7768.8816046099464</v>
          </cell>
          <cell r="M259">
            <v>-8228.2140987381899</v>
          </cell>
          <cell r="N259">
            <v>-6998.8218698555374</v>
          </cell>
          <cell r="O259">
            <v>-6641.6080511342952</v>
          </cell>
          <cell r="P259">
            <v>-95492.38</v>
          </cell>
          <cell r="R259">
            <v>0</v>
          </cell>
          <cell r="S259">
            <v>0</v>
          </cell>
          <cell r="T259">
            <v>0</v>
          </cell>
          <cell r="U259">
            <v>0</v>
          </cell>
          <cell r="V259">
            <v>0</v>
          </cell>
          <cell r="W259">
            <v>0</v>
          </cell>
          <cell r="X259">
            <v>0</v>
          </cell>
          <cell r="Y259">
            <v>0</v>
          </cell>
          <cell r="Z259">
            <v>0</v>
          </cell>
          <cell r="AA259">
            <v>0</v>
          </cell>
          <cell r="AB259">
            <v>0</v>
          </cell>
          <cell r="AC259">
            <v>0</v>
          </cell>
          <cell r="AD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H259">
            <v>54.904210322455512</v>
          </cell>
          <cell r="BI259">
            <v>370.6119757204641</v>
          </cell>
          <cell r="BJ259">
            <v>373.65328114118415</v>
          </cell>
          <cell r="BK259">
            <v>287.82279744933373</v>
          </cell>
          <cell r="BL259">
            <v>292.04734496204344</v>
          </cell>
          <cell r="BM259">
            <v>433.08979910278612</v>
          </cell>
          <cell r="BN259">
            <v>457.13836092517755</v>
          </cell>
          <cell r="BO259">
            <v>392.6961398601087</v>
          </cell>
          <cell r="BP259">
            <v>449.22881961204359</v>
          </cell>
          <cell r="BQ259">
            <v>447.16644607027217</v>
          </cell>
          <cell r="BR259">
            <v>404.33198464711006</v>
          </cell>
          <cell r="BS259">
            <v>444.92884018702102</v>
          </cell>
          <cell r="BT259">
            <v>4407.6200000000008</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Z259">
            <v>-8448.4764006461937</v>
          </cell>
          <cell r="EA259">
            <v>-7529.467294858975</v>
          </cell>
          <cell r="EB259">
            <v>-8329.8108266274012</v>
          </cell>
          <cell r="EC259">
            <v>-8742.8414340351846</v>
          </cell>
          <cell r="ED259">
            <v>-8854.5644636956458</v>
          </cell>
          <cell r="EE259">
            <v>-8970.9997638910718</v>
          </cell>
          <cell r="EF259">
            <v>-9299.5686645204078</v>
          </cell>
          <cell r="EG259">
            <v>-8341.0894368706886</v>
          </cell>
          <cell r="EH259">
            <v>-8218.1104242219899</v>
          </cell>
          <cell r="EI259">
            <v>-8675.3805448084622</v>
          </cell>
          <cell r="EJ259">
            <v>-7403.1538545026478</v>
          </cell>
          <cell r="EK259">
            <v>-7086.536891321316</v>
          </cell>
          <cell r="EL259">
            <v>-99899.999999999985</v>
          </cell>
        </row>
        <row r="260">
          <cell r="D260">
            <v>-33233.638572117314</v>
          </cell>
          <cell r="E260">
            <v>-16997.69463010964</v>
          </cell>
          <cell r="F260">
            <v>-19240.502000514127</v>
          </cell>
          <cell r="G260">
            <v>-14243.255574644074</v>
          </cell>
          <cell r="H260">
            <v>-33409.304882809156</v>
          </cell>
          <cell r="I260">
            <v>-32135.872109392898</v>
          </cell>
          <cell r="J260">
            <v>-39932.619087289699</v>
          </cell>
          <cell r="K260">
            <v>-13759.984982838378</v>
          </cell>
          <cell r="L260">
            <v>-27439.189684073935</v>
          </cell>
          <cell r="M260">
            <v>-29000.690099822255</v>
          </cell>
          <cell r="N260">
            <v>-30755.039667558947</v>
          </cell>
          <cell r="O260">
            <v>-29761.408708829455</v>
          </cell>
          <cell r="P260">
            <v>-319909.1999999999</v>
          </cell>
          <cell r="R260">
            <v>0</v>
          </cell>
          <cell r="S260">
            <v>0</v>
          </cell>
          <cell r="T260">
            <v>0</v>
          </cell>
          <cell r="U260">
            <v>0</v>
          </cell>
          <cell r="V260">
            <v>0</v>
          </cell>
          <cell r="W260">
            <v>0</v>
          </cell>
          <cell r="X260">
            <v>0</v>
          </cell>
          <cell r="Y260">
            <v>0</v>
          </cell>
          <cell r="Z260">
            <v>0</v>
          </cell>
          <cell r="AA260">
            <v>0</v>
          </cell>
          <cell r="AB260">
            <v>0</v>
          </cell>
          <cell r="AC260">
            <v>0</v>
          </cell>
          <cell r="AD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H260">
            <v>4463.8504583156455</v>
          </cell>
          <cell r="BI260">
            <v>3673.3499694784346</v>
          </cell>
          <cell r="BJ260">
            <v>3567.4702947218971</v>
          </cell>
          <cell r="BK260">
            <v>3521.7068572411636</v>
          </cell>
          <cell r="BL260">
            <v>3186.6646843552248</v>
          </cell>
          <cell r="BM260">
            <v>3452.6363320775877</v>
          </cell>
          <cell r="BN260">
            <v>3394.6435982048797</v>
          </cell>
          <cell r="BO260">
            <v>3676.2577222794475</v>
          </cell>
          <cell r="BP260">
            <v>3922.9762304752871</v>
          </cell>
          <cell r="BQ260">
            <v>3814.4977136913512</v>
          </cell>
          <cell r="BR260">
            <v>4397.1784287660348</v>
          </cell>
          <cell r="BS260">
            <v>4019.5677103930461</v>
          </cell>
          <cell r="BT260">
            <v>45090.799999999996</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Z260">
            <v>-38697.48903043296</v>
          </cell>
          <cell r="EA260">
            <v>-34671.044599588073</v>
          </cell>
          <cell r="EB260">
            <v>-42807.972295236024</v>
          </cell>
          <cell r="EC260">
            <v>-39764.962431885237</v>
          </cell>
          <cell r="ED260">
            <v>-40595.969567164386</v>
          </cell>
          <cell r="EE260">
            <v>-40588.508441470483</v>
          </cell>
          <cell r="EF260">
            <v>-38327.262685494585</v>
          </cell>
          <cell r="EG260">
            <v>-43436.242705117824</v>
          </cell>
          <cell r="EH260">
            <v>-40362.165914549223</v>
          </cell>
          <cell r="EI260">
            <v>-41815.187813513607</v>
          </cell>
          <cell r="EJ260">
            <v>-43152.218096324985</v>
          </cell>
          <cell r="EK260">
            <v>-41780.976419222497</v>
          </cell>
          <cell r="EL260">
            <v>-485999.99999999988</v>
          </cell>
        </row>
        <row r="261">
          <cell r="D261">
            <v>-89462.243869678685</v>
          </cell>
          <cell r="E261">
            <v>-116650.39328336716</v>
          </cell>
          <cell r="F261">
            <v>-141603.76722407146</v>
          </cell>
          <cell r="G261">
            <v>-49041.910074197505</v>
          </cell>
          <cell r="H261">
            <v>-159978.79755962378</v>
          </cell>
          <cell r="I261">
            <v>-161046.46207719049</v>
          </cell>
          <cell r="J261">
            <v>-110574.47336542064</v>
          </cell>
          <cell r="K261">
            <v>-103568.92555103864</v>
          </cell>
          <cell r="L261">
            <v>-115731.03902686086</v>
          </cell>
          <cell r="M261">
            <v>-75030.351779904464</v>
          </cell>
          <cell r="N261">
            <v>11293.176101192254</v>
          </cell>
          <cell r="O261">
            <v>-95778.595155106988</v>
          </cell>
          <cell r="P261">
            <v>-1207173.7828652684</v>
          </cell>
          <cell r="R261">
            <v>0</v>
          </cell>
          <cell r="S261">
            <v>0</v>
          </cell>
          <cell r="T261">
            <v>0</v>
          </cell>
          <cell r="U261">
            <v>0</v>
          </cell>
          <cell r="V261">
            <v>-107038.125</v>
          </cell>
          <cell r="W261">
            <v>-107038.125</v>
          </cell>
          <cell r="X261">
            <v>-107038.125</v>
          </cell>
          <cell r="Y261">
            <v>-107038.125</v>
          </cell>
          <cell r="Z261">
            <v>-107038.125</v>
          </cell>
          <cell r="AA261">
            <v>-107038.125</v>
          </cell>
          <cell r="AB261">
            <v>-107038.125</v>
          </cell>
          <cell r="AC261">
            <v>-107038.125</v>
          </cell>
          <cell r="AD261">
            <v>-856305</v>
          </cell>
          <cell r="AF261">
            <v>-50000</v>
          </cell>
          <cell r="AG261">
            <v>-50000</v>
          </cell>
          <cell r="AH261">
            <v>-50000</v>
          </cell>
          <cell r="AI261">
            <v>-50000</v>
          </cell>
          <cell r="AJ261">
            <v>-50000</v>
          </cell>
          <cell r="AK261">
            <v>-50000</v>
          </cell>
          <cell r="AL261">
            <v>-50000</v>
          </cell>
          <cell r="AM261">
            <v>-50000</v>
          </cell>
          <cell r="AN261">
            <v>-50000</v>
          </cell>
          <cell r="AO261">
            <v>-10000</v>
          </cell>
          <cell r="AP261">
            <v>0</v>
          </cell>
          <cell r="AQ261">
            <v>0</v>
          </cell>
          <cell r="AR261">
            <v>-460000</v>
          </cell>
          <cell r="AT261">
            <v>0</v>
          </cell>
          <cell r="AU261">
            <v>0</v>
          </cell>
          <cell r="AV261">
            <v>0</v>
          </cell>
          <cell r="AW261">
            <v>0</v>
          </cell>
          <cell r="AX261">
            <v>0</v>
          </cell>
          <cell r="AY261">
            <v>0</v>
          </cell>
          <cell r="AZ261">
            <v>45500</v>
          </cell>
          <cell r="BA261">
            <v>45500</v>
          </cell>
          <cell r="BB261">
            <v>45500</v>
          </cell>
          <cell r="BC261">
            <v>45500</v>
          </cell>
          <cell r="BD261">
            <v>45500</v>
          </cell>
          <cell r="BE261">
            <v>45500</v>
          </cell>
          <cell r="BF261">
            <v>273000</v>
          </cell>
          <cell r="BH261">
            <v>9316.7602155237691</v>
          </cell>
          <cell r="BI261">
            <v>8714.7876876900173</v>
          </cell>
          <cell r="BJ261">
            <v>10688.368898147832</v>
          </cell>
          <cell r="BK261">
            <v>11361.391326204928</v>
          </cell>
          <cell r="BL261">
            <v>10136.552235103361</v>
          </cell>
          <cell r="BM261">
            <v>10861.564406521504</v>
          </cell>
          <cell r="BN261">
            <v>10199.721837032386</v>
          </cell>
          <cell r="BO261">
            <v>10855.793828906857</v>
          </cell>
          <cell r="BP261">
            <v>10864.041200125614</v>
          </cell>
          <cell r="BQ261">
            <v>10560.023320645154</v>
          </cell>
          <cell r="BR261">
            <v>11314.059251233222</v>
          </cell>
          <cell r="BS261">
            <v>11104.535792865361</v>
          </cell>
          <cell r="BT261">
            <v>125977.60000000001</v>
          </cell>
          <cell r="BV261">
            <v>0</v>
          </cell>
          <cell r="BW261">
            <v>0</v>
          </cell>
          <cell r="BX261">
            <v>-4563.47871489513</v>
          </cell>
          <cell r="BY261">
            <v>-4563.47871489513</v>
          </cell>
          <cell r="BZ261">
            <v>-4563.47871489513</v>
          </cell>
          <cell r="CA261">
            <v>-4563.47871489513</v>
          </cell>
          <cell r="CB261">
            <v>-7098.7446676146465</v>
          </cell>
          <cell r="CC261">
            <v>-7098.7446676146465</v>
          </cell>
          <cell r="CD261">
            <v>-7098.7446676146465</v>
          </cell>
          <cell r="CE261">
            <v>-7098.7446676146465</v>
          </cell>
          <cell r="CF261">
            <v>-7098.7446676146465</v>
          </cell>
          <cell r="CG261">
            <v>-7098.7446676146465</v>
          </cell>
          <cell r="CH261">
            <v>-60846.382865268402</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Z261">
            <v>-3779.0040852024449</v>
          </cell>
          <cell r="EA261">
            <v>-2365.1809710571852</v>
          </cell>
          <cell r="EB261">
            <v>-3728.6574073241636</v>
          </cell>
          <cell r="EC261">
            <v>-3839.8226855073008</v>
          </cell>
          <cell r="ED261">
            <v>-4513.7460798319753</v>
          </cell>
          <cell r="EE261">
            <v>-4306.422768816873</v>
          </cell>
          <cell r="EF261">
            <v>-4137.3255348383682</v>
          </cell>
          <cell r="EG261">
            <v>-3787.8497123308534</v>
          </cell>
          <cell r="EH261">
            <v>-3958.2105593718211</v>
          </cell>
          <cell r="EI261">
            <v>-3953.505432934975</v>
          </cell>
          <cell r="EJ261">
            <v>-3384.0134824263259</v>
          </cell>
          <cell r="EK261">
            <v>-3246.2612803577144</v>
          </cell>
          <cell r="EL261">
            <v>-44999.999999999993</v>
          </cell>
        </row>
        <row r="262">
          <cell r="D262">
            <v>86054.345296003405</v>
          </cell>
          <cell r="E262">
            <v>-175187.52946567288</v>
          </cell>
          <cell r="F262">
            <v>-256123.45403843536</v>
          </cell>
          <cell r="G262">
            <v>-100658.21496326313</v>
          </cell>
          <cell r="H262">
            <v>-232025.0480149111</v>
          </cell>
          <cell r="I262">
            <v>-317027.15761629451</v>
          </cell>
          <cell r="J262">
            <v>-187090.98673983983</v>
          </cell>
          <cell r="K262">
            <v>-179797.20861094591</v>
          </cell>
          <cell r="L262">
            <v>-152251.79491624093</v>
          </cell>
          <cell r="M262">
            <v>405565.18776548689</v>
          </cell>
          <cell r="N262">
            <v>318437.70252799365</v>
          </cell>
          <cell r="O262">
            <v>-705108.52524094319</v>
          </cell>
          <cell r="P262">
            <v>-1495212.6840170631</v>
          </cell>
          <cell r="R262">
            <v>0</v>
          </cell>
          <cell r="S262">
            <v>0</v>
          </cell>
          <cell r="T262">
            <v>0</v>
          </cell>
          <cell r="U262">
            <v>0</v>
          </cell>
          <cell r="V262">
            <v>-107038.125</v>
          </cell>
          <cell r="W262">
            <v>-107038.125</v>
          </cell>
          <cell r="X262">
            <v>-107038.125</v>
          </cell>
          <cell r="Y262">
            <v>-107038.125</v>
          </cell>
          <cell r="Z262">
            <v>-107038.125</v>
          </cell>
          <cell r="AA262">
            <v>-107038.125</v>
          </cell>
          <cell r="AB262">
            <v>-107038.125</v>
          </cell>
          <cell r="AC262">
            <v>-107038.125</v>
          </cell>
          <cell r="AD262">
            <v>-856305</v>
          </cell>
          <cell r="AF262">
            <v>-50000</v>
          </cell>
          <cell r="AG262">
            <v>-50000</v>
          </cell>
          <cell r="AH262">
            <v>-50000</v>
          </cell>
          <cell r="AI262">
            <v>-50000</v>
          </cell>
          <cell r="AJ262">
            <v>-50000</v>
          </cell>
          <cell r="AK262">
            <v>-50000</v>
          </cell>
          <cell r="AL262">
            <v>-50000</v>
          </cell>
          <cell r="AM262">
            <v>-50000</v>
          </cell>
          <cell r="AN262">
            <v>-50000</v>
          </cell>
          <cell r="AO262">
            <v>-10000</v>
          </cell>
          <cell r="AP262">
            <v>0</v>
          </cell>
          <cell r="AQ262">
            <v>0</v>
          </cell>
          <cell r="AR262">
            <v>-460000</v>
          </cell>
          <cell r="AT262">
            <v>0</v>
          </cell>
          <cell r="AU262">
            <v>0</v>
          </cell>
          <cell r="AV262">
            <v>0</v>
          </cell>
          <cell r="AW262">
            <v>0</v>
          </cell>
          <cell r="AX262">
            <v>0</v>
          </cell>
          <cell r="AY262">
            <v>0</v>
          </cell>
          <cell r="AZ262">
            <v>45500</v>
          </cell>
          <cell r="BA262">
            <v>45500</v>
          </cell>
          <cell r="BB262">
            <v>45500</v>
          </cell>
          <cell r="BC262">
            <v>45500</v>
          </cell>
          <cell r="BD262">
            <v>45500</v>
          </cell>
          <cell r="BE262">
            <v>45500</v>
          </cell>
          <cell r="BF262">
            <v>273000</v>
          </cell>
          <cell r="BH262">
            <v>25633.199646532012</v>
          </cell>
          <cell r="BI262">
            <v>23490.376040925075</v>
          </cell>
          <cell r="BJ262">
            <v>27088.393021181684</v>
          </cell>
          <cell r="BK262">
            <v>28059.314614751591</v>
          </cell>
          <cell r="BL262">
            <v>26691.16473580787</v>
          </cell>
          <cell r="BM262">
            <v>28815.846543161068</v>
          </cell>
          <cell r="BN262">
            <v>26799.944221873611</v>
          </cell>
          <cell r="BO262">
            <v>25883.344787131799</v>
          </cell>
          <cell r="BP262">
            <v>25747.756981430255</v>
          </cell>
          <cell r="BQ262">
            <v>25935.365359074734</v>
          </cell>
          <cell r="BR262">
            <v>27915.574598085452</v>
          </cell>
          <cell r="BS262">
            <v>28096.939450044858</v>
          </cell>
          <cell r="BT262">
            <v>320157.21999999997</v>
          </cell>
          <cell r="BV262">
            <v>0</v>
          </cell>
          <cell r="BW262">
            <v>0</v>
          </cell>
          <cell r="BX262">
            <v>32312.632198720225</v>
          </cell>
          <cell r="BY262">
            <v>32312.632198720225</v>
          </cell>
          <cell r="BZ262">
            <v>32312.632198720225</v>
          </cell>
          <cell r="CA262">
            <v>32312.632198720225</v>
          </cell>
          <cell r="CB262">
            <v>50264.094531342576</v>
          </cell>
          <cell r="CC262">
            <v>50264.094531342576</v>
          </cell>
          <cell r="CD262">
            <v>50264.094531342576</v>
          </cell>
          <cell r="CE262">
            <v>50264.094531342576</v>
          </cell>
          <cell r="CF262">
            <v>50264.094531342576</v>
          </cell>
          <cell r="CG262">
            <v>50264.094531342576</v>
          </cell>
          <cell r="CH262">
            <v>430835.09598293633</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Z262">
            <v>-245578.85435052865</v>
          </cell>
          <cell r="EA262">
            <v>-217677.90550659792</v>
          </cell>
          <cell r="EB262">
            <v>-214524.47925833723</v>
          </cell>
          <cell r="EC262">
            <v>-200030.16177673495</v>
          </cell>
          <cell r="ED262">
            <v>-200990.71994943917</v>
          </cell>
          <cell r="EE262">
            <v>-196117.51135817583</v>
          </cell>
          <cell r="EF262">
            <v>-220616.90049305602</v>
          </cell>
          <cell r="EG262">
            <v>-224406.52292942026</v>
          </cell>
          <cell r="EH262">
            <v>-206725.52142901378</v>
          </cell>
          <cell r="EI262">
            <v>-219096.1471249304</v>
          </cell>
          <cell r="EJ262">
            <v>-232203.84160143443</v>
          </cell>
          <cell r="EK262">
            <v>-217931.43422233075</v>
          </cell>
          <cell r="EL262">
            <v>-2595899.9999999995</v>
          </cell>
        </row>
        <row r="265">
          <cell r="D265">
            <v>-34170.45005390788</v>
          </cell>
          <cell r="E265">
            <v>44018.810325206825</v>
          </cell>
          <cell r="F265">
            <v>-2602.1927228690361</v>
          </cell>
          <cell r="G265">
            <v>-44978.295279972925</v>
          </cell>
          <cell r="H265">
            <v>-87082.093611904565</v>
          </cell>
          <cell r="I265">
            <v>-50879.95737028819</v>
          </cell>
          <cell r="J265">
            <v>-28671.021521244616</v>
          </cell>
          <cell r="K265">
            <v>-167282.50211863749</v>
          </cell>
          <cell r="L265">
            <v>-88227.136984116412</v>
          </cell>
          <cell r="M265">
            <v>-80053.090725630274</v>
          </cell>
          <cell r="N265">
            <v>-453934.18256043206</v>
          </cell>
          <cell r="O265">
            <v>-106509.15852799857</v>
          </cell>
          <cell r="P265">
            <v>-1100371.2711517951</v>
          </cell>
          <cell r="R265">
            <v>0</v>
          </cell>
          <cell r="S265">
            <v>0</v>
          </cell>
          <cell r="T265">
            <v>0</v>
          </cell>
          <cell r="U265">
            <v>0</v>
          </cell>
          <cell r="V265">
            <v>0</v>
          </cell>
          <cell r="W265">
            <v>0</v>
          </cell>
          <cell r="X265">
            <v>0</v>
          </cell>
          <cell r="Y265">
            <v>0</v>
          </cell>
          <cell r="Z265">
            <v>0</v>
          </cell>
          <cell r="AA265">
            <v>0</v>
          </cell>
          <cell r="AB265">
            <v>0</v>
          </cell>
          <cell r="AC265">
            <v>0</v>
          </cell>
          <cell r="AD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H265">
            <v>-8930.0364282223964</v>
          </cell>
          <cell r="BI265">
            <v>-7897.0301939728834</v>
          </cell>
          <cell r="BJ265">
            <v>-7984.774589621923</v>
          </cell>
          <cell r="BK265">
            <v>-7342.5047746078735</v>
          </cell>
          <cell r="BL265">
            <v>-5938.3746464595706</v>
          </cell>
          <cell r="BM265">
            <v>-5317.3829959056075</v>
          </cell>
          <cell r="BN265">
            <v>-6810.9696807166229</v>
          </cell>
          <cell r="BO265">
            <v>-6431.0021779359631</v>
          </cell>
          <cell r="BP265">
            <v>-6366.3669515870179</v>
          </cell>
          <cell r="BQ265">
            <v>-7343.5415909990315</v>
          </cell>
          <cell r="BR265">
            <v>-8015.3462999206868</v>
          </cell>
          <cell r="BS265">
            <v>-7925.4196700504253</v>
          </cell>
          <cell r="BT265">
            <v>-86302.75</v>
          </cell>
          <cell r="BV265">
            <v>0</v>
          </cell>
          <cell r="BW265">
            <v>0</v>
          </cell>
          <cell r="BX265">
            <v>-623.88908638464272</v>
          </cell>
          <cell r="BY265">
            <v>-623.88908638464272</v>
          </cell>
          <cell r="BZ265">
            <v>-623.88908638464272</v>
          </cell>
          <cell r="CA265">
            <v>-623.88908638464272</v>
          </cell>
          <cell r="CB265">
            <v>-970.49413437611099</v>
          </cell>
          <cell r="CC265">
            <v>-970.49413437611099</v>
          </cell>
          <cell r="CD265">
            <v>-970.49413437611099</v>
          </cell>
          <cell r="CE265">
            <v>-970.49413437611099</v>
          </cell>
          <cell r="CF265">
            <v>-970.49413437611099</v>
          </cell>
          <cell r="CG265">
            <v>-970.49413437611099</v>
          </cell>
          <cell r="CH265">
            <v>-8318.5211517952375</v>
          </cell>
          <cell r="CJ265">
            <v>22750</v>
          </cell>
          <cell r="CK265">
            <v>22750</v>
          </cell>
          <cell r="CL265">
            <v>22750</v>
          </cell>
          <cell r="CM265">
            <v>22750</v>
          </cell>
          <cell r="CN265">
            <v>22750</v>
          </cell>
          <cell r="CO265">
            <v>22750</v>
          </cell>
          <cell r="CP265">
            <v>22750</v>
          </cell>
          <cell r="CQ265">
            <v>22750</v>
          </cell>
          <cell r="CR265">
            <v>22750</v>
          </cell>
          <cell r="CS265">
            <v>22750</v>
          </cell>
          <cell r="CT265">
            <v>22750</v>
          </cell>
          <cell r="CU265">
            <v>22750</v>
          </cell>
          <cell r="CV265">
            <v>273000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Z265">
            <v>-145990.4136256855</v>
          </cell>
          <cell r="EA265">
            <v>-129834.15948082029</v>
          </cell>
          <cell r="EB265">
            <v>-119743.52904686247</v>
          </cell>
          <cell r="EC265">
            <v>-110761.90141898041</v>
          </cell>
          <cell r="ED265">
            <v>-110269.82987906036</v>
          </cell>
          <cell r="EE265">
            <v>-106688.68528799794</v>
          </cell>
          <cell r="EF265">
            <v>-126639.55770615189</v>
          </cell>
          <cell r="EG265">
            <v>-126631.00580632544</v>
          </cell>
          <cell r="EH265">
            <v>-115640.27589815328</v>
          </cell>
          <cell r="EI265">
            <v>-123489.05500025512</v>
          </cell>
          <cell r="EJ265">
            <v>-133698.34212613522</v>
          </cell>
          <cell r="EK265">
            <v>-124363.24472357205</v>
          </cell>
          <cell r="EL265">
            <v>-1473750</v>
          </cell>
        </row>
        <row r="266">
          <cell r="D266">
            <v>-843.6</v>
          </cell>
          <cell r="E266">
            <v>-733.40000000000009</v>
          </cell>
          <cell r="F266">
            <v>-1060.2</v>
          </cell>
          <cell r="G266">
            <v>-1121</v>
          </cell>
          <cell r="H266">
            <v>-1231.2</v>
          </cell>
          <cell r="I266">
            <v>-1136.2</v>
          </cell>
          <cell r="J266">
            <v>-1299.6000000000001</v>
          </cell>
          <cell r="K266">
            <v>-1406</v>
          </cell>
          <cell r="L266">
            <v>-1155.2</v>
          </cell>
          <cell r="M266">
            <v>-1596</v>
          </cell>
          <cell r="N266">
            <v>-1197</v>
          </cell>
          <cell r="O266">
            <v>-953.80000000000007</v>
          </cell>
          <cell r="P266">
            <v>-13733.2</v>
          </cell>
          <cell r="R266">
            <v>0</v>
          </cell>
          <cell r="S266">
            <v>0</v>
          </cell>
          <cell r="T266">
            <v>0</v>
          </cell>
          <cell r="U266">
            <v>0</v>
          </cell>
          <cell r="V266">
            <v>0</v>
          </cell>
          <cell r="W266">
            <v>0</v>
          </cell>
          <cell r="X266">
            <v>0</v>
          </cell>
          <cell r="Y266">
            <v>0</v>
          </cell>
          <cell r="Z266">
            <v>0</v>
          </cell>
          <cell r="AA266">
            <v>0</v>
          </cell>
          <cell r="AB266">
            <v>0</v>
          </cell>
          <cell r="AC266">
            <v>0</v>
          </cell>
          <cell r="AD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H266">
            <v>-843.6</v>
          </cell>
          <cell r="BI266">
            <v>-733.40000000000009</v>
          </cell>
          <cell r="BJ266">
            <v>-1060.2</v>
          </cell>
          <cell r="BK266">
            <v>-1121</v>
          </cell>
          <cell r="BL266">
            <v>-1231.2</v>
          </cell>
          <cell r="BM266">
            <v>-1136.2</v>
          </cell>
          <cell r="BN266">
            <v>-1299.6000000000001</v>
          </cell>
          <cell r="BO266">
            <v>-1406</v>
          </cell>
          <cell r="BP266">
            <v>-1155.2</v>
          </cell>
          <cell r="BQ266">
            <v>-1596</v>
          </cell>
          <cell r="BR266">
            <v>-1197</v>
          </cell>
          <cell r="BS266">
            <v>-953.80000000000007</v>
          </cell>
          <cell r="BT266">
            <v>-13733.2</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row>
        <row r="267">
          <cell r="D267">
            <v>-144.4</v>
          </cell>
          <cell r="E267">
            <v>-87.4</v>
          </cell>
          <cell r="F267">
            <v>-95</v>
          </cell>
          <cell r="G267">
            <v>-83.600000000000009</v>
          </cell>
          <cell r="H267">
            <v>-114.00000000000001</v>
          </cell>
          <cell r="I267">
            <v>-125.4</v>
          </cell>
          <cell r="J267">
            <v>-148.19999999999999</v>
          </cell>
          <cell r="K267">
            <v>-95</v>
          </cell>
          <cell r="L267">
            <v>-60.8</v>
          </cell>
          <cell r="M267">
            <v>-178.60000000000002</v>
          </cell>
          <cell r="N267">
            <v>-152</v>
          </cell>
          <cell r="O267">
            <v>-144.4</v>
          </cell>
          <cell r="P267">
            <v>-1428.8000000000002</v>
          </cell>
          <cell r="R267">
            <v>0</v>
          </cell>
          <cell r="S267">
            <v>0</v>
          </cell>
          <cell r="T267">
            <v>0</v>
          </cell>
          <cell r="U267">
            <v>0</v>
          </cell>
          <cell r="V267">
            <v>0</v>
          </cell>
          <cell r="W267">
            <v>0</v>
          </cell>
          <cell r="X267">
            <v>0</v>
          </cell>
          <cell r="Y267">
            <v>0</v>
          </cell>
          <cell r="Z267">
            <v>0</v>
          </cell>
          <cell r="AA267">
            <v>0</v>
          </cell>
          <cell r="AB267">
            <v>0</v>
          </cell>
          <cell r="AC267">
            <v>0</v>
          </cell>
          <cell r="AD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H267">
            <v>-144.4</v>
          </cell>
          <cell r="BI267">
            <v>-87.4</v>
          </cell>
          <cell r="BJ267">
            <v>-95</v>
          </cell>
          <cell r="BK267">
            <v>-83.600000000000009</v>
          </cell>
          <cell r="BL267">
            <v>-114.00000000000001</v>
          </cell>
          <cell r="BM267">
            <v>-125.4</v>
          </cell>
          <cell r="BN267">
            <v>-148.19999999999999</v>
          </cell>
          <cell r="BO267">
            <v>-95</v>
          </cell>
          <cell r="BP267">
            <v>-60.8</v>
          </cell>
          <cell r="BQ267">
            <v>-178.60000000000002</v>
          </cell>
          <cell r="BR267">
            <v>-152</v>
          </cell>
          <cell r="BS267">
            <v>-144.4</v>
          </cell>
          <cell r="BT267">
            <v>-1428.8000000000002</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row>
        <row r="268">
          <cell r="D268">
            <v>-62322.7923814116</v>
          </cell>
          <cell r="E268">
            <v>-59912.696420073087</v>
          </cell>
          <cell r="F268">
            <v>-65628.701333676057</v>
          </cell>
          <cell r="G268">
            <v>-77986.237049762683</v>
          </cell>
          <cell r="H268">
            <v>-78311.536588539442</v>
          </cell>
          <cell r="I268">
            <v>-78201.381406261964</v>
          </cell>
          <cell r="J268">
            <v>-108794.81272485979</v>
          </cell>
          <cell r="K268">
            <v>-112106.65665522558</v>
          </cell>
          <cell r="L268">
            <v>-109942.2597893826</v>
          </cell>
          <cell r="M268">
            <v>-127923.76006654817</v>
          </cell>
          <cell r="N268">
            <v>-128827.72644503934</v>
          </cell>
          <cell r="O268">
            <v>-127855.23913921964</v>
          </cell>
          <cell r="P268">
            <v>-1137813.8</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H268">
            <v>-2143.966361122903</v>
          </cell>
          <cell r="BI268">
            <v>-1907.166687014377</v>
          </cell>
          <cell r="BJ268">
            <v>-2703.5531368520687</v>
          </cell>
          <cell r="BK268">
            <v>-1799.2620951725576</v>
          </cell>
          <cell r="BL268">
            <v>-1941.5568770965169</v>
          </cell>
          <cell r="BM268">
            <v>-1945.3757786149415</v>
          </cell>
          <cell r="BN268">
            <v>-2023.304267863414</v>
          </cell>
          <cell r="BO268">
            <v>-1843.1615184803682</v>
          </cell>
          <cell r="BP268">
            <v>-1961.1491796831424</v>
          </cell>
          <cell r="BQ268">
            <v>-2128.4681908724324</v>
          </cell>
          <cell r="BR268">
            <v>-2239.0810474893101</v>
          </cell>
          <cell r="BS268">
            <v>-2181.75485973797</v>
          </cell>
          <cell r="BT268">
            <v>-24817.800000000003</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X268">
            <v>-47812.5</v>
          </cell>
          <cell r="CY268">
            <v>-47812.5</v>
          </cell>
          <cell r="CZ268">
            <v>-47812.5</v>
          </cell>
          <cell r="DA268">
            <v>-63750</v>
          </cell>
          <cell r="DB268">
            <v>-63750</v>
          </cell>
          <cell r="DC268">
            <v>-63750</v>
          </cell>
          <cell r="DD268">
            <v>-95625</v>
          </cell>
          <cell r="DE268">
            <v>-95625</v>
          </cell>
          <cell r="DF268">
            <v>-95625</v>
          </cell>
          <cell r="DG268">
            <v>-111562.5</v>
          </cell>
          <cell r="DH268">
            <v>-111562.5</v>
          </cell>
          <cell r="DI268">
            <v>-111562.5</v>
          </cell>
          <cell r="DJ268">
            <v>-956250</v>
          </cell>
          <cell r="DL268">
            <v>14401</v>
          </cell>
          <cell r="DM268">
            <v>14401</v>
          </cell>
          <cell r="DN268">
            <v>14401</v>
          </cell>
          <cell r="DO268">
            <v>14401</v>
          </cell>
          <cell r="DP268">
            <v>14401</v>
          </cell>
          <cell r="DQ268">
            <v>14401</v>
          </cell>
          <cell r="DR268">
            <v>14401</v>
          </cell>
          <cell r="DS268">
            <v>14401</v>
          </cell>
          <cell r="DT268">
            <v>14401</v>
          </cell>
          <cell r="DU268">
            <v>14401</v>
          </cell>
          <cell r="DV268">
            <v>14401</v>
          </cell>
          <cell r="DW268">
            <v>14401</v>
          </cell>
          <cell r="DX268">
            <v>172812</v>
          </cell>
          <cell r="DZ268">
            <v>-25798.3260202887</v>
          </cell>
          <cell r="EA268">
            <v>-23114.029733058713</v>
          </cell>
          <cell r="EB268">
            <v>-28538.648196824</v>
          </cell>
          <cell r="EC268">
            <v>-26509.974954590121</v>
          </cell>
          <cell r="ED268">
            <v>-27063.979711442924</v>
          </cell>
          <cell r="EE268">
            <v>-27059.005627647024</v>
          </cell>
          <cell r="EF268">
            <v>-25551.508456996373</v>
          </cell>
          <cell r="EG268">
            <v>-28957.495136745194</v>
          </cell>
          <cell r="EH268">
            <v>-26908.110609699463</v>
          </cell>
          <cell r="EI268">
            <v>-27876.791875675735</v>
          </cell>
          <cell r="EJ268">
            <v>-28768.14539755003</v>
          </cell>
          <cell r="EK268">
            <v>-27853.984279481665</v>
          </cell>
          <cell r="EL268">
            <v>-323999.99999999988</v>
          </cell>
        </row>
        <row r="269">
          <cell r="D269">
            <v>-103779.75565850025</v>
          </cell>
          <cell r="E269">
            <v>139163.82023624761</v>
          </cell>
          <cell r="F269">
            <v>-135481.47216497018</v>
          </cell>
          <cell r="G269">
            <v>-26647.00146154076</v>
          </cell>
          <cell r="H269">
            <v>-128735.20676400718</v>
          </cell>
          <cell r="I269">
            <v>-119223.57157793306</v>
          </cell>
          <cell r="J269">
            <v>-234667.32415438766</v>
          </cell>
          <cell r="K269">
            <v>-255074.63828148282</v>
          </cell>
          <cell r="L269">
            <v>-304596.69540117867</v>
          </cell>
          <cell r="M269">
            <v>-433748.07385837141</v>
          </cell>
          <cell r="N269">
            <v>82241.766365987613</v>
          </cell>
          <cell r="O269">
            <v>-183040.84211100437</v>
          </cell>
          <cell r="P269">
            <v>-1703588.9948311411</v>
          </cell>
          <cell r="R269">
            <v>0</v>
          </cell>
          <cell r="S269">
            <v>0</v>
          </cell>
          <cell r="T269">
            <v>0</v>
          </cell>
          <cell r="U269">
            <v>0</v>
          </cell>
          <cell r="V269">
            <v>-32587.5</v>
          </cell>
          <cell r="W269">
            <v>-32587.5</v>
          </cell>
          <cell r="X269">
            <v>-32587.5</v>
          </cell>
          <cell r="Y269">
            <v>-32587.5</v>
          </cell>
          <cell r="Z269">
            <v>-32587.5</v>
          </cell>
          <cell r="AA269">
            <v>-32587.5</v>
          </cell>
          <cell r="AB269">
            <v>-32587.5</v>
          </cell>
          <cell r="AC269">
            <v>-32587.5</v>
          </cell>
          <cell r="AD269">
            <v>-260700</v>
          </cell>
          <cell r="AF269">
            <v>-45000</v>
          </cell>
          <cell r="AG269">
            <v>-45000</v>
          </cell>
          <cell r="AH269">
            <v>-45000</v>
          </cell>
          <cell r="AI269">
            <v>-45000</v>
          </cell>
          <cell r="AJ269">
            <v>-45000</v>
          </cell>
          <cell r="AK269">
            <v>-45000</v>
          </cell>
          <cell r="AL269">
            <v>0</v>
          </cell>
          <cell r="AM269">
            <v>0</v>
          </cell>
          <cell r="AN269">
            <v>0</v>
          </cell>
          <cell r="AO269">
            <v>0</v>
          </cell>
          <cell r="AP269">
            <v>0</v>
          </cell>
          <cell r="AQ269">
            <v>0</v>
          </cell>
          <cell r="AR269">
            <v>-270000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H269">
            <v>-29230.125488688045</v>
          </cell>
          <cell r="BI269">
            <v>-27116.679984170925</v>
          </cell>
          <cell r="BJ269">
            <v>-28932.49770420932</v>
          </cell>
          <cell r="BK269">
            <v>-29268.733890389838</v>
          </cell>
          <cell r="BL269">
            <v>-29434.661736053986</v>
          </cell>
          <cell r="BM269">
            <v>-27598.026736763768</v>
          </cell>
          <cell r="BN269">
            <v>-30111.360436045437</v>
          </cell>
          <cell r="BO269">
            <v>-29907.63849900171</v>
          </cell>
          <cell r="BP269">
            <v>-28437.066508382515</v>
          </cell>
          <cell r="BQ269">
            <v>-27579.419712420528</v>
          </cell>
          <cell r="BR269">
            <v>-27731.960761258673</v>
          </cell>
          <cell r="BS269">
            <v>-27662.24854261526</v>
          </cell>
          <cell r="BT269">
            <v>-343010.42000000004</v>
          </cell>
          <cell r="BV269">
            <v>0</v>
          </cell>
          <cell r="BW269">
            <v>0</v>
          </cell>
          <cell r="BX269">
            <v>-60676.243112335578</v>
          </cell>
          <cell r="BY269">
            <v>-60676.243112335578</v>
          </cell>
          <cell r="BZ269">
            <v>-60676.243112335578</v>
          </cell>
          <cell r="CA269">
            <v>-60676.243112335578</v>
          </cell>
          <cell r="CB269">
            <v>-94385.267063633131</v>
          </cell>
          <cell r="CC269">
            <v>-94385.267063633131</v>
          </cell>
          <cell r="CD269">
            <v>-94385.267063633131</v>
          </cell>
          <cell r="CE269">
            <v>-94385.267063633131</v>
          </cell>
          <cell r="CF269">
            <v>-94385.267063633131</v>
          </cell>
          <cell r="CG269">
            <v>-94385.267063633131</v>
          </cell>
          <cell r="CH269">
            <v>-809016.57483114093</v>
          </cell>
          <cell r="CJ269">
            <v>45000</v>
          </cell>
          <cell r="CK269">
            <v>45000</v>
          </cell>
          <cell r="CL269">
            <v>45000</v>
          </cell>
          <cell r="CM269">
            <v>45000</v>
          </cell>
          <cell r="CN269">
            <v>45000</v>
          </cell>
          <cell r="CO269">
            <v>45000</v>
          </cell>
          <cell r="CP269">
            <v>45000</v>
          </cell>
          <cell r="CQ269">
            <v>45000</v>
          </cell>
          <cell r="CR269">
            <v>45000</v>
          </cell>
          <cell r="CS269">
            <v>45000</v>
          </cell>
          <cell r="CT269">
            <v>45000</v>
          </cell>
          <cell r="CU269">
            <v>45000</v>
          </cell>
          <cell r="CV269">
            <v>540000</v>
          </cell>
          <cell r="CX269">
            <v>-15937.5</v>
          </cell>
          <cell r="CY269">
            <v>-15937.5</v>
          </cell>
          <cell r="CZ269">
            <v>-65937.5</v>
          </cell>
          <cell r="DA269">
            <v>-71250</v>
          </cell>
          <cell r="DB269">
            <v>-71250</v>
          </cell>
          <cell r="DC269">
            <v>-71250</v>
          </cell>
          <cell r="DD269">
            <v>-81875</v>
          </cell>
          <cell r="DE269">
            <v>-81875</v>
          </cell>
          <cell r="DF269">
            <v>-81875</v>
          </cell>
          <cell r="DG269">
            <v>-87187.5</v>
          </cell>
          <cell r="DH269">
            <v>-87187.5</v>
          </cell>
          <cell r="DI269">
            <v>-87187.5</v>
          </cell>
          <cell r="DJ269">
            <v>-818750</v>
          </cell>
          <cell r="DL269">
            <v>197933</v>
          </cell>
          <cell r="DM269">
            <v>197933</v>
          </cell>
          <cell r="DN269">
            <v>197933</v>
          </cell>
          <cell r="DO269">
            <v>197933</v>
          </cell>
          <cell r="DP269">
            <v>197933</v>
          </cell>
          <cell r="DQ269">
            <v>197933</v>
          </cell>
          <cell r="DR269">
            <v>197933</v>
          </cell>
          <cell r="DS269">
            <v>197933</v>
          </cell>
          <cell r="DT269">
            <v>197933</v>
          </cell>
          <cell r="DU269">
            <v>197933</v>
          </cell>
          <cell r="DV269">
            <v>197933</v>
          </cell>
          <cell r="DW269">
            <v>197933</v>
          </cell>
          <cell r="DX269">
            <v>2375196</v>
          </cell>
          <cell r="DZ269">
            <v>-31861.713503145551</v>
          </cell>
          <cell r="EA269">
            <v>-28031.583112914774</v>
          </cell>
          <cell r="EB269">
            <v>-31184.814681758609</v>
          </cell>
          <cell r="EC269">
            <v>-31701.607792148679</v>
          </cell>
          <cell r="ED269">
            <v>-33036.385248950952</v>
          </cell>
          <cell r="EE269">
            <v>-32361.385062167046</v>
          </cell>
          <cell r="EF269">
            <v>-33957.779988042457</v>
          </cell>
          <cell r="EG269">
            <v>-32568.816052181319</v>
          </cell>
          <cell r="EH269">
            <v>-31561.44516249634</v>
          </cell>
          <cell r="EI269">
            <v>-34257.9704156511</v>
          </cell>
          <cell r="EJ269">
            <v>-30115.58914245393</v>
          </cell>
          <cell r="EK269">
            <v>-29460.909838089319</v>
          </cell>
          <cell r="EL269">
            <v>-380100.00000000006</v>
          </cell>
        </row>
        <row r="270">
          <cell r="D270">
            <v>-201260.99809381971</v>
          </cell>
          <cell r="E270">
            <v>122449.13414138135</v>
          </cell>
          <cell r="F270">
            <v>-204867.56622151527</v>
          </cell>
          <cell r="G270">
            <v>-150816.13379127637</v>
          </cell>
          <cell r="H270">
            <v>-295474.0369644512</v>
          </cell>
          <cell r="I270">
            <v>-249566.51035448321</v>
          </cell>
          <cell r="J270">
            <v>-373580.95840049209</v>
          </cell>
          <cell r="K270">
            <v>-535964.79705534596</v>
          </cell>
          <cell r="L270">
            <v>-503982.0921746777</v>
          </cell>
          <cell r="M270">
            <v>-643499.52465054987</v>
          </cell>
          <cell r="N270">
            <v>-501869.14263948379</v>
          </cell>
          <cell r="O270">
            <v>-418503.43977822259</v>
          </cell>
          <cell r="P270">
            <v>-3956936.065982936</v>
          </cell>
          <cell r="R270">
            <v>0</v>
          </cell>
          <cell r="S270">
            <v>0</v>
          </cell>
          <cell r="T270">
            <v>0</v>
          </cell>
          <cell r="U270">
            <v>0</v>
          </cell>
          <cell r="V270">
            <v>-32587.5</v>
          </cell>
          <cell r="W270">
            <v>-32587.5</v>
          </cell>
          <cell r="X270">
            <v>-32587.5</v>
          </cell>
          <cell r="Y270">
            <v>-32587.5</v>
          </cell>
          <cell r="Z270">
            <v>-32587.5</v>
          </cell>
          <cell r="AA270">
            <v>-32587.5</v>
          </cell>
          <cell r="AB270">
            <v>-32587.5</v>
          </cell>
          <cell r="AC270">
            <v>-32587.5</v>
          </cell>
          <cell r="AD270">
            <v>-260700</v>
          </cell>
          <cell r="AF270">
            <v>-45000</v>
          </cell>
          <cell r="AG270">
            <v>-45000</v>
          </cell>
          <cell r="AH270">
            <v>-45000</v>
          </cell>
          <cell r="AI270">
            <v>-45000</v>
          </cell>
          <cell r="AJ270">
            <v>-45000</v>
          </cell>
          <cell r="AK270">
            <v>-45000</v>
          </cell>
          <cell r="AL270">
            <v>0</v>
          </cell>
          <cell r="AM270">
            <v>0</v>
          </cell>
          <cell r="AN270">
            <v>0</v>
          </cell>
          <cell r="AO270">
            <v>0</v>
          </cell>
          <cell r="AP270">
            <v>0</v>
          </cell>
          <cell r="AQ270">
            <v>0</v>
          </cell>
          <cell r="AR270">
            <v>-270000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H270">
            <v>-41292.128278033342</v>
          </cell>
          <cell r="BI270">
            <v>-37741.676865158181</v>
          </cell>
          <cell r="BJ270">
            <v>-40776.025430683309</v>
          </cell>
          <cell r="BK270">
            <v>-39615.100760170273</v>
          </cell>
          <cell r="BL270">
            <v>-38659.793259610073</v>
          </cell>
          <cell r="BM270">
            <v>-36122.385511284316</v>
          </cell>
          <cell r="BN270">
            <v>-40393.434384625478</v>
          </cell>
          <cell r="BO270">
            <v>-39682.802195418044</v>
          </cell>
          <cell r="BP270">
            <v>-37980.582639652675</v>
          </cell>
          <cell r="BQ270">
            <v>-38826.029494291994</v>
          </cell>
          <cell r="BR270">
            <v>-39335.388108668667</v>
          </cell>
          <cell r="BS270">
            <v>-38867.623072403658</v>
          </cell>
          <cell r="BT270">
            <v>-469292.97000000003</v>
          </cell>
          <cell r="BV270">
            <v>0</v>
          </cell>
          <cell r="BW270">
            <v>0</v>
          </cell>
          <cell r="BX270">
            <v>-61300.132198720225</v>
          </cell>
          <cell r="BY270">
            <v>-61300.132198720225</v>
          </cell>
          <cell r="BZ270">
            <v>-61300.132198720225</v>
          </cell>
          <cell r="CA270">
            <v>-61300.132198720225</v>
          </cell>
          <cell r="CB270">
            <v>-95355.761198009248</v>
          </cell>
          <cell r="CC270">
            <v>-95355.761198009248</v>
          </cell>
          <cell r="CD270">
            <v>-95355.761198009248</v>
          </cell>
          <cell r="CE270">
            <v>-95355.761198009248</v>
          </cell>
          <cell r="CF270">
            <v>-95355.761198009248</v>
          </cell>
          <cell r="CG270">
            <v>-95355.761198009248</v>
          </cell>
          <cell r="CH270">
            <v>-817335.09598293621</v>
          </cell>
          <cell r="CJ270">
            <v>67750</v>
          </cell>
          <cell r="CK270">
            <v>67750</v>
          </cell>
          <cell r="CL270">
            <v>67750</v>
          </cell>
          <cell r="CM270">
            <v>67750</v>
          </cell>
          <cell r="CN270">
            <v>67750</v>
          </cell>
          <cell r="CO270">
            <v>67750</v>
          </cell>
          <cell r="CP270">
            <v>67750</v>
          </cell>
          <cell r="CQ270">
            <v>67750</v>
          </cell>
          <cell r="CR270">
            <v>67750</v>
          </cell>
          <cell r="CS270">
            <v>67750</v>
          </cell>
          <cell r="CT270">
            <v>67750</v>
          </cell>
          <cell r="CU270">
            <v>67750</v>
          </cell>
          <cell r="CV270">
            <v>813000</v>
          </cell>
          <cell r="CX270">
            <v>-63750</v>
          </cell>
          <cell r="CY270">
            <v>-63750</v>
          </cell>
          <cell r="CZ270">
            <v>-113750</v>
          </cell>
          <cell r="DA270">
            <v>-135000</v>
          </cell>
          <cell r="DB270">
            <v>-135000</v>
          </cell>
          <cell r="DC270">
            <v>-135000</v>
          </cell>
          <cell r="DD270">
            <v>-177500</v>
          </cell>
          <cell r="DE270">
            <v>-177500</v>
          </cell>
          <cell r="DF270">
            <v>-177500</v>
          </cell>
          <cell r="DG270">
            <v>-198750</v>
          </cell>
          <cell r="DH270">
            <v>-198750</v>
          </cell>
          <cell r="DI270">
            <v>-198750</v>
          </cell>
          <cell r="DJ270">
            <v>-1775000</v>
          </cell>
          <cell r="DL270">
            <v>212334</v>
          </cell>
          <cell r="DM270">
            <v>212334</v>
          </cell>
          <cell r="DN270">
            <v>212334</v>
          </cell>
          <cell r="DO270">
            <v>212334</v>
          </cell>
          <cell r="DP270">
            <v>212334</v>
          </cell>
          <cell r="DQ270">
            <v>212334</v>
          </cell>
          <cell r="DR270">
            <v>212334</v>
          </cell>
          <cell r="DS270">
            <v>212334</v>
          </cell>
          <cell r="DT270">
            <v>212334</v>
          </cell>
          <cell r="DU270">
            <v>212334</v>
          </cell>
          <cell r="DV270">
            <v>212334</v>
          </cell>
          <cell r="DW270">
            <v>212334</v>
          </cell>
          <cell r="DX270">
            <v>2548008</v>
          </cell>
          <cell r="DZ270">
            <v>-203650.45314911974</v>
          </cell>
          <cell r="EA270">
            <v>-180979.77232679378</v>
          </cell>
          <cell r="EB270">
            <v>-179466.99192544509</v>
          </cell>
          <cell r="EC270">
            <v>-168973.48416571922</v>
          </cell>
          <cell r="ED270">
            <v>-170370.19483945423</v>
          </cell>
          <cell r="EE270">
            <v>-166109.075977812</v>
          </cell>
          <cell r="EF270">
            <v>-186148.84615119072</v>
          </cell>
          <cell r="EG270">
            <v>-188157.31699525195</v>
          </cell>
          <cell r="EH270">
            <v>-174109.83167034911</v>
          </cell>
          <cell r="EI270">
            <v>-185623.81729158195</v>
          </cell>
          <cell r="EJ270">
            <v>-192582.07666613918</v>
          </cell>
          <cell r="EK270">
            <v>-181678.13884114302</v>
          </cell>
          <cell r="EL270">
            <v>-2177850</v>
          </cell>
        </row>
        <row r="272">
          <cell r="D272">
            <v>-115206.65279781631</v>
          </cell>
          <cell r="E272">
            <v>-52738.39532429153</v>
          </cell>
          <cell r="F272">
            <v>-460991.02025995066</v>
          </cell>
          <cell r="G272">
            <v>-251474.3487545395</v>
          </cell>
          <cell r="H272">
            <v>-527499.08497936232</v>
          </cell>
          <cell r="I272">
            <v>-566593.66797077772</v>
          </cell>
          <cell r="J272">
            <v>-560671.94514033198</v>
          </cell>
          <cell r="K272">
            <v>-715762.00566629181</v>
          </cell>
          <cell r="L272">
            <v>-656233.88709091861</v>
          </cell>
          <cell r="M272">
            <v>-237934.33688506298</v>
          </cell>
          <cell r="N272">
            <v>-183431.44011149014</v>
          </cell>
          <cell r="O272">
            <v>-1123611.9650191658</v>
          </cell>
          <cell r="P272">
            <v>-5452148.7499999991</v>
          </cell>
          <cell r="R272">
            <v>0</v>
          </cell>
          <cell r="S272">
            <v>0</v>
          </cell>
          <cell r="T272">
            <v>0</v>
          </cell>
          <cell r="U272">
            <v>0</v>
          </cell>
          <cell r="V272">
            <v>-139625.625</v>
          </cell>
          <cell r="W272">
            <v>-139625.625</v>
          </cell>
          <cell r="X272">
            <v>-139625.625</v>
          </cell>
          <cell r="Y272">
            <v>-139625.625</v>
          </cell>
          <cell r="Z272">
            <v>-139625.625</v>
          </cell>
          <cell r="AA272">
            <v>-139625.625</v>
          </cell>
          <cell r="AB272">
            <v>-139625.625</v>
          </cell>
          <cell r="AC272">
            <v>-139625.625</v>
          </cell>
          <cell r="AD272">
            <v>-1117005</v>
          </cell>
          <cell r="AF272">
            <v>-95000</v>
          </cell>
          <cell r="AG272">
            <v>-95000</v>
          </cell>
          <cell r="AH272">
            <v>-95000</v>
          </cell>
          <cell r="AI272">
            <v>-95000</v>
          </cell>
          <cell r="AJ272">
            <v>-95000</v>
          </cell>
          <cell r="AK272">
            <v>-95000</v>
          </cell>
          <cell r="AL272">
            <v>-50000</v>
          </cell>
          <cell r="AM272">
            <v>-50000</v>
          </cell>
          <cell r="AN272">
            <v>-50000</v>
          </cell>
          <cell r="AO272">
            <v>-10000</v>
          </cell>
          <cell r="AP272">
            <v>0</v>
          </cell>
          <cell r="AQ272">
            <v>0</v>
          </cell>
          <cell r="AR272">
            <v>-730000</v>
          </cell>
          <cell r="AT272">
            <v>0</v>
          </cell>
          <cell r="AU272">
            <v>0</v>
          </cell>
          <cell r="AV272">
            <v>0</v>
          </cell>
          <cell r="AW272">
            <v>0</v>
          </cell>
          <cell r="AX272">
            <v>0</v>
          </cell>
          <cell r="AY272">
            <v>0</v>
          </cell>
          <cell r="AZ272">
            <v>45500</v>
          </cell>
          <cell r="BA272">
            <v>45500</v>
          </cell>
          <cell r="BB272">
            <v>45500</v>
          </cell>
          <cell r="BC272">
            <v>45500</v>
          </cell>
          <cell r="BD272">
            <v>45500</v>
          </cell>
          <cell r="BE272">
            <v>45500</v>
          </cell>
          <cell r="BF272">
            <v>273000</v>
          </cell>
          <cell r="BH272">
            <v>-15658.928631501331</v>
          </cell>
          <cell r="BI272">
            <v>-14251.300824233105</v>
          </cell>
          <cell r="BJ272">
            <v>-13687.632409501624</v>
          </cell>
          <cell r="BK272">
            <v>-11555.786145418682</v>
          </cell>
          <cell r="BL272">
            <v>-11968.628523802203</v>
          </cell>
          <cell r="BM272">
            <v>-7306.5389681232482</v>
          </cell>
          <cell r="BN272">
            <v>-13593.490162751867</v>
          </cell>
          <cell r="BO272">
            <v>-13799.457408286245</v>
          </cell>
          <cell r="BP272">
            <v>-12232.82565822242</v>
          </cell>
          <cell r="BQ272">
            <v>-12890.664135217259</v>
          </cell>
          <cell r="BR272">
            <v>-11419.813510583215</v>
          </cell>
          <cell r="BS272">
            <v>-10770.6836223588</v>
          </cell>
          <cell r="BT272">
            <v>-149135.75000000006</v>
          </cell>
          <cell r="BV272">
            <v>0</v>
          </cell>
          <cell r="BW272">
            <v>0</v>
          </cell>
          <cell r="BX272">
            <v>-28987.5</v>
          </cell>
          <cell r="BY272">
            <v>-28987.5</v>
          </cell>
          <cell r="BZ272">
            <v>-28987.5</v>
          </cell>
          <cell r="CA272">
            <v>-28987.5</v>
          </cell>
          <cell r="CB272">
            <v>-45091.666666666672</v>
          </cell>
          <cell r="CC272">
            <v>-45091.666666666672</v>
          </cell>
          <cell r="CD272">
            <v>-45091.666666666672</v>
          </cell>
          <cell r="CE272">
            <v>-45091.666666666672</v>
          </cell>
          <cell r="CF272">
            <v>-45091.666666666672</v>
          </cell>
          <cell r="CG272">
            <v>-45091.666666666672</v>
          </cell>
          <cell r="CH272">
            <v>-386499.99999999988</v>
          </cell>
          <cell r="CJ272">
            <v>67750</v>
          </cell>
          <cell r="CK272">
            <v>67750</v>
          </cell>
          <cell r="CL272">
            <v>67750</v>
          </cell>
          <cell r="CM272">
            <v>67750</v>
          </cell>
          <cell r="CN272">
            <v>67750</v>
          </cell>
          <cell r="CO272">
            <v>67750</v>
          </cell>
          <cell r="CP272">
            <v>67750</v>
          </cell>
          <cell r="CQ272">
            <v>67750</v>
          </cell>
          <cell r="CR272">
            <v>67750</v>
          </cell>
          <cell r="CS272">
            <v>67750</v>
          </cell>
          <cell r="CT272">
            <v>67750</v>
          </cell>
          <cell r="CU272">
            <v>67750</v>
          </cell>
          <cell r="CV272">
            <v>813000</v>
          </cell>
          <cell r="CX272">
            <v>-63750</v>
          </cell>
          <cell r="CY272">
            <v>-63750</v>
          </cell>
          <cell r="CZ272">
            <v>-113750</v>
          </cell>
          <cell r="DA272">
            <v>-135000</v>
          </cell>
          <cell r="DB272">
            <v>-135000</v>
          </cell>
          <cell r="DC272">
            <v>-135000</v>
          </cell>
          <cell r="DD272">
            <v>-177500</v>
          </cell>
          <cell r="DE272">
            <v>-177500</v>
          </cell>
          <cell r="DF272">
            <v>-177500</v>
          </cell>
          <cell r="DG272">
            <v>-198750</v>
          </cell>
          <cell r="DH272">
            <v>-198750</v>
          </cell>
          <cell r="DI272">
            <v>-198750</v>
          </cell>
          <cell r="DJ272">
            <v>-1775000</v>
          </cell>
          <cell r="DL272">
            <v>212334</v>
          </cell>
          <cell r="DM272">
            <v>212334</v>
          </cell>
          <cell r="DN272">
            <v>212334</v>
          </cell>
          <cell r="DO272">
            <v>212334</v>
          </cell>
          <cell r="DP272">
            <v>212334</v>
          </cell>
          <cell r="DQ272">
            <v>212334</v>
          </cell>
          <cell r="DR272">
            <v>212334</v>
          </cell>
          <cell r="DS272">
            <v>212334</v>
          </cell>
          <cell r="DT272">
            <v>212334</v>
          </cell>
          <cell r="DU272">
            <v>212334</v>
          </cell>
          <cell r="DV272">
            <v>212334</v>
          </cell>
          <cell r="DW272">
            <v>212334</v>
          </cell>
          <cell r="DX272">
            <v>2548008</v>
          </cell>
          <cell r="DZ272">
            <v>-449229.30749964842</v>
          </cell>
          <cell r="EA272">
            <v>-398657.6778333917</v>
          </cell>
          <cell r="EB272">
            <v>-393991.47118378233</v>
          </cell>
          <cell r="EC272">
            <v>-369003.64594245417</v>
          </cell>
          <cell r="ED272">
            <v>-371360.91478889342</v>
          </cell>
          <cell r="EE272">
            <v>-362226.58733598783</v>
          </cell>
          <cell r="EF272">
            <v>-406765.74664424674</v>
          </cell>
          <cell r="EG272">
            <v>-412563.83992467221</v>
          </cell>
          <cell r="EH272">
            <v>-380835.35309936292</v>
          </cell>
          <cell r="EI272">
            <v>-404719.96441651235</v>
          </cell>
          <cell r="EJ272">
            <v>-424785.91826757358</v>
          </cell>
          <cell r="EK272">
            <v>-399609.5730634738</v>
          </cell>
          <cell r="EL272">
            <v>-4773750</v>
          </cell>
        </row>
        <row r="274">
          <cell r="D274">
            <v>-30516.799999999999</v>
          </cell>
          <cell r="E274">
            <v>-319.20000000000005</v>
          </cell>
          <cell r="F274">
            <v>-391.40000000000003</v>
          </cell>
          <cell r="G274">
            <v>-277.40000000000003</v>
          </cell>
          <cell r="H274">
            <v>-273.60000000000002</v>
          </cell>
          <cell r="I274">
            <v>-243.20000000000002</v>
          </cell>
          <cell r="J274">
            <v>-277.40000000000003</v>
          </cell>
          <cell r="K274">
            <v>-231.8</v>
          </cell>
          <cell r="L274">
            <v>-117.80000000000001</v>
          </cell>
          <cell r="M274">
            <v>-307.8</v>
          </cell>
          <cell r="N274">
            <v>-163.4</v>
          </cell>
          <cell r="O274">
            <v>-269.8</v>
          </cell>
          <cell r="P274">
            <v>-33389.600000000006</v>
          </cell>
          <cell r="R274">
            <v>0</v>
          </cell>
          <cell r="S274">
            <v>0</v>
          </cell>
          <cell r="T274">
            <v>0</v>
          </cell>
          <cell r="U274">
            <v>0</v>
          </cell>
          <cell r="V274">
            <v>0</v>
          </cell>
          <cell r="W274">
            <v>0</v>
          </cell>
          <cell r="X274">
            <v>0</v>
          </cell>
          <cell r="Y274">
            <v>0</v>
          </cell>
          <cell r="Z274">
            <v>0</v>
          </cell>
          <cell r="AA274">
            <v>0</v>
          </cell>
          <cell r="AB274">
            <v>0</v>
          </cell>
          <cell r="AC274">
            <v>0</v>
          </cell>
          <cell r="AD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H274">
            <v>-516.80000000000007</v>
          </cell>
          <cell r="BI274">
            <v>-319.20000000000005</v>
          </cell>
          <cell r="BJ274">
            <v>-391.40000000000003</v>
          </cell>
          <cell r="BK274">
            <v>-277.40000000000003</v>
          </cell>
          <cell r="BL274">
            <v>-273.60000000000002</v>
          </cell>
          <cell r="BM274">
            <v>-243.20000000000002</v>
          </cell>
          <cell r="BN274">
            <v>-277.40000000000003</v>
          </cell>
          <cell r="BO274">
            <v>-231.8</v>
          </cell>
          <cell r="BP274">
            <v>-117.80000000000001</v>
          </cell>
          <cell r="BQ274">
            <v>-307.8</v>
          </cell>
          <cell r="BR274">
            <v>-163.4</v>
          </cell>
          <cell r="BS274">
            <v>-269.8</v>
          </cell>
          <cell r="BT274">
            <v>-3389.6000000000008</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row>
        <row r="275">
          <cell r="D275">
            <v>-30083.599999999999</v>
          </cell>
          <cell r="E275">
            <v>-20049.400000000001</v>
          </cell>
          <cell r="F275">
            <v>-15064.6</v>
          </cell>
          <cell r="G275">
            <v>-10083.6</v>
          </cell>
          <cell r="H275">
            <v>-10076</v>
          </cell>
          <cell r="I275">
            <v>-72.2</v>
          </cell>
          <cell r="J275">
            <v>-79.800000000000011</v>
          </cell>
          <cell r="K275">
            <v>-83.600000000000009</v>
          </cell>
          <cell r="L275">
            <v>-79.800000000000011</v>
          </cell>
          <cell r="M275">
            <v>-269.8</v>
          </cell>
          <cell r="N275">
            <v>-53.2</v>
          </cell>
          <cell r="O275">
            <v>-38</v>
          </cell>
          <cell r="P275">
            <v>-86033.600000000006</v>
          </cell>
          <cell r="R275">
            <v>0</v>
          </cell>
          <cell r="S275">
            <v>0</v>
          </cell>
          <cell r="T275">
            <v>0</v>
          </cell>
          <cell r="U275">
            <v>0</v>
          </cell>
          <cell r="V275">
            <v>0</v>
          </cell>
          <cell r="W275">
            <v>0</v>
          </cell>
          <cell r="X275">
            <v>0</v>
          </cell>
          <cell r="Y275">
            <v>0</v>
          </cell>
          <cell r="Z275">
            <v>0</v>
          </cell>
          <cell r="AA275">
            <v>0</v>
          </cell>
          <cell r="AB275">
            <v>0</v>
          </cell>
          <cell r="AC275">
            <v>0</v>
          </cell>
          <cell r="AD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H275">
            <v>-83.600000000000009</v>
          </cell>
          <cell r="BI275">
            <v>-49.400000000000006</v>
          </cell>
          <cell r="BJ275">
            <v>-64.600000000000009</v>
          </cell>
          <cell r="BK275">
            <v>-83.600000000000009</v>
          </cell>
          <cell r="BL275">
            <v>-76</v>
          </cell>
          <cell r="BM275">
            <v>-72.2</v>
          </cell>
          <cell r="BN275">
            <v>-79.800000000000011</v>
          </cell>
          <cell r="BO275">
            <v>-83.600000000000009</v>
          </cell>
          <cell r="BP275">
            <v>-79.800000000000011</v>
          </cell>
          <cell r="BQ275">
            <v>-269.8</v>
          </cell>
          <cell r="BR275">
            <v>-53.2</v>
          </cell>
          <cell r="BS275">
            <v>-38</v>
          </cell>
          <cell r="BT275">
            <v>-1033.6000000000001</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row>
        <row r="277">
          <cell r="D277">
            <v>-539.6</v>
          </cell>
          <cell r="E277">
            <v>-642.20000000000005</v>
          </cell>
          <cell r="F277">
            <v>-581.40000000000009</v>
          </cell>
          <cell r="G277">
            <v>-463.6</v>
          </cell>
          <cell r="H277">
            <v>-269.8</v>
          </cell>
          <cell r="I277">
            <v>-197.60000000000002</v>
          </cell>
          <cell r="J277">
            <v>-296.40000000000003</v>
          </cell>
          <cell r="K277">
            <v>-448.40000000000003</v>
          </cell>
          <cell r="L277">
            <v>-418</v>
          </cell>
          <cell r="M277">
            <v>-361</v>
          </cell>
          <cell r="N277">
            <v>-372.40000000000003</v>
          </cell>
          <cell r="O277">
            <v>-406.6</v>
          </cell>
          <cell r="P277">
            <v>-4997</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H277">
            <v>-539.6</v>
          </cell>
          <cell r="BI277">
            <v>-642.20000000000005</v>
          </cell>
          <cell r="BJ277">
            <v>-581.40000000000009</v>
          </cell>
          <cell r="BK277">
            <v>-463.6</v>
          </cell>
          <cell r="BL277">
            <v>-269.8</v>
          </cell>
          <cell r="BM277">
            <v>-197.60000000000002</v>
          </cell>
          <cell r="BN277">
            <v>-296.40000000000003</v>
          </cell>
          <cell r="BO277">
            <v>-448.40000000000003</v>
          </cell>
          <cell r="BP277">
            <v>-418</v>
          </cell>
          <cell r="BQ277">
            <v>-361</v>
          </cell>
          <cell r="BR277">
            <v>-372.40000000000003</v>
          </cell>
          <cell r="BS277">
            <v>-406.6</v>
          </cell>
          <cell r="BT277">
            <v>-4997</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row>
        <row r="278">
          <cell r="D278">
            <v>-309769.8</v>
          </cell>
          <cell r="E278">
            <v>-319530.39999999997</v>
          </cell>
          <cell r="F278">
            <v>-295864.19999999995</v>
          </cell>
          <cell r="G278">
            <v>-267609.60000000003</v>
          </cell>
          <cell r="H278">
            <v>-192583</v>
          </cell>
          <cell r="I278">
            <v>-198298.00000000003</v>
          </cell>
          <cell r="J278">
            <v>-133191.6</v>
          </cell>
          <cell r="K278">
            <v>-144842</v>
          </cell>
          <cell r="L278">
            <v>-119184.59999999998</v>
          </cell>
          <cell r="M278">
            <v>-172078.2</v>
          </cell>
          <cell r="N278">
            <v>110804</v>
          </cell>
          <cell r="O278">
            <v>129766</v>
          </cell>
          <cell r="P278">
            <v>-1912381.4000000004</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-290000</v>
          </cell>
          <cell r="AG278">
            <v>-290000</v>
          </cell>
          <cell r="AH278">
            <v>-290000</v>
          </cell>
          <cell r="AI278">
            <v>-290000</v>
          </cell>
          <cell r="AJ278">
            <v>-290000</v>
          </cell>
          <cell r="AK278">
            <v>-290000</v>
          </cell>
          <cell r="AL278">
            <v>-200000</v>
          </cell>
          <cell r="AM278">
            <v>-200000</v>
          </cell>
          <cell r="AN278">
            <v>-180000</v>
          </cell>
          <cell r="AO278">
            <v>-160000</v>
          </cell>
          <cell r="AP278">
            <v>0</v>
          </cell>
          <cell r="AQ278">
            <v>0</v>
          </cell>
          <cell r="AR278">
            <v>-2480000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H278">
            <v>-9769.7999999999993</v>
          </cell>
          <cell r="BI278">
            <v>-9530.4000000000015</v>
          </cell>
          <cell r="BJ278">
            <v>-10864.2</v>
          </cell>
          <cell r="BK278">
            <v>-10609.6</v>
          </cell>
          <cell r="BL278">
            <v>-10583</v>
          </cell>
          <cell r="BM278">
            <v>-10298.000000000002</v>
          </cell>
          <cell r="BN278">
            <v>-10191.6</v>
          </cell>
          <cell r="BO278">
            <v>-9842</v>
          </cell>
          <cell r="BP278">
            <v>-9184.6</v>
          </cell>
          <cell r="BQ278">
            <v>-9078.2000000000007</v>
          </cell>
          <cell r="BR278">
            <v>-9196</v>
          </cell>
          <cell r="BS278">
            <v>-9234</v>
          </cell>
          <cell r="BT278">
            <v>-118381.40000000001</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row>
        <row r="279">
          <cell r="D279">
            <v>-370909.8</v>
          </cell>
          <cell r="E279">
            <v>-340541.19999999995</v>
          </cell>
          <cell r="F279">
            <v>-311901.59999999998</v>
          </cell>
          <cell r="G279">
            <v>-278434.2</v>
          </cell>
          <cell r="H279">
            <v>-203202.4</v>
          </cell>
          <cell r="I279">
            <v>-198811.00000000003</v>
          </cell>
          <cell r="J279">
            <v>-133845.20000000001</v>
          </cell>
          <cell r="K279">
            <v>-145605.79999999999</v>
          </cell>
          <cell r="L279">
            <v>-119800.19999999998</v>
          </cell>
          <cell r="M279">
            <v>-173016.80000000002</v>
          </cell>
          <cell r="N279">
            <v>110215</v>
          </cell>
          <cell r="O279">
            <v>129051.6</v>
          </cell>
          <cell r="P279">
            <v>-2036801.6000000003</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-290000</v>
          </cell>
          <cell r="AG279">
            <v>-290000</v>
          </cell>
          <cell r="AH279">
            <v>-290000</v>
          </cell>
          <cell r="AI279">
            <v>-290000</v>
          </cell>
          <cell r="AJ279">
            <v>-290000</v>
          </cell>
          <cell r="AK279">
            <v>-290000</v>
          </cell>
          <cell r="AL279">
            <v>-200000</v>
          </cell>
          <cell r="AM279">
            <v>-200000</v>
          </cell>
          <cell r="AN279">
            <v>-180000</v>
          </cell>
          <cell r="AO279">
            <v>-160000</v>
          </cell>
          <cell r="AP279">
            <v>0</v>
          </cell>
          <cell r="AQ279">
            <v>0</v>
          </cell>
          <cell r="AR279">
            <v>-2480000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H279">
            <v>-10909.8</v>
          </cell>
          <cell r="BI279">
            <v>-10541.2</v>
          </cell>
          <cell r="BJ279">
            <v>-11901.6</v>
          </cell>
          <cell r="BK279">
            <v>-11434.2</v>
          </cell>
          <cell r="BL279">
            <v>-11202.4</v>
          </cell>
          <cell r="BM279">
            <v>-10811.000000000002</v>
          </cell>
          <cell r="BN279">
            <v>-10845.2</v>
          </cell>
          <cell r="BO279">
            <v>-10605.8</v>
          </cell>
          <cell r="BP279">
            <v>-9800.2000000000007</v>
          </cell>
          <cell r="BQ279">
            <v>-10016.800000000001</v>
          </cell>
          <cell r="BR279">
            <v>-9785</v>
          </cell>
          <cell r="BS279">
            <v>-9948.4</v>
          </cell>
          <cell r="BT279">
            <v>-127801.60000000001</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row>
        <row r="282">
          <cell r="D282">
            <v>-58350.150017969223</v>
          </cell>
          <cell r="E282">
            <v>-19460.796558264388</v>
          </cell>
          <cell r="F282">
            <v>-15053.034545494727</v>
          </cell>
          <cell r="G282">
            <v>-22017.33539786276</v>
          </cell>
          <cell r="H282">
            <v>-26097.134841839979</v>
          </cell>
          <cell r="I282">
            <v>-31752.15609463456</v>
          </cell>
          <cell r="J282">
            <v>-23274.575795622874</v>
          </cell>
          <cell r="K282">
            <v>-18051.335994753881</v>
          </cell>
          <cell r="L282">
            <v>-26378.880949913353</v>
          </cell>
          <cell r="M282">
            <v>-22627.998863751349</v>
          </cell>
          <cell r="N282">
            <v>-32496.962808685344</v>
          </cell>
          <cell r="O282">
            <v>-7347.6881312074547</v>
          </cell>
          <cell r="P282">
            <v>-302908.04999999981</v>
          </cell>
          <cell r="R282">
            <v>0</v>
          </cell>
          <cell r="S282">
            <v>0</v>
          </cell>
          <cell r="T282">
            <v>0</v>
          </cell>
          <cell r="U282">
            <v>0</v>
          </cell>
          <cell r="V282">
            <v>0</v>
          </cell>
          <cell r="W282">
            <v>0</v>
          </cell>
          <cell r="X282">
            <v>0</v>
          </cell>
          <cell r="Y282">
            <v>0</v>
          </cell>
          <cell r="Z282">
            <v>0</v>
          </cell>
          <cell r="AA282">
            <v>0</v>
          </cell>
          <cell r="AB282">
            <v>0</v>
          </cell>
          <cell r="AC282">
            <v>0</v>
          </cell>
          <cell r="AD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H282">
            <v>-4686.6788094074655</v>
          </cell>
          <cell r="BI282">
            <v>-4182.7433979909611</v>
          </cell>
          <cell r="BJ282">
            <v>-4138.524863207308</v>
          </cell>
          <cell r="BK282">
            <v>-4096.7015915359589</v>
          </cell>
          <cell r="BL282">
            <v>-4340.5248821531904</v>
          </cell>
          <cell r="BM282">
            <v>-4189.2609986352027</v>
          </cell>
          <cell r="BN282">
            <v>-4061.3898935722073</v>
          </cell>
          <cell r="BO282">
            <v>-3841.0007259786544</v>
          </cell>
          <cell r="BP282">
            <v>-3832.1223171956726</v>
          </cell>
          <cell r="BQ282">
            <v>-3464.9805303330108</v>
          </cell>
          <cell r="BR282">
            <v>-3930.8487666402289</v>
          </cell>
          <cell r="BS282">
            <v>-3893.2732233501424</v>
          </cell>
          <cell r="BT282">
            <v>-48658.05000000001</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Z282">
            <v>-48663.471208561758</v>
          </cell>
          <cell r="EA282">
            <v>-43278.053160273426</v>
          </cell>
          <cell r="EB282">
            <v>-39914.509682287418</v>
          </cell>
          <cell r="EC282">
            <v>-36920.633806326805</v>
          </cell>
          <cell r="ED282">
            <v>-36756.609959686786</v>
          </cell>
          <cell r="EE282">
            <v>-35562.895095999353</v>
          </cell>
          <cell r="EF282">
            <v>-42213.185902050667</v>
          </cell>
          <cell r="EG282">
            <v>-42210.335268775227</v>
          </cell>
          <cell r="EH282">
            <v>-38546.758632717683</v>
          </cell>
          <cell r="EI282">
            <v>-41163.018333418338</v>
          </cell>
          <cell r="EJ282">
            <v>-44566.114042045112</v>
          </cell>
          <cell r="EK282">
            <v>-41454.41490785731</v>
          </cell>
          <cell r="EL282">
            <v>-491249.99999999988</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row>
        <row r="284">
          <cell r="D284">
            <v>0</v>
          </cell>
          <cell r="E284">
            <v>0</v>
          </cell>
          <cell r="F284">
            <v>-18.8</v>
          </cell>
          <cell r="G284">
            <v>-18.8</v>
          </cell>
          <cell r="H284">
            <v>0</v>
          </cell>
          <cell r="I284">
            <v>0</v>
          </cell>
          <cell r="J284">
            <v>0</v>
          </cell>
          <cell r="K284">
            <v>0</v>
          </cell>
          <cell r="L284">
            <v>0</v>
          </cell>
          <cell r="M284">
            <v>0</v>
          </cell>
          <cell r="N284">
            <v>0</v>
          </cell>
          <cell r="O284">
            <v>0</v>
          </cell>
          <cell r="P284">
            <v>-37.6</v>
          </cell>
          <cell r="R284">
            <v>0</v>
          </cell>
          <cell r="S284">
            <v>0</v>
          </cell>
          <cell r="T284">
            <v>0</v>
          </cell>
          <cell r="U284">
            <v>0</v>
          </cell>
          <cell r="V284">
            <v>0</v>
          </cell>
          <cell r="W284">
            <v>0</v>
          </cell>
          <cell r="X284">
            <v>0</v>
          </cell>
          <cell r="Y284">
            <v>0</v>
          </cell>
          <cell r="Z284">
            <v>0</v>
          </cell>
          <cell r="AA284">
            <v>0</v>
          </cell>
          <cell r="AB284">
            <v>0</v>
          </cell>
          <cell r="AC284">
            <v>0</v>
          </cell>
          <cell r="AD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H284">
            <v>0</v>
          </cell>
          <cell r="BI284">
            <v>0</v>
          </cell>
          <cell r="BJ284">
            <v>-3.8000000000000003</v>
          </cell>
          <cell r="BK284">
            <v>-3.8000000000000003</v>
          </cell>
          <cell r="BL284">
            <v>0</v>
          </cell>
          <cell r="BM284">
            <v>0</v>
          </cell>
          <cell r="BN284">
            <v>0</v>
          </cell>
          <cell r="BO284">
            <v>0</v>
          </cell>
          <cell r="BP284">
            <v>0</v>
          </cell>
          <cell r="BQ284">
            <v>0</v>
          </cell>
          <cell r="BR284">
            <v>0</v>
          </cell>
          <cell r="BS284">
            <v>0</v>
          </cell>
          <cell r="BT284">
            <v>-7.6000000000000005</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row>
        <row r="285">
          <cell r="D285">
            <v>-4919.9999999999991</v>
          </cell>
          <cell r="E285">
            <v>-293.8</v>
          </cell>
          <cell r="F285">
            <v>-557.20000000000005</v>
          </cell>
          <cell r="G285">
            <v>-269.20000000000005</v>
          </cell>
          <cell r="H285">
            <v>-342.40000000000003</v>
          </cell>
          <cell r="I285">
            <v>-260.40000000000003</v>
          </cell>
          <cell r="J285">
            <v>-414.8</v>
          </cell>
          <cell r="K285">
            <v>-370.20000000000005</v>
          </cell>
          <cell r="L285">
            <v>-766</v>
          </cell>
          <cell r="M285">
            <v>-4835.2</v>
          </cell>
          <cell r="N285">
            <v>-5149.4000000000005</v>
          </cell>
          <cell r="O285">
            <v>-4815.6000000000004</v>
          </cell>
          <cell r="P285">
            <v>-22994.199999999997</v>
          </cell>
          <cell r="R285">
            <v>0</v>
          </cell>
          <cell r="S285">
            <v>0</v>
          </cell>
          <cell r="T285">
            <v>0</v>
          </cell>
          <cell r="U285">
            <v>0</v>
          </cell>
          <cell r="V285">
            <v>0</v>
          </cell>
          <cell r="W285">
            <v>0</v>
          </cell>
          <cell r="X285">
            <v>0</v>
          </cell>
          <cell r="Y285">
            <v>0</v>
          </cell>
          <cell r="Z285">
            <v>0</v>
          </cell>
          <cell r="AA285">
            <v>0</v>
          </cell>
          <cell r="AB285">
            <v>0</v>
          </cell>
          <cell r="AC285">
            <v>0</v>
          </cell>
          <cell r="AD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H285">
            <v>-418</v>
          </cell>
          <cell r="BI285">
            <v>-383.8</v>
          </cell>
          <cell r="BJ285">
            <v>-566.20000000000005</v>
          </cell>
          <cell r="BK285">
            <v>-338.20000000000005</v>
          </cell>
          <cell r="BL285">
            <v>-353.40000000000003</v>
          </cell>
          <cell r="BM285">
            <v>-258.40000000000003</v>
          </cell>
          <cell r="BN285">
            <v>-364.8</v>
          </cell>
          <cell r="BO285">
            <v>-376.20000000000005</v>
          </cell>
          <cell r="BP285">
            <v>-361</v>
          </cell>
          <cell r="BQ285">
            <v>-414.20000000000005</v>
          </cell>
          <cell r="BR285">
            <v>-372.40000000000003</v>
          </cell>
          <cell r="BS285">
            <v>-406.6</v>
          </cell>
          <cell r="BT285">
            <v>-4613.2</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row>
        <row r="286">
          <cell r="D286">
            <v>64709.000000000007</v>
          </cell>
          <cell r="E286">
            <v>74134.599999999977</v>
          </cell>
          <cell r="F286">
            <v>54832.400000000016</v>
          </cell>
          <cell r="G286">
            <v>53952.799999999996</v>
          </cell>
          <cell r="H286">
            <v>44455.599999999991</v>
          </cell>
          <cell r="I286">
            <v>44914.799999999988</v>
          </cell>
          <cell r="J286">
            <v>54823.599999999991</v>
          </cell>
          <cell r="K286">
            <v>42942.000000000007</v>
          </cell>
          <cell r="L286">
            <v>59940.799999999996</v>
          </cell>
          <cell r="M286">
            <v>21184.599999999995</v>
          </cell>
          <cell r="N286">
            <v>165397.4</v>
          </cell>
          <cell r="O286">
            <v>156612.6</v>
          </cell>
          <cell r="P286">
            <v>837900.19999999984</v>
          </cell>
          <cell r="R286">
            <v>-254000</v>
          </cell>
          <cell r="S286">
            <v>-255000</v>
          </cell>
          <cell r="T286">
            <v>-280000</v>
          </cell>
          <cell r="U286">
            <v>-299000</v>
          </cell>
          <cell r="V286">
            <v>-255000</v>
          </cell>
          <cell r="W286">
            <v>-257000</v>
          </cell>
          <cell r="X286">
            <v>-255000</v>
          </cell>
          <cell r="Y286">
            <v>-268000</v>
          </cell>
          <cell r="Z286">
            <v>-283000</v>
          </cell>
          <cell r="AA286">
            <v>-267000</v>
          </cell>
          <cell r="AB286">
            <v>-256000</v>
          </cell>
          <cell r="AC286">
            <v>-228000</v>
          </cell>
          <cell r="AD286">
            <v>-3157000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T286">
            <v>109170</v>
          </cell>
          <cell r="AU286">
            <v>109170</v>
          </cell>
          <cell r="AV286">
            <v>109170</v>
          </cell>
          <cell r="AW286">
            <v>109170</v>
          </cell>
          <cell r="AX286">
            <v>109170</v>
          </cell>
          <cell r="AY286">
            <v>109170</v>
          </cell>
          <cell r="AZ286">
            <v>109170</v>
          </cell>
          <cell r="BA286">
            <v>109170</v>
          </cell>
          <cell r="BB286">
            <v>109170</v>
          </cell>
          <cell r="BC286">
            <v>109170</v>
          </cell>
          <cell r="BD286">
            <v>109170</v>
          </cell>
          <cell r="BE286">
            <v>109170</v>
          </cell>
          <cell r="BF286">
            <v>1310040</v>
          </cell>
          <cell r="BH286">
            <v>-15865</v>
          </cell>
          <cell r="BI286">
            <v>-15439.400000000001</v>
          </cell>
          <cell r="BJ286">
            <v>-18741.600000000002</v>
          </cell>
          <cell r="BK286">
            <v>-16621.2</v>
          </cell>
          <cell r="BL286">
            <v>-18118.400000000001</v>
          </cell>
          <cell r="BM286">
            <v>-16659.2</v>
          </cell>
          <cell r="BN286">
            <v>-16750.400000000001</v>
          </cell>
          <cell r="BO286">
            <v>-17632</v>
          </cell>
          <cell r="BP286">
            <v>-15633.2</v>
          </cell>
          <cell r="BQ286">
            <v>-16389.400000000001</v>
          </cell>
          <cell r="BR286">
            <v>-16176.600000000002</v>
          </cell>
          <cell r="BS286">
            <v>-16370.400000000001</v>
          </cell>
          <cell r="BT286">
            <v>-200396.80000000002</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row>
        <row r="287">
          <cell r="D287">
            <v>1438.8499820307843</v>
          </cell>
          <cell r="E287">
            <v>54380.003441735593</v>
          </cell>
          <cell r="F287">
            <v>39203.365454505285</v>
          </cell>
          <cell r="G287">
            <v>31647.464602137235</v>
          </cell>
          <cell r="H287">
            <v>18016.06515816001</v>
          </cell>
          <cell r="I287">
            <v>12902.243905365427</v>
          </cell>
          <cell r="J287">
            <v>31134.224204377118</v>
          </cell>
          <cell r="K287">
            <v>24520.464005246125</v>
          </cell>
          <cell r="L287">
            <v>32795.919050086639</v>
          </cell>
          <cell r="M287">
            <v>-6278.5988637513547</v>
          </cell>
          <cell r="N287">
            <v>127751.03719131465</v>
          </cell>
          <cell r="O287">
            <v>144449.31186879255</v>
          </cell>
          <cell r="P287">
            <v>511960.35000000003</v>
          </cell>
          <cell r="R287">
            <v>-254000</v>
          </cell>
          <cell r="S287">
            <v>-255000</v>
          </cell>
          <cell r="T287">
            <v>-280000</v>
          </cell>
          <cell r="U287">
            <v>-299000</v>
          </cell>
          <cell r="V287">
            <v>-255000</v>
          </cell>
          <cell r="W287">
            <v>-257000</v>
          </cell>
          <cell r="X287">
            <v>-255000</v>
          </cell>
          <cell r="Y287">
            <v>-268000</v>
          </cell>
          <cell r="Z287">
            <v>-283000</v>
          </cell>
          <cell r="AA287">
            <v>-267000</v>
          </cell>
          <cell r="AB287">
            <v>-256000</v>
          </cell>
          <cell r="AC287">
            <v>-228000</v>
          </cell>
          <cell r="AD287">
            <v>-3157000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T287">
            <v>109170</v>
          </cell>
          <cell r="AU287">
            <v>109170</v>
          </cell>
          <cell r="AV287">
            <v>109170</v>
          </cell>
          <cell r="AW287">
            <v>109170</v>
          </cell>
          <cell r="AX287">
            <v>109170</v>
          </cell>
          <cell r="AY287">
            <v>109170</v>
          </cell>
          <cell r="AZ287">
            <v>109170</v>
          </cell>
          <cell r="BA287">
            <v>109170</v>
          </cell>
          <cell r="BB287">
            <v>109170</v>
          </cell>
          <cell r="BC287">
            <v>109170</v>
          </cell>
          <cell r="BD287">
            <v>109170</v>
          </cell>
          <cell r="BE287">
            <v>109170</v>
          </cell>
          <cell r="BF287">
            <v>1310040</v>
          </cell>
          <cell r="BH287">
            <v>-20969.678809407465</v>
          </cell>
          <cell r="BI287">
            <v>-20005.943397990963</v>
          </cell>
          <cell r="BJ287">
            <v>-23450.124863207311</v>
          </cell>
          <cell r="BK287">
            <v>-21059.90159153596</v>
          </cell>
          <cell r="BL287">
            <v>-22812.324882153192</v>
          </cell>
          <cell r="BM287">
            <v>-21106.860998635202</v>
          </cell>
          <cell r="BN287">
            <v>-21176.589893572207</v>
          </cell>
          <cell r="BO287">
            <v>-21849.200725978655</v>
          </cell>
          <cell r="BP287">
            <v>-19826.322317195674</v>
          </cell>
          <cell r="BQ287">
            <v>-20268.580530333013</v>
          </cell>
          <cell r="BR287">
            <v>-20479.848766640229</v>
          </cell>
          <cell r="BS287">
            <v>-20670.273223350145</v>
          </cell>
          <cell r="BT287">
            <v>-253675.65000000002</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Z287">
            <v>-48663.471208561758</v>
          </cell>
          <cell r="EA287">
            <v>-43278.053160273426</v>
          </cell>
          <cell r="EB287">
            <v>-39914.509682287418</v>
          </cell>
          <cell r="EC287">
            <v>-36920.633806326805</v>
          </cell>
          <cell r="ED287">
            <v>-36756.609959686786</v>
          </cell>
          <cell r="EE287">
            <v>-35562.895095999353</v>
          </cell>
          <cell r="EF287">
            <v>-42213.185902050667</v>
          </cell>
          <cell r="EG287">
            <v>-42210.335268775227</v>
          </cell>
          <cell r="EH287">
            <v>-38546.758632717683</v>
          </cell>
          <cell r="EI287">
            <v>-41163.018333418338</v>
          </cell>
          <cell r="EJ287">
            <v>-44566.114042045112</v>
          </cell>
          <cell r="EK287">
            <v>-41454.41490785731</v>
          </cell>
          <cell r="EL287">
            <v>-491249.99999999988</v>
          </cell>
        </row>
        <row r="290">
          <cell r="D290">
            <v>-98135</v>
          </cell>
          <cell r="E290">
            <v>-100244</v>
          </cell>
          <cell r="F290">
            <v>-98952</v>
          </cell>
          <cell r="G290">
            <v>-99617</v>
          </cell>
          <cell r="H290">
            <v>-97907</v>
          </cell>
          <cell r="I290">
            <v>-99807</v>
          </cell>
          <cell r="J290">
            <v>-99636</v>
          </cell>
          <cell r="K290">
            <v>-99389</v>
          </cell>
          <cell r="L290">
            <v>-94601</v>
          </cell>
          <cell r="M290">
            <v>-95874</v>
          </cell>
          <cell r="N290">
            <v>-95874</v>
          </cell>
          <cell r="O290">
            <v>-95874</v>
          </cell>
          <cell r="P290">
            <v>-1175910</v>
          </cell>
          <cell r="R290">
            <v>0</v>
          </cell>
          <cell r="S290">
            <v>0</v>
          </cell>
          <cell r="T290">
            <v>0</v>
          </cell>
          <cell r="U290">
            <v>0</v>
          </cell>
          <cell r="V290">
            <v>0</v>
          </cell>
          <cell r="W290">
            <v>0</v>
          </cell>
          <cell r="X290">
            <v>0</v>
          </cell>
          <cell r="Y290">
            <v>0</v>
          </cell>
          <cell r="Z290">
            <v>0</v>
          </cell>
          <cell r="AA290">
            <v>0</v>
          </cell>
          <cell r="AB290">
            <v>0</v>
          </cell>
          <cell r="AC290">
            <v>0</v>
          </cell>
          <cell r="AD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H290">
            <v>-98135</v>
          </cell>
          <cell r="BI290">
            <v>-100244</v>
          </cell>
          <cell r="BJ290">
            <v>-98952</v>
          </cell>
          <cell r="BK290">
            <v>-99617</v>
          </cell>
          <cell r="BL290">
            <v>-97907</v>
          </cell>
          <cell r="BM290">
            <v>-99807</v>
          </cell>
          <cell r="BN290">
            <v>-99636</v>
          </cell>
          <cell r="BO290">
            <v>-99389</v>
          </cell>
          <cell r="BP290">
            <v>-94601</v>
          </cell>
          <cell r="BQ290">
            <v>-95874</v>
          </cell>
          <cell r="BR290">
            <v>-95874</v>
          </cell>
          <cell r="BS290">
            <v>-95874</v>
          </cell>
          <cell r="BT290">
            <v>-1175910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row>
        <row r="291">
          <cell r="D291">
            <v>-1368</v>
          </cell>
          <cell r="E291">
            <v>-1368</v>
          </cell>
          <cell r="F291">
            <v>-1368</v>
          </cell>
          <cell r="G291">
            <v>-1368</v>
          </cell>
          <cell r="H291">
            <v>-1368</v>
          </cell>
          <cell r="I291">
            <v>-1368</v>
          </cell>
          <cell r="J291">
            <v>-1368</v>
          </cell>
          <cell r="K291">
            <v>-1368</v>
          </cell>
          <cell r="L291">
            <v>-1368</v>
          </cell>
          <cell r="M291">
            <v>-1368</v>
          </cell>
          <cell r="N291">
            <v>-1368</v>
          </cell>
          <cell r="O291">
            <v>-1368</v>
          </cell>
          <cell r="P291">
            <v>-16416</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H291">
            <v>-1368</v>
          </cell>
          <cell r="BI291">
            <v>-1368</v>
          </cell>
          <cell r="BJ291">
            <v>-1368</v>
          </cell>
          <cell r="BK291">
            <v>-1368</v>
          </cell>
          <cell r="BL291">
            <v>-1368</v>
          </cell>
          <cell r="BM291">
            <v>-1368</v>
          </cell>
          <cell r="BN291">
            <v>-1368</v>
          </cell>
          <cell r="BO291">
            <v>-1368</v>
          </cell>
          <cell r="BP291">
            <v>-1368</v>
          </cell>
          <cell r="BQ291">
            <v>-1368</v>
          </cell>
          <cell r="BR291">
            <v>-1368</v>
          </cell>
          <cell r="BS291">
            <v>-1368</v>
          </cell>
          <cell r="BT291">
            <v>-16416</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row>
        <row r="292">
          <cell r="D292">
            <v>-45030</v>
          </cell>
          <cell r="E292">
            <v>-41287</v>
          </cell>
          <cell r="F292">
            <v>-44156</v>
          </cell>
          <cell r="G292">
            <v>-45448</v>
          </cell>
          <cell r="H292">
            <v>-37392</v>
          </cell>
          <cell r="I292">
            <v>-38646</v>
          </cell>
          <cell r="J292">
            <v>-39064</v>
          </cell>
          <cell r="K292">
            <v>-38665</v>
          </cell>
          <cell r="L292">
            <v>-41420</v>
          </cell>
          <cell r="M292">
            <v>-39806.9</v>
          </cell>
          <cell r="N292">
            <v>-43872.9</v>
          </cell>
          <cell r="O292">
            <v>-42637.9</v>
          </cell>
          <cell r="P292">
            <v>-497425.70000000007</v>
          </cell>
          <cell r="R292">
            <v>0</v>
          </cell>
          <cell r="S292">
            <v>0</v>
          </cell>
          <cell r="T292">
            <v>0</v>
          </cell>
          <cell r="U292">
            <v>0</v>
          </cell>
          <cell r="V292">
            <v>0</v>
          </cell>
          <cell r="W292">
            <v>0</v>
          </cell>
          <cell r="X292">
            <v>0</v>
          </cell>
          <cell r="Y292">
            <v>0</v>
          </cell>
          <cell r="Z292">
            <v>0</v>
          </cell>
          <cell r="AA292">
            <v>0</v>
          </cell>
          <cell r="AB292">
            <v>0</v>
          </cell>
          <cell r="AC292">
            <v>0</v>
          </cell>
          <cell r="AD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H292">
            <v>-45030</v>
          </cell>
          <cell r="BI292">
            <v>-41287</v>
          </cell>
          <cell r="BJ292">
            <v>-44156</v>
          </cell>
          <cell r="BK292">
            <v>-45448</v>
          </cell>
          <cell r="BL292">
            <v>-37392</v>
          </cell>
          <cell r="BM292">
            <v>-38646</v>
          </cell>
          <cell r="BN292">
            <v>-39064</v>
          </cell>
          <cell r="BO292">
            <v>-38665</v>
          </cell>
          <cell r="BP292">
            <v>-41420</v>
          </cell>
          <cell r="BQ292">
            <v>-39806.9</v>
          </cell>
          <cell r="BR292">
            <v>-43872.9</v>
          </cell>
          <cell r="BS292">
            <v>-42637.9</v>
          </cell>
          <cell r="BT292">
            <v>-497425.70000000007</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row>
        <row r="293">
          <cell r="D293">
            <v>-11628</v>
          </cell>
          <cell r="E293">
            <v>-10963</v>
          </cell>
          <cell r="F293">
            <v>-10944</v>
          </cell>
          <cell r="G293">
            <v>-8265</v>
          </cell>
          <cell r="H293">
            <v>-8265</v>
          </cell>
          <cell r="I293">
            <v>-8398</v>
          </cell>
          <cell r="J293">
            <v>-12692</v>
          </cell>
          <cell r="K293">
            <v>-12673</v>
          </cell>
          <cell r="L293">
            <v>-12673</v>
          </cell>
          <cell r="M293">
            <v>-15504</v>
          </cell>
          <cell r="N293">
            <v>-15504</v>
          </cell>
          <cell r="O293">
            <v>-15504</v>
          </cell>
          <cell r="P293">
            <v>-143013</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H293">
            <v>-11628</v>
          </cell>
          <cell r="BI293">
            <v>-10963</v>
          </cell>
          <cell r="BJ293">
            <v>-10944</v>
          </cell>
          <cell r="BK293">
            <v>-8265</v>
          </cell>
          <cell r="BL293">
            <v>-8265</v>
          </cell>
          <cell r="BM293">
            <v>-8398</v>
          </cell>
          <cell r="BN293">
            <v>-12692</v>
          </cell>
          <cell r="BO293">
            <v>-12673</v>
          </cell>
          <cell r="BP293">
            <v>-12673</v>
          </cell>
          <cell r="BQ293">
            <v>-15504</v>
          </cell>
          <cell r="BR293">
            <v>-15504</v>
          </cell>
          <cell r="BS293">
            <v>-15504</v>
          </cell>
          <cell r="BT293">
            <v>-143013</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row>
        <row r="294">
          <cell r="D294">
            <v>-49856</v>
          </cell>
          <cell r="E294">
            <v>-48203</v>
          </cell>
          <cell r="F294">
            <v>-49115</v>
          </cell>
          <cell r="G294">
            <v>-48830</v>
          </cell>
          <cell r="H294">
            <v>-47196</v>
          </cell>
          <cell r="I294">
            <v>-49476</v>
          </cell>
          <cell r="J294">
            <v>-51167</v>
          </cell>
          <cell r="K294">
            <v>-50825</v>
          </cell>
          <cell r="L294">
            <v>-53029</v>
          </cell>
          <cell r="M294">
            <v>-55081</v>
          </cell>
          <cell r="N294">
            <v>-56620</v>
          </cell>
          <cell r="O294">
            <v>-57475</v>
          </cell>
          <cell r="P294">
            <v>-616873</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H294">
            <v>-49856</v>
          </cell>
          <cell r="BI294">
            <v>-48203</v>
          </cell>
          <cell r="BJ294">
            <v>-49115</v>
          </cell>
          <cell r="BK294">
            <v>-48830</v>
          </cell>
          <cell r="BL294">
            <v>-47196</v>
          </cell>
          <cell r="BM294">
            <v>-49476</v>
          </cell>
          <cell r="BN294">
            <v>-51167</v>
          </cell>
          <cell r="BO294">
            <v>-50825</v>
          </cell>
          <cell r="BP294">
            <v>-53029</v>
          </cell>
          <cell r="BQ294">
            <v>-55081</v>
          </cell>
          <cell r="BR294">
            <v>-56620</v>
          </cell>
          <cell r="BS294">
            <v>-57475</v>
          </cell>
          <cell r="BT294">
            <v>-616873</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row>
        <row r="295">
          <cell r="D295">
            <v>-206017</v>
          </cell>
          <cell r="E295">
            <v>-202065</v>
          </cell>
          <cell r="F295">
            <v>-204535</v>
          </cell>
          <cell r="G295">
            <v>-203528</v>
          </cell>
          <cell r="H295">
            <v>-192128</v>
          </cell>
          <cell r="I295">
            <v>-197695</v>
          </cell>
          <cell r="J295">
            <v>-203927</v>
          </cell>
          <cell r="K295">
            <v>-202920</v>
          </cell>
          <cell r="L295">
            <v>-203091</v>
          </cell>
          <cell r="M295">
            <v>-207633.9</v>
          </cell>
          <cell r="N295">
            <v>-213238.9</v>
          </cell>
          <cell r="O295">
            <v>-212858.9</v>
          </cell>
          <cell r="P295">
            <v>-2449637.7000000002</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H295">
            <v>-206017</v>
          </cell>
          <cell r="BI295">
            <v>-202065</v>
          </cell>
          <cell r="BJ295">
            <v>-204535</v>
          </cell>
          <cell r="BK295">
            <v>-203528</v>
          </cell>
          <cell r="BL295">
            <v>-192128</v>
          </cell>
          <cell r="BM295">
            <v>-197695</v>
          </cell>
          <cell r="BN295">
            <v>-203927</v>
          </cell>
          <cell r="BO295">
            <v>-202920</v>
          </cell>
          <cell r="BP295">
            <v>-203091</v>
          </cell>
          <cell r="BQ295">
            <v>-207633.9</v>
          </cell>
          <cell r="BR295">
            <v>-213238.9</v>
          </cell>
          <cell r="BS295">
            <v>-212858.9</v>
          </cell>
          <cell r="BT295">
            <v>-2449637.7000000002</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row>
        <row r="299">
          <cell r="D299">
            <v>-690694.60281578545</v>
          </cell>
          <cell r="E299">
            <v>-540964.59188255598</v>
          </cell>
          <cell r="F299">
            <v>-938224.25480544532</v>
          </cell>
          <cell r="G299">
            <v>-701789.08415240236</v>
          </cell>
          <cell r="H299">
            <v>-904813.41982120241</v>
          </cell>
          <cell r="I299">
            <v>-950197.42406541226</v>
          </cell>
          <cell r="J299">
            <v>-867309.9209359549</v>
          </cell>
          <cell r="K299">
            <v>-1039767.3416610458</v>
          </cell>
          <cell r="L299">
            <v>-946329.16804083192</v>
          </cell>
          <cell r="M299">
            <v>-624863.63574881433</v>
          </cell>
          <cell r="N299">
            <v>-158704.30292017548</v>
          </cell>
          <cell r="O299">
            <v>-1062969.9531503732</v>
          </cell>
          <cell r="P299">
            <v>-9426627.6999999993</v>
          </cell>
          <cell r="R299">
            <v>-254000</v>
          </cell>
          <cell r="S299">
            <v>-255000</v>
          </cell>
          <cell r="T299">
            <v>-280000</v>
          </cell>
          <cell r="U299">
            <v>-299000</v>
          </cell>
          <cell r="V299">
            <v>-394625.625</v>
          </cell>
          <cell r="W299">
            <v>-396625.625</v>
          </cell>
          <cell r="X299">
            <v>-394625.625</v>
          </cell>
          <cell r="Y299">
            <v>-407625.625</v>
          </cell>
          <cell r="Z299">
            <v>-422625.625</v>
          </cell>
          <cell r="AA299">
            <v>-406625.625</v>
          </cell>
          <cell r="AB299">
            <v>-395625.625</v>
          </cell>
          <cell r="AC299">
            <v>-367625.625</v>
          </cell>
          <cell r="AD299">
            <v>-4274005</v>
          </cell>
          <cell r="AF299">
            <v>-385000</v>
          </cell>
          <cell r="AG299">
            <v>-385000</v>
          </cell>
          <cell r="AH299">
            <v>-385000</v>
          </cell>
          <cell r="AI299">
            <v>-385000</v>
          </cell>
          <cell r="AJ299">
            <v>-385000</v>
          </cell>
          <cell r="AK299">
            <v>-385000</v>
          </cell>
          <cell r="AL299">
            <v>-250000</v>
          </cell>
          <cell r="AM299">
            <v>-250000</v>
          </cell>
          <cell r="AN299">
            <v>-230000</v>
          </cell>
          <cell r="AO299">
            <v>-170000</v>
          </cell>
          <cell r="AP299">
            <v>0</v>
          </cell>
          <cell r="AQ299">
            <v>0</v>
          </cell>
          <cell r="AR299">
            <v>-3210000</v>
          </cell>
          <cell r="AT299">
            <v>109170</v>
          </cell>
          <cell r="AU299">
            <v>109170</v>
          </cell>
          <cell r="AV299">
            <v>109170</v>
          </cell>
          <cell r="AW299">
            <v>109170</v>
          </cell>
          <cell r="AX299">
            <v>109170</v>
          </cell>
          <cell r="AY299">
            <v>109170</v>
          </cell>
          <cell r="AZ299">
            <v>154670</v>
          </cell>
          <cell r="BA299">
            <v>154670</v>
          </cell>
          <cell r="BB299">
            <v>154670</v>
          </cell>
          <cell r="BC299">
            <v>154670</v>
          </cell>
          <cell r="BD299">
            <v>154670</v>
          </cell>
          <cell r="BE299">
            <v>154670</v>
          </cell>
          <cell r="BF299">
            <v>1583040</v>
          </cell>
          <cell r="BH299">
            <v>-253555.40744090878</v>
          </cell>
          <cell r="BI299">
            <v>-246863.44422222406</v>
          </cell>
          <cell r="BJ299">
            <v>-253574.35727270893</v>
          </cell>
          <cell r="BK299">
            <v>-247577.88773695464</v>
          </cell>
          <cell r="BL299">
            <v>-238111.35340595539</v>
          </cell>
          <cell r="BM299">
            <v>-236919.39996675844</v>
          </cell>
          <cell r="BN299">
            <v>-249542.28005632409</v>
          </cell>
          <cell r="BO299">
            <v>-249174.45813426489</v>
          </cell>
          <cell r="BP299">
            <v>-244950.34797541812</v>
          </cell>
          <cell r="BQ299">
            <v>-250809.94466555025</v>
          </cell>
          <cell r="BR299">
            <v>-254923.56227722345</v>
          </cell>
          <cell r="BS299">
            <v>-254248.25684570894</v>
          </cell>
          <cell r="BT299">
            <v>-2980250.7</v>
          </cell>
          <cell r="BV299">
            <v>0</v>
          </cell>
          <cell r="BW299">
            <v>0</v>
          </cell>
          <cell r="BX299">
            <v>-28987.5</v>
          </cell>
          <cell r="BY299">
            <v>-28987.5</v>
          </cell>
          <cell r="BZ299">
            <v>-28987.5</v>
          </cell>
          <cell r="CA299">
            <v>-28987.5</v>
          </cell>
          <cell r="CB299">
            <v>-45091.666666666672</v>
          </cell>
          <cell r="CC299">
            <v>-45091.666666666672</v>
          </cell>
          <cell r="CD299">
            <v>-45091.666666666672</v>
          </cell>
          <cell r="CE299">
            <v>-45091.666666666672</v>
          </cell>
          <cell r="CF299">
            <v>-45091.666666666672</v>
          </cell>
          <cell r="CG299">
            <v>-45091.666666666672</v>
          </cell>
          <cell r="CH299">
            <v>-386499.99999999988</v>
          </cell>
          <cell r="CJ299">
            <v>67750</v>
          </cell>
          <cell r="CK299">
            <v>67750</v>
          </cell>
          <cell r="CL299">
            <v>67750</v>
          </cell>
          <cell r="CM299">
            <v>67750</v>
          </cell>
          <cell r="CN299">
            <v>67750</v>
          </cell>
          <cell r="CO299">
            <v>67750</v>
          </cell>
          <cell r="CP299">
            <v>67750</v>
          </cell>
          <cell r="CQ299">
            <v>67750</v>
          </cell>
          <cell r="CR299">
            <v>67750</v>
          </cell>
          <cell r="CS299">
            <v>67750</v>
          </cell>
          <cell r="CT299">
            <v>67750</v>
          </cell>
          <cell r="CU299">
            <v>67750</v>
          </cell>
          <cell r="CV299">
            <v>813000</v>
          </cell>
          <cell r="CX299">
            <v>-63750</v>
          </cell>
          <cell r="CY299">
            <v>-63750</v>
          </cell>
          <cell r="CZ299">
            <v>-113750</v>
          </cell>
          <cell r="DA299">
            <v>-135000</v>
          </cell>
          <cell r="DB299">
            <v>-135000</v>
          </cell>
          <cell r="DC299">
            <v>-135000</v>
          </cell>
          <cell r="DD299">
            <v>-177500</v>
          </cell>
          <cell r="DE299">
            <v>-177500</v>
          </cell>
          <cell r="DF299">
            <v>-177500</v>
          </cell>
          <cell r="DG299">
            <v>-198750</v>
          </cell>
          <cell r="DH299">
            <v>-198750</v>
          </cell>
          <cell r="DI299">
            <v>-198750</v>
          </cell>
          <cell r="DJ299">
            <v>-1775000</v>
          </cell>
          <cell r="DL299">
            <v>212334</v>
          </cell>
          <cell r="DM299">
            <v>212334</v>
          </cell>
          <cell r="DN299">
            <v>212334</v>
          </cell>
          <cell r="DO299">
            <v>212334</v>
          </cell>
          <cell r="DP299">
            <v>212334</v>
          </cell>
          <cell r="DQ299">
            <v>212334</v>
          </cell>
          <cell r="DR299">
            <v>212334</v>
          </cell>
          <cell r="DS299">
            <v>212334</v>
          </cell>
          <cell r="DT299">
            <v>212334</v>
          </cell>
          <cell r="DU299">
            <v>212334</v>
          </cell>
          <cell r="DV299">
            <v>212334</v>
          </cell>
          <cell r="DW299">
            <v>212334</v>
          </cell>
          <cell r="DX299">
            <v>2548008</v>
          </cell>
          <cell r="DZ299">
            <v>-497892.77870821016</v>
          </cell>
          <cell r="EA299">
            <v>-441935.73099366511</v>
          </cell>
          <cell r="EB299">
            <v>-433905.98086606973</v>
          </cell>
          <cell r="EC299">
            <v>-405924.279748781</v>
          </cell>
          <cell r="ED299">
            <v>-408117.52474858018</v>
          </cell>
          <cell r="EE299">
            <v>-397789.48243198718</v>
          </cell>
          <cell r="EF299">
            <v>-448978.93254629744</v>
          </cell>
          <cell r="EG299">
            <v>-454774.17519344745</v>
          </cell>
          <cell r="EH299">
            <v>-419382.11173208058</v>
          </cell>
          <cell r="EI299">
            <v>-445882.9827499307</v>
          </cell>
          <cell r="EJ299">
            <v>-469352.03230961866</v>
          </cell>
          <cell r="EK299">
            <v>-441063.98797133111</v>
          </cell>
          <cell r="EL299">
            <v>-5265000</v>
          </cell>
        </row>
        <row r="308">
          <cell r="D308">
            <v>53251.399856246018</v>
          </cell>
          <cell r="E308">
            <v>-108664.37246611512</v>
          </cell>
          <cell r="F308">
            <v>-202364.65453672732</v>
          </cell>
          <cell r="G308">
            <v>-194155.06135567138</v>
          </cell>
          <cell r="H308">
            <v>-239705.25690748909</v>
          </cell>
          <cell r="I308">
            <v>-296385.6269298456</v>
          </cell>
          <cell r="J308">
            <v>-177901.86130040177</v>
          </cell>
          <cell r="K308">
            <v>-337722.74289344967</v>
          </cell>
          <cell r="L308">
            <v>-209246.70253472595</v>
          </cell>
          <cell r="M308">
            <v>320454.95415457018</v>
          </cell>
          <cell r="N308">
            <v>-236479.55740490151</v>
          </cell>
          <cell r="O308">
            <v>-781749.55998507864</v>
          </cell>
          <cell r="P308">
            <v>-2410669.0423035901</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H308">
            <v>-98190.830475259718</v>
          </cell>
          <cell r="BI308">
            <v>-100189.94718392768</v>
          </cell>
          <cell r="BJ308">
            <v>-97050.798905658463</v>
          </cell>
          <cell r="BK308">
            <v>-96792.212732287662</v>
          </cell>
          <cell r="BL308">
            <v>-93654.599057225525</v>
          </cell>
          <cell r="BM308">
            <v>-93884.68798908162</v>
          </cell>
          <cell r="BN308">
            <v>-96338.719148577657</v>
          </cell>
          <cell r="BO308">
            <v>-97182.405807829229</v>
          </cell>
          <cell r="BP308">
            <v>-93014.978537565388</v>
          </cell>
          <cell r="BQ308">
            <v>-94383.244242664077</v>
          </cell>
          <cell r="BR308">
            <v>-95092.990133121828</v>
          </cell>
          <cell r="BS308">
            <v>-94256.585786801137</v>
          </cell>
          <cell r="BT308">
            <v>-1150031.9999999998</v>
          </cell>
          <cell r="BV308">
            <v>0</v>
          </cell>
          <cell r="BW308">
            <v>0</v>
          </cell>
          <cell r="BX308">
            <v>36252.221827230707</v>
          </cell>
          <cell r="BY308">
            <v>36252.221827230707</v>
          </cell>
          <cell r="BZ308">
            <v>36252.221827230707</v>
          </cell>
          <cell r="CA308">
            <v>36252.221827230707</v>
          </cell>
          <cell r="CB308">
            <v>56392.345064581117</v>
          </cell>
          <cell r="CC308">
            <v>56392.345064581117</v>
          </cell>
          <cell r="CD308">
            <v>56392.345064581117</v>
          </cell>
          <cell r="CE308">
            <v>56392.345064581117</v>
          </cell>
          <cell r="CF308">
            <v>56392.345064581117</v>
          </cell>
          <cell r="CG308">
            <v>56392.345064581117</v>
          </cell>
          <cell r="CH308">
            <v>483362.9576964096</v>
          </cell>
          <cell r="CJ308">
            <v>22750</v>
          </cell>
          <cell r="CK308">
            <v>22750</v>
          </cell>
          <cell r="CL308">
            <v>22750</v>
          </cell>
          <cell r="CM308">
            <v>22750</v>
          </cell>
          <cell r="CN308">
            <v>22750</v>
          </cell>
          <cell r="CO308">
            <v>22750</v>
          </cell>
          <cell r="CP308">
            <v>22750</v>
          </cell>
          <cell r="CQ308">
            <v>22750</v>
          </cell>
          <cell r="CR308">
            <v>22750</v>
          </cell>
          <cell r="CS308">
            <v>22750</v>
          </cell>
          <cell r="CT308">
            <v>22750</v>
          </cell>
          <cell r="CU308">
            <v>22750</v>
          </cell>
          <cell r="CV308">
            <v>273000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Z308">
            <v>-389307.76966849429</v>
          </cell>
          <cell r="EA308">
            <v>-346224.42528218741</v>
          </cell>
          <cell r="EB308">
            <v>-319316.07745829952</v>
          </cell>
          <cell r="EC308">
            <v>-295365.07045061444</v>
          </cell>
          <cell r="ED308">
            <v>-294052.87967749429</v>
          </cell>
          <cell r="EE308">
            <v>-284503.1607679947</v>
          </cell>
          <cell r="EF308">
            <v>-337705.48721640522</v>
          </cell>
          <cell r="EG308">
            <v>-337682.68215020158</v>
          </cell>
          <cell r="EH308">
            <v>-308374.0690617417</v>
          </cell>
          <cell r="EI308">
            <v>-329304.14666734682</v>
          </cell>
          <cell r="EJ308">
            <v>-356528.91233636078</v>
          </cell>
          <cell r="EK308">
            <v>-331635.3192628586</v>
          </cell>
          <cell r="EL308">
            <v>-3929999.9999999986</v>
          </cell>
        </row>
        <row r="309">
          <cell r="D309">
            <v>-5471</v>
          </cell>
          <cell r="E309">
            <v>-1386.2</v>
          </cell>
          <cell r="F309">
            <v>-973.6</v>
          </cell>
          <cell r="G309">
            <v>-281.8</v>
          </cell>
          <cell r="H309">
            <v>46.400000000000006</v>
          </cell>
          <cell r="I309">
            <v>138.6</v>
          </cell>
          <cell r="J309">
            <v>-65</v>
          </cell>
          <cell r="K309">
            <v>-91.2</v>
          </cell>
          <cell r="L309">
            <v>-257.8</v>
          </cell>
          <cell r="M309">
            <v>-5181.8</v>
          </cell>
          <cell r="N309">
            <v>-5420.8</v>
          </cell>
          <cell r="O309">
            <v>-5070.8</v>
          </cell>
          <cell r="P309">
            <v>-24015</v>
          </cell>
          <cell r="R309">
            <v>0</v>
          </cell>
          <cell r="S309">
            <v>0</v>
          </cell>
          <cell r="T309">
            <v>0</v>
          </cell>
          <cell r="U309">
            <v>0</v>
          </cell>
          <cell r="V309">
            <v>0</v>
          </cell>
          <cell r="W309">
            <v>0</v>
          </cell>
          <cell r="X309">
            <v>0</v>
          </cell>
          <cell r="Y309">
            <v>0</v>
          </cell>
          <cell r="Z309">
            <v>0</v>
          </cell>
          <cell r="AA309">
            <v>0</v>
          </cell>
          <cell r="AB309">
            <v>0</v>
          </cell>
          <cell r="AC309">
            <v>0</v>
          </cell>
          <cell r="AD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H309">
            <v>0</v>
          </cell>
          <cell r="BI309">
            <v>3.7999999999999989</v>
          </cell>
          <cell r="BJ309">
            <v>-7.6000000000000005</v>
          </cell>
          <cell r="BK309">
            <v>-22.8</v>
          </cell>
          <cell r="BL309">
            <v>-7.6000000000000005</v>
          </cell>
          <cell r="BM309">
            <v>-11.4</v>
          </cell>
          <cell r="BN309">
            <v>-19.000000000000004</v>
          </cell>
          <cell r="BO309">
            <v>-15.200000000000001</v>
          </cell>
          <cell r="BP309">
            <v>-3.8000000000000007</v>
          </cell>
          <cell r="BQ309">
            <v>-3.8000000000000003</v>
          </cell>
          <cell r="BR309">
            <v>15.2</v>
          </cell>
          <cell r="BS309">
            <v>-3.8000000000000003</v>
          </cell>
          <cell r="BT309">
            <v>-76</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row>
        <row r="310">
          <cell r="D310">
            <v>89795.799999999988</v>
          </cell>
          <cell r="E310">
            <v>106316.4</v>
          </cell>
          <cell r="F310">
            <v>75250.799715606132</v>
          </cell>
          <cell r="G310">
            <v>62147.599715606106</v>
          </cell>
          <cell r="H310">
            <v>49113.999715606107</v>
          </cell>
          <cell r="I310">
            <v>47877.799715606103</v>
          </cell>
          <cell r="J310">
            <v>68602.488446498392</v>
          </cell>
          <cell r="K310">
            <v>73975.488446498406</v>
          </cell>
          <cell r="L310">
            <v>60123.088446498397</v>
          </cell>
          <cell r="M310">
            <v>16895.088446498397</v>
          </cell>
          <cell r="N310">
            <v>270343.48844649841</v>
          </cell>
          <cell r="O310">
            <v>163769.68844649839</v>
          </cell>
          <cell r="P310">
            <v>1084211.7295414147</v>
          </cell>
          <cell r="R310">
            <v>-254000</v>
          </cell>
          <cell r="S310">
            <v>-255000</v>
          </cell>
          <cell r="T310">
            <v>-280000</v>
          </cell>
          <cell r="U310">
            <v>-299000</v>
          </cell>
          <cell r="V310">
            <v>-255000</v>
          </cell>
          <cell r="W310">
            <v>-257000</v>
          </cell>
          <cell r="X310">
            <v>-255000</v>
          </cell>
          <cell r="Y310">
            <v>-268000</v>
          </cell>
          <cell r="Z310">
            <v>-283000</v>
          </cell>
          <cell r="AA310">
            <v>-267000</v>
          </cell>
          <cell r="AB310">
            <v>-256000</v>
          </cell>
          <cell r="AC310">
            <v>-228000</v>
          </cell>
          <cell r="AD310">
            <v>-3157000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T310">
            <v>109170</v>
          </cell>
          <cell r="AU310">
            <v>109170</v>
          </cell>
          <cell r="AV310">
            <v>109170</v>
          </cell>
          <cell r="AW310">
            <v>109170</v>
          </cell>
          <cell r="AX310">
            <v>109170</v>
          </cell>
          <cell r="AY310">
            <v>109170</v>
          </cell>
          <cell r="AZ310">
            <v>109170</v>
          </cell>
          <cell r="BA310">
            <v>109170</v>
          </cell>
          <cell r="BB310">
            <v>109170</v>
          </cell>
          <cell r="BC310">
            <v>109170</v>
          </cell>
          <cell r="BD310">
            <v>109170</v>
          </cell>
          <cell r="BE310">
            <v>109170</v>
          </cell>
          <cell r="BF310">
            <v>1310040</v>
          </cell>
          <cell r="BH310">
            <v>-13030.2</v>
          </cell>
          <cell r="BI310">
            <v>-12509.6</v>
          </cell>
          <cell r="BJ310">
            <v>-14101.800000000001</v>
          </cell>
          <cell r="BK310">
            <v>-13205</v>
          </cell>
          <cell r="BL310">
            <v>-14238.6</v>
          </cell>
          <cell r="BM310">
            <v>-13474.800000000001</v>
          </cell>
          <cell r="BN310">
            <v>-13376</v>
          </cell>
          <cell r="BO310">
            <v>-14003</v>
          </cell>
          <cell r="BP310">
            <v>-12855.400000000001</v>
          </cell>
          <cell r="BQ310">
            <v>-13083.4</v>
          </cell>
          <cell r="BR310">
            <v>-12635</v>
          </cell>
          <cell r="BS310">
            <v>-13208.800000000001</v>
          </cell>
          <cell r="BT310">
            <v>-159721.60000000001</v>
          </cell>
          <cell r="BV310">
            <v>0</v>
          </cell>
          <cell r="BW310">
            <v>0</v>
          </cell>
          <cell r="BX310">
            <v>-11473.400284393885</v>
          </cell>
          <cell r="BY310">
            <v>-11473.400284393885</v>
          </cell>
          <cell r="BZ310">
            <v>-11473.400284393885</v>
          </cell>
          <cell r="CA310">
            <v>-11473.400284393885</v>
          </cell>
          <cell r="CB310">
            <v>-17847.511553501598</v>
          </cell>
          <cell r="CC310">
            <v>-17847.511553501598</v>
          </cell>
          <cell r="CD310">
            <v>-17847.511553501598</v>
          </cell>
          <cell r="CE310">
            <v>-17847.511553501598</v>
          </cell>
          <cell r="CF310">
            <v>-17847.511553501598</v>
          </cell>
          <cell r="CG310">
            <v>-17847.511553501598</v>
          </cell>
          <cell r="CH310">
            <v>-152978.67045858511</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L310">
            <v>4816</v>
          </cell>
          <cell r="DM310">
            <v>4816</v>
          </cell>
          <cell r="DN310">
            <v>4816</v>
          </cell>
          <cell r="DO310">
            <v>4816</v>
          </cell>
          <cell r="DP310">
            <v>4816</v>
          </cell>
          <cell r="DQ310">
            <v>4816</v>
          </cell>
          <cell r="DR310">
            <v>4816</v>
          </cell>
          <cell r="DS310">
            <v>4816</v>
          </cell>
          <cell r="DT310">
            <v>4816</v>
          </cell>
          <cell r="DU310">
            <v>4816</v>
          </cell>
          <cell r="DV310">
            <v>4816</v>
          </cell>
          <cell r="DW310">
            <v>4816</v>
          </cell>
          <cell r="DX310">
            <v>57792</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row>
        <row r="311">
          <cell r="D311">
            <v>137576.19985624601</v>
          </cell>
          <cell r="E311">
            <v>-3734.1724661151238</v>
          </cell>
          <cell r="F311">
            <v>-128087.45482112119</v>
          </cell>
          <cell r="G311">
            <v>-132289.26164006526</v>
          </cell>
          <cell r="H311">
            <v>-190544.857191883</v>
          </cell>
          <cell r="I311">
            <v>-248369.22721423954</v>
          </cell>
          <cell r="J311">
            <v>-109364.37285390338</v>
          </cell>
          <cell r="K311">
            <v>-263838.45444695128</v>
          </cell>
          <cell r="L311">
            <v>-149381.41408822755</v>
          </cell>
          <cell r="M311">
            <v>332168.24260106857</v>
          </cell>
          <cell r="N311">
            <v>28443.131041596906</v>
          </cell>
          <cell r="O311">
            <v>-623050.67153858033</v>
          </cell>
          <cell r="P311">
            <v>-1350472.3127621755</v>
          </cell>
          <cell r="R311">
            <v>-254000</v>
          </cell>
          <cell r="S311">
            <v>-255000</v>
          </cell>
          <cell r="T311">
            <v>-280000</v>
          </cell>
          <cell r="U311">
            <v>-299000</v>
          </cell>
          <cell r="V311">
            <v>-255000</v>
          </cell>
          <cell r="W311">
            <v>-257000</v>
          </cell>
          <cell r="X311">
            <v>-255000</v>
          </cell>
          <cell r="Y311">
            <v>-268000</v>
          </cell>
          <cell r="Z311">
            <v>-283000</v>
          </cell>
          <cell r="AA311">
            <v>-267000</v>
          </cell>
          <cell r="AB311">
            <v>-256000</v>
          </cell>
          <cell r="AC311">
            <v>-228000</v>
          </cell>
          <cell r="AD311">
            <v>-3157000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T311">
            <v>109170</v>
          </cell>
          <cell r="AU311">
            <v>109170</v>
          </cell>
          <cell r="AV311">
            <v>109170</v>
          </cell>
          <cell r="AW311">
            <v>109170</v>
          </cell>
          <cell r="AX311">
            <v>109170</v>
          </cell>
          <cell r="AY311">
            <v>109170</v>
          </cell>
          <cell r="AZ311">
            <v>109170</v>
          </cell>
          <cell r="BA311">
            <v>109170</v>
          </cell>
          <cell r="BB311">
            <v>109170</v>
          </cell>
          <cell r="BC311">
            <v>109170</v>
          </cell>
          <cell r="BD311">
            <v>109170</v>
          </cell>
          <cell r="BE311">
            <v>109170</v>
          </cell>
          <cell r="BF311">
            <v>1310040</v>
          </cell>
          <cell r="BH311">
            <v>-111221.03047525971</v>
          </cell>
          <cell r="BI311">
            <v>-112695.74718392768</v>
          </cell>
          <cell r="BJ311">
            <v>-111160.19890565847</v>
          </cell>
          <cell r="BK311">
            <v>-110020.01273228767</v>
          </cell>
          <cell r="BL311">
            <v>-107900.79905722554</v>
          </cell>
          <cell r="BM311">
            <v>-107370.88798908162</v>
          </cell>
          <cell r="BN311">
            <v>-109733.71914857766</v>
          </cell>
          <cell r="BO311">
            <v>-111200.60580782923</v>
          </cell>
          <cell r="BP311">
            <v>-105874.1785375654</v>
          </cell>
          <cell r="BQ311">
            <v>-107470.44424266407</v>
          </cell>
          <cell r="BR311">
            <v>-107712.79013312183</v>
          </cell>
          <cell r="BS311">
            <v>-107469.18578680114</v>
          </cell>
          <cell r="BT311">
            <v>-1309829.5999999999</v>
          </cell>
          <cell r="BV311">
            <v>0</v>
          </cell>
          <cell r="BW311">
            <v>0</v>
          </cell>
          <cell r="BX311">
            <v>24778.82154283682</v>
          </cell>
          <cell r="BY311">
            <v>24778.82154283682</v>
          </cell>
          <cell r="BZ311">
            <v>24778.82154283682</v>
          </cell>
          <cell r="CA311">
            <v>24778.82154283682</v>
          </cell>
          <cell r="CB311">
            <v>38544.833511079516</v>
          </cell>
          <cell r="CC311">
            <v>38544.833511079516</v>
          </cell>
          <cell r="CD311">
            <v>38544.833511079516</v>
          </cell>
          <cell r="CE311">
            <v>38544.833511079516</v>
          </cell>
          <cell r="CF311">
            <v>38544.833511079516</v>
          </cell>
          <cell r="CG311">
            <v>38544.833511079516</v>
          </cell>
          <cell r="CH311">
            <v>330384.28723782452</v>
          </cell>
          <cell r="CJ311">
            <v>22750</v>
          </cell>
          <cell r="CK311">
            <v>22750</v>
          </cell>
          <cell r="CL311">
            <v>22750</v>
          </cell>
          <cell r="CM311">
            <v>22750</v>
          </cell>
          <cell r="CN311">
            <v>22750</v>
          </cell>
          <cell r="CO311">
            <v>22750</v>
          </cell>
          <cell r="CP311">
            <v>22750</v>
          </cell>
          <cell r="CQ311">
            <v>22750</v>
          </cell>
          <cell r="CR311">
            <v>22750</v>
          </cell>
          <cell r="CS311">
            <v>22750</v>
          </cell>
          <cell r="CT311">
            <v>22750</v>
          </cell>
          <cell r="CU311">
            <v>22750</v>
          </cell>
          <cell r="CV311">
            <v>273000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L311">
            <v>4816</v>
          </cell>
          <cell r="DM311">
            <v>4816</v>
          </cell>
          <cell r="DN311">
            <v>4816</v>
          </cell>
          <cell r="DO311">
            <v>4816</v>
          </cell>
          <cell r="DP311">
            <v>4816</v>
          </cell>
          <cell r="DQ311">
            <v>4816</v>
          </cell>
          <cell r="DR311">
            <v>4816</v>
          </cell>
          <cell r="DS311">
            <v>4816</v>
          </cell>
          <cell r="DT311">
            <v>4816</v>
          </cell>
          <cell r="DU311">
            <v>4816</v>
          </cell>
          <cell r="DV311">
            <v>4816</v>
          </cell>
          <cell r="DW311">
            <v>4816</v>
          </cell>
          <cell r="DX311">
            <v>57792</v>
          </cell>
          <cell r="DZ311">
            <v>-389307.76966849429</v>
          </cell>
          <cell r="EA311">
            <v>-346224.42528218741</v>
          </cell>
          <cell r="EB311">
            <v>-319316.07745829952</v>
          </cell>
          <cell r="EC311">
            <v>-295365.07045061444</v>
          </cell>
          <cell r="ED311">
            <v>-294052.87967749429</v>
          </cell>
          <cell r="EE311">
            <v>-284503.1607679947</v>
          </cell>
          <cell r="EF311">
            <v>-337705.48721640522</v>
          </cell>
          <cell r="EG311">
            <v>-337682.68215020158</v>
          </cell>
          <cell r="EH311">
            <v>-308374.0690617417</v>
          </cell>
          <cell r="EI311">
            <v>-329304.14666734682</v>
          </cell>
          <cell r="EJ311">
            <v>-356528.91233636078</v>
          </cell>
          <cell r="EK311">
            <v>-331635.3192628586</v>
          </cell>
          <cell r="EL311">
            <v>-3929999.9999999986</v>
          </cell>
        </row>
        <row r="312">
          <cell r="P312">
            <v>0</v>
          </cell>
          <cell r="AD312">
            <v>0</v>
          </cell>
          <cell r="AR312">
            <v>0</v>
          </cell>
          <cell r="BF312">
            <v>0</v>
          </cell>
          <cell r="BT312">
            <v>0</v>
          </cell>
          <cell r="CH312">
            <v>0</v>
          </cell>
          <cell r="CV312">
            <v>0</v>
          </cell>
          <cell r="DJ312">
            <v>0</v>
          </cell>
          <cell r="DX312">
            <v>0</v>
          </cell>
          <cell r="EL312">
            <v>0</v>
          </cell>
        </row>
        <row r="313">
          <cell r="D313">
            <v>-40936.77219032374</v>
          </cell>
          <cell r="E313">
            <v>-37178.855319138514</v>
          </cell>
          <cell r="F313">
            <v>-40582.957545486221</v>
          </cell>
          <cell r="G313">
            <v>-42237.018636585854</v>
          </cell>
          <cell r="H313">
            <v>-34755.917118733603</v>
          </cell>
          <cell r="I313">
            <v>-35958.709964788286</v>
          </cell>
          <cell r="J313">
            <v>-36707.830303595227</v>
          </cell>
          <cell r="K313">
            <v>-35384.393297010582</v>
          </cell>
          <cell r="L313">
            <v>-37937.08160460995</v>
          </cell>
          <cell r="M313">
            <v>-36496.414098738191</v>
          </cell>
          <cell r="N313">
            <v>-39329.221869855537</v>
          </cell>
          <cell r="O313">
            <v>-37737.008051134297</v>
          </cell>
          <cell r="P313">
            <v>-455242.18</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H313">
            <v>-32488.295789677544</v>
          </cell>
          <cell r="BI313">
            <v>-29649.388024279535</v>
          </cell>
          <cell r="BJ313">
            <v>-32253.146718858818</v>
          </cell>
          <cell r="BK313">
            <v>-33494.177202550665</v>
          </cell>
          <cell r="BL313">
            <v>-25901.352655037957</v>
          </cell>
          <cell r="BM313">
            <v>-26987.710200897214</v>
          </cell>
          <cell r="BN313">
            <v>-27408.261639074823</v>
          </cell>
          <cell r="BO313">
            <v>-27043.303860139891</v>
          </cell>
          <cell r="BP313">
            <v>-29718.971180387958</v>
          </cell>
          <cell r="BQ313">
            <v>-27821.033553929727</v>
          </cell>
          <cell r="BR313">
            <v>-31926.068015352888</v>
          </cell>
          <cell r="BS313">
            <v>-30650.47115981298</v>
          </cell>
          <cell r="BT313">
            <v>-355342.18</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Z313">
            <v>-8448.4764006461937</v>
          </cell>
          <cell r="EA313">
            <v>-7529.467294858975</v>
          </cell>
          <cell r="EB313">
            <v>-8329.8108266274012</v>
          </cell>
          <cell r="EC313">
            <v>-8742.8414340351846</v>
          </cell>
          <cell r="ED313">
            <v>-8854.5644636956458</v>
          </cell>
          <cell r="EE313">
            <v>-8970.9997638910718</v>
          </cell>
          <cell r="EF313">
            <v>-9299.5686645204078</v>
          </cell>
          <cell r="EG313">
            <v>-8341.0894368706886</v>
          </cell>
          <cell r="EH313">
            <v>-8218.1104242219899</v>
          </cell>
          <cell r="EI313">
            <v>-8675.3805448084622</v>
          </cell>
          <cell r="EJ313">
            <v>-7403.1538545026478</v>
          </cell>
          <cell r="EK313">
            <v>-7086.536891321316</v>
          </cell>
          <cell r="EL313">
            <v>-99899.999999999985</v>
          </cell>
        </row>
        <row r="314">
          <cell r="D314">
            <v>-4003.7999999999997</v>
          </cell>
          <cell r="E314">
            <v>8878.4000000000015</v>
          </cell>
          <cell r="F314">
            <v>14931.6</v>
          </cell>
          <cell r="G314">
            <v>16950.599999999999</v>
          </cell>
          <cell r="H314">
            <v>-954.4</v>
          </cell>
          <cell r="I314">
            <v>45.600000000000009</v>
          </cell>
          <cell r="J314">
            <v>-9950.6</v>
          </cell>
          <cell r="K314">
            <v>21022.799999999999</v>
          </cell>
          <cell r="L314">
            <v>4034.2</v>
          </cell>
          <cell r="M314">
            <v>4015.2000000000003</v>
          </cell>
          <cell r="N314">
            <v>2969.6000000000004</v>
          </cell>
          <cell r="O314">
            <v>2981</v>
          </cell>
          <cell r="P314">
            <v>60920.19999999999</v>
          </cell>
          <cell r="R314">
            <v>0</v>
          </cell>
          <cell r="S314">
            <v>0</v>
          </cell>
          <cell r="T314">
            <v>0</v>
          </cell>
          <cell r="U314">
            <v>0</v>
          </cell>
          <cell r="V314">
            <v>0</v>
          </cell>
          <cell r="W314">
            <v>0</v>
          </cell>
          <cell r="X314">
            <v>0</v>
          </cell>
          <cell r="Y314">
            <v>0</v>
          </cell>
          <cell r="Z314">
            <v>0</v>
          </cell>
          <cell r="AA314">
            <v>0</v>
          </cell>
          <cell r="AB314">
            <v>0</v>
          </cell>
          <cell r="AC314">
            <v>0</v>
          </cell>
          <cell r="AD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H314">
            <v>-3.7999999999999972</v>
          </cell>
          <cell r="BI314">
            <v>-121.6</v>
          </cell>
          <cell r="BJ314">
            <v>-68.399999999999991</v>
          </cell>
          <cell r="BK314">
            <v>-49.4</v>
          </cell>
          <cell r="BL314">
            <v>45.6</v>
          </cell>
          <cell r="BM314">
            <v>45.600000000000009</v>
          </cell>
          <cell r="BN314">
            <v>49.400000000000006</v>
          </cell>
          <cell r="BO314">
            <v>22.800000000000004</v>
          </cell>
          <cell r="BP314">
            <v>34.20000000000001</v>
          </cell>
          <cell r="BQ314">
            <v>15.200000000000003</v>
          </cell>
          <cell r="BR314">
            <v>-30.4</v>
          </cell>
          <cell r="BS314">
            <v>-19</v>
          </cell>
          <cell r="BT314">
            <v>-79.799999999999969</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row>
        <row r="315">
          <cell r="D315">
            <v>92158.297763798342</v>
          </cell>
          <cell r="E315">
            <v>113846.38250591907</v>
          </cell>
          <cell r="F315">
            <v>-65286.936385767316</v>
          </cell>
          <cell r="G315">
            <v>-52569.040278185523</v>
          </cell>
          <cell r="H315">
            <v>-86930.450096311484</v>
          </cell>
          <cell r="I315">
            <v>-47706.258817024645</v>
          </cell>
          <cell r="J315">
            <v>-30693.606983611895</v>
          </cell>
          <cell r="K315">
            <v>-66032.827311336092</v>
          </cell>
          <cell r="L315">
            <v>-61718.865499291023</v>
          </cell>
          <cell r="M315">
            <v>-47866.911697992975</v>
          </cell>
          <cell r="N315">
            <v>108957.51871920339</v>
          </cell>
          <cell r="O315">
            <v>104055.20456478071</v>
          </cell>
          <cell r="P315">
            <v>-39787.493515819413</v>
          </cell>
          <cell r="R315">
            <v>0</v>
          </cell>
          <cell r="S315">
            <v>0</v>
          </cell>
          <cell r="T315">
            <v>0</v>
          </cell>
          <cell r="U315">
            <v>0</v>
          </cell>
          <cell r="V315">
            <v>0</v>
          </cell>
          <cell r="W315">
            <v>0</v>
          </cell>
          <cell r="X315">
            <v>0</v>
          </cell>
          <cell r="Y315">
            <v>0</v>
          </cell>
          <cell r="Z315">
            <v>0</v>
          </cell>
          <cell r="AA315">
            <v>0</v>
          </cell>
          <cell r="AB315">
            <v>0</v>
          </cell>
          <cell r="AC315">
            <v>0</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H315">
            <v>-18968.851968984578</v>
          </cell>
          <cell r="BI315">
            <v>-18063.62683549738</v>
          </cell>
          <cell r="BJ315">
            <v>-18452.436093842694</v>
          </cell>
          <cell r="BK315">
            <v>-18382.699098469086</v>
          </cell>
          <cell r="BL315">
            <v>-17648.937446884182</v>
          </cell>
          <cell r="BM315">
            <v>-17325.560541505034</v>
          </cell>
          <cell r="BN315">
            <v>-18331.496951804478</v>
          </cell>
          <cell r="BO315">
            <v>-17487.199584563612</v>
          </cell>
          <cell r="BP315">
            <v>-18277.997672182333</v>
          </cell>
          <cell r="BQ315">
            <v>-19036.517471866064</v>
          </cell>
          <cell r="BR315">
            <v>-18295.83571678209</v>
          </cell>
          <cell r="BS315">
            <v>-18467.860617618462</v>
          </cell>
          <cell r="BT315">
            <v>-218739.02000000002</v>
          </cell>
          <cell r="BV315">
            <v>0</v>
          </cell>
          <cell r="BW315">
            <v>0</v>
          </cell>
          <cell r="BX315">
            <v>-3062.7355136864558</v>
          </cell>
          <cell r="BY315">
            <v>-3062.7355136864558</v>
          </cell>
          <cell r="BZ315">
            <v>-3062.7355136864558</v>
          </cell>
          <cell r="CA315">
            <v>-3062.7355136864558</v>
          </cell>
          <cell r="CB315">
            <v>-4764.2552435122652</v>
          </cell>
          <cell r="CC315">
            <v>-4764.2552435122652</v>
          </cell>
          <cell r="CD315">
            <v>-4764.2552435122652</v>
          </cell>
          <cell r="CE315">
            <v>-4764.2552435122652</v>
          </cell>
          <cell r="CF315">
            <v>-4764.2552435122652</v>
          </cell>
          <cell r="CG315">
            <v>-4764.2552435122652</v>
          </cell>
          <cell r="CH315">
            <v>-40836.473515819409</v>
          </cell>
          <cell r="CJ315">
            <v>22500</v>
          </cell>
          <cell r="CK315">
            <v>22500</v>
          </cell>
          <cell r="CL315">
            <v>22500</v>
          </cell>
          <cell r="CM315">
            <v>22500</v>
          </cell>
          <cell r="CN315">
            <v>22500</v>
          </cell>
          <cell r="CO315">
            <v>22500</v>
          </cell>
          <cell r="CP315">
            <v>22500</v>
          </cell>
          <cell r="CQ315">
            <v>22500</v>
          </cell>
          <cell r="CR315">
            <v>22500</v>
          </cell>
          <cell r="CS315">
            <v>22500</v>
          </cell>
          <cell r="CT315">
            <v>22500</v>
          </cell>
          <cell r="CU315">
            <v>22500</v>
          </cell>
          <cell r="CV315">
            <v>270000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L315">
            <v>15824</v>
          </cell>
          <cell r="DM315">
            <v>15824</v>
          </cell>
          <cell r="DN315">
            <v>15824</v>
          </cell>
          <cell r="DO315">
            <v>15824</v>
          </cell>
          <cell r="DP315">
            <v>15824</v>
          </cell>
          <cell r="DQ315">
            <v>15824</v>
          </cell>
          <cell r="DR315">
            <v>15824</v>
          </cell>
          <cell r="DS315">
            <v>15824</v>
          </cell>
          <cell r="DT315">
            <v>15824</v>
          </cell>
          <cell r="DU315">
            <v>15824</v>
          </cell>
          <cell r="DV315">
            <v>15824</v>
          </cell>
          <cell r="DW315">
            <v>15824</v>
          </cell>
          <cell r="DX315">
            <v>189888</v>
          </cell>
          <cell r="DZ315">
            <v>-7196.8502672170871</v>
          </cell>
          <cell r="EA315">
            <v>-6413.9906585835433</v>
          </cell>
          <cell r="EB315">
            <v>-7095.7647782381628</v>
          </cell>
          <cell r="EC315">
            <v>-7447.6056660299719</v>
          </cell>
          <cell r="ED315">
            <v>-7542.7771357408346</v>
          </cell>
          <cell r="EE315">
            <v>-7641.962761833156</v>
          </cell>
          <cell r="EF315">
            <v>-7921.8547882951498</v>
          </cell>
          <cell r="EG315">
            <v>-7105.3724832602256</v>
          </cell>
          <cell r="EH315">
            <v>-7000.6125835964212</v>
          </cell>
          <cell r="EI315">
            <v>-7390.1389826146442</v>
          </cell>
          <cell r="EJ315">
            <v>-6306.3903205022598</v>
          </cell>
          <cell r="EK315">
            <v>-6036.6795740885664</v>
          </cell>
          <cell r="EL315">
            <v>-85100.000000000029</v>
          </cell>
        </row>
        <row r="316">
          <cell r="D316">
            <v>47217.7255734746</v>
          </cell>
          <cell r="E316">
            <v>85545.927186780551</v>
          </cell>
          <cell r="F316">
            <v>-90938.293931253545</v>
          </cell>
          <cell r="G316">
            <v>-77855.458914771385</v>
          </cell>
          <cell r="H316">
            <v>-122640.76721504508</v>
          </cell>
          <cell r="I316">
            <v>-83619.368781812926</v>
          </cell>
          <cell r="J316">
            <v>-77352.037287207117</v>
          </cell>
          <cell r="K316">
            <v>-80394.420608346671</v>
          </cell>
          <cell r="L316">
            <v>-95621.747103900969</v>
          </cell>
          <cell r="M316">
            <v>-80348.125796731169</v>
          </cell>
          <cell r="N316">
            <v>72597.896849347861</v>
          </cell>
          <cell r="O316">
            <v>69299.196513646413</v>
          </cell>
          <cell r="P316">
            <v>-434109.47351581941</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H316">
            <v>-51460.947758662121</v>
          </cell>
          <cell r="BI316">
            <v>-47834.614859776913</v>
          </cell>
          <cell r="BJ316">
            <v>-50773.982812701513</v>
          </cell>
          <cell r="BK316">
            <v>-51926.276301019752</v>
          </cell>
          <cell r="BL316">
            <v>-43504.69010192214</v>
          </cell>
          <cell r="BM316">
            <v>-44267.670742402246</v>
          </cell>
          <cell r="BN316">
            <v>-45690.358590879303</v>
          </cell>
          <cell r="BO316">
            <v>-44507.703444703504</v>
          </cell>
          <cell r="BP316">
            <v>-47962.768852570291</v>
          </cell>
          <cell r="BQ316">
            <v>-46842.35102579579</v>
          </cell>
          <cell r="BR316">
            <v>-50252.303732134984</v>
          </cell>
          <cell r="BS316">
            <v>-49137.331777431442</v>
          </cell>
          <cell r="BT316">
            <v>-574161</v>
          </cell>
          <cell r="BV316">
            <v>0</v>
          </cell>
          <cell r="BW316">
            <v>0</v>
          </cell>
          <cell r="BX316">
            <v>-3062.7355136864558</v>
          </cell>
          <cell r="BY316">
            <v>-3062.7355136864558</v>
          </cell>
          <cell r="BZ316">
            <v>-3062.7355136864558</v>
          </cell>
          <cell r="CA316">
            <v>-3062.7355136864558</v>
          </cell>
          <cell r="CB316">
            <v>-4764.2552435122652</v>
          </cell>
          <cell r="CC316">
            <v>-4764.2552435122652</v>
          </cell>
          <cell r="CD316">
            <v>-4764.2552435122652</v>
          </cell>
          <cell r="CE316">
            <v>-4764.2552435122652</v>
          </cell>
          <cell r="CF316">
            <v>-4764.2552435122652</v>
          </cell>
          <cell r="CG316">
            <v>-4764.2552435122652</v>
          </cell>
          <cell r="CH316">
            <v>-40836.473515819409</v>
          </cell>
          <cell r="CJ316">
            <v>22500</v>
          </cell>
          <cell r="CK316">
            <v>22500</v>
          </cell>
          <cell r="CL316">
            <v>22500</v>
          </cell>
          <cell r="CM316">
            <v>22500</v>
          </cell>
          <cell r="CN316">
            <v>22500</v>
          </cell>
          <cell r="CO316">
            <v>22500</v>
          </cell>
          <cell r="CP316">
            <v>22500</v>
          </cell>
          <cell r="CQ316">
            <v>22500</v>
          </cell>
          <cell r="CR316">
            <v>22500</v>
          </cell>
          <cell r="CS316">
            <v>22500</v>
          </cell>
          <cell r="CT316">
            <v>22500</v>
          </cell>
          <cell r="CU316">
            <v>22500</v>
          </cell>
          <cell r="CV316">
            <v>270000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L316">
            <v>15824</v>
          </cell>
          <cell r="DM316">
            <v>15824</v>
          </cell>
          <cell r="DN316">
            <v>15824</v>
          </cell>
          <cell r="DO316">
            <v>15824</v>
          </cell>
          <cell r="DP316">
            <v>15824</v>
          </cell>
          <cell r="DQ316">
            <v>15824</v>
          </cell>
          <cell r="DR316">
            <v>15824</v>
          </cell>
          <cell r="DS316">
            <v>15824</v>
          </cell>
          <cell r="DT316">
            <v>15824</v>
          </cell>
          <cell r="DU316">
            <v>15824</v>
          </cell>
          <cell r="DV316">
            <v>15824</v>
          </cell>
          <cell r="DW316">
            <v>15824</v>
          </cell>
          <cell r="DX316">
            <v>189888</v>
          </cell>
          <cell r="DZ316">
            <v>-15645.326667863281</v>
          </cell>
          <cell r="EA316">
            <v>-13943.457953442517</v>
          </cell>
          <cell r="EB316">
            <v>-15425.575604865564</v>
          </cell>
          <cell r="EC316">
            <v>-16190.447100065157</v>
          </cell>
          <cell r="ED316">
            <v>-16397.34159943648</v>
          </cell>
          <cell r="EE316">
            <v>-16612.96252572423</v>
          </cell>
          <cell r="EF316">
            <v>-17221.423452815558</v>
          </cell>
          <cell r="EG316">
            <v>-15446.461920130914</v>
          </cell>
          <cell r="EH316">
            <v>-15218.723007818411</v>
          </cell>
          <cell r="EI316">
            <v>-16065.519527423106</v>
          </cell>
          <cell r="EJ316">
            <v>-13709.544175004907</v>
          </cell>
          <cell r="EK316">
            <v>-13123.216465409881</v>
          </cell>
          <cell r="EL316">
            <v>-185000</v>
          </cell>
        </row>
        <row r="317">
          <cell r="P317">
            <v>0</v>
          </cell>
          <cell r="AD317">
            <v>0</v>
          </cell>
          <cell r="AR317">
            <v>0</v>
          </cell>
          <cell r="BF317">
            <v>0</v>
          </cell>
          <cell r="BT317">
            <v>0</v>
          </cell>
          <cell r="CH317">
            <v>0</v>
          </cell>
          <cell r="CV317">
            <v>0</v>
          </cell>
          <cell r="DJ317">
            <v>0</v>
          </cell>
          <cell r="DX317">
            <v>0</v>
          </cell>
          <cell r="EL317">
            <v>0</v>
          </cell>
        </row>
        <row r="318">
          <cell r="D318">
            <v>-12631.2</v>
          </cell>
          <cell r="E318">
            <v>-11354.4</v>
          </cell>
          <cell r="F318">
            <v>-11643</v>
          </cell>
          <cell r="G318">
            <v>-11768.4</v>
          </cell>
          <cell r="H318">
            <v>-11312.6</v>
          </cell>
          <cell r="I318">
            <v>-11350.6</v>
          </cell>
          <cell r="J318">
            <v>-11346.8</v>
          </cell>
          <cell r="K318">
            <v>-11324</v>
          </cell>
          <cell r="L318">
            <v>-11312.6</v>
          </cell>
          <cell r="M318">
            <v>-11717.3</v>
          </cell>
          <cell r="N318">
            <v>-11694.5</v>
          </cell>
          <cell r="O318">
            <v>-11686.9</v>
          </cell>
          <cell r="P318">
            <v>-139142.30000000002</v>
          </cell>
          <cell r="R318">
            <v>0</v>
          </cell>
          <cell r="S318">
            <v>0</v>
          </cell>
          <cell r="T318">
            <v>0</v>
          </cell>
          <cell r="U318">
            <v>0</v>
          </cell>
          <cell r="V318">
            <v>0</v>
          </cell>
          <cell r="W318">
            <v>0</v>
          </cell>
          <cell r="X318">
            <v>0</v>
          </cell>
          <cell r="Y318">
            <v>0</v>
          </cell>
          <cell r="Z318">
            <v>0</v>
          </cell>
          <cell r="AA318">
            <v>0</v>
          </cell>
          <cell r="AB318">
            <v>0</v>
          </cell>
          <cell r="AC318">
            <v>0</v>
          </cell>
          <cell r="AD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H318">
            <v>-12631.2</v>
          </cell>
          <cell r="BI318">
            <v>-11354.4</v>
          </cell>
          <cell r="BJ318">
            <v>-11628</v>
          </cell>
          <cell r="BK318">
            <v>-11753.4</v>
          </cell>
          <cell r="BL318">
            <v>-11312.6</v>
          </cell>
          <cell r="BM318">
            <v>-11350.6</v>
          </cell>
          <cell r="BN318">
            <v>-11346.8</v>
          </cell>
          <cell r="BO318">
            <v>-11324</v>
          </cell>
          <cell r="BP318">
            <v>-11312.6</v>
          </cell>
          <cell r="BQ318">
            <v>-11717.3</v>
          </cell>
          <cell r="BR318">
            <v>-11694.5</v>
          </cell>
          <cell r="BS318">
            <v>-11686.9</v>
          </cell>
          <cell r="BT318">
            <v>-139112.30000000002</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row>
        <row r="319">
          <cell r="D319">
            <v>0</v>
          </cell>
          <cell r="E319">
            <v>19</v>
          </cell>
          <cell r="F319">
            <v>38</v>
          </cell>
          <cell r="G319">
            <v>19</v>
          </cell>
          <cell r="H319">
            <v>57</v>
          </cell>
          <cell r="I319">
            <v>-19</v>
          </cell>
          <cell r="J319">
            <v>38</v>
          </cell>
          <cell r="K319">
            <v>19</v>
          </cell>
          <cell r="L319">
            <v>19</v>
          </cell>
          <cell r="M319">
            <v>0</v>
          </cell>
          <cell r="N319">
            <v>0</v>
          </cell>
          <cell r="O319">
            <v>0</v>
          </cell>
          <cell r="P319">
            <v>190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H319">
            <v>0</v>
          </cell>
          <cell r="BI319">
            <v>19</v>
          </cell>
          <cell r="BJ319">
            <v>38</v>
          </cell>
          <cell r="BK319">
            <v>19</v>
          </cell>
          <cell r="BL319">
            <v>57</v>
          </cell>
          <cell r="BM319">
            <v>-19</v>
          </cell>
          <cell r="BN319">
            <v>38</v>
          </cell>
          <cell r="BO319">
            <v>19</v>
          </cell>
          <cell r="BP319">
            <v>19</v>
          </cell>
          <cell r="BQ319">
            <v>0</v>
          </cell>
          <cell r="BR319">
            <v>0</v>
          </cell>
          <cell r="BS319">
            <v>0</v>
          </cell>
          <cell r="BT319">
            <v>190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row>
        <row r="320">
          <cell r="D320">
            <v>-113497.68773935738</v>
          </cell>
          <cell r="E320">
            <v>-109909.38656673435</v>
          </cell>
          <cell r="F320">
            <v>-92952.777018352688</v>
          </cell>
          <cell r="G320">
            <v>-12543.462718604746</v>
          </cell>
          <cell r="H320">
            <v>-13589.787689457227</v>
          </cell>
          <cell r="I320">
            <v>-13628.916724590737</v>
          </cell>
          <cell r="J320">
            <v>-12338.207395611964</v>
          </cell>
          <cell r="K320">
            <v>-11657.111766847993</v>
          </cell>
          <cell r="L320">
            <v>-12384.138718492415</v>
          </cell>
          <cell r="M320">
            <v>-12720.564224579644</v>
          </cell>
          <cell r="N320">
            <v>-11623.908462386211</v>
          </cell>
          <cell r="O320">
            <v>-11960.450974984709</v>
          </cell>
          <cell r="P320">
            <v>-428806.4000000002</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H320">
            <v>-5112.6795689524615</v>
          </cell>
          <cell r="BI320">
            <v>-4352.0246246199658</v>
          </cell>
          <cell r="BJ320">
            <v>-4668.4622037043364</v>
          </cell>
          <cell r="BK320">
            <v>-4036.8173475901444</v>
          </cell>
          <cell r="BL320">
            <v>-3735.2955297932772</v>
          </cell>
          <cell r="BM320">
            <v>-4189.0711869569914</v>
          </cell>
          <cell r="BN320">
            <v>-3236.5563259352284</v>
          </cell>
          <cell r="BO320">
            <v>-3254.4123421862855</v>
          </cell>
          <cell r="BP320">
            <v>-3640.7175997487743</v>
          </cell>
          <cell r="BQ320">
            <v>-3986.5533587096943</v>
          </cell>
          <cell r="BR320">
            <v>-4028.8814975335599</v>
          </cell>
          <cell r="BS320">
            <v>-4048.9284142692813</v>
          </cell>
          <cell r="BT320">
            <v>-48290.400000000009</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L320">
            <v>173</v>
          </cell>
          <cell r="DM320">
            <v>173</v>
          </cell>
          <cell r="DN320">
            <v>173</v>
          </cell>
          <cell r="DO320">
            <v>173</v>
          </cell>
          <cell r="DP320">
            <v>173</v>
          </cell>
          <cell r="DQ320">
            <v>173</v>
          </cell>
          <cell r="DR320">
            <v>173</v>
          </cell>
          <cell r="DS320">
            <v>173</v>
          </cell>
          <cell r="DT320">
            <v>173</v>
          </cell>
          <cell r="DU320">
            <v>173</v>
          </cell>
          <cell r="DV320">
            <v>173</v>
          </cell>
          <cell r="DW320">
            <v>173</v>
          </cell>
          <cell r="DX320">
            <v>2076</v>
          </cell>
          <cell r="DZ320">
            <v>-7558.008170404918</v>
          </cell>
          <cell r="EA320">
            <v>-4730.3619421143703</v>
          </cell>
          <cell r="EB320">
            <v>-7457.3148146483563</v>
          </cell>
          <cell r="EC320">
            <v>-7679.6453710146016</v>
          </cell>
          <cell r="ED320">
            <v>-9027.4921596639506</v>
          </cell>
          <cell r="EE320">
            <v>-8612.8455376337461</v>
          </cell>
          <cell r="EF320">
            <v>-8274.6510696767364</v>
          </cell>
          <cell r="EG320">
            <v>-7575.6994246617069</v>
          </cell>
          <cell r="EH320">
            <v>-7916.4211187436422</v>
          </cell>
          <cell r="EI320">
            <v>-7907.0108658699501</v>
          </cell>
          <cell r="EJ320">
            <v>-6768.0269648526519</v>
          </cell>
          <cell r="EK320">
            <v>-6492.5225607154289</v>
          </cell>
          <cell r="EL320">
            <v>-90000.000000000044</v>
          </cell>
        </row>
        <row r="321">
          <cell r="D321">
            <v>-126128.88773935738</v>
          </cell>
          <cell r="E321">
            <v>-121244.78656673434</v>
          </cell>
          <cell r="F321">
            <v>-104557.77701835269</v>
          </cell>
          <cell r="G321">
            <v>-24292.862718604745</v>
          </cell>
          <cell r="H321">
            <v>-24845.387689457228</v>
          </cell>
          <cell r="I321">
            <v>-24998.516724590736</v>
          </cell>
          <cell r="J321">
            <v>-23647.007395611963</v>
          </cell>
          <cell r="K321">
            <v>-22962.111766847993</v>
          </cell>
          <cell r="L321">
            <v>-23677.738718492416</v>
          </cell>
          <cell r="M321">
            <v>-24437.864224579644</v>
          </cell>
          <cell r="N321">
            <v>-23318.408462386211</v>
          </cell>
          <cell r="O321">
            <v>-23647.350974984707</v>
          </cell>
          <cell r="P321">
            <v>-567758.70000000019</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H321">
            <v>-17743.879568952463</v>
          </cell>
          <cell r="BI321">
            <v>-15687.424624619965</v>
          </cell>
          <cell r="BJ321">
            <v>-16258.462203704337</v>
          </cell>
          <cell r="BK321">
            <v>-15771.217347590144</v>
          </cell>
          <cell r="BL321">
            <v>-14990.895529793277</v>
          </cell>
          <cell r="BM321">
            <v>-15558.671186956992</v>
          </cell>
          <cell r="BN321">
            <v>-14545.356325935227</v>
          </cell>
          <cell r="BO321">
            <v>-14559.412342186286</v>
          </cell>
          <cell r="BP321">
            <v>-14934.317599748774</v>
          </cell>
          <cell r="BQ321">
            <v>-15703.853358709694</v>
          </cell>
          <cell r="BR321">
            <v>-15723.381497533559</v>
          </cell>
          <cell r="BS321">
            <v>-15735.828414269281</v>
          </cell>
          <cell r="BT321">
            <v>-187212.7</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L321">
            <v>173</v>
          </cell>
          <cell r="DM321">
            <v>173</v>
          </cell>
          <cell r="DN321">
            <v>173</v>
          </cell>
          <cell r="DO321">
            <v>173</v>
          </cell>
          <cell r="DP321">
            <v>173</v>
          </cell>
          <cell r="DQ321">
            <v>173</v>
          </cell>
          <cell r="DR321">
            <v>173</v>
          </cell>
          <cell r="DS321">
            <v>173</v>
          </cell>
          <cell r="DT321">
            <v>173</v>
          </cell>
          <cell r="DU321">
            <v>173</v>
          </cell>
          <cell r="DV321">
            <v>173</v>
          </cell>
          <cell r="DW321">
            <v>173</v>
          </cell>
          <cell r="DX321">
            <v>2076</v>
          </cell>
          <cell r="DZ321">
            <v>-7558.008170404918</v>
          </cell>
          <cell r="EA321">
            <v>-4730.3619421143703</v>
          </cell>
          <cell r="EB321">
            <v>-7457.3148146483563</v>
          </cell>
          <cell r="EC321">
            <v>-7679.6453710146016</v>
          </cell>
          <cell r="ED321">
            <v>-9027.4921596639506</v>
          </cell>
          <cell r="EE321">
            <v>-8612.8455376337461</v>
          </cell>
          <cell r="EF321">
            <v>-8274.6510696767364</v>
          </cell>
          <cell r="EG321">
            <v>-7575.6994246617069</v>
          </cell>
          <cell r="EH321">
            <v>-7916.4211187436422</v>
          </cell>
          <cell r="EI321">
            <v>-7907.0108658699501</v>
          </cell>
          <cell r="EJ321">
            <v>-6768.0269648526519</v>
          </cell>
          <cell r="EK321">
            <v>-6492.5225607154289</v>
          </cell>
          <cell r="EL321">
            <v>-90000.000000000044</v>
          </cell>
        </row>
        <row r="322">
          <cell r="P322">
            <v>0</v>
          </cell>
          <cell r="AD322">
            <v>0</v>
          </cell>
          <cell r="AR322">
            <v>0</v>
          </cell>
          <cell r="BF322">
            <v>0</v>
          </cell>
          <cell r="BT322">
            <v>0</v>
          </cell>
          <cell r="CH322">
            <v>0</v>
          </cell>
          <cell r="CV322">
            <v>0</v>
          </cell>
          <cell r="DJ322">
            <v>0</v>
          </cell>
          <cell r="DX322">
            <v>0</v>
          </cell>
          <cell r="EL322">
            <v>0</v>
          </cell>
        </row>
        <row r="323">
          <cell r="D323">
            <v>4935.3999999999996</v>
          </cell>
          <cell r="E323">
            <v>4916.4000000000005</v>
          </cell>
          <cell r="F323">
            <v>4247.5999999999995</v>
          </cell>
          <cell r="G323">
            <v>4886</v>
          </cell>
          <cell r="H323">
            <v>5026.6000000000004</v>
          </cell>
          <cell r="I323">
            <v>5030.3999999999996</v>
          </cell>
          <cell r="J323">
            <v>5022.8</v>
          </cell>
          <cell r="K323">
            <v>4984.8</v>
          </cell>
          <cell r="L323">
            <v>4992.4000000000005</v>
          </cell>
          <cell r="M323">
            <v>4912.5999999999995</v>
          </cell>
          <cell r="N323">
            <v>4931.5999999999995</v>
          </cell>
          <cell r="O323">
            <v>4924</v>
          </cell>
          <cell r="P323">
            <v>58810.600000000006</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H323">
            <v>-64.600000000000009</v>
          </cell>
          <cell r="BI323">
            <v>-83.6</v>
          </cell>
          <cell r="BJ323">
            <v>-752.40000000000009</v>
          </cell>
          <cell r="BK323">
            <v>-114.00000000000001</v>
          </cell>
          <cell r="BL323">
            <v>26.599999999999994</v>
          </cell>
          <cell r="BM323">
            <v>30.400000000000006</v>
          </cell>
          <cell r="BN323">
            <v>22.799999999999997</v>
          </cell>
          <cell r="BO323">
            <v>-15.200000000000001</v>
          </cell>
          <cell r="BP323">
            <v>-7.5999999999999961</v>
          </cell>
          <cell r="BQ323">
            <v>-87.4</v>
          </cell>
          <cell r="BR323">
            <v>-68.400000000000006</v>
          </cell>
          <cell r="BS323">
            <v>-76</v>
          </cell>
          <cell r="BT323">
            <v>-1189.4000000000003</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row>
        <row r="324">
          <cell r="D324">
            <v>-198477.2</v>
          </cell>
          <cell r="E324">
            <v>-198401.2</v>
          </cell>
          <cell r="F324">
            <v>-288735.39973338076</v>
          </cell>
          <cell r="G324">
            <v>-289411.79973338079</v>
          </cell>
          <cell r="H324">
            <v>-290958.39973338076</v>
          </cell>
          <cell r="I324">
            <v>-288746.79973338073</v>
          </cell>
          <cell r="J324">
            <v>-311577.33291859226</v>
          </cell>
          <cell r="K324">
            <v>-311448.13291859225</v>
          </cell>
          <cell r="L324">
            <v>-292341.13291859225</v>
          </cell>
          <cell r="M324">
            <v>-232561.53291859227</v>
          </cell>
          <cell r="N324">
            <v>-63701.532918592246</v>
          </cell>
          <cell r="O324">
            <v>-64792.332918592248</v>
          </cell>
          <cell r="P324">
            <v>-2831152.7964450768</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-250000</v>
          </cell>
          <cell r="AG324">
            <v>-250000</v>
          </cell>
          <cell r="AH324">
            <v>-250000</v>
          </cell>
          <cell r="AI324">
            <v>-250000</v>
          </cell>
          <cell r="AJ324">
            <v>-250000</v>
          </cell>
          <cell r="AK324">
            <v>-250000</v>
          </cell>
          <cell r="AL324">
            <v>-250000</v>
          </cell>
          <cell r="AM324">
            <v>-250000</v>
          </cell>
          <cell r="AN324">
            <v>-230000</v>
          </cell>
          <cell r="AO324">
            <v>-170000</v>
          </cell>
          <cell r="AP324">
            <v>0</v>
          </cell>
          <cell r="AQ324">
            <v>0</v>
          </cell>
          <cell r="AR324">
            <v>-2400000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H324">
            <v>-18293.2</v>
          </cell>
          <cell r="BI324">
            <v>-18217.2</v>
          </cell>
          <cell r="BJ324">
            <v>-18612.400000000001</v>
          </cell>
          <cell r="BK324">
            <v>-19288.800000000003</v>
          </cell>
          <cell r="BL324">
            <v>-20835.400000000001</v>
          </cell>
          <cell r="BM324">
            <v>-18623.800000000003</v>
          </cell>
          <cell r="BN324">
            <v>-19266</v>
          </cell>
          <cell r="BO324">
            <v>-19136.800000000003</v>
          </cell>
          <cell r="BP324">
            <v>-20029.800000000003</v>
          </cell>
          <cell r="BQ324">
            <v>-20250.2</v>
          </cell>
          <cell r="BR324">
            <v>-21390.2</v>
          </cell>
          <cell r="BS324">
            <v>-22477</v>
          </cell>
          <cell r="BT324">
            <v>-236420.8</v>
          </cell>
          <cell r="BV324">
            <v>0</v>
          </cell>
          <cell r="BW324">
            <v>0</v>
          </cell>
          <cell r="BX324">
            <v>-39938.999733380733</v>
          </cell>
          <cell r="BY324">
            <v>-39938.999733380733</v>
          </cell>
          <cell r="BZ324">
            <v>-39938.999733380733</v>
          </cell>
          <cell r="CA324">
            <v>-39938.999733380733</v>
          </cell>
          <cell r="CB324">
            <v>-62127.332918592248</v>
          </cell>
          <cell r="CC324">
            <v>-62127.332918592248</v>
          </cell>
          <cell r="CD324">
            <v>-62127.332918592248</v>
          </cell>
          <cell r="CE324">
            <v>-62127.332918592248</v>
          </cell>
          <cell r="CF324">
            <v>-62127.332918592248</v>
          </cell>
          <cell r="CG324">
            <v>-62127.332918592248</v>
          </cell>
          <cell r="CH324">
            <v>-532519.99644507642</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X324">
            <v>0</v>
          </cell>
          <cell r="CY324">
            <v>0</v>
          </cell>
          <cell r="CZ324">
            <v>-50000</v>
          </cell>
          <cell r="DA324">
            <v>-50000</v>
          </cell>
          <cell r="DB324">
            <v>-50000</v>
          </cell>
          <cell r="DC324">
            <v>-50000</v>
          </cell>
          <cell r="DD324">
            <v>-50000</v>
          </cell>
          <cell r="DE324">
            <v>-50000</v>
          </cell>
          <cell r="DF324">
            <v>-50000</v>
          </cell>
          <cell r="DG324">
            <v>-50000</v>
          </cell>
          <cell r="DH324">
            <v>-50000</v>
          </cell>
          <cell r="DI324">
            <v>-50000</v>
          </cell>
          <cell r="DJ324">
            <v>-500000</v>
          </cell>
          <cell r="DL324">
            <v>81410</v>
          </cell>
          <cell r="DM324">
            <v>81410</v>
          </cell>
          <cell r="DN324">
            <v>81410</v>
          </cell>
          <cell r="DO324">
            <v>81410</v>
          </cell>
          <cell r="DP324">
            <v>81410</v>
          </cell>
          <cell r="DQ324">
            <v>81410</v>
          </cell>
          <cell r="DR324">
            <v>81410</v>
          </cell>
          <cell r="DS324">
            <v>81410</v>
          </cell>
          <cell r="DT324">
            <v>81410</v>
          </cell>
          <cell r="DU324">
            <v>81410</v>
          </cell>
          <cell r="DV324">
            <v>81410</v>
          </cell>
          <cell r="DW324">
            <v>81410</v>
          </cell>
          <cell r="DX324">
            <v>976920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row>
        <row r="325">
          <cell r="D325">
            <v>-193541.80000000002</v>
          </cell>
          <cell r="E325">
            <v>-193484.80000000002</v>
          </cell>
          <cell r="F325">
            <v>-284487.79973338079</v>
          </cell>
          <cell r="G325">
            <v>-284525.79973338079</v>
          </cell>
          <cell r="H325">
            <v>-285931.79973338079</v>
          </cell>
          <cell r="I325">
            <v>-283716.39973338071</v>
          </cell>
          <cell r="J325">
            <v>-306554.53291859227</v>
          </cell>
          <cell r="K325">
            <v>-306463.33291859226</v>
          </cell>
          <cell r="L325">
            <v>-287348.73291859223</v>
          </cell>
          <cell r="M325">
            <v>-227648.93291859227</v>
          </cell>
          <cell r="N325">
            <v>-58769.932918592247</v>
          </cell>
          <cell r="O325">
            <v>-59868.332918592248</v>
          </cell>
          <cell r="P325">
            <v>-2772342.1964450767</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-250000</v>
          </cell>
          <cell r="AG325">
            <v>-250000</v>
          </cell>
          <cell r="AH325">
            <v>-250000</v>
          </cell>
          <cell r="AI325">
            <v>-250000</v>
          </cell>
          <cell r="AJ325">
            <v>-250000</v>
          </cell>
          <cell r="AK325">
            <v>-250000</v>
          </cell>
          <cell r="AL325">
            <v>-250000</v>
          </cell>
          <cell r="AM325">
            <v>-250000</v>
          </cell>
          <cell r="AN325">
            <v>-230000</v>
          </cell>
          <cell r="AO325">
            <v>-170000</v>
          </cell>
          <cell r="AP325">
            <v>0</v>
          </cell>
          <cell r="AQ325">
            <v>0</v>
          </cell>
          <cell r="AR325">
            <v>-2400000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H325">
            <v>-18357.8</v>
          </cell>
          <cell r="BI325">
            <v>-18300.8</v>
          </cell>
          <cell r="BJ325">
            <v>-19364.800000000003</v>
          </cell>
          <cell r="BK325">
            <v>-19402.800000000003</v>
          </cell>
          <cell r="BL325">
            <v>-20808.800000000003</v>
          </cell>
          <cell r="BM325">
            <v>-18593.400000000001</v>
          </cell>
          <cell r="BN325">
            <v>-19243.2</v>
          </cell>
          <cell r="BO325">
            <v>-19152.000000000004</v>
          </cell>
          <cell r="BP325">
            <v>-20037.400000000001</v>
          </cell>
          <cell r="BQ325">
            <v>-20337.600000000002</v>
          </cell>
          <cell r="BR325">
            <v>-21458.600000000002</v>
          </cell>
          <cell r="BS325">
            <v>-22553</v>
          </cell>
          <cell r="BT325">
            <v>-237610.19999999998</v>
          </cell>
          <cell r="BV325">
            <v>0</v>
          </cell>
          <cell r="BW325">
            <v>0</v>
          </cell>
          <cell r="BX325">
            <v>-39938.999733380733</v>
          </cell>
          <cell r="BY325">
            <v>-39938.999733380733</v>
          </cell>
          <cell r="BZ325">
            <v>-39938.999733380733</v>
          </cell>
          <cell r="CA325">
            <v>-39938.999733380733</v>
          </cell>
          <cell r="CB325">
            <v>-62127.332918592248</v>
          </cell>
          <cell r="CC325">
            <v>-62127.332918592248</v>
          </cell>
          <cell r="CD325">
            <v>-62127.332918592248</v>
          </cell>
          <cell r="CE325">
            <v>-62127.332918592248</v>
          </cell>
          <cell r="CF325">
            <v>-62127.332918592248</v>
          </cell>
          <cell r="CG325">
            <v>-62127.332918592248</v>
          </cell>
          <cell r="CH325">
            <v>-532519.99644507642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X325">
            <v>0</v>
          </cell>
          <cell r="CY325">
            <v>0</v>
          </cell>
          <cell r="CZ325">
            <v>-50000</v>
          </cell>
          <cell r="DA325">
            <v>-50000</v>
          </cell>
          <cell r="DB325">
            <v>-50000</v>
          </cell>
          <cell r="DC325">
            <v>-50000</v>
          </cell>
          <cell r="DD325">
            <v>-50000</v>
          </cell>
          <cell r="DE325">
            <v>-50000</v>
          </cell>
          <cell r="DF325">
            <v>-50000</v>
          </cell>
          <cell r="DG325">
            <v>-50000</v>
          </cell>
          <cell r="DH325">
            <v>-50000</v>
          </cell>
          <cell r="DI325">
            <v>-50000</v>
          </cell>
          <cell r="DJ325">
            <v>-500000</v>
          </cell>
          <cell r="DL325">
            <v>81410</v>
          </cell>
          <cell r="DM325">
            <v>81410</v>
          </cell>
          <cell r="DN325">
            <v>81410</v>
          </cell>
          <cell r="DO325">
            <v>81410</v>
          </cell>
          <cell r="DP325">
            <v>81410</v>
          </cell>
          <cell r="DQ325">
            <v>81410</v>
          </cell>
          <cell r="DR325">
            <v>81410</v>
          </cell>
          <cell r="DS325">
            <v>81410</v>
          </cell>
          <cell r="DT325">
            <v>81410</v>
          </cell>
          <cell r="DU325">
            <v>81410</v>
          </cell>
          <cell r="DV325">
            <v>81410</v>
          </cell>
          <cell r="DW325">
            <v>81410</v>
          </cell>
          <cell r="DX325">
            <v>976920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row>
        <row r="326">
          <cell r="P326">
            <v>0</v>
          </cell>
          <cell r="AD326">
            <v>0</v>
          </cell>
          <cell r="AR326">
            <v>0</v>
          </cell>
          <cell r="BF326">
            <v>0</v>
          </cell>
          <cell r="BT326">
            <v>0</v>
          </cell>
          <cell r="CH326">
            <v>0</v>
          </cell>
          <cell r="CV326">
            <v>0</v>
          </cell>
          <cell r="DJ326">
            <v>0</v>
          </cell>
          <cell r="DX326">
            <v>0</v>
          </cell>
          <cell r="EL326">
            <v>0</v>
          </cell>
        </row>
        <row r="327">
          <cell r="D327">
            <v>-26755.599999999999</v>
          </cell>
          <cell r="E327">
            <v>-1379.4</v>
          </cell>
          <cell r="F327">
            <v>-1478.2</v>
          </cell>
          <cell r="G327">
            <v>-1390.8000000000002</v>
          </cell>
          <cell r="H327">
            <v>-1539</v>
          </cell>
          <cell r="I327">
            <v>-1554.2</v>
          </cell>
          <cell r="J327">
            <v>-1497.2</v>
          </cell>
          <cell r="K327">
            <v>-1554.2</v>
          </cell>
          <cell r="L327">
            <v>-1421.2</v>
          </cell>
          <cell r="M327">
            <v>-1352.8000000000002</v>
          </cell>
          <cell r="N327">
            <v>-1345.2</v>
          </cell>
          <cell r="O327">
            <v>-1311</v>
          </cell>
          <cell r="P327">
            <v>-42578.799999999988</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H327">
            <v>-1755.6000000000001</v>
          </cell>
          <cell r="BI327">
            <v>-1379.4</v>
          </cell>
          <cell r="BJ327">
            <v>-1478.2</v>
          </cell>
          <cell r="BK327">
            <v>-1390.8000000000002</v>
          </cell>
          <cell r="BL327">
            <v>-1539</v>
          </cell>
          <cell r="BM327">
            <v>-1554.2</v>
          </cell>
          <cell r="BN327">
            <v>-1497.2</v>
          </cell>
          <cell r="BO327">
            <v>-1554.2</v>
          </cell>
          <cell r="BP327">
            <v>-1421.2</v>
          </cell>
          <cell r="BQ327">
            <v>-1352.8000000000002</v>
          </cell>
          <cell r="BR327">
            <v>-1345.2</v>
          </cell>
          <cell r="BS327">
            <v>-1311</v>
          </cell>
          <cell r="BT327">
            <v>-17578.800000000003</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row>
        <row r="328">
          <cell r="D328">
            <v>-144.4</v>
          </cell>
          <cell r="E328">
            <v>-106.4</v>
          </cell>
          <cell r="F328">
            <v>-106.4</v>
          </cell>
          <cell r="G328">
            <v>-91.2</v>
          </cell>
          <cell r="H328">
            <v>-98.800000000000011</v>
          </cell>
          <cell r="I328">
            <v>3.8000000000000003</v>
          </cell>
          <cell r="J328">
            <v>-72.2</v>
          </cell>
          <cell r="K328">
            <v>-64.600000000000009</v>
          </cell>
          <cell r="L328">
            <v>-45.6</v>
          </cell>
          <cell r="M328">
            <v>-152</v>
          </cell>
          <cell r="N328">
            <v>-117.80000000000001</v>
          </cell>
          <cell r="O328">
            <v>-136.80000000000001</v>
          </cell>
          <cell r="P328">
            <v>-1132.4000000000001</v>
          </cell>
          <cell r="R328">
            <v>0</v>
          </cell>
          <cell r="S328">
            <v>0</v>
          </cell>
          <cell r="T328">
            <v>0</v>
          </cell>
          <cell r="U328">
            <v>0</v>
          </cell>
          <cell r="V328">
            <v>0</v>
          </cell>
          <cell r="W328">
            <v>0</v>
          </cell>
          <cell r="X328">
            <v>0</v>
          </cell>
          <cell r="Y328">
            <v>0</v>
          </cell>
          <cell r="Z328">
            <v>0</v>
          </cell>
          <cell r="AA328">
            <v>0</v>
          </cell>
          <cell r="AB328">
            <v>0</v>
          </cell>
          <cell r="AC328">
            <v>0</v>
          </cell>
          <cell r="AD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H328">
            <v>-144.4</v>
          </cell>
          <cell r="BI328">
            <v>-106.4</v>
          </cell>
          <cell r="BJ328">
            <v>-106.4</v>
          </cell>
          <cell r="BK328">
            <v>-91.2</v>
          </cell>
          <cell r="BL328">
            <v>-98.800000000000011</v>
          </cell>
          <cell r="BM328">
            <v>3.8000000000000003</v>
          </cell>
          <cell r="BN328">
            <v>-72.2</v>
          </cell>
          <cell r="BO328">
            <v>-64.600000000000009</v>
          </cell>
          <cell r="BP328">
            <v>-45.6</v>
          </cell>
          <cell r="BQ328">
            <v>-152</v>
          </cell>
          <cell r="BR328">
            <v>-117.80000000000001</v>
          </cell>
          <cell r="BS328">
            <v>-136.80000000000001</v>
          </cell>
          <cell r="BT328">
            <v>-1132.4000000000001</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row>
        <row r="329">
          <cell r="D329">
            <v>-9195.6</v>
          </cell>
          <cell r="E329">
            <v>-8933.4000000000015</v>
          </cell>
          <cell r="F329">
            <v>-10236.800000000001</v>
          </cell>
          <cell r="G329">
            <v>-9142.4000000000015</v>
          </cell>
          <cell r="H329">
            <v>-10073.4</v>
          </cell>
          <cell r="I329">
            <v>-9571.7999999999993</v>
          </cell>
          <cell r="J329">
            <v>-9701</v>
          </cell>
          <cell r="K329">
            <v>-9864.4</v>
          </cell>
          <cell r="L329">
            <v>-8857.4000000000015</v>
          </cell>
          <cell r="M329">
            <v>-9416</v>
          </cell>
          <cell r="N329">
            <v>-9442.6</v>
          </cell>
          <cell r="O329">
            <v>-9445.4000000000015</v>
          </cell>
          <cell r="P329">
            <v>-113880.20000000001</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H329">
            <v>-7759.6</v>
          </cell>
          <cell r="BI329">
            <v>-7497.4000000000005</v>
          </cell>
          <cell r="BJ329">
            <v>-8800.8000000000011</v>
          </cell>
          <cell r="BK329">
            <v>-7706.4000000000005</v>
          </cell>
          <cell r="BL329">
            <v>-8637.4</v>
          </cell>
          <cell r="BM329">
            <v>-8135.8</v>
          </cell>
          <cell r="BN329">
            <v>-8265</v>
          </cell>
          <cell r="BO329">
            <v>-8428.4</v>
          </cell>
          <cell r="BP329">
            <v>-7421.4000000000005</v>
          </cell>
          <cell r="BQ329">
            <v>-7980</v>
          </cell>
          <cell r="BR329">
            <v>-8006.6</v>
          </cell>
          <cell r="BS329">
            <v>-8010.4000000000005</v>
          </cell>
          <cell r="BT329">
            <v>-96649.200000000012</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row>
        <row r="330">
          <cell r="D330">
            <v>-36095.599999999999</v>
          </cell>
          <cell r="E330">
            <v>-10419.200000000001</v>
          </cell>
          <cell r="F330">
            <v>-11821.400000000001</v>
          </cell>
          <cell r="G330">
            <v>-10624.400000000001</v>
          </cell>
          <cell r="H330">
            <v>-11711.199999999999</v>
          </cell>
          <cell r="I330">
            <v>-11122.199999999999</v>
          </cell>
          <cell r="J330">
            <v>-11270.4</v>
          </cell>
          <cell r="K330">
            <v>-11483.199999999999</v>
          </cell>
          <cell r="L330">
            <v>-10324.200000000001</v>
          </cell>
          <cell r="M330">
            <v>-10920.8</v>
          </cell>
          <cell r="N330">
            <v>-10905.6</v>
          </cell>
          <cell r="O330">
            <v>-10893.2</v>
          </cell>
          <cell r="P330">
            <v>-157591.4</v>
          </cell>
          <cell r="R330">
            <v>0</v>
          </cell>
          <cell r="S330">
            <v>0</v>
          </cell>
          <cell r="T330">
            <v>0</v>
          </cell>
          <cell r="U330">
            <v>0</v>
          </cell>
          <cell r="V330">
            <v>0</v>
          </cell>
          <cell r="W330">
            <v>0</v>
          </cell>
          <cell r="X330">
            <v>0</v>
          </cell>
          <cell r="Y330">
            <v>0</v>
          </cell>
          <cell r="Z330">
            <v>0</v>
          </cell>
          <cell r="AA330">
            <v>0</v>
          </cell>
          <cell r="AB330">
            <v>0</v>
          </cell>
          <cell r="AC330">
            <v>0</v>
          </cell>
          <cell r="AD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H330">
            <v>-9659.6</v>
          </cell>
          <cell r="BI330">
            <v>-8983.2000000000007</v>
          </cell>
          <cell r="BJ330">
            <v>-10385.400000000001</v>
          </cell>
          <cell r="BK330">
            <v>-9188.4000000000015</v>
          </cell>
          <cell r="BL330">
            <v>-10275.199999999999</v>
          </cell>
          <cell r="BM330">
            <v>-9686.2000000000007</v>
          </cell>
          <cell r="BN330">
            <v>-9834.4</v>
          </cell>
          <cell r="BO330">
            <v>-10047.199999999999</v>
          </cell>
          <cell r="BP330">
            <v>-8888.2000000000007</v>
          </cell>
          <cell r="BQ330">
            <v>-9484.7999999999993</v>
          </cell>
          <cell r="BR330">
            <v>-9469.6</v>
          </cell>
          <cell r="BS330">
            <v>-9458.2000000000007</v>
          </cell>
          <cell r="BT330">
            <v>-115360.40000000002</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row>
        <row r="331">
          <cell r="P331">
            <v>0</v>
          </cell>
          <cell r="AD331">
            <v>0</v>
          </cell>
          <cell r="AR331">
            <v>0</v>
          </cell>
          <cell r="BF331">
            <v>0</v>
          </cell>
          <cell r="BT331">
            <v>0</v>
          </cell>
          <cell r="CH331">
            <v>0</v>
          </cell>
          <cell r="CV331">
            <v>0</v>
          </cell>
          <cell r="DJ331">
            <v>0</v>
          </cell>
          <cell r="DX331">
            <v>0</v>
          </cell>
          <cell r="EL331">
            <v>0</v>
          </cell>
        </row>
        <row r="332">
          <cell r="D332">
            <v>-30839.8</v>
          </cell>
          <cell r="E332">
            <v>-623.20000000000005</v>
          </cell>
          <cell r="F332">
            <v>-729.60000000000014</v>
          </cell>
          <cell r="G332">
            <v>-554.79999999999995</v>
          </cell>
          <cell r="H332">
            <v>-475</v>
          </cell>
          <cell r="I332">
            <v>-380</v>
          </cell>
          <cell r="J332">
            <v>-516.79999999999995</v>
          </cell>
          <cell r="K332">
            <v>-463.6</v>
          </cell>
          <cell r="L332">
            <v>-277.40000000000003</v>
          </cell>
          <cell r="M332">
            <v>-535.79999999999995</v>
          </cell>
          <cell r="N332">
            <v>-304</v>
          </cell>
          <cell r="O332">
            <v>-528.20000000000005</v>
          </cell>
          <cell r="P332">
            <v>-36228.199999999997</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H332">
            <v>-839.80000000000007</v>
          </cell>
          <cell r="BI332">
            <v>-623.20000000000005</v>
          </cell>
          <cell r="BJ332">
            <v>-729.60000000000014</v>
          </cell>
          <cell r="BK332">
            <v>-554.79999999999995</v>
          </cell>
          <cell r="BL332">
            <v>-475</v>
          </cell>
          <cell r="BM332">
            <v>-380</v>
          </cell>
          <cell r="BN332">
            <v>-516.79999999999995</v>
          </cell>
          <cell r="BO332">
            <v>-463.6</v>
          </cell>
          <cell r="BP332">
            <v>-277.40000000000003</v>
          </cell>
          <cell r="BQ332">
            <v>-535.79999999999995</v>
          </cell>
          <cell r="BR332">
            <v>-304</v>
          </cell>
          <cell r="BS332">
            <v>-528.20000000000005</v>
          </cell>
          <cell r="BT332">
            <v>-6228.2000000000007</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row>
        <row r="333">
          <cell r="D333">
            <v>-31995</v>
          </cell>
          <cell r="E333">
            <v>-21865.800000000003</v>
          </cell>
          <cell r="F333">
            <v>-17230.599999999999</v>
          </cell>
          <cell r="G333">
            <v>-12264.8</v>
          </cell>
          <cell r="H333">
            <v>-12367.4</v>
          </cell>
          <cell r="I333">
            <v>-2242</v>
          </cell>
          <cell r="J333">
            <v>-2405.4000000000005</v>
          </cell>
          <cell r="K333">
            <v>-2523.1999999999998</v>
          </cell>
          <cell r="L333">
            <v>-2276.2000000000003</v>
          </cell>
          <cell r="M333">
            <v>-2815.8</v>
          </cell>
          <cell r="N333">
            <v>-2055.7999999999997</v>
          </cell>
          <cell r="O333">
            <v>-1710</v>
          </cell>
          <cell r="P333">
            <v>-111751.99999999999</v>
          </cell>
          <cell r="R333">
            <v>0</v>
          </cell>
          <cell r="S333">
            <v>0</v>
          </cell>
          <cell r="T333">
            <v>0</v>
          </cell>
          <cell r="U333">
            <v>0</v>
          </cell>
          <cell r="V333">
            <v>0</v>
          </cell>
          <cell r="W333">
            <v>0</v>
          </cell>
          <cell r="X333">
            <v>0</v>
          </cell>
          <cell r="Y333">
            <v>0</v>
          </cell>
          <cell r="Z333">
            <v>0</v>
          </cell>
          <cell r="AA333">
            <v>0</v>
          </cell>
          <cell r="AB333">
            <v>0</v>
          </cell>
          <cell r="AC333">
            <v>0</v>
          </cell>
          <cell r="AD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H333">
            <v>-1995</v>
          </cell>
          <cell r="BI333">
            <v>-1865.8000000000002</v>
          </cell>
          <cell r="BJ333">
            <v>-2230.6</v>
          </cell>
          <cell r="BK333">
            <v>-2264.7999999999997</v>
          </cell>
          <cell r="BL333">
            <v>-2367.4</v>
          </cell>
          <cell r="BM333">
            <v>-2242</v>
          </cell>
          <cell r="BN333">
            <v>-2405.4000000000005</v>
          </cell>
          <cell r="BO333">
            <v>-2523.1999999999998</v>
          </cell>
          <cell r="BP333">
            <v>-2276.2000000000003</v>
          </cell>
          <cell r="BQ333">
            <v>-2815.8</v>
          </cell>
          <cell r="BR333">
            <v>-2055.7999999999997</v>
          </cell>
          <cell r="BS333">
            <v>-1710</v>
          </cell>
          <cell r="BT333">
            <v>-26752</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row>
        <row r="334">
          <cell r="D334">
            <v>-687.80000000000007</v>
          </cell>
          <cell r="E334">
            <v>-554.80000000000007</v>
          </cell>
          <cell r="F334">
            <v>-600.40000000000009</v>
          </cell>
          <cell r="G334">
            <v>-376.20000000000005</v>
          </cell>
          <cell r="H334">
            <v>-459.8</v>
          </cell>
          <cell r="I334">
            <v>-368.6</v>
          </cell>
          <cell r="J334">
            <v>-482.6</v>
          </cell>
          <cell r="K334">
            <v>-592.79999999999995</v>
          </cell>
          <cell r="L334">
            <v>-509.2</v>
          </cell>
          <cell r="M334">
            <v>-543.4</v>
          </cell>
          <cell r="N334">
            <v>-566.20000000000005</v>
          </cell>
          <cell r="O334">
            <v>-539.6</v>
          </cell>
          <cell r="P334">
            <v>-6281.4</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H334">
            <v>-687.80000000000007</v>
          </cell>
          <cell r="BI334">
            <v>-554.80000000000007</v>
          </cell>
          <cell r="BJ334">
            <v>-600.40000000000009</v>
          </cell>
          <cell r="BK334">
            <v>-376.20000000000005</v>
          </cell>
          <cell r="BL334">
            <v>-459.8</v>
          </cell>
          <cell r="BM334">
            <v>-368.6</v>
          </cell>
          <cell r="BN334">
            <v>-482.6</v>
          </cell>
          <cell r="BO334">
            <v>-592.79999999999995</v>
          </cell>
          <cell r="BP334">
            <v>-509.2</v>
          </cell>
          <cell r="BQ334">
            <v>-543.4</v>
          </cell>
          <cell r="BR334">
            <v>-566.20000000000005</v>
          </cell>
          <cell r="BS334">
            <v>-539.6</v>
          </cell>
          <cell r="BT334">
            <v>-6281.4</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row>
        <row r="335">
          <cell r="D335">
            <v>-382960.80955261993</v>
          </cell>
          <cell r="E335">
            <v>-200231.56898630428</v>
          </cell>
          <cell r="F335">
            <v>-188399.52596714703</v>
          </cell>
          <cell r="G335">
            <v>-42652.208521173379</v>
          </cell>
          <cell r="H335">
            <v>-137244.76652008761</v>
          </cell>
          <cell r="I335">
            <v>-188184.85809573357</v>
          </cell>
          <cell r="J335">
            <v>-184619.53866849063</v>
          </cell>
          <cell r="K335">
            <v>-193568.98028224354</v>
          </cell>
          <cell r="L335">
            <v>-216010.48573816221</v>
          </cell>
          <cell r="M335">
            <v>-383515.70524360944</v>
          </cell>
          <cell r="N335">
            <v>48211.576682456536</v>
          </cell>
          <cell r="O335">
            <v>-200868.7463838135</v>
          </cell>
          <cell r="P335">
            <v>-2270045.6172769289</v>
          </cell>
          <cell r="R335">
            <v>0</v>
          </cell>
          <cell r="S335">
            <v>0</v>
          </cell>
          <cell r="T335">
            <v>0</v>
          </cell>
          <cell r="U335">
            <v>0</v>
          </cell>
          <cell r="V335">
            <v>-139625.625</v>
          </cell>
          <cell r="W335">
            <v>-139625.625</v>
          </cell>
          <cell r="X335">
            <v>-139625.625</v>
          </cell>
          <cell r="Y335">
            <v>-139625.625</v>
          </cell>
          <cell r="Z335">
            <v>-139625.625</v>
          </cell>
          <cell r="AA335">
            <v>-139625.625</v>
          </cell>
          <cell r="AB335">
            <v>-139625.625</v>
          </cell>
          <cell r="AC335">
            <v>-139625.625</v>
          </cell>
          <cell r="AD335">
            <v>-1117005</v>
          </cell>
          <cell r="AF335">
            <v>-135000</v>
          </cell>
          <cell r="AG335">
            <v>-135000</v>
          </cell>
          <cell r="AH335">
            <v>-135000</v>
          </cell>
          <cell r="AI335">
            <v>-135000</v>
          </cell>
          <cell r="AJ335">
            <v>-135000</v>
          </cell>
          <cell r="AK335">
            <v>-135000</v>
          </cell>
          <cell r="AL335">
            <v>0</v>
          </cell>
          <cell r="AM335">
            <v>0</v>
          </cell>
          <cell r="AN335">
            <v>0</v>
          </cell>
          <cell r="AO335">
            <v>0</v>
          </cell>
          <cell r="AP335">
            <v>0</v>
          </cell>
          <cell r="AQ335">
            <v>0</v>
          </cell>
          <cell r="AR335">
            <v>-810000</v>
          </cell>
          <cell r="AT335">
            <v>0</v>
          </cell>
          <cell r="AU335">
            <v>0</v>
          </cell>
          <cell r="AV335">
            <v>0</v>
          </cell>
          <cell r="AW335">
            <v>0</v>
          </cell>
          <cell r="AX335">
            <v>0</v>
          </cell>
          <cell r="AY335">
            <v>0</v>
          </cell>
          <cell r="AZ335">
            <v>45500</v>
          </cell>
          <cell r="BA335">
            <v>45500</v>
          </cell>
          <cell r="BB335">
            <v>45500</v>
          </cell>
          <cell r="BC335">
            <v>45500</v>
          </cell>
          <cell r="BD335">
            <v>45500</v>
          </cell>
          <cell r="BE335">
            <v>45500</v>
          </cell>
          <cell r="BF335">
            <v>273000</v>
          </cell>
          <cell r="BH335">
            <v>-30446.03373522724</v>
          </cell>
          <cell r="BI335">
            <v>-29350.240836363559</v>
          </cell>
          <cell r="BJ335">
            <v>-30645.630508514456</v>
          </cell>
          <cell r="BK335">
            <v>-29532.026118125676</v>
          </cell>
          <cell r="BL335">
            <v>-28933.276524273158</v>
          </cell>
          <cell r="BM335">
            <v>-30440.230601780237</v>
          </cell>
          <cell r="BN335">
            <v>-34283.985321273343</v>
          </cell>
          <cell r="BO335">
            <v>-33456.432743344958</v>
          </cell>
          <cell r="BP335">
            <v>-31970.910036325797</v>
          </cell>
          <cell r="BQ335">
            <v>-31851.925561199612</v>
          </cell>
          <cell r="BR335">
            <v>-32613.784295709804</v>
          </cell>
          <cell r="BS335">
            <v>-31938.323717862153</v>
          </cell>
          <cell r="BT335">
            <v>-375462.79999999993</v>
          </cell>
          <cell r="BV335">
            <v>0</v>
          </cell>
          <cell r="BW335">
            <v>0</v>
          </cell>
          <cell r="BX335">
            <v>-10764.586295769641</v>
          </cell>
          <cell r="BY335">
            <v>-10764.586295769641</v>
          </cell>
          <cell r="BZ335">
            <v>-10764.586295769641</v>
          </cell>
          <cell r="CA335">
            <v>-10764.586295769641</v>
          </cell>
          <cell r="CB335">
            <v>-16744.912015641661</v>
          </cell>
          <cell r="CC335">
            <v>-16744.912015641661</v>
          </cell>
          <cell r="CD335">
            <v>-16744.912015641661</v>
          </cell>
          <cell r="CE335">
            <v>-16744.912015641661</v>
          </cell>
          <cell r="CF335">
            <v>-16744.912015641661</v>
          </cell>
          <cell r="CG335">
            <v>-16744.912015641661</v>
          </cell>
          <cell r="CH335">
            <v>-143527.81727692852</v>
          </cell>
          <cell r="CJ335">
            <v>22500</v>
          </cell>
          <cell r="CK335">
            <v>22500</v>
          </cell>
          <cell r="CL335">
            <v>22500</v>
          </cell>
          <cell r="CM335">
            <v>22500</v>
          </cell>
          <cell r="CN335">
            <v>22500</v>
          </cell>
          <cell r="CO335">
            <v>22500</v>
          </cell>
          <cell r="CP335">
            <v>22500</v>
          </cell>
          <cell r="CQ335">
            <v>22500</v>
          </cell>
          <cell r="CR335">
            <v>22500</v>
          </cell>
          <cell r="CS335">
            <v>22500</v>
          </cell>
          <cell r="CT335">
            <v>22500</v>
          </cell>
          <cell r="CU335">
            <v>22500</v>
          </cell>
          <cell r="CV335">
            <v>270000</v>
          </cell>
          <cell r="CX335">
            <v>-15937.5</v>
          </cell>
          <cell r="CY335">
            <v>-15937.5</v>
          </cell>
          <cell r="CZ335">
            <v>-15937.5</v>
          </cell>
          <cell r="DA335">
            <v>-21250</v>
          </cell>
          <cell r="DB335">
            <v>-21250</v>
          </cell>
          <cell r="DC335">
            <v>-21250</v>
          </cell>
          <cell r="DD335">
            <v>-31875</v>
          </cell>
          <cell r="DE335">
            <v>-31875</v>
          </cell>
          <cell r="DF335">
            <v>-31875</v>
          </cell>
          <cell r="DG335">
            <v>-37187.5</v>
          </cell>
          <cell r="DH335">
            <v>-37187.5</v>
          </cell>
          <cell r="DI335">
            <v>-37187.5</v>
          </cell>
          <cell r="DJ335">
            <v>-318750</v>
          </cell>
          <cell r="DL335">
            <v>91898</v>
          </cell>
          <cell r="DM335">
            <v>91898</v>
          </cell>
          <cell r="DN335">
            <v>91898</v>
          </cell>
          <cell r="DO335">
            <v>91898</v>
          </cell>
          <cell r="DP335">
            <v>91898</v>
          </cell>
          <cell r="DQ335">
            <v>91898</v>
          </cell>
          <cell r="DR335">
            <v>91898</v>
          </cell>
          <cell r="DS335">
            <v>91898</v>
          </cell>
          <cell r="DT335">
            <v>91898</v>
          </cell>
          <cell r="DU335">
            <v>91898</v>
          </cell>
          <cell r="DV335">
            <v>91898</v>
          </cell>
          <cell r="DW335">
            <v>91898</v>
          </cell>
          <cell r="DX335">
            <v>1102776</v>
          </cell>
          <cell r="DZ335">
            <v>-20885.859150725992</v>
          </cell>
          <cell r="EA335">
            <v>-19252.411483274045</v>
          </cell>
          <cell r="EB335">
            <v>-20360.392496196255</v>
          </cell>
          <cell r="EC335">
            <v>-20414.179440611406</v>
          </cell>
          <cell r="ED335">
            <v>-20979.86203337814</v>
          </cell>
          <cell r="EE335">
            <v>-20412.999531517016</v>
          </cell>
          <cell r="EF335">
            <v>-21898.599664908943</v>
          </cell>
          <cell r="EG335">
            <v>-21675.59385659024</v>
          </cell>
          <cell r="EH335">
            <v>-20602.622019528098</v>
          </cell>
          <cell r="EI335">
            <v>-22914.326000101482</v>
          </cell>
          <cell r="EJ335">
            <v>-20425.185339525342</v>
          </cell>
          <cell r="EK335">
            <v>-20177.968983643041</v>
          </cell>
          <cell r="EL335">
            <v>-250000.00000000003</v>
          </cell>
        </row>
        <row r="336">
          <cell r="D336">
            <v>-446483.40955261991</v>
          </cell>
          <cell r="E336">
            <v>-223275.36898630427</v>
          </cell>
          <cell r="F336">
            <v>-206960.12596714703</v>
          </cell>
          <cell r="G336">
            <v>-55848.008521173382</v>
          </cell>
          <cell r="H336">
            <v>-150546.96652008762</v>
          </cell>
          <cell r="I336">
            <v>-191175.45809573357</v>
          </cell>
          <cell r="J336">
            <v>-188024.33866849061</v>
          </cell>
          <cell r="K336">
            <v>-197148.58028224355</v>
          </cell>
          <cell r="L336">
            <v>-219073.2857381622</v>
          </cell>
          <cell r="M336">
            <v>-387410.70524360944</v>
          </cell>
          <cell r="N336">
            <v>45285.576682456536</v>
          </cell>
          <cell r="O336">
            <v>-203646.54638381349</v>
          </cell>
          <cell r="P336">
            <v>-2424307.2172769289</v>
          </cell>
          <cell r="R336">
            <v>0</v>
          </cell>
          <cell r="S336">
            <v>0</v>
          </cell>
          <cell r="T336">
            <v>0</v>
          </cell>
          <cell r="U336">
            <v>0</v>
          </cell>
          <cell r="V336">
            <v>-139625.625</v>
          </cell>
          <cell r="W336">
            <v>-139625.625</v>
          </cell>
          <cell r="X336">
            <v>-139625.625</v>
          </cell>
          <cell r="Y336">
            <v>-139625.625</v>
          </cell>
          <cell r="Z336">
            <v>-139625.625</v>
          </cell>
          <cell r="AA336">
            <v>-139625.625</v>
          </cell>
          <cell r="AB336">
            <v>-139625.625</v>
          </cell>
          <cell r="AC336">
            <v>-139625.625</v>
          </cell>
          <cell r="AD336">
            <v>-1117005</v>
          </cell>
          <cell r="AF336">
            <v>-135000</v>
          </cell>
          <cell r="AG336">
            <v>-135000</v>
          </cell>
          <cell r="AH336">
            <v>-135000</v>
          </cell>
          <cell r="AI336">
            <v>-135000</v>
          </cell>
          <cell r="AJ336">
            <v>-135000</v>
          </cell>
          <cell r="AK336">
            <v>-135000</v>
          </cell>
          <cell r="AL336">
            <v>0</v>
          </cell>
          <cell r="AM336">
            <v>0</v>
          </cell>
          <cell r="AN336">
            <v>0</v>
          </cell>
          <cell r="AO336">
            <v>0</v>
          </cell>
          <cell r="AP336">
            <v>0</v>
          </cell>
          <cell r="AQ336">
            <v>0</v>
          </cell>
          <cell r="AR336">
            <v>-810000</v>
          </cell>
          <cell r="AT336">
            <v>0</v>
          </cell>
          <cell r="AU336">
            <v>0</v>
          </cell>
          <cell r="AV336">
            <v>0</v>
          </cell>
          <cell r="AW336">
            <v>0</v>
          </cell>
          <cell r="AX336">
            <v>0</v>
          </cell>
          <cell r="AY336">
            <v>0</v>
          </cell>
          <cell r="AZ336">
            <v>45500</v>
          </cell>
          <cell r="BA336">
            <v>45500</v>
          </cell>
          <cell r="BB336">
            <v>45500</v>
          </cell>
          <cell r="BC336">
            <v>45500</v>
          </cell>
          <cell r="BD336">
            <v>45500</v>
          </cell>
          <cell r="BE336">
            <v>45500</v>
          </cell>
          <cell r="BF336">
            <v>273000</v>
          </cell>
          <cell r="BH336">
            <v>-33968.633735227239</v>
          </cell>
          <cell r="BI336">
            <v>-32394.040836363558</v>
          </cell>
          <cell r="BJ336">
            <v>-34206.230508514454</v>
          </cell>
          <cell r="BK336">
            <v>-32727.826118125675</v>
          </cell>
          <cell r="BL336">
            <v>-32235.476524273159</v>
          </cell>
          <cell r="BM336">
            <v>-33430.830601780239</v>
          </cell>
          <cell r="BN336">
            <v>-37688.785321273346</v>
          </cell>
          <cell r="BO336">
            <v>-37036.032743344957</v>
          </cell>
          <cell r="BP336">
            <v>-35033.7100363258</v>
          </cell>
          <cell r="BQ336">
            <v>-35746.925561199612</v>
          </cell>
          <cell r="BR336">
            <v>-35539.784295709804</v>
          </cell>
          <cell r="BS336">
            <v>-34716.123717862152</v>
          </cell>
          <cell r="BT336">
            <v>-414724.39999999991</v>
          </cell>
          <cell r="BV336">
            <v>0</v>
          </cell>
          <cell r="BW336">
            <v>0</v>
          </cell>
          <cell r="BX336">
            <v>-10764.586295769641</v>
          </cell>
          <cell r="BY336">
            <v>-10764.586295769641</v>
          </cell>
          <cell r="BZ336">
            <v>-10764.586295769641</v>
          </cell>
          <cell r="CA336">
            <v>-10764.586295769641</v>
          </cell>
          <cell r="CB336">
            <v>-16744.912015641661</v>
          </cell>
          <cell r="CC336">
            <v>-16744.912015641661</v>
          </cell>
          <cell r="CD336">
            <v>-16744.912015641661</v>
          </cell>
          <cell r="CE336">
            <v>-16744.912015641661</v>
          </cell>
          <cell r="CF336">
            <v>-16744.912015641661</v>
          </cell>
          <cell r="CG336">
            <v>-16744.912015641661</v>
          </cell>
          <cell r="CH336">
            <v>-143527.81727692852</v>
          </cell>
          <cell r="CJ336">
            <v>22500</v>
          </cell>
          <cell r="CK336">
            <v>22500</v>
          </cell>
          <cell r="CL336">
            <v>22500</v>
          </cell>
          <cell r="CM336">
            <v>22500</v>
          </cell>
          <cell r="CN336">
            <v>22500</v>
          </cell>
          <cell r="CO336">
            <v>22500</v>
          </cell>
          <cell r="CP336">
            <v>22500</v>
          </cell>
          <cell r="CQ336">
            <v>22500</v>
          </cell>
          <cell r="CR336">
            <v>22500</v>
          </cell>
          <cell r="CS336">
            <v>22500</v>
          </cell>
          <cell r="CT336">
            <v>22500</v>
          </cell>
          <cell r="CU336">
            <v>22500</v>
          </cell>
          <cell r="CV336">
            <v>270000</v>
          </cell>
          <cell r="CX336">
            <v>-15937.5</v>
          </cell>
          <cell r="CY336">
            <v>-15937.5</v>
          </cell>
          <cell r="CZ336">
            <v>-15937.5</v>
          </cell>
          <cell r="DA336">
            <v>-21250</v>
          </cell>
          <cell r="DB336">
            <v>-21250</v>
          </cell>
          <cell r="DC336">
            <v>-21250</v>
          </cell>
          <cell r="DD336">
            <v>-31875</v>
          </cell>
          <cell r="DE336">
            <v>-31875</v>
          </cell>
          <cell r="DF336">
            <v>-31875</v>
          </cell>
          <cell r="DG336">
            <v>-37187.5</v>
          </cell>
          <cell r="DH336">
            <v>-37187.5</v>
          </cell>
          <cell r="DI336">
            <v>-37187.5</v>
          </cell>
          <cell r="DJ336">
            <v>-318750</v>
          </cell>
          <cell r="DL336">
            <v>91898</v>
          </cell>
          <cell r="DM336">
            <v>91898</v>
          </cell>
          <cell r="DN336">
            <v>91898</v>
          </cell>
          <cell r="DO336">
            <v>91898</v>
          </cell>
          <cell r="DP336">
            <v>91898</v>
          </cell>
          <cell r="DQ336">
            <v>91898</v>
          </cell>
          <cell r="DR336">
            <v>91898</v>
          </cell>
          <cell r="DS336">
            <v>91898</v>
          </cell>
          <cell r="DT336">
            <v>91898</v>
          </cell>
          <cell r="DU336">
            <v>91898</v>
          </cell>
          <cell r="DV336">
            <v>91898</v>
          </cell>
          <cell r="DW336">
            <v>91898</v>
          </cell>
          <cell r="DX336">
            <v>1102776</v>
          </cell>
          <cell r="DZ336">
            <v>-20885.859150725992</v>
          </cell>
          <cell r="EA336">
            <v>-19252.411483274045</v>
          </cell>
          <cell r="EB336">
            <v>-20360.392496196255</v>
          </cell>
          <cell r="EC336">
            <v>-20414.179440611406</v>
          </cell>
          <cell r="ED336">
            <v>-20979.86203337814</v>
          </cell>
          <cell r="EE336">
            <v>-20412.999531517016</v>
          </cell>
          <cell r="EF336">
            <v>-21898.599664908943</v>
          </cell>
          <cell r="EG336">
            <v>-21675.59385659024</v>
          </cell>
          <cell r="EH336">
            <v>-20602.622019528098</v>
          </cell>
          <cell r="EI336">
            <v>-22914.326000101482</v>
          </cell>
          <cell r="EJ336">
            <v>-20425.185339525342</v>
          </cell>
          <cell r="EK336">
            <v>-20177.968983643041</v>
          </cell>
          <cell r="EL336">
            <v>-250000.00000000003</v>
          </cell>
        </row>
        <row r="337">
          <cell r="P337">
            <v>0</v>
          </cell>
          <cell r="AD337">
            <v>0</v>
          </cell>
          <cell r="AR337">
            <v>0</v>
          </cell>
          <cell r="BF337">
            <v>0</v>
          </cell>
          <cell r="BT337">
            <v>0</v>
          </cell>
          <cell r="CH337">
            <v>0</v>
          </cell>
          <cell r="CV337">
            <v>0</v>
          </cell>
          <cell r="DJ337">
            <v>0</v>
          </cell>
          <cell r="DX337">
            <v>0</v>
          </cell>
          <cell r="EL337">
            <v>0</v>
          </cell>
        </row>
        <row r="338">
          <cell r="D338">
            <v>15.200000000000001</v>
          </cell>
          <cell r="E338">
            <v>-3.8000000000000007</v>
          </cell>
          <cell r="F338">
            <v>-11.4</v>
          </cell>
          <cell r="G338">
            <v>-15.2</v>
          </cell>
          <cell r="H338">
            <v>-22.800000000000004</v>
          </cell>
          <cell r="I338">
            <v>-3.8000000000000007</v>
          </cell>
          <cell r="J338">
            <v>-26.6</v>
          </cell>
          <cell r="K338">
            <v>-68.400000000000006</v>
          </cell>
          <cell r="L338">
            <v>-19</v>
          </cell>
          <cell r="M338">
            <v>-22.8</v>
          </cell>
          <cell r="N338">
            <v>-3.8000000000000007</v>
          </cell>
          <cell r="O338">
            <v>11.4</v>
          </cell>
          <cell r="P338">
            <v>-171.00000000000003</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H338">
            <v>15.200000000000001</v>
          </cell>
          <cell r="BI338">
            <v>-3.8000000000000007</v>
          </cell>
          <cell r="BJ338">
            <v>-11.4</v>
          </cell>
          <cell r="BK338">
            <v>-15.2</v>
          </cell>
          <cell r="BL338">
            <v>-22.800000000000004</v>
          </cell>
          <cell r="BM338">
            <v>-3.8000000000000007</v>
          </cell>
          <cell r="BN338">
            <v>-26.6</v>
          </cell>
          <cell r="BO338">
            <v>-68.400000000000006</v>
          </cell>
          <cell r="BP338">
            <v>-19</v>
          </cell>
          <cell r="BQ338">
            <v>-22.8</v>
          </cell>
          <cell r="BR338">
            <v>-3.8000000000000007</v>
          </cell>
          <cell r="BS338">
            <v>11.4</v>
          </cell>
          <cell r="BT338">
            <v>-171.00000000000003</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row>
        <row r="339">
          <cell r="D339">
            <v>-107238.2309535289</v>
          </cell>
          <cell r="E339">
            <v>-100545.39105018273</v>
          </cell>
          <cell r="F339">
            <v>-114446.80333419019</v>
          </cell>
          <cell r="G339">
            <v>-122295.69262440676</v>
          </cell>
          <cell r="H339">
            <v>-124207.4414713486</v>
          </cell>
          <cell r="I339">
            <v>-124001.25351565487</v>
          </cell>
          <cell r="J339">
            <v>-156609.63181214948</v>
          </cell>
          <cell r="K339">
            <v>-164628.64163806394</v>
          </cell>
          <cell r="L339">
            <v>-159479.04947345654</v>
          </cell>
          <cell r="M339">
            <v>-180652.4501663704</v>
          </cell>
          <cell r="N339">
            <v>-182401.16611259826</v>
          </cell>
          <cell r="O339">
            <v>-180477.8478480491</v>
          </cell>
          <cell r="P339">
            <v>-1716983.5999999999</v>
          </cell>
          <cell r="R339">
            <v>0</v>
          </cell>
          <cell r="S339">
            <v>0</v>
          </cell>
          <cell r="T339">
            <v>0</v>
          </cell>
          <cell r="U339">
            <v>0</v>
          </cell>
          <cell r="V339">
            <v>0</v>
          </cell>
          <cell r="W339">
            <v>0</v>
          </cell>
          <cell r="X339">
            <v>0</v>
          </cell>
          <cell r="Y339">
            <v>0</v>
          </cell>
          <cell r="Z339">
            <v>0</v>
          </cell>
          <cell r="AA339">
            <v>0</v>
          </cell>
          <cell r="AB339">
            <v>0</v>
          </cell>
          <cell r="AC339">
            <v>0</v>
          </cell>
          <cell r="AD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H339">
            <v>-9330.9159028072572</v>
          </cell>
          <cell r="BI339">
            <v>-9348.8167175359413</v>
          </cell>
          <cell r="BJ339">
            <v>-9688.6828421301725</v>
          </cell>
          <cell r="BK339">
            <v>-6671.7552379313938</v>
          </cell>
          <cell r="BL339">
            <v>-7198.4921927412925</v>
          </cell>
          <cell r="BM339">
            <v>-7004.7394465373536</v>
          </cell>
          <cell r="BN339">
            <v>-11506.860669658534</v>
          </cell>
          <cell r="BO339">
            <v>-11010.903796200921</v>
          </cell>
          <cell r="BP339">
            <v>-10984.772949207854</v>
          </cell>
          <cell r="BQ339">
            <v>-13798.970477181081</v>
          </cell>
          <cell r="BR339">
            <v>-13319.302618723275</v>
          </cell>
          <cell r="BS339">
            <v>-13681.387149344924</v>
          </cell>
          <cell r="BT339">
            <v>-123545.59999999999</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X339">
            <v>-47812.5</v>
          </cell>
          <cell r="CY339">
            <v>-47812.5</v>
          </cell>
          <cell r="CZ339">
            <v>-47812.5</v>
          </cell>
          <cell r="DA339">
            <v>-63750</v>
          </cell>
          <cell r="DB339">
            <v>-63750</v>
          </cell>
          <cell r="DC339">
            <v>-63750</v>
          </cell>
          <cell r="DD339">
            <v>-95625</v>
          </cell>
          <cell r="DE339">
            <v>-95625</v>
          </cell>
          <cell r="DF339">
            <v>-95625</v>
          </cell>
          <cell r="DG339">
            <v>-111562.5</v>
          </cell>
          <cell r="DH339">
            <v>-111562.5</v>
          </cell>
          <cell r="DI339">
            <v>-111562.5</v>
          </cell>
          <cell r="DJ339">
            <v>-956250</v>
          </cell>
          <cell r="DL339">
            <v>14401</v>
          </cell>
          <cell r="DM339">
            <v>14401</v>
          </cell>
          <cell r="DN339">
            <v>14401</v>
          </cell>
          <cell r="DO339">
            <v>14401</v>
          </cell>
          <cell r="DP339">
            <v>14401</v>
          </cell>
          <cell r="DQ339">
            <v>14401</v>
          </cell>
          <cell r="DR339">
            <v>14401</v>
          </cell>
          <cell r="DS339">
            <v>14401</v>
          </cell>
          <cell r="DT339">
            <v>14401</v>
          </cell>
          <cell r="DU339">
            <v>14401</v>
          </cell>
          <cell r="DV339">
            <v>14401</v>
          </cell>
          <cell r="DW339">
            <v>14401</v>
          </cell>
          <cell r="DX339">
            <v>172812</v>
          </cell>
          <cell r="DZ339">
            <v>-64495.815050721663</v>
          </cell>
          <cell r="EA339">
            <v>-57785.074332646785</v>
          </cell>
          <cell r="EB339">
            <v>-71346.620492060028</v>
          </cell>
          <cell r="EC339">
            <v>-66274.937386475358</v>
          </cell>
          <cell r="ED339">
            <v>-67659.94927860731</v>
          </cell>
          <cell r="EE339">
            <v>-67647.514069117504</v>
          </cell>
          <cell r="EF339">
            <v>-63878.771142490958</v>
          </cell>
          <cell r="EG339">
            <v>-72393.737841863011</v>
          </cell>
          <cell r="EH339">
            <v>-67270.276524248678</v>
          </cell>
          <cell r="EI339">
            <v>-69691.979689189349</v>
          </cell>
          <cell r="EJ339">
            <v>-71920.363493875018</v>
          </cell>
          <cell r="EK339">
            <v>-69634.960698704162</v>
          </cell>
          <cell r="EL339">
            <v>-809999.99999999977</v>
          </cell>
        </row>
        <row r="340">
          <cell r="D340">
            <v>29973.4</v>
          </cell>
          <cell r="E340">
            <v>15049.4</v>
          </cell>
          <cell r="F340">
            <v>133</v>
          </cell>
          <cell r="G340">
            <v>345.80000000000007</v>
          </cell>
          <cell r="H340">
            <v>543.40000000000009</v>
          </cell>
          <cell r="I340">
            <v>585.20000000000005</v>
          </cell>
          <cell r="J340">
            <v>600.40000000000009</v>
          </cell>
          <cell r="K340">
            <v>121.60000000000002</v>
          </cell>
          <cell r="L340">
            <v>490.20000000000005</v>
          </cell>
          <cell r="M340">
            <v>216.60000000000002</v>
          </cell>
          <cell r="N340">
            <v>197.60000000000002</v>
          </cell>
          <cell r="O340">
            <v>190</v>
          </cell>
          <cell r="P340">
            <v>48446.6</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H340">
            <v>-26.599999999999966</v>
          </cell>
          <cell r="BI340">
            <v>49.399999999999977</v>
          </cell>
          <cell r="BJ340">
            <v>133</v>
          </cell>
          <cell r="BK340">
            <v>345.80000000000007</v>
          </cell>
          <cell r="BL340">
            <v>543.40000000000009</v>
          </cell>
          <cell r="BM340">
            <v>585.20000000000005</v>
          </cell>
          <cell r="BN340">
            <v>600.40000000000009</v>
          </cell>
          <cell r="BO340">
            <v>121.60000000000002</v>
          </cell>
          <cell r="BP340">
            <v>490.20000000000005</v>
          </cell>
          <cell r="BQ340">
            <v>216.60000000000002</v>
          </cell>
          <cell r="BR340">
            <v>197.60000000000002</v>
          </cell>
          <cell r="BS340">
            <v>190</v>
          </cell>
          <cell r="BT340">
            <v>3446.6000000000004</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row>
        <row r="341">
          <cell r="D341">
            <v>-77249.630953528889</v>
          </cell>
          <cell r="E341">
            <v>-85499.791050182743</v>
          </cell>
          <cell r="F341">
            <v>-114325.20333419018</v>
          </cell>
          <cell r="G341">
            <v>-121965.09262440675</v>
          </cell>
          <cell r="H341">
            <v>-123686.84147134861</v>
          </cell>
          <cell r="I341">
            <v>-123419.85351565488</v>
          </cell>
          <cell r="J341">
            <v>-156035.8318121495</v>
          </cell>
          <cell r="K341">
            <v>-164575.44163806393</v>
          </cell>
          <cell r="L341">
            <v>-159007.84947345653</v>
          </cell>
          <cell r="M341">
            <v>-180458.65016637038</v>
          </cell>
          <cell r="N341">
            <v>-182207.36611259825</v>
          </cell>
          <cell r="O341">
            <v>-180276.44784804911</v>
          </cell>
          <cell r="P341">
            <v>-1668707.9999999998</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H341">
            <v>-9342.3159028072569</v>
          </cell>
          <cell r="BI341">
            <v>-9303.2167175359409</v>
          </cell>
          <cell r="BJ341">
            <v>-9567.0828421301721</v>
          </cell>
          <cell r="BK341">
            <v>-6341.1552379313935</v>
          </cell>
          <cell r="BL341">
            <v>-6677.8921927412921</v>
          </cell>
          <cell r="BM341">
            <v>-6423.339446537354</v>
          </cell>
          <cell r="BN341">
            <v>-10933.060669658535</v>
          </cell>
          <cell r="BO341">
            <v>-10957.70379620092</v>
          </cell>
          <cell r="BP341">
            <v>-10513.572949207854</v>
          </cell>
          <cell r="BQ341">
            <v>-13605.17047718108</v>
          </cell>
          <cell r="BR341">
            <v>-13125.502618723274</v>
          </cell>
          <cell r="BS341">
            <v>-13479.987149344925</v>
          </cell>
          <cell r="BT341">
            <v>-120269.99999999999</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X341">
            <v>-47812.5</v>
          </cell>
          <cell r="CY341">
            <v>-47812.5</v>
          </cell>
          <cell r="CZ341">
            <v>-47812.5</v>
          </cell>
          <cell r="DA341">
            <v>-63750</v>
          </cell>
          <cell r="DB341">
            <v>-63750</v>
          </cell>
          <cell r="DC341">
            <v>-63750</v>
          </cell>
          <cell r="DD341">
            <v>-95625</v>
          </cell>
          <cell r="DE341">
            <v>-95625</v>
          </cell>
          <cell r="DF341">
            <v>-95625</v>
          </cell>
          <cell r="DG341">
            <v>-111562.5</v>
          </cell>
          <cell r="DH341">
            <v>-111562.5</v>
          </cell>
          <cell r="DI341">
            <v>-111562.5</v>
          </cell>
          <cell r="DJ341">
            <v>-956250</v>
          </cell>
          <cell r="DL341">
            <v>14401</v>
          </cell>
          <cell r="DM341">
            <v>14401</v>
          </cell>
          <cell r="DN341">
            <v>14401</v>
          </cell>
          <cell r="DO341">
            <v>14401</v>
          </cell>
          <cell r="DP341">
            <v>14401</v>
          </cell>
          <cell r="DQ341">
            <v>14401</v>
          </cell>
          <cell r="DR341">
            <v>14401</v>
          </cell>
          <cell r="DS341">
            <v>14401</v>
          </cell>
          <cell r="DT341">
            <v>14401</v>
          </cell>
          <cell r="DU341">
            <v>14401</v>
          </cell>
          <cell r="DV341">
            <v>14401</v>
          </cell>
          <cell r="DW341">
            <v>14401</v>
          </cell>
          <cell r="DX341">
            <v>172812</v>
          </cell>
          <cell r="DZ341">
            <v>-64495.815050721663</v>
          </cell>
          <cell r="EA341">
            <v>-57785.074332646785</v>
          </cell>
          <cell r="EB341">
            <v>-71346.620492060028</v>
          </cell>
          <cell r="EC341">
            <v>-66274.937386475358</v>
          </cell>
          <cell r="ED341">
            <v>-67659.94927860731</v>
          </cell>
          <cell r="EE341">
            <v>-67647.514069117504</v>
          </cell>
          <cell r="EF341">
            <v>-63878.771142490958</v>
          </cell>
          <cell r="EG341">
            <v>-72393.737841863011</v>
          </cell>
          <cell r="EH341">
            <v>-67270.276524248678</v>
          </cell>
          <cell r="EI341">
            <v>-69691.979689189349</v>
          </cell>
          <cell r="EJ341">
            <v>-71920.363493875018</v>
          </cell>
          <cell r="EK341">
            <v>-69634.960698704162</v>
          </cell>
          <cell r="EL341">
            <v>-809999.99999999977</v>
          </cell>
        </row>
        <row r="342">
          <cell r="P342">
            <v>0</v>
          </cell>
          <cell r="AD342">
            <v>0</v>
          </cell>
          <cell r="AR342">
            <v>0</v>
          </cell>
          <cell r="BF342">
            <v>0</v>
          </cell>
          <cell r="BT342">
            <v>0</v>
          </cell>
          <cell r="CH342">
            <v>0</v>
          </cell>
          <cell r="CV342">
            <v>0</v>
          </cell>
          <cell r="DJ342">
            <v>0</v>
          </cell>
          <cell r="DX342">
            <v>0</v>
          </cell>
          <cell r="EL342">
            <v>0</v>
          </cell>
        </row>
        <row r="343">
          <cell r="D343">
            <v>-34.200000000000003</v>
          </cell>
          <cell r="E343">
            <v>-30.400000000000002</v>
          </cell>
          <cell r="F343">
            <v>-41.800000000000004</v>
          </cell>
          <cell r="G343">
            <v>-38</v>
          </cell>
          <cell r="H343">
            <v>-7.6000000000000014</v>
          </cell>
          <cell r="I343">
            <v>-22.8</v>
          </cell>
          <cell r="J343">
            <v>-11.4</v>
          </cell>
          <cell r="K343">
            <v>-7.6</v>
          </cell>
          <cell r="L343">
            <v>7.6</v>
          </cell>
          <cell r="M343">
            <v>-22.8</v>
          </cell>
          <cell r="N343">
            <v>-3.8000000000000003</v>
          </cell>
          <cell r="O343">
            <v>-22.8</v>
          </cell>
          <cell r="P343">
            <v>-235.60000000000005</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H343">
            <v>-34.200000000000003</v>
          </cell>
          <cell r="BI343">
            <v>-30.400000000000002</v>
          </cell>
          <cell r="BJ343">
            <v>-41.800000000000004</v>
          </cell>
          <cell r="BK343">
            <v>-38</v>
          </cell>
          <cell r="BL343">
            <v>-7.6000000000000014</v>
          </cell>
          <cell r="BM343">
            <v>-22.8</v>
          </cell>
          <cell r="BN343">
            <v>-11.4</v>
          </cell>
          <cell r="BO343">
            <v>-7.6</v>
          </cell>
          <cell r="BP343">
            <v>7.6</v>
          </cell>
          <cell r="BQ343">
            <v>-22.8</v>
          </cell>
          <cell r="BR343">
            <v>-3.8000000000000003</v>
          </cell>
          <cell r="BS343">
            <v>-22.8</v>
          </cell>
          <cell r="BT343">
            <v>-235.60000000000005</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row>
        <row r="344">
          <cell r="D344">
            <v>4045</v>
          </cell>
          <cell r="E344">
            <v>11178</v>
          </cell>
          <cell r="F344">
            <v>2995.6</v>
          </cell>
          <cell r="G344">
            <v>5649.8</v>
          </cell>
          <cell r="H344">
            <v>5102</v>
          </cell>
          <cell r="I344">
            <v>16246.4</v>
          </cell>
          <cell r="J344">
            <v>4950</v>
          </cell>
          <cell r="K344">
            <v>7105.7999999999993</v>
          </cell>
          <cell r="L344">
            <v>-1901.8000000000002</v>
          </cell>
          <cell r="M344">
            <v>-45784</v>
          </cell>
          <cell r="N344">
            <v>-29825.8</v>
          </cell>
          <cell r="O344">
            <v>-30863.8</v>
          </cell>
          <cell r="P344">
            <v>-51102.80000000001</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H344">
            <v>-1767</v>
          </cell>
          <cell r="BI344">
            <v>-1634</v>
          </cell>
          <cell r="BJ344">
            <v>-1816.4</v>
          </cell>
          <cell r="BK344">
            <v>-2162.1999999999998</v>
          </cell>
          <cell r="BL344">
            <v>-1710</v>
          </cell>
          <cell r="BM344">
            <v>-1565.6</v>
          </cell>
          <cell r="BN344">
            <v>-1862</v>
          </cell>
          <cell r="BO344">
            <v>-1706.1999999999998</v>
          </cell>
          <cell r="BP344">
            <v>-1713.8000000000002</v>
          </cell>
          <cell r="BQ344">
            <v>-1596</v>
          </cell>
          <cell r="BR344">
            <v>-1637.8</v>
          </cell>
          <cell r="BS344">
            <v>-1675.8</v>
          </cell>
          <cell r="BT344">
            <v>-20846.799999999996</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L344">
            <v>3812</v>
          </cell>
          <cell r="DM344">
            <v>3812</v>
          </cell>
          <cell r="DN344">
            <v>3812</v>
          </cell>
          <cell r="DO344">
            <v>3812</v>
          </cell>
          <cell r="DP344">
            <v>3812</v>
          </cell>
          <cell r="DQ344">
            <v>3812</v>
          </cell>
          <cell r="DR344">
            <v>3812</v>
          </cell>
          <cell r="DS344">
            <v>3812</v>
          </cell>
          <cell r="DT344">
            <v>3812</v>
          </cell>
          <cell r="DU344">
            <v>3812</v>
          </cell>
          <cell r="DV344">
            <v>3812</v>
          </cell>
          <cell r="DW344">
            <v>3812</v>
          </cell>
          <cell r="DX344">
            <v>45744</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row>
        <row r="345">
          <cell r="D345">
            <v>4010.8</v>
          </cell>
          <cell r="E345">
            <v>11147.6</v>
          </cell>
          <cell r="F345">
            <v>2953.7999999999997</v>
          </cell>
          <cell r="G345">
            <v>5611.8</v>
          </cell>
          <cell r="H345">
            <v>5094.3999999999996</v>
          </cell>
          <cell r="I345">
            <v>16223.6</v>
          </cell>
          <cell r="J345">
            <v>4938.6000000000004</v>
          </cell>
          <cell r="K345">
            <v>7098.1999999999989</v>
          </cell>
          <cell r="L345">
            <v>-1894.2000000000003</v>
          </cell>
          <cell r="M345">
            <v>-45806.8</v>
          </cell>
          <cell r="N345">
            <v>-29829.599999999999</v>
          </cell>
          <cell r="O345">
            <v>-30886.6</v>
          </cell>
          <cell r="P345">
            <v>-51338.400000000009</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H345">
            <v>-1801.2</v>
          </cell>
          <cell r="BI345">
            <v>-1664.4</v>
          </cell>
          <cell r="BJ345">
            <v>-1858.2</v>
          </cell>
          <cell r="BK345">
            <v>-2200.1999999999998</v>
          </cell>
          <cell r="BL345">
            <v>-1717.6</v>
          </cell>
          <cell r="BM345">
            <v>-1588.3999999999999</v>
          </cell>
          <cell r="BN345">
            <v>-1873.4</v>
          </cell>
          <cell r="BO345">
            <v>-1713.7999999999997</v>
          </cell>
          <cell r="BP345">
            <v>-1706.2000000000003</v>
          </cell>
          <cell r="BQ345">
            <v>-1618.8</v>
          </cell>
          <cell r="BR345">
            <v>-1641.6</v>
          </cell>
          <cell r="BS345">
            <v>-1698.6</v>
          </cell>
          <cell r="BT345">
            <v>-21082.399999999994</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L345">
            <v>3812</v>
          </cell>
          <cell r="DM345">
            <v>3812</v>
          </cell>
          <cell r="DN345">
            <v>3812</v>
          </cell>
          <cell r="DO345">
            <v>3812</v>
          </cell>
          <cell r="DP345">
            <v>3812</v>
          </cell>
          <cell r="DQ345">
            <v>3812</v>
          </cell>
          <cell r="DR345">
            <v>3812</v>
          </cell>
          <cell r="DS345">
            <v>3812</v>
          </cell>
          <cell r="DT345">
            <v>3812</v>
          </cell>
          <cell r="DU345">
            <v>3812</v>
          </cell>
          <cell r="DV345">
            <v>3812</v>
          </cell>
          <cell r="DW345">
            <v>3812</v>
          </cell>
          <cell r="DX345">
            <v>45744</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row>
        <row r="349">
          <cell r="D349">
            <v>-690694.60281578556</v>
          </cell>
          <cell r="E349">
            <v>-540964.59188255598</v>
          </cell>
          <cell r="F349">
            <v>-938224.25480544544</v>
          </cell>
          <cell r="G349">
            <v>-701789.08415240236</v>
          </cell>
          <cell r="H349">
            <v>-904813.41982120217</v>
          </cell>
          <cell r="I349">
            <v>-950197.42406541237</v>
          </cell>
          <cell r="J349">
            <v>-867309.9209359549</v>
          </cell>
          <cell r="K349">
            <v>-1039767.3416610458</v>
          </cell>
          <cell r="L349">
            <v>-946329.16804083181</v>
          </cell>
          <cell r="M349">
            <v>-624863.63574881433</v>
          </cell>
          <cell r="N349">
            <v>-158704.3029201754</v>
          </cell>
          <cell r="O349">
            <v>-1062969.9531503734</v>
          </cell>
          <cell r="P349">
            <v>-9426627.7000000011</v>
          </cell>
          <cell r="R349">
            <v>-254000</v>
          </cell>
          <cell r="S349">
            <v>-255000</v>
          </cell>
          <cell r="T349">
            <v>-280000</v>
          </cell>
          <cell r="U349">
            <v>-299000</v>
          </cell>
          <cell r="V349">
            <v>-394625.625</v>
          </cell>
          <cell r="W349">
            <v>-396625.625</v>
          </cell>
          <cell r="X349">
            <v>-394625.625</v>
          </cell>
          <cell r="Y349">
            <v>-407625.625</v>
          </cell>
          <cell r="Z349">
            <v>-422625.625</v>
          </cell>
          <cell r="AA349">
            <v>-406625.625</v>
          </cell>
          <cell r="AB349">
            <v>-395625.625</v>
          </cell>
          <cell r="AC349">
            <v>-367625.625</v>
          </cell>
          <cell r="AD349">
            <v>-4274005</v>
          </cell>
          <cell r="AF349">
            <v>-385000</v>
          </cell>
          <cell r="AG349">
            <v>-385000</v>
          </cell>
          <cell r="AH349">
            <v>-385000</v>
          </cell>
          <cell r="AI349">
            <v>-385000</v>
          </cell>
          <cell r="AJ349">
            <v>-385000</v>
          </cell>
          <cell r="AK349">
            <v>-385000</v>
          </cell>
          <cell r="AL349">
            <v>-250000</v>
          </cell>
          <cell r="AM349">
            <v>-250000</v>
          </cell>
          <cell r="AN349">
            <v>-230000</v>
          </cell>
          <cell r="AO349">
            <v>-170000</v>
          </cell>
          <cell r="AP349">
            <v>0</v>
          </cell>
          <cell r="AQ349">
            <v>0</v>
          </cell>
          <cell r="AR349">
            <v>-3210000</v>
          </cell>
          <cell r="AT349">
            <v>109170</v>
          </cell>
          <cell r="AU349">
            <v>109170</v>
          </cell>
          <cell r="AV349">
            <v>109170</v>
          </cell>
          <cell r="AW349">
            <v>109170</v>
          </cell>
          <cell r="AX349">
            <v>109170</v>
          </cell>
          <cell r="AY349">
            <v>109170</v>
          </cell>
          <cell r="AZ349">
            <v>154670</v>
          </cell>
          <cell r="BA349">
            <v>154670</v>
          </cell>
          <cell r="BB349">
            <v>154670</v>
          </cell>
          <cell r="BC349">
            <v>154670</v>
          </cell>
          <cell r="BD349">
            <v>154670</v>
          </cell>
          <cell r="BE349">
            <v>154670</v>
          </cell>
          <cell r="BF349">
            <v>1583040</v>
          </cell>
          <cell r="BH349">
            <v>-253555.40744090881</v>
          </cell>
          <cell r="BI349">
            <v>-246863.44422222409</v>
          </cell>
          <cell r="BJ349">
            <v>-253574.35727270896</v>
          </cell>
          <cell r="BK349">
            <v>-247577.88773695458</v>
          </cell>
          <cell r="BL349">
            <v>-238111.35340595542</v>
          </cell>
          <cell r="BM349">
            <v>-236919.39996675844</v>
          </cell>
          <cell r="BN349">
            <v>-249542.28005632406</v>
          </cell>
          <cell r="BO349">
            <v>-249174.45813426489</v>
          </cell>
          <cell r="BP349">
            <v>-244950.34797541815</v>
          </cell>
          <cell r="BQ349">
            <v>-250809.94466555023</v>
          </cell>
          <cell r="BR349">
            <v>-254923.56227722348</v>
          </cell>
          <cell r="BS349">
            <v>-254248.25684570897</v>
          </cell>
          <cell r="BT349">
            <v>-2980250.6999999997</v>
          </cell>
          <cell r="BV349">
            <v>0</v>
          </cell>
          <cell r="BW349">
            <v>0</v>
          </cell>
          <cell r="BX349">
            <v>-28987.500000000011</v>
          </cell>
          <cell r="BY349">
            <v>-28987.500000000011</v>
          </cell>
          <cell r="BZ349">
            <v>-28987.500000000011</v>
          </cell>
          <cell r="CA349">
            <v>-28987.500000000011</v>
          </cell>
          <cell r="CB349">
            <v>-45091.666666666657</v>
          </cell>
          <cell r="CC349">
            <v>-45091.666666666657</v>
          </cell>
          <cell r="CD349">
            <v>-45091.666666666657</v>
          </cell>
          <cell r="CE349">
            <v>-45091.666666666657</v>
          </cell>
          <cell r="CF349">
            <v>-45091.666666666657</v>
          </cell>
          <cell r="CG349">
            <v>-45091.666666666657</v>
          </cell>
          <cell r="CH349">
            <v>-386499.99999999983</v>
          </cell>
          <cell r="CJ349">
            <v>67750</v>
          </cell>
          <cell r="CK349">
            <v>67750</v>
          </cell>
          <cell r="CL349">
            <v>67750</v>
          </cell>
          <cell r="CM349">
            <v>67750</v>
          </cell>
          <cell r="CN349">
            <v>67750</v>
          </cell>
          <cell r="CO349">
            <v>67750</v>
          </cell>
          <cell r="CP349">
            <v>67750</v>
          </cell>
          <cell r="CQ349">
            <v>67750</v>
          </cell>
          <cell r="CR349">
            <v>67750</v>
          </cell>
          <cell r="CS349">
            <v>67750</v>
          </cell>
          <cell r="CT349">
            <v>67750</v>
          </cell>
          <cell r="CU349">
            <v>67750</v>
          </cell>
          <cell r="CV349">
            <v>813000</v>
          </cell>
          <cell r="CX349">
            <v>-63750</v>
          </cell>
          <cell r="CY349">
            <v>-63750</v>
          </cell>
          <cell r="CZ349">
            <v>-113750</v>
          </cell>
          <cell r="DA349">
            <v>-135000</v>
          </cell>
          <cell r="DB349">
            <v>-135000</v>
          </cell>
          <cell r="DC349">
            <v>-135000</v>
          </cell>
          <cell r="DD349">
            <v>-177500</v>
          </cell>
          <cell r="DE349">
            <v>-177500</v>
          </cell>
          <cell r="DF349">
            <v>-177500</v>
          </cell>
          <cell r="DG349">
            <v>-198750</v>
          </cell>
          <cell r="DH349">
            <v>-198750</v>
          </cell>
          <cell r="DI349">
            <v>-198750</v>
          </cell>
          <cell r="DJ349">
            <v>-1775000</v>
          </cell>
          <cell r="DL349">
            <v>212334</v>
          </cell>
          <cell r="DM349">
            <v>212334</v>
          </cell>
          <cell r="DN349">
            <v>212334</v>
          </cell>
          <cell r="DO349">
            <v>212334</v>
          </cell>
          <cell r="DP349">
            <v>212334</v>
          </cell>
          <cell r="DQ349">
            <v>212334</v>
          </cell>
          <cell r="DR349">
            <v>212334</v>
          </cell>
          <cell r="DS349">
            <v>212334</v>
          </cell>
          <cell r="DT349">
            <v>212334</v>
          </cell>
          <cell r="DU349">
            <v>212334</v>
          </cell>
          <cell r="DV349">
            <v>212334</v>
          </cell>
          <cell r="DW349">
            <v>212334</v>
          </cell>
          <cell r="DX349">
            <v>2548008</v>
          </cell>
          <cell r="DZ349">
            <v>-497892.77870821021</v>
          </cell>
          <cell r="EA349">
            <v>-441935.73099366517</v>
          </cell>
          <cell r="EB349">
            <v>-433905.98086606973</v>
          </cell>
          <cell r="EC349">
            <v>-405924.279748781</v>
          </cell>
          <cell r="ED349">
            <v>-408117.52474858018</v>
          </cell>
          <cell r="EE349">
            <v>-397789.48243198718</v>
          </cell>
          <cell r="EF349">
            <v>-448978.93254629744</v>
          </cell>
          <cell r="EG349">
            <v>-454774.17519344745</v>
          </cell>
          <cell r="EH349">
            <v>-419382.11173208058</v>
          </cell>
          <cell r="EI349">
            <v>-445882.98274993064</v>
          </cell>
          <cell r="EJ349">
            <v>-469352.03230961872</v>
          </cell>
          <cell r="EK349">
            <v>-441063.98797133117</v>
          </cell>
          <cell r="EL349">
            <v>-5264999.9999999991</v>
          </cell>
        </row>
        <row r="350">
          <cell r="D350">
            <v>-690694.60281578556</v>
          </cell>
          <cell r="E350">
            <v>-540964.59188255598</v>
          </cell>
          <cell r="F350">
            <v>-938224.25480544544</v>
          </cell>
          <cell r="G350">
            <v>-701789.08415240236</v>
          </cell>
          <cell r="H350">
            <v>-904813.41982120217</v>
          </cell>
          <cell r="I350">
            <v>-950197.42406541237</v>
          </cell>
          <cell r="J350">
            <v>-867309.9209359549</v>
          </cell>
          <cell r="K350">
            <v>-1039767.3416610458</v>
          </cell>
          <cell r="L350">
            <v>-946329.16804083181</v>
          </cell>
          <cell r="M350">
            <v>-624863.63574881433</v>
          </cell>
          <cell r="N350">
            <v>-158704.3029201754</v>
          </cell>
          <cell r="O350">
            <v>-1062969.9531503734</v>
          </cell>
          <cell r="P350">
            <v>-9426627.7000000011</v>
          </cell>
          <cell r="R350">
            <v>-254000</v>
          </cell>
          <cell r="S350">
            <v>-255000</v>
          </cell>
          <cell r="T350">
            <v>-280000</v>
          </cell>
          <cell r="U350">
            <v>-299000</v>
          </cell>
          <cell r="V350">
            <v>-394625.625</v>
          </cell>
          <cell r="W350">
            <v>-396625.625</v>
          </cell>
          <cell r="X350">
            <v>-394625.625</v>
          </cell>
          <cell r="Y350">
            <v>-407625.625</v>
          </cell>
          <cell r="Z350">
            <v>-422625.625</v>
          </cell>
          <cell r="AA350">
            <v>-406625.625</v>
          </cell>
          <cell r="AB350">
            <v>-395625.625</v>
          </cell>
          <cell r="AC350">
            <v>-367625.625</v>
          </cell>
          <cell r="AD350">
            <v>-4274005</v>
          </cell>
          <cell r="AF350">
            <v>-385000</v>
          </cell>
          <cell r="AG350">
            <v>-385000</v>
          </cell>
          <cell r="AH350">
            <v>-385000</v>
          </cell>
          <cell r="AI350">
            <v>-385000</v>
          </cell>
          <cell r="AJ350">
            <v>-385000</v>
          </cell>
          <cell r="AK350">
            <v>-385000</v>
          </cell>
          <cell r="AL350">
            <v>-250000</v>
          </cell>
          <cell r="AM350">
            <v>-250000</v>
          </cell>
          <cell r="AN350">
            <v>-230000</v>
          </cell>
          <cell r="AO350">
            <v>-170000</v>
          </cell>
          <cell r="AP350">
            <v>0</v>
          </cell>
          <cell r="AQ350">
            <v>0</v>
          </cell>
          <cell r="AR350">
            <v>-3210000</v>
          </cell>
          <cell r="AT350">
            <v>109170</v>
          </cell>
          <cell r="AU350">
            <v>109170</v>
          </cell>
          <cell r="AV350">
            <v>109170</v>
          </cell>
          <cell r="AW350">
            <v>109170</v>
          </cell>
          <cell r="AX350">
            <v>109170</v>
          </cell>
          <cell r="AY350">
            <v>109170</v>
          </cell>
          <cell r="AZ350">
            <v>154670</v>
          </cell>
          <cell r="BA350">
            <v>154670</v>
          </cell>
          <cell r="BB350">
            <v>154670</v>
          </cell>
          <cell r="BC350">
            <v>154670</v>
          </cell>
          <cell r="BD350">
            <v>154670</v>
          </cell>
          <cell r="BE350">
            <v>154670</v>
          </cell>
          <cell r="BF350">
            <v>1583040</v>
          </cell>
          <cell r="BH350">
            <v>-253555.40744090881</v>
          </cell>
          <cell r="BI350">
            <v>-246863.44422222409</v>
          </cell>
          <cell r="BJ350">
            <v>-253574.35727270896</v>
          </cell>
          <cell r="BK350">
            <v>-247577.88773695458</v>
          </cell>
          <cell r="BL350">
            <v>-238111.35340595542</v>
          </cell>
          <cell r="BM350">
            <v>-236919.39996675844</v>
          </cell>
          <cell r="BN350">
            <v>-249542.28005632406</v>
          </cell>
          <cell r="BO350">
            <v>-249174.45813426489</v>
          </cell>
          <cell r="BP350">
            <v>-244950.34797541815</v>
          </cell>
          <cell r="BQ350">
            <v>-250809.94466555023</v>
          </cell>
          <cell r="BR350">
            <v>-254923.56227722348</v>
          </cell>
          <cell r="BS350">
            <v>-254248.25684570897</v>
          </cell>
          <cell r="BT350">
            <v>-2980250.6999999997</v>
          </cell>
          <cell r="BV350">
            <v>0</v>
          </cell>
          <cell r="BW350">
            <v>0</v>
          </cell>
          <cell r="BX350">
            <v>-28987.500000000011</v>
          </cell>
          <cell r="BY350">
            <v>-28987.500000000011</v>
          </cell>
          <cell r="BZ350">
            <v>-28987.500000000011</v>
          </cell>
          <cell r="CA350">
            <v>-28987.500000000011</v>
          </cell>
          <cell r="CB350">
            <v>-45091.666666666657</v>
          </cell>
          <cell r="CC350">
            <v>-45091.666666666657</v>
          </cell>
          <cell r="CD350">
            <v>-45091.666666666657</v>
          </cell>
          <cell r="CE350">
            <v>-45091.666666666657</v>
          </cell>
          <cell r="CF350">
            <v>-45091.666666666657</v>
          </cell>
          <cell r="CG350">
            <v>-45091.666666666657</v>
          </cell>
          <cell r="CH350">
            <v>-386499.99999999983</v>
          </cell>
          <cell r="CJ350">
            <v>67750</v>
          </cell>
          <cell r="CK350">
            <v>67750</v>
          </cell>
          <cell r="CL350">
            <v>67750</v>
          </cell>
          <cell r="CM350">
            <v>67750</v>
          </cell>
          <cell r="CN350">
            <v>67750</v>
          </cell>
          <cell r="CO350">
            <v>67750</v>
          </cell>
          <cell r="CP350">
            <v>67750</v>
          </cell>
          <cell r="CQ350">
            <v>67750</v>
          </cell>
          <cell r="CR350">
            <v>67750</v>
          </cell>
          <cell r="CS350">
            <v>67750</v>
          </cell>
          <cell r="CT350">
            <v>67750</v>
          </cell>
          <cell r="CU350">
            <v>67750</v>
          </cell>
          <cell r="CV350">
            <v>813000</v>
          </cell>
          <cell r="CX350">
            <v>-63750</v>
          </cell>
          <cell r="CY350">
            <v>-63750</v>
          </cell>
          <cell r="CZ350">
            <v>-113750</v>
          </cell>
          <cell r="DA350">
            <v>-135000</v>
          </cell>
          <cell r="DB350">
            <v>-135000</v>
          </cell>
          <cell r="DC350">
            <v>-135000</v>
          </cell>
          <cell r="DD350">
            <v>-177500</v>
          </cell>
          <cell r="DE350">
            <v>-177500</v>
          </cell>
          <cell r="DF350">
            <v>-177500</v>
          </cell>
          <cell r="DG350">
            <v>-198750</v>
          </cell>
          <cell r="DH350">
            <v>-198750</v>
          </cell>
          <cell r="DI350">
            <v>-198750</v>
          </cell>
          <cell r="DJ350">
            <v>-1775000</v>
          </cell>
          <cell r="DL350">
            <v>212334</v>
          </cell>
          <cell r="DM350">
            <v>212334</v>
          </cell>
          <cell r="DN350">
            <v>212334</v>
          </cell>
          <cell r="DO350">
            <v>212334</v>
          </cell>
          <cell r="DP350">
            <v>212334</v>
          </cell>
          <cell r="DQ350">
            <v>212334</v>
          </cell>
          <cell r="DR350">
            <v>212334</v>
          </cell>
          <cell r="DS350">
            <v>212334</v>
          </cell>
          <cell r="DT350">
            <v>212334</v>
          </cell>
          <cell r="DU350">
            <v>212334</v>
          </cell>
          <cell r="DV350">
            <v>212334</v>
          </cell>
          <cell r="DW350">
            <v>212334</v>
          </cell>
          <cell r="DX350">
            <v>2548008</v>
          </cell>
          <cell r="DZ350">
            <v>-497892.77870821021</v>
          </cell>
          <cell r="EA350">
            <v>-441935.73099366517</v>
          </cell>
          <cell r="EB350">
            <v>-433905.98086606973</v>
          </cell>
          <cell r="EC350">
            <v>-405924.279748781</v>
          </cell>
          <cell r="ED350">
            <v>-408117.52474858018</v>
          </cell>
          <cell r="EE350">
            <v>-397789.48243198718</v>
          </cell>
          <cell r="EF350">
            <v>-448978.93254629744</v>
          </cell>
          <cell r="EG350">
            <v>-454774.17519344745</v>
          </cell>
          <cell r="EH350">
            <v>-419382.11173208058</v>
          </cell>
          <cell r="EI350">
            <v>-445882.98274993064</v>
          </cell>
          <cell r="EJ350">
            <v>-469352.03230961872</v>
          </cell>
          <cell r="EK350">
            <v>-441063.98797133117</v>
          </cell>
          <cell r="EL350">
            <v>-5264999.9999999991</v>
          </cell>
        </row>
        <row r="353">
          <cell r="D353">
            <v>53251.399856246018</v>
          </cell>
          <cell r="E353">
            <v>-108664.37246611512</v>
          </cell>
          <cell r="F353">
            <v>-202364.65453672732</v>
          </cell>
          <cell r="G353">
            <v>-194155.06135567138</v>
          </cell>
          <cell r="H353">
            <v>-239705.25690748909</v>
          </cell>
          <cell r="I353">
            <v>-296385.6269298456</v>
          </cell>
          <cell r="J353">
            <v>-177901.86130040177</v>
          </cell>
          <cell r="K353">
            <v>-337722.74289344967</v>
          </cell>
          <cell r="L353">
            <v>-209246.70253472595</v>
          </cell>
          <cell r="M353">
            <v>320454.95415457018</v>
          </cell>
          <cell r="N353">
            <v>-236479.55740490151</v>
          </cell>
          <cell r="O353">
            <v>-781749.55998507864</v>
          </cell>
          <cell r="P353">
            <v>-2410669.0423035901</v>
          </cell>
          <cell r="R353">
            <v>0</v>
          </cell>
          <cell r="S353">
            <v>0</v>
          </cell>
          <cell r="T353">
            <v>0</v>
          </cell>
          <cell r="U353">
            <v>0</v>
          </cell>
          <cell r="V353">
            <v>0</v>
          </cell>
          <cell r="W353">
            <v>0</v>
          </cell>
          <cell r="X353">
            <v>0</v>
          </cell>
          <cell r="Y353">
            <v>0</v>
          </cell>
          <cell r="Z353">
            <v>0</v>
          </cell>
          <cell r="AA353">
            <v>0</v>
          </cell>
          <cell r="AB353">
            <v>0</v>
          </cell>
          <cell r="AC353">
            <v>0</v>
          </cell>
          <cell r="AD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H353">
            <v>-98190.830475259718</v>
          </cell>
          <cell r="BI353">
            <v>-100189.94718392768</v>
          </cell>
          <cell r="BJ353">
            <v>-97050.798905658463</v>
          </cell>
          <cell r="BK353">
            <v>-96792.212732287662</v>
          </cell>
          <cell r="BL353">
            <v>-93654.599057225525</v>
          </cell>
          <cell r="BM353">
            <v>-93884.68798908162</v>
          </cell>
          <cell r="BN353">
            <v>-96338.719148577657</v>
          </cell>
          <cell r="BO353">
            <v>-97182.405807829229</v>
          </cell>
          <cell r="BP353">
            <v>-93014.978537565388</v>
          </cell>
          <cell r="BQ353">
            <v>-94383.244242664077</v>
          </cell>
          <cell r="BR353">
            <v>-95092.990133121828</v>
          </cell>
          <cell r="BS353">
            <v>-94256.585786801137</v>
          </cell>
          <cell r="BT353">
            <v>-1150031.9999999998</v>
          </cell>
          <cell r="BV353">
            <v>0</v>
          </cell>
          <cell r="BW353">
            <v>0</v>
          </cell>
          <cell r="BX353">
            <v>36252.221827230707</v>
          </cell>
          <cell r="BY353">
            <v>36252.221827230707</v>
          </cell>
          <cell r="BZ353">
            <v>36252.221827230707</v>
          </cell>
          <cell r="CA353">
            <v>36252.221827230707</v>
          </cell>
          <cell r="CB353">
            <v>56392.345064581117</v>
          </cell>
          <cell r="CC353">
            <v>56392.345064581117</v>
          </cell>
          <cell r="CD353">
            <v>56392.345064581117</v>
          </cell>
          <cell r="CE353">
            <v>56392.345064581117</v>
          </cell>
          <cell r="CF353">
            <v>56392.345064581117</v>
          </cell>
          <cell r="CG353">
            <v>56392.345064581117</v>
          </cell>
          <cell r="CH353">
            <v>483362.9576964096</v>
          </cell>
          <cell r="CJ353">
            <v>22750</v>
          </cell>
          <cell r="CK353">
            <v>22750</v>
          </cell>
          <cell r="CL353">
            <v>22750</v>
          </cell>
          <cell r="CM353">
            <v>22750</v>
          </cell>
          <cell r="CN353">
            <v>22750</v>
          </cell>
          <cell r="CO353">
            <v>22750</v>
          </cell>
          <cell r="CP353">
            <v>22750</v>
          </cell>
          <cell r="CQ353">
            <v>22750</v>
          </cell>
          <cell r="CR353">
            <v>22750</v>
          </cell>
          <cell r="CS353">
            <v>22750</v>
          </cell>
          <cell r="CT353">
            <v>22750</v>
          </cell>
          <cell r="CU353">
            <v>22750</v>
          </cell>
          <cell r="CV353">
            <v>273000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Z353">
            <v>-389307.76966849429</v>
          </cell>
          <cell r="EA353">
            <v>-346224.42528218741</v>
          </cell>
          <cell r="EB353">
            <v>-319316.07745829952</v>
          </cell>
          <cell r="EC353">
            <v>-295365.07045061444</v>
          </cell>
          <cell r="ED353">
            <v>-294052.87967749429</v>
          </cell>
          <cell r="EE353">
            <v>-284503.1607679947</v>
          </cell>
          <cell r="EF353">
            <v>-337705.48721640522</v>
          </cell>
          <cell r="EG353">
            <v>-337682.68215020158</v>
          </cell>
          <cell r="EH353">
            <v>-308374.0690617417</v>
          </cell>
          <cell r="EI353">
            <v>-329304.14666734682</v>
          </cell>
          <cell r="EJ353">
            <v>-356528.91233636078</v>
          </cell>
          <cell r="EK353">
            <v>-331635.3192628586</v>
          </cell>
          <cell r="EL353">
            <v>-3929999.9999999986</v>
          </cell>
        </row>
        <row r="354">
          <cell r="D354">
            <v>-26755.599999999999</v>
          </cell>
          <cell r="E354">
            <v>-1379.4</v>
          </cell>
          <cell r="F354">
            <v>-1478.2</v>
          </cell>
          <cell r="G354">
            <v>-1390.8000000000002</v>
          </cell>
          <cell r="H354">
            <v>-1539</v>
          </cell>
          <cell r="I354">
            <v>-1554.2</v>
          </cell>
          <cell r="J354">
            <v>-1497.2</v>
          </cell>
          <cell r="K354">
            <v>-1554.2</v>
          </cell>
          <cell r="L354">
            <v>-1421.2</v>
          </cell>
          <cell r="M354">
            <v>-1352.8000000000002</v>
          </cell>
          <cell r="N354">
            <v>-1345.2</v>
          </cell>
          <cell r="O354">
            <v>-1311</v>
          </cell>
          <cell r="P354">
            <v>-42578.799999999988</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H354">
            <v>-1755.6000000000001</v>
          </cell>
          <cell r="BI354">
            <v>-1379.4</v>
          </cell>
          <cell r="BJ354">
            <v>-1478.2</v>
          </cell>
          <cell r="BK354">
            <v>-1390.8000000000002</v>
          </cell>
          <cell r="BL354">
            <v>-1539</v>
          </cell>
          <cell r="BM354">
            <v>-1554.2</v>
          </cell>
          <cell r="BN354">
            <v>-1497.2</v>
          </cell>
          <cell r="BO354">
            <v>-1554.2</v>
          </cell>
          <cell r="BP354">
            <v>-1421.2</v>
          </cell>
          <cell r="BQ354">
            <v>-1352.8000000000002</v>
          </cell>
          <cell r="BR354">
            <v>-1345.2</v>
          </cell>
          <cell r="BS354">
            <v>-1311</v>
          </cell>
          <cell r="BT354">
            <v>-17578.800000000003</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row>
        <row r="355">
          <cell r="D355">
            <v>-30839.8</v>
          </cell>
          <cell r="E355">
            <v>-623.20000000000005</v>
          </cell>
          <cell r="F355">
            <v>-729.60000000000014</v>
          </cell>
          <cell r="G355">
            <v>-554.79999999999995</v>
          </cell>
          <cell r="H355">
            <v>-475</v>
          </cell>
          <cell r="I355">
            <v>-380</v>
          </cell>
          <cell r="J355">
            <v>-516.79999999999995</v>
          </cell>
          <cell r="K355">
            <v>-463.6</v>
          </cell>
          <cell r="L355">
            <v>-277.40000000000003</v>
          </cell>
          <cell r="M355">
            <v>-535.79999999999995</v>
          </cell>
          <cell r="N355">
            <v>-304</v>
          </cell>
          <cell r="O355">
            <v>-528.20000000000005</v>
          </cell>
          <cell r="P355">
            <v>-36228.199999999997</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H355">
            <v>-839.80000000000007</v>
          </cell>
          <cell r="BI355">
            <v>-623.20000000000005</v>
          </cell>
          <cell r="BJ355">
            <v>-729.60000000000014</v>
          </cell>
          <cell r="BK355">
            <v>-554.79999999999995</v>
          </cell>
          <cell r="BL355">
            <v>-475</v>
          </cell>
          <cell r="BM355">
            <v>-380</v>
          </cell>
          <cell r="BN355">
            <v>-516.79999999999995</v>
          </cell>
          <cell r="BO355">
            <v>-463.6</v>
          </cell>
          <cell r="BP355">
            <v>-277.40000000000003</v>
          </cell>
          <cell r="BQ355">
            <v>-535.79999999999995</v>
          </cell>
          <cell r="BR355">
            <v>-304</v>
          </cell>
          <cell r="BS355">
            <v>-528.20000000000005</v>
          </cell>
          <cell r="BT355">
            <v>-6228.2000000000007</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row>
        <row r="356">
          <cell r="D356">
            <v>15.200000000000001</v>
          </cell>
          <cell r="E356">
            <v>-3.8000000000000007</v>
          </cell>
          <cell r="F356">
            <v>-11.4</v>
          </cell>
          <cell r="G356">
            <v>-15.2</v>
          </cell>
          <cell r="H356">
            <v>-22.800000000000004</v>
          </cell>
          <cell r="I356">
            <v>-3.8000000000000007</v>
          </cell>
          <cell r="J356">
            <v>-26.6</v>
          </cell>
          <cell r="K356">
            <v>-68.400000000000006</v>
          </cell>
          <cell r="L356">
            <v>-19</v>
          </cell>
          <cell r="M356">
            <v>-22.8</v>
          </cell>
          <cell r="N356">
            <v>-3.8000000000000007</v>
          </cell>
          <cell r="O356">
            <v>11.4</v>
          </cell>
          <cell r="P356">
            <v>-171.00000000000003</v>
          </cell>
          <cell r="R356">
            <v>0</v>
          </cell>
          <cell r="S356">
            <v>0</v>
          </cell>
          <cell r="T356">
            <v>0</v>
          </cell>
          <cell r="U356">
            <v>0</v>
          </cell>
          <cell r="V356">
            <v>0</v>
          </cell>
          <cell r="W356">
            <v>0</v>
          </cell>
          <cell r="X356">
            <v>0</v>
          </cell>
          <cell r="Y356">
            <v>0</v>
          </cell>
          <cell r="Z356">
            <v>0</v>
          </cell>
          <cell r="AA356">
            <v>0</v>
          </cell>
          <cell r="AB356">
            <v>0</v>
          </cell>
          <cell r="AC356">
            <v>0</v>
          </cell>
          <cell r="AD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H356">
            <v>15.200000000000001</v>
          </cell>
          <cell r="BI356">
            <v>-3.8000000000000007</v>
          </cell>
          <cell r="BJ356">
            <v>-11.4</v>
          </cell>
          <cell r="BK356">
            <v>-15.2</v>
          </cell>
          <cell r="BL356">
            <v>-22.800000000000004</v>
          </cell>
          <cell r="BM356">
            <v>-3.8000000000000007</v>
          </cell>
          <cell r="BN356">
            <v>-26.6</v>
          </cell>
          <cell r="BO356">
            <v>-68.400000000000006</v>
          </cell>
          <cell r="BP356">
            <v>-19</v>
          </cell>
          <cell r="BQ356">
            <v>-22.8</v>
          </cell>
          <cell r="BR356">
            <v>-3.8000000000000007</v>
          </cell>
          <cell r="BS356">
            <v>11.4</v>
          </cell>
          <cell r="BT356">
            <v>-171.00000000000003</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row>
        <row r="357">
          <cell r="D357">
            <v>-4328.8001437539797</v>
          </cell>
          <cell r="E357">
            <v>-110670.77246611512</v>
          </cell>
          <cell r="F357">
            <v>-204583.85453672733</v>
          </cell>
          <cell r="G357">
            <v>-196115.86135567137</v>
          </cell>
          <cell r="H357">
            <v>-241742.05690748908</v>
          </cell>
          <cell r="I357">
            <v>-298323.6269298456</v>
          </cell>
          <cell r="J357">
            <v>-179942.46130040177</v>
          </cell>
          <cell r="K357">
            <v>-339808.94289344968</v>
          </cell>
          <cell r="L357">
            <v>-210964.30253472595</v>
          </cell>
          <cell r="M357">
            <v>318543.55415457021</v>
          </cell>
          <cell r="N357">
            <v>-238132.55740490151</v>
          </cell>
          <cell r="O357">
            <v>-783577.35998507857</v>
          </cell>
          <cell r="P357">
            <v>-2489647.0423035901</v>
          </cell>
          <cell r="R357">
            <v>0</v>
          </cell>
          <cell r="S357">
            <v>0</v>
          </cell>
          <cell r="T357">
            <v>0</v>
          </cell>
          <cell r="U357">
            <v>0</v>
          </cell>
          <cell r="V357">
            <v>0</v>
          </cell>
          <cell r="W357">
            <v>0</v>
          </cell>
          <cell r="X357">
            <v>0</v>
          </cell>
          <cell r="Y357">
            <v>0</v>
          </cell>
          <cell r="Z357">
            <v>0</v>
          </cell>
          <cell r="AA357">
            <v>0</v>
          </cell>
          <cell r="AB357">
            <v>0</v>
          </cell>
          <cell r="AC357">
            <v>0</v>
          </cell>
          <cell r="AD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H357">
            <v>-100771.03047525973</v>
          </cell>
          <cell r="BI357">
            <v>-102196.34718392768</v>
          </cell>
          <cell r="BJ357">
            <v>-99269.99890565846</v>
          </cell>
          <cell r="BK357">
            <v>-98753.012732287665</v>
          </cell>
          <cell r="BL357">
            <v>-95691.399057225528</v>
          </cell>
          <cell r="BM357">
            <v>-95822.68798908162</v>
          </cell>
          <cell r="BN357">
            <v>-98379.319148577662</v>
          </cell>
          <cell r="BO357">
            <v>-99268.605807829226</v>
          </cell>
          <cell r="BP357">
            <v>-94732.57853756538</v>
          </cell>
          <cell r="BQ357">
            <v>-96294.644242664086</v>
          </cell>
          <cell r="BR357">
            <v>-96745.990133121828</v>
          </cell>
          <cell r="BS357">
            <v>-96084.38578680114</v>
          </cell>
          <cell r="BT357">
            <v>-1174009.9999999998</v>
          </cell>
          <cell r="BV357">
            <v>0</v>
          </cell>
          <cell r="BW357">
            <v>0</v>
          </cell>
          <cell r="BX357">
            <v>36252.221827230707</v>
          </cell>
          <cell r="BY357">
            <v>36252.221827230707</v>
          </cell>
          <cell r="BZ357">
            <v>36252.221827230707</v>
          </cell>
          <cell r="CA357">
            <v>36252.221827230707</v>
          </cell>
          <cell r="CB357">
            <v>56392.345064581117</v>
          </cell>
          <cell r="CC357">
            <v>56392.345064581117</v>
          </cell>
          <cell r="CD357">
            <v>56392.345064581117</v>
          </cell>
          <cell r="CE357">
            <v>56392.345064581117</v>
          </cell>
          <cell r="CF357">
            <v>56392.345064581117</v>
          </cell>
          <cell r="CG357">
            <v>56392.345064581117</v>
          </cell>
          <cell r="CH357">
            <v>483362.9576964096</v>
          </cell>
          <cell r="CJ357">
            <v>22750</v>
          </cell>
          <cell r="CK357">
            <v>22750</v>
          </cell>
          <cell r="CL357">
            <v>22750</v>
          </cell>
          <cell r="CM357">
            <v>22750</v>
          </cell>
          <cell r="CN357">
            <v>22750</v>
          </cell>
          <cell r="CO357">
            <v>22750</v>
          </cell>
          <cell r="CP357">
            <v>22750</v>
          </cell>
          <cell r="CQ357">
            <v>22750</v>
          </cell>
          <cell r="CR357">
            <v>22750</v>
          </cell>
          <cell r="CS357">
            <v>22750</v>
          </cell>
          <cell r="CT357">
            <v>22750</v>
          </cell>
          <cell r="CU357">
            <v>22750</v>
          </cell>
          <cell r="CV357">
            <v>273000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Z357">
            <v>-389307.76966849429</v>
          </cell>
          <cell r="EA357">
            <v>-346224.42528218741</v>
          </cell>
          <cell r="EB357">
            <v>-319316.07745829952</v>
          </cell>
          <cell r="EC357">
            <v>-295365.07045061444</v>
          </cell>
          <cell r="ED357">
            <v>-294052.87967749429</v>
          </cell>
          <cell r="EE357">
            <v>-284503.1607679947</v>
          </cell>
          <cell r="EF357">
            <v>-337705.48721640522</v>
          </cell>
          <cell r="EG357">
            <v>-337682.68215020158</v>
          </cell>
          <cell r="EH357">
            <v>-308374.0690617417</v>
          </cell>
          <cell r="EI357">
            <v>-329304.14666734682</v>
          </cell>
          <cell r="EJ357">
            <v>-356528.91233636078</v>
          </cell>
          <cell r="EK357">
            <v>-331635.3192628586</v>
          </cell>
          <cell r="EL357">
            <v>-3929999.9999999986</v>
          </cell>
        </row>
        <row r="359">
          <cell r="D359">
            <v>-31995</v>
          </cell>
          <cell r="E359">
            <v>-21865.800000000003</v>
          </cell>
          <cell r="F359">
            <v>-17230.599999999999</v>
          </cell>
          <cell r="G359">
            <v>-12264.8</v>
          </cell>
          <cell r="H359">
            <v>-12367.4</v>
          </cell>
          <cell r="I359">
            <v>-2242</v>
          </cell>
          <cell r="J359">
            <v>-2405.4000000000005</v>
          </cell>
          <cell r="K359">
            <v>-2523.1999999999998</v>
          </cell>
          <cell r="L359">
            <v>-2276.2000000000003</v>
          </cell>
          <cell r="M359">
            <v>-2815.8</v>
          </cell>
          <cell r="N359">
            <v>-2055.7999999999997</v>
          </cell>
          <cell r="O359">
            <v>-1710</v>
          </cell>
          <cell r="P359">
            <v>-111751.99999999999</v>
          </cell>
          <cell r="R359">
            <v>0</v>
          </cell>
          <cell r="S359">
            <v>0</v>
          </cell>
          <cell r="T359">
            <v>0</v>
          </cell>
          <cell r="U359">
            <v>0</v>
          </cell>
          <cell r="V359">
            <v>0</v>
          </cell>
          <cell r="W359">
            <v>0</v>
          </cell>
          <cell r="X359">
            <v>0</v>
          </cell>
          <cell r="Y359">
            <v>0</v>
          </cell>
          <cell r="Z359">
            <v>0</v>
          </cell>
          <cell r="AA359">
            <v>0</v>
          </cell>
          <cell r="AB359">
            <v>0</v>
          </cell>
          <cell r="AC359">
            <v>0</v>
          </cell>
          <cell r="AD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H359">
            <v>-1995</v>
          </cell>
          <cell r="BI359">
            <v>-1865.8000000000002</v>
          </cell>
          <cell r="BJ359">
            <v>-2230.6</v>
          </cell>
          <cell r="BK359">
            <v>-2264.7999999999997</v>
          </cell>
          <cell r="BL359">
            <v>-2367.4</v>
          </cell>
          <cell r="BM359">
            <v>-2242</v>
          </cell>
          <cell r="BN359">
            <v>-2405.4000000000005</v>
          </cell>
          <cell r="BO359">
            <v>-2523.1999999999998</v>
          </cell>
          <cell r="BP359">
            <v>-2276.2000000000003</v>
          </cell>
          <cell r="BQ359">
            <v>-2815.8</v>
          </cell>
          <cell r="BR359">
            <v>-2055.7999999999997</v>
          </cell>
          <cell r="BS359">
            <v>-1710</v>
          </cell>
          <cell r="BT359">
            <v>-26752</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row>
        <row r="362">
          <cell r="D362">
            <v>-40936.77219032374</v>
          </cell>
          <cell r="E362">
            <v>-37178.855319138514</v>
          </cell>
          <cell r="F362">
            <v>-40582.957545486221</v>
          </cell>
          <cell r="G362">
            <v>-42237.018636585854</v>
          </cell>
          <cell r="H362">
            <v>-34755.917118733603</v>
          </cell>
          <cell r="I362">
            <v>-35958.709964788286</v>
          </cell>
          <cell r="J362">
            <v>-36707.830303595227</v>
          </cell>
          <cell r="K362">
            <v>-35384.393297010582</v>
          </cell>
          <cell r="L362">
            <v>-37937.08160460995</v>
          </cell>
          <cell r="M362">
            <v>-36496.414098738191</v>
          </cell>
          <cell r="N362">
            <v>-39329.221869855537</v>
          </cell>
          <cell r="O362">
            <v>-37737.008051134297</v>
          </cell>
          <cell r="P362">
            <v>-455242.18</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H362">
            <v>-32488.295789677544</v>
          </cell>
          <cell r="BI362">
            <v>-29649.388024279535</v>
          </cell>
          <cell r="BJ362">
            <v>-32253.146718858818</v>
          </cell>
          <cell r="BK362">
            <v>-33494.177202550665</v>
          </cell>
          <cell r="BL362">
            <v>-25901.352655037957</v>
          </cell>
          <cell r="BM362">
            <v>-26987.710200897214</v>
          </cell>
          <cell r="BN362">
            <v>-27408.261639074823</v>
          </cell>
          <cell r="BO362">
            <v>-27043.303860139891</v>
          </cell>
          <cell r="BP362">
            <v>-29718.971180387958</v>
          </cell>
          <cell r="BQ362">
            <v>-27821.033553929727</v>
          </cell>
          <cell r="BR362">
            <v>-31926.068015352888</v>
          </cell>
          <cell r="BS362">
            <v>-30650.47115981298</v>
          </cell>
          <cell r="BT362">
            <v>-355342.18</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Z362">
            <v>-8448.4764006461937</v>
          </cell>
          <cell r="EA362">
            <v>-7529.467294858975</v>
          </cell>
          <cell r="EB362">
            <v>-8329.8108266274012</v>
          </cell>
          <cell r="EC362">
            <v>-8742.8414340351846</v>
          </cell>
          <cell r="ED362">
            <v>-8854.5644636956458</v>
          </cell>
          <cell r="EE362">
            <v>-8970.9997638910718</v>
          </cell>
          <cell r="EF362">
            <v>-9299.5686645204078</v>
          </cell>
          <cell r="EG362">
            <v>-8341.0894368706886</v>
          </cell>
          <cell r="EH362">
            <v>-8218.1104242219899</v>
          </cell>
          <cell r="EI362">
            <v>-8675.3805448084622</v>
          </cell>
          <cell r="EJ362">
            <v>-7403.1538545026478</v>
          </cell>
          <cell r="EK362">
            <v>-7086.536891321316</v>
          </cell>
          <cell r="EL362">
            <v>-99899.999999999985</v>
          </cell>
        </row>
        <row r="363">
          <cell r="D363">
            <v>-12631.2</v>
          </cell>
          <cell r="E363">
            <v>-11354.4</v>
          </cell>
          <cell r="F363">
            <v>-11643</v>
          </cell>
          <cell r="G363">
            <v>-11768.4</v>
          </cell>
          <cell r="H363">
            <v>-11312.6</v>
          </cell>
          <cell r="I363">
            <v>-11350.6</v>
          </cell>
          <cell r="J363">
            <v>-11346.8</v>
          </cell>
          <cell r="K363">
            <v>-11324</v>
          </cell>
          <cell r="L363">
            <v>-11312.6</v>
          </cell>
          <cell r="M363">
            <v>-11717.3</v>
          </cell>
          <cell r="N363">
            <v>-11694.5</v>
          </cell>
          <cell r="O363">
            <v>-11686.9</v>
          </cell>
          <cell r="P363">
            <v>-139142.30000000002</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H363">
            <v>-12631.2</v>
          </cell>
          <cell r="BI363">
            <v>-11354.4</v>
          </cell>
          <cell r="BJ363">
            <v>-11628</v>
          </cell>
          <cell r="BK363">
            <v>-11753.4</v>
          </cell>
          <cell r="BL363">
            <v>-11312.6</v>
          </cell>
          <cell r="BM363">
            <v>-11350.6</v>
          </cell>
          <cell r="BN363">
            <v>-11346.8</v>
          </cell>
          <cell r="BO363">
            <v>-11324</v>
          </cell>
          <cell r="BP363">
            <v>-11312.6</v>
          </cell>
          <cell r="BQ363">
            <v>-11717.3</v>
          </cell>
          <cell r="BR363">
            <v>-11694.5</v>
          </cell>
          <cell r="BS363">
            <v>-11686.9</v>
          </cell>
          <cell r="BT363">
            <v>-139112.30000000002</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row>
        <row r="364">
          <cell r="D364">
            <v>-53567.972190323737</v>
          </cell>
          <cell r="E364">
            <v>-48533.255319138516</v>
          </cell>
          <cell r="F364">
            <v>-52225.957545486221</v>
          </cell>
          <cell r="G364">
            <v>-54005.418636585855</v>
          </cell>
          <cell r="H364">
            <v>-46068.517118733602</v>
          </cell>
          <cell r="I364">
            <v>-47309.309964788285</v>
          </cell>
          <cell r="J364">
            <v>-48054.63030359523</v>
          </cell>
          <cell r="K364">
            <v>-46708.393297010582</v>
          </cell>
          <cell r="L364">
            <v>-49249.681604609948</v>
          </cell>
          <cell r="M364">
            <v>-48213.714098738186</v>
          </cell>
          <cell r="N364">
            <v>-51023.721869855537</v>
          </cell>
          <cell r="O364">
            <v>-49423.908051134298</v>
          </cell>
          <cell r="P364">
            <v>-594384.48</v>
          </cell>
          <cell r="R364">
            <v>0</v>
          </cell>
          <cell r="S364">
            <v>0</v>
          </cell>
          <cell r="T364">
            <v>0</v>
          </cell>
          <cell r="U364">
            <v>0</v>
          </cell>
          <cell r="V364">
            <v>0</v>
          </cell>
          <cell r="W364">
            <v>0</v>
          </cell>
          <cell r="X364">
            <v>0</v>
          </cell>
          <cell r="Y364">
            <v>0</v>
          </cell>
          <cell r="Z364">
            <v>0</v>
          </cell>
          <cell r="AA364">
            <v>0</v>
          </cell>
          <cell r="AB364">
            <v>0</v>
          </cell>
          <cell r="AC364">
            <v>0</v>
          </cell>
          <cell r="AD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H364">
            <v>-45119.495789677545</v>
          </cell>
          <cell r="BI364">
            <v>-41003.788024279536</v>
          </cell>
          <cell r="BJ364">
            <v>-43881.146718858814</v>
          </cell>
          <cell r="BK364">
            <v>-45247.577202550667</v>
          </cell>
          <cell r="BL364">
            <v>-37213.95265503796</v>
          </cell>
          <cell r="BM364">
            <v>-38338.310200897213</v>
          </cell>
          <cell r="BN364">
            <v>-38755.061639074818</v>
          </cell>
          <cell r="BO364">
            <v>-38367.303860139888</v>
          </cell>
          <cell r="BP364">
            <v>-41031.57118038796</v>
          </cell>
          <cell r="BQ364">
            <v>-39538.333553929726</v>
          </cell>
          <cell r="BR364">
            <v>-43620.568015352888</v>
          </cell>
          <cell r="BS364">
            <v>-42337.371159812981</v>
          </cell>
          <cell r="BT364">
            <v>-494454.48</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Z364">
            <v>-8448.4764006461937</v>
          </cell>
          <cell r="EA364">
            <v>-7529.467294858975</v>
          </cell>
          <cell r="EB364">
            <v>-8329.8108266274012</v>
          </cell>
          <cell r="EC364">
            <v>-8742.8414340351846</v>
          </cell>
          <cell r="ED364">
            <v>-8854.5644636956458</v>
          </cell>
          <cell r="EE364">
            <v>-8970.9997638910718</v>
          </cell>
          <cell r="EF364">
            <v>-9299.5686645204078</v>
          </cell>
          <cell r="EG364">
            <v>-8341.0894368706886</v>
          </cell>
          <cell r="EH364">
            <v>-8218.1104242219899</v>
          </cell>
          <cell r="EI364">
            <v>-8675.3805448084622</v>
          </cell>
          <cell r="EJ364">
            <v>-7403.1538545026478</v>
          </cell>
          <cell r="EK364">
            <v>-7086.536891321316</v>
          </cell>
          <cell r="EL364">
            <v>-99899.999999999985</v>
          </cell>
        </row>
        <row r="366">
          <cell r="D366">
            <v>-5471</v>
          </cell>
          <cell r="E366">
            <v>-1386.2</v>
          </cell>
          <cell r="F366">
            <v>-973.6</v>
          </cell>
          <cell r="G366">
            <v>-281.8</v>
          </cell>
          <cell r="H366">
            <v>46.400000000000006</v>
          </cell>
          <cell r="I366">
            <v>138.6</v>
          </cell>
          <cell r="J366">
            <v>-65</v>
          </cell>
          <cell r="K366">
            <v>-91.2</v>
          </cell>
          <cell r="L366">
            <v>-257.8</v>
          </cell>
          <cell r="M366">
            <v>-5181.8</v>
          </cell>
          <cell r="N366">
            <v>-5420.8</v>
          </cell>
          <cell r="O366">
            <v>-5070.8</v>
          </cell>
          <cell r="P366">
            <v>-24015</v>
          </cell>
          <cell r="R366">
            <v>0</v>
          </cell>
          <cell r="S366">
            <v>0</v>
          </cell>
          <cell r="T366">
            <v>0</v>
          </cell>
          <cell r="U366">
            <v>0</v>
          </cell>
          <cell r="V366">
            <v>0</v>
          </cell>
          <cell r="W366">
            <v>0</v>
          </cell>
          <cell r="X366">
            <v>0</v>
          </cell>
          <cell r="Y366">
            <v>0</v>
          </cell>
          <cell r="Z366">
            <v>0</v>
          </cell>
          <cell r="AA366">
            <v>0</v>
          </cell>
          <cell r="AB366">
            <v>0</v>
          </cell>
          <cell r="AC366">
            <v>0</v>
          </cell>
          <cell r="AD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H366">
            <v>0</v>
          </cell>
          <cell r="BI366">
            <v>3.7999999999999989</v>
          </cell>
          <cell r="BJ366">
            <v>-7.6000000000000005</v>
          </cell>
          <cell r="BK366">
            <v>-22.8</v>
          </cell>
          <cell r="BL366">
            <v>-7.6000000000000005</v>
          </cell>
          <cell r="BM366">
            <v>-11.4</v>
          </cell>
          <cell r="BN366">
            <v>-19.000000000000004</v>
          </cell>
          <cell r="BO366">
            <v>-15.200000000000001</v>
          </cell>
          <cell r="BP366">
            <v>-3.8000000000000007</v>
          </cell>
          <cell r="BQ366">
            <v>-3.8000000000000003</v>
          </cell>
          <cell r="BR366">
            <v>15.2</v>
          </cell>
          <cell r="BS366">
            <v>-3.8000000000000003</v>
          </cell>
          <cell r="BT366">
            <v>-76</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row>
        <row r="367">
          <cell r="D367">
            <v>-4003.7999999999997</v>
          </cell>
          <cell r="E367">
            <v>8878.4000000000015</v>
          </cell>
          <cell r="F367">
            <v>14931.6</v>
          </cell>
          <cell r="G367">
            <v>16950.599999999999</v>
          </cell>
          <cell r="H367">
            <v>-954.4</v>
          </cell>
          <cell r="I367">
            <v>45.600000000000009</v>
          </cell>
          <cell r="J367">
            <v>-9950.6</v>
          </cell>
          <cell r="K367">
            <v>21022.799999999999</v>
          </cell>
          <cell r="L367">
            <v>4034.2</v>
          </cell>
          <cell r="M367">
            <v>4015.2000000000003</v>
          </cell>
          <cell r="N367">
            <v>2969.6000000000004</v>
          </cell>
          <cell r="O367">
            <v>2981</v>
          </cell>
          <cell r="P367">
            <v>60920.19999999999</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H367">
            <v>-3.7999999999999972</v>
          </cell>
          <cell r="BI367">
            <v>-121.6</v>
          </cell>
          <cell r="BJ367">
            <v>-68.399999999999991</v>
          </cell>
          <cell r="BK367">
            <v>-49.4</v>
          </cell>
          <cell r="BL367">
            <v>45.6</v>
          </cell>
          <cell r="BM367">
            <v>45.600000000000009</v>
          </cell>
          <cell r="BN367">
            <v>49.400000000000006</v>
          </cell>
          <cell r="BO367">
            <v>22.800000000000004</v>
          </cell>
          <cell r="BP367">
            <v>34.20000000000001</v>
          </cell>
          <cell r="BQ367">
            <v>15.200000000000003</v>
          </cell>
          <cell r="BR367">
            <v>-30.4</v>
          </cell>
          <cell r="BS367">
            <v>-19</v>
          </cell>
          <cell r="BT367">
            <v>-79.799999999999969</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row>
        <row r="368">
          <cell r="D368">
            <v>0</v>
          </cell>
          <cell r="E368">
            <v>19</v>
          </cell>
          <cell r="F368">
            <v>38</v>
          </cell>
          <cell r="G368">
            <v>19</v>
          </cell>
          <cell r="H368">
            <v>57</v>
          </cell>
          <cell r="I368">
            <v>-19</v>
          </cell>
          <cell r="J368">
            <v>38</v>
          </cell>
          <cell r="K368">
            <v>19</v>
          </cell>
          <cell r="L368">
            <v>19</v>
          </cell>
          <cell r="M368">
            <v>0</v>
          </cell>
          <cell r="N368">
            <v>0</v>
          </cell>
          <cell r="O368">
            <v>0</v>
          </cell>
          <cell r="P368">
            <v>190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H368">
            <v>0</v>
          </cell>
          <cell r="BI368">
            <v>19</v>
          </cell>
          <cell r="BJ368">
            <v>38</v>
          </cell>
          <cell r="BK368">
            <v>19</v>
          </cell>
          <cell r="BL368">
            <v>57</v>
          </cell>
          <cell r="BM368">
            <v>-19</v>
          </cell>
          <cell r="BN368">
            <v>38</v>
          </cell>
          <cell r="BO368">
            <v>19</v>
          </cell>
          <cell r="BP368">
            <v>19</v>
          </cell>
          <cell r="BQ368">
            <v>0</v>
          </cell>
          <cell r="BR368">
            <v>0</v>
          </cell>
          <cell r="BS368">
            <v>0</v>
          </cell>
          <cell r="BT368">
            <v>190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row>
        <row r="369">
          <cell r="D369">
            <v>4935.3999999999996</v>
          </cell>
          <cell r="E369">
            <v>4916.4000000000005</v>
          </cell>
          <cell r="F369">
            <v>4247.5999999999995</v>
          </cell>
          <cell r="G369">
            <v>4886</v>
          </cell>
          <cell r="H369">
            <v>5026.6000000000004</v>
          </cell>
          <cell r="I369">
            <v>5030.3999999999996</v>
          </cell>
          <cell r="J369">
            <v>5022.8</v>
          </cell>
          <cell r="K369">
            <v>4984.8</v>
          </cell>
          <cell r="L369">
            <v>4992.4000000000005</v>
          </cell>
          <cell r="M369">
            <v>4912.5999999999995</v>
          </cell>
          <cell r="N369">
            <v>4931.5999999999995</v>
          </cell>
          <cell r="O369">
            <v>4924</v>
          </cell>
          <cell r="P369">
            <v>58810.600000000006</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H369">
            <v>-64.600000000000009</v>
          </cell>
          <cell r="BI369">
            <v>-83.6</v>
          </cell>
          <cell r="BJ369">
            <v>-752.40000000000009</v>
          </cell>
          <cell r="BK369">
            <v>-114.00000000000001</v>
          </cell>
          <cell r="BL369">
            <v>26.599999999999994</v>
          </cell>
          <cell r="BM369">
            <v>30.400000000000006</v>
          </cell>
          <cell r="BN369">
            <v>22.799999999999997</v>
          </cell>
          <cell r="BO369">
            <v>-15.200000000000001</v>
          </cell>
          <cell r="BP369">
            <v>-7.5999999999999961</v>
          </cell>
          <cell r="BQ369">
            <v>-87.4</v>
          </cell>
          <cell r="BR369">
            <v>-68.400000000000006</v>
          </cell>
          <cell r="BS369">
            <v>-76</v>
          </cell>
          <cell r="BT369">
            <v>-1189.4000000000003</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row>
        <row r="370">
          <cell r="D370">
            <v>-144.4</v>
          </cell>
          <cell r="E370">
            <v>-106.4</v>
          </cell>
          <cell r="F370">
            <v>-106.4</v>
          </cell>
          <cell r="G370">
            <v>-91.2</v>
          </cell>
          <cell r="H370">
            <v>-98.800000000000011</v>
          </cell>
          <cell r="I370">
            <v>3.8000000000000003</v>
          </cell>
          <cell r="J370">
            <v>-72.2</v>
          </cell>
          <cell r="K370">
            <v>-64.600000000000009</v>
          </cell>
          <cell r="L370">
            <v>-45.6</v>
          </cell>
          <cell r="M370">
            <v>-152</v>
          </cell>
          <cell r="N370">
            <v>-117.80000000000001</v>
          </cell>
          <cell r="O370">
            <v>-136.80000000000001</v>
          </cell>
          <cell r="P370">
            <v>-1132.4000000000001</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H370">
            <v>-144.4</v>
          </cell>
          <cell r="BI370">
            <v>-106.4</v>
          </cell>
          <cell r="BJ370">
            <v>-106.4</v>
          </cell>
          <cell r="BK370">
            <v>-91.2</v>
          </cell>
          <cell r="BL370">
            <v>-98.800000000000011</v>
          </cell>
          <cell r="BM370">
            <v>3.8000000000000003</v>
          </cell>
          <cell r="BN370">
            <v>-72.2</v>
          </cell>
          <cell r="BO370">
            <v>-64.600000000000009</v>
          </cell>
          <cell r="BP370">
            <v>-45.6</v>
          </cell>
          <cell r="BQ370">
            <v>-152</v>
          </cell>
          <cell r="BR370">
            <v>-117.80000000000001</v>
          </cell>
          <cell r="BS370">
            <v>-136.80000000000001</v>
          </cell>
          <cell r="BT370">
            <v>-1132.4000000000001</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row>
        <row r="371">
          <cell r="D371">
            <v>-687.80000000000007</v>
          </cell>
          <cell r="E371">
            <v>-554.80000000000007</v>
          </cell>
          <cell r="F371">
            <v>-600.40000000000009</v>
          </cell>
          <cell r="G371">
            <v>-376.20000000000005</v>
          </cell>
          <cell r="H371">
            <v>-459.8</v>
          </cell>
          <cell r="I371">
            <v>-368.6</v>
          </cell>
          <cell r="J371">
            <v>-482.6</v>
          </cell>
          <cell r="K371">
            <v>-592.79999999999995</v>
          </cell>
          <cell r="L371">
            <v>-509.2</v>
          </cell>
          <cell r="M371">
            <v>-543.4</v>
          </cell>
          <cell r="N371">
            <v>-566.20000000000005</v>
          </cell>
          <cell r="O371">
            <v>-539.6</v>
          </cell>
          <cell r="P371">
            <v>-6281.4</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H371">
            <v>-687.80000000000007</v>
          </cell>
          <cell r="BI371">
            <v>-554.80000000000007</v>
          </cell>
          <cell r="BJ371">
            <v>-600.40000000000009</v>
          </cell>
          <cell r="BK371">
            <v>-376.20000000000005</v>
          </cell>
          <cell r="BL371">
            <v>-459.8</v>
          </cell>
          <cell r="BM371">
            <v>-368.6</v>
          </cell>
          <cell r="BN371">
            <v>-482.6</v>
          </cell>
          <cell r="BO371">
            <v>-592.79999999999995</v>
          </cell>
          <cell r="BP371">
            <v>-509.2</v>
          </cell>
          <cell r="BQ371">
            <v>-543.4</v>
          </cell>
          <cell r="BR371">
            <v>-566.20000000000005</v>
          </cell>
          <cell r="BS371">
            <v>-539.6</v>
          </cell>
          <cell r="BT371">
            <v>-6281.4</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row>
        <row r="372">
          <cell r="D372">
            <v>-107238.2309535289</v>
          </cell>
          <cell r="E372">
            <v>-100545.39105018273</v>
          </cell>
          <cell r="F372">
            <v>-114446.80333419019</v>
          </cell>
          <cell r="G372">
            <v>-122295.69262440676</v>
          </cell>
          <cell r="H372">
            <v>-124207.4414713486</v>
          </cell>
          <cell r="I372">
            <v>-124001.25351565487</v>
          </cell>
          <cell r="J372">
            <v>-156609.63181214948</v>
          </cell>
          <cell r="K372">
            <v>-164628.64163806394</v>
          </cell>
          <cell r="L372">
            <v>-159479.04947345654</v>
          </cell>
          <cell r="M372">
            <v>-180652.4501663704</v>
          </cell>
          <cell r="N372">
            <v>-182401.16611259826</v>
          </cell>
          <cell r="O372">
            <v>-180477.8478480491</v>
          </cell>
          <cell r="P372">
            <v>-1716983.5999999999</v>
          </cell>
          <cell r="R372">
            <v>0</v>
          </cell>
          <cell r="S372">
            <v>0</v>
          </cell>
          <cell r="T372">
            <v>0</v>
          </cell>
          <cell r="U372">
            <v>0</v>
          </cell>
          <cell r="V372">
            <v>0</v>
          </cell>
          <cell r="W372">
            <v>0</v>
          </cell>
          <cell r="X372">
            <v>0</v>
          </cell>
          <cell r="Y372">
            <v>0</v>
          </cell>
          <cell r="Z372">
            <v>0</v>
          </cell>
          <cell r="AA372">
            <v>0</v>
          </cell>
          <cell r="AB372">
            <v>0</v>
          </cell>
          <cell r="AC372">
            <v>0</v>
          </cell>
          <cell r="AD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H372">
            <v>-9330.9159028072572</v>
          </cell>
          <cell r="BI372">
            <v>-9348.8167175359413</v>
          </cell>
          <cell r="BJ372">
            <v>-9688.6828421301725</v>
          </cell>
          <cell r="BK372">
            <v>-6671.7552379313938</v>
          </cell>
          <cell r="BL372">
            <v>-7198.4921927412925</v>
          </cell>
          <cell r="BM372">
            <v>-7004.7394465373536</v>
          </cell>
          <cell r="BN372">
            <v>-11506.860669658534</v>
          </cell>
          <cell r="BO372">
            <v>-11010.903796200921</v>
          </cell>
          <cell r="BP372">
            <v>-10984.772949207854</v>
          </cell>
          <cell r="BQ372">
            <v>-13798.970477181081</v>
          </cell>
          <cell r="BR372">
            <v>-13319.302618723275</v>
          </cell>
          <cell r="BS372">
            <v>-13681.387149344924</v>
          </cell>
          <cell r="BT372">
            <v>-123545.59999999999</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X372">
            <v>-47812.5</v>
          </cell>
          <cell r="CY372">
            <v>-47812.5</v>
          </cell>
          <cell r="CZ372">
            <v>-47812.5</v>
          </cell>
          <cell r="DA372">
            <v>-63750</v>
          </cell>
          <cell r="DB372">
            <v>-63750</v>
          </cell>
          <cell r="DC372">
            <v>-63750</v>
          </cell>
          <cell r="DD372">
            <v>-95625</v>
          </cell>
          <cell r="DE372">
            <v>-95625</v>
          </cell>
          <cell r="DF372">
            <v>-95625</v>
          </cell>
          <cell r="DG372">
            <v>-111562.5</v>
          </cell>
          <cell r="DH372">
            <v>-111562.5</v>
          </cell>
          <cell r="DI372">
            <v>-111562.5</v>
          </cell>
          <cell r="DJ372">
            <v>-956250</v>
          </cell>
          <cell r="DL372">
            <v>14401</v>
          </cell>
          <cell r="DM372">
            <v>14401</v>
          </cell>
          <cell r="DN372">
            <v>14401</v>
          </cell>
          <cell r="DO372">
            <v>14401</v>
          </cell>
          <cell r="DP372">
            <v>14401</v>
          </cell>
          <cell r="DQ372">
            <v>14401</v>
          </cell>
          <cell r="DR372">
            <v>14401</v>
          </cell>
          <cell r="DS372">
            <v>14401</v>
          </cell>
          <cell r="DT372">
            <v>14401</v>
          </cell>
          <cell r="DU372">
            <v>14401</v>
          </cell>
          <cell r="DV372">
            <v>14401</v>
          </cell>
          <cell r="DW372">
            <v>14401</v>
          </cell>
          <cell r="DX372">
            <v>172812</v>
          </cell>
          <cell r="DZ372">
            <v>-64495.815050721663</v>
          </cell>
          <cell r="EA372">
            <v>-57785.074332646785</v>
          </cell>
          <cell r="EB372">
            <v>-71346.620492060028</v>
          </cell>
          <cell r="EC372">
            <v>-66274.937386475358</v>
          </cell>
          <cell r="ED372">
            <v>-67659.94927860731</v>
          </cell>
          <cell r="EE372">
            <v>-67647.514069117504</v>
          </cell>
          <cell r="EF372">
            <v>-63878.771142490958</v>
          </cell>
          <cell r="EG372">
            <v>-72393.737841863011</v>
          </cell>
          <cell r="EH372">
            <v>-67270.276524248678</v>
          </cell>
          <cell r="EI372">
            <v>-69691.979689189349</v>
          </cell>
          <cell r="EJ372">
            <v>-71920.363493875018</v>
          </cell>
          <cell r="EK372">
            <v>-69634.960698704162</v>
          </cell>
          <cell r="EL372">
            <v>-809999.99999999977</v>
          </cell>
        </row>
        <row r="373">
          <cell r="D373">
            <v>-34.200000000000003</v>
          </cell>
          <cell r="E373">
            <v>-30.400000000000002</v>
          </cell>
          <cell r="F373">
            <v>-41.800000000000004</v>
          </cell>
          <cell r="G373">
            <v>-38</v>
          </cell>
          <cell r="H373">
            <v>-7.6000000000000014</v>
          </cell>
          <cell r="I373">
            <v>-22.8</v>
          </cell>
          <cell r="J373">
            <v>-11.4</v>
          </cell>
          <cell r="K373">
            <v>-7.6</v>
          </cell>
          <cell r="L373">
            <v>7.6</v>
          </cell>
          <cell r="M373">
            <v>-22.8</v>
          </cell>
          <cell r="N373">
            <v>-3.8000000000000003</v>
          </cell>
          <cell r="O373">
            <v>-22.8</v>
          </cell>
          <cell r="P373">
            <v>-235.60000000000005</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H373">
            <v>-34.200000000000003</v>
          </cell>
          <cell r="BI373">
            <v>-30.400000000000002</v>
          </cell>
          <cell r="BJ373">
            <v>-41.800000000000004</v>
          </cell>
          <cell r="BK373">
            <v>-38</v>
          </cell>
          <cell r="BL373">
            <v>-7.6000000000000014</v>
          </cell>
          <cell r="BM373">
            <v>-22.8</v>
          </cell>
          <cell r="BN373">
            <v>-11.4</v>
          </cell>
          <cell r="BO373">
            <v>-7.6</v>
          </cell>
          <cell r="BP373">
            <v>7.6</v>
          </cell>
          <cell r="BQ373">
            <v>-22.8</v>
          </cell>
          <cell r="BR373">
            <v>-3.8000000000000003</v>
          </cell>
          <cell r="BS373">
            <v>-22.8</v>
          </cell>
          <cell r="BT373">
            <v>-235.60000000000005</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row>
        <row r="374">
          <cell r="D374">
            <v>-112644.0309535289</v>
          </cell>
          <cell r="E374">
            <v>-88809.391050182719</v>
          </cell>
          <cell r="F374">
            <v>-96951.803334190205</v>
          </cell>
          <cell r="G374">
            <v>-101227.29262440676</v>
          </cell>
          <cell r="H374">
            <v>-120598.04147134861</v>
          </cell>
          <cell r="I374">
            <v>-119193.25351565487</v>
          </cell>
          <cell r="J374">
            <v>-162130.63181214948</v>
          </cell>
          <cell r="K374">
            <v>-139358.24163806395</v>
          </cell>
          <cell r="L374">
            <v>-151238.44947345654</v>
          </cell>
          <cell r="M374">
            <v>-177624.65016637038</v>
          </cell>
          <cell r="N374">
            <v>-180608.56611259826</v>
          </cell>
          <cell r="O374">
            <v>-178342.8478480491</v>
          </cell>
          <cell r="P374">
            <v>-1628727.2</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H374">
            <v>-10265.715902807258</v>
          </cell>
          <cell r="BI374">
            <v>-10222.816717535941</v>
          </cell>
          <cell r="BJ374">
            <v>-11227.682842130173</v>
          </cell>
          <cell r="BK374">
            <v>-7344.3552379313942</v>
          </cell>
          <cell r="BL374">
            <v>-7643.0921927412928</v>
          </cell>
          <cell r="BM374">
            <v>-7346.7394465373536</v>
          </cell>
          <cell r="BN374">
            <v>-11981.860669658534</v>
          </cell>
          <cell r="BO374">
            <v>-11664.503796200921</v>
          </cell>
          <cell r="BP374">
            <v>-11490.172949207854</v>
          </cell>
          <cell r="BQ374">
            <v>-14593.17047718108</v>
          </cell>
          <cell r="BR374">
            <v>-14090.702618723275</v>
          </cell>
          <cell r="BS374">
            <v>-14479.387149344924</v>
          </cell>
          <cell r="BT374">
            <v>-132350.19999999998</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X374">
            <v>-47812.5</v>
          </cell>
          <cell r="CY374">
            <v>-47812.5</v>
          </cell>
          <cell r="CZ374">
            <v>-47812.5</v>
          </cell>
          <cell r="DA374">
            <v>-63750</v>
          </cell>
          <cell r="DB374">
            <v>-63750</v>
          </cell>
          <cell r="DC374">
            <v>-63750</v>
          </cell>
          <cell r="DD374">
            <v>-95625</v>
          </cell>
          <cell r="DE374">
            <v>-95625</v>
          </cell>
          <cell r="DF374">
            <v>-95625</v>
          </cell>
          <cell r="DG374">
            <v>-111562.5</v>
          </cell>
          <cell r="DH374">
            <v>-111562.5</v>
          </cell>
          <cell r="DI374">
            <v>-111562.5</v>
          </cell>
          <cell r="DJ374">
            <v>-956250</v>
          </cell>
          <cell r="DL374">
            <v>14401</v>
          </cell>
          <cell r="DM374">
            <v>14401</v>
          </cell>
          <cell r="DN374">
            <v>14401</v>
          </cell>
          <cell r="DO374">
            <v>14401</v>
          </cell>
          <cell r="DP374">
            <v>14401</v>
          </cell>
          <cell r="DQ374">
            <v>14401</v>
          </cell>
          <cell r="DR374">
            <v>14401</v>
          </cell>
          <cell r="DS374">
            <v>14401</v>
          </cell>
          <cell r="DT374">
            <v>14401</v>
          </cell>
          <cell r="DU374">
            <v>14401</v>
          </cell>
          <cell r="DV374">
            <v>14401</v>
          </cell>
          <cell r="DW374">
            <v>14401</v>
          </cell>
          <cell r="DX374">
            <v>172812</v>
          </cell>
          <cell r="DZ374">
            <v>-64495.815050721663</v>
          </cell>
          <cell r="EA374">
            <v>-57785.074332646785</v>
          </cell>
          <cell r="EB374">
            <v>-71346.620492060028</v>
          </cell>
          <cell r="EC374">
            <v>-66274.937386475358</v>
          </cell>
          <cell r="ED374">
            <v>-67659.94927860731</v>
          </cell>
          <cell r="EE374">
            <v>-67647.514069117504</v>
          </cell>
          <cell r="EF374">
            <v>-63878.771142490958</v>
          </cell>
          <cell r="EG374">
            <v>-72393.737841863011</v>
          </cell>
          <cell r="EH374">
            <v>-67270.276524248678</v>
          </cell>
          <cell r="EI374">
            <v>-69691.979689189349</v>
          </cell>
          <cell r="EJ374">
            <v>-71920.363493875018</v>
          </cell>
          <cell r="EK374">
            <v>-69634.960698704162</v>
          </cell>
          <cell r="EL374">
            <v>-809999.99999999977</v>
          </cell>
        </row>
        <row r="376">
          <cell r="D376">
            <v>89795.799999999988</v>
          </cell>
          <cell r="E376">
            <v>106316.4</v>
          </cell>
          <cell r="F376">
            <v>75250.799715606132</v>
          </cell>
          <cell r="G376">
            <v>62147.599715606106</v>
          </cell>
          <cell r="H376">
            <v>49113.999715606107</v>
          </cell>
          <cell r="I376">
            <v>47877.799715606103</v>
          </cell>
          <cell r="J376">
            <v>68602.488446498392</v>
          </cell>
          <cell r="K376">
            <v>73975.488446498406</v>
          </cell>
          <cell r="L376">
            <v>60123.088446498397</v>
          </cell>
          <cell r="M376">
            <v>16895.088446498397</v>
          </cell>
          <cell r="N376">
            <v>270343.48844649841</v>
          </cell>
          <cell r="O376">
            <v>163769.68844649839</v>
          </cell>
          <cell r="P376">
            <v>1084211.7295414147</v>
          </cell>
          <cell r="R376">
            <v>-254000</v>
          </cell>
          <cell r="S376">
            <v>-255000</v>
          </cell>
          <cell r="T376">
            <v>-280000</v>
          </cell>
          <cell r="U376">
            <v>-299000</v>
          </cell>
          <cell r="V376">
            <v>-255000</v>
          </cell>
          <cell r="W376">
            <v>-257000</v>
          </cell>
          <cell r="X376">
            <v>-255000</v>
          </cell>
          <cell r="Y376">
            <v>-268000</v>
          </cell>
          <cell r="Z376">
            <v>-283000</v>
          </cell>
          <cell r="AA376">
            <v>-267000</v>
          </cell>
          <cell r="AB376">
            <v>-256000</v>
          </cell>
          <cell r="AC376">
            <v>-228000</v>
          </cell>
          <cell r="AD376">
            <v>-3157000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T376">
            <v>109170</v>
          </cell>
          <cell r="AU376">
            <v>109170</v>
          </cell>
          <cell r="AV376">
            <v>109170</v>
          </cell>
          <cell r="AW376">
            <v>109170</v>
          </cell>
          <cell r="AX376">
            <v>109170</v>
          </cell>
          <cell r="AY376">
            <v>109170</v>
          </cell>
          <cell r="AZ376">
            <v>109170</v>
          </cell>
          <cell r="BA376">
            <v>109170</v>
          </cell>
          <cell r="BB376">
            <v>109170</v>
          </cell>
          <cell r="BC376">
            <v>109170</v>
          </cell>
          <cell r="BD376">
            <v>109170</v>
          </cell>
          <cell r="BE376">
            <v>109170</v>
          </cell>
          <cell r="BF376">
            <v>1310040</v>
          </cell>
          <cell r="BH376">
            <v>-13030.2</v>
          </cell>
          <cell r="BI376">
            <v>-12509.6</v>
          </cell>
          <cell r="BJ376">
            <v>-14101.800000000001</v>
          </cell>
          <cell r="BK376">
            <v>-13205</v>
          </cell>
          <cell r="BL376">
            <v>-14238.6</v>
          </cell>
          <cell r="BM376">
            <v>-13474.800000000001</v>
          </cell>
          <cell r="BN376">
            <v>-13376</v>
          </cell>
          <cell r="BO376">
            <v>-14003</v>
          </cell>
          <cell r="BP376">
            <v>-12855.400000000001</v>
          </cell>
          <cell r="BQ376">
            <v>-13083.4</v>
          </cell>
          <cell r="BR376">
            <v>-12635</v>
          </cell>
          <cell r="BS376">
            <v>-13208.800000000001</v>
          </cell>
          <cell r="BT376">
            <v>-159721.60000000001</v>
          </cell>
          <cell r="BV376">
            <v>0</v>
          </cell>
          <cell r="BW376">
            <v>0</v>
          </cell>
          <cell r="BX376">
            <v>-11473.400284393885</v>
          </cell>
          <cell r="BY376">
            <v>-11473.400284393885</v>
          </cell>
          <cell r="BZ376">
            <v>-11473.400284393885</v>
          </cell>
          <cell r="CA376">
            <v>-11473.400284393885</v>
          </cell>
          <cell r="CB376">
            <v>-17847.511553501598</v>
          </cell>
          <cell r="CC376">
            <v>-17847.511553501598</v>
          </cell>
          <cell r="CD376">
            <v>-17847.511553501598</v>
          </cell>
          <cell r="CE376">
            <v>-17847.511553501598</v>
          </cell>
          <cell r="CF376">
            <v>-17847.511553501598</v>
          </cell>
          <cell r="CG376">
            <v>-17847.511553501598</v>
          </cell>
          <cell r="CH376">
            <v>-152978.67045858511</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L376">
            <v>4816</v>
          </cell>
          <cell r="DM376">
            <v>4816</v>
          </cell>
          <cell r="DN376">
            <v>4816</v>
          </cell>
          <cell r="DO376">
            <v>4816</v>
          </cell>
          <cell r="DP376">
            <v>4816</v>
          </cell>
          <cell r="DQ376">
            <v>4816</v>
          </cell>
          <cell r="DR376">
            <v>4816</v>
          </cell>
          <cell r="DS376">
            <v>4816</v>
          </cell>
          <cell r="DT376">
            <v>4816</v>
          </cell>
          <cell r="DU376">
            <v>4816</v>
          </cell>
          <cell r="DV376">
            <v>4816</v>
          </cell>
          <cell r="DW376">
            <v>4816</v>
          </cell>
          <cell r="DX376">
            <v>57792</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row>
        <row r="377">
          <cell r="D377">
            <v>92158.297763798342</v>
          </cell>
          <cell r="E377">
            <v>113846.38250591907</v>
          </cell>
          <cell r="F377">
            <v>-65286.936385767316</v>
          </cell>
          <cell r="G377">
            <v>-52569.040278185523</v>
          </cell>
          <cell r="H377">
            <v>-86930.450096311484</v>
          </cell>
          <cell r="I377">
            <v>-47706.258817024645</v>
          </cell>
          <cell r="J377">
            <v>-30693.606983611895</v>
          </cell>
          <cell r="K377">
            <v>-66032.827311336092</v>
          </cell>
          <cell r="L377">
            <v>-61718.865499291023</v>
          </cell>
          <cell r="M377">
            <v>-47866.911697992975</v>
          </cell>
          <cell r="N377">
            <v>108957.51871920339</v>
          </cell>
          <cell r="O377">
            <v>104055.20456478071</v>
          </cell>
          <cell r="P377">
            <v>-39787.493515819413</v>
          </cell>
          <cell r="R377">
            <v>0</v>
          </cell>
          <cell r="S377">
            <v>0</v>
          </cell>
          <cell r="T377">
            <v>0</v>
          </cell>
          <cell r="U377">
            <v>0</v>
          </cell>
          <cell r="V377">
            <v>0</v>
          </cell>
          <cell r="W377">
            <v>0</v>
          </cell>
          <cell r="X377">
            <v>0</v>
          </cell>
          <cell r="Y377">
            <v>0</v>
          </cell>
          <cell r="Z377">
            <v>0</v>
          </cell>
          <cell r="AA377">
            <v>0</v>
          </cell>
          <cell r="AB377">
            <v>0</v>
          </cell>
          <cell r="AC377">
            <v>0</v>
          </cell>
          <cell r="AD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H377">
            <v>-18968.851968984578</v>
          </cell>
          <cell r="BI377">
            <v>-18063.62683549738</v>
          </cell>
          <cell r="BJ377">
            <v>-18452.436093842694</v>
          </cell>
          <cell r="BK377">
            <v>-18382.699098469086</v>
          </cell>
          <cell r="BL377">
            <v>-17648.937446884182</v>
          </cell>
          <cell r="BM377">
            <v>-17325.560541505034</v>
          </cell>
          <cell r="BN377">
            <v>-18331.496951804478</v>
          </cell>
          <cell r="BO377">
            <v>-17487.199584563612</v>
          </cell>
          <cell r="BP377">
            <v>-18277.997672182333</v>
          </cell>
          <cell r="BQ377">
            <v>-19036.517471866064</v>
          </cell>
          <cell r="BR377">
            <v>-18295.83571678209</v>
          </cell>
          <cell r="BS377">
            <v>-18467.860617618462</v>
          </cell>
          <cell r="BT377">
            <v>-218739.02000000002</v>
          </cell>
          <cell r="BV377">
            <v>0</v>
          </cell>
          <cell r="BW377">
            <v>0</v>
          </cell>
          <cell r="BX377">
            <v>-3062.7355136864558</v>
          </cell>
          <cell r="BY377">
            <v>-3062.7355136864558</v>
          </cell>
          <cell r="BZ377">
            <v>-3062.7355136864558</v>
          </cell>
          <cell r="CA377">
            <v>-3062.7355136864558</v>
          </cell>
          <cell r="CB377">
            <v>-4764.2552435122652</v>
          </cell>
          <cell r="CC377">
            <v>-4764.2552435122652</v>
          </cell>
          <cell r="CD377">
            <v>-4764.2552435122652</v>
          </cell>
          <cell r="CE377">
            <v>-4764.2552435122652</v>
          </cell>
          <cell r="CF377">
            <v>-4764.2552435122652</v>
          </cell>
          <cell r="CG377">
            <v>-4764.2552435122652</v>
          </cell>
          <cell r="CH377">
            <v>-40836.473515819409</v>
          </cell>
          <cell r="CJ377">
            <v>22500</v>
          </cell>
          <cell r="CK377">
            <v>22500</v>
          </cell>
          <cell r="CL377">
            <v>22500</v>
          </cell>
          <cell r="CM377">
            <v>22500</v>
          </cell>
          <cell r="CN377">
            <v>22500</v>
          </cell>
          <cell r="CO377">
            <v>22500</v>
          </cell>
          <cell r="CP377">
            <v>22500</v>
          </cell>
          <cell r="CQ377">
            <v>22500</v>
          </cell>
          <cell r="CR377">
            <v>22500</v>
          </cell>
          <cell r="CS377">
            <v>22500</v>
          </cell>
          <cell r="CT377">
            <v>22500</v>
          </cell>
          <cell r="CU377">
            <v>22500</v>
          </cell>
          <cell r="CV377">
            <v>270000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L377">
            <v>15824</v>
          </cell>
          <cell r="DM377">
            <v>15824</v>
          </cell>
          <cell r="DN377">
            <v>15824</v>
          </cell>
          <cell r="DO377">
            <v>15824</v>
          </cell>
          <cell r="DP377">
            <v>15824</v>
          </cell>
          <cell r="DQ377">
            <v>15824</v>
          </cell>
          <cell r="DR377">
            <v>15824</v>
          </cell>
          <cell r="DS377">
            <v>15824</v>
          </cell>
          <cell r="DT377">
            <v>15824</v>
          </cell>
          <cell r="DU377">
            <v>15824</v>
          </cell>
          <cell r="DV377">
            <v>15824</v>
          </cell>
          <cell r="DW377">
            <v>15824</v>
          </cell>
          <cell r="DX377">
            <v>189888</v>
          </cell>
          <cell r="DZ377">
            <v>-7196.8502672170871</v>
          </cell>
          <cell r="EA377">
            <v>-6413.9906585835433</v>
          </cell>
          <cell r="EB377">
            <v>-7095.7647782381628</v>
          </cell>
          <cell r="EC377">
            <v>-7447.6056660299719</v>
          </cell>
          <cell r="ED377">
            <v>-7542.7771357408346</v>
          </cell>
          <cell r="EE377">
            <v>-7641.962761833156</v>
          </cell>
          <cell r="EF377">
            <v>-7921.8547882951498</v>
          </cell>
          <cell r="EG377">
            <v>-7105.3724832602256</v>
          </cell>
          <cell r="EH377">
            <v>-7000.6125835964212</v>
          </cell>
          <cell r="EI377">
            <v>-7390.1389826146442</v>
          </cell>
          <cell r="EJ377">
            <v>-6306.3903205022598</v>
          </cell>
          <cell r="EK377">
            <v>-6036.6795740885664</v>
          </cell>
          <cell r="EL377">
            <v>-85100.000000000029</v>
          </cell>
        </row>
        <row r="378">
          <cell r="D378">
            <v>-113497.68773935738</v>
          </cell>
          <cell r="E378">
            <v>-109909.38656673435</v>
          </cell>
          <cell r="F378">
            <v>-92952.777018352688</v>
          </cell>
          <cell r="G378">
            <v>-12543.462718604746</v>
          </cell>
          <cell r="H378">
            <v>-13589.787689457227</v>
          </cell>
          <cell r="I378">
            <v>-13628.916724590737</v>
          </cell>
          <cell r="J378">
            <v>-12338.207395611964</v>
          </cell>
          <cell r="K378">
            <v>-11657.111766847993</v>
          </cell>
          <cell r="L378">
            <v>-12384.138718492415</v>
          </cell>
          <cell r="M378">
            <v>-12720.564224579644</v>
          </cell>
          <cell r="N378">
            <v>-11623.908462386211</v>
          </cell>
          <cell r="O378">
            <v>-11960.450974984709</v>
          </cell>
          <cell r="P378">
            <v>-428806.4000000002</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H378">
            <v>-5112.6795689524615</v>
          </cell>
          <cell r="BI378">
            <v>-4352.0246246199658</v>
          </cell>
          <cell r="BJ378">
            <v>-4668.4622037043364</v>
          </cell>
          <cell r="BK378">
            <v>-4036.8173475901444</v>
          </cell>
          <cell r="BL378">
            <v>-3735.2955297932772</v>
          </cell>
          <cell r="BM378">
            <v>-4189.0711869569914</v>
          </cell>
          <cell r="BN378">
            <v>-3236.5563259352284</v>
          </cell>
          <cell r="BO378">
            <v>-3254.4123421862855</v>
          </cell>
          <cell r="BP378">
            <v>-3640.7175997487743</v>
          </cell>
          <cell r="BQ378">
            <v>-3986.5533587096943</v>
          </cell>
          <cell r="BR378">
            <v>-4028.8814975335599</v>
          </cell>
          <cell r="BS378">
            <v>-4048.9284142692813</v>
          </cell>
          <cell r="BT378">
            <v>-48290.400000000009</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L378">
            <v>173</v>
          </cell>
          <cell r="DM378">
            <v>173</v>
          </cell>
          <cell r="DN378">
            <v>173</v>
          </cell>
          <cell r="DO378">
            <v>173</v>
          </cell>
          <cell r="DP378">
            <v>173</v>
          </cell>
          <cell r="DQ378">
            <v>173</v>
          </cell>
          <cell r="DR378">
            <v>173</v>
          </cell>
          <cell r="DS378">
            <v>173</v>
          </cell>
          <cell r="DT378">
            <v>173</v>
          </cell>
          <cell r="DU378">
            <v>173</v>
          </cell>
          <cell r="DV378">
            <v>173</v>
          </cell>
          <cell r="DW378">
            <v>173</v>
          </cell>
          <cell r="DX378">
            <v>2076</v>
          </cell>
          <cell r="DZ378">
            <v>-7558.008170404918</v>
          </cell>
          <cell r="EA378">
            <v>-4730.3619421143703</v>
          </cell>
          <cell r="EB378">
            <v>-7457.3148146483563</v>
          </cell>
          <cell r="EC378">
            <v>-7679.6453710146016</v>
          </cell>
          <cell r="ED378">
            <v>-9027.4921596639506</v>
          </cell>
          <cell r="EE378">
            <v>-8612.8455376337461</v>
          </cell>
          <cell r="EF378">
            <v>-8274.6510696767364</v>
          </cell>
          <cell r="EG378">
            <v>-7575.6994246617069</v>
          </cell>
          <cell r="EH378">
            <v>-7916.4211187436422</v>
          </cell>
          <cell r="EI378">
            <v>-7907.0108658699501</v>
          </cell>
          <cell r="EJ378">
            <v>-6768.0269648526519</v>
          </cell>
          <cell r="EK378">
            <v>-6492.5225607154289</v>
          </cell>
          <cell r="EL378">
            <v>-90000.000000000044</v>
          </cell>
        </row>
        <row r="379">
          <cell r="D379">
            <v>-198477.2</v>
          </cell>
          <cell r="E379">
            <v>-198401.2</v>
          </cell>
          <cell r="F379">
            <v>-288735.39973338076</v>
          </cell>
          <cell r="G379">
            <v>-289411.79973338079</v>
          </cell>
          <cell r="H379">
            <v>-290958.39973338076</v>
          </cell>
          <cell r="I379">
            <v>-288746.79973338073</v>
          </cell>
          <cell r="J379">
            <v>-311577.33291859226</v>
          </cell>
          <cell r="K379">
            <v>-311448.13291859225</v>
          </cell>
          <cell r="L379">
            <v>-292341.13291859225</v>
          </cell>
          <cell r="M379">
            <v>-232561.53291859227</v>
          </cell>
          <cell r="N379">
            <v>-63701.532918592246</v>
          </cell>
          <cell r="O379">
            <v>-64792.332918592248</v>
          </cell>
          <cell r="P379">
            <v>-2831152.7964450768</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-250000</v>
          </cell>
          <cell r="AG379">
            <v>-250000</v>
          </cell>
          <cell r="AH379">
            <v>-250000</v>
          </cell>
          <cell r="AI379">
            <v>-250000</v>
          </cell>
          <cell r="AJ379">
            <v>-250000</v>
          </cell>
          <cell r="AK379">
            <v>-250000</v>
          </cell>
          <cell r="AL379">
            <v>-250000</v>
          </cell>
          <cell r="AM379">
            <v>-250000</v>
          </cell>
          <cell r="AN379">
            <v>-230000</v>
          </cell>
          <cell r="AO379">
            <v>-170000</v>
          </cell>
          <cell r="AP379">
            <v>0</v>
          </cell>
          <cell r="AQ379">
            <v>0</v>
          </cell>
          <cell r="AR379">
            <v>-2400000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H379">
            <v>-18293.2</v>
          </cell>
          <cell r="BI379">
            <v>-18217.2</v>
          </cell>
          <cell r="BJ379">
            <v>-18612.400000000001</v>
          </cell>
          <cell r="BK379">
            <v>-19288.800000000003</v>
          </cell>
          <cell r="BL379">
            <v>-20835.400000000001</v>
          </cell>
          <cell r="BM379">
            <v>-18623.800000000003</v>
          </cell>
          <cell r="BN379">
            <v>-19266</v>
          </cell>
          <cell r="BO379">
            <v>-19136.800000000003</v>
          </cell>
          <cell r="BP379">
            <v>-20029.800000000003</v>
          </cell>
          <cell r="BQ379">
            <v>-20250.2</v>
          </cell>
          <cell r="BR379">
            <v>-21390.2</v>
          </cell>
          <cell r="BS379">
            <v>-22477</v>
          </cell>
          <cell r="BT379">
            <v>-236420.8</v>
          </cell>
          <cell r="BV379">
            <v>0</v>
          </cell>
          <cell r="BW379">
            <v>0</v>
          </cell>
          <cell r="BX379">
            <v>-39938.999733380733</v>
          </cell>
          <cell r="BY379">
            <v>-39938.999733380733</v>
          </cell>
          <cell r="BZ379">
            <v>-39938.999733380733</v>
          </cell>
          <cell r="CA379">
            <v>-39938.999733380733</v>
          </cell>
          <cell r="CB379">
            <v>-62127.332918592248</v>
          </cell>
          <cell r="CC379">
            <v>-62127.332918592248</v>
          </cell>
          <cell r="CD379">
            <v>-62127.332918592248</v>
          </cell>
          <cell r="CE379">
            <v>-62127.332918592248</v>
          </cell>
          <cell r="CF379">
            <v>-62127.332918592248</v>
          </cell>
          <cell r="CG379">
            <v>-62127.332918592248</v>
          </cell>
          <cell r="CH379">
            <v>-532519.99644507642</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X379">
            <v>0</v>
          </cell>
          <cell r="CY379">
            <v>0</v>
          </cell>
          <cell r="CZ379">
            <v>-50000</v>
          </cell>
          <cell r="DA379">
            <v>-50000</v>
          </cell>
          <cell r="DB379">
            <v>-50000</v>
          </cell>
          <cell r="DC379">
            <v>-50000</v>
          </cell>
          <cell r="DD379">
            <v>-50000</v>
          </cell>
          <cell r="DE379">
            <v>-50000</v>
          </cell>
          <cell r="DF379">
            <v>-50000</v>
          </cell>
          <cell r="DG379">
            <v>-50000</v>
          </cell>
          <cell r="DH379">
            <v>-50000</v>
          </cell>
          <cell r="DI379">
            <v>-50000</v>
          </cell>
          <cell r="DJ379">
            <v>-500000</v>
          </cell>
          <cell r="DL379">
            <v>81410</v>
          </cell>
          <cell r="DM379">
            <v>81410</v>
          </cell>
          <cell r="DN379">
            <v>81410</v>
          </cell>
          <cell r="DO379">
            <v>81410</v>
          </cell>
          <cell r="DP379">
            <v>81410</v>
          </cell>
          <cell r="DQ379">
            <v>81410</v>
          </cell>
          <cell r="DR379">
            <v>81410</v>
          </cell>
          <cell r="DS379">
            <v>81410</v>
          </cell>
          <cell r="DT379">
            <v>81410</v>
          </cell>
          <cell r="DU379">
            <v>81410</v>
          </cell>
          <cell r="DV379">
            <v>81410</v>
          </cell>
          <cell r="DW379">
            <v>81410</v>
          </cell>
          <cell r="DX379">
            <v>976920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row>
        <row r="380">
          <cell r="D380">
            <v>-9195.6</v>
          </cell>
          <cell r="E380">
            <v>-8933.4000000000015</v>
          </cell>
          <cell r="F380">
            <v>-10236.800000000001</v>
          </cell>
          <cell r="G380">
            <v>-9142.4000000000015</v>
          </cell>
          <cell r="H380">
            <v>-10073.4</v>
          </cell>
          <cell r="I380">
            <v>-9571.7999999999993</v>
          </cell>
          <cell r="J380">
            <v>-9701</v>
          </cell>
          <cell r="K380">
            <v>-9864.4</v>
          </cell>
          <cell r="L380">
            <v>-8857.4000000000015</v>
          </cell>
          <cell r="M380">
            <v>-9416</v>
          </cell>
          <cell r="N380">
            <v>-9442.6</v>
          </cell>
          <cell r="O380">
            <v>-9445.4000000000015</v>
          </cell>
          <cell r="P380">
            <v>-113880.20000000001</v>
          </cell>
          <cell r="R380">
            <v>0</v>
          </cell>
          <cell r="S380">
            <v>0</v>
          </cell>
          <cell r="T380">
            <v>0</v>
          </cell>
          <cell r="U380">
            <v>0</v>
          </cell>
          <cell r="V380">
            <v>0</v>
          </cell>
          <cell r="W380">
            <v>0</v>
          </cell>
          <cell r="X380">
            <v>0</v>
          </cell>
          <cell r="Y380">
            <v>0</v>
          </cell>
          <cell r="Z380">
            <v>0</v>
          </cell>
          <cell r="AA380">
            <v>0</v>
          </cell>
          <cell r="AB380">
            <v>0</v>
          </cell>
          <cell r="AC380">
            <v>0</v>
          </cell>
          <cell r="AD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H380">
            <v>-7759.6</v>
          </cell>
          <cell r="BI380">
            <v>-7497.4000000000005</v>
          </cell>
          <cell r="BJ380">
            <v>-8800.8000000000011</v>
          </cell>
          <cell r="BK380">
            <v>-7706.4000000000005</v>
          </cell>
          <cell r="BL380">
            <v>-8637.4</v>
          </cell>
          <cell r="BM380">
            <v>-8135.8</v>
          </cell>
          <cell r="BN380">
            <v>-8265</v>
          </cell>
          <cell r="BO380">
            <v>-8428.4</v>
          </cell>
          <cell r="BP380">
            <v>-7421.4000000000005</v>
          </cell>
          <cell r="BQ380">
            <v>-7980</v>
          </cell>
          <cell r="BR380">
            <v>-8006.6</v>
          </cell>
          <cell r="BS380">
            <v>-8010.4000000000005</v>
          </cell>
          <cell r="BT380">
            <v>-96649.200000000012</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row>
        <row r="381">
          <cell r="D381">
            <v>-382960.80955261993</v>
          </cell>
          <cell r="E381">
            <v>-200231.56898630428</v>
          </cell>
          <cell r="F381">
            <v>-188399.52596714703</v>
          </cell>
          <cell r="G381">
            <v>-42652.208521173379</v>
          </cell>
          <cell r="H381">
            <v>-137244.76652008761</v>
          </cell>
          <cell r="I381">
            <v>-188184.85809573357</v>
          </cell>
          <cell r="J381">
            <v>-184619.53866849063</v>
          </cell>
          <cell r="K381">
            <v>-193568.98028224354</v>
          </cell>
          <cell r="L381">
            <v>-216010.48573816221</v>
          </cell>
          <cell r="M381">
            <v>-383515.70524360944</v>
          </cell>
          <cell r="N381">
            <v>48211.576682456536</v>
          </cell>
          <cell r="O381">
            <v>-200868.7463838135</v>
          </cell>
          <cell r="P381">
            <v>-2270045.6172769289</v>
          </cell>
          <cell r="R381">
            <v>0</v>
          </cell>
          <cell r="S381">
            <v>0</v>
          </cell>
          <cell r="T381">
            <v>0</v>
          </cell>
          <cell r="U381">
            <v>0</v>
          </cell>
          <cell r="V381">
            <v>-139625.625</v>
          </cell>
          <cell r="W381">
            <v>-139625.625</v>
          </cell>
          <cell r="X381">
            <v>-139625.625</v>
          </cell>
          <cell r="Y381">
            <v>-139625.625</v>
          </cell>
          <cell r="Z381">
            <v>-139625.625</v>
          </cell>
          <cell r="AA381">
            <v>-139625.625</v>
          </cell>
          <cell r="AB381">
            <v>-139625.625</v>
          </cell>
          <cell r="AC381">
            <v>-139625.625</v>
          </cell>
          <cell r="AD381">
            <v>-1117005</v>
          </cell>
          <cell r="AF381">
            <v>-135000</v>
          </cell>
          <cell r="AG381">
            <v>-135000</v>
          </cell>
          <cell r="AH381">
            <v>-135000</v>
          </cell>
          <cell r="AI381">
            <v>-135000</v>
          </cell>
          <cell r="AJ381">
            <v>-135000</v>
          </cell>
          <cell r="AK381">
            <v>-135000</v>
          </cell>
          <cell r="AL381">
            <v>0</v>
          </cell>
          <cell r="AM381">
            <v>0</v>
          </cell>
          <cell r="AN381">
            <v>0</v>
          </cell>
          <cell r="AO381">
            <v>0</v>
          </cell>
          <cell r="AP381">
            <v>0</v>
          </cell>
          <cell r="AQ381">
            <v>0</v>
          </cell>
          <cell r="AR381">
            <v>-810000</v>
          </cell>
          <cell r="AT381">
            <v>0</v>
          </cell>
          <cell r="AU381">
            <v>0</v>
          </cell>
          <cell r="AV381">
            <v>0</v>
          </cell>
          <cell r="AW381">
            <v>0</v>
          </cell>
          <cell r="AX381">
            <v>0</v>
          </cell>
          <cell r="AY381">
            <v>0</v>
          </cell>
          <cell r="AZ381">
            <v>45500</v>
          </cell>
          <cell r="BA381">
            <v>45500</v>
          </cell>
          <cell r="BB381">
            <v>45500</v>
          </cell>
          <cell r="BC381">
            <v>45500</v>
          </cell>
          <cell r="BD381">
            <v>45500</v>
          </cell>
          <cell r="BE381">
            <v>45500</v>
          </cell>
          <cell r="BF381">
            <v>273000</v>
          </cell>
          <cell r="BH381">
            <v>-30446.03373522724</v>
          </cell>
          <cell r="BI381">
            <v>-29350.240836363559</v>
          </cell>
          <cell r="BJ381">
            <v>-30645.630508514456</v>
          </cell>
          <cell r="BK381">
            <v>-29532.026118125676</v>
          </cell>
          <cell r="BL381">
            <v>-28933.276524273158</v>
          </cell>
          <cell r="BM381">
            <v>-30440.230601780237</v>
          </cell>
          <cell r="BN381">
            <v>-34283.985321273343</v>
          </cell>
          <cell r="BO381">
            <v>-33456.432743344958</v>
          </cell>
          <cell r="BP381">
            <v>-31970.910036325797</v>
          </cell>
          <cell r="BQ381">
            <v>-31851.925561199612</v>
          </cell>
          <cell r="BR381">
            <v>-32613.784295709804</v>
          </cell>
          <cell r="BS381">
            <v>-31938.323717862153</v>
          </cell>
          <cell r="BT381">
            <v>-375462.79999999993</v>
          </cell>
          <cell r="BV381">
            <v>0</v>
          </cell>
          <cell r="BW381">
            <v>0</v>
          </cell>
          <cell r="BX381">
            <v>-10764.586295769641</v>
          </cell>
          <cell r="BY381">
            <v>-10764.586295769641</v>
          </cell>
          <cell r="BZ381">
            <v>-10764.586295769641</v>
          </cell>
          <cell r="CA381">
            <v>-10764.586295769641</v>
          </cell>
          <cell r="CB381">
            <v>-16744.912015641661</v>
          </cell>
          <cell r="CC381">
            <v>-16744.912015641661</v>
          </cell>
          <cell r="CD381">
            <v>-16744.912015641661</v>
          </cell>
          <cell r="CE381">
            <v>-16744.912015641661</v>
          </cell>
          <cell r="CF381">
            <v>-16744.912015641661</v>
          </cell>
          <cell r="CG381">
            <v>-16744.912015641661</v>
          </cell>
          <cell r="CH381">
            <v>-143527.81727692852</v>
          </cell>
          <cell r="CJ381">
            <v>22500</v>
          </cell>
          <cell r="CK381">
            <v>22500</v>
          </cell>
          <cell r="CL381">
            <v>22500</v>
          </cell>
          <cell r="CM381">
            <v>22500</v>
          </cell>
          <cell r="CN381">
            <v>22500</v>
          </cell>
          <cell r="CO381">
            <v>22500</v>
          </cell>
          <cell r="CP381">
            <v>22500</v>
          </cell>
          <cell r="CQ381">
            <v>22500</v>
          </cell>
          <cell r="CR381">
            <v>22500</v>
          </cell>
          <cell r="CS381">
            <v>22500</v>
          </cell>
          <cell r="CT381">
            <v>22500</v>
          </cell>
          <cell r="CU381">
            <v>22500</v>
          </cell>
          <cell r="CV381">
            <v>270000</v>
          </cell>
          <cell r="CX381">
            <v>-15937.5</v>
          </cell>
          <cell r="CY381">
            <v>-15937.5</v>
          </cell>
          <cell r="CZ381">
            <v>-15937.5</v>
          </cell>
          <cell r="DA381">
            <v>-21250</v>
          </cell>
          <cell r="DB381">
            <v>-21250</v>
          </cell>
          <cell r="DC381">
            <v>-21250</v>
          </cell>
          <cell r="DD381">
            <v>-31875</v>
          </cell>
          <cell r="DE381">
            <v>-31875</v>
          </cell>
          <cell r="DF381">
            <v>-31875</v>
          </cell>
          <cell r="DG381">
            <v>-37187.5</v>
          </cell>
          <cell r="DH381">
            <v>-37187.5</v>
          </cell>
          <cell r="DI381">
            <v>-37187.5</v>
          </cell>
          <cell r="DJ381">
            <v>-318750</v>
          </cell>
          <cell r="DL381">
            <v>91898</v>
          </cell>
          <cell r="DM381">
            <v>91898</v>
          </cell>
          <cell r="DN381">
            <v>91898</v>
          </cell>
          <cell r="DO381">
            <v>91898</v>
          </cell>
          <cell r="DP381">
            <v>91898</v>
          </cell>
          <cell r="DQ381">
            <v>91898</v>
          </cell>
          <cell r="DR381">
            <v>91898</v>
          </cell>
          <cell r="DS381">
            <v>91898</v>
          </cell>
          <cell r="DT381">
            <v>91898</v>
          </cell>
          <cell r="DU381">
            <v>91898</v>
          </cell>
          <cell r="DV381">
            <v>91898</v>
          </cell>
          <cell r="DW381">
            <v>91898</v>
          </cell>
          <cell r="DX381">
            <v>1102776</v>
          </cell>
          <cell r="DZ381">
            <v>-20885.859150725992</v>
          </cell>
          <cell r="EA381">
            <v>-19252.411483274045</v>
          </cell>
          <cell r="EB381">
            <v>-20360.392496196255</v>
          </cell>
          <cell r="EC381">
            <v>-20414.179440611406</v>
          </cell>
          <cell r="ED381">
            <v>-20979.86203337814</v>
          </cell>
          <cell r="EE381">
            <v>-20412.999531517016</v>
          </cell>
          <cell r="EF381">
            <v>-21898.599664908943</v>
          </cell>
          <cell r="EG381">
            <v>-21675.59385659024</v>
          </cell>
          <cell r="EH381">
            <v>-20602.622019528098</v>
          </cell>
          <cell r="EI381">
            <v>-22914.326000101482</v>
          </cell>
          <cell r="EJ381">
            <v>-20425.185339525342</v>
          </cell>
          <cell r="EK381">
            <v>-20177.968983643041</v>
          </cell>
          <cell r="EL381">
            <v>-250000.00000000003</v>
          </cell>
        </row>
        <row r="382">
          <cell r="D382">
            <v>29973.4</v>
          </cell>
          <cell r="E382">
            <v>15049.4</v>
          </cell>
          <cell r="F382">
            <v>133</v>
          </cell>
          <cell r="G382">
            <v>345.80000000000007</v>
          </cell>
          <cell r="H382">
            <v>543.40000000000009</v>
          </cell>
          <cell r="I382">
            <v>585.20000000000005</v>
          </cell>
          <cell r="J382">
            <v>600.40000000000009</v>
          </cell>
          <cell r="K382">
            <v>121.60000000000002</v>
          </cell>
          <cell r="L382">
            <v>490.20000000000005</v>
          </cell>
          <cell r="M382">
            <v>216.60000000000002</v>
          </cell>
          <cell r="N382">
            <v>197.60000000000002</v>
          </cell>
          <cell r="O382">
            <v>190</v>
          </cell>
          <cell r="P382">
            <v>48446.6</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H382">
            <v>-26.599999999999966</v>
          </cell>
          <cell r="BI382">
            <v>49.399999999999977</v>
          </cell>
          <cell r="BJ382">
            <v>133</v>
          </cell>
          <cell r="BK382">
            <v>345.80000000000007</v>
          </cell>
          <cell r="BL382">
            <v>543.40000000000009</v>
          </cell>
          <cell r="BM382">
            <v>585.20000000000005</v>
          </cell>
          <cell r="BN382">
            <v>600.40000000000009</v>
          </cell>
          <cell r="BO382">
            <v>121.60000000000002</v>
          </cell>
          <cell r="BP382">
            <v>490.20000000000005</v>
          </cell>
          <cell r="BQ382">
            <v>216.60000000000002</v>
          </cell>
          <cell r="BR382">
            <v>197.60000000000002</v>
          </cell>
          <cell r="BS382">
            <v>190</v>
          </cell>
          <cell r="BT382">
            <v>3446.6000000000004</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row>
        <row r="383">
          <cell r="D383">
            <v>4045</v>
          </cell>
          <cell r="E383">
            <v>11178</v>
          </cell>
          <cell r="F383">
            <v>2995.6</v>
          </cell>
          <cell r="G383">
            <v>5649.8</v>
          </cell>
          <cell r="H383">
            <v>5102</v>
          </cell>
          <cell r="I383">
            <v>16246.4</v>
          </cell>
          <cell r="J383">
            <v>4950</v>
          </cell>
          <cell r="K383">
            <v>7105.7999999999993</v>
          </cell>
          <cell r="L383">
            <v>-1901.8000000000002</v>
          </cell>
          <cell r="M383">
            <v>-45784</v>
          </cell>
          <cell r="N383">
            <v>-29825.8</v>
          </cell>
          <cell r="O383">
            <v>-30863.8</v>
          </cell>
          <cell r="P383">
            <v>-51102.80000000001</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H383">
            <v>-1767</v>
          </cell>
          <cell r="BI383">
            <v>-1634</v>
          </cell>
          <cell r="BJ383">
            <v>-1816.4</v>
          </cell>
          <cell r="BK383">
            <v>-2162.1999999999998</v>
          </cell>
          <cell r="BL383">
            <v>-1710</v>
          </cell>
          <cell r="BM383">
            <v>-1565.6</v>
          </cell>
          <cell r="BN383">
            <v>-1862</v>
          </cell>
          <cell r="BO383">
            <v>-1706.1999999999998</v>
          </cell>
          <cell r="BP383">
            <v>-1713.8000000000002</v>
          </cell>
          <cell r="BQ383">
            <v>-1596</v>
          </cell>
          <cell r="BR383">
            <v>-1637.8</v>
          </cell>
          <cell r="BS383">
            <v>-1675.8</v>
          </cell>
          <cell r="BT383">
            <v>-20846.799999999996</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L383">
            <v>3812</v>
          </cell>
          <cell r="DM383">
            <v>3812</v>
          </cell>
          <cell r="DN383">
            <v>3812</v>
          </cell>
          <cell r="DO383">
            <v>3812</v>
          </cell>
          <cell r="DP383">
            <v>3812</v>
          </cell>
          <cell r="DQ383">
            <v>3812</v>
          </cell>
          <cell r="DR383">
            <v>3812</v>
          </cell>
          <cell r="DS383">
            <v>3812</v>
          </cell>
          <cell r="DT383">
            <v>3812</v>
          </cell>
          <cell r="DU383">
            <v>3812</v>
          </cell>
          <cell r="DV383">
            <v>3812</v>
          </cell>
          <cell r="DW383">
            <v>3812</v>
          </cell>
          <cell r="DX383">
            <v>45744</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row>
        <row r="384">
          <cell r="D384">
            <v>-488158.79952817899</v>
          </cell>
          <cell r="E384">
            <v>-271085.37304711959</v>
          </cell>
          <cell r="F384">
            <v>-567232.0393890416</v>
          </cell>
          <cell r="G384">
            <v>-338175.71153573837</v>
          </cell>
          <cell r="H384">
            <v>-484037.40432363097</v>
          </cell>
          <cell r="I384">
            <v>-483129.23365512351</v>
          </cell>
          <cell r="J384">
            <v>-474776.79751980829</v>
          </cell>
          <cell r="K384">
            <v>-511368.5638325215</v>
          </cell>
          <cell r="L384">
            <v>-532600.53442803957</v>
          </cell>
          <cell r="M384">
            <v>-714753.0256382759</v>
          </cell>
          <cell r="N384">
            <v>313116.34246717993</v>
          </cell>
          <cell r="O384">
            <v>-49915.837266111324</v>
          </cell>
          <cell r="P384">
            <v>-4602116.9776964104</v>
          </cell>
          <cell r="R384">
            <v>-254000</v>
          </cell>
          <cell r="S384">
            <v>-255000</v>
          </cell>
          <cell r="T384">
            <v>-280000</v>
          </cell>
          <cell r="U384">
            <v>-299000</v>
          </cell>
          <cell r="V384">
            <v>-394625.625</v>
          </cell>
          <cell r="W384">
            <v>-396625.625</v>
          </cell>
          <cell r="X384">
            <v>-394625.625</v>
          </cell>
          <cell r="Y384">
            <v>-407625.625</v>
          </cell>
          <cell r="Z384">
            <v>-422625.625</v>
          </cell>
          <cell r="AA384">
            <v>-406625.625</v>
          </cell>
          <cell r="AB384">
            <v>-395625.625</v>
          </cell>
          <cell r="AC384">
            <v>-367625.625</v>
          </cell>
          <cell r="AD384">
            <v>-4274005</v>
          </cell>
          <cell r="AF384">
            <v>-385000</v>
          </cell>
          <cell r="AG384">
            <v>-385000</v>
          </cell>
          <cell r="AH384">
            <v>-385000</v>
          </cell>
          <cell r="AI384">
            <v>-385000</v>
          </cell>
          <cell r="AJ384">
            <v>-385000</v>
          </cell>
          <cell r="AK384">
            <v>-385000</v>
          </cell>
          <cell r="AL384">
            <v>-250000</v>
          </cell>
          <cell r="AM384">
            <v>-250000</v>
          </cell>
          <cell r="AN384">
            <v>-230000</v>
          </cell>
          <cell r="AO384">
            <v>-170000</v>
          </cell>
          <cell r="AP384">
            <v>0</v>
          </cell>
          <cell r="AQ384">
            <v>0</v>
          </cell>
          <cell r="AR384">
            <v>-3210000</v>
          </cell>
          <cell r="AT384">
            <v>109170</v>
          </cell>
          <cell r="AU384">
            <v>109170</v>
          </cell>
          <cell r="AV384">
            <v>109170</v>
          </cell>
          <cell r="AW384">
            <v>109170</v>
          </cell>
          <cell r="AX384">
            <v>109170</v>
          </cell>
          <cell r="AY384">
            <v>109170</v>
          </cell>
          <cell r="AZ384">
            <v>154670</v>
          </cell>
          <cell r="BA384">
            <v>154670</v>
          </cell>
          <cell r="BB384">
            <v>154670</v>
          </cell>
          <cell r="BC384">
            <v>154670</v>
          </cell>
          <cell r="BD384">
            <v>154670</v>
          </cell>
          <cell r="BE384">
            <v>154670</v>
          </cell>
          <cell r="BF384">
            <v>1583040</v>
          </cell>
          <cell r="BH384">
            <v>-95404.165273164283</v>
          </cell>
          <cell r="BI384">
            <v>-91574.692296480905</v>
          </cell>
          <cell r="BJ384">
            <v>-96964.928806061478</v>
          </cell>
          <cell r="BK384">
            <v>-93968.142564184905</v>
          </cell>
          <cell r="BL384">
            <v>-95195.509500950633</v>
          </cell>
          <cell r="BM384">
            <v>-93169.662330242281</v>
          </cell>
          <cell r="BN384">
            <v>-98020.638599013066</v>
          </cell>
          <cell r="BO384">
            <v>-97350.844670094855</v>
          </cell>
          <cell r="BP384">
            <v>-95419.825308256914</v>
          </cell>
          <cell r="BQ384">
            <v>-97567.996391775378</v>
          </cell>
          <cell r="BR384">
            <v>-98410.501510025453</v>
          </cell>
          <cell r="BS384">
            <v>-99637.112749749896</v>
          </cell>
          <cell r="BT384">
            <v>-1152684.0199999998</v>
          </cell>
          <cell r="BV384">
            <v>0</v>
          </cell>
          <cell r="BW384">
            <v>0</v>
          </cell>
          <cell r="BX384">
            <v>-65239.721827230707</v>
          </cell>
          <cell r="BY384">
            <v>-65239.721827230707</v>
          </cell>
          <cell r="BZ384">
            <v>-65239.721827230707</v>
          </cell>
          <cell r="CA384">
            <v>-65239.721827230707</v>
          </cell>
          <cell r="CB384">
            <v>-101484.01173124777</v>
          </cell>
          <cell r="CC384">
            <v>-101484.01173124777</v>
          </cell>
          <cell r="CD384">
            <v>-101484.01173124777</v>
          </cell>
          <cell r="CE384">
            <v>-101484.01173124777</v>
          </cell>
          <cell r="CF384">
            <v>-101484.01173124777</v>
          </cell>
          <cell r="CG384">
            <v>-101484.01173124777</v>
          </cell>
          <cell r="CH384">
            <v>-869862.95769640943</v>
          </cell>
          <cell r="CJ384">
            <v>45000</v>
          </cell>
          <cell r="CK384">
            <v>45000</v>
          </cell>
          <cell r="CL384">
            <v>45000</v>
          </cell>
          <cell r="CM384">
            <v>45000</v>
          </cell>
          <cell r="CN384">
            <v>45000</v>
          </cell>
          <cell r="CO384">
            <v>45000</v>
          </cell>
          <cell r="CP384">
            <v>45000</v>
          </cell>
          <cell r="CQ384">
            <v>45000</v>
          </cell>
          <cell r="CR384">
            <v>45000</v>
          </cell>
          <cell r="CS384">
            <v>45000</v>
          </cell>
          <cell r="CT384">
            <v>45000</v>
          </cell>
          <cell r="CU384">
            <v>45000</v>
          </cell>
          <cell r="CV384">
            <v>540000</v>
          </cell>
          <cell r="CX384">
            <v>-15937.5</v>
          </cell>
          <cell r="CY384">
            <v>-15937.5</v>
          </cell>
          <cell r="CZ384">
            <v>-65937.5</v>
          </cell>
          <cell r="DA384">
            <v>-71250</v>
          </cell>
          <cell r="DB384">
            <v>-71250</v>
          </cell>
          <cell r="DC384">
            <v>-71250</v>
          </cell>
          <cell r="DD384">
            <v>-81875</v>
          </cell>
          <cell r="DE384">
            <v>-81875</v>
          </cell>
          <cell r="DF384">
            <v>-81875</v>
          </cell>
          <cell r="DG384">
            <v>-87187.5</v>
          </cell>
          <cell r="DH384">
            <v>-87187.5</v>
          </cell>
          <cell r="DI384">
            <v>-87187.5</v>
          </cell>
          <cell r="DJ384">
            <v>-818750</v>
          </cell>
          <cell r="DL384">
            <v>197933</v>
          </cell>
          <cell r="DM384">
            <v>197933</v>
          </cell>
          <cell r="DN384">
            <v>197933</v>
          </cell>
          <cell r="DO384">
            <v>197933</v>
          </cell>
          <cell r="DP384">
            <v>197933</v>
          </cell>
          <cell r="DQ384">
            <v>197933</v>
          </cell>
          <cell r="DR384">
            <v>197933</v>
          </cell>
          <cell r="DS384">
            <v>197933</v>
          </cell>
          <cell r="DT384">
            <v>197933</v>
          </cell>
          <cell r="DU384">
            <v>197933</v>
          </cell>
          <cell r="DV384">
            <v>197933</v>
          </cell>
          <cell r="DW384">
            <v>197933</v>
          </cell>
          <cell r="DX384">
            <v>2375196</v>
          </cell>
          <cell r="DZ384">
            <v>-35640.717588347994</v>
          </cell>
          <cell r="EA384">
            <v>-30396.764083971961</v>
          </cell>
          <cell r="EB384">
            <v>-34913.472089082774</v>
          </cell>
          <cell r="EC384">
            <v>-35541.43047765598</v>
          </cell>
          <cell r="ED384">
            <v>-37550.131328782925</v>
          </cell>
          <cell r="EE384">
            <v>-36667.807830983918</v>
          </cell>
          <cell r="EF384">
            <v>-38095.105522880825</v>
          </cell>
          <cell r="EG384">
            <v>-36356.665764512174</v>
          </cell>
          <cell r="EH384">
            <v>-35519.655721868163</v>
          </cell>
          <cell r="EI384">
            <v>-38211.47584858608</v>
          </cell>
          <cell r="EJ384">
            <v>-33499.602624880252</v>
          </cell>
          <cell r="EK384">
            <v>-32707.171118447037</v>
          </cell>
          <cell r="EL384">
            <v>-425100.00000000012</v>
          </cell>
        </row>
        <row r="386">
          <cell r="D386">
            <v>0</v>
          </cell>
          <cell r="E386">
            <v>0</v>
          </cell>
          <cell r="F386">
            <v>0</v>
          </cell>
          <cell r="G386">
            <v>0</v>
          </cell>
          <cell r="H386">
            <v>0</v>
          </cell>
          <cell r="I386">
            <v>0</v>
          </cell>
          <cell r="J386">
            <v>0</v>
          </cell>
          <cell r="K386">
            <v>0</v>
          </cell>
          <cell r="L386">
            <v>0</v>
          </cell>
          <cell r="M386">
            <v>0</v>
          </cell>
          <cell r="N386">
            <v>0</v>
          </cell>
          <cell r="O386">
            <v>0</v>
          </cell>
          <cell r="P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row>
        <row r="388">
          <cell r="D388">
            <v>-690694.60281578568</v>
          </cell>
          <cell r="E388">
            <v>-540964.59188255598</v>
          </cell>
          <cell r="F388">
            <v>-938224.25480544532</v>
          </cell>
          <cell r="G388">
            <v>-701789.08415240236</v>
          </cell>
          <cell r="H388">
            <v>-904813.41982120229</v>
          </cell>
          <cell r="I388">
            <v>-950197.42406541226</v>
          </cell>
          <cell r="J388">
            <v>-867309.92093595478</v>
          </cell>
          <cell r="K388">
            <v>-1039767.3416610456</v>
          </cell>
          <cell r="L388">
            <v>-946329.16804083192</v>
          </cell>
          <cell r="M388">
            <v>-624863.63574881433</v>
          </cell>
          <cell r="N388">
            <v>-158704.30292017537</v>
          </cell>
          <cell r="O388">
            <v>-1062969.9531503734</v>
          </cell>
          <cell r="P388">
            <v>-9426627.6999999993</v>
          </cell>
          <cell r="R388">
            <v>-254000</v>
          </cell>
          <cell r="S388">
            <v>-255000</v>
          </cell>
          <cell r="T388">
            <v>-280000</v>
          </cell>
          <cell r="U388">
            <v>-299000</v>
          </cell>
          <cell r="V388">
            <v>-394625.625</v>
          </cell>
          <cell r="W388">
            <v>-396625.625</v>
          </cell>
          <cell r="X388">
            <v>-394625.625</v>
          </cell>
          <cell r="Y388">
            <v>-407625.625</v>
          </cell>
          <cell r="Z388">
            <v>-422625.625</v>
          </cell>
          <cell r="AA388">
            <v>-406625.625</v>
          </cell>
          <cell r="AB388">
            <v>-395625.625</v>
          </cell>
          <cell r="AC388">
            <v>-367625.625</v>
          </cell>
          <cell r="AD388">
            <v>-4274005</v>
          </cell>
          <cell r="AF388">
            <v>-385000</v>
          </cell>
          <cell r="AG388">
            <v>-385000</v>
          </cell>
          <cell r="AH388">
            <v>-385000</v>
          </cell>
          <cell r="AI388">
            <v>-385000</v>
          </cell>
          <cell r="AJ388">
            <v>-385000</v>
          </cell>
          <cell r="AK388">
            <v>-385000</v>
          </cell>
          <cell r="AL388">
            <v>-250000</v>
          </cell>
          <cell r="AM388">
            <v>-250000</v>
          </cell>
          <cell r="AN388">
            <v>-230000</v>
          </cell>
          <cell r="AO388">
            <v>-170000</v>
          </cell>
          <cell r="AP388">
            <v>0</v>
          </cell>
          <cell r="AQ388">
            <v>0</v>
          </cell>
          <cell r="AR388">
            <v>-3210000</v>
          </cell>
          <cell r="AT388">
            <v>109170</v>
          </cell>
          <cell r="AU388">
            <v>109170</v>
          </cell>
          <cell r="AV388">
            <v>109170</v>
          </cell>
          <cell r="AW388">
            <v>109170</v>
          </cell>
          <cell r="AX388">
            <v>109170</v>
          </cell>
          <cell r="AY388">
            <v>109170</v>
          </cell>
          <cell r="AZ388">
            <v>154670</v>
          </cell>
          <cell r="BA388">
            <v>154670</v>
          </cell>
          <cell r="BB388">
            <v>154670</v>
          </cell>
          <cell r="BC388">
            <v>154670</v>
          </cell>
          <cell r="BD388">
            <v>154670</v>
          </cell>
          <cell r="BE388">
            <v>154670</v>
          </cell>
          <cell r="BF388">
            <v>1583040</v>
          </cell>
          <cell r="BH388">
            <v>-253555.40744090881</v>
          </cell>
          <cell r="BI388">
            <v>-246863.44422222403</v>
          </cell>
          <cell r="BJ388">
            <v>-253574.35727270893</v>
          </cell>
          <cell r="BK388">
            <v>-247577.88773695461</v>
          </cell>
          <cell r="BL388">
            <v>-238111.35340595539</v>
          </cell>
          <cell r="BM388">
            <v>-236919.39996675847</v>
          </cell>
          <cell r="BN388">
            <v>-249542.28005632409</v>
          </cell>
          <cell r="BO388">
            <v>-249174.45813426486</v>
          </cell>
          <cell r="BP388">
            <v>-244950.34797541815</v>
          </cell>
          <cell r="BQ388">
            <v>-250809.94466555025</v>
          </cell>
          <cell r="BR388">
            <v>-254923.56227722345</v>
          </cell>
          <cell r="BS388">
            <v>-254248.25684570894</v>
          </cell>
          <cell r="BT388">
            <v>-2980250.6999999993</v>
          </cell>
          <cell r="BV388">
            <v>0</v>
          </cell>
          <cell r="BW388">
            <v>0</v>
          </cell>
          <cell r="BX388">
            <v>-28987.5</v>
          </cell>
          <cell r="BY388">
            <v>-28987.5</v>
          </cell>
          <cell r="BZ388">
            <v>-28987.5</v>
          </cell>
          <cell r="CA388">
            <v>-28987.5</v>
          </cell>
          <cell r="CB388">
            <v>-45091.66666666665</v>
          </cell>
          <cell r="CC388">
            <v>-45091.66666666665</v>
          </cell>
          <cell r="CD388">
            <v>-45091.66666666665</v>
          </cell>
          <cell r="CE388">
            <v>-45091.66666666665</v>
          </cell>
          <cell r="CF388">
            <v>-45091.66666666665</v>
          </cell>
          <cell r="CG388">
            <v>-45091.66666666665</v>
          </cell>
          <cell r="CH388">
            <v>-386499.99999999983</v>
          </cell>
          <cell r="CJ388">
            <v>67750</v>
          </cell>
          <cell r="CK388">
            <v>67750</v>
          </cell>
          <cell r="CL388">
            <v>67750</v>
          </cell>
          <cell r="CM388">
            <v>67750</v>
          </cell>
          <cell r="CN388">
            <v>67750</v>
          </cell>
          <cell r="CO388">
            <v>67750</v>
          </cell>
          <cell r="CP388">
            <v>67750</v>
          </cell>
          <cell r="CQ388">
            <v>67750</v>
          </cell>
          <cell r="CR388">
            <v>67750</v>
          </cell>
          <cell r="CS388">
            <v>67750</v>
          </cell>
          <cell r="CT388">
            <v>67750</v>
          </cell>
          <cell r="CU388">
            <v>67750</v>
          </cell>
          <cell r="CV388">
            <v>813000</v>
          </cell>
          <cell r="CX388">
            <v>-63750</v>
          </cell>
          <cell r="CY388">
            <v>-63750</v>
          </cell>
          <cell r="CZ388">
            <v>-113750</v>
          </cell>
          <cell r="DA388">
            <v>-135000</v>
          </cell>
          <cell r="DB388">
            <v>-135000</v>
          </cell>
          <cell r="DC388">
            <v>-135000</v>
          </cell>
          <cell r="DD388">
            <v>-177500</v>
          </cell>
          <cell r="DE388">
            <v>-177500</v>
          </cell>
          <cell r="DF388">
            <v>-177500</v>
          </cell>
          <cell r="DG388">
            <v>-198750</v>
          </cell>
          <cell r="DH388">
            <v>-198750</v>
          </cell>
          <cell r="DI388">
            <v>-198750</v>
          </cell>
          <cell r="DJ388">
            <v>-1775000</v>
          </cell>
          <cell r="DL388">
            <v>212334</v>
          </cell>
          <cell r="DM388">
            <v>212334</v>
          </cell>
          <cell r="DN388">
            <v>212334</v>
          </cell>
          <cell r="DO388">
            <v>212334</v>
          </cell>
          <cell r="DP388">
            <v>212334</v>
          </cell>
          <cell r="DQ388">
            <v>212334</v>
          </cell>
          <cell r="DR388">
            <v>212334</v>
          </cell>
          <cell r="DS388">
            <v>212334</v>
          </cell>
          <cell r="DT388">
            <v>212334</v>
          </cell>
          <cell r="DU388">
            <v>212334</v>
          </cell>
          <cell r="DV388">
            <v>212334</v>
          </cell>
          <cell r="DW388">
            <v>212334</v>
          </cell>
          <cell r="DX388">
            <v>2548008</v>
          </cell>
          <cell r="DZ388">
            <v>-497892.7787082101</v>
          </cell>
          <cell r="EA388">
            <v>-441935.73099366517</v>
          </cell>
          <cell r="EB388">
            <v>-433905.98086606973</v>
          </cell>
          <cell r="EC388">
            <v>-405924.27974878089</v>
          </cell>
          <cell r="ED388">
            <v>-408117.52474858018</v>
          </cell>
          <cell r="EE388">
            <v>-397789.48243198718</v>
          </cell>
          <cell r="EF388">
            <v>-448978.93254629744</v>
          </cell>
          <cell r="EG388">
            <v>-454774.1751934475</v>
          </cell>
          <cell r="EH388">
            <v>-419382.11173208058</v>
          </cell>
          <cell r="EI388">
            <v>-445882.9827499307</v>
          </cell>
          <cell r="EJ388">
            <v>-469352.03230961872</v>
          </cell>
          <cell r="EK388">
            <v>-441063.98797133111</v>
          </cell>
          <cell r="EL388">
            <v>-5264999.9999999981</v>
          </cell>
        </row>
        <row r="391">
          <cell r="D391">
            <v>-632797.83048170793</v>
          </cell>
          <cell r="E391">
            <v>-381760.56409730233</v>
          </cell>
          <cell r="F391">
            <v>-681414.44272323174</v>
          </cell>
          <cell r="G391">
            <v>-451667.80416014511</v>
          </cell>
          <cell r="H391">
            <v>-617002.8457949796</v>
          </cell>
          <cell r="I391">
            <v>-604564.48717077833</v>
          </cell>
          <cell r="J391">
            <v>-639312.82933195785</v>
          </cell>
          <cell r="K391">
            <v>-653250.00547058543</v>
          </cell>
          <cell r="L391">
            <v>-686115.183901496</v>
          </cell>
          <cell r="M391">
            <v>-895193.47580464627</v>
          </cell>
          <cell r="N391">
            <v>130451.97635458167</v>
          </cell>
          <cell r="O391">
            <v>-229968.68511416041</v>
          </cell>
          <cell r="P391">
            <v>-6342596.1776964106</v>
          </cell>
          <cell r="R391">
            <v>-254000</v>
          </cell>
          <cell r="S391">
            <v>-255000</v>
          </cell>
          <cell r="T391">
            <v>-280000</v>
          </cell>
          <cell r="U391">
            <v>-299000</v>
          </cell>
          <cell r="V391">
            <v>-394625.625</v>
          </cell>
          <cell r="W391">
            <v>-396625.625</v>
          </cell>
          <cell r="X391">
            <v>-394625.625</v>
          </cell>
          <cell r="Y391">
            <v>-407625.625</v>
          </cell>
          <cell r="Z391">
            <v>-422625.625</v>
          </cell>
          <cell r="AA391">
            <v>-406625.625</v>
          </cell>
          <cell r="AB391">
            <v>-395625.625</v>
          </cell>
          <cell r="AC391">
            <v>-367625.625</v>
          </cell>
          <cell r="AD391">
            <v>-4274005</v>
          </cell>
          <cell r="AF391">
            <v>-385000</v>
          </cell>
          <cell r="AG391">
            <v>-385000</v>
          </cell>
          <cell r="AH391">
            <v>-385000</v>
          </cell>
          <cell r="AI391">
            <v>-385000</v>
          </cell>
          <cell r="AJ391">
            <v>-385000</v>
          </cell>
          <cell r="AK391">
            <v>-385000</v>
          </cell>
          <cell r="AL391">
            <v>-250000</v>
          </cell>
          <cell r="AM391">
            <v>-250000</v>
          </cell>
          <cell r="AN391">
            <v>-230000</v>
          </cell>
          <cell r="AO391">
            <v>-170000</v>
          </cell>
          <cell r="AP391">
            <v>0</v>
          </cell>
          <cell r="AQ391">
            <v>0</v>
          </cell>
          <cell r="AR391">
            <v>-3210000</v>
          </cell>
          <cell r="AT391">
            <v>109170</v>
          </cell>
          <cell r="AU391">
            <v>109170</v>
          </cell>
          <cell r="AV391">
            <v>109170</v>
          </cell>
          <cell r="AW391">
            <v>109170</v>
          </cell>
          <cell r="AX391">
            <v>109170</v>
          </cell>
          <cell r="AY391">
            <v>109170</v>
          </cell>
          <cell r="AZ391">
            <v>154670</v>
          </cell>
          <cell r="BA391">
            <v>154670</v>
          </cell>
          <cell r="BB391">
            <v>154670</v>
          </cell>
          <cell r="BC391">
            <v>154670</v>
          </cell>
          <cell r="BD391">
            <v>154670</v>
          </cell>
          <cell r="BE391">
            <v>154670</v>
          </cell>
          <cell r="BF391">
            <v>1583040</v>
          </cell>
          <cell r="BH391">
            <v>-107664.88117597155</v>
          </cell>
          <cell r="BI391">
            <v>-103663.30901401685</v>
          </cell>
          <cell r="BJ391">
            <v>-110423.21164819166</v>
          </cell>
          <cell r="BK391">
            <v>-103577.2978021163</v>
          </cell>
          <cell r="BL391">
            <v>-105206.00169369191</v>
          </cell>
          <cell r="BM391">
            <v>-102758.40177677963</v>
          </cell>
          <cell r="BN391">
            <v>-112407.89926867159</v>
          </cell>
          <cell r="BO391">
            <v>-111538.54846629578</v>
          </cell>
          <cell r="BP391">
            <v>-109186.19825746477</v>
          </cell>
          <cell r="BQ391">
            <v>-114976.96686895646</v>
          </cell>
          <cell r="BR391">
            <v>-114557.00412874873</v>
          </cell>
          <cell r="BS391">
            <v>-115826.49989909482</v>
          </cell>
          <cell r="BT391">
            <v>-1311786.2199999997</v>
          </cell>
          <cell r="BV391">
            <v>0</v>
          </cell>
          <cell r="BW391">
            <v>0</v>
          </cell>
          <cell r="BX391">
            <v>-65239.721827230707</v>
          </cell>
          <cell r="BY391">
            <v>-65239.721827230707</v>
          </cell>
          <cell r="BZ391">
            <v>-65239.721827230707</v>
          </cell>
          <cell r="CA391">
            <v>-65239.721827230707</v>
          </cell>
          <cell r="CB391">
            <v>-101484.01173124777</v>
          </cell>
          <cell r="CC391">
            <v>-101484.01173124777</v>
          </cell>
          <cell r="CD391">
            <v>-101484.01173124777</v>
          </cell>
          <cell r="CE391">
            <v>-101484.01173124777</v>
          </cell>
          <cell r="CF391">
            <v>-101484.01173124777</v>
          </cell>
          <cell r="CG391">
            <v>-101484.01173124777</v>
          </cell>
          <cell r="CH391">
            <v>-869862.95769640943</v>
          </cell>
          <cell r="CJ391">
            <v>45000</v>
          </cell>
          <cell r="CK391">
            <v>45000</v>
          </cell>
          <cell r="CL391">
            <v>45000</v>
          </cell>
          <cell r="CM391">
            <v>45000</v>
          </cell>
          <cell r="CN391">
            <v>45000</v>
          </cell>
          <cell r="CO391">
            <v>45000</v>
          </cell>
          <cell r="CP391">
            <v>45000</v>
          </cell>
          <cell r="CQ391">
            <v>45000</v>
          </cell>
          <cell r="CR391">
            <v>45000</v>
          </cell>
          <cell r="CS391">
            <v>45000</v>
          </cell>
          <cell r="CT391">
            <v>45000</v>
          </cell>
          <cell r="CU391">
            <v>45000</v>
          </cell>
          <cell r="CV391">
            <v>540000</v>
          </cell>
          <cell r="CX391">
            <v>-63750</v>
          </cell>
          <cell r="CY391">
            <v>-63750</v>
          </cell>
          <cell r="CZ391">
            <v>-113750</v>
          </cell>
          <cell r="DA391">
            <v>-135000</v>
          </cell>
          <cell r="DB391">
            <v>-135000</v>
          </cell>
          <cell r="DC391">
            <v>-135000</v>
          </cell>
          <cell r="DD391">
            <v>-177500</v>
          </cell>
          <cell r="DE391">
            <v>-177500</v>
          </cell>
          <cell r="DF391">
            <v>-177500</v>
          </cell>
          <cell r="DG391">
            <v>-198750</v>
          </cell>
          <cell r="DH391">
            <v>-198750</v>
          </cell>
          <cell r="DI391">
            <v>-198750</v>
          </cell>
          <cell r="DJ391">
            <v>-1775000</v>
          </cell>
          <cell r="DL391">
            <v>212334</v>
          </cell>
          <cell r="DM391">
            <v>212334</v>
          </cell>
          <cell r="DN391">
            <v>212334</v>
          </cell>
          <cell r="DO391">
            <v>212334</v>
          </cell>
          <cell r="DP391">
            <v>212334</v>
          </cell>
          <cell r="DQ391">
            <v>212334</v>
          </cell>
          <cell r="DR391">
            <v>212334</v>
          </cell>
          <cell r="DS391">
            <v>212334</v>
          </cell>
          <cell r="DT391">
            <v>212334</v>
          </cell>
          <cell r="DU391">
            <v>212334</v>
          </cell>
          <cell r="DV391">
            <v>212334</v>
          </cell>
          <cell r="DW391">
            <v>212334</v>
          </cell>
          <cell r="DX391">
            <v>2548008</v>
          </cell>
          <cell r="DZ391">
            <v>-100136.53263906966</v>
          </cell>
          <cell r="EA391">
            <v>-88181.838416618746</v>
          </cell>
          <cell r="EB391">
            <v>-106260.0925811428</v>
          </cell>
          <cell r="EC391">
            <v>-101816.36786413135</v>
          </cell>
          <cell r="ED391">
            <v>-105210.08060739023</v>
          </cell>
          <cell r="EE391">
            <v>-104315.32190010142</v>
          </cell>
          <cell r="EF391">
            <v>-101973.87666537179</v>
          </cell>
          <cell r="EG391">
            <v>-108750.40360637518</v>
          </cell>
          <cell r="EH391">
            <v>-102789.93224611683</v>
          </cell>
          <cell r="EI391">
            <v>-107903.45553777543</v>
          </cell>
          <cell r="EJ391">
            <v>-105419.96611875527</v>
          </cell>
          <cell r="EK391">
            <v>-102342.1318171512</v>
          </cell>
          <cell r="EL391">
            <v>-1235100</v>
          </cell>
        </row>
        <row r="393">
          <cell r="BV393" t="str">
            <v>Deprescription</v>
          </cell>
          <cell r="CX393" t="str">
            <v>Flats</v>
          </cell>
          <cell r="CY393">
            <v>500000</v>
          </cell>
        </row>
        <row r="394">
          <cell r="BX394" t="str">
            <v>Total</v>
          </cell>
          <cell r="BY394">
            <v>0.3</v>
          </cell>
          <cell r="BZ394">
            <v>0.7</v>
          </cell>
        </row>
        <row r="395">
          <cell r="BW395" t="str">
            <v>Box</v>
          </cell>
          <cell r="BX395">
            <v>-18750</v>
          </cell>
          <cell r="BY395">
            <v>-5625</v>
          </cell>
          <cell r="BZ395">
            <v>-13125</v>
          </cell>
          <cell r="CX395" t="str">
            <v>Boxcar</v>
          </cell>
          <cell r="CY395">
            <v>1275000</v>
          </cell>
        </row>
        <row r="396">
          <cell r="BW396" t="str">
            <v>Flat</v>
          </cell>
          <cell r="BX396">
            <v>-476250</v>
          </cell>
          <cell r="BY396">
            <v>-142875</v>
          </cell>
          <cell r="BZ396">
            <v>-333375</v>
          </cell>
          <cell r="CX396" t="str">
            <v>Plain</v>
          </cell>
          <cell r="CY396">
            <v>318750</v>
          </cell>
        </row>
        <row r="397">
          <cell r="BW397" t="str">
            <v>Gons</v>
          </cell>
          <cell r="BX397">
            <v>-21000</v>
          </cell>
          <cell r="BY397">
            <v>-6300</v>
          </cell>
          <cell r="BZ397">
            <v>-14700</v>
          </cell>
          <cell r="CX397" t="str">
            <v>Special</v>
          </cell>
          <cell r="CY397">
            <v>956250</v>
          </cell>
        </row>
        <row r="398">
          <cell r="BW398" t="str">
            <v>Ind Hoppers</v>
          </cell>
          <cell r="BX398">
            <v>-145500</v>
          </cell>
          <cell r="BY398">
            <v>-43650</v>
          </cell>
          <cell r="BZ398">
            <v>-101850</v>
          </cell>
        </row>
        <row r="399">
          <cell r="BW399" t="str">
            <v>Negotiations *</v>
          </cell>
          <cell r="BX399">
            <v>-225000</v>
          </cell>
          <cell r="BY399">
            <v>-67500</v>
          </cell>
          <cell r="BZ399">
            <v>-157500</v>
          </cell>
          <cell r="CX399">
            <v>0.15</v>
          </cell>
          <cell r="DA399">
            <v>0.2</v>
          </cell>
          <cell r="DD399">
            <v>0.3</v>
          </cell>
          <cell r="DG399">
            <v>0.35</v>
          </cell>
          <cell r="DJ399">
            <v>0.99999999999999989</v>
          </cell>
        </row>
        <row r="400">
          <cell r="BW400" t="str">
            <v>CovHopp</v>
          </cell>
          <cell r="BX400">
            <v>500000</v>
          </cell>
          <cell r="BY400">
            <v>150000</v>
          </cell>
          <cell r="BZ400">
            <v>350000</v>
          </cell>
          <cell r="CW400" t="str">
            <v>Plain</v>
          </cell>
          <cell r="CX400">
            <v>15937.5</v>
          </cell>
          <cell r="CY400">
            <v>15937.5</v>
          </cell>
          <cell r="CZ400">
            <v>15937.5</v>
          </cell>
          <cell r="DA400">
            <v>21250</v>
          </cell>
          <cell r="DB400">
            <v>21250</v>
          </cell>
          <cell r="DC400">
            <v>21250</v>
          </cell>
          <cell r="DD400">
            <v>31875</v>
          </cell>
          <cell r="DE400">
            <v>31875</v>
          </cell>
          <cell r="DF400">
            <v>31875</v>
          </cell>
          <cell r="DG400">
            <v>37187.5</v>
          </cell>
          <cell r="DH400">
            <v>37187.5</v>
          </cell>
          <cell r="DI400">
            <v>37187.5</v>
          </cell>
          <cell r="DJ400">
            <v>318750</v>
          </cell>
        </row>
        <row r="401">
          <cell r="CW401" t="str">
            <v>Special</v>
          </cell>
          <cell r="CX401">
            <v>47812.5</v>
          </cell>
          <cell r="CY401">
            <v>47812.5</v>
          </cell>
          <cell r="CZ401">
            <v>47812.5</v>
          </cell>
          <cell r="DA401">
            <v>63750</v>
          </cell>
          <cell r="DB401">
            <v>63750</v>
          </cell>
          <cell r="DC401">
            <v>63750</v>
          </cell>
          <cell r="DD401">
            <v>95625</v>
          </cell>
          <cell r="DE401">
            <v>95625</v>
          </cell>
          <cell r="DF401">
            <v>95625</v>
          </cell>
          <cell r="DG401">
            <v>111562.5</v>
          </cell>
          <cell r="DH401">
            <v>111562.5</v>
          </cell>
          <cell r="DI401">
            <v>111562.5</v>
          </cell>
          <cell r="DJ401">
            <v>956250</v>
          </cell>
        </row>
        <row r="402">
          <cell r="BW402" t="str">
            <v>Total</v>
          </cell>
          <cell r="BX402">
            <v>-386500</v>
          </cell>
          <cell r="BY402">
            <v>-115950</v>
          </cell>
          <cell r="BZ402">
            <v>-270550</v>
          </cell>
        </row>
      </sheetData>
      <sheetData sheetId="27" refreshError="1"/>
      <sheetData sheetId="28" refreshError="1"/>
      <sheetData sheetId="29" refreshError="1">
        <row r="7">
          <cell r="D7">
            <v>-2704251</v>
          </cell>
          <cell r="E7">
            <v>-2709739</v>
          </cell>
          <cell r="F7">
            <v>-3440548</v>
          </cell>
          <cell r="G7">
            <v>-3436804</v>
          </cell>
          <cell r="H7">
            <v>-3309561</v>
          </cell>
          <cell r="I7">
            <v>-3891336</v>
          </cell>
          <cell r="J7">
            <v>-2932815</v>
          </cell>
          <cell r="K7">
            <v>-2862155</v>
          </cell>
          <cell r="L7">
            <v>-2685052</v>
          </cell>
          <cell r="M7">
            <v>-2905628</v>
          </cell>
          <cell r="N7">
            <v>-2944011</v>
          </cell>
          <cell r="O7">
            <v>-3527958</v>
          </cell>
          <cell r="P7">
            <v>-37349858</v>
          </cell>
          <cell r="R7">
            <v>-2704.2510000000002</v>
          </cell>
          <cell r="S7">
            <v>-2709.739</v>
          </cell>
          <cell r="T7">
            <v>-3440.5479999999998</v>
          </cell>
          <cell r="U7">
            <v>-3436.8040000000001</v>
          </cell>
          <cell r="V7">
            <v>-3309.5610000000001</v>
          </cell>
          <cell r="W7">
            <v>-3891.3359999999998</v>
          </cell>
          <cell r="X7">
            <v>-2932.8150000000001</v>
          </cell>
          <cell r="Y7">
            <v>-2862.1550000000002</v>
          </cell>
          <cell r="Z7">
            <v>-2685.0520000000001</v>
          </cell>
          <cell r="AA7">
            <v>-2905.6280000000002</v>
          </cell>
          <cell r="AB7">
            <v>-2944.011</v>
          </cell>
          <cell r="AC7">
            <v>-3527.9580000000001</v>
          </cell>
          <cell r="AD7">
            <v>-37349.858</v>
          </cell>
        </row>
        <row r="8">
          <cell r="D8">
            <v>0</v>
          </cell>
          <cell r="E8">
            <v>0</v>
          </cell>
          <cell r="F8">
            <v>0</v>
          </cell>
          <cell r="G8">
            <v>0</v>
          </cell>
          <cell r="H8">
            <v>0</v>
          </cell>
          <cell r="I8">
            <v>0</v>
          </cell>
          <cell r="J8">
            <v>0</v>
          </cell>
          <cell r="K8">
            <v>0</v>
          </cell>
          <cell r="L8">
            <v>0</v>
          </cell>
          <cell r="M8">
            <v>0</v>
          </cell>
          <cell r="N8">
            <v>0</v>
          </cell>
          <cell r="O8">
            <v>0</v>
          </cell>
          <cell r="P8">
            <v>0</v>
          </cell>
          <cell r="R8">
            <v>0</v>
          </cell>
          <cell r="S8">
            <v>0</v>
          </cell>
          <cell r="T8">
            <v>0</v>
          </cell>
          <cell r="U8">
            <v>0</v>
          </cell>
          <cell r="V8">
            <v>0</v>
          </cell>
          <cell r="W8">
            <v>0</v>
          </cell>
          <cell r="X8">
            <v>0</v>
          </cell>
          <cell r="Y8">
            <v>0</v>
          </cell>
          <cell r="Z8">
            <v>0</v>
          </cell>
          <cell r="AA8">
            <v>0</v>
          </cell>
          <cell r="AB8">
            <v>0</v>
          </cell>
          <cell r="AC8">
            <v>0</v>
          </cell>
          <cell r="AD8">
            <v>0</v>
          </cell>
        </row>
        <row r="9">
          <cell r="D9">
            <v>-101705</v>
          </cell>
          <cell r="E9">
            <v>-93840</v>
          </cell>
          <cell r="F9">
            <v>-97602</v>
          </cell>
          <cell r="G9">
            <v>-109945</v>
          </cell>
          <cell r="H9">
            <v>-137170</v>
          </cell>
          <cell r="I9">
            <v>-140817</v>
          </cell>
          <cell r="J9">
            <v>-163216</v>
          </cell>
          <cell r="K9">
            <v>-147339</v>
          </cell>
          <cell r="L9">
            <v>-135546</v>
          </cell>
          <cell r="M9">
            <v>-132402</v>
          </cell>
          <cell r="N9">
            <v>-44369</v>
          </cell>
          <cell r="O9">
            <v>-141459</v>
          </cell>
          <cell r="P9">
            <v>-1445410</v>
          </cell>
          <cell r="R9">
            <v>-101.705</v>
          </cell>
          <cell r="S9">
            <v>-93.84</v>
          </cell>
          <cell r="T9">
            <v>-97.602000000000004</v>
          </cell>
          <cell r="U9">
            <v>-109.94499999999999</v>
          </cell>
          <cell r="V9">
            <v>-137.16999999999999</v>
          </cell>
          <cell r="W9">
            <v>-140.81700000000001</v>
          </cell>
          <cell r="X9">
            <v>-163.21600000000001</v>
          </cell>
          <cell r="Y9">
            <v>-147.339</v>
          </cell>
          <cell r="Z9">
            <v>-135.54599999999999</v>
          </cell>
          <cell r="AA9">
            <v>-132.40199999999999</v>
          </cell>
          <cell r="AB9">
            <v>-44.369</v>
          </cell>
          <cell r="AC9">
            <v>-141.459</v>
          </cell>
          <cell r="AD9">
            <v>-1445.41</v>
          </cell>
        </row>
        <row r="10">
          <cell r="D10">
            <v>-2805956</v>
          </cell>
          <cell r="E10">
            <v>-2803579</v>
          </cell>
          <cell r="F10">
            <v>-3538150</v>
          </cell>
          <cell r="G10">
            <v>-3546749</v>
          </cell>
          <cell r="H10">
            <v>-3446731</v>
          </cell>
          <cell r="I10">
            <v>-4032153</v>
          </cell>
          <cell r="J10">
            <v>-3096031</v>
          </cell>
          <cell r="K10">
            <v>-3009494</v>
          </cell>
          <cell r="L10">
            <v>-2820598</v>
          </cell>
          <cell r="M10">
            <v>-3038030</v>
          </cell>
          <cell r="N10">
            <v>-2988380</v>
          </cell>
          <cell r="O10">
            <v>-3669417</v>
          </cell>
          <cell r="P10">
            <v>-38795268</v>
          </cell>
          <cell r="R10">
            <v>-2805.9560000000001</v>
          </cell>
          <cell r="S10">
            <v>-2803.5790000000002</v>
          </cell>
          <cell r="T10">
            <v>-3538.1499999999996</v>
          </cell>
          <cell r="U10">
            <v>-3546.7490000000003</v>
          </cell>
          <cell r="V10">
            <v>-3446.7310000000002</v>
          </cell>
          <cell r="W10">
            <v>-4032.1529999999998</v>
          </cell>
          <cell r="X10">
            <v>-3096.0309999999999</v>
          </cell>
          <cell r="Y10">
            <v>-3009.4940000000001</v>
          </cell>
          <cell r="Z10">
            <v>-2820.598</v>
          </cell>
          <cell r="AA10">
            <v>-3038.03</v>
          </cell>
          <cell r="AB10">
            <v>-2988.38</v>
          </cell>
          <cell r="AC10">
            <v>-3669.4169999999999</v>
          </cell>
          <cell r="AD10">
            <v>-38795.268000000004</v>
          </cell>
        </row>
        <row r="13">
          <cell r="D13">
            <v>2428647</v>
          </cell>
          <cell r="E13">
            <v>2547765</v>
          </cell>
          <cell r="F13">
            <v>2374070</v>
          </cell>
          <cell r="G13">
            <v>2566554</v>
          </cell>
          <cell r="H13">
            <v>2383138</v>
          </cell>
          <cell r="I13">
            <v>1825201</v>
          </cell>
          <cell r="J13">
            <v>2063667</v>
          </cell>
          <cell r="K13">
            <v>2267106</v>
          </cell>
          <cell r="L13">
            <v>2308594</v>
          </cell>
          <cell r="M13">
            <v>2774716</v>
          </cell>
          <cell r="N13">
            <v>2303920</v>
          </cell>
          <cell r="O13">
            <v>2412152</v>
          </cell>
          <cell r="P13">
            <v>28255530</v>
          </cell>
          <cell r="R13">
            <v>2428.6469999999999</v>
          </cell>
          <cell r="S13">
            <v>2547.7649999999999</v>
          </cell>
          <cell r="T13">
            <v>2374.0700000000002</v>
          </cell>
          <cell r="U13">
            <v>2566.5540000000001</v>
          </cell>
          <cell r="V13">
            <v>2383.1379999999999</v>
          </cell>
          <cell r="W13">
            <v>1825.201</v>
          </cell>
          <cell r="X13">
            <v>2063.6669999999999</v>
          </cell>
          <cell r="Y13">
            <v>2267.1060000000002</v>
          </cell>
          <cell r="Z13">
            <v>2308.5940000000001</v>
          </cell>
          <cell r="AA13">
            <v>2774.7159999999999</v>
          </cell>
          <cell r="AB13">
            <v>2303.92</v>
          </cell>
          <cell r="AC13">
            <v>2412.152</v>
          </cell>
          <cell r="AD13">
            <v>28255.530000000006</v>
          </cell>
        </row>
        <row r="14">
          <cell r="D14">
            <v>0</v>
          </cell>
          <cell r="E14">
            <v>0</v>
          </cell>
          <cell r="F14">
            <v>0</v>
          </cell>
          <cell r="G14">
            <v>1000</v>
          </cell>
          <cell r="H14">
            <v>1000</v>
          </cell>
          <cell r="I14">
            <v>1000</v>
          </cell>
          <cell r="J14">
            <v>2000</v>
          </cell>
          <cell r="K14">
            <v>1000</v>
          </cell>
          <cell r="L14">
            <v>1000</v>
          </cell>
          <cell r="M14">
            <v>0</v>
          </cell>
          <cell r="N14">
            <v>0</v>
          </cell>
          <cell r="O14">
            <v>0</v>
          </cell>
          <cell r="P14">
            <v>7000</v>
          </cell>
          <cell r="R14">
            <v>0</v>
          </cell>
          <cell r="S14">
            <v>0</v>
          </cell>
          <cell r="T14">
            <v>0</v>
          </cell>
          <cell r="U14">
            <v>1</v>
          </cell>
          <cell r="V14">
            <v>1</v>
          </cell>
          <cell r="W14">
            <v>1</v>
          </cell>
          <cell r="X14">
            <v>2</v>
          </cell>
          <cell r="Y14">
            <v>1</v>
          </cell>
          <cell r="Z14">
            <v>1</v>
          </cell>
          <cell r="AA14">
            <v>0</v>
          </cell>
          <cell r="AB14">
            <v>0</v>
          </cell>
          <cell r="AC14">
            <v>0</v>
          </cell>
          <cell r="AD14">
            <v>7</v>
          </cell>
        </row>
        <row r="15">
          <cell r="D15">
            <v>309299</v>
          </cell>
          <cell r="E15">
            <v>290529</v>
          </cell>
          <cell r="F15">
            <v>265810</v>
          </cell>
          <cell r="G15">
            <v>288125</v>
          </cell>
          <cell r="H15">
            <v>370191</v>
          </cell>
          <cell r="I15">
            <v>363693</v>
          </cell>
          <cell r="J15">
            <v>344455</v>
          </cell>
          <cell r="K15">
            <v>410132</v>
          </cell>
          <cell r="L15">
            <v>386839</v>
          </cell>
          <cell r="M15">
            <v>364071</v>
          </cell>
          <cell r="N15">
            <v>368270</v>
          </cell>
          <cell r="O15">
            <v>356331</v>
          </cell>
          <cell r="P15">
            <v>4117745</v>
          </cell>
          <cell r="R15">
            <v>309.29899999999998</v>
          </cell>
          <cell r="S15">
            <v>290.529</v>
          </cell>
          <cell r="T15">
            <v>265.81</v>
          </cell>
          <cell r="U15">
            <v>288.125</v>
          </cell>
          <cell r="V15">
            <v>370.19099999999997</v>
          </cell>
          <cell r="W15">
            <v>363.69299999999998</v>
          </cell>
          <cell r="X15">
            <v>344.45499999999998</v>
          </cell>
          <cell r="Y15">
            <v>410.13200000000001</v>
          </cell>
          <cell r="Z15">
            <v>386.839</v>
          </cell>
          <cell r="AA15">
            <v>364.07100000000003</v>
          </cell>
          <cell r="AB15">
            <v>368.27</v>
          </cell>
          <cell r="AC15">
            <v>356.33100000000002</v>
          </cell>
          <cell r="AD15">
            <v>4117.7449999999999</v>
          </cell>
        </row>
        <row r="16">
          <cell r="D16">
            <v>2737946</v>
          </cell>
          <cell r="E16">
            <v>2838294</v>
          </cell>
          <cell r="F16">
            <v>2639880</v>
          </cell>
          <cell r="G16">
            <v>2855679</v>
          </cell>
          <cell r="H16">
            <v>2754329</v>
          </cell>
          <cell r="I16">
            <v>2189894</v>
          </cell>
          <cell r="J16">
            <v>2410122</v>
          </cell>
          <cell r="K16">
            <v>2678238</v>
          </cell>
          <cell r="L16">
            <v>2696433</v>
          </cell>
          <cell r="M16">
            <v>3138787</v>
          </cell>
          <cell r="N16">
            <v>2672190</v>
          </cell>
          <cell r="O16">
            <v>2768483</v>
          </cell>
          <cell r="P16">
            <v>32380275</v>
          </cell>
          <cell r="R16">
            <v>2737.9459999999999</v>
          </cell>
          <cell r="S16">
            <v>2838.2939999999999</v>
          </cell>
          <cell r="T16">
            <v>2639.88</v>
          </cell>
          <cell r="U16">
            <v>2855.6790000000001</v>
          </cell>
          <cell r="V16">
            <v>2754.3289999999997</v>
          </cell>
          <cell r="W16">
            <v>2189.8940000000002</v>
          </cell>
          <cell r="X16">
            <v>2410.1219999999998</v>
          </cell>
          <cell r="Y16">
            <v>2678.2380000000003</v>
          </cell>
          <cell r="Z16">
            <v>2696.433</v>
          </cell>
          <cell r="AA16">
            <v>3138.7869999999998</v>
          </cell>
          <cell r="AB16">
            <v>2672.19</v>
          </cell>
          <cell r="AC16">
            <v>2768.4830000000002</v>
          </cell>
          <cell r="AD16">
            <v>32380.275000000005</v>
          </cell>
        </row>
        <row r="18">
          <cell r="D18">
            <v>-68010</v>
          </cell>
          <cell r="E18">
            <v>34715</v>
          </cell>
          <cell r="F18">
            <v>-898270</v>
          </cell>
          <cell r="G18">
            <v>-691070</v>
          </cell>
          <cell r="H18">
            <v>-692402</v>
          </cell>
          <cell r="I18">
            <v>-1842259</v>
          </cell>
          <cell r="J18">
            <v>-685909</v>
          </cell>
          <cell r="K18">
            <v>-331256</v>
          </cell>
          <cell r="L18">
            <v>-124165</v>
          </cell>
          <cell r="M18">
            <v>100757</v>
          </cell>
          <cell r="N18">
            <v>-316190</v>
          </cell>
          <cell r="O18">
            <v>-900934</v>
          </cell>
          <cell r="P18">
            <v>-6414993</v>
          </cell>
          <cell r="R18">
            <v>-68.010000000000218</v>
          </cell>
          <cell r="S18">
            <v>34.714999999999691</v>
          </cell>
          <cell r="T18">
            <v>-898.26999999999953</v>
          </cell>
          <cell r="U18">
            <v>-691.07000000000016</v>
          </cell>
          <cell r="V18">
            <v>-692.4020000000005</v>
          </cell>
          <cell r="W18">
            <v>-1842.2589999999996</v>
          </cell>
          <cell r="X18">
            <v>-685.90900000000011</v>
          </cell>
          <cell r="Y18">
            <v>-331.25599999999986</v>
          </cell>
          <cell r="Z18">
            <v>-124.16499999999996</v>
          </cell>
          <cell r="AA18">
            <v>100.75699999999961</v>
          </cell>
          <cell r="AB18">
            <v>-316.19000000000005</v>
          </cell>
          <cell r="AC18">
            <v>-900.93399999999974</v>
          </cell>
          <cell r="AD18">
            <v>-6414.9929999999986</v>
          </cell>
        </row>
        <row r="21">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cell r="U23">
            <v>0</v>
          </cell>
          <cell r="V23">
            <v>0</v>
          </cell>
          <cell r="W23">
            <v>0</v>
          </cell>
          <cell r="X23">
            <v>0</v>
          </cell>
          <cell r="Y23">
            <v>0</v>
          </cell>
          <cell r="Z23">
            <v>0</v>
          </cell>
          <cell r="AA23">
            <v>0</v>
          </cell>
          <cell r="AB23">
            <v>0</v>
          </cell>
          <cell r="AC23">
            <v>0</v>
          </cell>
          <cell r="AD23">
            <v>0</v>
          </cell>
        </row>
        <row r="24">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D24">
            <v>0</v>
          </cell>
        </row>
        <row r="27">
          <cell r="D27">
            <v>775487</v>
          </cell>
          <cell r="E27">
            <v>790530</v>
          </cell>
          <cell r="F27">
            <v>777595</v>
          </cell>
          <cell r="G27">
            <v>795628</v>
          </cell>
          <cell r="H27">
            <v>797719</v>
          </cell>
          <cell r="I27">
            <v>778524</v>
          </cell>
          <cell r="J27">
            <v>673333</v>
          </cell>
          <cell r="K27">
            <v>671671</v>
          </cell>
          <cell r="L27">
            <v>717943</v>
          </cell>
          <cell r="M27">
            <v>719158</v>
          </cell>
          <cell r="N27">
            <v>689201</v>
          </cell>
          <cell r="O27">
            <v>659154</v>
          </cell>
          <cell r="P27">
            <v>8845943</v>
          </cell>
          <cell r="R27">
            <v>775.48699999999997</v>
          </cell>
          <cell r="S27">
            <v>790.53</v>
          </cell>
          <cell r="T27">
            <v>777.59500000000003</v>
          </cell>
          <cell r="U27">
            <v>795.62800000000004</v>
          </cell>
          <cell r="V27">
            <v>797.71900000000005</v>
          </cell>
          <cell r="W27">
            <v>778.524</v>
          </cell>
          <cell r="X27">
            <v>673.33299999999997</v>
          </cell>
          <cell r="Y27">
            <v>671.67100000000005</v>
          </cell>
          <cell r="Z27">
            <v>717.94299999999998</v>
          </cell>
          <cell r="AA27">
            <v>719.15800000000002</v>
          </cell>
          <cell r="AB27">
            <v>689.20100000000002</v>
          </cell>
          <cell r="AC27">
            <v>659.154</v>
          </cell>
          <cell r="AD27">
            <v>8845.9430000000011</v>
          </cell>
        </row>
        <row r="28">
          <cell r="D28">
            <v>0</v>
          </cell>
          <cell r="E28">
            <v>4000</v>
          </cell>
          <cell r="F28">
            <v>2000</v>
          </cell>
          <cell r="G28">
            <v>5000</v>
          </cell>
          <cell r="H28">
            <v>1000</v>
          </cell>
          <cell r="I28">
            <v>2000</v>
          </cell>
          <cell r="J28">
            <v>8000</v>
          </cell>
          <cell r="K28">
            <v>3000</v>
          </cell>
          <cell r="L28">
            <v>5000</v>
          </cell>
          <cell r="M28">
            <v>1000</v>
          </cell>
          <cell r="N28">
            <v>0</v>
          </cell>
          <cell r="O28">
            <v>0</v>
          </cell>
          <cell r="P28">
            <v>31000</v>
          </cell>
          <cell r="R28">
            <v>0</v>
          </cell>
          <cell r="S28">
            <v>4</v>
          </cell>
          <cell r="T28">
            <v>2</v>
          </cell>
          <cell r="U28">
            <v>5</v>
          </cell>
          <cell r="V28">
            <v>1</v>
          </cell>
          <cell r="W28">
            <v>2</v>
          </cell>
          <cell r="X28">
            <v>8</v>
          </cell>
          <cell r="Y28">
            <v>3</v>
          </cell>
          <cell r="Z28">
            <v>5</v>
          </cell>
          <cell r="AA28">
            <v>1</v>
          </cell>
          <cell r="AB28">
            <v>0</v>
          </cell>
          <cell r="AC28">
            <v>0</v>
          </cell>
          <cell r="AD28">
            <v>31</v>
          </cell>
        </row>
        <row r="29">
          <cell r="D29">
            <v>2138527</v>
          </cell>
          <cell r="E29">
            <v>2103688</v>
          </cell>
          <cell r="F29">
            <v>2379697</v>
          </cell>
          <cell r="G29">
            <v>2111449</v>
          </cell>
          <cell r="H29">
            <v>2267906</v>
          </cell>
          <cell r="I29">
            <v>2101331</v>
          </cell>
          <cell r="J29">
            <v>2231145</v>
          </cell>
          <cell r="K29">
            <v>2349732</v>
          </cell>
          <cell r="L29">
            <v>2055897</v>
          </cell>
          <cell r="M29">
            <v>2113838</v>
          </cell>
          <cell r="N29">
            <v>2106461</v>
          </cell>
          <cell r="O29">
            <v>2026050</v>
          </cell>
          <cell r="P29">
            <v>25985721</v>
          </cell>
          <cell r="R29">
            <v>2138.527</v>
          </cell>
          <cell r="S29">
            <v>2103.6880000000001</v>
          </cell>
          <cell r="T29">
            <v>2379.6970000000001</v>
          </cell>
          <cell r="U29">
            <v>2111.4490000000001</v>
          </cell>
          <cell r="V29">
            <v>2267.9059999999999</v>
          </cell>
          <cell r="W29">
            <v>2101.3310000000001</v>
          </cell>
          <cell r="X29">
            <v>2231.145</v>
          </cell>
          <cell r="Y29">
            <v>2349.732</v>
          </cell>
          <cell r="Z29">
            <v>2055.8969999999999</v>
          </cell>
          <cell r="AA29">
            <v>2113.8380000000002</v>
          </cell>
          <cell r="AB29">
            <v>2106.4609999999998</v>
          </cell>
          <cell r="AC29">
            <v>2026.05</v>
          </cell>
          <cell r="AD29">
            <v>25985.720999999998</v>
          </cell>
        </row>
        <row r="30">
          <cell r="D30">
            <v>2914014</v>
          </cell>
          <cell r="E30">
            <v>2898218</v>
          </cell>
          <cell r="F30">
            <v>3159292</v>
          </cell>
          <cell r="G30">
            <v>2912077</v>
          </cell>
          <cell r="H30">
            <v>3066625</v>
          </cell>
          <cell r="I30">
            <v>2881855</v>
          </cell>
          <cell r="J30">
            <v>2912478</v>
          </cell>
          <cell r="K30">
            <v>3024403</v>
          </cell>
          <cell r="L30">
            <v>2778840</v>
          </cell>
          <cell r="M30">
            <v>2833996</v>
          </cell>
          <cell r="N30">
            <v>2795662</v>
          </cell>
          <cell r="O30">
            <v>2685204</v>
          </cell>
          <cell r="P30">
            <v>34862664</v>
          </cell>
          <cell r="R30">
            <v>2914.0140000000001</v>
          </cell>
          <cell r="S30">
            <v>2898.2179999999998</v>
          </cell>
          <cell r="T30">
            <v>3159.2920000000004</v>
          </cell>
          <cell r="U30">
            <v>2912.0770000000002</v>
          </cell>
          <cell r="V30">
            <v>3066.625</v>
          </cell>
          <cell r="W30">
            <v>2881.855</v>
          </cell>
          <cell r="X30">
            <v>2912.4780000000001</v>
          </cell>
          <cell r="Y30">
            <v>3024.4030000000002</v>
          </cell>
          <cell r="Z30">
            <v>2778.84</v>
          </cell>
          <cell r="AA30">
            <v>2833.9960000000001</v>
          </cell>
          <cell r="AB30">
            <v>2795.6619999999998</v>
          </cell>
          <cell r="AC30">
            <v>2685.2039999999997</v>
          </cell>
          <cell r="AD30">
            <v>34862.663999999997</v>
          </cell>
        </row>
        <row r="33">
          <cell r="D33">
            <v>4503721</v>
          </cell>
          <cell r="E33">
            <v>4489531</v>
          </cell>
          <cell r="F33">
            <v>4489531</v>
          </cell>
          <cell r="G33">
            <v>4489531</v>
          </cell>
          <cell r="H33">
            <v>4489531</v>
          </cell>
          <cell r="I33">
            <v>4489531</v>
          </cell>
          <cell r="J33">
            <v>4489531</v>
          </cell>
          <cell r="K33">
            <v>4489531</v>
          </cell>
          <cell r="L33">
            <v>4481031</v>
          </cell>
          <cell r="M33">
            <v>4481031</v>
          </cell>
          <cell r="N33">
            <v>4481031</v>
          </cell>
          <cell r="O33">
            <v>4481031</v>
          </cell>
          <cell r="P33">
            <v>53854562</v>
          </cell>
          <cell r="R33">
            <v>4503.7209999999995</v>
          </cell>
          <cell r="S33">
            <v>4489.5309999999999</v>
          </cell>
          <cell r="T33">
            <v>4489.5309999999999</v>
          </cell>
          <cell r="U33">
            <v>4489.5309999999999</v>
          </cell>
          <cell r="V33">
            <v>4489.5309999999999</v>
          </cell>
          <cell r="W33">
            <v>4489.5309999999999</v>
          </cell>
          <cell r="X33">
            <v>4489.5309999999999</v>
          </cell>
          <cell r="Y33">
            <v>4489.5309999999999</v>
          </cell>
          <cell r="Z33">
            <v>4481.0309999999999</v>
          </cell>
          <cell r="AA33">
            <v>4481.0309999999999</v>
          </cell>
          <cell r="AB33">
            <v>4481.0309999999999</v>
          </cell>
          <cell r="AC33">
            <v>4481.0309999999999</v>
          </cell>
          <cell r="AD33">
            <v>53854.562000000005</v>
          </cell>
        </row>
        <row r="34">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D35">
            <v>153012</v>
          </cell>
          <cell r="E35">
            <v>138012</v>
          </cell>
          <cell r="F35">
            <v>138012</v>
          </cell>
          <cell r="G35">
            <v>138012</v>
          </cell>
          <cell r="H35">
            <v>138012</v>
          </cell>
          <cell r="I35">
            <v>138012</v>
          </cell>
          <cell r="J35">
            <v>138012</v>
          </cell>
          <cell r="K35">
            <v>138012</v>
          </cell>
          <cell r="L35">
            <v>138012</v>
          </cell>
          <cell r="M35">
            <v>138012</v>
          </cell>
          <cell r="N35">
            <v>138012</v>
          </cell>
          <cell r="O35">
            <v>138012</v>
          </cell>
          <cell r="P35">
            <v>1671144</v>
          </cell>
          <cell r="R35">
            <v>153.012</v>
          </cell>
          <cell r="S35">
            <v>138.012</v>
          </cell>
          <cell r="T35">
            <v>138.012</v>
          </cell>
          <cell r="U35">
            <v>138.012</v>
          </cell>
          <cell r="V35">
            <v>138.012</v>
          </cell>
          <cell r="W35">
            <v>138.012</v>
          </cell>
          <cell r="X35">
            <v>138.012</v>
          </cell>
          <cell r="Y35">
            <v>138.012</v>
          </cell>
          <cell r="Z35">
            <v>138.012</v>
          </cell>
          <cell r="AA35">
            <v>138.012</v>
          </cell>
          <cell r="AB35">
            <v>138.012</v>
          </cell>
          <cell r="AC35">
            <v>138.012</v>
          </cell>
          <cell r="AD35">
            <v>1671.1439999999996</v>
          </cell>
        </row>
        <row r="36">
          <cell r="D36">
            <v>4656733</v>
          </cell>
          <cell r="E36">
            <v>4627543</v>
          </cell>
          <cell r="F36">
            <v>4627543</v>
          </cell>
          <cell r="G36">
            <v>4627543</v>
          </cell>
          <cell r="H36">
            <v>4627543</v>
          </cell>
          <cell r="I36">
            <v>4627543</v>
          </cell>
          <cell r="J36">
            <v>4627543</v>
          </cell>
          <cell r="K36">
            <v>4627543</v>
          </cell>
          <cell r="L36">
            <v>4619043</v>
          </cell>
          <cell r="M36">
            <v>4619043</v>
          </cell>
          <cell r="N36">
            <v>4619043</v>
          </cell>
          <cell r="O36">
            <v>4619043</v>
          </cell>
          <cell r="P36">
            <v>55525706</v>
          </cell>
          <cell r="R36">
            <v>4656.7329999999993</v>
          </cell>
          <cell r="S36">
            <v>4627.5429999999997</v>
          </cell>
          <cell r="T36">
            <v>4627.5429999999997</v>
          </cell>
          <cell r="U36">
            <v>4627.5429999999997</v>
          </cell>
          <cell r="V36">
            <v>4627.5429999999997</v>
          </cell>
          <cell r="W36">
            <v>4627.5429999999997</v>
          </cell>
          <cell r="X36">
            <v>4627.5429999999997</v>
          </cell>
          <cell r="Y36">
            <v>4627.5429999999997</v>
          </cell>
          <cell r="Z36">
            <v>4619.0429999999997</v>
          </cell>
          <cell r="AA36">
            <v>4619.0429999999997</v>
          </cell>
          <cell r="AB36">
            <v>4619.0429999999997</v>
          </cell>
          <cell r="AC36">
            <v>4619.0429999999997</v>
          </cell>
          <cell r="AD36">
            <v>55525.706000000006</v>
          </cell>
        </row>
        <row r="38">
          <cell r="D38">
            <v>7502737</v>
          </cell>
          <cell r="E38">
            <v>7560476</v>
          </cell>
          <cell r="F38">
            <v>6888565</v>
          </cell>
          <cell r="G38">
            <v>6848550</v>
          </cell>
          <cell r="H38">
            <v>7001766</v>
          </cell>
          <cell r="I38">
            <v>5667139</v>
          </cell>
          <cell r="J38">
            <v>6854112</v>
          </cell>
          <cell r="K38">
            <v>7320690</v>
          </cell>
          <cell r="L38">
            <v>7273718</v>
          </cell>
          <cell r="M38">
            <v>7553796</v>
          </cell>
          <cell r="N38">
            <v>7098515</v>
          </cell>
          <cell r="O38">
            <v>6403313</v>
          </cell>
          <cell r="P38">
            <v>83973377</v>
          </cell>
          <cell r="R38">
            <v>7502.7369999999992</v>
          </cell>
          <cell r="S38">
            <v>7560.4760000000006</v>
          </cell>
          <cell r="T38">
            <v>6888.5650000000005</v>
          </cell>
          <cell r="U38">
            <v>6848.5499999999993</v>
          </cell>
          <cell r="V38">
            <v>7001.7659999999996</v>
          </cell>
          <cell r="W38">
            <v>5667.1389999999992</v>
          </cell>
          <cell r="X38">
            <v>6854.1120000000001</v>
          </cell>
          <cell r="Y38">
            <v>7320.6900000000005</v>
          </cell>
          <cell r="Z38">
            <v>7273.7179999999989</v>
          </cell>
          <cell r="AA38">
            <v>7553.7959999999985</v>
          </cell>
          <cell r="AB38">
            <v>7098.5150000000003</v>
          </cell>
          <cell r="AC38">
            <v>6403.3130000000001</v>
          </cell>
          <cell r="AD38">
            <v>83973.376999999993</v>
          </cell>
        </row>
        <row r="42">
          <cell r="D42">
            <v>-59745</v>
          </cell>
          <cell r="E42">
            <v>-53409</v>
          </cell>
          <cell r="F42">
            <v>-69621</v>
          </cell>
          <cell r="G42">
            <v>-46762</v>
          </cell>
          <cell r="H42">
            <v>-54025</v>
          </cell>
          <cell r="I42">
            <v>-92891</v>
          </cell>
          <cell r="J42">
            <v>-86220</v>
          </cell>
          <cell r="K42">
            <v>-76746</v>
          </cell>
          <cell r="L42">
            <v>-89586</v>
          </cell>
          <cell r="M42">
            <v>-91295</v>
          </cell>
          <cell r="N42">
            <v>-87852</v>
          </cell>
          <cell r="O42">
            <v>-89171</v>
          </cell>
          <cell r="P42">
            <v>-897323</v>
          </cell>
          <cell r="R42">
            <v>-59.744999999999997</v>
          </cell>
          <cell r="S42">
            <v>-53.408999999999999</v>
          </cell>
          <cell r="T42">
            <v>-69.620999999999995</v>
          </cell>
          <cell r="U42">
            <v>-46.762</v>
          </cell>
          <cell r="V42">
            <v>-54.024999999999999</v>
          </cell>
          <cell r="W42">
            <v>-92.891000000000005</v>
          </cell>
          <cell r="X42">
            <v>-86.22</v>
          </cell>
          <cell r="Y42">
            <v>-76.745999999999995</v>
          </cell>
          <cell r="Z42">
            <v>-89.585999999999999</v>
          </cell>
          <cell r="AA42">
            <v>-91.295000000000002</v>
          </cell>
          <cell r="AB42">
            <v>-87.852000000000004</v>
          </cell>
          <cell r="AC42">
            <v>-89.171000000000006</v>
          </cell>
          <cell r="AD42">
            <v>-897.32299999999998</v>
          </cell>
        </row>
        <row r="43">
          <cell r="D43">
            <v>-12818</v>
          </cell>
          <cell r="E43">
            <v>-13365</v>
          </cell>
          <cell r="F43">
            <v>-13258</v>
          </cell>
          <cell r="G43">
            <v>-13006</v>
          </cell>
          <cell r="H43">
            <v>-13182</v>
          </cell>
          <cell r="I43">
            <v>-12719</v>
          </cell>
          <cell r="J43">
            <v>-12968</v>
          </cell>
          <cell r="K43">
            <v>-12674</v>
          </cell>
          <cell r="L43">
            <v>-12565</v>
          </cell>
          <cell r="M43">
            <v>-12504</v>
          </cell>
          <cell r="N43">
            <v>-13474</v>
          </cell>
          <cell r="O43">
            <v>-13322</v>
          </cell>
          <cell r="P43">
            <v>-155855</v>
          </cell>
          <cell r="R43">
            <v>-12.818</v>
          </cell>
          <cell r="S43">
            <v>-13.365</v>
          </cell>
          <cell r="T43">
            <v>-13.257999999999999</v>
          </cell>
          <cell r="U43">
            <v>-13.006</v>
          </cell>
          <cell r="V43">
            <v>-13.182</v>
          </cell>
          <cell r="W43">
            <v>-12.718999999999999</v>
          </cell>
          <cell r="X43">
            <v>-12.968</v>
          </cell>
          <cell r="Y43">
            <v>-12.673999999999999</v>
          </cell>
          <cell r="Z43">
            <v>-12.565</v>
          </cell>
          <cell r="AA43">
            <v>-12.504</v>
          </cell>
          <cell r="AB43">
            <v>-13.474</v>
          </cell>
          <cell r="AC43">
            <v>-13.321999999999999</v>
          </cell>
          <cell r="AD43">
            <v>-155.85499999999999</v>
          </cell>
        </row>
        <row r="44">
          <cell r="D44">
            <v>-594486</v>
          </cell>
          <cell r="E44">
            <v>-584423</v>
          </cell>
          <cell r="F44">
            <v>-534173</v>
          </cell>
          <cell r="G44">
            <v>-471212</v>
          </cell>
          <cell r="H44">
            <v>-442683</v>
          </cell>
          <cell r="I44">
            <v>-470275</v>
          </cell>
          <cell r="J44">
            <v>-441318</v>
          </cell>
          <cell r="K44">
            <v>-533844</v>
          </cell>
          <cell r="L44">
            <v>-502517</v>
          </cell>
          <cell r="M44">
            <v>-567242</v>
          </cell>
          <cell r="N44">
            <v>-523423</v>
          </cell>
          <cell r="O44">
            <v>-471970</v>
          </cell>
          <cell r="P44">
            <v>-6137566</v>
          </cell>
          <cell r="R44">
            <v>-594.48599999999999</v>
          </cell>
          <cell r="S44">
            <v>-584.423</v>
          </cell>
          <cell r="T44">
            <v>-534.173</v>
          </cell>
          <cell r="U44">
            <v>-471.21199999999999</v>
          </cell>
          <cell r="V44">
            <v>-442.68299999999999</v>
          </cell>
          <cell r="W44">
            <v>-470.27499999999998</v>
          </cell>
          <cell r="X44">
            <v>-441.31799999999998</v>
          </cell>
          <cell r="Y44">
            <v>-533.84400000000005</v>
          </cell>
          <cell r="Z44">
            <v>-502.517</v>
          </cell>
          <cell r="AA44">
            <v>-567.24199999999996</v>
          </cell>
          <cell r="AB44">
            <v>-523.423</v>
          </cell>
          <cell r="AC44">
            <v>-471.97</v>
          </cell>
          <cell r="AD44">
            <v>-6137.5659999999998</v>
          </cell>
        </row>
        <row r="45">
          <cell r="D45">
            <v>-667049</v>
          </cell>
          <cell r="E45">
            <v>-651197</v>
          </cell>
          <cell r="F45">
            <v>-617052</v>
          </cell>
          <cell r="G45">
            <v>-530980</v>
          </cell>
          <cell r="H45">
            <v>-509890</v>
          </cell>
          <cell r="I45">
            <v>-575885</v>
          </cell>
          <cell r="J45">
            <v>-540506</v>
          </cell>
          <cell r="K45">
            <v>-623264</v>
          </cell>
          <cell r="L45">
            <v>-604668</v>
          </cell>
          <cell r="M45">
            <v>-671041</v>
          </cell>
          <cell r="N45">
            <v>-624749</v>
          </cell>
          <cell r="O45">
            <v>-574463</v>
          </cell>
          <cell r="P45">
            <v>-7190744</v>
          </cell>
          <cell r="R45">
            <v>-667.04899999999998</v>
          </cell>
          <cell r="S45">
            <v>-651.197</v>
          </cell>
          <cell r="T45">
            <v>-617.05200000000002</v>
          </cell>
          <cell r="U45">
            <v>-530.98</v>
          </cell>
          <cell r="V45">
            <v>-509.89</v>
          </cell>
          <cell r="W45">
            <v>-575.88499999999999</v>
          </cell>
          <cell r="X45">
            <v>-540.50599999999997</v>
          </cell>
          <cell r="Y45">
            <v>-623.26400000000001</v>
          </cell>
          <cell r="Z45">
            <v>-604.66800000000001</v>
          </cell>
          <cell r="AA45">
            <v>-671.04099999999994</v>
          </cell>
          <cell r="AB45">
            <v>-624.74900000000002</v>
          </cell>
          <cell r="AC45">
            <v>-574.46300000000008</v>
          </cell>
          <cell r="AD45">
            <v>-7190.7439999999997</v>
          </cell>
        </row>
        <row r="48">
          <cell r="D48">
            <v>1676</v>
          </cell>
          <cell r="E48">
            <v>4251</v>
          </cell>
          <cell r="F48">
            <v>1953</v>
          </cell>
          <cell r="G48">
            <v>2726</v>
          </cell>
          <cell r="H48">
            <v>5995</v>
          </cell>
          <cell r="I48">
            <v>4911</v>
          </cell>
          <cell r="J48">
            <v>5815</v>
          </cell>
          <cell r="K48">
            <v>2288</v>
          </cell>
          <cell r="L48">
            <v>2178</v>
          </cell>
          <cell r="M48">
            <v>1876</v>
          </cell>
          <cell r="N48">
            <v>1832</v>
          </cell>
          <cell r="O48">
            <v>1831</v>
          </cell>
          <cell r="P48">
            <v>37332</v>
          </cell>
          <cell r="R48">
            <v>1.6759999999999999</v>
          </cell>
          <cell r="S48">
            <v>4.2510000000000003</v>
          </cell>
          <cell r="T48">
            <v>1.9530000000000001</v>
          </cell>
          <cell r="U48">
            <v>2.726</v>
          </cell>
          <cell r="V48">
            <v>5.9950000000000001</v>
          </cell>
          <cell r="W48">
            <v>4.9109999999999996</v>
          </cell>
          <cell r="X48">
            <v>5.8150000000000004</v>
          </cell>
          <cell r="Y48">
            <v>2.2879999999999998</v>
          </cell>
          <cell r="Z48">
            <v>2.1779999999999999</v>
          </cell>
          <cell r="AA48">
            <v>1.8759999999999999</v>
          </cell>
          <cell r="AB48">
            <v>1.8320000000000001</v>
          </cell>
          <cell r="AC48">
            <v>1.831</v>
          </cell>
          <cell r="AD48">
            <v>37.332000000000008</v>
          </cell>
        </row>
        <row r="49">
          <cell r="D49">
            <v>1636</v>
          </cell>
          <cell r="E49">
            <v>2881</v>
          </cell>
          <cell r="F49">
            <v>3469</v>
          </cell>
          <cell r="G49">
            <v>1564</v>
          </cell>
          <cell r="H49">
            <v>1118</v>
          </cell>
          <cell r="I49">
            <v>1045</v>
          </cell>
          <cell r="J49">
            <v>1118</v>
          </cell>
          <cell r="K49">
            <v>2767</v>
          </cell>
          <cell r="L49">
            <v>2622</v>
          </cell>
          <cell r="M49">
            <v>2714</v>
          </cell>
          <cell r="N49">
            <v>2864</v>
          </cell>
          <cell r="O49">
            <v>2667</v>
          </cell>
          <cell r="P49">
            <v>26465</v>
          </cell>
          <cell r="R49">
            <v>1.6359999999999999</v>
          </cell>
          <cell r="S49">
            <v>2.8809999999999998</v>
          </cell>
          <cell r="T49">
            <v>3.4689999999999999</v>
          </cell>
          <cell r="U49">
            <v>1.5640000000000001</v>
          </cell>
          <cell r="V49">
            <v>1.1180000000000001</v>
          </cell>
          <cell r="W49">
            <v>1.0449999999999999</v>
          </cell>
          <cell r="X49">
            <v>1.1180000000000001</v>
          </cell>
          <cell r="Y49">
            <v>2.7669999999999999</v>
          </cell>
          <cell r="Z49">
            <v>2.6219999999999999</v>
          </cell>
          <cell r="AA49">
            <v>2.714</v>
          </cell>
          <cell r="AB49">
            <v>2.8639999999999999</v>
          </cell>
          <cell r="AC49">
            <v>2.6669999999999998</v>
          </cell>
          <cell r="AD49">
            <v>26.464999999999996</v>
          </cell>
        </row>
        <row r="50">
          <cell r="D50">
            <v>1173088</v>
          </cell>
          <cell r="E50">
            <v>1293039</v>
          </cell>
          <cell r="F50">
            <v>1046605</v>
          </cell>
          <cell r="G50">
            <v>956988</v>
          </cell>
          <cell r="H50">
            <v>939620</v>
          </cell>
          <cell r="I50">
            <v>858654</v>
          </cell>
          <cell r="J50">
            <v>1123134</v>
          </cell>
          <cell r="K50">
            <v>1154096</v>
          </cell>
          <cell r="L50">
            <v>1142342</v>
          </cell>
          <cell r="M50">
            <v>1212559</v>
          </cell>
          <cell r="N50">
            <v>1248482</v>
          </cell>
          <cell r="O50">
            <v>1129288</v>
          </cell>
          <cell r="P50">
            <v>13277895</v>
          </cell>
          <cell r="R50">
            <v>1173.088</v>
          </cell>
          <cell r="S50">
            <v>1293.039</v>
          </cell>
          <cell r="T50">
            <v>1046.605</v>
          </cell>
          <cell r="U50">
            <v>956.98800000000006</v>
          </cell>
          <cell r="V50">
            <v>939.62</v>
          </cell>
          <cell r="W50">
            <v>858.654</v>
          </cell>
          <cell r="X50">
            <v>1123.134</v>
          </cell>
          <cell r="Y50">
            <v>1154.096</v>
          </cell>
          <cell r="Z50">
            <v>1142.3420000000001</v>
          </cell>
          <cell r="AA50">
            <v>1212.559</v>
          </cell>
          <cell r="AB50">
            <v>1248.482</v>
          </cell>
          <cell r="AC50">
            <v>1129.288</v>
          </cell>
          <cell r="AD50">
            <v>13277.895</v>
          </cell>
        </row>
        <row r="51">
          <cell r="D51">
            <v>1176400</v>
          </cell>
          <cell r="E51">
            <v>1300171</v>
          </cell>
          <cell r="F51">
            <v>1052027</v>
          </cell>
          <cell r="G51">
            <v>961278</v>
          </cell>
          <cell r="H51">
            <v>946733</v>
          </cell>
          <cell r="I51">
            <v>864610</v>
          </cell>
          <cell r="J51">
            <v>1130067</v>
          </cell>
          <cell r="K51">
            <v>1159151</v>
          </cell>
          <cell r="L51">
            <v>1147142</v>
          </cell>
          <cell r="M51">
            <v>1217149</v>
          </cell>
          <cell r="N51">
            <v>1253178</v>
          </cell>
          <cell r="O51">
            <v>1133786</v>
          </cell>
          <cell r="P51">
            <v>13341692</v>
          </cell>
          <cell r="R51">
            <v>1176.3999999999999</v>
          </cell>
          <cell r="S51">
            <v>1300.171</v>
          </cell>
          <cell r="T51">
            <v>1052.027</v>
          </cell>
          <cell r="U51">
            <v>961.27800000000002</v>
          </cell>
          <cell r="V51">
            <v>946.73300000000006</v>
          </cell>
          <cell r="W51">
            <v>864.61</v>
          </cell>
          <cell r="X51">
            <v>1130.067</v>
          </cell>
          <cell r="Y51">
            <v>1159.1510000000001</v>
          </cell>
          <cell r="Z51">
            <v>1147.1420000000001</v>
          </cell>
          <cell r="AA51">
            <v>1217.1489999999999</v>
          </cell>
          <cell r="AB51">
            <v>1253.1779999999999</v>
          </cell>
          <cell r="AC51">
            <v>1133.7860000000001</v>
          </cell>
          <cell r="AD51">
            <v>13341.692000000001</v>
          </cell>
        </row>
        <row r="53">
          <cell r="D53">
            <v>509351</v>
          </cell>
          <cell r="E53">
            <v>648974</v>
          </cell>
          <cell r="F53">
            <v>434975</v>
          </cell>
          <cell r="G53">
            <v>430298</v>
          </cell>
          <cell r="H53">
            <v>436843</v>
          </cell>
          <cell r="I53">
            <v>288725</v>
          </cell>
          <cell r="J53">
            <v>589561</v>
          </cell>
          <cell r="K53">
            <v>535887</v>
          </cell>
          <cell r="L53">
            <v>542474</v>
          </cell>
          <cell r="M53">
            <v>546108</v>
          </cell>
          <cell r="N53">
            <v>628429</v>
          </cell>
          <cell r="O53">
            <v>559323</v>
          </cell>
          <cell r="P53">
            <v>6150948</v>
          </cell>
          <cell r="R53">
            <v>509.35099999999989</v>
          </cell>
          <cell r="S53">
            <v>648.97400000000005</v>
          </cell>
          <cell r="T53">
            <v>434.97500000000002</v>
          </cell>
          <cell r="U53">
            <v>430.298</v>
          </cell>
          <cell r="V53">
            <v>436.84300000000007</v>
          </cell>
          <cell r="W53">
            <v>288.72500000000002</v>
          </cell>
          <cell r="X53">
            <v>589.56100000000004</v>
          </cell>
          <cell r="Y53">
            <v>535.88700000000006</v>
          </cell>
          <cell r="Z53">
            <v>542.47400000000005</v>
          </cell>
          <cell r="AA53">
            <v>546.10799999999995</v>
          </cell>
          <cell r="AB53">
            <v>628.42899999999986</v>
          </cell>
          <cell r="AC53">
            <v>559.32299999999998</v>
          </cell>
          <cell r="AD53">
            <v>6150.9480000000012</v>
          </cell>
        </row>
        <row r="56">
          <cell r="D56">
            <v>0</v>
          </cell>
          <cell r="E56">
            <v>0</v>
          </cell>
          <cell r="F56">
            <v>0</v>
          </cell>
          <cell r="G56">
            <v>0</v>
          </cell>
          <cell r="H56">
            <v>0</v>
          </cell>
          <cell r="I56">
            <v>0</v>
          </cell>
          <cell r="J56">
            <v>0</v>
          </cell>
          <cell r="K56">
            <v>0</v>
          </cell>
          <cell r="L56">
            <v>0</v>
          </cell>
          <cell r="M56">
            <v>0</v>
          </cell>
          <cell r="N56">
            <v>0</v>
          </cell>
          <cell r="O56">
            <v>0</v>
          </cell>
          <cell r="P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D58">
            <v>96148</v>
          </cell>
          <cell r="E58">
            <v>85007</v>
          </cell>
          <cell r="F58">
            <v>75088</v>
          </cell>
          <cell r="G58">
            <v>77906</v>
          </cell>
          <cell r="H58">
            <v>67213</v>
          </cell>
          <cell r="I58">
            <v>58841</v>
          </cell>
          <cell r="J58">
            <v>75812</v>
          </cell>
          <cell r="K58">
            <v>49598</v>
          </cell>
          <cell r="L58">
            <v>49107</v>
          </cell>
          <cell r="M58">
            <v>31495</v>
          </cell>
          <cell r="N58">
            <v>56578</v>
          </cell>
          <cell r="O58">
            <v>72966</v>
          </cell>
          <cell r="P58">
            <v>795759</v>
          </cell>
          <cell r="R58">
            <v>96.147999999999996</v>
          </cell>
          <cell r="S58">
            <v>85.007000000000005</v>
          </cell>
          <cell r="T58">
            <v>75.087999999999994</v>
          </cell>
          <cell r="U58">
            <v>77.906000000000006</v>
          </cell>
          <cell r="V58">
            <v>67.212999999999994</v>
          </cell>
          <cell r="W58">
            <v>58.841000000000001</v>
          </cell>
          <cell r="X58">
            <v>75.811999999999998</v>
          </cell>
          <cell r="Y58">
            <v>49.597999999999999</v>
          </cell>
          <cell r="Z58">
            <v>49.106999999999999</v>
          </cell>
          <cell r="AA58">
            <v>31.495000000000001</v>
          </cell>
          <cell r="AB58">
            <v>56.578000000000003</v>
          </cell>
          <cell r="AC58">
            <v>72.965999999999994</v>
          </cell>
          <cell r="AD58">
            <v>795.7589999999999</v>
          </cell>
        </row>
        <row r="59">
          <cell r="D59">
            <v>96148</v>
          </cell>
          <cell r="E59">
            <v>85007</v>
          </cell>
          <cell r="F59">
            <v>75088</v>
          </cell>
          <cell r="G59">
            <v>77906</v>
          </cell>
          <cell r="H59">
            <v>67213</v>
          </cell>
          <cell r="I59">
            <v>58841</v>
          </cell>
          <cell r="J59">
            <v>75812</v>
          </cell>
          <cell r="K59">
            <v>49598</v>
          </cell>
          <cell r="L59">
            <v>49107</v>
          </cell>
          <cell r="M59">
            <v>31495</v>
          </cell>
          <cell r="N59">
            <v>56578</v>
          </cell>
          <cell r="O59">
            <v>72966</v>
          </cell>
          <cell r="P59">
            <v>795759</v>
          </cell>
          <cell r="R59">
            <v>96.147999999999996</v>
          </cell>
          <cell r="S59">
            <v>85.007000000000005</v>
          </cell>
          <cell r="T59">
            <v>75.087999999999994</v>
          </cell>
          <cell r="U59">
            <v>77.906000000000006</v>
          </cell>
          <cell r="V59">
            <v>67.212999999999994</v>
          </cell>
          <cell r="W59">
            <v>58.841000000000001</v>
          </cell>
          <cell r="X59">
            <v>75.811999999999998</v>
          </cell>
          <cell r="Y59">
            <v>49.597999999999999</v>
          </cell>
          <cell r="Z59">
            <v>49.106999999999999</v>
          </cell>
          <cell r="AA59">
            <v>31.495000000000001</v>
          </cell>
          <cell r="AB59">
            <v>56.578000000000003</v>
          </cell>
          <cell r="AC59">
            <v>72.965999999999994</v>
          </cell>
          <cell r="AD59">
            <v>795.7589999999999</v>
          </cell>
        </row>
        <row r="62">
          <cell r="D62">
            <v>0</v>
          </cell>
          <cell r="E62">
            <v>0</v>
          </cell>
          <cell r="F62">
            <v>0</v>
          </cell>
          <cell r="G62">
            <v>0</v>
          </cell>
          <cell r="H62">
            <v>0</v>
          </cell>
          <cell r="I62">
            <v>0</v>
          </cell>
          <cell r="J62">
            <v>0</v>
          </cell>
          <cell r="K62">
            <v>0</v>
          </cell>
          <cell r="L62">
            <v>0</v>
          </cell>
          <cell r="M62">
            <v>0</v>
          </cell>
          <cell r="N62">
            <v>0</v>
          </cell>
          <cell r="O62">
            <v>0</v>
          </cell>
          <cell r="P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D63">
            <v>0</v>
          </cell>
          <cell r="E63">
            <v>0</v>
          </cell>
          <cell r="F63">
            <v>0</v>
          </cell>
          <cell r="G63">
            <v>0</v>
          </cell>
          <cell r="H63">
            <v>0</v>
          </cell>
          <cell r="I63">
            <v>0</v>
          </cell>
          <cell r="J63">
            <v>0</v>
          </cell>
          <cell r="K63">
            <v>0</v>
          </cell>
          <cell r="L63">
            <v>0</v>
          </cell>
          <cell r="M63">
            <v>0</v>
          </cell>
          <cell r="N63">
            <v>0</v>
          </cell>
          <cell r="O63">
            <v>0</v>
          </cell>
          <cell r="P63">
            <v>0</v>
          </cell>
          <cell r="R63">
            <v>0</v>
          </cell>
          <cell r="S63">
            <v>0</v>
          </cell>
          <cell r="T63">
            <v>0</v>
          </cell>
          <cell r="U63">
            <v>0</v>
          </cell>
          <cell r="V63">
            <v>0</v>
          </cell>
          <cell r="W63">
            <v>0</v>
          </cell>
          <cell r="X63">
            <v>0</v>
          </cell>
          <cell r="Y63">
            <v>0</v>
          </cell>
          <cell r="Z63">
            <v>0</v>
          </cell>
          <cell r="AA63">
            <v>0</v>
          </cell>
          <cell r="AB63">
            <v>0</v>
          </cell>
          <cell r="AC63">
            <v>0</v>
          </cell>
          <cell r="AD63">
            <v>0</v>
          </cell>
        </row>
        <row r="64">
          <cell r="D64">
            <v>0</v>
          </cell>
          <cell r="E64">
            <v>0</v>
          </cell>
          <cell r="F64">
            <v>0</v>
          </cell>
          <cell r="G64">
            <v>0</v>
          </cell>
          <cell r="H64">
            <v>0</v>
          </cell>
          <cell r="I64">
            <v>0</v>
          </cell>
          <cell r="J64">
            <v>0</v>
          </cell>
          <cell r="K64">
            <v>0</v>
          </cell>
          <cell r="L64">
            <v>0</v>
          </cell>
          <cell r="M64">
            <v>0</v>
          </cell>
          <cell r="N64">
            <v>0</v>
          </cell>
          <cell r="O64">
            <v>0</v>
          </cell>
          <cell r="P64">
            <v>0</v>
          </cell>
          <cell r="R64">
            <v>0</v>
          </cell>
          <cell r="S64">
            <v>0</v>
          </cell>
          <cell r="T64">
            <v>0</v>
          </cell>
          <cell r="U64">
            <v>0</v>
          </cell>
          <cell r="V64">
            <v>0</v>
          </cell>
          <cell r="W64">
            <v>0</v>
          </cell>
          <cell r="X64">
            <v>0</v>
          </cell>
          <cell r="Y64">
            <v>0</v>
          </cell>
          <cell r="Z64">
            <v>0</v>
          </cell>
          <cell r="AA64">
            <v>0</v>
          </cell>
          <cell r="AB64">
            <v>0</v>
          </cell>
          <cell r="AC64">
            <v>0</v>
          </cell>
          <cell r="AD64">
            <v>0</v>
          </cell>
        </row>
        <row r="65">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cell r="AC65">
            <v>0</v>
          </cell>
          <cell r="AD65">
            <v>0</v>
          </cell>
        </row>
        <row r="68">
          <cell r="D68">
            <v>1664929</v>
          </cell>
          <cell r="E68">
            <v>1649929</v>
          </cell>
          <cell r="F68">
            <v>1609929</v>
          </cell>
          <cell r="G68">
            <v>1549929</v>
          </cell>
          <cell r="H68">
            <v>1549929</v>
          </cell>
          <cell r="I68">
            <v>1549929</v>
          </cell>
          <cell r="J68">
            <v>1609929</v>
          </cell>
          <cell r="K68">
            <v>1663089</v>
          </cell>
          <cell r="L68">
            <v>1663089</v>
          </cell>
          <cell r="M68">
            <v>1663089</v>
          </cell>
          <cell r="N68">
            <v>1586929</v>
          </cell>
          <cell r="O68">
            <v>1586929</v>
          </cell>
          <cell r="P68">
            <v>19347628</v>
          </cell>
          <cell r="R68">
            <v>1664.9290000000001</v>
          </cell>
          <cell r="S68">
            <v>1649.9290000000001</v>
          </cell>
          <cell r="T68">
            <v>1609.9290000000001</v>
          </cell>
          <cell r="U68">
            <v>1549.9290000000001</v>
          </cell>
          <cell r="V68">
            <v>1549.9290000000001</v>
          </cell>
          <cell r="W68">
            <v>1549.9290000000001</v>
          </cell>
          <cell r="X68">
            <v>1609.9290000000001</v>
          </cell>
          <cell r="Y68">
            <v>1663.0889999999999</v>
          </cell>
          <cell r="Z68">
            <v>1663.0889999999999</v>
          </cell>
          <cell r="AA68">
            <v>1663.0889999999999</v>
          </cell>
          <cell r="AB68">
            <v>1586.9290000000001</v>
          </cell>
          <cell r="AC68">
            <v>1586.9290000000001</v>
          </cell>
          <cell r="AD68">
            <v>19347.628000000001</v>
          </cell>
        </row>
        <row r="69">
          <cell r="D69">
            <v>0</v>
          </cell>
          <cell r="E69">
            <v>0</v>
          </cell>
          <cell r="F69">
            <v>0</v>
          </cell>
          <cell r="G69">
            <v>0</v>
          </cell>
          <cell r="H69">
            <v>0</v>
          </cell>
          <cell r="I69">
            <v>0</v>
          </cell>
          <cell r="J69">
            <v>0</v>
          </cell>
          <cell r="K69">
            <v>0</v>
          </cell>
          <cell r="L69">
            <v>0</v>
          </cell>
          <cell r="M69">
            <v>0</v>
          </cell>
          <cell r="N69">
            <v>0</v>
          </cell>
          <cell r="O69">
            <v>0</v>
          </cell>
          <cell r="P69">
            <v>0</v>
          </cell>
          <cell r="R69">
            <v>0</v>
          </cell>
          <cell r="S69">
            <v>0</v>
          </cell>
          <cell r="T69">
            <v>0</v>
          </cell>
          <cell r="U69">
            <v>0</v>
          </cell>
          <cell r="V69">
            <v>0</v>
          </cell>
          <cell r="W69">
            <v>0</v>
          </cell>
          <cell r="X69">
            <v>0</v>
          </cell>
          <cell r="Y69">
            <v>0</v>
          </cell>
          <cell r="Z69">
            <v>0</v>
          </cell>
          <cell r="AA69">
            <v>0</v>
          </cell>
          <cell r="AB69">
            <v>0</v>
          </cell>
          <cell r="AC69">
            <v>0</v>
          </cell>
          <cell r="AD69">
            <v>0</v>
          </cell>
        </row>
        <row r="70">
          <cell r="D70">
            <v>829397</v>
          </cell>
          <cell r="E70">
            <v>829397</v>
          </cell>
          <cell r="F70">
            <v>829397</v>
          </cell>
          <cell r="G70">
            <v>829397</v>
          </cell>
          <cell r="H70">
            <v>829397</v>
          </cell>
          <cell r="I70">
            <v>829397</v>
          </cell>
          <cell r="J70">
            <v>825587</v>
          </cell>
          <cell r="K70">
            <v>818127</v>
          </cell>
          <cell r="L70">
            <v>818127</v>
          </cell>
          <cell r="M70">
            <v>818127</v>
          </cell>
          <cell r="N70">
            <v>818127</v>
          </cell>
          <cell r="O70">
            <v>818127</v>
          </cell>
          <cell r="P70">
            <v>9892604</v>
          </cell>
          <cell r="R70">
            <v>829.39700000000005</v>
          </cell>
          <cell r="S70">
            <v>829.39700000000005</v>
          </cell>
          <cell r="T70">
            <v>829.39700000000005</v>
          </cell>
          <cell r="U70">
            <v>829.39700000000005</v>
          </cell>
          <cell r="V70">
            <v>829.39700000000005</v>
          </cell>
          <cell r="W70">
            <v>829.39700000000005</v>
          </cell>
          <cell r="X70">
            <v>825.58699999999999</v>
          </cell>
          <cell r="Y70">
            <v>818.12699999999995</v>
          </cell>
          <cell r="Z70">
            <v>818.12699999999995</v>
          </cell>
          <cell r="AA70">
            <v>818.12699999999995</v>
          </cell>
          <cell r="AB70">
            <v>818.12699999999995</v>
          </cell>
          <cell r="AC70">
            <v>818.12699999999995</v>
          </cell>
          <cell r="AD70">
            <v>9892.604000000003</v>
          </cell>
        </row>
        <row r="71">
          <cell r="D71">
            <v>2494326</v>
          </cell>
          <cell r="E71">
            <v>2479326</v>
          </cell>
          <cell r="F71">
            <v>2439326</v>
          </cell>
          <cell r="G71">
            <v>2379326</v>
          </cell>
          <cell r="H71">
            <v>2379326</v>
          </cell>
          <cell r="I71">
            <v>2379326</v>
          </cell>
          <cell r="J71">
            <v>2435516</v>
          </cell>
          <cell r="K71">
            <v>2481216</v>
          </cell>
          <cell r="L71">
            <v>2481216</v>
          </cell>
          <cell r="M71">
            <v>2481216</v>
          </cell>
          <cell r="N71">
            <v>2405056</v>
          </cell>
          <cell r="O71">
            <v>2405056</v>
          </cell>
          <cell r="P71">
            <v>29240232</v>
          </cell>
          <cell r="R71">
            <v>2494.326</v>
          </cell>
          <cell r="S71">
            <v>2479.326</v>
          </cell>
          <cell r="T71">
            <v>2439.326</v>
          </cell>
          <cell r="U71">
            <v>2379.326</v>
          </cell>
          <cell r="V71">
            <v>2379.326</v>
          </cell>
          <cell r="W71">
            <v>2379.326</v>
          </cell>
          <cell r="X71">
            <v>2435.5160000000001</v>
          </cell>
          <cell r="Y71">
            <v>2481.2159999999999</v>
          </cell>
          <cell r="Z71">
            <v>2481.2159999999999</v>
          </cell>
          <cell r="AA71">
            <v>2481.2159999999999</v>
          </cell>
          <cell r="AB71">
            <v>2405.056</v>
          </cell>
          <cell r="AC71">
            <v>2405.056</v>
          </cell>
          <cell r="AD71">
            <v>29240.232000000004</v>
          </cell>
        </row>
        <row r="73">
          <cell r="D73">
            <v>3099825</v>
          </cell>
          <cell r="E73">
            <v>3213307</v>
          </cell>
          <cell r="F73">
            <v>2949389</v>
          </cell>
          <cell r="G73">
            <v>2887530</v>
          </cell>
          <cell r="H73">
            <v>2883382</v>
          </cell>
          <cell r="I73">
            <v>2726892</v>
          </cell>
          <cell r="J73">
            <v>3100889</v>
          </cell>
          <cell r="K73">
            <v>3066701</v>
          </cell>
          <cell r="L73">
            <v>3072797</v>
          </cell>
          <cell r="M73">
            <v>3058819</v>
          </cell>
          <cell r="N73">
            <v>3090063</v>
          </cell>
          <cell r="O73">
            <v>3037345</v>
          </cell>
          <cell r="P73">
            <v>36186939</v>
          </cell>
          <cell r="R73">
            <v>3099.8249999999998</v>
          </cell>
          <cell r="S73">
            <v>3213.3069999999998</v>
          </cell>
          <cell r="T73">
            <v>2949.3890000000001</v>
          </cell>
          <cell r="U73">
            <v>2887.53</v>
          </cell>
          <cell r="V73">
            <v>2883.3820000000005</v>
          </cell>
          <cell r="W73">
            <v>2726.8919999999998</v>
          </cell>
          <cell r="X73">
            <v>3100.8890000000001</v>
          </cell>
          <cell r="Y73">
            <v>3066.701</v>
          </cell>
          <cell r="Z73">
            <v>3072.797</v>
          </cell>
          <cell r="AA73">
            <v>3058.8189999999995</v>
          </cell>
          <cell r="AB73">
            <v>3090.0630000000001</v>
          </cell>
          <cell r="AC73">
            <v>3037.3449999999998</v>
          </cell>
          <cell r="AD73">
            <v>36186.939000000006</v>
          </cell>
        </row>
        <row r="76">
          <cell r="D76">
            <v>-21680</v>
          </cell>
          <cell r="E76">
            <v>-21267</v>
          </cell>
          <cell r="F76">
            <v>-26631</v>
          </cell>
          <cell r="G76">
            <v>-23436</v>
          </cell>
          <cell r="H76">
            <v>-21017</v>
          </cell>
          <cell r="I76">
            <v>-16451</v>
          </cell>
          <cell r="J76">
            <v>-20388</v>
          </cell>
          <cell r="K76">
            <v>-18590</v>
          </cell>
          <cell r="L76">
            <v>-14206</v>
          </cell>
          <cell r="M76">
            <v>-14108</v>
          </cell>
          <cell r="N76">
            <v>-13730</v>
          </cell>
          <cell r="O76">
            <v>-14014</v>
          </cell>
          <cell r="P76">
            <v>-225518</v>
          </cell>
          <cell r="R76">
            <v>-21.68</v>
          </cell>
          <cell r="S76">
            <v>-21.266999999999999</v>
          </cell>
          <cell r="T76">
            <v>-26.631</v>
          </cell>
          <cell r="U76">
            <v>-23.436</v>
          </cell>
          <cell r="V76">
            <v>-21.016999999999999</v>
          </cell>
          <cell r="W76">
            <v>-16.451000000000001</v>
          </cell>
          <cell r="X76">
            <v>-20.388000000000002</v>
          </cell>
          <cell r="Y76">
            <v>-18.59</v>
          </cell>
          <cell r="Z76">
            <v>-14.206</v>
          </cell>
          <cell r="AA76">
            <v>-14.108000000000001</v>
          </cell>
          <cell r="AB76">
            <v>-13.73</v>
          </cell>
          <cell r="AC76">
            <v>-14.013999999999999</v>
          </cell>
          <cell r="AD76">
            <v>-225.518</v>
          </cell>
        </row>
        <row r="77">
          <cell r="D77">
            <v>0</v>
          </cell>
          <cell r="E77">
            <v>0</v>
          </cell>
          <cell r="F77">
            <v>0</v>
          </cell>
          <cell r="G77">
            <v>0</v>
          </cell>
          <cell r="H77">
            <v>0</v>
          </cell>
          <cell r="I77">
            <v>0</v>
          </cell>
          <cell r="J77">
            <v>0</v>
          </cell>
          <cell r="K77">
            <v>0</v>
          </cell>
          <cell r="L77">
            <v>0</v>
          </cell>
          <cell r="M77">
            <v>0</v>
          </cell>
          <cell r="N77">
            <v>0</v>
          </cell>
          <cell r="O77">
            <v>0</v>
          </cell>
          <cell r="P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D78">
            <v>-186345</v>
          </cell>
          <cell r="E78">
            <v>-246054</v>
          </cell>
          <cell r="F78">
            <v>-246697</v>
          </cell>
          <cell r="G78">
            <v>-228087</v>
          </cell>
          <cell r="H78">
            <v>-201175</v>
          </cell>
          <cell r="I78">
            <v>-186605</v>
          </cell>
          <cell r="J78">
            <v>-187113</v>
          </cell>
          <cell r="K78">
            <v>-255823</v>
          </cell>
          <cell r="L78">
            <v>-265767</v>
          </cell>
          <cell r="M78">
            <v>-281823</v>
          </cell>
          <cell r="N78">
            <v>-255624</v>
          </cell>
          <cell r="O78">
            <v>-228846</v>
          </cell>
          <cell r="P78">
            <v>-2769959</v>
          </cell>
          <cell r="R78">
            <v>-186.345</v>
          </cell>
          <cell r="S78">
            <v>-246.054</v>
          </cell>
          <cell r="T78">
            <v>-246.697</v>
          </cell>
          <cell r="U78">
            <v>-228.08699999999999</v>
          </cell>
          <cell r="V78">
            <v>-201.17500000000001</v>
          </cell>
          <cell r="W78">
            <v>-186.60499999999999</v>
          </cell>
          <cell r="X78">
            <v>-187.113</v>
          </cell>
          <cell r="Y78">
            <v>-255.82300000000001</v>
          </cell>
          <cell r="Z78">
            <v>-265.767</v>
          </cell>
          <cell r="AA78">
            <v>-281.82299999999998</v>
          </cell>
          <cell r="AB78">
            <v>-255.624</v>
          </cell>
          <cell r="AC78">
            <v>-228.846</v>
          </cell>
          <cell r="AD78">
            <v>-2769.9589999999998</v>
          </cell>
        </row>
        <row r="79">
          <cell r="D79">
            <v>-208025</v>
          </cell>
          <cell r="E79">
            <v>-267321</v>
          </cell>
          <cell r="F79">
            <v>-273328</v>
          </cell>
          <cell r="G79">
            <v>-251523</v>
          </cell>
          <cell r="H79">
            <v>-222192</v>
          </cell>
          <cell r="I79">
            <v>-203056</v>
          </cell>
          <cell r="J79">
            <v>-207501</v>
          </cell>
          <cell r="K79">
            <v>-274413</v>
          </cell>
          <cell r="L79">
            <v>-279973</v>
          </cell>
          <cell r="M79">
            <v>-295931</v>
          </cell>
          <cell r="N79">
            <v>-269354</v>
          </cell>
          <cell r="O79">
            <v>-242860</v>
          </cell>
          <cell r="P79">
            <v>-2995477</v>
          </cell>
          <cell r="R79">
            <v>-208.02500000000001</v>
          </cell>
          <cell r="S79">
            <v>-267.32100000000003</v>
          </cell>
          <cell r="T79">
            <v>-273.32799999999997</v>
          </cell>
          <cell r="U79">
            <v>-251.523</v>
          </cell>
          <cell r="V79">
            <v>-222.19200000000001</v>
          </cell>
          <cell r="W79">
            <v>-203.05599999999998</v>
          </cell>
          <cell r="X79">
            <v>-207.501</v>
          </cell>
          <cell r="Y79">
            <v>-274.41300000000001</v>
          </cell>
          <cell r="Z79">
            <v>-279.97300000000001</v>
          </cell>
          <cell r="AA79">
            <v>-295.93099999999998</v>
          </cell>
          <cell r="AB79">
            <v>-269.35399999999998</v>
          </cell>
          <cell r="AC79">
            <v>-242.86</v>
          </cell>
          <cell r="AD79">
            <v>-2995.4769999999999</v>
          </cell>
        </row>
        <row r="82">
          <cell r="D82">
            <v>24819</v>
          </cell>
          <cell r="E82">
            <v>18874</v>
          </cell>
          <cell r="F82">
            <v>20580</v>
          </cell>
          <cell r="G82">
            <v>17920</v>
          </cell>
          <cell r="H82">
            <v>20375</v>
          </cell>
          <cell r="I82">
            <v>24858</v>
          </cell>
          <cell r="J82">
            <v>27613</v>
          </cell>
          <cell r="K82">
            <v>26271</v>
          </cell>
          <cell r="L82">
            <v>17613</v>
          </cell>
          <cell r="M82">
            <v>33781</v>
          </cell>
          <cell r="N82">
            <v>32548</v>
          </cell>
          <cell r="O82">
            <v>32982</v>
          </cell>
          <cell r="P82">
            <v>298234</v>
          </cell>
          <cell r="R82">
            <v>24.818999999999999</v>
          </cell>
          <cell r="S82">
            <v>18.873999999999999</v>
          </cell>
          <cell r="T82">
            <v>20.58</v>
          </cell>
          <cell r="U82">
            <v>17.920000000000002</v>
          </cell>
          <cell r="V82">
            <v>20.375</v>
          </cell>
          <cell r="W82">
            <v>24.858000000000001</v>
          </cell>
          <cell r="X82">
            <v>27.613</v>
          </cell>
          <cell r="Y82">
            <v>26.271000000000001</v>
          </cell>
          <cell r="Z82">
            <v>17.613</v>
          </cell>
          <cell r="AA82">
            <v>33.780999999999999</v>
          </cell>
          <cell r="AB82">
            <v>32.548000000000002</v>
          </cell>
          <cell r="AC82">
            <v>32.981999999999999</v>
          </cell>
          <cell r="AD82">
            <v>298.23400000000004</v>
          </cell>
        </row>
        <row r="83">
          <cell r="D83">
            <v>0</v>
          </cell>
          <cell r="E83">
            <v>0</v>
          </cell>
          <cell r="F83">
            <v>0</v>
          </cell>
          <cell r="G83">
            <v>0</v>
          </cell>
          <cell r="H83">
            <v>0</v>
          </cell>
          <cell r="I83">
            <v>0</v>
          </cell>
          <cell r="J83">
            <v>0</v>
          </cell>
          <cell r="K83">
            <v>0</v>
          </cell>
          <cell r="L83">
            <v>0</v>
          </cell>
          <cell r="M83">
            <v>0</v>
          </cell>
          <cell r="N83">
            <v>0</v>
          </cell>
          <cell r="O83">
            <v>0</v>
          </cell>
          <cell r="P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D84">
            <v>206632</v>
          </cell>
          <cell r="E84">
            <v>203884</v>
          </cell>
          <cell r="F84">
            <v>200093</v>
          </cell>
          <cell r="G84">
            <v>193216</v>
          </cell>
          <cell r="H84">
            <v>217435</v>
          </cell>
          <cell r="I84">
            <v>198813</v>
          </cell>
          <cell r="J84">
            <v>196292</v>
          </cell>
          <cell r="K84">
            <v>197397</v>
          </cell>
          <cell r="L84">
            <v>223760</v>
          </cell>
          <cell r="M84">
            <v>210627</v>
          </cell>
          <cell r="N84">
            <v>193019</v>
          </cell>
          <cell r="O84">
            <v>180022</v>
          </cell>
          <cell r="P84">
            <v>2421190</v>
          </cell>
          <cell r="R84">
            <v>206.63200000000001</v>
          </cell>
          <cell r="S84">
            <v>203.88399999999999</v>
          </cell>
          <cell r="T84">
            <v>200.09299999999999</v>
          </cell>
          <cell r="U84">
            <v>193.21600000000001</v>
          </cell>
          <cell r="V84">
            <v>217.435</v>
          </cell>
          <cell r="W84">
            <v>198.81299999999999</v>
          </cell>
          <cell r="X84">
            <v>196.292</v>
          </cell>
          <cell r="Y84">
            <v>197.39699999999999</v>
          </cell>
          <cell r="Z84">
            <v>223.76</v>
          </cell>
          <cell r="AA84">
            <v>210.62700000000001</v>
          </cell>
          <cell r="AB84">
            <v>193.01900000000001</v>
          </cell>
          <cell r="AC84">
            <v>180.02199999999999</v>
          </cell>
          <cell r="AD84">
            <v>2421.1899999999996</v>
          </cell>
        </row>
        <row r="85">
          <cell r="D85">
            <v>231451</v>
          </cell>
          <cell r="E85">
            <v>222758</v>
          </cell>
          <cell r="F85">
            <v>220673</v>
          </cell>
          <cell r="G85">
            <v>211136</v>
          </cell>
          <cell r="H85">
            <v>237810</v>
          </cell>
          <cell r="I85">
            <v>223671</v>
          </cell>
          <cell r="J85">
            <v>223905</v>
          </cell>
          <cell r="K85">
            <v>223668</v>
          </cell>
          <cell r="L85">
            <v>241373</v>
          </cell>
          <cell r="M85">
            <v>244408</v>
          </cell>
          <cell r="N85">
            <v>225567</v>
          </cell>
          <cell r="O85">
            <v>213004</v>
          </cell>
          <cell r="P85">
            <v>2719424</v>
          </cell>
          <cell r="R85">
            <v>231.45099999999999</v>
          </cell>
          <cell r="S85">
            <v>222.75799999999998</v>
          </cell>
          <cell r="T85">
            <v>220.673</v>
          </cell>
          <cell r="U85">
            <v>211.13600000000002</v>
          </cell>
          <cell r="V85">
            <v>237.81</v>
          </cell>
          <cell r="W85">
            <v>223.67099999999999</v>
          </cell>
          <cell r="X85">
            <v>223.905</v>
          </cell>
          <cell r="Y85">
            <v>223.66800000000001</v>
          </cell>
          <cell r="Z85">
            <v>241.37299999999999</v>
          </cell>
          <cell r="AA85">
            <v>244.40800000000002</v>
          </cell>
          <cell r="AB85">
            <v>225.56700000000001</v>
          </cell>
          <cell r="AC85">
            <v>213.00399999999999</v>
          </cell>
          <cell r="AD85">
            <v>2719.4239999999995</v>
          </cell>
        </row>
        <row r="87">
          <cell r="D87">
            <v>23426</v>
          </cell>
          <cell r="E87">
            <v>-44563</v>
          </cell>
          <cell r="F87">
            <v>-52655</v>
          </cell>
          <cell r="G87">
            <v>-40387</v>
          </cell>
          <cell r="H87">
            <v>15618</v>
          </cell>
          <cell r="I87">
            <v>20615</v>
          </cell>
          <cell r="J87">
            <v>16404</v>
          </cell>
          <cell r="K87">
            <v>-50745</v>
          </cell>
          <cell r="L87">
            <v>-38600</v>
          </cell>
          <cell r="M87">
            <v>-51523</v>
          </cell>
          <cell r="N87">
            <v>-43787</v>
          </cell>
          <cell r="O87">
            <v>-29856</v>
          </cell>
          <cell r="P87">
            <v>-276053</v>
          </cell>
          <cell r="R87">
            <v>23.425999999999988</v>
          </cell>
          <cell r="S87">
            <v>-44.563000000000045</v>
          </cell>
          <cell r="T87">
            <v>-52.654999999999973</v>
          </cell>
          <cell r="U87">
            <v>-40.386999999999972</v>
          </cell>
          <cell r="V87">
            <v>15.617999999999995</v>
          </cell>
          <cell r="W87">
            <v>20.615000000000009</v>
          </cell>
          <cell r="X87">
            <v>16.403999999999996</v>
          </cell>
          <cell r="Y87">
            <v>-50.745000000000005</v>
          </cell>
          <cell r="Z87">
            <v>-38.600000000000023</v>
          </cell>
          <cell r="AA87">
            <v>-51.522999999999968</v>
          </cell>
          <cell r="AB87">
            <v>-43.786999999999978</v>
          </cell>
          <cell r="AC87">
            <v>-29.856000000000023</v>
          </cell>
          <cell r="AD87">
            <v>-276.05300000000034</v>
          </cell>
        </row>
        <row r="90">
          <cell r="D90">
            <v>0</v>
          </cell>
          <cell r="E90">
            <v>0</v>
          </cell>
          <cell r="F90">
            <v>0</v>
          </cell>
          <cell r="G90">
            <v>0</v>
          </cell>
          <cell r="H90">
            <v>0</v>
          </cell>
          <cell r="I90">
            <v>0</v>
          </cell>
          <cell r="J90">
            <v>0</v>
          </cell>
          <cell r="K90">
            <v>0</v>
          </cell>
          <cell r="L90">
            <v>0</v>
          </cell>
          <cell r="M90">
            <v>0</v>
          </cell>
          <cell r="N90">
            <v>0</v>
          </cell>
          <cell r="O90">
            <v>0</v>
          </cell>
          <cell r="P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D91">
            <v>0</v>
          </cell>
          <cell r="E91">
            <v>0</v>
          </cell>
          <cell r="F91">
            <v>0</v>
          </cell>
          <cell r="G91">
            <v>0</v>
          </cell>
          <cell r="H91">
            <v>0</v>
          </cell>
          <cell r="I91">
            <v>0</v>
          </cell>
          <cell r="J91">
            <v>0</v>
          </cell>
          <cell r="K91">
            <v>0</v>
          </cell>
          <cell r="L91">
            <v>0</v>
          </cell>
          <cell r="M91">
            <v>0</v>
          </cell>
          <cell r="N91">
            <v>0</v>
          </cell>
          <cell r="O91">
            <v>0</v>
          </cell>
          <cell r="P91">
            <v>0</v>
          </cell>
          <cell r="R91">
            <v>0</v>
          </cell>
          <cell r="S91">
            <v>0</v>
          </cell>
          <cell r="T91">
            <v>0</v>
          </cell>
          <cell r="U91">
            <v>0</v>
          </cell>
          <cell r="V91">
            <v>0</v>
          </cell>
          <cell r="W91">
            <v>0</v>
          </cell>
          <cell r="X91">
            <v>0</v>
          </cell>
          <cell r="Y91">
            <v>0</v>
          </cell>
          <cell r="Z91">
            <v>0</v>
          </cell>
          <cell r="AA91">
            <v>0</v>
          </cell>
          <cell r="AB91">
            <v>0</v>
          </cell>
          <cell r="AC91">
            <v>0</v>
          </cell>
          <cell r="AD91">
            <v>0</v>
          </cell>
        </row>
        <row r="92">
          <cell r="D92">
            <v>0</v>
          </cell>
          <cell r="E92">
            <v>0</v>
          </cell>
          <cell r="F92">
            <v>0</v>
          </cell>
          <cell r="G92">
            <v>0</v>
          </cell>
          <cell r="H92">
            <v>0</v>
          </cell>
          <cell r="I92">
            <v>0</v>
          </cell>
          <cell r="J92">
            <v>0</v>
          </cell>
          <cell r="K92">
            <v>0</v>
          </cell>
          <cell r="L92">
            <v>0</v>
          </cell>
          <cell r="M92">
            <v>0</v>
          </cell>
          <cell r="N92">
            <v>0</v>
          </cell>
          <cell r="O92">
            <v>0</v>
          </cell>
          <cell r="P92">
            <v>0</v>
          </cell>
          <cell r="R92">
            <v>0</v>
          </cell>
          <cell r="S92">
            <v>0</v>
          </cell>
          <cell r="T92">
            <v>0</v>
          </cell>
          <cell r="U92">
            <v>0</v>
          </cell>
          <cell r="V92">
            <v>0</v>
          </cell>
          <cell r="W92">
            <v>0</v>
          </cell>
          <cell r="X92">
            <v>0</v>
          </cell>
          <cell r="Y92">
            <v>0</v>
          </cell>
          <cell r="Z92">
            <v>0</v>
          </cell>
          <cell r="AA92">
            <v>0</v>
          </cell>
          <cell r="AB92">
            <v>0</v>
          </cell>
          <cell r="AC92">
            <v>0</v>
          </cell>
          <cell r="AD92">
            <v>0</v>
          </cell>
        </row>
        <row r="93">
          <cell r="D93">
            <v>0</v>
          </cell>
          <cell r="E93">
            <v>0</v>
          </cell>
          <cell r="F93">
            <v>0</v>
          </cell>
          <cell r="G93">
            <v>0</v>
          </cell>
          <cell r="H93">
            <v>0</v>
          </cell>
          <cell r="I93">
            <v>0</v>
          </cell>
          <cell r="J93">
            <v>0</v>
          </cell>
          <cell r="K93">
            <v>0</v>
          </cell>
          <cell r="L93">
            <v>0</v>
          </cell>
          <cell r="M93">
            <v>0</v>
          </cell>
          <cell r="N93">
            <v>0</v>
          </cell>
          <cell r="O93">
            <v>0</v>
          </cell>
          <cell r="P93">
            <v>0</v>
          </cell>
          <cell r="R93">
            <v>0</v>
          </cell>
          <cell r="S93">
            <v>0</v>
          </cell>
          <cell r="T93">
            <v>0</v>
          </cell>
          <cell r="U93">
            <v>0</v>
          </cell>
          <cell r="V93">
            <v>0</v>
          </cell>
          <cell r="W93">
            <v>0</v>
          </cell>
          <cell r="X93">
            <v>0</v>
          </cell>
          <cell r="Y93">
            <v>0</v>
          </cell>
          <cell r="Z93">
            <v>0</v>
          </cell>
          <cell r="AA93">
            <v>0</v>
          </cell>
          <cell r="AB93">
            <v>0</v>
          </cell>
          <cell r="AC93">
            <v>0</v>
          </cell>
          <cell r="AD93">
            <v>0</v>
          </cell>
        </row>
        <row r="96">
          <cell r="D96">
            <v>0</v>
          </cell>
          <cell r="E96">
            <v>0</v>
          </cell>
          <cell r="F96">
            <v>0</v>
          </cell>
          <cell r="G96">
            <v>0</v>
          </cell>
          <cell r="H96">
            <v>0</v>
          </cell>
          <cell r="I96">
            <v>0</v>
          </cell>
          <cell r="J96">
            <v>0</v>
          </cell>
          <cell r="K96">
            <v>0</v>
          </cell>
          <cell r="L96">
            <v>0</v>
          </cell>
          <cell r="M96">
            <v>0</v>
          </cell>
          <cell r="N96">
            <v>0</v>
          </cell>
          <cell r="O96">
            <v>0</v>
          </cell>
          <cell r="P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D97">
            <v>0</v>
          </cell>
          <cell r="E97">
            <v>0</v>
          </cell>
          <cell r="F97">
            <v>0</v>
          </cell>
          <cell r="G97">
            <v>0</v>
          </cell>
          <cell r="H97">
            <v>0</v>
          </cell>
          <cell r="I97">
            <v>0</v>
          </cell>
          <cell r="J97">
            <v>0</v>
          </cell>
          <cell r="K97">
            <v>0</v>
          </cell>
          <cell r="L97">
            <v>0</v>
          </cell>
          <cell r="M97">
            <v>0</v>
          </cell>
          <cell r="N97">
            <v>0</v>
          </cell>
          <cell r="O97">
            <v>0</v>
          </cell>
          <cell r="P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D98">
            <v>2208</v>
          </cell>
          <cell r="E98">
            <v>2805</v>
          </cell>
          <cell r="F98">
            <v>2789</v>
          </cell>
          <cell r="G98">
            <v>1923</v>
          </cell>
          <cell r="H98">
            <v>1810</v>
          </cell>
          <cell r="I98">
            <v>1945</v>
          </cell>
          <cell r="J98">
            <v>2102</v>
          </cell>
          <cell r="K98">
            <v>2415</v>
          </cell>
          <cell r="L98">
            <v>2024</v>
          </cell>
          <cell r="M98">
            <v>2093</v>
          </cell>
          <cell r="N98">
            <v>1877</v>
          </cell>
          <cell r="O98">
            <v>1046</v>
          </cell>
          <cell r="P98">
            <v>25037</v>
          </cell>
          <cell r="R98">
            <v>2.2080000000000002</v>
          </cell>
          <cell r="S98">
            <v>2.8050000000000002</v>
          </cell>
          <cell r="T98">
            <v>2.7890000000000001</v>
          </cell>
          <cell r="U98">
            <v>1.923</v>
          </cell>
          <cell r="V98">
            <v>1.81</v>
          </cell>
          <cell r="W98">
            <v>1.9450000000000001</v>
          </cell>
          <cell r="X98">
            <v>2.1019999999999999</v>
          </cell>
          <cell r="Y98">
            <v>2.415</v>
          </cell>
          <cell r="Z98">
            <v>2.024</v>
          </cell>
          <cell r="AA98">
            <v>2.093</v>
          </cell>
          <cell r="AB98">
            <v>1.877</v>
          </cell>
          <cell r="AC98">
            <v>1.046</v>
          </cell>
          <cell r="AD98">
            <v>25.036999999999999</v>
          </cell>
        </row>
        <row r="99">
          <cell r="D99">
            <v>2208</v>
          </cell>
          <cell r="E99">
            <v>2805</v>
          </cell>
          <cell r="F99">
            <v>2789</v>
          </cell>
          <cell r="G99">
            <v>1923</v>
          </cell>
          <cell r="H99">
            <v>1810</v>
          </cell>
          <cell r="I99">
            <v>1945</v>
          </cell>
          <cell r="J99">
            <v>2102</v>
          </cell>
          <cell r="K99">
            <v>2415</v>
          </cell>
          <cell r="L99">
            <v>2024</v>
          </cell>
          <cell r="M99">
            <v>2093</v>
          </cell>
          <cell r="N99">
            <v>1877</v>
          </cell>
          <cell r="O99">
            <v>1046</v>
          </cell>
          <cell r="P99">
            <v>25037</v>
          </cell>
          <cell r="R99">
            <v>2.2080000000000002</v>
          </cell>
          <cell r="S99">
            <v>2.8050000000000002</v>
          </cell>
          <cell r="T99">
            <v>2.7890000000000001</v>
          </cell>
          <cell r="U99">
            <v>1.923</v>
          </cell>
          <cell r="V99">
            <v>1.81</v>
          </cell>
          <cell r="W99">
            <v>1.9450000000000001</v>
          </cell>
          <cell r="X99">
            <v>2.1019999999999999</v>
          </cell>
          <cell r="Y99">
            <v>2.415</v>
          </cell>
          <cell r="Z99">
            <v>2.024</v>
          </cell>
          <cell r="AA99">
            <v>2.093</v>
          </cell>
          <cell r="AB99">
            <v>1.877</v>
          </cell>
          <cell r="AC99">
            <v>1.046</v>
          </cell>
          <cell r="AD99">
            <v>25.036999999999999</v>
          </cell>
        </row>
        <row r="102">
          <cell r="D102">
            <v>613114</v>
          </cell>
          <cell r="E102">
            <v>613114</v>
          </cell>
          <cell r="F102">
            <v>613114</v>
          </cell>
          <cell r="G102">
            <v>613114</v>
          </cell>
          <cell r="H102">
            <v>613114</v>
          </cell>
          <cell r="I102">
            <v>613114</v>
          </cell>
          <cell r="J102">
            <v>613114</v>
          </cell>
          <cell r="K102">
            <v>613114</v>
          </cell>
          <cell r="L102">
            <v>613114</v>
          </cell>
          <cell r="M102">
            <v>613114</v>
          </cell>
          <cell r="N102">
            <v>613114</v>
          </cell>
          <cell r="O102">
            <v>613114</v>
          </cell>
          <cell r="P102">
            <v>7357368</v>
          </cell>
          <cell r="R102">
            <v>613.11400000000003</v>
          </cell>
          <cell r="S102">
            <v>613.11400000000003</v>
          </cell>
          <cell r="T102">
            <v>613.11400000000003</v>
          </cell>
          <cell r="U102">
            <v>613.11400000000003</v>
          </cell>
          <cell r="V102">
            <v>613.11400000000003</v>
          </cell>
          <cell r="W102">
            <v>613.11400000000003</v>
          </cell>
          <cell r="X102">
            <v>613.11400000000003</v>
          </cell>
          <cell r="Y102">
            <v>613.11400000000003</v>
          </cell>
          <cell r="Z102">
            <v>613.11400000000003</v>
          </cell>
          <cell r="AA102">
            <v>613.11400000000003</v>
          </cell>
          <cell r="AB102">
            <v>613.11400000000003</v>
          </cell>
          <cell r="AC102">
            <v>613.11400000000003</v>
          </cell>
          <cell r="AD102">
            <v>7357.3679999999986</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row r="104">
          <cell r="D104">
            <v>219953</v>
          </cell>
          <cell r="E104">
            <v>219953</v>
          </cell>
          <cell r="F104">
            <v>219953</v>
          </cell>
          <cell r="G104">
            <v>219953</v>
          </cell>
          <cell r="H104">
            <v>219953</v>
          </cell>
          <cell r="I104">
            <v>219953</v>
          </cell>
          <cell r="J104">
            <v>219953</v>
          </cell>
          <cell r="K104">
            <v>219953</v>
          </cell>
          <cell r="L104">
            <v>219953</v>
          </cell>
          <cell r="M104">
            <v>219953</v>
          </cell>
          <cell r="N104">
            <v>219953</v>
          </cell>
          <cell r="O104">
            <v>219953</v>
          </cell>
          <cell r="P104">
            <v>2639436</v>
          </cell>
          <cell r="R104">
            <v>219.953</v>
          </cell>
          <cell r="S104">
            <v>219.953</v>
          </cell>
          <cell r="T104">
            <v>219.953</v>
          </cell>
          <cell r="U104">
            <v>219.953</v>
          </cell>
          <cell r="V104">
            <v>219.953</v>
          </cell>
          <cell r="W104">
            <v>219.953</v>
          </cell>
          <cell r="X104">
            <v>219.953</v>
          </cell>
          <cell r="Y104">
            <v>219.953</v>
          </cell>
          <cell r="Z104">
            <v>219.953</v>
          </cell>
          <cell r="AA104">
            <v>219.953</v>
          </cell>
          <cell r="AB104">
            <v>219.953</v>
          </cell>
          <cell r="AC104">
            <v>219.953</v>
          </cell>
          <cell r="AD104">
            <v>2639.4360000000001</v>
          </cell>
        </row>
        <row r="105">
          <cell r="D105">
            <v>833067</v>
          </cell>
          <cell r="E105">
            <v>833067</v>
          </cell>
          <cell r="F105">
            <v>833067</v>
          </cell>
          <cell r="G105">
            <v>833067</v>
          </cell>
          <cell r="H105">
            <v>833067</v>
          </cell>
          <cell r="I105">
            <v>833067</v>
          </cell>
          <cell r="J105">
            <v>833067</v>
          </cell>
          <cell r="K105">
            <v>833067</v>
          </cell>
          <cell r="L105">
            <v>833067</v>
          </cell>
          <cell r="M105">
            <v>833067</v>
          </cell>
          <cell r="N105">
            <v>833067</v>
          </cell>
          <cell r="O105">
            <v>833067</v>
          </cell>
          <cell r="P105">
            <v>9996804</v>
          </cell>
          <cell r="R105">
            <v>833.06700000000001</v>
          </cell>
          <cell r="S105">
            <v>833.06700000000001</v>
          </cell>
          <cell r="T105">
            <v>833.06700000000001</v>
          </cell>
          <cell r="U105">
            <v>833.06700000000001</v>
          </cell>
          <cell r="V105">
            <v>833.06700000000001</v>
          </cell>
          <cell r="W105">
            <v>833.06700000000001</v>
          </cell>
          <cell r="X105">
            <v>833.06700000000001</v>
          </cell>
          <cell r="Y105">
            <v>833.06700000000001</v>
          </cell>
          <cell r="Z105">
            <v>833.06700000000001</v>
          </cell>
          <cell r="AA105">
            <v>833.06700000000001</v>
          </cell>
          <cell r="AB105">
            <v>833.06700000000001</v>
          </cell>
          <cell r="AC105">
            <v>833.06700000000001</v>
          </cell>
          <cell r="AD105">
            <v>9996.8039999999983</v>
          </cell>
        </row>
        <row r="107">
          <cell r="D107">
            <v>858701</v>
          </cell>
          <cell r="E107">
            <v>791309</v>
          </cell>
          <cell r="F107">
            <v>783201</v>
          </cell>
          <cell r="G107">
            <v>794603</v>
          </cell>
          <cell r="H107">
            <v>850495</v>
          </cell>
          <cell r="I107">
            <v>855627</v>
          </cell>
          <cell r="J107">
            <v>851573</v>
          </cell>
          <cell r="K107">
            <v>784737</v>
          </cell>
          <cell r="L107">
            <v>796491</v>
          </cell>
          <cell r="M107">
            <v>783637</v>
          </cell>
          <cell r="N107">
            <v>791157</v>
          </cell>
          <cell r="O107">
            <v>804257</v>
          </cell>
          <cell r="P107">
            <v>9745788</v>
          </cell>
          <cell r="R107">
            <v>858.70099999999991</v>
          </cell>
          <cell r="S107">
            <v>791.30899999999986</v>
          </cell>
          <cell r="T107">
            <v>783.20100000000002</v>
          </cell>
          <cell r="U107">
            <v>794.60299999999995</v>
          </cell>
          <cell r="V107">
            <v>850.49499999999989</v>
          </cell>
          <cell r="W107">
            <v>855.62699999999995</v>
          </cell>
          <cell r="X107">
            <v>851.57300000000009</v>
          </cell>
          <cell r="Y107">
            <v>784.73700000000008</v>
          </cell>
          <cell r="Z107">
            <v>796.49099999999999</v>
          </cell>
          <cell r="AA107">
            <v>783.63699999999994</v>
          </cell>
          <cell r="AB107">
            <v>791.15699999999993</v>
          </cell>
          <cell r="AC107">
            <v>804.25699999999995</v>
          </cell>
          <cell r="AD107">
            <v>9745.7879999999986</v>
          </cell>
        </row>
        <row r="111">
          <cell r="D111">
            <v>-10227</v>
          </cell>
          <cell r="E111">
            <v>-10258</v>
          </cell>
          <cell r="F111">
            <v>-10152</v>
          </cell>
          <cell r="G111">
            <v>-10106</v>
          </cell>
          <cell r="H111">
            <v>-10182</v>
          </cell>
          <cell r="I111">
            <v>-10212</v>
          </cell>
          <cell r="J111">
            <v>-10183</v>
          </cell>
          <cell r="K111">
            <v>-10107</v>
          </cell>
          <cell r="L111">
            <v>-10167</v>
          </cell>
          <cell r="M111">
            <v>-10060</v>
          </cell>
          <cell r="N111">
            <v>-10045</v>
          </cell>
          <cell r="O111">
            <v>-10060</v>
          </cell>
          <cell r="P111">
            <v>-121759</v>
          </cell>
          <cell r="R111">
            <v>-10.227</v>
          </cell>
          <cell r="S111">
            <v>-10.257999999999999</v>
          </cell>
          <cell r="T111">
            <v>-10.151999999999999</v>
          </cell>
          <cell r="U111">
            <v>-10.106</v>
          </cell>
          <cell r="V111">
            <v>-10.182</v>
          </cell>
          <cell r="W111">
            <v>-10.212</v>
          </cell>
          <cell r="X111">
            <v>-10.183</v>
          </cell>
          <cell r="Y111">
            <v>-10.106999999999999</v>
          </cell>
          <cell r="Z111">
            <v>-10.167</v>
          </cell>
          <cell r="AA111">
            <v>-10.06</v>
          </cell>
          <cell r="AB111">
            <v>-10.045</v>
          </cell>
          <cell r="AC111">
            <v>-10.06</v>
          </cell>
          <cell r="AD111">
            <v>-121.759</v>
          </cell>
        </row>
        <row r="112">
          <cell r="D112">
            <v>-507336</v>
          </cell>
          <cell r="E112">
            <v>-526074</v>
          </cell>
          <cell r="F112">
            <v>-563596</v>
          </cell>
          <cell r="G112">
            <v>-538889</v>
          </cell>
          <cell r="H112">
            <v>-561186</v>
          </cell>
          <cell r="I112">
            <v>-581776</v>
          </cell>
          <cell r="J112">
            <v>-543103</v>
          </cell>
          <cell r="K112">
            <v>-509233</v>
          </cell>
          <cell r="L112">
            <v>-537935</v>
          </cell>
          <cell r="M112">
            <v>-504920</v>
          </cell>
          <cell r="N112">
            <v>-386525</v>
          </cell>
          <cell r="O112">
            <v>-395054</v>
          </cell>
          <cell r="P112">
            <v>-6155627</v>
          </cell>
          <cell r="R112">
            <v>-507.33600000000001</v>
          </cell>
          <cell r="S112">
            <v>-526.07399999999996</v>
          </cell>
          <cell r="T112">
            <v>-563.596</v>
          </cell>
          <cell r="U112">
            <v>-538.88900000000001</v>
          </cell>
          <cell r="V112">
            <v>-561.18600000000004</v>
          </cell>
          <cell r="W112">
            <v>-581.77599999999995</v>
          </cell>
          <cell r="X112">
            <v>-543.10299999999995</v>
          </cell>
          <cell r="Y112">
            <v>-509.233</v>
          </cell>
          <cell r="Z112">
            <v>-537.93499999999995</v>
          </cell>
          <cell r="AA112">
            <v>-504.92</v>
          </cell>
          <cell r="AB112">
            <v>-386.52499999999998</v>
          </cell>
          <cell r="AC112">
            <v>-395.05399999999997</v>
          </cell>
          <cell r="AD112">
            <v>-6155.6270000000004</v>
          </cell>
        </row>
        <row r="113">
          <cell r="D113">
            <v>-517563</v>
          </cell>
          <cell r="E113">
            <v>-536332</v>
          </cell>
          <cell r="F113">
            <v>-573748</v>
          </cell>
          <cell r="G113">
            <v>-548995</v>
          </cell>
          <cell r="H113">
            <v>-571368</v>
          </cell>
          <cell r="I113">
            <v>-591988</v>
          </cell>
          <cell r="J113">
            <v>-553286</v>
          </cell>
          <cell r="K113">
            <v>-519340</v>
          </cell>
          <cell r="L113">
            <v>-548102</v>
          </cell>
          <cell r="M113">
            <v>-514980</v>
          </cell>
          <cell r="N113">
            <v>-396570</v>
          </cell>
          <cell r="O113">
            <v>-405114</v>
          </cell>
          <cell r="P113">
            <v>-6277386</v>
          </cell>
          <cell r="R113">
            <v>-517.56299999999999</v>
          </cell>
          <cell r="S113">
            <v>-536.33199999999999</v>
          </cell>
          <cell r="T113">
            <v>-573.74800000000005</v>
          </cell>
          <cell r="U113">
            <v>-548.995</v>
          </cell>
          <cell r="V113">
            <v>-571.36800000000005</v>
          </cell>
          <cell r="W113">
            <v>-591.98799999999994</v>
          </cell>
          <cell r="X113">
            <v>-553.28599999999994</v>
          </cell>
          <cell r="Y113">
            <v>-519.34</v>
          </cell>
          <cell r="Z113">
            <v>-548.10199999999998</v>
          </cell>
          <cell r="AA113">
            <v>-514.98</v>
          </cell>
          <cell r="AB113">
            <v>-396.57</v>
          </cell>
          <cell r="AC113">
            <v>-405.11399999999998</v>
          </cell>
          <cell r="AD113">
            <v>-6277.3860000000004</v>
          </cell>
        </row>
        <row r="116">
          <cell r="D116">
            <v>6173</v>
          </cell>
          <cell r="E116">
            <v>6158</v>
          </cell>
          <cell r="F116">
            <v>7921</v>
          </cell>
          <cell r="G116">
            <v>6173</v>
          </cell>
          <cell r="H116">
            <v>5976</v>
          </cell>
          <cell r="I116">
            <v>6006</v>
          </cell>
          <cell r="J116">
            <v>5991</v>
          </cell>
          <cell r="K116">
            <v>5991</v>
          </cell>
          <cell r="L116">
            <v>6067</v>
          </cell>
          <cell r="M116">
            <v>6219</v>
          </cell>
          <cell r="N116">
            <v>6172</v>
          </cell>
          <cell r="O116">
            <v>6188</v>
          </cell>
          <cell r="P116">
            <v>75035</v>
          </cell>
          <cell r="R116">
            <v>6.173</v>
          </cell>
          <cell r="S116">
            <v>6.1580000000000004</v>
          </cell>
          <cell r="T116">
            <v>7.9210000000000003</v>
          </cell>
          <cell r="U116">
            <v>6.173</v>
          </cell>
          <cell r="V116">
            <v>5.976</v>
          </cell>
          <cell r="W116">
            <v>6.0060000000000002</v>
          </cell>
          <cell r="X116">
            <v>5.9909999999999997</v>
          </cell>
          <cell r="Y116">
            <v>5.9909999999999997</v>
          </cell>
          <cell r="Z116">
            <v>6.0670000000000002</v>
          </cell>
          <cell r="AA116">
            <v>6.2190000000000003</v>
          </cell>
          <cell r="AB116">
            <v>6.1719999999999997</v>
          </cell>
          <cell r="AC116">
            <v>6.1879999999999997</v>
          </cell>
          <cell r="AD116">
            <v>75.034999999999997</v>
          </cell>
        </row>
        <row r="117">
          <cell r="D117">
            <v>1729445</v>
          </cell>
          <cell r="E117">
            <v>1803586</v>
          </cell>
          <cell r="F117">
            <v>1728760</v>
          </cell>
          <cell r="G117">
            <v>1787895</v>
          </cell>
          <cell r="H117">
            <v>1899115</v>
          </cell>
          <cell r="I117">
            <v>1646192</v>
          </cell>
          <cell r="J117">
            <v>1870100</v>
          </cell>
          <cell r="K117">
            <v>1846743</v>
          </cell>
          <cell r="L117">
            <v>1844075</v>
          </cell>
          <cell r="M117">
            <v>1878695</v>
          </cell>
          <cell r="N117">
            <v>1600271</v>
          </cell>
          <cell r="O117">
            <v>1656936</v>
          </cell>
          <cell r="P117">
            <v>21291813</v>
          </cell>
          <cell r="R117">
            <v>1729.4449999999999</v>
          </cell>
          <cell r="S117">
            <v>1803.586</v>
          </cell>
          <cell r="T117">
            <v>1728.76</v>
          </cell>
          <cell r="U117">
            <v>1787.895</v>
          </cell>
          <cell r="V117">
            <v>1899.115</v>
          </cell>
          <cell r="W117">
            <v>1646.192</v>
          </cell>
          <cell r="X117">
            <v>1870.1</v>
          </cell>
          <cell r="Y117">
            <v>1846.7429999999999</v>
          </cell>
          <cell r="Z117">
            <v>1844.075</v>
          </cell>
          <cell r="AA117">
            <v>1878.6949999999999</v>
          </cell>
          <cell r="AB117">
            <v>1600.271</v>
          </cell>
          <cell r="AC117">
            <v>1656.9359999999999</v>
          </cell>
          <cell r="AD117">
            <v>21291.813000000002</v>
          </cell>
        </row>
        <row r="118">
          <cell r="D118">
            <v>1735618</v>
          </cell>
          <cell r="E118">
            <v>1809744</v>
          </cell>
          <cell r="F118">
            <v>1736681</v>
          </cell>
          <cell r="G118">
            <v>1794068</v>
          </cell>
          <cell r="H118">
            <v>1905091</v>
          </cell>
          <cell r="I118">
            <v>1652198</v>
          </cell>
          <cell r="J118">
            <v>1876091</v>
          </cell>
          <cell r="K118">
            <v>1852734</v>
          </cell>
          <cell r="L118">
            <v>1850142</v>
          </cell>
          <cell r="M118">
            <v>1884914</v>
          </cell>
          <cell r="N118">
            <v>1606443</v>
          </cell>
          <cell r="O118">
            <v>1663124</v>
          </cell>
          <cell r="P118">
            <v>21366848</v>
          </cell>
          <cell r="R118">
            <v>1735.6179999999999</v>
          </cell>
          <cell r="S118">
            <v>1809.7439999999999</v>
          </cell>
          <cell r="T118">
            <v>1736.681</v>
          </cell>
          <cell r="U118">
            <v>1794.068</v>
          </cell>
          <cell r="V118">
            <v>1905.0910000000001</v>
          </cell>
          <cell r="W118">
            <v>1652.1980000000001</v>
          </cell>
          <cell r="X118">
            <v>1876.0909999999999</v>
          </cell>
          <cell r="Y118">
            <v>1852.7339999999999</v>
          </cell>
          <cell r="Z118">
            <v>1850.1420000000001</v>
          </cell>
          <cell r="AA118">
            <v>1884.914</v>
          </cell>
          <cell r="AB118">
            <v>1606.443</v>
          </cell>
          <cell r="AC118">
            <v>1663.124</v>
          </cell>
          <cell r="AD118">
            <v>21366.848000000002</v>
          </cell>
        </row>
        <row r="120">
          <cell r="D120">
            <v>1218055</v>
          </cell>
          <cell r="E120">
            <v>1273412</v>
          </cell>
          <cell r="F120">
            <v>1162933</v>
          </cell>
          <cell r="G120">
            <v>1245073</v>
          </cell>
          <cell r="H120">
            <v>1333723</v>
          </cell>
          <cell r="I120">
            <v>1060210</v>
          </cell>
          <cell r="J120">
            <v>1322805</v>
          </cell>
          <cell r="K120">
            <v>1333394</v>
          </cell>
          <cell r="L120">
            <v>1302040</v>
          </cell>
          <cell r="M120">
            <v>1369934</v>
          </cell>
          <cell r="N120">
            <v>1209873</v>
          </cell>
          <cell r="O120">
            <v>1258010</v>
          </cell>
          <cell r="P120">
            <v>15089462</v>
          </cell>
          <cell r="R120">
            <v>1218.0549999999998</v>
          </cell>
          <cell r="S120">
            <v>1273.4119999999998</v>
          </cell>
          <cell r="T120">
            <v>1162.933</v>
          </cell>
          <cell r="U120">
            <v>1245.0729999999999</v>
          </cell>
          <cell r="V120">
            <v>1333.723</v>
          </cell>
          <cell r="W120">
            <v>1060.21</v>
          </cell>
          <cell r="X120">
            <v>1322.8049999999998</v>
          </cell>
          <cell r="Y120">
            <v>1333.3939999999998</v>
          </cell>
          <cell r="Z120">
            <v>1302.04</v>
          </cell>
          <cell r="AA120">
            <v>1369.934</v>
          </cell>
          <cell r="AB120">
            <v>1209.873</v>
          </cell>
          <cell r="AC120">
            <v>1258.01</v>
          </cell>
          <cell r="AD120">
            <v>15089.462000000001</v>
          </cell>
        </row>
        <row r="123">
          <cell r="D123">
            <v>10214</v>
          </cell>
          <cell r="E123">
            <v>10350</v>
          </cell>
          <cell r="F123">
            <v>10382</v>
          </cell>
          <cell r="G123">
            <v>10290</v>
          </cell>
          <cell r="H123">
            <v>10002</v>
          </cell>
          <cell r="I123">
            <v>10001</v>
          </cell>
          <cell r="J123">
            <v>10002</v>
          </cell>
          <cell r="K123">
            <v>10080</v>
          </cell>
          <cell r="L123">
            <v>10047</v>
          </cell>
          <cell r="M123">
            <v>10140</v>
          </cell>
          <cell r="N123">
            <v>10091</v>
          </cell>
          <cell r="O123">
            <v>10121</v>
          </cell>
          <cell r="P123">
            <v>121720</v>
          </cell>
          <cell r="R123">
            <v>10.214</v>
          </cell>
          <cell r="S123">
            <v>10.35</v>
          </cell>
          <cell r="T123">
            <v>10.382</v>
          </cell>
          <cell r="U123">
            <v>10.29</v>
          </cell>
          <cell r="V123">
            <v>10.002000000000001</v>
          </cell>
          <cell r="W123">
            <v>10.000999999999999</v>
          </cell>
          <cell r="X123">
            <v>10.002000000000001</v>
          </cell>
          <cell r="Y123">
            <v>10.08</v>
          </cell>
          <cell r="Z123">
            <v>10.047000000000001</v>
          </cell>
          <cell r="AA123">
            <v>10.14</v>
          </cell>
          <cell r="AB123">
            <v>10.090999999999999</v>
          </cell>
          <cell r="AC123">
            <v>10.121</v>
          </cell>
          <cell r="AD123">
            <v>121.71999999999998</v>
          </cell>
        </row>
        <row r="124">
          <cell r="D124">
            <v>1782003</v>
          </cell>
          <cell r="E124">
            <v>1802594</v>
          </cell>
          <cell r="F124">
            <v>2018650</v>
          </cell>
          <cell r="G124">
            <v>1901269</v>
          </cell>
          <cell r="H124">
            <v>1937920</v>
          </cell>
          <cell r="I124">
            <v>1879020</v>
          </cell>
          <cell r="J124">
            <v>1957755</v>
          </cell>
          <cell r="K124">
            <v>1884976</v>
          </cell>
          <cell r="L124">
            <v>1888618</v>
          </cell>
          <cell r="M124">
            <v>1724690</v>
          </cell>
          <cell r="N124">
            <v>1637215</v>
          </cell>
          <cell r="O124">
            <v>1678176</v>
          </cell>
          <cell r="P124">
            <v>22092886</v>
          </cell>
          <cell r="R124">
            <v>1782.0029999999999</v>
          </cell>
          <cell r="S124">
            <v>1802.5940000000001</v>
          </cell>
          <cell r="T124">
            <v>2018.65</v>
          </cell>
          <cell r="U124">
            <v>1901.269</v>
          </cell>
          <cell r="V124">
            <v>1937.92</v>
          </cell>
          <cell r="W124">
            <v>1879.02</v>
          </cell>
          <cell r="X124">
            <v>1957.7550000000001</v>
          </cell>
          <cell r="Y124">
            <v>1884.9760000000001</v>
          </cell>
          <cell r="Z124">
            <v>1888.6179999999999</v>
          </cell>
          <cell r="AA124">
            <v>1724.69</v>
          </cell>
          <cell r="AB124">
            <v>1637.2149999999999</v>
          </cell>
          <cell r="AC124">
            <v>1678.1759999999999</v>
          </cell>
          <cell r="AD124">
            <v>22092.885999999999</v>
          </cell>
        </row>
        <row r="125">
          <cell r="D125">
            <v>1792217</v>
          </cell>
          <cell r="E125">
            <v>1812944</v>
          </cell>
          <cell r="F125">
            <v>2029032</v>
          </cell>
          <cell r="G125">
            <v>1911559</v>
          </cell>
          <cell r="H125">
            <v>1947922</v>
          </cell>
          <cell r="I125">
            <v>1889021</v>
          </cell>
          <cell r="J125">
            <v>1967757</v>
          </cell>
          <cell r="K125">
            <v>1895056</v>
          </cell>
          <cell r="L125">
            <v>1898665</v>
          </cell>
          <cell r="M125">
            <v>1734830</v>
          </cell>
          <cell r="N125">
            <v>1647306</v>
          </cell>
          <cell r="O125">
            <v>1688297</v>
          </cell>
          <cell r="P125">
            <v>22214606</v>
          </cell>
          <cell r="R125">
            <v>1792.2169999999999</v>
          </cell>
          <cell r="S125">
            <v>1812.944</v>
          </cell>
          <cell r="T125">
            <v>2029.0320000000002</v>
          </cell>
          <cell r="U125">
            <v>1911.559</v>
          </cell>
          <cell r="V125">
            <v>1947.922</v>
          </cell>
          <cell r="W125">
            <v>1889.021</v>
          </cell>
          <cell r="X125">
            <v>1967.7570000000001</v>
          </cell>
          <cell r="Y125">
            <v>1895.056</v>
          </cell>
          <cell r="Z125">
            <v>1898.665</v>
          </cell>
          <cell r="AA125">
            <v>1734.8300000000002</v>
          </cell>
          <cell r="AB125">
            <v>1647.3059999999998</v>
          </cell>
          <cell r="AC125">
            <v>1688.297</v>
          </cell>
          <cell r="AD125">
            <v>22214.606</v>
          </cell>
        </row>
        <row r="128">
          <cell r="D128">
            <v>4179</v>
          </cell>
          <cell r="E128">
            <v>2923</v>
          </cell>
          <cell r="F128">
            <v>4772</v>
          </cell>
          <cell r="G128">
            <v>3964</v>
          </cell>
          <cell r="H128">
            <v>3932</v>
          </cell>
          <cell r="I128">
            <v>3027</v>
          </cell>
          <cell r="J128">
            <v>3992</v>
          </cell>
          <cell r="K128">
            <v>3986</v>
          </cell>
          <cell r="L128">
            <v>3205</v>
          </cell>
          <cell r="M128">
            <v>2300</v>
          </cell>
          <cell r="N128">
            <v>2912</v>
          </cell>
          <cell r="O128">
            <v>2695</v>
          </cell>
          <cell r="P128">
            <v>41887</v>
          </cell>
          <cell r="R128">
            <v>4.1790000000000003</v>
          </cell>
          <cell r="S128">
            <v>2.923</v>
          </cell>
          <cell r="T128">
            <v>4.7720000000000002</v>
          </cell>
          <cell r="U128">
            <v>3.964</v>
          </cell>
          <cell r="V128">
            <v>3.9319999999999999</v>
          </cell>
          <cell r="W128">
            <v>3.0270000000000001</v>
          </cell>
          <cell r="X128">
            <v>3.992</v>
          </cell>
          <cell r="Y128">
            <v>3.9860000000000002</v>
          </cell>
          <cell r="Z128">
            <v>3.2050000000000001</v>
          </cell>
          <cell r="AA128">
            <v>2.2999999999999998</v>
          </cell>
          <cell r="AB128">
            <v>2.9119999999999999</v>
          </cell>
          <cell r="AC128">
            <v>2.6949999999999998</v>
          </cell>
          <cell r="AD128">
            <v>41.887</v>
          </cell>
        </row>
        <row r="129">
          <cell r="D129">
            <v>12163</v>
          </cell>
          <cell r="E129">
            <v>47235</v>
          </cell>
          <cell r="F129">
            <v>90283</v>
          </cell>
          <cell r="G129">
            <v>50624</v>
          </cell>
          <cell r="H129">
            <v>108141</v>
          </cell>
          <cell r="I129">
            <v>62065</v>
          </cell>
          <cell r="J129">
            <v>26747</v>
          </cell>
          <cell r="K129">
            <v>63838</v>
          </cell>
          <cell r="L129">
            <v>111391</v>
          </cell>
          <cell r="M129">
            <v>63224</v>
          </cell>
          <cell r="N129">
            <v>42414</v>
          </cell>
          <cell r="O129">
            <v>43841</v>
          </cell>
          <cell r="P129">
            <v>721966</v>
          </cell>
          <cell r="R129">
            <v>12.163</v>
          </cell>
          <cell r="S129">
            <v>47.234999999999999</v>
          </cell>
          <cell r="T129">
            <v>90.283000000000001</v>
          </cell>
          <cell r="U129">
            <v>50.624000000000002</v>
          </cell>
          <cell r="V129">
            <v>108.14100000000001</v>
          </cell>
          <cell r="W129">
            <v>62.064999999999998</v>
          </cell>
          <cell r="X129">
            <v>26.747</v>
          </cell>
          <cell r="Y129">
            <v>63.838000000000001</v>
          </cell>
          <cell r="Z129">
            <v>111.39100000000001</v>
          </cell>
          <cell r="AA129">
            <v>63.223999999999997</v>
          </cell>
          <cell r="AB129">
            <v>42.414000000000001</v>
          </cell>
          <cell r="AC129">
            <v>43.841000000000001</v>
          </cell>
          <cell r="AD129">
            <v>721.96600000000001</v>
          </cell>
        </row>
        <row r="130">
          <cell r="D130">
            <v>16342</v>
          </cell>
          <cell r="E130">
            <v>50158</v>
          </cell>
          <cell r="F130">
            <v>95055</v>
          </cell>
          <cell r="G130">
            <v>54588</v>
          </cell>
          <cell r="H130">
            <v>112073</v>
          </cell>
          <cell r="I130">
            <v>65092</v>
          </cell>
          <cell r="J130">
            <v>30739</v>
          </cell>
          <cell r="K130">
            <v>67824</v>
          </cell>
          <cell r="L130">
            <v>114596</v>
          </cell>
          <cell r="M130">
            <v>65524</v>
          </cell>
          <cell r="N130">
            <v>45326</v>
          </cell>
          <cell r="O130">
            <v>46536</v>
          </cell>
          <cell r="P130">
            <v>763853</v>
          </cell>
          <cell r="R130">
            <v>16.341999999999999</v>
          </cell>
          <cell r="S130">
            <v>50.158000000000001</v>
          </cell>
          <cell r="T130">
            <v>95.055000000000007</v>
          </cell>
          <cell r="U130">
            <v>54.588000000000001</v>
          </cell>
          <cell r="V130">
            <v>112.07300000000001</v>
          </cell>
          <cell r="W130">
            <v>65.091999999999999</v>
          </cell>
          <cell r="X130">
            <v>30.739000000000001</v>
          </cell>
          <cell r="Y130">
            <v>67.823999999999998</v>
          </cell>
          <cell r="Z130">
            <v>114.596</v>
          </cell>
          <cell r="AA130">
            <v>65.524000000000001</v>
          </cell>
          <cell r="AB130">
            <v>45.326000000000001</v>
          </cell>
          <cell r="AC130">
            <v>46.536000000000001</v>
          </cell>
          <cell r="AD130">
            <v>763.85300000000007</v>
          </cell>
        </row>
        <row r="133">
          <cell r="D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cell r="Z133">
            <v>0</v>
          </cell>
          <cell r="AA133">
            <v>0</v>
          </cell>
          <cell r="AB133">
            <v>0</v>
          </cell>
          <cell r="AC133">
            <v>0</v>
          </cell>
          <cell r="AD133">
            <v>0</v>
          </cell>
        </row>
        <row r="134">
          <cell r="D134">
            <v>565275</v>
          </cell>
          <cell r="E134">
            <v>565275</v>
          </cell>
          <cell r="F134">
            <v>565275</v>
          </cell>
          <cell r="G134">
            <v>565275</v>
          </cell>
          <cell r="H134">
            <v>565275</v>
          </cell>
          <cell r="I134">
            <v>565275</v>
          </cell>
          <cell r="J134">
            <v>565275</v>
          </cell>
          <cell r="K134">
            <v>565275</v>
          </cell>
          <cell r="L134">
            <v>565275</v>
          </cell>
          <cell r="M134">
            <v>565275</v>
          </cell>
          <cell r="N134">
            <v>565275</v>
          </cell>
          <cell r="O134">
            <v>565275</v>
          </cell>
          <cell r="P134">
            <v>6783300</v>
          </cell>
          <cell r="R134">
            <v>565.27499999999998</v>
          </cell>
          <cell r="S134">
            <v>565.27499999999998</v>
          </cell>
          <cell r="T134">
            <v>565.27499999999998</v>
          </cell>
          <cell r="U134">
            <v>565.27499999999998</v>
          </cell>
          <cell r="V134">
            <v>565.27499999999998</v>
          </cell>
          <cell r="W134">
            <v>565.27499999999998</v>
          </cell>
          <cell r="X134">
            <v>565.27499999999998</v>
          </cell>
          <cell r="Y134">
            <v>565.27499999999998</v>
          </cell>
          <cell r="Z134">
            <v>565.27499999999998</v>
          </cell>
          <cell r="AA134">
            <v>565.27499999999998</v>
          </cell>
          <cell r="AB134">
            <v>565.27499999999998</v>
          </cell>
          <cell r="AC134">
            <v>565.27499999999998</v>
          </cell>
          <cell r="AD134">
            <v>6783.2999999999984</v>
          </cell>
        </row>
        <row r="135">
          <cell r="D135">
            <v>565275</v>
          </cell>
          <cell r="E135">
            <v>565275</v>
          </cell>
          <cell r="F135">
            <v>565275</v>
          </cell>
          <cell r="G135">
            <v>565275</v>
          </cell>
          <cell r="H135">
            <v>565275</v>
          </cell>
          <cell r="I135">
            <v>565275</v>
          </cell>
          <cell r="J135">
            <v>565275</v>
          </cell>
          <cell r="K135">
            <v>565275</v>
          </cell>
          <cell r="L135">
            <v>565275</v>
          </cell>
          <cell r="M135">
            <v>565275</v>
          </cell>
          <cell r="N135">
            <v>565275</v>
          </cell>
          <cell r="O135">
            <v>565275</v>
          </cell>
          <cell r="P135">
            <v>6783300</v>
          </cell>
          <cell r="R135">
            <v>565.27499999999998</v>
          </cell>
          <cell r="S135">
            <v>565.27499999999998</v>
          </cell>
          <cell r="T135">
            <v>565.27499999999998</v>
          </cell>
          <cell r="U135">
            <v>565.27499999999998</v>
          </cell>
          <cell r="V135">
            <v>565.27499999999998</v>
          </cell>
          <cell r="W135">
            <v>565.27499999999998</v>
          </cell>
          <cell r="X135">
            <v>565.27499999999998</v>
          </cell>
          <cell r="Y135">
            <v>565.27499999999998</v>
          </cell>
          <cell r="Z135">
            <v>565.27499999999998</v>
          </cell>
          <cell r="AA135">
            <v>565.27499999999998</v>
          </cell>
          <cell r="AB135">
            <v>565.27499999999998</v>
          </cell>
          <cell r="AC135">
            <v>565.27499999999998</v>
          </cell>
          <cell r="AD135">
            <v>6783.2999999999984</v>
          </cell>
        </row>
        <row r="137">
          <cell r="D137">
            <v>3591889</v>
          </cell>
          <cell r="E137">
            <v>3701789</v>
          </cell>
          <cell r="F137">
            <v>3852295</v>
          </cell>
          <cell r="G137">
            <v>3776495</v>
          </cell>
          <cell r="H137">
            <v>3958993</v>
          </cell>
          <cell r="I137">
            <v>3579598</v>
          </cell>
          <cell r="J137">
            <v>3886576</v>
          </cell>
          <cell r="K137">
            <v>3861549</v>
          </cell>
          <cell r="L137">
            <v>3880576</v>
          </cell>
          <cell r="M137">
            <v>3735563</v>
          </cell>
          <cell r="N137">
            <v>3467780</v>
          </cell>
          <cell r="O137">
            <v>3558118</v>
          </cell>
          <cell r="P137">
            <v>44851221</v>
          </cell>
          <cell r="R137">
            <v>3591.8889999999992</v>
          </cell>
          <cell r="S137">
            <v>3701.7890000000002</v>
          </cell>
          <cell r="T137">
            <v>3852.2949999999996</v>
          </cell>
          <cell r="U137">
            <v>3776.4949999999999</v>
          </cell>
          <cell r="V137">
            <v>3958.9929999999999</v>
          </cell>
          <cell r="W137">
            <v>3579.5980000000004</v>
          </cell>
          <cell r="X137">
            <v>3886.576</v>
          </cell>
          <cell r="Y137">
            <v>3861.5489999999991</v>
          </cell>
          <cell r="Z137">
            <v>3880.576</v>
          </cell>
          <cell r="AA137">
            <v>3735.5629999999996</v>
          </cell>
          <cell r="AB137">
            <v>3467.7799999999993</v>
          </cell>
          <cell r="AC137">
            <v>3558.1179999999999</v>
          </cell>
          <cell r="AD137">
            <v>44851.220999999998</v>
          </cell>
        </row>
        <row r="140">
          <cell r="D140">
            <v>427467</v>
          </cell>
          <cell r="E140">
            <v>376573</v>
          </cell>
          <cell r="F140">
            <v>418245</v>
          </cell>
          <cell r="G140">
            <v>398489</v>
          </cell>
          <cell r="H140">
            <v>428215</v>
          </cell>
          <cell r="I140">
            <v>447483</v>
          </cell>
          <cell r="J140">
            <v>384406</v>
          </cell>
          <cell r="K140">
            <v>443448</v>
          </cell>
          <cell r="L140">
            <v>410243</v>
          </cell>
          <cell r="M140">
            <v>411611</v>
          </cell>
          <cell r="N140">
            <v>398457</v>
          </cell>
          <cell r="O140">
            <v>366082</v>
          </cell>
          <cell r="P140">
            <v>4910719</v>
          </cell>
          <cell r="R140">
            <v>427.46699999999998</v>
          </cell>
          <cell r="S140">
            <v>376.57299999999998</v>
          </cell>
          <cell r="T140">
            <v>418.245</v>
          </cell>
          <cell r="U140">
            <v>398.48899999999998</v>
          </cell>
          <cell r="V140">
            <v>428.21499999999997</v>
          </cell>
          <cell r="W140">
            <v>447.483</v>
          </cell>
          <cell r="X140">
            <v>384.40600000000001</v>
          </cell>
          <cell r="Y140">
            <v>443.44799999999998</v>
          </cell>
          <cell r="Z140">
            <v>410.24299999999999</v>
          </cell>
          <cell r="AA140">
            <v>411.61099999999999</v>
          </cell>
          <cell r="AB140">
            <v>398.45699999999999</v>
          </cell>
          <cell r="AC140">
            <v>366.08199999999999</v>
          </cell>
          <cell r="AD140">
            <v>4910.719000000001</v>
          </cell>
        </row>
        <row r="141">
          <cell r="D141">
            <v>15886</v>
          </cell>
          <cell r="E141">
            <v>12317</v>
          </cell>
          <cell r="F141">
            <v>17615</v>
          </cell>
          <cell r="G141">
            <v>15504</v>
          </cell>
          <cell r="H141">
            <v>15644</v>
          </cell>
          <cell r="I141">
            <v>15901</v>
          </cell>
          <cell r="J141">
            <v>15973</v>
          </cell>
          <cell r="K141">
            <v>16846</v>
          </cell>
          <cell r="L141">
            <v>16153</v>
          </cell>
          <cell r="M141">
            <v>16741</v>
          </cell>
          <cell r="N141">
            <v>14857</v>
          </cell>
          <cell r="O141">
            <v>13797</v>
          </cell>
          <cell r="P141">
            <v>187234</v>
          </cell>
          <cell r="R141">
            <v>15.885999999999999</v>
          </cell>
          <cell r="S141">
            <v>12.317</v>
          </cell>
          <cell r="T141">
            <v>17.614999999999998</v>
          </cell>
          <cell r="U141">
            <v>15.504</v>
          </cell>
          <cell r="V141">
            <v>15.644</v>
          </cell>
          <cell r="W141">
            <v>15.901</v>
          </cell>
          <cell r="X141">
            <v>15.973000000000001</v>
          </cell>
          <cell r="Y141">
            <v>16.846</v>
          </cell>
          <cell r="Z141">
            <v>16.152999999999999</v>
          </cell>
          <cell r="AA141">
            <v>16.741</v>
          </cell>
          <cell r="AB141">
            <v>14.856999999999999</v>
          </cell>
          <cell r="AC141">
            <v>13.797000000000001</v>
          </cell>
          <cell r="AD141">
            <v>187.23399999999998</v>
          </cell>
        </row>
        <row r="142">
          <cell r="D142">
            <v>2069776</v>
          </cell>
          <cell r="E142">
            <v>1997712</v>
          </cell>
          <cell r="F142">
            <v>2325789</v>
          </cell>
          <cell r="G142">
            <v>2017714</v>
          </cell>
          <cell r="H142">
            <v>2306533</v>
          </cell>
          <cell r="I142">
            <v>2214822</v>
          </cell>
          <cell r="J142">
            <v>2301713</v>
          </cell>
          <cell r="K142">
            <v>2367219</v>
          </cell>
          <cell r="L142">
            <v>2219099</v>
          </cell>
          <cell r="M142">
            <v>2246165</v>
          </cell>
          <cell r="N142">
            <v>2095730</v>
          </cell>
          <cell r="O142">
            <v>2128204</v>
          </cell>
          <cell r="P142">
            <v>26290476</v>
          </cell>
          <cell r="R142">
            <v>2069.7759999999998</v>
          </cell>
          <cell r="S142">
            <v>1997.712</v>
          </cell>
          <cell r="T142">
            <v>2325.7890000000002</v>
          </cell>
          <cell r="U142">
            <v>2017.7139999999999</v>
          </cell>
          <cell r="V142">
            <v>2306.5329999999999</v>
          </cell>
          <cell r="W142">
            <v>2214.8220000000001</v>
          </cell>
          <cell r="X142">
            <v>2301.7130000000002</v>
          </cell>
          <cell r="Y142">
            <v>2367.2190000000001</v>
          </cell>
          <cell r="Z142">
            <v>2219.0990000000002</v>
          </cell>
          <cell r="AA142">
            <v>2246.165</v>
          </cell>
          <cell r="AB142">
            <v>2095.73</v>
          </cell>
          <cell r="AC142">
            <v>2128.2040000000002</v>
          </cell>
          <cell r="AD142">
            <v>26290.476000000002</v>
          </cell>
        </row>
        <row r="143">
          <cell r="D143">
            <v>2513129</v>
          </cell>
          <cell r="E143">
            <v>2386602</v>
          </cell>
          <cell r="F143">
            <v>2761649</v>
          </cell>
          <cell r="G143">
            <v>2431707</v>
          </cell>
          <cell r="H143">
            <v>2750392</v>
          </cell>
          <cell r="I143">
            <v>2678206</v>
          </cell>
          <cell r="J143">
            <v>2702092</v>
          </cell>
          <cell r="K143">
            <v>2827513</v>
          </cell>
          <cell r="L143">
            <v>2645495</v>
          </cell>
          <cell r="M143">
            <v>2674517</v>
          </cell>
          <cell r="N143">
            <v>2509044</v>
          </cell>
          <cell r="O143">
            <v>2508083</v>
          </cell>
          <cell r="P143">
            <v>31388429</v>
          </cell>
          <cell r="R143">
            <v>2513.1289999999999</v>
          </cell>
          <cell r="S143">
            <v>2386.6019999999999</v>
          </cell>
          <cell r="T143">
            <v>2761.6490000000003</v>
          </cell>
          <cell r="U143">
            <v>2431.7069999999999</v>
          </cell>
          <cell r="V143">
            <v>2750.3919999999998</v>
          </cell>
          <cell r="W143">
            <v>2678.2060000000001</v>
          </cell>
          <cell r="X143">
            <v>2702.0920000000001</v>
          </cell>
          <cell r="Y143">
            <v>2827.5129999999999</v>
          </cell>
          <cell r="Z143">
            <v>2645.4950000000003</v>
          </cell>
          <cell r="AA143">
            <v>2674.5169999999998</v>
          </cell>
          <cell r="AB143">
            <v>2509.0439999999999</v>
          </cell>
          <cell r="AC143">
            <v>2508.0830000000001</v>
          </cell>
          <cell r="AD143">
            <v>31388.429000000004</v>
          </cell>
        </row>
        <row r="145">
          <cell r="D145">
            <v>2513129</v>
          </cell>
          <cell r="E145">
            <v>2386602</v>
          </cell>
          <cell r="F145">
            <v>2761649</v>
          </cell>
          <cell r="G145">
            <v>2431707</v>
          </cell>
          <cell r="H145">
            <v>2750392</v>
          </cell>
          <cell r="I145">
            <v>2678206</v>
          </cell>
          <cell r="J145">
            <v>2702092</v>
          </cell>
          <cell r="K145">
            <v>2827513</v>
          </cell>
          <cell r="L145">
            <v>2645495</v>
          </cell>
          <cell r="M145">
            <v>2674517</v>
          </cell>
          <cell r="N145">
            <v>2509044</v>
          </cell>
          <cell r="O145">
            <v>2508083</v>
          </cell>
          <cell r="P145">
            <v>31388429</v>
          </cell>
          <cell r="R145">
            <v>2513.1289999999999</v>
          </cell>
          <cell r="S145">
            <v>2386.6019999999999</v>
          </cell>
          <cell r="T145">
            <v>2761.6490000000003</v>
          </cell>
          <cell r="U145">
            <v>2431.7069999999999</v>
          </cell>
          <cell r="V145">
            <v>2750.3919999999998</v>
          </cell>
          <cell r="W145">
            <v>2678.2060000000001</v>
          </cell>
          <cell r="X145">
            <v>2702.0920000000001</v>
          </cell>
          <cell r="Y145">
            <v>2827.5129999999999</v>
          </cell>
          <cell r="Z145">
            <v>2645.4950000000003</v>
          </cell>
          <cell r="AA145">
            <v>2674.5169999999998</v>
          </cell>
          <cell r="AB145">
            <v>2509.0439999999999</v>
          </cell>
          <cell r="AC145">
            <v>2508.0830000000001</v>
          </cell>
          <cell r="AD145">
            <v>31388.429000000004</v>
          </cell>
        </row>
        <row r="149">
          <cell r="D149">
            <v>-8543</v>
          </cell>
          <cell r="E149">
            <v>-6724</v>
          </cell>
          <cell r="F149">
            <v>-6816</v>
          </cell>
          <cell r="G149">
            <v>-6775</v>
          </cell>
          <cell r="H149">
            <v>-7137</v>
          </cell>
          <cell r="I149">
            <v>-8378</v>
          </cell>
          <cell r="J149">
            <v>-7645</v>
          </cell>
          <cell r="K149">
            <v>-6041</v>
          </cell>
          <cell r="L149">
            <v>-4234</v>
          </cell>
          <cell r="M149">
            <v>-5291</v>
          </cell>
          <cell r="N149">
            <v>-5045</v>
          </cell>
          <cell r="O149">
            <v>-4433</v>
          </cell>
          <cell r="P149">
            <v>-77062</v>
          </cell>
          <cell r="R149">
            <v>-8.5429999999999993</v>
          </cell>
          <cell r="S149">
            <v>-6.7240000000000002</v>
          </cell>
          <cell r="T149">
            <v>-6.8159999999999998</v>
          </cell>
          <cell r="U149">
            <v>-6.7750000000000004</v>
          </cell>
          <cell r="V149">
            <v>-7.1369999999999996</v>
          </cell>
          <cell r="W149">
            <v>-8.3780000000000001</v>
          </cell>
          <cell r="X149">
            <v>-7.6449999999999996</v>
          </cell>
          <cell r="Y149">
            <v>-6.0410000000000004</v>
          </cell>
          <cell r="Z149">
            <v>-4.234</v>
          </cell>
          <cell r="AA149">
            <v>-5.2910000000000004</v>
          </cell>
          <cell r="AB149">
            <v>-5.0449999999999999</v>
          </cell>
          <cell r="AC149">
            <v>-4.4329999999999998</v>
          </cell>
          <cell r="AD149">
            <v>-77.062000000000012</v>
          </cell>
        </row>
        <row r="150">
          <cell r="D150">
            <v>-105610</v>
          </cell>
          <cell r="E150">
            <v>-149459</v>
          </cell>
          <cell r="F150">
            <v>-170399</v>
          </cell>
          <cell r="G150">
            <v>-99173</v>
          </cell>
          <cell r="H150">
            <v>-102290</v>
          </cell>
          <cell r="I150">
            <v>-94121</v>
          </cell>
          <cell r="J150">
            <v>-113939</v>
          </cell>
          <cell r="K150">
            <v>-95215</v>
          </cell>
          <cell r="L150">
            <v>-85763</v>
          </cell>
          <cell r="M150">
            <v>-82492</v>
          </cell>
          <cell r="N150">
            <v>-66752</v>
          </cell>
          <cell r="O150">
            <v>-65284</v>
          </cell>
          <cell r="P150">
            <v>-1230497</v>
          </cell>
          <cell r="R150">
            <v>-105.61</v>
          </cell>
          <cell r="S150">
            <v>-149.459</v>
          </cell>
          <cell r="T150">
            <v>-170.399</v>
          </cell>
          <cell r="U150">
            <v>-99.173000000000002</v>
          </cell>
          <cell r="V150">
            <v>-102.29</v>
          </cell>
          <cell r="W150">
            <v>-94.120999999999995</v>
          </cell>
          <cell r="X150">
            <v>-113.93899999999999</v>
          </cell>
          <cell r="Y150">
            <v>-95.215000000000003</v>
          </cell>
          <cell r="Z150">
            <v>-85.763000000000005</v>
          </cell>
          <cell r="AA150">
            <v>-82.492000000000004</v>
          </cell>
          <cell r="AB150">
            <v>-66.751999999999995</v>
          </cell>
          <cell r="AC150">
            <v>-65.284000000000006</v>
          </cell>
          <cell r="AD150">
            <v>-1230.4970000000001</v>
          </cell>
        </row>
        <row r="151">
          <cell r="D151">
            <v>-25450</v>
          </cell>
          <cell r="E151">
            <v>-30493</v>
          </cell>
          <cell r="F151">
            <v>-27592</v>
          </cell>
          <cell r="G151">
            <v>-30106</v>
          </cell>
          <cell r="H151">
            <v>-20518</v>
          </cell>
          <cell r="I151">
            <v>-18011</v>
          </cell>
          <cell r="J151">
            <v>-20964</v>
          </cell>
          <cell r="K151">
            <v>-22587</v>
          </cell>
          <cell r="L151">
            <v>-31433</v>
          </cell>
          <cell r="M151">
            <v>-29192</v>
          </cell>
          <cell r="N151">
            <v>-25766</v>
          </cell>
          <cell r="O151">
            <v>-23592</v>
          </cell>
          <cell r="P151">
            <v>-305704</v>
          </cell>
          <cell r="R151">
            <v>-25.45</v>
          </cell>
          <cell r="S151">
            <v>-30.492999999999999</v>
          </cell>
          <cell r="T151">
            <v>-27.591999999999999</v>
          </cell>
          <cell r="U151">
            <v>-30.106000000000002</v>
          </cell>
          <cell r="V151">
            <v>-20.518000000000001</v>
          </cell>
          <cell r="W151">
            <v>-18.010999999999999</v>
          </cell>
          <cell r="X151">
            <v>-20.963999999999999</v>
          </cell>
          <cell r="Y151">
            <v>-22.587</v>
          </cell>
          <cell r="Z151">
            <v>-31.433</v>
          </cell>
          <cell r="AA151">
            <v>-29.192</v>
          </cell>
          <cell r="AB151">
            <v>-25.765999999999998</v>
          </cell>
          <cell r="AC151">
            <v>-23.591999999999999</v>
          </cell>
          <cell r="AD151">
            <v>-305.70399999999995</v>
          </cell>
        </row>
        <row r="152">
          <cell r="D152">
            <v>-1300493</v>
          </cell>
          <cell r="E152">
            <v>-1209322</v>
          </cell>
          <cell r="F152">
            <v>-1111906</v>
          </cell>
          <cell r="G152">
            <v>-1309185</v>
          </cell>
          <cell r="H152">
            <v>-1315666</v>
          </cell>
          <cell r="I152">
            <v>-1277205</v>
          </cell>
          <cell r="J152">
            <v>-1370609</v>
          </cell>
          <cell r="K152">
            <v>-1361703</v>
          </cell>
          <cell r="L152">
            <v>-1491908</v>
          </cell>
          <cell r="M152">
            <v>-1556121</v>
          </cell>
          <cell r="N152">
            <v>-1296796</v>
          </cell>
          <cell r="O152">
            <v>-1342029</v>
          </cell>
          <cell r="P152">
            <v>-15942943</v>
          </cell>
          <cell r="R152">
            <v>-1300.4929999999999</v>
          </cell>
          <cell r="S152">
            <v>-1209.3219999999999</v>
          </cell>
          <cell r="T152">
            <v>-1111.9059999999999</v>
          </cell>
          <cell r="U152">
            <v>-1309.1849999999999</v>
          </cell>
          <cell r="V152">
            <v>-1315.6659999999999</v>
          </cell>
          <cell r="W152">
            <v>-1277.2049999999999</v>
          </cell>
          <cell r="X152">
            <v>-1370.6089999999999</v>
          </cell>
          <cell r="Y152">
            <v>-1361.703</v>
          </cell>
          <cell r="Z152">
            <v>-1491.9079999999999</v>
          </cell>
          <cell r="AA152">
            <v>-1556.1210000000001</v>
          </cell>
          <cell r="AB152">
            <v>-1296.796</v>
          </cell>
          <cell r="AC152">
            <v>-1342.029</v>
          </cell>
          <cell r="AD152">
            <v>-15942.942999999999</v>
          </cell>
        </row>
        <row r="153">
          <cell r="D153">
            <v>-1440096</v>
          </cell>
          <cell r="E153">
            <v>-1395998</v>
          </cell>
          <cell r="F153">
            <v>-1316713</v>
          </cell>
          <cell r="G153">
            <v>-1445239</v>
          </cell>
          <cell r="H153">
            <v>-1445611</v>
          </cell>
          <cell r="I153">
            <v>-1397715</v>
          </cell>
          <cell r="J153">
            <v>-1513157</v>
          </cell>
          <cell r="K153">
            <v>-1485546</v>
          </cell>
          <cell r="L153">
            <v>-1613338</v>
          </cell>
          <cell r="M153">
            <v>-1673096</v>
          </cell>
          <cell r="N153">
            <v>-1394359</v>
          </cell>
          <cell r="O153">
            <v>-1435338</v>
          </cell>
          <cell r="P153">
            <v>-17556206</v>
          </cell>
          <cell r="R153">
            <v>-1440.096</v>
          </cell>
          <cell r="S153">
            <v>-1395.9979999999998</v>
          </cell>
          <cell r="T153">
            <v>-1316.713</v>
          </cell>
          <cell r="U153">
            <v>-1445.239</v>
          </cell>
          <cell r="V153">
            <v>-1445.6109999999999</v>
          </cell>
          <cell r="W153">
            <v>-1397.7149999999999</v>
          </cell>
          <cell r="X153">
            <v>-1513.1569999999999</v>
          </cell>
          <cell r="Y153">
            <v>-1485.546</v>
          </cell>
          <cell r="Z153">
            <v>-1613.338</v>
          </cell>
          <cell r="AA153">
            <v>-1673.096</v>
          </cell>
          <cell r="AB153">
            <v>-1394.3589999999999</v>
          </cell>
          <cell r="AC153">
            <v>-1435.338</v>
          </cell>
          <cell r="AD153">
            <v>-17556.205999999998</v>
          </cell>
        </row>
        <row r="156">
          <cell r="D156">
            <v>99980</v>
          </cell>
          <cell r="E156">
            <v>94335</v>
          </cell>
          <cell r="F156">
            <v>107936</v>
          </cell>
          <cell r="G156">
            <v>89559</v>
          </cell>
          <cell r="H156">
            <v>64194</v>
          </cell>
          <cell r="I156">
            <v>55938</v>
          </cell>
          <cell r="J156">
            <v>68341</v>
          </cell>
          <cell r="K156">
            <v>74388</v>
          </cell>
          <cell r="L156">
            <v>47332</v>
          </cell>
          <cell r="M156">
            <v>43133</v>
          </cell>
          <cell r="N156">
            <v>41492</v>
          </cell>
          <cell r="O156">
            <v>38608</v>
          </cell>
          <cell r="P156">
            <v>825236</v>
          </cell>
          <cell r="R156">
            <v>99.98</v>
          </cell>
          <cell r="S156">
            <v>94.334999999999994</v>
          </cell>
          <cell r="T156">
            <v>107.93600000000001</v>
          </cell>
          <cell r="U156">
            <v>89.558999999999997</v>
          </cell>
          <cell r="V156">
            <v>64.194000000000003</v>
          </cell>
          <cell r="W156">
            <v>55.938000000000002</v>
          </cell>
          <cell r="X156">
            <v>68.340999999999994</v>
          </cell>
          <cell r="Y156">
            <v>74.388000000000005</v>
          </cell>
          <cell r="Z156">
            <v>47.332000000000001</v>
          </cell>
          <cell r="AA156">
            <v>43.133000000000003</v>
          </cell>
          <cell r="AB156">
            <v>41.491999999999997</v>
          </cell>
          <cell r="AC156">
            <v>38.607999999999997</v>
          </cell>
          <cell r="AD156">
            <v>825.23599999999988</v>
          </cell>
        </row>
        <row r="157">
          <cell r="D157">
            <v>387903</v>
          </cell>
          <cell r="E157">
            <v>341566</v>
          </cell>
          <cell r="F157">
            <v>402453</v>
          </cell>
          <cell r="G157">
            <v>448945</v>
          </cell>
          <cell r="H157">
            <v>376941</v>
          </cell>
          <cell r="I157">
            <v>342414</v>
          </cell>
          <cell r="J157">
            <v>384445</v>
          </cell>
          <cell r="K157">
            <v>384548</v>
          </cell>
          <cell r="L157">
            <v>291252</v>
          </cell>
          <cell r="M157">
            <v>331214</v>
          </cell>
          <cell r="N157">
            <v>277609</v>
          </cell>
          <cell r="O157">
            <v>269124</v>
          </cell>
          <cell r="P157">
            <v>4238414</v>
          </cell>
          <cell r="R157">
            <v>387.90300000000002</v>
          </cell>
          <cell r="S157">
            <v>341.56599999999997</v>
          </cell>
          <cell r="T157">
            <v>402.45299999999997</v>
          </cell>
          <cell r="U157">
            <v>448.94499999999999</v>
          </cell>
          <cell r="V157">
            <v>376.94099999999997</v>
          </cell>
          <cell r="W157">
            <v>342.41399999999999</v>
          </cell>
          <cell r="X157">
            <v>384.44499999999999</v>
          </cell>
          <cell r="Y157">
            <v>384.548</v>
          </cell>
          <cell r="Z157">
            <v>291.25200000000001</v>
          </cell>
          <cell r="AA157">
            <v>331.214</v>
          </cell>
          <cell r="AB157">
            <v>277.60899999999998</v>
          </cell>
          <cell r="AC157">
            <v>269.12400000000002</v>
          </cell>
          <cell r="AD157">
            <v>4238.4139999999998</v>
          </cell>
        </row>
        <row r="158">
          <cell r="D158">
            <v>93602</v>
          </cell>
          <cell r="E158">
            <v>83118</v>
          </cell>
          <cell r="F158">
            <v>88877</v>
          </cell>
          <cell r="G158">
            <v>55023</v>
          </cell>
          <cell r="H158">
            <v>69373</v>
          </cell>
          <cell r="I158">
            <v>65617</v>
          </cell>
          <cell r="J158">
            <v>70905</v>
          </cell>
          <cell r="K158">
            <v>74134</v>
          </cell>
          <cell r="L158">
            <v>67233</v>
          </cell>
          <cell r="M158">
            <v>90852</v>
          </cell>
          <cell r="N158">
            <v>81422</v>
          </cell>
          <cell r="O158">
            <v>75189</v>
          </cell>
          <cell r="P158">
            <v>915345</v>
          </cell>
          <cell r="R158">
            <v>93.602000000000004</v>
          </cell>
          <cell r="S158">
            <v>83.117999999999995</v>
          </cell>
          <cell r="T158">
            <v>88.876999999999995</v>
          </cell>
          <cell r="U158">
            <v>55.023000000000003</v>
          </cell>
          <cell r="V158">
            <v>69.373000000000005</v>
          </cell>
          <cell r="W158">
            <v>65.617000000000004</v>
          </cell>
          <cell r="X158">
            <v>70.905000000000001</v>
          </cell>
          <cell r="Y158">
            <v>74.134</v>
          </cell>
          <cell r="Z158">
            <v>67.233000000000004</v>
          </cell>
          <cell r="AA158">
            <v>90.852000000000004</v>
          </cell>
          <cell r="AB158">
            <v>81.421999999999997</v>
          </cell>
          <cell r="AC158">
            <v>75.188999999999993</v>
          </cell>
          <cell r="AD158">
            <v>915.34500000000003</v>
          </cell>
        </row>
        <row r="159">
          <cell r="D159">
            <v>3933810</v>
          </cell>
          <cell r="E159">
            <v>3760812</v>
          </cell>
          <cell r="F159">
            <v>4107921</v>
          </cell>
          <cell r="G159">
            <v>4114196</v>
          </cell>
          <cell r="H159">
            <v>3922450</v>
          </cell>
          <cell r="I159">
            <v>3896228</v>
          </cell>
          <cell r="J159">
            <v>4356420</v>
          </cell>
          <cell r="K159">
            <v>4215813</v>
          </cell>
          <cell r="L159">
            <v>4047173</v>
          </cell>
          <cell r="M159">
            <v>4140620</v>
          </cell>
          <cell r="N159">
            <v>3807077</v>
          </cell>
          <cell r="O159">
            <v>3721458</v>
          </cell>
          <cell r="P159">
            <v>48023978</v>
          </cell>
          <cell r="R159">
            <v>3933.81</v>
          </cell>
          <cell r="S159">
            <v>3760.8119999999999</v>
          </cell>
          <cell r="T159">
            <v>4107.9210000000003</v>
          </cell>
          <cell r="U159">
            <v>4114.1959999999999</v>
          </cell>
          <cell r="V159">
            <v>3922.45</v>
          </cell>
          <cell r="W159">
            <v>3896.2280000000001</v>
          </cell>
          <cell r="X159">
            <v>4356.42</v>
          </cell>
          <cell r="Y159">
            <v>4215.8130000000001</v>
          </cell>
          <cell r="Z159">
            <v>4047.1729999999998</v>
          </cell>
          <cell r="AA159">
            <v>4140.62</v>
          </cell>
          <cell r="AB159">
            <v>3807.0770000000002</v>
          </cell>
          <cell r="AC159">
            <v>3721.4580000000001</v>
          </cell>
          <cell r="AD159">
            <v>48023.978000000003</v>
          </cell>
        </row>
        <row r="160">
          <cell r="D160">
            <v>4515295</v>
          </cell>
          <cell r="E160">
            <v>4279831</v>
          </cell>
          <cell r="F160">
            <v>4707187</v>
          </cell>
          <cell r="G160">
            <v>4707723</v>
          </cell>
          <cell r="H160">
            <v>4432958</v>
          </cell>
          <cell r="I160">
            <v>4360197</v>
          </cell>
          <cell r="J160">
            <v>4880111</v>
          </cell>
          <cell r="K160">
            <v>4748883</v>
          </cell>
          <cell r="L160">
            <v>4452990</v>
          </cell>
          <cell r="M160">
            <v>4605819</v>
          </cell>
          <cell r="N160">
            <v>4207600</v>
          </cell>
          <cell r="O160">
            <v>4104379</v>
          </cell>
          <cell r="P160">
            <v>54002973</v>
          </cell>
          <cell r="R160">
            <v>4515.2950000000001</v>
          </cell>
          <cell r="S160">
            <v>4279.8310000000001</v>
          </cell>
          <cell r="T160">
            <v>4707.1869999999999</v>
          </cell>
          <cell r="U160">
            <v>4707.723</v>
          </cell>
          <cell r="V160">
            <v>4432.9579999999996</v>
          </cell>
          <cell r="W160">
            <v>4360.1970000000001</v>
          </cell>
          <cell r="X160">
            <v>4880.1109999999999</v>
          </cell>
          <cell r="Y160">
            <v>4748.8829999999998</v>
          </cell>
          <cell r="Z160">
            <v>4452.99</v>
          </cell>
          <cell r="AA160">
            <v>4605.8189999999995</v>
          </cell>
          <cell r="AB160">
            <v>4207.6000000000004</v>
          </cell>
          <cell r="AC160">
            <v>4104.3789999999999</v>
          </cell>
          <cell r="AD160">
            <v>54002.973000000005</v>
          </cell>
        </row>
        <row r="162">
          <cell r="D162">
            <v>3075199</v>
          </cell>
          <cell r="E162">
            <v>2883833</v>
          </cell>
          <cell r="F162">
            <v>3390474</v>
          </cell>
          <cell r="G162">
            <v>3262484</v>
          </cell>
          <cell r="H162">
            <v>2987347</v>
          </cell>
          <cell r="I162">
            <v>2962482</v>
          </cell>
          <cell r="J162">
            <v>3366954</v>
          </cell>
          <cell r="K162">
            <v>3263337</v>
          </cell>
          <cell r="L162">
            <v>2839652</v>
          </cell>
          <cell r="M162">
            <v>2932723</v>
          </cell>
          <cell r="N162">
            <v>2813241</v>
          </cell>
          <cell r="O162">
            <v>2669041</v>
          </cell>
          <cell r="P162">
            <v>36446767</v>
          </cell>
          <cell r="R162">
            <v>3075.1990000000001</v>
          </cell>
          <cell r="S162">
            <v>2883.8330000000005</v>
          </cell>
          <cell r="T162">
            <v>3390.4740000000002</v>
          </cell>
          <cell r="U162">
            <v>3262.4839999999999</v>
          </cell>
          <cell r="V162">
            <v>2987.3469999999998</v>
          </cell>
          <cell r="W162">
            <v>2962.482</v>
          </cell>
          <cell r="X162">
            <v>3366.9539999999997</v>
          </cell>
          <cell r="Y162">
            <v>3263.3369999999995</v>
          </cell>
          <cell r="Z162">
            <v>2839.652</v>
          </cell>
          <cell r="AA162">
            <v>2932.7229999999995</v>
          </cell>
          <cell r="AB162">
            <v>2813.2410000000004</v>
          </cell>
          <cell r="AC162">
            <v>2669.0410000000002</v>
          </cell>
          <cell r="AD162">
            <v>36446.767000000007</v>
          </cell>
        </row>
        <row r="165">
          <cell r="D165">
            <v>99438</v>
          </cell>
          <cell r="E165">
            <v>83821</v>
          </cell>
          <cell r="F165">
            <v>107568</v>
          </cell>
          <cell r="G165">
            <v>76652</v>
          </cell>
          <cell r="H165">
            <v>73719</v>
          </cell>
          <cell r="I165">
            <v>67755</v>
          </cell>
          <cell r="J165">
            <v>68994</v>
          </cell>
          <cell r="K165">
            <v>58377</v>
          </cell>
          <cell r="L165">
            <v>33285</v>
          </cell>
          <cell r="M165">
            <v>47911</v>
          </cell>
          <cell r="N165">
            <v>45528</v>
          </cell>
          <cell r="O165">
            <v>42174</v>
          </cell>
          <cell r="P165">
            <v>805222</v>
          </cell>
          <cell r="R165">
            <v>99.438000000000002</v>
          </cell>
          <cell r="S165">
            <v>83.820999999999998</v>
          </cell>
          <cell r="T165">
            <v>107.568</v>
          </cell>
          <cell r="U165">
            <v>76.652000000000001</v>
          </cell>
          <cell r="V165">
            <v>73.718999999999994</v>
          </cell>
          <cell r="W165">
            <v>67.754999999999995</v>
          </cell>
          <cell r="X165">
            <v>68.994</v>
          </cell>
          <cell r="Y165">
            <v>58.377000000000002</v>
          </cell>
          <cell r="Z165">
            <v>33.284999999999997</v>
          </cell>
          <cell r="AA165">
            <v>47.911000000000001</v>
          </cell>
          <cell r="AB165">
            <v>45.527999999999999</v>
          </cell>
          <cell r="AC165">
            <v>42.173999999999999</v>
          </cell>
          <cell r="AD165">
            <v>805.22199999999998</v>
          </cell>
        </row>
        <row r="166">
          <cell r="D166">
            <v>29100</v>
          </cell>
          <cell r="E166">
            <v>28593</v>
          </cell>
          <cell r="F166">
            <v>22312</v>
          </cell>
          <cell r="G166">
            <v>29247</v>
          </cell>
          <cell r="H166">
            <v>20139</v>
          </cell>
          <cell r="I166">
            <v>23802</v>
          </cell>
          <cell r="J166">
            <v>19604</v>
          </cell>
          <cell r="K166">
            <v>22284</v>
          </cell>
          <cell r="L166">
            <v>19119</v>
          </cell>
          <cell r="M166">
            <v>19148</v>
          </cell>
          <cell r="N166">
            <v>15145</v>
          </cell>
          <cell r="O166">
            <v>14654</v>
          </cell>
          <cell r="P166">
            <v>263147</v>
          </cell>
          <cell r="R166">
            <v>29.1</v>
          </cell>
          <cell r="S166">
            <v>28.593</v>
          </cell>
          <cell r="T166">
            <v>22.312000000000001</v>
          </cell>
          <cell r="U166">
            <v>29.247</v>
          </cell>
          <cell r="V166">
            <v>20.138999999999999</v>
          </cell>
          <cell r="W166">
            <v>23.802</v>
          </cell>
          <cell r="X166">
            <v>19.603999999999999</v>
          </cell>
          <cell r="Y166">
            <v>22.283999999999999</v>
          </cell>
          <cell r="Z166">
            <v>19.119</v>
          </cell>
          <cell r="AA166">
            <v>19.148</v>
          </cell>
          <cell r="AB166">
            <v>15.145</v>
          </cell>
          <cell r="AC166">
            <v>14.654</v>
          </cell>
          <cell r="AD166">
            <v>263.14699999999999</v>
          </cell>
        </row>
        <row r="167">
          <cell r="D167">
            <v>108890</v>
          </cell>
          <cell r="E167">
            <v>88470</v>
          </cell>
          <cell r="F167">
            <v>89879</v>
          </cell>
          <cell r="G167">
            <v>70145</v>
          </cell>
          <cell r="H167">
            <v>63833</v>
          </cell>
          <cell r="I167">
            <v>46159</v>
          </cell>
          <cell r="J167">
            <v>69526</v>
          </cell>
          <cell r="K167">
            <v>98882</v>
          </cell>
          <cell r="L167">
            <v>100846</v>
          </cell>
          <cell r="M167">
            <v>81215</v>
          </cell>
          <cell r="N167">
            <v>72721</v>
          </cell>
          <cell r="O167">
            <v>67230</v>
          </cell>
          <cell r="P167">
            <v>957796</v>
          </cell>
          <cell r="R167">
            <v>108.89</v>
          </cell>
          <cell r="S167">
            <v>88.47</v>
          </cell>
          <cell r="T167">
            <v>89.879000000000005</v>
          </cell>
          <cell r="U167">
            <v>70.144999999999996</v>
          </cell>
          <cell r="V167">
            <v>63.832999999999998</v>
          </cell>
          <cell r="W167">
            <v>46.158999999999999</v>
          </cell>
          <cell r="X167">
            <v>69.525999999999996</v>
          </cell>
          <cell r="Y167">
            <v>98.882000000000005</v>
          </cell>
          <cell r="Z167">
            <v>100.846</v>
          </cell>
          <cell r="AA167">
            <v>81.215000000000003</v>
          </cell>
          <cell r="AB167">
            <v>72.721000000000004</v>
          </cell>
          <cell r="AC167">
            <v>67.23</v>
          </cell>
          <cell r="AD167">
            <v>957.79599999999994</v>
          </cell>
        </row>
        <row r="168">
          <cell r="D168">
            <v>490964</v>
          </cell>
          <cell r="E168">
            <v>451489</v>
          </cell>
          <cell r="F168">
            <v>508493</v>
          </cell>
          <cell r="G168">
            <v>476366</v>
          </cell>
          <cell r="H168">
            <v>455884</v>
          </cell>
          <cell r="I168">
            <v>476866</v>
          </cell>
          <cell r="J168">
            <v>566133</v>
          </cell>
          <cell r="K168">
            <v>575099</v>
          </cell>
          <cell r="L168">
            <v>482742</v>
          </cell>
          <cell r="M168">
            <v>450830</v>
          </cell>
          <cell r="N168">
            <v>477161</v>
          </cell>
          <cell r="O168">
            <v>486285</v>
          </cell>
          <cell r="P168">
            <v>5898312</v>
          </cell>
          <cell r="R168">
            <v>490.964</v>
          </cell>
          <cell r="S168">
            <v>451.48899999999998</v>
          </cell>
          <cell r="T168">
            <v>508.49299999999999</v>
          </cell>
          <cell r="U168">
            <v>476.36599999999999</v>
          </cell>
          <cell r="V168">
            <v>455.88400000000001</v>
          </cell>
          <cell r="W168">
            <v>476.86599999999999</v>
          </cell>
          <cell r="X168">
            <v>566.13300000000004</v>
          </cell>
          <cell r="Y168">
            <v>575.09900000000005</v>
          </cell>
          <cell r="Z168">
            <v>482.74200000000002</v>
          </cell>
          <cell r="AA168">
            <v>450.83</v>
          </cell>
          <cell r="AB168">
            <v>477.161</v>
          </cell>
          <cell r="AC168">
            <v>486.28500000000003</v>
          </cell>
          <cell r="AD168">
            <v>5898.3119999999999</v>
          </cell>
        </row>
        <row r="169">
          <cell r="D169">
            <v>728392</v>
          </cell>
          <cell r="E169">
            <v>652373</v>
          </cell>
          <cell r="F169">
            <v>728252</v>
          </cell>
          <cell r="G169">
            <v>652410</v>
          </cell>
          <cell r="H169">
            <v>613575</v>
          </cell>
          <cell r="I169">
            <v>614582</v>
          </cell>
          <cell r="J169">
            <v>724257</v>
          </cell>
          <cell r="K169">
            <v>754642</v>
          </cell>
          <cell r="L169">
            <v>635992</v>
          </cell>
          <cell r="M169">
            <v>599104</v>
          </cell>
          <cell r="N169">
            <v>610555</v>
          </cell>
          <cell r="O169">
            <v>610343</v>
          </cell>
          <cell r="P169">
            <v>7924477</v>
          </cell>
          <cell r="R169">
            <v>728.39200000000005</v>
          </cell>
          <cell r="S169">
            <v>652.37300000000005</v>
          </cell>
          <cell r="T169">
            <v>728.25199999999995</v>
          </cell>
          <cell r="U169">
            <v>652.41</v>
          </cell>
          <cell r="V169">
            <v>613.57500000000005</v>
          </cell>
          <cell r="W169">
            <v>614.58199999999999</v>
          </cell>
          <cell r="X169">
            <v>724.25700000000006</v>
          </cell>
          <cell r="Y169">
            <v>754.64200000000005</v>
          </cell>
          <cell r="Z169">
            <v>635.99199999999996</v>
          </cell>
          <cell r="AA169">
            <v>599.10400000000004</v>
          </cell>
          <cell r="AB169">
            <v>610.55500000000006</v>
          </cell>
          <cell r="AC169">
            <v>610.34300000000007</v>
          </cell>
          <cell r="AD169">
            <v>7924.4769999999999</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D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D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D174">
            <v>0</v>
          </cell>
        </row>
        <row r="175">
          <cell r="D175">
            <v>0</v>
          </cell>
          <cell r="E175">
            <v>0</v>
          </cell>
          <cell r="F175">
            <v>0</v>
          </cell>
          <cell r="G175">
            <v>0</v>
          </cell>
          <cell r="H175">
            <v>0</v>
          </cell>
          <cell r="I175">
            <v>0</v>
          </cell>
          <cell r="J175">
            <v>0</v>
          </cell>
          <cell r="K175">
            <v>0</v>
          </cell>
          <cell r="L175">
            <v>0</v>
          </cell>
          <cell r="M175">
            <v>0</v>
          </cell>
          <cell r="N175">
            <v>0</v>
          </cell>
          <cell r="O175">
            <v>0</v>
          </cell>
          <cell r="P175">
            <v>0</v>
          </cell>
          <cell r="R175">
            <v>0</v>
          </cell>
          <cell r="S175">
            <v>0</v>
          </cell>
          <cell r="T175">
            <v>0</v>
          </cell>
          <cell r="U175">
            <v>0</v>
          </cell>
          <cell r="V175">
            <v>0</v>
          </cell>
          <cell r="W175">
            <v>0</v>
          </cell>
          <cell r="X175">
            <v>0</v>
          </cell>
          <cell r="Y175">
            <v>0</v>
          </cell>
          <cell r="Z175">
            <v>0</v>
          </cell>
          <cell r="AA175">
            <v>0</v>
          </cell>
          <cell r="AB175">
            <v>0</v>
          </cell>
          <cell r="AC175">
            <v>0</v>
          </cell>
          <cell r="AD175">
            <v>0</v>
          </cell>
        </row>
        <row r="176">
          <cell r="D176">
            <v>0</v>
          </cell>
          <cell r="E176">
            <v>0</v>
          </cell>
          <cell r="F176">
            <v>0</v>
          </cell>
          <cell r="G176">
            <v>0</v>
          </cell>
          <cell r="H176">
            <v>0</v>
          </cell>
          <cell r="I176">
            <v>0</v>
          </cell>
          <cell r="J176">
            <v>0</v>
          </cell>
          <cell r="K176">
            <v>0</v>
          </cell>
          <cell r="L176">
            <v>0</v>
          </cell>
          <cell r="M176">
            <v>0</v>
          </cell>
          <cell r="N176">
            <v>0</v>
          </cell>
          <cell r="O176">
            <v>0</v>
          </cell>
          <cell r="P176">
            <v>0</v>
          </cell>
          <cell r="R176">
            <v>0</v>
          </cell>
          <cell r="S176">
            <v>0</v>
          </cell>
          <cell r="T176">
            <v>0</v>
          </cell>
          <cell r="U176">
            <v>0</v>
          </cell>
          <cell r="V176">
            <v>0</v>
          </cell>
          <cell r="W176">
            <v>0</v>
          </cell>
          <cell r="X176">
            <v>0</v>
          </cell>
          <cell r="Y176">
            <v>0</v>
          </cell>
          <cell r="Z176">
            <v>0</v>
          </cell>
          <cell r="AA176">
            <v>0</v>
          </cell>
          <cell r="AB176">
            <v>0</v>
          </cell>
          <cell r="AC176">
            <v>0</v>
          </cell>
          <cell r="AD176">
            <v>0</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R179">
            <v>0</v>
          </cell>
          <cell r="S179">
            <v>0</v>
          </cell>
          <cell r="T179">
            <v>0</v>
          </cell>
          <cell r="U179">
            <v>0</v>
          </cell>
          <cell r="V179">
            <v>0</v>
          </cell>
          <cell r="W179">
            <v>0</v>
          </cell>
          <cell r="X179">
            <v>0</v>
          </cell>
          <cell r="Y179">
            <v>0</v>
          </cell>
          <cell r="Z179">
            <v>0</v>
          </cell>
          <cell r="AA179">
            <v>0</v>
          </cell>
          <cell r="AB179">
            <v>0</v>
          </cell>
          <cell r="AC179">
            <v>0</v>
          </cell>
          <cell r="AD179">
            <v>0</v>
          </cell>
        </row>
        <row r="180">
          <cell r="D180">
            <v>72225</v>
          </cell>
          <cell r="E180">
            <v>72225</v>
          </cell>
          <cell r="F180">
            <v>72225</v>
          </cell>
          <cell r="G180">
            <v>72225</v>
          </cell>
          <cell r="H180">
            <v>72225</v>
          </cell>
          <cell r="I180">
            <v>72225</v>
          </cell>
          <cell r="J180">
            <v>72225</v>
          </cell>
          <cell r="K180">
            <v>72225</v>
          </cell>
          <cell r="L180">
            <v>72225</v>
          </cell>
          <cell r="M180">
            <v>72225</v>
          </cell>
          <cell r="N180">
            <v>72225</v>
          </cell>
          <cell r="O180">
            <v>72225</v>
          </cell>
          <cell r="P180">
            <v>866700</v>
          </cell>
          <cell r="R180">
            <v>72.224999999999994</v>
          </cell>
          <cell r="S180">
            <v>72.224999999999994</v>
          </cell>
          <cell r="T180">
            <v>72.224999999999994</v>
          </cell>
          <cell r="U180">
            <v>72.224999999999994</v>
          </cell>
          <cell r="V180">
            <v>72.224999999999994</v>
          </cell>
          <cell r="W180">
            <v>72.224999999999994</v>
          </cell>
          <cell r="X180">
            <v>72.224999999999994</v>
          </cell>
          <cell r="Y180">
            <v>72.224999999999994</v>
          </cell>
          <cell r="Z180">
            <v>72.224999999999994</v>
          </cell>
          <cell r="AA180">
            <v>72.224999999999994</v>
          </cell>
          <cell r="AB180">
            <v>72.224999999999994</v>
          </cell>
          <cell r="AC180">
            <v>72.224999999999994</v>
          </cell>
          <cell r="AD180">
            <v>866.70000000000016</v>
          </cell>
        </row>
        <row r="181">
          <cell r="D181">
            <v>0</v>
          </cell>
          <cell r="E181">
            <v>0</v>
          </cell>
          <cell r="F181">
            <v>0</v>
          </cell>
          <cell r="G181">
            <v>0</v>
          </cell>
          <cell r="H181">
            <v>0</v>
          </cell>
          <cell r="I181">
            <v>0</v>
          </cell>
          <cell r="J181">
            <v>0</v>
          </cell>
          <cell r="K181">
            <v>0</v>
          </cell>
          <cell r="L181">
            <v>0</v>
          </cell>
          <cell r="M181">
            <v>0</v>
          </cell>
          <cell r="N181">
            <v>0</v>
          </cell>
          <cell r="O181">
            <v>0</v>
          </cell>
          <cell r="P181">
            <v>0</v>
          </cell>
          <cell r="R181">
            <v>0</v>
          </cell>
          <cell r="S181">
            <v>0</v>
          </cell>
          <cell r="T181">
            <v>0</v>
          </cell>
          <cell r="U181">
            <v>0</v>
          </cell>
          <cell r="V181">
            <v>0</v>
          </cell>
          <cell r="W181">
            <v>0</v>
          </cell>
          <cell r="X181">
            <v>0</v>
          </cell>
          <cell r="Y181">
            <v>0</v>
          </cell>
          <cell r="Z181">
            <v>0</v>
          </cell>
          <cell r="AA181">
            <v>0</v>
          </cell>
          <cell r="AB181">
            <v>0</v>
          </cell>
          <cell r="AC181">
            <v>0</v>
          </cell>
          <cell r="AD181">
            <v>0</v>
          </cell>
        </row>
        <row r="182">
          <cell r="D182">
            <v>1080299</v>
          </cell>
          <cell r="E182">
            <v>1080299</v>
          </cell>
          <cell r="F182">
            <v>1080299</v>
          </cell>
          <cell r="G182">
            <v>1080299</v>
          </cell>
          <cell r="H182">
            <v>1080299</v>
          </cell>
          <cell r="I182">
            <v>1080299</v>
          </cell>
          <cell r="J182">
            <v>1042674</v>
          </cell>
          <cell r="K182">
            <v>1081194</v>
          </cell>
          <cell r="L182">
            <v>1040964</v>
          </cell>
          <cell r="M182">
            <v>1040964</v>
          </cell>
          <cell r="N182">
            <v>1040964</v>
          </cell>
          <cell r="O182">
            <v>1040964</v>
          </cell>
          <cell r="P182">
            <v>12769518</v>
          </cell>
          <cell r="R182">
            <v>1080.299</v>
          </cell>
          <cell r="S182">
            <v>1080.299</v>
          </cell>
          <cell r="T182">
            <v>1080.299</v>
          </cell>
          <cell r="U182">
            <v>1080.299</v>
          </cell>
          <cell r="V182">
            <v>1080.299</v>
          </cell>
          <cell r="W182">
            <v>1080.299</v>
          </cell>
          <cell r="X182">
            <v>1042.674</v>
          </cell>
          <cell r="Y182">
            <v>1081.194</v>
          </cell>
          <cell r="Z182">
            <v>1040.9639999999999</v>
          </cell>
          <cell r="AA182">
            <v>1040.9639999999999</v>
          </cell>
          <cell r="AB182">
            <v>1040.9639999999999</v>
          </cell>
          <cell r="AC182">
            <v>1040.9639999999999</v>
          </cell>
          <cell r="AD182">
            <v>12769.518</v>
          </cell>
        </row>
        <row r="183">
          <cell r="D183">
            <v>1152524</v>
          </cell>
          <cell r="E183">
            <v>1152524</v>
          </cell>
          <cell r="F183">
            <v>1152524</v>
          </cell>
          <cell r="G183">
            <v>1152524</v>
          </cell>
          <cell r="H183">
            <v>1152524</v>
          </cell>
          <cell r="I183">
            <v>1152524</v>
          </cell>
          <cell r="J183">
            <v>1114899</v>
          </cell>
          <cell r="K183">
            <v>1153419</v>
          </cell>
          <cell r="L183">
            <v>1113189</v>
          </cell>
          <cell r="M183">
            <v>1113189</v>
          </cell>
          <cell r="N183">
            <v>1113189</v>
          </cell>
          <cell r="O183">
            <v>1113189</v>
          </cell>
          <cell r="P183">
            <v>13636218</v>
          </cell>
          <cell r="R183">
            <v>1152.5239999999999</v>
          </cell>
          <cell r="S183">
            <v>1152.5239999999999</v>
          </cell>
          <cell r="T183">
            <v>1152.5239999999999</v>
          </cell>
          <cell r="U183">
            <v>1152.5239999999999</v>
          </cell>
          <cell r="V183">
            <v>1152.5239999999999</v>
          </cell>
          <cell r="W183">
            <v>1152.5239999999999</v>
          </cell>
          <cell r="X183">
            <v>1114.8989999999999</v>
          </cell>
          <cell r="Y183">
            <v>1153.4189999999999</v>
          </cell>
          <cell r="Z183">
            <v>1113.1889999999999</v>
          </cell>
          <cell r="AA183">
            <v>1113.1889999999999</v>
          </cell>
          <cell r="AB183">
            <v>1113.1889999999999</v>
          </cell>
          <cell r="AC183">
            <v>1113.1889999999999</v>
          </cell>
          <cell r="AD183">
            <v>13636.218000000001</v>
          </cell>
        </row>
        <row r="185">
          <cell r="D185">
            <v>4956115</v>
          </cell>
          <cell r="E185">
            <v>4688730</v>
          </cell>
          <cell r="F185">
            <v>5271250</v>
          </cell>
          <cell r="G185">
            <v>5067418</v>
          </cell>
          <cell r="H185">
            <v>4753446</v>
          </cell>
          <cell r="I185">
            <v>4729588</v>
          </cell>
          <cell r="J185">
            <v>5206110</v>
          </cell>
          <cell r="K185">
            <v>5171398</v>
          </cell>
          <cell r="L185">
            <v>4588833</v>
          </cell>
          <cell r="M185">
            <v>4645016</v>
          </cell>
          <cell r="N185">
            <v>4536985</v>
          </cell>
          <cell r="O185">
            <v>4392573</v>
          </cell>
          <cell r="P185">
            <v>58007462</v>
          </cell>
          <cell r="R185">
            <v>4956.1149999999998</v>
          </cell>
          <cell r="S185">
            <v>4688.7300000000005</v>
          </cell>
          <cell r="T185">
            <v>5271.25</v>
          </cell>
          <cell r="U185">
            <v>5067.4179999999997</v>
          </cell>
          <cell r="V185">
            <v>4753.4459999999999</v>
          </cell>
          <cell r="W185">
            <v>4729.5879999999997</v>
          </cell>
          <cell r="X185">
            <v>5206.1099999999997</v>
          </cell>
          <cell r="Y185">
            <v>5171.3979999999992</v>
          </cell>
          <cell r="Z185">
            <v>4588.8329999999996</v>
          </cell>
          <cell r="AA185">
            <v>4645.0159999999996</v>
          </cell>
          <cell r="AB185">
            <v>4536.9850000000006</v>
          </cell>
          <cell r="AC185">
            <v>4392.5730000000003</v>
          </cell>
          <cell r="AD185">
            <v>58007.462000000007</v>
          </cell>
        </row>
        <row r="189">
          <cell r="D189">
            <v>-10203</v>
          </cell>
          <cell r="E189">
            <v>-7115</v>
          </cell>
          <cell r="F189">
            <v>-8410</v>
          </cell>
          <cell r="G189">
            <v>-9803</v>
          </cell>
          <cell r="H189">
            <v>-10396</v>
          </cell>
          <cell r="I189">
            <v>-9720</v>
          </cell>
          <cell r="J189">
            <v>-8950</v>
          </cell>
          <cell r="K189">
            <v>-13530</v>
          </cell>
          <cell r="L189">
            <v>-15016</v>
          </cell>
          <cell r="M189">
            <v>-10384</v>
          </cell>
          <cell r="N189">
            <v>-9516</v>
          </cell>
          <cell r="O189">
            <v>-8659</v>
          </cell>
          <cell r="P189">
            <v>-121702</v>
          </cell>
          <cell r="R189">
            <v>-10.202999999999999</v>
          </cell>
          <cell r="S189">
            <v>-7.1150000000000002</v>
          </cell>
          <cell r="T189">
            <v>-8.41</v>
          </cell>
          <cell r="U189">
            <v>-9.8030000000000008</v>
          </cell>
          <cell r="V189">
            <v>-10.396000000000001</v>
          </cell>
          <cell r="W189">
            <v>-9.7200000000000006</v>
          </cell>
          <cell r="X189">
            <v>-8.9499999999999993</v>
          </cell>
          <cell r="Y189">
            <v>-13.53</v>
          </cell>
          <cell r="Z189">
            <v>-15.016</v>
          </cell>
          <cell r="AA189">
            <v>-10.384</v>
          </cell>
          <cell r="AB189">
            <v>-9.516</v>
          </cell>
          <cell r="AC189">
            <v>-8.6590000000000007</v>
          </cell>
          <cell r="AD189">
            <v>-121.70200000000001</v>
          </cell>
        </row>
        <row r="190">
          <cell r="D190">
            <v>-1089047</v>
          </cell>
          <cell r="E190">
            <v>-879183</v>
          </cell>
          <cell r="F190">
            <v>-963049</v>
          </cell>
          <cell r="G190">
            <v>-947691</v>
          </cell>
          <cell r="H190">
            <v>-889649</v>
          </cell>
          <cell r="I190">
            <v>-973483</v>
          </cell>
          <cell r="J190">
            <v>-978654</v>
          </cell>
          <cell r="K190">
            <v>-970540</v>
          </cell>
          <cell r="L190">
            <v>-1060089</v>
          </cell>
          <cell r="M190">
            <v>-1210311</v>
          </cell>
          <cell r="N190">
            <v>-1025882</v>
          </cell>
          <cell r="O190">
            <v>-943350</v>
          </cell>
          <cell r="P190">
            <v>-11930928</v>
          </cell>
          <cell r="R190">
            <v>-1089.047</v>
          </cell>
          <cell r="S190">
            <v>-879.18299999999999</v>
          </cell>
          <cell r="T190">
            <v>-963.04899999999998</v>
          </cell>
          <cell r="U190">
            <v>-947.69100000000003</v>
          </cell>
          <cell r="V190">
            <v>-889.649</v>
          </cell>
          <cell r="W190">
            <v>-973.48299999999995</v>
          </cell>
          <cell r="X190">
            <v>-978.654</v>
          </cell>
          <cell r="Y190">
            <v>-970.54</v>
          </cell>
          <cell r="Z190">
            <v>-1060.0889999999999</v>
          </cell>
          <cell r="AA190">
            <v>-1210.3109999999999</v>
          </cell>
          <cell r="AB190">
            <v>-1025.8820000000001</v>
          </cell>
          <cell r="AC190">
            <v>-943.35</v>
          </cell>
          <cell r="AD190">
            <v>-11930.928000000002</v>
          </cell>
        </row>
        <row r="191">
          <cell r="D191">
            <v>-182272</v>
          </cell>
          <cell r="E191">
            <v>-217482</v>
          </cell>
          <cell r="F191">
            <v>-217854</v>
          </cell>
          <cell r="G191">
            <v>-217947</v>
          </cell>
          <cell r="H191">
            <v>-220504</v>
          </cell>
          <cell r="I191">
            <v>-177737</v>
          </cell>
          <cell r="J191">
            <v>-209767</v>
          </cell>
          <cell r="K191">
            <v>-202650</v>
          </cell>
          <cell r="L191">
            <v>-184693</v>
          </cell>
          <cell r="M191">
            <v>-169115</v>
          </cell>
          <cell r="N191">
            <v>-146571</v>
          </cell>
          <cell r="O191">
            <v>-135710</v>
          </cell>
          <cell r="P191">
            <v>-2282302</v>
          </cell>
          <cell r="R191">
            <v>-182.27199999999999</v>
          </cell>
          <cell r="S191">
            <v>-217.482</v>
          </cell>
          <cell r="T191">
            <v>-217.85400000000001</v>
          </cell>
          <cell r="U191">
            <v>-217.947</v>
          </cell>
          <cell r="V191">
            <v>-220.50399999999999</v>
          </cell>
          <cell r="W191">
            <v>-177.73699999999999</v>
          </cell>
          <cell r="X191">
            <v>-209.767</v>
          </cell>
          <cell r="Y191">
            <v>-202.65</v>
          </cell>
          <cell r="Z191">
            <v>-184.69300000000001</v>
          </cell>
          <cell r="AA191">
            <v>-169.11500000000001</v>
          </cell>
          <cell r="AB191">
            <v>-146.571</v>
          </cell>
          <cell r="AC191">
            <v>-135.71</v>
          </cell>
          <cell r="AD191">
            <v>-2282.3020000000001</v>
          </cell>
        </row>
        <row r="192">
          <cell r="D192">
            <v>-1281522</v>
          </cell>
          <cell r="E192">
            <v>-1103780</v>
          </cell>
          <cell r="F192">
            <v>-1189313</v>
          </cell>
          <cell r="G192">
            <v>-1175441</v>
          </cell>
          <cell r="H192">
            <v>-1120549</v>
          </cell>
          <cell r="I192">
            <v>-1160940</v>
          </cell>
          <cell r="J192">
            <v>-1197371</v>
          </cell>
          <cell r="K192">
            <v>-1186720</v>
          </cell>
          <cell r="L192">
            <v>-1259798</v>
          </cell>
          <cell r="M192">
            <v>-1389810</v>
          </cell>
          <cell r="N192">
            <v>-1181969</v>
          </cell>
          <cell r="O192">
            <v>-1087719</v>
          </cell>
          <cell r="P192">
            <v>-14334932</v>
          </cell>
          <cell r="R192">
            <v>-1281.5219999999999</v>
          </cell>
          <cell r="S192">
            <v>-1103.78</v>
          </cell>
          <cell r="T192">
            <v>-1189.3129999999999</v>
          </cell>
          <cell r="U192">
            <v>-1175.441</v>
          </cell>
          <cell r="V192">
            <v>-1120.549</v>
          </cell>
          <cell r="W192">
            <v>-1160.94</v>
          </cell>
          <cell r="X192">
            <v>-1197.3710000000001</v>
          </cell>
          <cell r="Y192">
            <v>-1186.72</v>
          </cell>
          <cell r="Z192">
            <v>-1259.798</v>
          </cell>
          <cell r="AA192">
            <v>-1389.81</v>
          </cell>
          <cell r="AB192">
            <v>-1181.9690000000001</v>
          </cell>
          <cell r="AC192">
            <v>-1087.7190000000001</v>
          </cell>
          <cell r="AD192">
            <v>-14334.932000000001</v>
          </cell>
        </row>
        <row r="195">
          <cell r="D195">
            <v>6335</v>
          </cell>
          <cell r="E195">
            <v>8619</v>
          </cell>
          <cell r="F195">
            <v>8017</v>
          </cell>
          <cell r="G195">
            <v>14437</v>
          </cell>
          <cell r="H195">
            <v>12523</v>
          </cell>
          <cell r="I195">
            <v>10597</v>
          </cell>
          <cell r="J195">
            <v>10105</v>
          </cell>
          <cell r="K195">
            <v>17078</v>
          </cell>
          <cell r="L195">
            <v>17622</v>
          </cell>
          <cell r="M195">
            <v>18355</v>
          </cell>
          <cell r="N195">
            <v>14201</v>
          </cell>
          <cell r="O195">
            <v>12917</v>
          </cell>
          <cell r="P195">
            <v>150806</v>
          </cell>
          <cell r="R195">
            <v>6.335</v>
          </cell>
          <cell r="S195">
            <v>8.6189999999999998</v>
          </cell>
          <cell r="T195">
            <v>8.0169999999999995</v>
          </cell>
          <cell r="U195">
            <v>14.436999999999999</v>
          </cell>
          <cell r="V195">
            <v>12.523</v>
          </cell>
          <cell r="W195">
            <v>10.597</v>
          </cell>
          <cell r="X195">
            <v>10.105</v>
          </cell>
          <cell r="Y195">
            <v>17.077999999999999</v>
          </cell>
          <cell r="Z195">
            <v>17.622</v>
          </cell>
          <cell r="AA195">
            <v>18.355</v>
          </cell>
          <cell r="AB195">
            <v>14.201000000000001</v>
          </cell>
          <cell r="AC195">
            <v>12.917</v>
          </cell>
          <cell r="AD195">
            <v>150.80600000000001</v>
          </cell>
        </row>
        <row r="196">
          <cell r="D196">
            <v>407303</v>
          </cell>
          <cell r="E196">
            <v>333032</v>
          </cell>
          <cell r="F196">
            <v>434065</v>
          </cell>
          <cell r="G196">
            <v>337269</v>
          </cell>
          <cell r="H196">
            <v>382824</v>
          </cell>
          <cell r="I196">
            <v>395637</v>
          </cell>
          <cell r="J196">
            <v>361223</v>
          </cell>
          <cell r="K196">
            <v>320883</v>
          </cell>
          <cell r="L196">
            <v>380046</v>
          </cell>
          <cell r="M196">
            <v>385441</v>
          </cell>
          <cell r="N196">
            <v>398412</v>
          </cell>
          <cell r="O196">
            <v>363854</v>
          </cell>
          <cell r="P196">
            <v>4499989</v>
          </cell>
          <cell r="R196">
            <v>407.303</v>
          </cell>
          <cell r="S196">
            <v>333.03199999999998</v>
          </cell>
          <cell r="T196">
            <v>434.065</v>
          </cell>
          <cell r="U196">
            <v>337.26900000000001</v>
          </cell>
          <cell r="V196">
            <v>382.82400000000001</v>
          </cell>
          <cell r="W196">
            <v>395.637</v>
          </cell>
          <cell r="X196">
            <v>361.22300000000001</v>
          </cell>
          <cell r="Y196">
            <v>320.88299999999998</v>
          </cell>
          <cell r="Z196">
            <v>380.04599999999999</v>
          </cell>
          <cell r="AA196">
            <v>385.44099999999997</v>
          </cell>
          <cell r="AB196">
            <v>398.41199999999998</v>
          </cell>
          <cell r="AC196">
            <v>363.85399999999998</v>
          </cell>
          <cell r="AD196">
            <v>4499.9889999999996</v>
          </cell>
        </row>
        <row r="197">
          <cell r="D197">
            <v>109818</v>
          </cell>
          <cell r="E197">
            <v>122607</v>
          </cell>
          <cell r="F197">
            <v>128729</v>
          </cell>
          <cell r="G197">
            <v>135495</v>
          </cell>
          <cell r="H197">
            <v>93435</v>
          </cell>
          <cell r="I197">
            <v>87335</v>
          </cell>
          <cell r="J197">
            <v>108930</v>
          </cell>
          <cell r="K197">
            <v>157090</v>
          </cell>
          <cell r="L197">
            <v>153272</v>
          </cell>
          <cell r="M197">
            <v>123229</v>
          </cell>
          <cell r="N197">
            <v>113213</v>
          </cell>
          <cell r="O197">
            <v>111145</v>
          </cell>
          <cell r="P197">
            <v>1444298</v>
          </cell>
          <cell r="R197">
            <v>109.818</v>
          </cell>
          <cell r="S197">
            <v>122.607</v>
          </cell>
          <cell r="T197">
            <v>128.72900000000001</v>
          </cell>
          <cell r="U197">
            <v>135.495</v>
          </cell>
          <cell r="V197">
            <v>93.435000000000002</v>
          </cell>
          <cell r="W197">
            <v>87.334999999999994</v>
          </cell>
          <cell r="X197">
            <v>108.93</v>
          </cell>
          <cell r="Y197">
            <v>157.09</v>
          </cell>
          <cell r="Z197">
            <v>153.27199999999999</v>
          </cell>
          <cell r="AA197">
            <v>123.229</v>
          </cell>
          <cell r="AB197">
            <v>113.21299999999999</v>
          </cell>
          <cell r="AC197">
            <v>111.145</v>
          </cell>
          <cell r="AD197">
            <v>1444.2980000000002</v>
          </cell>
        </row>
        <row r="198">
          <cell r="D198">
            <v>523456</v>
          </cell>
          <cell r="E198">
            <v>464258</v>
          </cell>
          <cell r="F198">
            <v>570811</v>
          </cell>
          <cell r="G198">
            <v>487201</v>
          </cell>
          <cell r="H198">
            <v>488782</v>
          </cell>
          <cell r="I198">
            <v>493569</v>
          </cell>
          <cell r="J198">
            <v>480258</v>
          </cell>
          <cell r="K198">
            <v>495051</v>
          </cell>
          <cell r="L198">
            <v>550940</v>
          </cell>
          <cell r="M198">
            <v>527025</v>
          </cell>
          <cell r="N198">
            <v>525826</v>
          </cell>
          <cell r="O198">
            <v>487916</v>
          </cell>
          <cell r="P198">
            <v>6095093</v>
          </cell>
          <cell r="R198">
            <v>523.45600000000002</v>
          </cell>
          <cell r="S198">
            <v>464.25799999999992</v>
          </cell>
          <cell r="T198">
            <v>570.81100000000004</v>
          </cell>
          <cell r="U198">
            <v>487.20100000000002</v>
          </cell>
          <cell r="V198">
            <v>488.78200000000004</v>
          </cell>
          <cell r="W198">
            <v>493.56899999999996</v>
          </cell>
          <cell r="X198">
            <v>480.25800000000004</v>
          </cell>
          <cell r="Y198">
            <v>495.05099999999993</v>
          </cell>
          <cell r="Z198">
            <v>550.94000000000005</v>
          </cell>
          <cell r="AA198">
            <v>527.02499999999998</v>
          </cell>
          <cell r="AB198">
            <v>525.82600000000002</v>
          </cell>
          <cell r="AC198">
            <v>487.91599999999994</v>
          </cell>
          <cell r="AD198">
            <v>6095.0929999999989</v>
          </cell>
        </row>
        <row r="200">
          <cell r="D200">
            <v>-758066</v>
          </cell>
          <cell r="E200">
            <v>-639522</v>
          </cell>
          <cell r="F200">
            <v>-618502</v>
          </cell>
          <cell r="G200">
            <v>-688240</v>
          </cell>
          <cell r="H200">
            <v>-631767</v>
          </cell>
          <cell r="I200">
            <v>-667371</v>
          </cell>
          <cell r="J200">
            <v>-717113</v>
          </cell>
          <cell r="K200">
            <v>-691669</v>
          </cell>
          <cell r="L200">
            <v>-708858</v>
          </cell>
          <cell r="M200">
            <v>-862785</v>
          </cell>
          <cell r="N200">
            <v>-656143</v>
          </cell>
          <cell r="O200">
            <v>-599803</v>
          </cell>
          <cell r="P200">
            <v>-8239839</v>
          </cell>
          <cell r="R200">
            <v>-758.06599999999992</v>
          </cell>
          <cell r="S200">
            <v>-639.52200000000005</v>
          </cell>
          <cell r="T200">
            <v>-618.50199999999984</v>
          </cell>
          <cell r="U200">
            <v>-688.24</v>
          </cell>
          <cell r="V200">
            <v>-631.76699999999994</v>
          </cell>
          <cell r="W200">
            <v>-667.37100000000009</v>
          </cell>
          <cell r="X200">
            <v>-717.11300000000006</v>
          </cell>
          <cell r="Y200">
            <v>-691.6690000000001</v>
          </cell>
          <cell r="Z200">
            <v>-708.85799999999995</v>
          </cell>
          <cell r="AA200">
            <v>-862.78499999999997</v>
          </cell>
          <cell r="AB200">
            <v>-656.14300000000003</v>
          </cell>
          <cell r="AC200">
            <v>-599.80300000000011</v>
          </cell>
          <cell r="AD200">
            <v>-8239.8390000000018</v>
          </cell>
        </row>
        <row r="203">
          <cell r="D203">
            <v>0</v>
          </cell>
          <cell r="E203">
            <v>0</v>
          </cell>
          <cell r="F203">
            <v>0</v>
          </cell>
          <cell r="G203">
            <v>0</v>
          </cell>
          <cell r="H203">
            <v>0</v>
          </cell>
          <cell r="I203">
            <v>0</v>
          </cell>
          <cell r="J203">
            <v>0</v>
          </cell>
          <cell r="K203">
            <v>0</v>
          </cell>
          <cell r="L203">
            <v>0</v>
          </cell>
          <cell r="M203">
            <v>0</v>
          </cell>
          <cell r="N203">
            <v>0</v>
          </cell>
          <cell r="O203">
            <v>0</v>
          </cell>
          <cell r="P203">
            <v>0</v>
          </cell>
          <cell r="R203">
            <v>0</v>
          </cell>
          <cell r="S203">
            <v>0</v>
          </cell>
          <cell r="T203">
            <v>0</v>
          </cell>
          <cell r="U203">
            <v>0</v>
          </cell>
          <cell r="V203">
            <v>0</v>
          </cell>
          <cell r="W203">
            <v>0</v>
          </cell>
          <cell r="X203">
            <v>0</v>
          </cell>
          <cell r="Y203">
            <v>0</v>
          </cell>
          <cell r="Z203">
            <v>0</v>
          </cell>
          <cell r="AA203">
            <v>0</v>
          </cell>
          <cell r="AB203">
            <v>0</v>
          </cell>
          <cell r="AC203">
            <v>0</v>
          </cell>
          <cell r="AD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R204">
            <v>0</v>
          </cell>
          <cell r="S204">
            <v>0</v>
          </cell>
          <cell r="T204">
            <v>0</v>
          </cell>
          <cell r="U204">
            <v>0</v>
          </cell>
          <cell r="V204">
            <v>0</v>
          </cell>
          <cell r="W204">
            <v>0</v>
          </cell>
          <cell r="X204">
            <v>0</v>
          </cell>
          <cell r="Y204">
            <v>0</v>
          </cell>
          <cell r="Z204">
            <v>0</v>
          </cell>
          <cell r="AA204">
            <v>0</v>
          </cell>
          <cell r="AB204">
            <v>0</v>
          </cell>
          <cell r="AC204">
            <v>0</v>
          </cell>
          <cell r="AD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cell r="R205">
            <v>0</v>
          </cell>
          <cell r="S205">
            <v>0</v>
          </cell>
          <cell r="T205">
            <v>0</v>
          </cell>
          <cell r="U205">
            <v>0</v>
          </cell>
          <cell r="V205">
            <v>0</v>
          </cell>
          <cell r="W205">
            <v>0</v>
          </cell>
          <cell r="X205">
            <v>0</v>
          </cell>
          <cell r="Y205">
            <v>0</v>
          </cell>
          <cell r="Z205">
            <v>0</v>
          </cell>
          <cell r="AA205">
            <v>0</v>
          </cell>
          <cell r="AB205">
            <v>0</v>
          </cell>
          <cell r="AC205">
            <v>0</v>
          </cell>
          <cell r="AD205">
            <v>0</v>
          </cell>
        </row>
        <row r="206">
          <cell r="D206">
            <v>0</v>
          </cell>
          <cell r="E206">
            <v>0</v>
          </cell>
          <cell r="F206">
            <v>0</v>
          </cell>
          <cell r="G206">
            <v>0</v>
          </cell>
          <cell r="H206">
            <v>0</v>
          </cell>
          <cell r="I206">
            <v>0</v>
          </cell>
          <cell r="J206">
            <v>0</v>
          </cell>
          <cell r="K206">
            <v>0</v>
          </cell>
          <cell r="L206">
            <v>0</v>
          </cell>
          <cell r="M206">
            <v>0</v>
          </cell>
          <cell r="N206">
            <v>0</v>
          </cell>
          <cell r="O206">
            <v>0</v>
          </cell>
          <cell r="P206">
            <v>0</v>
          </cell>
          <cell r="R206">
            <v>0</v>
          </cell>
          <cell r="S206">
            <v>0</v>
          </cell>
          <cell r="T206">
            <v>0</v>
          </cell>
          <cell r="U206">
            <v>0</v>
          </cell>
          <cell r="V206">
            <v>0</v>
          </cell>
          <cell r="W206">
            <v>0</v>
          </cell>
          <cell r="X206">
            <v>0</v>
          </cell>
          <cell r="Y206">
            <v>0</v>
          </cell>
          <cell r="Z206">
            <v>0</v>
          </cell>
          <cell r="AA206">
            <v>0</v>
          </cell>
          <cell r="AB206">
            <v>0</v>
          </cell>
          <cell r="AC206">
            <v>0</v>
          </cell>
          <cell r="AD206">
            <v>0</v>
          </cell>
        </row>
        <row r="209">
          <cell r="D209">
            <v>0</v>
          </cell>
          <cell r="E209">
            <v>0</v>
          </cell>
          <cell r="F209">
            <v>0</v>
          </cell>
          <cell r="G209">
            <v>0</v>
          </cell>
          <cell r="H209">
            <v>0</v>
          </cell>
          <cell r="I209">
            <v>0</v>
          </cell>
          <cell r="J209">
            <v>0</v>
          </cell>
          <cell r="K209">
            <v>0</v>
          </cell>
          <cell r="L209">
            <v>0</v>
          </cell>
          <cell r="M209">
            <v>0</v>
          </cell>
          <cell r="N209">
            <v>0</v>
          </cell>
          <cell r="O209">
            <v>0</v>
          </cell>
          <cell r="P209">
            <v>0</v>
          </cell>
          <cell r="R209">
            <v>0</v>
          </cell>
          <cell r="S209">
            <v>0</v>
          </cell>
          <cell r="T209">
            <v>0</v>
          </cell>
          <cell r="U209">
            <v>0</v>
          </cell>
          <cell r="V209">
            <v>0</v>
          </cell>
          <cell r="W209">
            <v>0</v>
          </cell>
          <cell r="X209">
            <v>0</v>
          </cell>
          <cell r="Y209">
            <v>0</v>
          </cell>
          <cell r="Z209">
            <v>0</v>
          </cell>
          <cell r="AA209">
            <v>0</v>
          </cell>
          <cell r="AB209">
            <v>0</v>
          </cell>
          <cell r="AC209">
            <v>0</v>
          </cell>
          <cell r="AD209">
            <v>0</v>
          </cell>
        </row>
        <row r="210">
          <cell r="D210">
            <v>57819</v>
          </cell>
          <cell r="E210">
            <v>58813</v>
          </cell>
          <cell r="F210">
            <v>61013</v>
          </cell>
          <cell r="G210">
            <v>54767</v>
          </cell>
          <cell r="H210">
            <v>65479</v>
          </cell>
          <cell r="I210">
            <v>68757</v>
          </cell>
          <cell r="J210">
            <v>69643</v>
          </cell>
          <cell r="K210">
            <v>78758</v>
          </cell>
          <cell r="L210">
            <v>79225</v>
          </cell>
          <cell r="M210">
            <v>86649</v>
          </cell>
          <cell r="N210">
            <v>79730</v>
          </cell>
          <cell r="O210">
            <v>77346</v>
          </cell>
          <cell r="P210">
            <v>837999</v>
          </cell>
          <cell r="R210">
            <v>57.819000000000003</v>
          </cell>
          <cell r="S210">
            <v>58.813000000000002</v>
          </cell>
          <cell r="T210">
            <v>61.012999999999998</v>
          </cell>
          <cell r="U210">
            <v>54.767000000000003</v>
          </cell>
          <cell r="V210">
            <v>65.478999999999999</v>
          </cell>
          <cell r="W210">
            <v>68.757000000000005</v>
          </cell>
          <cell r="X210">
            <v>69.643000000000001</v>
          </cell>
          <cell r="Y210">
            <v>78.757999999999996</v>
          </cell>
          <cell r="Z210">
            <v>79.224999999999994</v>
          </cell>
          <cell r="AA210">
            <v>86.649000000000001</v>
          </cell>
          <cell r="AB210">
            <v>79.73</v>
          </cell>
          <cell r="AC210">
            <v>77.346000000000004</v>
          </cell>
          <cell r="AD210">
            <v>837.99900000000014</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R211">
            <v>0</v>
          </cell>
          <cell r="S211">
            <v>0</v>
          </cell>
          <cell r="T211">
            <v>0</v>
          </cell>
          <cell r="U211">
            <v>0</v>
          </cell>
          <cell r="V211">
            <v>0</v>
          </cell>
          <cell r="W211">
            <v>0</v>
          </cell>
          <cell r="X211">
            <v>0</v>
          </cell>
          <cell r="Y211">
            <v>0</v>
          </cell>
          <cell r="Z211">
            <v>0</v>
          </cell>
          <cell r="AA211">
            <v>0</v>
          </cell>
          <cell r="AB211">
            <v>0</v>
          </cell>
          <cell r="AC211">
            <v>0</v>
          </cell>
          <cell r="AD211">
            <v>0</v>
          </cell>
        </row>
        <row r="212">
          <cell r="D212">
            <v>57819</v>
          </cell>
          <cell r="E212">
            <v>58813</v>
          </cell>
          <cell r="F212">
            <v>61013</v>
          </cell>
          <cell r="G212">
            <v>54767</v>
          </cell>
          <cell r="H212">
            <v>65479</v>
          </cell>
          <cell r="I212">
            <v>68757</v>
          </cell>
          <cell r="J212">
            <v>69643</v>
          </cell>
          <cell r="K212">
            <v>78758</v>
          </cell>
          <cell r="L212">
            <v>79225</v>
          </cell>
          <cell r="M212">
            <v>86649</v>
          </cell>
          <cell r="N212">
            <v>79730</v>
          </cell>
          <cell r="O212">
            <v>77346</v>
          </cell>
          <cell r="P212">
            <v>837999</v>
          </cell>
          <cell r="R212">
            <v>57.819000000000003</v>
          </cell>
          <cell r="S212">
            <v>58.813000000000002</v>
          </cell>
          <cell r="T212">
            <v>61.012999999999998</v>
          </cell>
          <cell r="U212">
            <v>54.767000000000003</v>
          </cell>
          <cell r="V212">
            <v>65.478999999999999</v>
          </cell>
          <cell r="W212">
            <v>68.757000000000005</v>
          </cell>
          <cell r="X212">
            <v>69.643000000000001</v>
          </cell>
          <cell r="Y212">
            <v>78.757999999999996</v>
          </cell>
          <cell r="Z212">
            <v>79.224999999999994</v>
          </cell>
          <cell r="AA212">
            <v>86.649000000000001</v>
          </cell>
          <cell r="AB212">
            <v>79.73</v>
          </cell>
          <cell r="AC212">
            <v>77.346000000000004</v>
          </cell>
          <cell r="AD212">
            <v>837.99900000000014</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R215">
            <v>0</v>
          </cell>
          <cell r="S215">
            <v>0</v>
          </cell>
          <cell r="T215">
            <v>0</v>
          </cell>
          <cell r="U215">
            <v>0</v>
          </cell>
          <cell r="V215">
            <v>0</v>
          </cell>
          <cell r="W215">
            <v>0</v>
          </cell>
          <cell r="X215">
            <v>0</v>
          </cell>
          <cell r="Y215">
            <v>0</v>
          </cell>
          <cell r="Z215">
            <v>0</v>
          </cell>
          <cell r="AA215">
            <v>0</v>
          </cell>
          <cell r="AB215">
            <v>0</v>
          </cell>
          <cell r="AC215">
            <v>0</v>
          </cell>
          <cell r="AD215">
            <v>0</v>
          </cell>
        </row>
        <row r="216">
          <cell r="D216">
            <v>790622</v>
          </cell>
          <cell r="E216">
            <v>783257</v>
          </cell>
          <cell r="F216">
            <v>775915</v>
          </cell>
          <cell r="G216">
            <v>775915</v>
          </cell>
          <cell r="H216">
            <v>775915</v>
          </cell>
          <cell r="I216">
            <v>775915</v>
          </cell>
          <cell r="J216">
            <v>775915</v>
          </cell>
          <cell r="K216">
            <v>775915</v>
          </cell>
          <cell r="L216">
            <v>775915</v>
          </cell>
          <cell r="M216">
            <v>775915</v>
          </cell>
          <cell r="N216">
            <v>775915</v>
          </cell>
          <cell r="O216">
            <v>775915</v>
          </cell>
          <cell r="P216">
            <v>9333029</v>
          </cell>
          <cell r="R216">
            <v>790.62199999999996</v>
          </cell>
          <cell r="S216">
            <v>783.25699999999995</v>
          </cell>
          <cell r="T216">
            <v>775.91499999999996</v>
          </cell>
          <cell r="U216">
            <v>775.91499999999996</v>
          </cell>
          <cell r="V216">
            <v>775.91499999999996</v>
          </cell>
          <cell r="W216">
            <v>775.91499999999996</v>
          </cell>
          <cell r="X216">
            <v>775.91499999999996</v>
          </cell>
          <cell r="Y216">
            <v>775.91499999999996</v>
          </cell>
          <cell r="Z216">
            <v>775.91499999999996</v>
          </cell>
          <cell r="AA216">
            <v>775.91499999999996</v>
          </cell>
          <cell r="AB216">
            <v>775.91499999999996</v>
          </cell>
          <cell r="AC216">
            <v>775.91499999999996</v>
          </cell>
          <cell r="AD216">
            <v>9333.0289999999986</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R217">
            <v>0</v>
          </cell>
          <cell r="S217">
            <v>0</v>
          </cell>
          <cell r="T217">
            <v>0</v>
          </cell>
          <cell r="U217">
            <v>0</v>
          </cell>
          <cell r="V217">
            <v>0</v>
          </cell>
          <cell r="W217">
            <v>0</v>
          </cell>
          <cell r="X217">
            <v>0</v>
          </cell>
          <cell r="Y217">
            <v>0</v>
          </cell>
          <cell r="Z217">
            <v>0</v>
          </cell>
          <cell r="AA217">
            <v>0</v>
          </cell>
          <cell r="AB217">
            <v>0</v>
          </cell>
          <cell r="AC217">
            <v>0</v>
          </cell>
          <cell r="AD217">
            <v>0</v>
          </cell>
        </row>
        <row r="218">
          <cell r="D218">
            <v>790622</v>
          </cell>
          <cell r="E218">
            <v>783257</v>
          </cell>
          <cell r="F218">
            <v>775915</v>
          </cell>
          <cell r="G218">
            <v>775915</v>
          </cell>
          <cell r="H218">
            <v>775915</v>
          </cell>
          <cell r="I218">
            <v>775915</v>
          </cell>
          <cell r="J218">
            <v>775915</v>
          </cell>
          <cell r="K218">
            <v>775915</v>
          </cell>
          <cell r="L218">
            <v>775915</v>
          </cell>
          <cell r="M218">
            <v>775915</v>
          </cell>
          <cell r="N218">
            <v>775915</v>
          </cell>
          <cell r="O218">
            <v>775915</v>
          </cell>
          <cell r="P218">
            <v>9333029</v>
          </cell>
          <cell r="R218">
            <v>790.62199999999996</v>
          </cell>
          <cell r="S218">
            <v>783.25699999999995</v>
          </cell>
          <cell r="T218">
            <v>775.91499999999996</v>
          </cell>
          <cell r="U218">
            <v>775.91499999999996</v>
          </cell>
          <cell r="V218">
            <v>775.91499999999996</v>
          </cell>
          <cell r="W218">
            <v>775.91499999999996</v>
          </cell>
          <cell r="X218">
            <v>775.91499999999996</v>
          </cell>
          <cell r="Y218">
            <v>775.91499999999996</v>
          </cell>
          <cell r="Z218">
            <v>775.91499999999996</v>
          </cell>
          <cell r="AA218">
            <v>775.91499999999996</v>
          </cell>
          <cell r="AB218">
            <v>775.91499999999996</v>
          </cell>
          <cell r="AC218">
            <v>775.91499999999996</v>
          </cell>
          <cell r="AD218">
            <v>9333.0289999999986</v>
          </cell>
        </row>
        <row r="220">
          <cell r="D220">
            <v>90375</v>
          </cell>
          <cell r="E220">
            <v>202548</v>
          </cell>
          <cell r="F220">
            <v>218426</v>
          </cell>
          <cell r="G220">
            <v>142442</v>
          </cell>
          <cell r="H220">
            <v>209627</v>
          </cell>
          <cell r="I220">
            <v>177301</v>
          </cell>
          <cell r="J220">
            <v>128445</v>
          </cell>
          <cell r="K220">
            <v>163004</v>
          </cell>
          <cell r="L220">
            <v>146282</v>
          </cell>
          <cell r="M220">
            <v>-221</v>
          </cell>
          <cell r="N220">
            <v>199502</v>
          </cell>
          <cell r="O220">
            <v>253458</v>
          </cell>
          <cell r="P220">
            <v>1931189</v>
          </cell>
          <cell r="R220">
            <v>90.375</v>
          </cell>
          <cell r="S220">
            <v>202.548</v>
          </cell>
          <cell r="T220">
            <v>218.42600000000016</v>
          </cell>
          <cell r="U220">
            <v>142.44200000000001</v>
          </cell>
          <cell r="V220">
            <v>209.62699999999995</v>
          </cell>
          <cell r="W220">
            <v>177.30099999999993</v>
          </cell>
          <cell r="X220">
            <v>128.44499999999994</v>
          </cell>
          <cell r="Y220">
            <v>163.00399999999991</v>
          </cell>
          <cell r="Z220">
            <v>146.28199999999993</v>
          </cell>
          <cell r="AA220">
            <v>-0.22100000000000364</v>
          </cell>
          <cell r="AB220">
            <v>199.50199999999995</v>
          </cell>
          <cell r="AC220">
            <v>253.45799999999986</v>
          </cell>
          <cell r="AD220">
            <v>1931.1889999999967</v>
          </cell>
        </row>
        <row r="224">
          <cell r="D224">
            <v>-2066</v>
          </cell>
          <cell r="E224">
            <v>-2066</v>
          </cell>
          <cell r="F224">
            <v>-2051</v>
          </cell>
          <cell r="G224">
            <v>-2051</v>
          </cell>
          <cell r="H224">
            <v>-2111</v>
          </cell>
          <cell r="I224">
            <v>-2035</v>
          </cell>
          <cell r="J224">
            <v>-2111</v>
          </cell>
          <cell r="K224">
            <v>-2172</v>
          </cell>
          <cell r="L224">
            <v>-2218</v>
          </cell>
          <cell r="M224">
            <v>-2111</v>
          </cell>
          <cell r="N224">
            <v>-2035</v>
          </cell>
          <cell r="O224">
            <v>-2035</v>
          </cell>
          <cell r="P224">
            <v>-25062</v>
          </cell>
          <cell r="R224">
            <v>-2.0659999999999998</v>
          </cell>
          <cell r="S224">
            <v>-2.0659999999999998</v>
          </cell>
          <cell r="T224">
            <v>-2.0510000000000002</v>
          </cell>
          <cell r="U224">
            <v>-2.0510000000000002</v>
          </cell>
          <cell r="V224">
            <v>-2.1110000000000002</v>
          </cell>
          <cell r="W224">
            <v>-2.0350000000000001</v>
          </cell>
          <cell r="X224">
            <v>-2.1110000000000002</v>
          </cell>
          <cell r="Y224">
            <v>-2.1720000000000002</v>
          </cell>
          <cell r="Z224">
            <v>-2.218</v>
          </cell>
          <cell r="AA224">
            <v>-2.1110000000000002</v>
          </cell>
          <cell r="AB224">
            <v>-2.0350000000000001</v>
          </cell>
          <cell r="AC224">
            <v>-2.0350000000000001</v>
          </cell>
          <cell r="AD224">
            <v>-25.062000000000001</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R225">
            <v>0</v>
          </cell>
          <cell r="S225">
            <v>0</v>
          </cell>
          <cell r="T225">
            <v>0</v>
          </cell>
          <cell r="U225">
            <v>0</v>
          </cell>
          <cell r="V225">
            <v>0</v>
          </cell>
          <cell r="W225">
            <v>0</v>
          </cell>
          <cell r="X225">
            <v>0</v>
          </cell>
          <cell r="Y225">
            <v>0</v>
          </cell>
          <cell r="Z225">
            <v>0</v>
          </cell>
          <cell r="AA225">
            <v>0</v>
          </cell>
          <cell r="AB225">
            <v>0</v>
          </cell>
          <cell r="AC225">
            <v>0</v>
          </cell>
          <cell r="AD225">
            <v>0</v>
          </cell>
        </row>
        <row r="226">
          <cell r="D226">
            <v>-2066</v>
          </cell>
          <cell r="E226">
            <v>-2066</v>
          </cell>
          <cell r="F226">
            <v>-2051</v>
          </cell>
          <cell r="G226">
            <v>-2051</v>
          </cell>
          <cell r="H226">
            <v>-2111</v>
          </cell>
          <cell r="I226">
            <v>-2035</v>
          </cell>
          <cell r="J226">
            <v>-2111</v>
          </cell>
          <cell r="K226">
            <v>-2172</v>
          </cell>
          <cell r="L226">
            <v>-2218</v>
          </cell>
          <cell r="M226">
            <v>-2111</v>
          </cell>
          <cell r="N226">
            <v>-2035</v>
          </cell>
          <cell r="O226">
            <v>-2035</v>
          </cell>
          <cell r="P226">
            <v>-25062</v>
          </cell>
          <cell r="R226">
            <v>-2.0659999999999998</v>
          </cell>
          <cell r="S226">
            <v>-2.0659999999999998</v>
          </cell>
          <cell r="T226">
            <v>-2.0510000000000002</v>
          </cell>
          <cell r="U226">
            <v>-2.0510000000000002</v>
          </cell>
          <cell r="V226">
            <v>-2.1110000000000002</v>
          </cell>
          <cell r="W226">
            <v>-2.0350000000000001</v>
          </cell>
          <cell r="X226">
            <v>-2.1110000000000002</v>
          </cell>
          <cell r="Y226">
            <v>-2.1720000000000002</v>
          </cell>
          <cell r="Z226">
            <v>-2.218</v>
          </cell>
          <cell r="AA226">
            <v>-2.1110000000000002</v>
          </cell>
          <cell r="AB226">
            <v>-2.0350000000000001</v>
          </cell>
          <cell r="AC226">
            <v>-2.0350000000000001</v>
          </cell>
          <cell r="AD226">
            <v>-25.062000000000001</v>
          </cell>
        </row>
        <row r="229">
          <cell r="D229">
            <v>7858</v>
          </cell>
          <cell r="E229">
            <v>7399</v>
          </cell>
          <cell r="F229">
            <v>7403</v>
          </cell>
          <cell r="G229">
            <v>7402</v>
          </cell>
          <cell r="H229">
            <v>7342</v>
          </cell>
          <cell r="I229">
            <v>7325</v>
          </cell>
          <cell r="J229">
            <v>7327</v>
          </cell>
          <cell r="K229">
            <v>7392</v>
          </cell>
          <cell r="L229">
            <v>7859</v>
          </cell>
          <cell r="M229">
            <v>7375</v>
          </cell>
          <cell r="N229">
            <v>6787</v>
          </cell>
          <cell r="O229">
            <v>6299</v>
          </cell>
          <cell r="P229">
            <v>87768</v>
          </cell>
          <cell r="R229">
            <v>7.8579999999999997</v>
          </cell>
          <cell r="S229">
            <v>7.399</v>
          </cell>
          <cell r="T229">
            <v>7.4029999999999996</v>
          </cell>
          <cell r="U229">
            <v>7.4020000000000001</v>
          </cell>
          <cell r="V229">
            <v>7.3419999999999996</v>
          </cell>
          <cell r="W229">
            <v>7.3250000000000002</v>
          </cell>
          <cell r="X229">
            <v>7.327</v>
          </cell>
          <cell r="Y229">
            <v>7.3920000000000003</v>
          </cell>
          <cell r="Z229">
            <v>7.859</v>
          </cell>
          <cell r="AA229">
            <v>7.375</v>
          </cell>
          <cell r="AB229">
            <v>6.7869999999999999</v>
          </cell>
          <cell r="AC229">
            <v>6.2990000000000004</v>
          </cell>
          <cell r="AD229">
            <v>87.768000000000015</v>
          </cell>
        </row>
        <row r="230">
          <cell r="D230">
            <v>23598</v>
          </cell>
          <cell r="E230">
            <v>27250</v>
          </cell>
          <cell r="F230">
            <v>23500</v>
          </cell>
          <cell r="G230">
            <v>26183</v>
          </cell>
          <cell r="H230">
            <v>22057</v>
          </cell>
          <cell r="I230">
            <v>30074</v>
          </cell>
          <cell r="J230">
            <v>25219</v>
          </cell>
          <cell r="K230">
            <v>25312</v>
          </cell>
          <cell r="L230">
            <v>22734</v>
          </cell>
          <cell r="M230">
            <v>19499</v>
          </cell>
          <cell r="N230">
            <v>20035</v>
          </cell>
          <cell r="O230">
            <v>20573</v>
          </cell>
          <cell r="P230">
            <v>286034</v>
          </cell>
          <cell r="R230">
            <v>23.597999999999999</v>
          </cell>
          <cell r="S230">
            <v>27.25</v>
          </cell>
          <cell r="T230">
            <v>23.5</v>
          </cell>
          <cell r="U230">
            <v>26.183</v>
          </cell>
          <cell r="V230">
            <v>22.056999999999999</v>
          </cell>
          <cell r="W230">
            <v>30.074000000000002</v>
          </cell>
          <cell r="X230">
            <v>25.219000000000001</v>
          </cell>
          <cell r="Y230">
            <v>25.312000000000001</v>
          </cell>
          <cell r="Z230">
            <v>22.734000000000002</v>
          </cell>
          <cell r="AA230">
            <v>19.498999999999999</v>
          </cell>
          <cell r="AB230">
            <v>20.035</v>
          </cell>
          <cell r="AC230">
            <v>20.573</v>
          </cell>
          <cell r="AD230">
            <v>286.03399999999999</v>
          </cell>
        </row>
        <row r="231">
          <cell r="D231">
            <v>31456</v>
          </cell>
          <cell r="E231">
            <v>34649</v>
          </cell>
          <cell r="F231">
            <v>30903</v>
          </cell>
          <cell r="G231">
            <v>33585</v>
          </cell>
          <cell r="H231">
            <v>29399</v>
          </cell>
          <cell r="I231">
            <v>37399</v>
          </cell>
          <cell r="J231">
            <v>32546</v>
          </cell>
          <cell r="K231">
            <v>32704</v>
          </cell>
          <cell r="L231">
            <v>30593</v>
          </cell>
          <cell r="M231">
            <v>26874</v>
          </cell>
          <cell r="N231">
            <v>26822</v>
          </cell>
          <cell r="O231">
            <v>26872</v>
          </cell>
          <cell r="P231">
            <v>373802</v>
          </cell>
          <cell r="R231">
            <v>31.456</v>
          </cell>
          <cell r="S231">
            <v>34.649000000000001</v>
          </cell>
          <cell r="T231">
            <v>30.902999999999999</v>
          </cell>
          <cell r="U231">
            <v>33.585000000000001</v>
          </cell>
          <cell r="V231">
            <v>29.398999999999997</v>
          </cell>
          <cell r="W231">
            <v>37.399000000000001</v>
          </cell>
          <cell r="X231">
            <v>32.545999999999999</v>
          </cell>
          <cell r="Y231">
            <v>32.704000000000001</v>
          </cell>
          <cell r="Z231">
            <v>30.593000000000004</v>
          </cell>
          <cell r="AA231">
            <v>26.873999999999999</v>
          </cell>
          <cell r="AB231">
            <v>26.821999999999999</v>
          </cell>
          <cell r="AC231">
            <v>26.872</v>
          </cell>
          <cell r="AD231">
            <v>373.80200000000002</v>
          </cell>
        </row>
        <row r="233">
          <cell r="D233">
            <v>29390</v>
          </cell>
          <cell r="E233">
            <v>32583</v>
          </cell>
          <cell r="F233">
            <v>28852</v>
          </cell>
          <cell r="G233">
            <v>31534</v>
          </cell>
          <cell r="H233">
            <v>27288</v>
          </cell>
          <cell r="I233">
            <v>35364</v>
          </cell>
          <cell r="J233">
            <v>30435</v>
          </cell>
          <cell r="K233">
            <v>30532</v>
          </cell>
          <cell r="L233">
            <v>28375</v>
          </cell>
          <cell r="M233">
            <v>24763</v>
          </cell>
          <cell r="N233">
            <v>24787</v>
          </cell>
          <cell r="O233">
            <v>24837</v>
          </cell>
          <cell r="P233">
            <v>348740</v>
          </cell>
          <cell r="R233">
            <v>29.39</v>
          </cell>
          <cell r="S233">
            <v>32.582999999999998</v>
          </cell>
          <cell r="T233">
            <v>28.851999999999997</v>
          </cell>
          <cell r="U233">
            <v>31.533999999999999</v>
          </cell>
          <cell r="V233">
            <v>27.287999999999997</v>
          </cell>
          <cell r="W233">
            <v>35.364000000000004</v>
          </cell>
          <cell r="X233">
            <v>30.434999999999999</v>
          </cell>
          <cell r="Y233">
            <v>30.532</v>
          </cell>
          <cell r="Z233">
            <v>28.375000000000004</v>
          </cell>
          <cell r="AA233">
            <v>24.762999999999998</v>
          </cell>
          <cell r="AB233">
            <v>24.786999999999999</v>
          </cell>
          <cell r="AC233">
            <v>24.837</v>
          </cell>
          <cell r="AD233">
            <v>348.74</v>
          </cell>
        </row>
        <row r="236">
          <cell r="D236">
            <v>4865</v>
          </cell>
          <cell r="E236">
            <v>1584</v>
          </cell>
          <cell r="F236">
            <v>3094</v>
          </cell>
          <cell r="G236">
            <v>3074</v>
          </cell>
          <cell r="H236">
            <v>1913</v>
          </cell>
          <cell r="I236">
            <v>2962</v>
          </cell>
          <cell r="J236">
            <v>4417</v>
          </cell>
          <cell r="K236">
            <v>3918</v>
          </cell>
          <cell r="L236">
            <v>2007</v>
          </cell>
          <cell r="M236">
            <v>2023</v>
          </cell>
          <cell r="N236">
            <v>1961</v>
          </cell>
          <cell r="O236">
            <v>2037</v>
          </cell>
          <cell r="P236">
            <v>33855</v>
          </cell>
          <cell r="R236">
            <v>4.8650000000000002</v>
          </cell>
          <cell r="S236">
            <v>1.5840000000000001</v>
          </cell>
          <cell r="T236">
            <v>3.0939999999999999</v>
          </cell>
          <cell r="U236">
            <v>3.0739999999999998</v>
          </cell>
          <cell r="V236">
            <v>1.913</v>
          </cell>
          <cell r="W236">
            <v>2.9620000000000002</v>
          </cell>
          <cell r="X236">
            <v>4.4169999999999998</v>
          </cell>
          <cell r="Y236">
            <v>3.9180000000000001</v>
          </cell>
          <cell r="Z236">
            <v>2.0070000000000001</v>
          </cell>
          <cell r="AA236">
            <v>2.0230000000000001</v>
          </cell>
          <cell r="AB236">
            <v>1.9610000000000001</v>
          </cell>
          <cell r="AC236">
            <v>2.0369999999999999</v>
          </cell>
          <cell r="AD236">
            <v>33.854999999999997</v>
          </cell>
        </row>
        <row r="237">
          <cell r="D237">
            <v>133363</v>
          </cell>
          <cell r="E237">
            <v>133810</v>
          </cell>
          <cell r="F237">
            <v>135526</v>
          </cell>
          <cell r="G237">
            <v>131583</v>
          </cell>
          <cell r="H237">
            <v>137640</v>
          </cell>
          <cell r="I237">
            <v>128900</v>
          </cell>
          <cell r="J237">
            <v>131681</v>
          </cell>
          <cell r="K237">
            <v>130909</v>
          </cell>
          <cell r="L237">
            <v>133488</v>
          </cell>
          <cell r="M237">
            <v>138122</v>
          </cell>
          <cell r="N237">
            <v>138384</v>
          </cell>
          <cell r="O237">
            <v>140098</v>
          </cell>
          <cell r="P237">
            <v>1613504</v>
          </cell>
          <cell r="R237">
            <v>133.363</v>
          </cell>
          <cell r="S237">
            <v>133.81</v>
          </cell>
          <cell r="T237">
            <v>135.52600000000001</v>
          </cell>
          <cell r="U237">
            <v>131.583</v>
          </cell>
          <cell r="V237">
            <v>137.63999999999999</v>
          </cell>
          <cell r="W237">
            <v>128.9</v>
          </cell>
          <cell r="X237">
            <v>131.68100000000001</v>
          </cell>
          <cell r="Y237">
            <v>130.90899999999999</v>
          </cell>
          <cell r="Z237">
            <v>133.488</v>
          </cell>
          <cell r="AA237">
            <v>138.12200000000001</v>
          </cell>
          <cell r="AB237">
            <v>138.38399999999999</v>
          </cell>
          <cell r="AC237">
            <v>140.09800000000001</v>
          </cell>
          <cell r="AD237">
            <v>1613.5040000000001</v>
          </cell>
        </row>
        <row r="238">
          <cell r="D238">
            <v>138228</v>
          </cell>
          <cell r="E238">
            <v>135394</v>
          </cell>
          <cell r="F238">
            <v>138620</v>
          </cell>
          <cell r="G238">
            <v>134657</v>
          </cell>
          <cell r="H238">
            <v>139553</v>
          </cell>
          <cell r="I238">
            <v>131862</v>
          </cell>
          <cell r="J238">
            <v>136098</v>
          </cell>
          <cell r="K238">
            <v>134827</v>
          </cell>
          <cell r="L238">
            <v>135495</v>
          </cell>
          <cell r="M238">
            <v>140145</v>
          </cell>
          <cell r="N238">
            <v>140345</v>
          </cell>
          <cell r="O238">
            <v>142135</v>
          </cell>
          <cell r="P238">
            <v>1647359</v>
          </cell>
          <cell r="R238">
            <v>138.22800000000001</v>
          </cell>
          <cell r="S238">
            <v>135.39400000000001</v>
          </cell>
          <cell r="T238">
            <v>138.62</v>
          </cell>
          <cell r="U238">
            <v>134.65700000000001</v>
          </cell>
          <cell r="V238">
            <v>139.553</v>
          </cell>
          <cell r="W238">
            <v>131.86199999999999</v>
          </cell>
          <cell r="X238">
            <v>136.09800000000001</v>
          </cell>
          <cell r="Y238">
            <v>134.827</v>
          </cell>
          <cell r="Z238">
            <v>135.495</v>
          </cell>
          <cell r="AA238">
            <v>140.14500000000001</v>
          </cell>
          <cell r="AB238">
            <v>140.345</v>
          </cell>
          <cell r="AC238">
            <v>142.13500000000002</v>
          </cell>
          <cell r="AD238">
            <v>1647.3590000000002</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R241">
            <v>0</v>
          </cell>
          <cell r="S241">
            <v>0</v>
          </cell>
          <cell r="T241">
            <v>0</v>
          </cell>
          <cell r="U241">
            <v>0</v>
          </cell>
          <cell r="V241">
            <v>0</v>
          </cell>
          <cell r="W241">
            <v>0</v>
          </cell>
          <cell r="X241">
            <v>0</v>
          </cell>
          <cell r="Y241">
            <v>0</v>
          </cell>
          <cell r="Z241">
            <v>0</v>
          </cell>
          <cell r="AA241">
            <v>0</v>
          </cell>
          <cell r="AB241">
            <v>0</v>
          </cell>
          <cell r="AC241">
            <v>0</v>
          </cell>
          <cell r="AD241">
            <v>0</v>
          </cell>
        </row>
        <row r="242">
          <cell r="D242">
            <v>0</v>
          </cell>
          <cell r="E242">
            <v>0</v>
          </cell>
          <cell r="F242">
            <v>0</v>
          </cell>
          <cell r="G242">
            <v>0</v>
          </cell>
          <cell r="H242">
            <v>0</v>
          </cell>
          <cell r="I242">
            <v>0</v>
          </cell>
          <cell r="J242">
            <v>0</v>
          </cell>
          <cell r="K242">
            <v>0</v>
          </cell>
          <cell r="L242">
            <v>0</v>
          </cell>
          <cell r="M242">
            <v>0</v>
          </cell>
          <cell r="N242">
            <v>0</v>
          </cell>
          <cell r="O242">
            <v>0</v>
          </cell>
          <cell r="P242">
            <v>0</v>
          </cell>
          <cell r="R242">
            <v>0</v>
          </cell>
          <cell r="S242">
            <v>0</v>
          </cell>
          <cell r="T242">
            <v>0</v>
          </cell>
          <cell r="U242">
            <v>0</v>
          </cell>
          <cell r="V242">
            <v>0</v>
          </cell>
          <cell r="W242">
            <v>0</v>
          </cell>
          <cell r="X242">
            <v>0</v>
          </cell>
          <cell r="Y242">
            <v>0</v>
          </cell>
          <cell r="Z242">
            <v>0</v>
          </cell>
          <cell r="AA242">
            <v>0</v>
          </cell>
          <cell r="AB242">
            <v>0</v>
          </cell>
          <cell r="AC242">
            <v>0</v>
          </cell>
          <cell r="AD242">
            <v>0</v>
          </cell>
        </row>
        <row r="243">
          <cell r="D243">
            <v>0</v>
          </cell>
          <cell r="E243">
            <v>0</v>
          </cell>
          <cell r="F243">
            <v>0</v>
          </cell>
          <cell r="G243">
            <v>0</v>
          </cell>
          <cell r="H243">
            <v>0</v>
          </cell>
          <cell r="I243">
            <v>0</v>
          </cell>
          <cell r="J243">
            <v>0</v>
          </cell>
          <cell r="K243">
            <v>0</v>
          </cell>
          <cell r="L243">
            <v>0</v>
          </cell>
          <cell r="M243">
            <v>0</v>
          </cell>
          <cell r="N243">
            <v>0</v>
          </cell>
          <cell r="O243">
            <v>0</v>
          </cell>
          <cell r="P243">
            <v>0</v>
          </cell>
          <cell r="R243">
            <v>0</v>
          </cell>
          <cell r="S243">
            <v>0</v>
          </cell>
          <cell r="T243">
            <v>0</v>
          </cell>
          <cell r="U243">
            <v>0</v>
          </cell>
          <cell r="V243">
            <v>0</v>
          </cell>
          <cell r="W243">
            <v>0</v>
          </cell>
          <cell r="X243">
            <v>0</v>
          </cell>
          <cell r="Y243">
            <v>0</v>
          </cell>
          <cell r="Z243">
            <v>0</v>
          </cell>
          <cell r="AA243">
            <v>0</v>
          </cell>
          <cell r="AB243">
            <v>0</v>
          </cell>
          <cell r="AC243">
            <v>0</v>
          </cell>
          <cell r="AD243">
            <v>0</v>
          </cell>
        </row>
        <row r="246">
          <cell r="D246">
            <v>0</v>
          </cell>
          <cell r="E246">
            <v>0</v>
          </cell>
          <cell r="F246">
            <v>0</v>
          </cell>
          <cell r="G246">
            <v>0</v>
          </cell>
          <cell r="H246">
            <v>0</v>
          </cell>
          <cell r="I246">
            <v>0</v>
          </cell>
          <cell r="J246">
            <v>0</v>
          </cell>
          <cell r="K246">
            <v>0</v>
          </cell>
          <cell r="L246">
            <v>0</v>
          </cell>
          <cell r="M246">
            <v>0</v>
          </cell>
          <cell r="N246">
            <v>0</v>
          </cell>
          <cell r="O246">
            <v>0</v>
          </cell>
          <cell r="P246">
            <v>0</v>
          </cell>
          <cell r="R246">
            <v>0</v>
          </cell>
          <cell r="S246">
            <v>0</v>
          </cell>
          <cell r="T246">
            <v>0</v>
          </cell>
          <cell r="U246">
            <v>0</v>
          </cell>
          <cell r="V246">
            <v>0</v>
          </cell>
          <cell r="W246">
            <v>0</v>
          </cell>
          <cell r="X246">
            <v>0</v>
          </cell>
          <cell r="Y246">
            <v>0</v>
          </cell>
          <cell r="Z246">
            <v>0</v>
          </cell>
          <cell r="AA246">
            <v>0</v>
          </cell>
          <cell r="AB246">
            <v>0</v>
          </cell>
          <cell r="AC246">
            <v>0</v>
          </cell>
          <cell r="AD246">
            <v>0</v>
          </cell>
        </row>
        <row r="247">
          <cell r="D247">
            <v>55000</v>
          </cell>
          <cell r="E247">
            <v>55000</v>
          </cell>
          <cell r="F247">
            <v>55000</v>
          </cell>
          <cell r="G247">
            <v>55000</v>
          </cell>
          <cell r="H247">
            <v>55000</v>
          </cell>
          <cell r="I247">
            <v>55000</v>
          </cell>
          <cell r="J247">
            <v>55000</v>
          </cell>
          <cell r="K247">
            <v>55000</v>
          </cell>
          <cell r="L247">
            <v>55000</v>
          </cell>
          <cell r="M247">
            <v>55000</v>
          </cell>
          <cell r="N247">
            <v>55000</v>
          </cell>
          <cell r="O247">
            <v>55000</v>
          </cell>
          <cell r="P247">
            <v>660000</v>
          </cell>
          <cell r="R247">
            <v>55</v>
          </cell>
          <cell r="S247">
            <v>55</v>
          </cell>
          <cell r="T247">
            <v>55</v>
          </cell>
          <cell r="U247">
            <v>55</v>
          </cell>
          <cell r="V247">
            <v>55</v>
          </cell>
          <cell r="W247">
            <v>55</v>
          </cell>
          <cell r="X247">
            <v>55</v>
          </cell>
          <cell r="Y247">
            <v>55</v>
          </cell>
          <cell r="Z247">
            <v>55</v>
          </cell>
          <cell r="AA247">
            <v>55</v>
          </cell>
          <cell r="AB247">
            <v>55</v>
          </cell>
          <cell r="AC247">
            <v>55</v>
          </cell>
          <cell r="AD247">
            <v>660</v>
          </cell>
        </row>
        <row r="248">
          <cell r="D248">
            <v>55000</v>
          </cell>
          <cell r="E248">
            <v>55000</v>
          </cell>
          <cell r="F248">
            <v>55000</v>
          </cell>
          <cell r="G248">
            <v>55000</v>
          </cell>
          <cell r="H248">
            <v>55000</v>
          </cell>
          <cell r="I248">
            <v>55000</v>
          </cell>
          <cell r="J248">
            <v>55000</v>
          </cell>
          <cell r="K248">
            <v>55000</v>
          </cell>
          <cell r="L248">
            <v>55000</v>
          </cell>
          <cell r="M248">
            <v>55000</v>
          </cell>
          <cell r="N248">
            <v>55000</v>
          </cell>
          <cell r="O248">
            <v>55000</v>
          </cell>
          <cell r="P248">
            <v>660000</v>
          </cell>
          <cell r="R248">
            <v>55</v>
          </cell>
          <cell r="S248">
            <v>55</v>
          </cell>
          <cell r="T248">
            <v>55</v>
          </cell>
          <cell r="U248">
            <v>55</v>
          </cell>
          <cell r="V248">
            <v>55</v>
          </cell>
          <cell r="W248">
            <v>55</v>
          </cell>
          <cell r="X248">
            <v>55</v>
          </cell>
          <cell r="Y248">
            <v>55</v>
          </cell>
          <cell r="Z248">
            <v>55</v>
          </cell>
          <cell r="AA248">
            <v>55</v>
          </cell>
          <cell r="AB248">
            <v>55</v>
          </cell>
          <cell r="AC248">
            <v>55</v>
          </cell>
          <cell r="AD248">
            <v>660</v>
          </cell>
        </row>
        <row r="250">
          <cell r="D250">
            <v>222618</v>
          </cell>
          <cell r="E250">
            <v>222977</v>
          </cell>
          <cell r="F250">
            <v>222472</v>
          </cell>
          <cell r="G250">
            <v>221191</v>
          </cell>
          <cell r="H250">
            <v>221841</v>
          </cell>
          <cell r="I250">
            <v>222226</v>
          </cell>
          <cell r="J250">
            <v>221533</v>
          </cell>
          <cell r="K250">
            <v>220359</v>
          </cell>
          <cell r="L250">
            <v>218870</v>
          </cell>
          <cell r="M250">
            <v>219908</v>
          </cell>
          <cell r="N250">
            <v>220132</v>
          </cell>
          <cell r="O250">
            <v>221972</v>
          </cell>
          <cell r="P250">
            <v>2656099</v>
          </cell>
          <cell r="R250">
            <v>222.61799999999999</v>
          </cell>
          <cell r="S250">
            <v>222.977</v>
          </cell>
          <cell r="T250">
            <v>222.47200000000001</v>
          </cell>
          <cell r="U250">
            <v>221.19100000000003</v>
          </cell>
          <cell r="V250">
            <v>221.84100000000001</v>
          </cell>
          <cell r="W250">
            <v>222.226</v>
          </cell>
          <cell r="X250">
            <v>221.53300000000002</v>
          </cell>
          <cell r="Y250">
            <v>220.35900000000001</v>
          </cell>
          <cell r="Z250">
            <v>218.87000000000003</v>
          </cell>
          <cell r="AA250">
            <v>219.90800000000002</v>
          </cell>
          <cell r="AB250">
            <v>220.13200000000001</v>
          </cell>
          <cell r="AC250">
            <v>221.97200000000001</v>
          </cell>
          <cell r="AD250">
            <v>2656.0990000000002</v>
          </cell>
        </row>
        <row r="252">
          <cell r="P252">
            <v>0</v>
          </cell>
        </row>
        <row r="254">
          <cell r="D254">
            <v>22835389</v>
          </cell>
          <cell r="E254">
            <v>22767738</v>
          </cell>
          <cell r="F254">
            <v>22947247</v>
          </cell>
          <cell r="G254">
            <v>22169936</v>
          </cell>
          <cell r="H254">
            <v>22629942</v>
          </cell>
          <cell r="I254">
            <v>20636577</v>
          </cell>
          <cell r="J254">
            <v>22951330</v>
          </cell>
          <cell r="K254">
            <v>23415951</v>
          </cell>
          <cell r="L254">
            <v>22623062</v>
          </cell>
          <cell r="M254">
            <v>22671035</v>
          </cell>
          <cell r="N254">
            <v>21913178</v>
          </cell>
          <cell r="O254">
            <v>21179119</v>
          </cell>
          <cell r="P254">
            <v>268740504</v>
          </cell>
          <cell r="R254">
            <v>22835.388999999996</v>
          </cell>
          <cell r="S254">
            <v>22767.737999999998</v>
          </cell>
          <cell r="T254">
            <v>22947.247000000003</v>
          </cell>
          <cell r="U254">
            <v>22169.936000000002</v>
          </cell>
          <cell r="V254">
            <v>22629.941999999999</v>
          </cell>
          <cell r="W254">
            <v>20636.576999999997</v>
          </cell>
          <cell r="X254">
            <v>22951.33</v>
          </cell>
          <cell r="Y254">
            <v>23415.951000000001</v>
          </cell>
          <cell r="Z254">
            <v>22623.061999999998</v>
          </cell>
          <cell r="AA254">
            <v>22671.034999999996</v>
          </cell>
          <cell r="AB254">
            <v>21913.178</v>
          </cell>
          <cell r="AC254">
            <v>21179.118999999999</v>
          </cell>
          <cell r="AD254">
            <v>268740.50400000002</v>
          </cell>
        </row>
        <row r="257">
          <cell r="D257">
            <v>-2722997</v>
          </cell>
          <cell r="E257">
            <v>-2723578</v>
          </cell>
          <cell r="F257">
            <v>-3455774</v>
          </cell>
          <cell r="G257">
            <v>-3453382</v>
          </cell>
          <cell r="H257">
            <v>-3327094</v>
          </cell>
          <cell r="I257">
            <v>-3909434</v>
          </cell>
          <cell r="J257">
            <v>-2949410</v>
          </cell>
          <cell r="K257">
            <v>-2881726</v>
          </cell>
          <cell r="L257">
            <v>-2704302</v>
          </cell>
          <cell r="M257">
            <v>-2921303</v>
          </cell>
          <cell r="N257">
            <v>-2958572</v>
          </cell>
          <cell r="O257">
            <v>-3541050</v>
          </cell>
          <cell r="P257">
            <v>-37548622</v>
          </cell>
          <cell r="R257">
            <v>-2722.9970000000003</v>
          </cell>
          <cell r="S257">
            <v>-2723.578</v>
          </cell>
          <cell r="T257">
            <v>-3455.7739999999994</v>
          </cell>
          <cell r="U257">
            <v>-3453.3820000000001</v>
          </cell>
          <cell r="V257">
            <v>-3327.0940000000005</v>
          </cell>
          <cell r="W257">
            <v>-3909.4339999999997</v>
          </cell>
          <cell r="X257">
            <v>-2949.41</v>
          </cell>
          <cell r="Y257">
            <v>-2881.7260000000006</v>
          </cell>
          <cell r="Z257">
            <v>-2704.3020000000001</v>
          </cell>
          <cell r="AA257">
            <v>-2921.3030000000003</v>
          </cell>
          <cell r="AB257">
            <v>-2958.5720000000001</v>
          </cell>
          <cell r="AC257">
            <v>-3541.05</v>
          </cell>
          <cell r="AD257">
            <v>-37548.622000000003</v>
          </cell>
        </row>
        <row r="258">
          <cell r="D258">
            <v>-105610</v>
          </cell>
          <cell r="E258">
            <v>-149459</v>
          </cell>
          <cell r="F258">
            <v>-170399</v>
          </cell>
          <cell r="G258">
            <v>-99173</v>
          </cell>
          <cell r="H258">
            <v>-102290</v>
          </cell>
          <cell r="I258">
            <v>-94121</v>
          </cell>
          <cell r="J258">
            <v>-113939</v>
          </cell>
          <cell r="K258">
            <v>-95215</v>
          </cell>
          <cell r="L258">
            <v>-85763</v>
          </cell>
          <cell r="M258">
            <v>-82492</v>
          </cell>
          <cell r="N258">
            <v>-66752</v>
          </cell>
          <cell r="O258">
            <v>-65284</v>
          </cell>
          <cell r="P258">
            <v>-1230497</v>
          </cell>
          <cell r="R258">
            <v>-105.61</v>
          </cell>
          <cell r="S258">
            <v>-149.459</v>
          </cell>
          <cell r="T258">
            <v>-170.399</v>
          </cell>
          <cell r="U258">
            <v>-99.173000000000002</v>
          </cell>
          <cell r="V258">
            <v>-102.29</v>
          </cell>
          <cell r="W258">
            <v>-94.120999999999995</v>
          </cell>
          <cell r="X258">
            <v>-113.93899999999999</v>
          </cell>
          <cell r="Y258">
            <v>-95.215000000000003</v>
          </cell>
          <cell r="Z258">
            <v>-85.763000000000005</v>
          </cell>
          <cell r="AA258">
            <v>-82.492000000000004</v>
          </cell>
          <cell r="AB258">
            <v>-66.751999999999995</v>
          </cell>
          <cell r="AC258">
            <v>-65.284000000000006</v>
          </cell>
          <cell r="AD258">
            <v>-1230.4970000000001</v>
          </cell>
        </row>
        <row r="259">
          <cell r="D259">
            <v>-81425</v>
          </cell>
          <cell r="E259">
            <v>-74676</v>
          </cell>
          <cell r="F259">
            <v>-96252</v>
          </cell>
          <cell r="G259">
            <v>-70198</v>
          </cell>
          <cell r="H259">
            <v>-75042</v>
          </cell>
          <cell r="I259">
            <v>-109342</v>
          </cell>
          <cell r="J259">
            <v>-106608</v>
          </cell>
          <cell r="K259">
            <v>-95336</v>
          </cell>
          <cell r="L259">
            <v>-103792</v>
          </cell>
          <cell r="M259">
            <v>-105403</v>
          </cell>
          <cell r="N259">
            <v>-101582</v>
          </cell>
          <cell r="O259">
            <v>-103185</v>
          </cell>
          <cell r="P259">
            <v>-1122841</v>
          </cell>
          <cell r="R259">
            <v>-81.424999999999997</v>
          </cell>
          <cell r="S259">
            <v>-74.676000000000002</v>
          </cell>
          <cell r="T259">
            <v>-96.251999999999995</v>
          </cell>
          <cell r="U259">
            <v>-70.198000000000008</v>
          </cell>
          <cell r="V259">
            <v>-75.042000000000002</v>
          </cell>
          <cell r="W259">
            <v>-109.34200000000001</v>
          </cell>
          <cell r="X259">
            <v>-106.608</v>
          </cell>
          <cell r="Y259">
            <v>-95.335999999999999</v>
          </cell>
          <cell r="Z259">
            <v>-103.792</v>
          </cell>
          <cell r="AA259">
            <v>-105.40300000000001</v>
          </cell>
          <cell r="AB259">
            <v>-101.58200000000001</v>
          </cell>
          <cell r="AC259">
            <v>-103.185</v>
          </cell>
          <cell r="AD259">
            <v>-1122.8410000000001</v>
          </cell>
        </row>
        <row r="260">
          <cell r="D260">
            <v>-1139608</v>
          </cell>
          <cell r="E260">
            <v>-935365</v>
          </cell>
          <cell r="F260">
            <v>-1016102</v>
          </cell>
          <cell r="G260">
            <v>-1002960</v>
          </cell>
          <cell r="H260">
            <v>-935642</v>
          </cell>
          <cell r="I260">
            <v>-1016460</v>
          </cell>
          <cell r="J260">
            <v>-1024880</v>
          </cell>
          <cell r="K260">
            <v>-1018080</v>
          </cell>
          <cell r="L260">
            <v>-1116472</v>
          </cell>
          <cell r="M260">
            <v>-1264178</v>
          </cell>
          <cell r="N260">
            <v>-1077202</v>
          </cell>
          <cell r="O260">
            <v>-992359</v>
          </cell>
          <cell r="P260">
            <v>-12539308</v>
          </cell>
          <cell r="R260">
            <v>-1139.6079999999999</v>
          </cell>
          <cell r="S260">
            <v>-935.36500000000001</v>
          </cell>
          <cell r="T260">
            <v>-1016.102</v>
          </cell>
          <cell r="U260">
            <v>-1002.96</v>
          </cell>
          <cell r="V260">
            <v>-935.64199999999994</v>
          </cell>
          <cell r="W260">
            <v>-1016.4599999999999</v>
          </cell>
          <cell r="X260">
            <v>-1024.8800000000001</v>
          </cell>
          <cell r="Y260">
            <v>-1018.0799999999999</v>
          </cell>
          <cell r="Z260">
            <v>-1116.472</v>
          </cell>
          <cell r="AA260">
            <v>-1264.1780000000001</v>
          </cell>
          <cell r="AB260">
            <v>-1077.2020000000002</v>
          </cell>
          <cell r="AC260">
            <v>-992.35900000000004</v>
          </cell>
          <cell r="AD260">
            <v>-12539.308000000001</v>
          </cell>
        </row>
        <row r="261">
          <cell r="D261">
            <v>-2872637</v>
          </cell>
          <cell r="E261">
            <v>-2877195</v>
          </cell>
          <cell r="F261">
            <v>-2771828</v>
          </cell>
          <cell r="G261">
            <v>-2875265</v>
          </cell>
          <cell r="H261">
            <v>-2878384</v>
          </cell>
          <cell r="I261">
            <v>-2834415</v>
          </cell>
          <cell r="J261">
            <v>-2915126</v>
          </cell>
          <cell r="K261">
            <v>-3010592</v>
          </cell>
          <cell r="L261">
            <v>-3118366</v>
          </cell>
          <cell r="M261">
            <v>-3211623</v>
          </cell>
          <cell r="N261">
            <v>-2653308</v>
          </cell>
          <cell r="O261">
            <v>-2715068</v>
          </cell>
          <cell r="P261">
            <v>-34733807</v>
          </cell>
          <cell r="R261">
            <v>-2872.6369999999997</v>
          </cell>
          <cell r="S261">
            <v>-2877.1949999999997</v>
          </cell>
          <cell r="T261">
            <v>-2771.828</v>
          </cell>
          <cell r="U261">
            <v>-2875.2649999999999</v>
          </cell>
          <cell r="V261">
            <v>-2878.384</v>
          </cell>
          <cell r="W261">
            <v>-2834.415</v>
          </cell>
          <cell r="X261">
            <v>-2915.1259999999997</v>
          </cell>
          <cell r="Y261">
            <v>-3010.5920000000001</v>
          </cell>
          <cell r="Z261">
            <v>-3118.366</v>
          </cell>
          <cell r="AA261">
            <v>-3211.6229999999996</v>
          </cell>
          <cell r="AB261">
            <v>-2653.308</v>
          </cell>
          <cell r="AC261">
            <v>-2715.0680000000002</v>
          </cell>
          <cell r="AD261">
            <v>-34733.807000000001</v>
          </cell>
        </row>
        <row r="262">
          <cell r="D262">
            <v>-6922277</v>
          </cell>
          <cell r="E262">
            <v>-6760273</v>
          </cell>
          <cell r="F262">
            <v>-7510355</v>
          </cell>
          <cell r="G262">
            <v>-7500978</v>
          </cell>
          <cell r="H262">
            <v>-7318452</v>
          </cell>
          <cell r="I262">
            <v>-7963772</v>
          </cell>
          <cell r="J262">
            <v>-7109963</v>
          </cell>
          <cell r="K262">
            <v>-7100949</v>
          </cell>
          <cell r="L262">
            <v>-7128695</v>
          </cell>
          <cell r="M262">
            <v>-7584999</v>
          </cell>
          <cell r="N262">
            <v>-6857416</v>
          </cell>
          <cell r="O262">
            <v>-7416946</v>
          </cell>
          <cell r="P262">
            <v>-87175075</v>
          </cell>
          <cell r="R262">
            <v>-6922.277</v>
          </cell>
          <cell r="S262">
            <v>-6760.2729999999992</v>
          </cell>
          <cell r="T262">
            <v>-7510.3549999999996</v>
          </cell>
          <cell r="U262">
            <v>-7500.9779999999992</v>
          </cell>
          <cell r="V262">
            <v>-7318.4520000000002</v>
          </cell>
          <cell r="W262">
            <v>-7963.7719999999999</v>
          </cell>
          <cell r="X262">
            <v>-7109.9629999999997</v>
          </cell>
          <cell r="Y262">
            <v>-7100.9490000000005</v>
          </cell>
          <cell r="Z262">
            <v>-7128.6949999999997</v>
          </cell>
          <cell r="AA262">
            <v>-7584.9989999999998</v>
          </cell>
          <cell r="AB262">
            <v>-6857.4160000000002</v>
          </cell>
          <cell r="AC262">
            <v>-7416.9460000000008</v>
          </cell>
          <cell r="AD262">
            <v>-87175.075000000012</v>
          </cell>
        </row>
        <row r="265">
          <cell r="D265">
            <v>2534962</v>
          </cell>
          <cell r="E265">
            <v>2650719</v>
          </cell>
          <cell r="F265">
            <v>2490023</v>
          </cell>
          <cell r="G265">
            <v>2670550</v>
          </cell>
          <cell r="H265">
            <v>2459855</v>
          </cell>
          <cell r="I265">
            <v>1891736</v>
          </cell>
          <cell r="J265">
            <v>2142113</v>
          </cell>
          <cell r="K265">
            <v>2358572</v>
          </cell>
          <cell r="L265">
            <v>2373548</v>
          </cell>
          <cell r="M265">
            <v>2836204</v>
          </cell>
          <cell r="N265">
            <v>2359613</v>
          </cell>
          <cell r="O265">
            <v>2463677</v>
          </cell>
          <cell r="P265">
            <v>29231572</v>
          </cell>
          <cell r="R265">
            <v>2534.962</v>
          </cell>
          <cell r="S265">
            <v>2650.7190000000001</v>
          </cell>
          <cell r="T265">
            <v>2490.0230000000001</v>
          </cell>
          <cell r="U265">
            <v>2670.55</v>
          </cell>
          <cell r="V265">
            <v>2459.855</v>
          </cell>
          <cell r="W265">
            <v>1891.7360000000001</v>
          </cell>
          <cell r="X265">
            <v>2142.1129999999998</v>
          </cell>
          <cell r="Y265">
            <v>2358.5720000000001</v>
          </cell>
          <cell r="Z265">
            <v>2373.5479999999998</v>
          </cell>
          <cell r="AA265">
            <v>2836.2039999999997</v>
          </cell>
          <cell r="AB265">
            <v>2359.6130000000003</v>
          </cell>
          <cell r="AC265">
            <v>2463.6770000000001</v>
          </cell>
          <cell r="AD265">
            <v>29231.572</v>
          </cell>
        </row>
        <row r="266">
          <cell r="D266">
            <v>387903</v>
          </cell>
          <cell r="E266">
            <v>341566</v>
          </cell>
          <cell r="F266">
            <v>402453</v>
          </cell>
          <cell r="G266">
            <v>448945</v>
          </cell>
          <cell r="H266">
            <v>376941</v>
          </cell>
          <cell r="I266">
            <v>342414</v>
          </cell>
          <cell r="J266">
            <v>384445</v>
          </cell>
          <cell r="K266">
            <v>384548</v>
          </cell>
          <cell r="L266">
            <v>291252</v>
          </cell>
          <cell r="M266">
            <v>331214</v>
          </cell>
          <cell r="N266">
            <v>277609</v>
          </cell>
          <cell r="O266">
            <v>269124</v>
          </cell>
          <cell r="P266">
            <v>4238414</v>
          </cell>
          <cell r="R266">
            <v>387.90300000000002</v>
          </cell>
          <cell r="S266">
            <v>341.56599999999997</v>
          </cell>
          <cell r="T266">
            <v>402.45299999999997</v>
          </cell>
          <cell r="U266">
            <v>448.94499999999999</v>
          </cell>
          <cell r="V266">
            <v>376.94099999999997</v>
          </cell>
          <cell r="W266">
            <v>342.41399999999999</v>
          </cell>
          <cell r="X266">
            <v>384.44499999999999</v>
          </cell>
          <cell r="Y266">
            <v>384.548</v>
          </cell>
          <cell r="Z266">
            <v>291.25200000000001</v>
          </cell>
          <cell r="AA266">
            <v>331.214</v>
          </cell>
          <cell r="AB266">
            <v>277.60899999999998</v>
          </cell>
          <cell r="AC266">
            <v>269.12400000000002</v>
          </cell>
          <cell r="AD266">
            <v>4238.4139999999998</v>
          </cell>
        </row>
        <row r="267">
          <cell r="D267">
            <v>26495</v>
          </cell>
          <cell r="E267">
            <v>23125</v>
          </cell>
          <cell r="F267">
            <v>22533</v>
          </cell>
          <cell r="G267">
            <v>20646</v>
          </cell>
          <cell r="H267">
            <v>26370</v>
          </cell>
          <cell r="I267">
            <v>29769</v>
          </cell>
          <cell r="J267">
            <v>33428</v>
          </cell>
          <cell r="K267">
            <v>28559</v>
          </cell>
          <cell r="L267">
            <v>19791</v>
          </cell>
          <cell r="M267">
            <v>35657</v>
          </cell>
          <cell r="N267">
            <v>34380</v>
          </cell>
          <cell r="O267">
            <v>34813</v>
          </cell>
          <cell r="P267">
            <v>335566</v>
          </cell>
          <cell r="R267">
            <v>26.494999999999997</v>
          </cell>
          <cell r="S267">
            <v>23.125</v>
          </cell>
          <cell r="T267">
            <v>22.532999999999998</v>
          </cell>
          <cell r="U267">
            <v>20.646000000000001</v>
          </cell>
          <cell r="V267">
            <v>26.37</v>
          </cell>
          <cell r="W267">
            <v>29.768999999999998</v>
          </cell>
          <cell r="X267">
            <v>33.427999999999997</v>
          </cell>
          <cell r="Y267">
            <v>28.559000000000001</v>
          </cell>
          <cell r="Z267">
            <v>19.791</v>
          </cell>
          <cell r="AA267">
            <v>35.656999999999996</v>
          </cell>
          <cell r="AB267">
            <v>34.380000000000003</v>
          </cell>
          <cell r="AC267">
            <v>34.813000000000002</v>
          </cell>
          <cell r="AD267">
            <v>335.56599999999997</v>
          </cell>
        </row>
        <row r="268">
          <cell r="D268">
            <v>516572</v>
          </cell>
          <cell r="E268">
            <v>432588</v>
          </cell>
          <cell r="F268">
            <v>541735</v>
          </cell>
          <cell r="G268">
            <v>408431</v>
          </cell>
          <cell r="H268">
            <v>467633</v>
          </cell>
          <cell r="I268">
            <v>476630</v>
          </cell>
          <cell r="J268">
            <v>448564</v>
          </cell>
          <cell r="K268">
            <v>412167</v>
          </cell>
          <cell r="L268">
            <v>464827</v>
          </cell>
          <cell r="M268">
            <v>492601</v>
          </cell>
          <cell r="N268">
            <v>495657</v>
          </cell>
          <cell r="O268">
            <v>454197</v>
          </cell>
          <cell r="P268">
            <v>5611602</v>
          </cell>
          <cell r="R268">
            <v>516.572</v>
          </cell>
          <cell r="S268">
            <v>432.58799999999997</v>
          </cell>
          <cell r="T268">
            <v>541.73500000000001</v>
          </cell>
          <cell r="U268">
            <v>408.43099999999998</v>
          </cell>
          <cell r="V268">
            <v>467.63300000000004</v>
          </cell>
          <cell r="W268">
            <v>476.63</v>
          </cell>
          <cell r="X268">
            <v>448.56400000000002</v>
          </cell>
          <cell r="Y268">
            <v>412.16699999999997</v>
          </cell>
          <cell r="Z268">
            <v>464.82699999999994</v>
          </cell>
          <cell r="AA268">
            <v>492.601</v>
          </cell>
          <cell r="AB268">
            <v>495.65699999999998</v>
          </cell>
          <cell r="AC268">
            <v>454.19699999999995</v>
          </cell>
          <cell r="AD268">
            <v>5611.6019999999999</v>
          </cell>
        </row>
        <row r="269">
          <cell r="D269">
            <v>7485690</v>
          </cell>
          <cell r="E269">
            <v>7501707</v>
          </cell>
          <cell r="F269">
            <v>7501418</v>
          </cell>
          <cell r="G269">
            <v>7502098</v>
          </cell>
          <cell r="H269">
            <v>7464303</v>
          </cell>
          <cell r="I269">
            <v>7080989</v>
          </cell>
          <cell r="J269">
            <v>8024550</v>
          </cell>
          <cell r="K269">
            <v>8006583</v>
          </cell>
          <cell r="L269">
            <v>7820195</v>
          </cell>
          <cell r="M269">
            <v>7949300</v>
          </cell>
          <cell r="N269">
            <v>7350367</v>
          </cell>
          <cell r="O269">
            <v>7175753</v>
          </cell>
          <cell r="P269">
            <v>90862953</v>
          </cell>
          <cell r="R269">
            <v>7485.69</v>
          </cell>
          <cell r="S269">
            <v>7501.7070000000003</v>
          </cell>
          <cell r="T269">
            <v>7501.4180000000006</v>
          </cell>
          <cell r="U269">
            <v>7502.098</v>
          </cell>
          <cell r="V269">
            <v>7464.3029999999999</v>
          </cell>
          <cell r="W269">
            <v>7080.9889999999996</v>
          </cell>
          <cell r="X269">
            <v>8024.55</v>
          </cell>
          <cell r="Y269">
            <v>8006.5830000000005</v>
          </cell>
          <cell r="Z269">
            <v>7820.1950000000006</v>
          </cell>
          <cell r="AA269">
            <v>7949.3</v>
          </cell>
          <cell r="AB269">
            <v>7350.3670000000002</v>
          </cell>
          <cell r="AC269">
            <v>7175.7530000000006</v>
          </cell>
          <cell r="AD269">
            <v>90862.953000000009</v>
          </cell>
        </row>
        <row r="270">
          <cell r="D270">
            <v>10951622</v>
          </cell>
          <cell r="E270">
            <v>10949705</v>
          </cell>
          <cell r="F270">
            <v>10958162</v>
          </cell>
          <cell r="G270">
            <v>11050670</v>
          </cell>
          <cell r="H270">
            <v>10795102</v>
          </cell>
          <cell r="I270">
            <v>9821538</v>
          </cell>
          <cell r="J270">
            <v>11033100</v>
          </cell>
          <cell r="K270">
            <v>11190429</v>
          </cell>
          <cell r="L270">
            <v>10969613</v>
          </cell>
          <cell r="M270">
            <v>11644976</v>
          </cell>
          <cell r="N270">
            <v>10517626</v>
          </cell>
          <cell r="O270">
            <v>10397564</v>
          </cell>
          <cell r="P270">
            <v>130280107</v>
          </cell>
          <cell r="R270">
            <v>10951.621999999999</v>
          </cell>
          <cell r="S270">
            <v>10949.705</v>
          </cell>
          <cell r="T270">
            <v>10958.162</v>
          </cell>
          <cell r="U270">
            <v>11050.67</v>
          </cell>
          <cell r="V270">
            <v>10795.101999999999</v>
          </cell>
          <cell r="W270">
            <v>9821.5380000000005</v>
          </cell>
          <cell r="X270">
            <v>11033.1</v>
          </cell>
          <cell r="Y270">
            <v>11190.429</v>
          </cell>
          <cell r="Z270">
            <v>10969.613000000001</v>
          </cell>
          <cell r="AA270">
            <v>11644.976000000001</v>
          </cell>
          <cell r="AB270">
            <v>10517.626</v>
          </cell>
          <cell r="AC270">
            <v>10397.564000000002</v>
          </cell>
          <cell r="AD270">
            <v>130280.107</v>
          </cell>
        </row>
        <row r="272">
          <cell r="D272">
            <v>4029345</v>
          </cell>
          <cell r="E272">
            <v>4189432</v>
          </cell>
          <cell r="F272">
            <v>3447807</v>
          </cell>
          <cell r="G272">
            <v>3549692</v>
          </cell>
          <cell r="H272">
            <v>3476650</v>
          </cell>
          <cell r="I272">
            <v>1857766</v>
          </cell>
          <cell r="J272">
            <v>3923137</v>
          </cell>
          <cell r="K272">
            <v>4089480</v>
          </cell>
          <cell r="L272">
            <v>3840918</v>
          </cell>
          <cell r="M272">
            <v>4059977</v>
          </cell>
          <cell r="N272">
            <v>3660210</v>
          </cell>
          <cell r="O272">
            <v>2980618</v>
          </cell>
          <cell r="P272">
            <v>43105032</v>
          </cell>
          <cell r="R272">
            <v>4029.3449999999993</v>
          </cell>
          <cell r="S272">
            <v>4189.4320000000007</v>
          </cell>
          <cell r="T272">
            <v>3447.8070000000007</v>
          </cell>
          <cell r="U272">
            <v>3549.6920000000009</v>
          </cell>
          <cell r="V272">
            <v>3476.6499999999987</v>
          </cell>
          <cell r="W272">
            <v>1857.7660000000005</v>
          </cell>
          <cell r="X272">
            <v>3923.1370000000006</v>
          </cell>
          <cell r="Y272">
            <v>4089.4799999999996</v>
          </cell>
          <cell r="Z272">
            <v>3840.9180000000015</v>
          </cell>
          <cell r="AA272">
            <v>4059.9770000000008</v>
          </cell>
          <cell r="AB272">
            <v>3660.21</v>
          </cell>
          <cell r="AC272">
            <v>2980.6180000000013</v>
          </cell>
          <cell r="AD272">
            <v>43105.031999999992</v>
          </cell>
        </row>
        <row r="274">
          <cell r="D274">
            <v>99438</v>
          </cell>
          <cell r="E274">
            <v>83821</v>
          </cell>
          <cell r="F274">
            <v>107568</v>
          </cell>
          <cell r="G274">
            <v>76652</v>
          </cell>
          <cell r="H274">
            <v>73719</v>
          </cell>
          <cell r="I274">
            <v>67755</v>
          </cell>
          <cell r="J274">
            <v>68994</v>
          </cell>
          <cell r="K274">
            <v>58377</v>
          </cell>
          <cell r="L274">
            <v>33285</v>
          </cell>
          <cell r="M274">
            <v>47911</v>
          </cell>
          <cell r="N274">
            <v>45528</v>
          </cell>
          <cell r="O274">
            <v>42174</v>
          </cell>
          <cell r="P274">
            <v>805222</v>
          </cell>
          <cell r="R274">
            <v>99.438000000000002</v>
          </cell>
          <cell r="S274">
            <v>83.820999999999998</v>
          </cell>
          <cell r="T274">
            <v>107.568</v>
          </cell>
          <cell r="U274">
            <v>76.652000000000001</v>
          </cell>
          <cell r="V274">
            <v>73.718999999999994</v>
          </cell>
          <cell r="W274">
            <v>67.754999999999995</v>
          </cell>
          <cell r="X274">
            <v>68.994</v>
          </cell>
          <cell r="Y274">
            <v>58.377000000000002</v>
          </cell>
          <cell r="Z274">
            <v>33.284999999999997</v>
          </cell>
          <cell r="AA274">
            <v>47.911000000000001</v>
          </cell>
          <cell r="AB274">
            <v>45.527999999999999</v>
          </cell>
          <cell r="AC274">
            <v>42.173999999999999</v>
          </cell>
          <cell r="AD274">
            <v>805.22199999999998</v>
          </cell>
        </row>
        <row r="275">
          <cell r="D275">
            <v>29100</v>
          </cell>
          <cell r="E275">
            <v>28593</v>
          </cell>
          <cell r="F275">
            <v>22312</v>
          </cell>
          <cell r="G275">
            <v>29247</v>
          </cell>
          <cell r="H275">
            <v>20139</v>
          </cell>
          <cell r="I275">
            <v>23802</v>
          </cell>
          <cell r="J275">
            <v>19604</v>
          </cell>
          <cell r="K275">
            <v>22284</v>
          </cell>
          <cell r="L275">
            <v>19119</v>
          </cell>
          <cell r="M275">
            <v>19148</v>
          </cell>
          <cell r="N275">
            <v>15145</v>
          </cell>
          <cell r="O275">
            <v>14654</v>
          </cell>
          <cell r="P275">
            <v>263147</v>
          </cell>
          <cell r="R275">
            <v>29.1</v>
          </cell>
          <cell r="S275">
            <v>28.593</v>
          </cell>
          <cell r="T275">
            <v>22.312000000000001</v>
          </cell>
          <cell r="U275">
            <v>29.247</v>
          </cell>
          <cell r="V275">
            <v>20.138999999999999</v>
          </cell>
          <cell r="W275">
            <v>23.802</v>
          </cell>
          <cell r="X275">
            <v>19.603999999999999</v>
          </cell>
          <cell r="Y275">
            <v>22.283999999999999</v>
          </cell>
          <cell r="Z275">
            <v>19.119</v>
          </cell>
          <cell r="AA275">
            <v>19.148</v>
          </cell>
          <cell r="AB275">
            <v>15.145</v>
          </cell>
          <cell r="AC275">
            <v>14.654</v>
          </cell>
          <cell r="AD275">
            <v>263.14699999999999</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R276">
            <v>0</v>
          </cell>
          <cell r="S276">
            <v>0</v>
          </cell>
          <cell r="T276">
            <v>0</v>
          </cell>
          <cell r="U276">
            <v>0</v>
          </cell>
          <cell r="V276">
            <v>0</v>
          </cell>
          <cell r="W276">
            <v>0</v>
          </cell>
          <cell r="X276">
            <v>0</v>
          </cell>
          <cell r="Y276">
            <v>0</v>
          </cell>
          <cell r="Z276">
            <v>0</v>
          </cell>
          <cell r="AA276">
            <v>0</v>
          </cell>
          <cell r="AB276">
            <v>0</v>
          </cell>
          <cell r="AC276">
            <v>0</v>
          </cell>
          <cell r="AD276">
            <v>0</v>
          </cell>
        </row>
        <row r="277">
          <cell r="D277">
            <v>123969</v>
          </cell>
          <cell r="E277">
            <v>100404</v>
          </cell>
          <cell r="F277">
            <v>103355</v>
          </cell>
          <cell r="G277">
            <v>83509</v>
          </cell>
          <cell r="H277">
            <v>75748</v>
          </cell>
          <cell r="I277">
            <v>59122</v>
          </cell>
          <cell r="J277">
            <v>83945</v>
          </cell>
          <cell r="K277">
            <v>112880</v>
          </cell>
          <cell r="L277">
            <v>112900</v>
          </cell>
          <cell r="M277">
            <v>93378</v>
          </cell>
          <cell r="N277">
            <v>84773</v>
          </cell>
          <cell r="O277">
            <v>79388</v>
          </cell>
          <cell r="P277">
            <v>1113371</v>
          </cell>
          <cell r="R277">
            <v>123.96899999999999</v>
          </cell>
          <cell r="S277">
            <v>100.404</v>
          </cell>
          <cell r="T277">
            <v>103.355</v>
          </cell>
          <cell r="U277">
            <v>83.509</v>
          </cell>
          <cell r="V277">
            <v>75.74799999999999</v>
          </cell>
          <cell r="W277">
            <v>59.122</v>
          </cell>
          <cell r="X277">
            <v>83.944999999999993</v>
          </cell>
          <cell r="Y277">
            <v>112.88000000000001</v>
          </cell>
          <cell r="Z277">
            <v>112.9</v>
          </cell>
          <cell r="AA277">
            <v>93.378</v>
          </cell>
          <cell r="AB277">
            <v>84.772999999999996</v>
          </cell>
          <cell r="AC277">
            <v>79.388000000000005</v>
          </cell>
          <cell r="AD277">
            <v>1113.3709999999999</v>
          </cell>
        </row>
        <row r="278">
          <cell r="D278">
            <v>2502478</v>
          </cell>
          <cell r="E278">
            <v>2472900</v>
          </cell>
          <cell r="F278">
            <v>2737757</v>
          </cell>
          <cell r="G278">
            <v>2587124</v>
          </cell>
          <cell r="H278">
            <v>2598657</v>
          </cell>
          <cell r="I278">
            <v>2543627</v>
          </cell>
          <cell r="J278">
            <v>2731381</v>
          </cell>
          <cell r="K278">
            <v>2640582</v>
          </cell>
          <cell r="L278">
            <v>2553955</v>
          </cell>
          <cell r="M278">
            <v>2345137</v>
          </cell>
          <cell r="N278">
            <v>2309338</v>
          </cell>
          <cell r="O278">
            <v>2377525</v>
          </cell>
          <cell r="P278">
            <v>30400461</v>
          </cell>
          <cell r="R278">
            <v>2502.4779999999996</v>
          </cell>
          <cell r="S278">
            <v>2472.9</v>
          </cell>
          <cell r="T278">
            <v>2737.7570000000001</v>
          </cell>
          <cell r="U278">
            <v>2587.1240000000003</v>
          </cell>
          <cell r="V278">
            <v>2598.6569999999997</v>
          </cell>
          <cell r="W278">
            <v>2543.627</v>
          </cell>
          <cell r="X278">
            <v>2731.3809999999999</v>
          </cell>
          <cell r="Y278">
            <v>2640.5820000000003</v>
          </cell>
          <cell r="Z278">
            <v>2553.9549999999999</v>
          </cell>
          <cell r="AA278">
            <v>2345.1369999999997</v>
          </cell>
          <cell r="AB278">
            <v>2309.3379999999997</v>
          </cell>
          <cell r="AC278">
            <v>2377.5249999999996</v>
          </cell>
          <cell r="AD278">
            <v>30400.461000000003</v>
          </cell>
        </row>
        <row r="279">
          <cell r="D279">
            <v>2754985</v>
          </cell>
          <cell r="E279">
            <v>2685718</v>
          </cell>
          <cell r="F279">
            <v>2970992</v>
          </cell>
          <cell r="G279">
            <v>2776532</v>
          </cell>
          <cell r="H279">
            <v>2768263</v>
          </cell>
          <cell r="I279">
            <v>2694306</v>
          </cell>
          <cell r="J279">
            <v>2903924</v>
          </cell>
          <cell r="K279">
            <v>2834123</v>
          </cell>
          <cell r="L279">
            <v>2719259</v>
          </cell>
          <cell r="M279">
            <v>2505574</v>
          </cell>
          <cell r="N279">
            <v>2454784</v>
          </cell>
          <cell r="O279">
            <v>2513741</v>
          </cell>
          <cell r="P279">
            <v>32582201</v>
          </cell>
          <cell r="R279">
            <v>2754.9849999999997</v>
          </cell>
          <cell r="S279">
            <v>2685.7179999999998</v>
          </cell>
          <cell r="T279">
            <v>2970.9920000000002</v>
          </cell>
          <cell r="U279">
            <v>2776.5320000000002</v>
          </cell>
          <cell r="V279">
            <v>2768.2629999999999</v>
          </cell>
          <cell r="W279">
            <v>2694.306</v>
          </cell>
          <cell r="X279">
            <v>2903.924</v>
          </cell>
          <cell r="Y279">
            <v>2834.1230000000005</v>
          </cell>
          <cell r="Z279">
            <v>2719.259</v>
          </cell>
          <cell r="AA279">
            <v>2505.5739999999996</v>
          </cell>
          <cell r="AB279">
            <v>2454.7839999999997</v>
          </cell>
          <cell r="AC279">
            <v>2513.7409999999995</v>
          </cell>
          <cell r="AD279">
            <v>32582.201000000001</v>
          </cell>
        </row>
        <row r="282">
          <cell r="D282">
            <v>1202954</v>
          </cell>
          <cell r="E282">
            <v>1167103</v>
          </cell>
          <cell r="F282">
            <v>1195840</v>
          </cell>
          <cell r="G282">
            <v>1194117</v>
          </cell>
          <cell r="H282">
            <v>1225934</v>
          </cell>
          <cell r="I282">
            <v>1226007</v>
          </cell>
          <cell r="J282">
            <v>1057739</v>
          </cell>
          <cell r="K282">
            <v>1115119</v>
          </cell>
          <cell r="L282">
            <v>1128186</v>
          </cell>
          <cell r="M282">
            <v>1130769</v>
          </cell>
          <cell r="N282">
            <v>1087658</v>
          </cell>
          <cell r="O282">
            <v>1025236</v>
          </cell>
          <cell r="P282">
            <v>13756662</v>
          </cell>
          <cell r="R282">
            <v>1202.954</v>
          </cell>
          <cell r="S282">
            <v>1167.1030000000001</v>
          </cell>
          <cell r="T282">
            <v>1195.8400000000001</v>
          </cell>
          <cell r="U282">
            <v>1194.117</v>
          </cell>
          <cell r="V282">
            <v>1225.934</v>
          </cell>
          <cell r="W282">
            <v>1226.0070000000001</v>
          </cell>
          <cell r="X282">
            <v>1057.739</v>
          </cell>
          <cell r="Y282">
            <v>1115.1190000000001</v>
          </cell>
          <cell r="Z282">
            <v>1128.1859999999999</v>
          </cell>
          <cell r="AA282">
            <v>1130.769</v>
          </cell>
          <cell r="AB282">
            <v>1087.6579999999999</v>
          </cell>
          <cell r="AC282">
            <v>1025.2359999999999</v>
          </cell>
          <cell r="AD282">
            <v>13756.662</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R283">
            <v>0</v>
          </cell>
          <cell r="S283">
            <v>0</v>
          </cell>
          <cell r="T283">
            <v>0</v>
          </cell>
          <cell r="U283">
            <v>0</v>
          </cell>
          <cell r="V283">
            <v>0</v>
          </cell>
          <cell r="W283">
            <v>0</v>
          </cell>
          <cell r="X283">
            <v>0</v>
          </cell>
          <cell r="Y283">
            <v>0</v>
          </cell>
          <cell r="Z283">
            <v>0</v>
          </cell>
          <cell r="AA283">
            <v>0</v>
          </cell>
          <cell r="AB283">
            <v>0</v>
          </cell>
          <cell r="AC283">
            <v>0</v>
          </cell>
          <cell r="AD283">
            <v>0</v>
          </cell>
        </row>
        <row r="284">
          <cell r="D284">
            <v>0</v>
          </cell>
          <cell r="E284">
            <v>0</v>
          </cell>
          <cell r="F284">
            <v>0</v>
          </cell>
          <cell r="G284">
            <v>0</v>
          </cell>
          <cell r="H284">
            <v>0</v>
          </cell>
          <cell r="I284">
            <v>0</v>
          </cell>
          <cell r="J284">
            <v>0</v>
          </cell>
          <cell r="K284">
            <v>0</v>
          </cell>
          <cell r="L284">
            <v>0</v>
          </cell>
          <cell r="M284">
            <v>0</v>
          </cell>
          <cell r="N284">
            <v>0</v>
          </cell>
          <cell r="O284">
            <v>0</v>
          </cell>
          <cell r="P284">
            <v>0</v>
          </cell>
          <cell r="R284">
            <v>0</v>
          </cell>
          <cell r="S284">
            <v>0</v>
          </cell>
          <cell r="T284">
            <v>0</v>
          </cell>
          <cell r="U284">
            <v>0</v>
          </cell>
          <cell r="V284">
            <v>0</v>
          </cell>
          <cell r="W284">
            <v>0</v>
          </cell>
          <cell r="X284">
            <v>0</v>
          </cell>
          <cell r="Y284">
            <v>0</v>
          </cell>
          <cell r="Z284">
            <v>0</v>
          </cell>
          <cell r="AA284">
            <v>0</v>
          </cell>
          <cell r="AB284">
            <v>0</v>
          </cell>
          <cell r="AC284">
            <v>0</v>
          </cell>
          <cell r="AD284">
            <v>0</v>
          </cell>
        </row>
        <row r="285">
          <cell r="D285">
            <v>77884</v>
          </cell>
          <cell r="E285">
            <v>78053</v>
          </cell>
          <cell r="F285">
            <v>85400</v>
          </cell>
          <cell r="G285">
            <v>79235</v>
          </cell>
          <cell r="H285">
            <v>86055</v>
          </cell>
          <cell r="I285">
            <v>89685</v>
          </cell>
          <cell r="J285">
            <v>97608</v>
          </cell>
          <cell r="K285">
            <v>102590</v>
          </cell>
          <cell r="L285">
            <v>103583</v>
          </cell>
          <cell r="M285">
            <v>106690</v>
          </cell>
          <cell r="N285">
            <v>97499</v>
          </cell>
          <cell r="O285">
            <v>93838</v>
          </cell>
          <cell r="P285">
            <v>1098120</v>
          </cell>
          <cell r="R285">
            <v>77.884</v>
          </cell>
          <cell r="S285">
            <v>78.052999999999997</v>
          </cell>
          <cell r="T285">
            <v>85.4</v>
          </cell>
          <cell r="U285">
            <v>79.234999999999999</v>
          </cell>
          <cell r="V285">
            <v>86.055000000000007</v>
          </cell>
          <cell r="W285">
            <v>89.685000000000002</v>
          </cell>
          <cell r="X285">
            <v>97.608000000000004</v>
          </cell>
          <cell r="Y285">
            <v>102.59</v>
          </cell>
          <cell r="Z285">
            <v>103.583</v>
          </cell>
          <cell r="AA285">
            <v>106.69</v>
          </cell>
          <cell r="AB285">
            <v>97.498999999999995</v>
          </cell>
          <cell r="AC285">
            <v>93.838000000000008</v>
          </cell>
          <cell r="AD285">
            <v>1098.1200000000001</v>
          </cell>
        </row>
        <row r="286">
          <cell r="D286">
            <v>4222674</v>
          </cell>
          <cell r="E286">
            <v>4151440</v>
          </cell>
          <cell r="F286">
            <v>4798558</v>
          </cell>
          <cell r="G286">
            <v>4181710</v>
          </cell>
          <cell r="H286">
            <v>4684390</v>
          </cell>
          <cell r="I286">
            <v>4380163</v>
          </cell>
          <cell r="J286">
            <v>4561707</v>
          </cell>
          <cell r="K286">
            <v>4783204</v>
          </cell>
          <cell r="L286">
            <v>4388411</v>
          </cell>
          <cell r="M286">
            <v>4425320</v>
          </cell>
          <cell r="N286">
            <v>4246482</v>
          </cell>
          <cell r="O286">
            <v>4199141</v>
          </cell>
          <cell r="P286">
            <v>53023200</v>
          </cell>
          <cell r="R286">
            <v>4222.674</v>
          </cell>
          <cell r="S286">
            <v>4151.4400000000005</v>
          </cell>
          <cell r="T286">
            <v>4798.5580000000009</v>
          </cell>
          <cell r="U286">
            <v>4181.7099999999991</v>
          </cell>
          <cell r="V286">
            <v>4684.3899999999994</v>
          </cell>
          <cell r="W286">
            <v>4380.1630000000005</v>
          </cell>
          <cell r="X286">
            <v>4561.7070000000003</v>
          </cell>
          <cell r="Y286">
            <v>4783.2039999999997</v>
          </cell>
          <cell r="Z286">
            <v>4388.4110000000001</v>
          </cell>
          <cell r="AA286">
            <v>4425.32</v>
          </cell>
          <cell r="AB286">
            <v>4246.482</v>
          </cell>
          <cell r="AC286">
            <v>4199.1409999999996</v>
          </cell>
          <cell r="AD286">
            <v>53023.199999999997</v>
          </cell>
        </row>
        <row r="287">
          <cell r="D287">
            <v>5503512</v>
          </cell>
          <cell r="E287">
            <v>5396596</v>
          </cell>
          <cell r="F287">
            <v>6079798</v>
          </cell>
          <cell r="G287">
            <v>5455062</v>
          </cell>
          <cell r="H287">
            <v>5996379</v>
          </cell>
          <cell r="I287">
            <v>5695855</v>
          </cell>
          <cell r="J287">
            <v>5717054</v>
          </cell>
          <cell r="K287">
            <v>6000913</v>
          </cell>
          <cell r="L287">
            <v>5620180</v>
          </cell>
          <cell r="M287">
            <v>5662779</v>
          </cell>
          <cell r="N287">
            <v>5431639</v>
          </cell>
          <cell r="O287">
            <v>5318215</v>
          </cell>
          <cell r="P287">
            <v>67877982</v>
          </cell>
          <cell r="R287">
            <v>5503.5119999999997</v>
          </cell>
          <cell r="S287">
            <v>5396.5960000000005</v>
          </cell>
          <cell r="T287">
            <v>6079.7980000000007</v>
          </cell>
          <cell r="U287">
            <v>5455.061999999999</v>
          </cell>
          <cell r="V287">
            <v>5996.378999999999</v>
          </cell>
          <cell r="W287">
            <v>5695.8550000000005</v>
          </cell>
          <cell r="X287">
            <v>5717.0540000000001</v>
          </cell>
          <cell r="Y287">
            <v>6000.9129999999996</v>
          </cell>
          <cell r="Z287">
            <v>5620.18</v>
          </cell>
          <cell r="AA287">
            <v>5662.7789999999995</v>
          </cell>
          <cell r="AB287">
            <v>5431.6390000000001</v>
          </cell>
          <cell r="AC287">
            <v>5318.2149999999992</v>
          </cell>
          <cell r="AD287">
            <v>67877.982000000004</v>
          </cell>
        </row>
        <row r="290">
          <cell r="D290">
            <v>4503721</v>
          </cell>
          <cell r="E290">
            <v>4489531</v>
          </cell>
          <cell r="F290">
            <v>4489531</v>
          </cell>
          <cell r="G290">
            <v>4489531</v>
          </cell>
          <cell r="H290">
            <v>4489531</v>
          </cell>
          <cell r="I290">
            <v>4489531</v>
          </cell>
          <cell r="J290">
            <v>4489531</v>
          </cell>
          <cell r="K290">
            <v>4489531</v>
          </cell>
          <cell r="L290">
            <v>4481031</v>
          </cell>
          <cell r="M290">
            <v>4481031</v>
          </cell>
          <cell r="N290">
            <v>4481031</v>
          </cell>
          <cell r="O290">
            <v>4481031</v>
          </cell>
          <cell r="P290">
            <v>53854562</v>
          </cell>
          <cell r="R290">
            <v>4503.7209999999995</v>
          </cell>
          <cell r="S290">
            <v>4489.5309999999999</v>
          </cell>
          <cell r="T290">
            <v>4489.5309999999999</v>
          </cell>
          <cell r="U290">
            <v>4489.5309999999999</v>
          </cell>
          <cell r="V290">
            <v>4489.5309999999999</v>
          </cell>
          <cell r="W290">
            <v>4489.5309999999999</v>
          </cell>
          <cell r="X290">
            <v>4489.5309999999999</v>
          </cell>
          <cell r="Y290">
            <v>4489.5309999999999</v>
          </cell>
          <cell r="Z290">
            <v>4481.0309999999999</v>
          </cell>
          <cell r="AA290">
            <v>4481.0309999999999</v>
          </cell>
          <cell r="AB290">
            <v>4481.0309999999999</v>
          </cell>
          <cell r="AC290">
            <v>4481.0309999999999</v>
          </cell>
          <cell r="AD290">
            <v>53854.562000000005</v>
          </cell>
        </row>
        <row r="291">
          <cell r="D291">
            <v>72225</v>
          </cell>
          <cell r="E291">
            <v>72225</v>
          </cell>
          <cell r="F291">
            <v>72225</v>
          </cell>
          <cell r="G291">
            <v>72225</v>
          </cell>
          <cell r="H291">
            <v>72225</v>
          </cell>
          <cell r="I291">
            <v>72225</v>
          </cell>
          <cell r="J291">
            <v>72225</v>
          </cell>
          <cell r="K291">
            <v>72225</v>
          </cell>
          <cell r="L291">
            <v>72225</v>
          </cell>
          <cell r="M291">
            <v>72225</v>
          </cell>
          <cell r="N291">
            <v>72225</v>
          </cell>
          <cell r="O291">
            <v>72225</v>
          </cell>
          <cell r="P291">
            <v>866700</v>
          </cell>
          <cell r="R291">
            <v>72.224999999999994</v>
          </cell>
          <cell r="S291">
            <v>72.224999999999994</v>
          </cell>
          <cell r="T291">
            <v>72.224999999999994</v>
          </cell>
          <cell r="U291">
            <v>72.224999999999994</v>
          </cell>
          <cell r="V291">
            <v>72.224999999999994</v>
          </cell>
          <cell r="W291">
            <v>72.224999999999994</v>
          </cell>
          <cell r="X291">
            <v>72.224999999999994</v>
          </cell>
          <cell r="Y291">
            <v>72.224999999999994</v>
          </cell>
          <cell r="Z291">
            <v>72.224999999999994</v>
          </cell>
          <cell r="AA291">
            <v>72.224999999999994</v>
          </cell>
          <cell r="AB291">
            <v>72.224999999999994</v>
          </cell>
          <cell r="AC291">
            <v>72.224999999999994</v>
          </cell>
          <cell r="AD291">
            <v>866.70000000000016</v>
          </cell>
        </row>
        <row r="292">
          <cell r="D292">
            <v>2278043</v>
          </cell>
          <cell r="E292">
            <v>2263043</v>
          </cell>
          <cell r="F292">
            <v>2223043</v>
          </cell>
          <cell r="G292">
            <v>2163043</v>
          </cell>
          <cell r="H292">
            <v>2163043</v>
          </cell>
          <cell r="I292">
            <v>2163043</v>
          </cell>
          <cell r="J292">
            <v>2223043</v>
          </cell>
          <cell r="K292">
            <v>2276203</v>
          </cell>
          <cell r="L292">
            <v>2276203</v>
          </cell>
          <cell r="M292">
            <v>2276203</v>
          </cell>
          <cell r="N292">
            <v>2200043</v>
          </cell>
          <cell r="O292">
            <v>2200043</v>
          </cell>
          <cell r="P292">
            <v>26704996</v>
          </cell>
          <cell r="R292">
            <v>2278.0430000000001</v>
          </cell>
          <cell r="S292">
            <v>2263.0430000000001</v>
          </cell>
          <cell r="T292">
            <v>2223.0430000000001</v>
          </cell>
          <cell r="U292">
            <v>2163.0430000000001</v>
          </cell>
          <cell r="V292">
            <v>2163.0430000000001</v>
          </cell>
          <cell r="W292">
            <v>2163.0430000000001</v>
          </cell>
          <cell r="X292">
            <v>2223.0430000000001</v>
          </cell>
          <cell r="Y292">
            <v>2276.203</v>
          </cell>
          <cell r="Z292">
            <v>2276.203</v>
          </cell>
          <cell r="AA292">
            <v>2276.203</v>
          </cell>
          <cell r="AB292">
            <v>2200.0430000000001</v>
          </cell>
          <cell r="AC292">
            <v>2200.0430000000001</v>
          </cell>
          <cell r="AD292">
            <v>26704.996000000006</v>
          </cell>
        </row>
        <row r="293">
          <cell r="D293">
            <v>790622</v>
          </cell>
          <cell r="E293">
            <v>783257</v>
          </cell>
          <cell r="F293">
            <v>775915</v>
          </cell>
          <cell r="G293">
            <v>775915</v>
          </cell>
          <cell r="H293">
            <v>775915</v>
          </cell>
          <cell r="I293">
            <v>775915</v>
          </cell>
          <cell r="J293">
            <v>775915</v>
          </cell>
          <cell r="K293">
            <v>775915</v>
          </cell>
          <cell r="L293">
            <v>775915</v>
          </cell>
          <cell r="M293">
            <v>775915</v>
          </cell>
          <cell r="N293">
            <v>775915</v>
          </cell>
          <cell r="O293">
            <v>775915</v>
          </cell>
          <cell r="P293">
            <v>9333029</v>
          </cell>
          <cell r="R293">
            <v>790.62199999999996</v>
          </cell>
          <cell r="S293">
            <v>783.25699999999995</v>
          </cell>
          <cell r="T293">
            <v>775.91499999999996</v>
          </cell>
          <cell r="U293">
            <v>775.91499999999996</v>
          </cell>
          <cell r="V293">
            <v>775.91499999999996</v>
          </cell>
          <cell r="W293">
            <v>775.91499999999996</v>
          </cell>
          <cell r="X293">
            <v>775.91499999999996</v>
          </cell>
          <cell r="Y293">
            <v>775.91499999999996</v>
          </cell>
          <cell r="Z293">
            <v>775.91499999999996</v>
          </cell>
          <cell r="AA293">
            <v>775.91499999999996</v>
          </cell>
          <cell r="AB293">
            <v>775.91499999999996</v>
          </cell>
          <cell r="AC293">
            <v>775.91499999999996</v>
          </cell>
          <cell r="AD293">
            <v>9333.0289999999986</v>
          </cell>
        </row>
        <row r="294">
          <cell r="D294">
            <v>2902936</v>
          </cell>
          <cell r="E294">
            <v>2887936</v>
          </cell>
          <cell r="F294">
            <v>2887936</v>
          </cell>
          <cell r="G294">
            <v>2887936</v>
          </cell>
          <cell r="H294">
            <v>2887936</v>
          </cell>
          <cell r="I294">
            <v>2887936</v>
          </cell>
          <cell r="J294">
            <v>2846501</v>
          </cell>
          <cell r="K294">
            <v>2877561</v>
          </cell>
          <cell r="L294">
            <v>2837331</v>
          </cell>
          <cell r="M294">
            <v>2837331</v>
          </cell>
          <cell r="N294">
            <v>2837331</v>
          </cell>
          <cell r="O294">
            <v>2837331</v>
          </cell>
          <cell r="P294">
            <v>34416002</v>
          </cell>
          <cell r="R294">
            <v>2902.9360000000001</v>
          </cell>
          <cell r="S294">
            <v>2887.9360000000001</v>
          </cell>
          <cell r="T294">
            <v>2887.9360000000001</v>
          </cell>
          <cell r="U294">
            <v>2887.9360000000001</v>
          </cell>
          <cell r="V294">
            <v>2887.9360000000001</v>
          </cell>
          <cell r="W294">
            <v>2887.9360000000001</v>
          </cell>
          <cell r="X294">
            <v>2846.5009999999997</v>
          </cell>
          <cell r="Y294">
            <v>2877.5609999999997</v>
          </cell>
          <cell r="Z294">
            <v>2837.3309999999997</v>
          </cell>
          <cell r="AA294">
            <v>2837.3309999999997</v>
          </cell>
          <cell r="AB294">
            <v>2837.3309999999997</v>
          </cell>
          <cell r="AC294">
            <v>2837.3309999999997</v>
          </cell>
          <cell r="AD294">
            <v>34416.001999999993</v>
          </cell>
        </row>
        <row r="295">
          <cell r="D295">
            <v>10547547</v>
          </cell>
          <cell r="E295">
            <v>10495992</v>
          </cell>
          <cell r="F295">
            <v>10448650</v>
          </cell>
          <cell r="G295">
            <v>10388650</v>
          </cell>
          <cell r="H295">
            <v>10388650</v>
          </cell>
          <cell r="I295">
            <v>10388650</v>
          </cell>
          <cell r="J295">
            <v>10407215</v>
          </cell>
          <cell r="K295">
            <v>10491435</v>
          </cell>
          <cell r="L295">
            <v>10442705</v>
          </cell>
          <cell r="M295">
            <v>10442705</v>
          </cell>
          <cell r="N295">
            <v>10366545</v>
          </cell>
          <cell r="O295">
            <v>10366545</v>
          </cell>
          <cell r="P295">
            <v>125175289</v>
          </cell>
          <cell r="R295">
            <v>10547.547</v>
          </cell>
          <cell r="S295">
            <v>10495.992</v>
          </cell>
          <cell r="T295">
            <v>10448.650000000001</v>
          </cell>
          <cell r="U295">
            <v>10388.650000000001</v>
          </cell>
          <cell r="V295">
            <v>10388.650000000001</v>
          </cell>
          <cell r="W295">
            <v>10388.650000000001</v>
          </cell>
          <cell r="X295">
            <v>10407.215</v>
          </cell>
          <cell r="Y295">
            <v>10491.435000000001</v>
          </cell>
          <cell r="Z295">
            <v>10442.705</v>
          </cell>
          <cell r="AA295">
            <v>10442.705</v>
          </cell>
          <cell r="AB295">
            <v>10366.545</v>
          </cell>
          <cell r="AC295">
            <v>10366.545</v>
          </cell>
          <cell r="AD295">
            <v>125175.28899999999</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R297">
            <v>0</v>
          </cell>
          <cell r="S297">
            <v>0</v>
          </cell>
          <cell r="T297">
            <v>0</v>
          </cell>
          <cell r="U297">
            <v>0</v>
          </cell>
          <cell r="V297">
            <v>0</v>
          </cell>
          <cell r="W297">
            <v>0</v>
          </cell>
          <cell r="X297">
            <v>0</v>
          </cell>
          <cell r="Y297">
            <v>0</v>
          </cell>
          <cell r="Z297">
            <v>0</v>
          </cell>
          <cell r="AA297">
            <v>0</v>
          </cell>
          <cell r="AB297">
            <v>0</v>
          </cell>
          <cell r="AC297">
            <v>0</v>
          </cell>
          <cell r="AD297">
            <v>0</v>
          </cell>
        </row>
        <row r="299">
          <cell r="D299">
            <v>22835389</v>
          </cell>
          <cell r="E299">
            <v>22767738</v>
          </cell>
          <cell r="F299">
            <v>22947247</v>
          </cell>
          <cell r="G299">
            <v>22169936</v>
          </cell>
          <cell r="H299">
            <v>22629942</v>
          </cell>
          <cell r="I299">
            <v>20636577</v>
          </cell>
          <cell r="J299">
            <v>22951330</v>
          </cell>
          <cell r="K299">
            <v>23415951</v>
          </cell>
          <cell r="L299">
            <v>22623062</v>
          </cell>
          <cell r="M299">
            <v>22671035</v>
          </cell>
          <cell r="N299">
            <v>21913178</v>
          </cell>
          <cell r="O299">
            <v>21179119</v>
          </cell>
          <cell r="P299">
            <v>268740504</v>
          </cell>
          <cell r="R299">
            <v>22835.389000000003</v>
          </cell>
          <cell r="S299">
            <v>22767.738000000001</v>
          </cell>
          <cell r="T299">
            <v>22947.247000000003</v>
          </cell>
          <cell r="U299">
            <v>22169.936000000002</v>
          </cell>
          <cell r="V299">
            <v>22629.941999999999</v>
          </cell>
          <cell r="W299">
            <v>20636.577000000001</v>
          </cell>
          <cell r="X299">
            <v>22951.33</v>
          </cell>
          <cell r="Y299">
            <v>23415.951000000001</v>
          </cell>
          <cell r="Z299">
            <v>22623.061999999998</v>
          </cell>
          <cell r="AA299">
            <v>22671.035000000003</v>
          </cell>
          <cell r="AB299">
            <v>21913.178</v>
          </cell>
          <cell r="AC299">
            <v>21179.118999999999</v>
          </cell>
          <cell r="AD299">
            <v>268740.50400000002</v>
          </cell>
        </row>
        <row r="308">
          <cell r="D308">
            <v>5003604</v>
          </cell>
          <cell r="E308">
            <v>5118087</v>
          </cell>
          <cell r="F308">
            <v>4200648</v>
          </cell>
          <cell r="G308">
            <v>4414909</v>
          </cell>
          <cell r="H308">
            <v>4360827</v>
          </cell>
          <cell r="I308">
            <v>3201920</v>
          </cell>
          <cell r="J308">
            <v>4293716</v>
          </cell>
          <cell r="K308">
            <v>4566153</v>
          </cell>
          <cell r="L308">
            <v>4822516</v>
          </cell>
          <cell r="M308">
            <v>5069277</v>
          </cell>
          <cell r="N308">
            <v>4530141</v>
          </cell>
          <cell r="O308">
            <v>4024379</v>
          </cell>
          <cell r="P308">
            <v>53606177</v>
          </cell>
          <cell r="R308">
            <v>5003.6039999999994</v>
          </cell>
          <cell r="S308">
            <v>5118.0869999999995</v>
          </cell>
          <cell r="T308">
            <v>4200.6480000000001</v>
          </cell>
          <cell r="U308">
            <v>4414.9089999999997</v>
          </cell>
          <cell r="V308">
            <v>4360.8269999999993</v>
          </cell>
          <cell r="W308">
            <v>3201.92</v>
          </cell>
          <cell r="X308">
            <v>4293.7159999999994</v>
          </cell>
          <cell r="Y308">
            <v>4566.1530000000002</v>
          </cell>
          <cell r="Z308">
            <v>4822.5159999999996</v>
          </cell>
          <cell r="AA308">
            <v>5069.277</v>
          </cell>
          <cell r="AB308">
            <v>4530.1409999999996</v>
          </cell>
          <cell r="AC308">
            <v>4024.3789999999999</v>
          </cell>
          <cell r="AD308">
            <v>53606.176999999996</v>
          </cell>
        </row>
        <row r="309">
          <cell r="D309">
            <v>0</v>
          </cell>
          <cell r="E309">
            <v>4000</v>
          </cell>
          <cell r="F309">
            <v>2000</v>
          </cell>
          <cell r="G309">
            <v>6000</v>
          </cell>
          <cell r="H309">
            <v>2000</v>
          </cell>
          <cell r="I309">
            <v>3000</v>
          </cell>
          <cell r="J309">
            <v>10000</v>
          </cell>
          <cell r="K309">
            <v>4000</v>
          </cell>
          <cell r="L309">
            <v>6000</v>
          </cell>
          <cell r="M309">
            <v>1000</v>
          </cell>
          <cell r="N309">
            <v>0</v>
          </cell>
          <cell r="O309">
            <v>0</v>
          </cell>
          <cell r="P309">
            <v>38000</v>
          </cell>
          <cell r="R309">
            <v>0</v>
          </cell>
          <cell r="S309">
            <v>4</v>
          </cell>
          <cell r="T309">
            <v>2</v>
          </cell>
          <cell r="U309">
            <v>6</v>
          </cell>
          <cell r="V309">
            <v>2</v>
          </cell>
          <cell r="W309">
            <v>3</v>
          </cell>
          <cell r="X309">
            <v>10</v>
          </cell>
          <cell r="Y309">
            <v>4</v>
          </cell>
          <cell r="Z309">
            <v>6</v>
          </cell>
          <cell r="AA309">
            <v>1</v>
          </cell>
          <cell r="AB309">
            <v>0</v>
          </cell>
          <cell r="AC309">
            <v>0</v>
          </cell>
          <cell r="AD309">
            <v>38</v>
          </cell>
        </row>
        <row r="310">
          <cell r="D310">
            <v>2499133</v>
          </cell>
          <cell r="E310">
            <v>2438389</v>
          </cell>
          <cell r="F310">
            <v>2685917</v>
          </cell>
          <cell r="G310">
            <v>2427641</v>
          </cell>
          <cell r="H310">
            <v>2638939</v>
          </cell>
          <cell r="I310">
            <v>2462219</v>
          </cell>
          <cell r="J310">
            <v>2550396</v>
          </cell>
          <cell r="K310">
            <v>2750537</v>
          </cell>
          <cell r="L310">
            <v>2445202</v>
          </cell>
          <cell r="M310">
            <v>2483519</v>
          </cell>
          <cell r="N310">
            <v>2568374</v>
          </cell>
          <cell r="O310">
            <v>2378934</v>
          </cell>
          <cell r="P310">
            <v>30329200</v>
          </cell>
          <cell r="R310">
            <v>2499.1330000000003</v>
          </cell>
          <cell r="S310">
            <v>2438.3890000000001</v>
          </cell>
          <cell r="T310">
            <v>2685.9170000000004</v>
          </cell>
          <cell r="U310">
            <v>2427.6410000000001</v>
          </cell>
          <cell r="V310">
            <v>2638.9390000000003</v>
          </cell>
          <cell r="W310">
            <v>2462.2190000000005</v>
          </cell>
          <cell r="X310">
            <v>2550.3960000000002</v>
          </cell>
          <cell r="Y310">
            <v>2750.5370000000003</v>
          </cell>
          <cell r="Z310">
            <v>2445.2020000000002</v>
          </cell>
          <cell r="AA310">
            <v>2483.5190000000002</v>
          </cell>
          <cell r="AB310">
            <v>2568.3739999999998</v>
          </cell>
          <cell r="AC310">
            <v>2378.9340000000002</v>
          </cell>
          <cell r="AD310">
            <v>30329.200000000004</v>
          </cell>
        </row>
        <row r="311">
          <cell r="D311">
            <v>7502737</v>
          </cell>
          <cell r="E311">
            <v>7560476</v>
          </cell>
          <cell r="F311">
            <v>6888565</v>
          </cell>
          <cell r="G311">
            <v>6848550</v>
          </cell>
          <cell r="H311">
            <v>7001766</v>
          </cell>
          <cell r="I311">
            <v>5667139</v>
          </cell>
          <cell r="J311">
            <v>6854112</v>
          </cell>
          <cell r="K311">
            <v>7320690</v>
          </cell>
          <cell r="L311">
            <v>7273718</v>
          </cell>
          <cell r="M311">
            <v>7553796</v>
          </cell>
          <cell r="N311">
            <v>7098515</v>
          </cell>
          <cell r="O311">
            <v>6403313</v>
          </cell>
          <cell r="P311">
            <v>83973377</v>
          </cell>
          <cell r="R311">
            <v>7502.7369999999992</v>
          </cell>
          <cell r="S311">
            <v>7560.4759999999997</v>
          </cell>
          <cell r="T311">
            <v>6888.5650000000005</v>
          </cell>
          <cell r="U311">
            <v>6848.5499999999993</v>
          </cell>
          <cell r="V311">
            <v>7001.7659999999996</v>
          </cell>
          <cell r="W311">
            <v>5667.139000000001</v>
          </cell>
          <cell r="X311">
            <v>6854.1119999999992</v>
          </cell>
          <cell r="Y311">
            <v>7320.6900000000005</v>
          </cell>
          <cell r="Z311">
            <v>7273.7179999999998</v>
          </cell>
          <cell r="AA311">
            <v>7553.7960000000003</v>
          </cell>
          <cell r="AB311">
            <v>7098.5149999999994</v>
          </cell>
          <cell r="AC311">
            <v>6403.3130000000001</v>
          </cell>
          <cell r="AD311">
            <v>83973.377000000008</v>
          </cell>
        </row>
        <row r="312">
          <cell r="P312">
            <v>0</v>
          </cell>
          <cell r="AD312">
            <v>0</v>
          </cell>
        </row>
        <row r="313">
          <cell r="D313">
            <v>1606860</v>
          </cell>
          <cell r="E313">
            <v>1600771</v>
          </cell>
          <cell r="F313">
            <v>1542261</v>
          </cell>
          <cell r="G313">
            <v>1505893</v>
          </cell>
          <cell r="H313">
            <v>1501899</v>
          </cell>
          <cell r="I313">
            <v>1461949</v>
          </cell>
          <cell r="J313">
            <v>1529524</v>
          </cell>
          <cell r="K313">
            <v>1588631</v>
          </cell>
          <cell r="L313">
            <v>1575681</v>
          </cell>
          <cell r="M313">
            <v>1573670</v>
          </cell>
          <cell r="N313">
            <v>1500909</v>
          </cell>
          <cell r="O313">
            <v>1499589</v>
          </cell>
          <cell r="P313">
            <v>18487637</v>
          </cell>
          <cell r="R313">
            <v>1606.8600000000001</v>
          </cell>
          <cell r="S313">
            <v>1600.7710000000002</v>
          </cell>
          <cell r="T313">
            <v>1542.2610000000002</v>
          </cell>
          <cell r="U313">
            <v>1505.893</v>
          </cell>
          <cell r="V313">
            <v>1501.8990000000001</v>
          </cell>
          <cell r="W313">
            <v>1461.9490000000001</v>
          </cell>
          <cell r="X313">
            <v>1529.5240000000001</v>
          </cell>
          <cell r="Y313">
            <v>1588.6309999999999</v>
          </cell>
          <cell r="Z313">
            <v>1575.681</v>
          </cell>
          <cell r="AA313">
            <v>1573.6699999999998</v>
          </cell>
          <cell r="AB313">
            <v>1500.9090000000001</v>
          </cell>
          <cell r="AC313">
            <v>1499.5890000000002</v>
          </cell>
          <cell r="AD313">
            <v>18487.637000000002</v>
          </cell>
        </row>
        <row r="314">
          <cell r="D314">
            <v>-11182</v>
          </cell>
          <cell r="E314">
            <v>-10484</v>
          </cell>
          <cell r="F314">
            <v>-9789</v>
          </cell>
          <cell r="G314">
            <v>-11442</v>
          </cell>
          <cell r="H314">
            <v>-12064</v>
          </cell>
          <cell r="I314">
            <v>-11674</v>
          </cell>
          <cell r="J314">
            <v>-11850</v>
          </cell>
          <cell r="K314">
            <v>-9907</v>
          </cell>
          <cell r="L314">
            <v>-9943</v>
          </cell>
          <cell r="M314">
            <v>-9790</v>
          </cell>
          <cell r="N314">
            <v>-10610</v>
          </cell>
          <cell r="O314">
            <v>-10655</v>
          </cell>
          <cell r="P314">
            <v>-129390</v>
          </cell>
          <cell r="R314">
            <v>-11.182</v>
          </cell>
          <cell r="S314">
            <v>-10.484</v>
          </cell>
          <cell r="T314">
            <v>-9.7889999999999997</v>
          </cell>
          <cell r="U314">
            <v>-11.442</v>
          </cell>
          <cell r="V314">
            <v>-12.064</v>
          </cell>
          <cell r="W314">
            <v>-11.673999999999999</v>
          </cell>
          <cell r="X314">
            <v>-11.85</v>
          </cell>
          <cell r="Y314">
            <v>-9.907</v>
          </cell>
          <cell r="Z314">
            <v>-9.9429999999999996</v>
          </cell>
          <cell r="AA314">
            <v>-9.7899999999999991</v>
          </cell>
          <cell r="AB314">
            <v>-10.61</v>
          </cell>
          <cell r="AC314">
            <v>-10.654999999999999</v>
          </cell>
          <cell r="AD314">
            <v>-129.38999999999996</v>
          </cell>
        </row>
        <row r="315">
          <cell r="D315">
            <v>1504147</v>
          </cell>
          <cell r="E315">
            <v>1623020</v>
          </cell>
          <cell r="F315">
            <v>1416917</v>
          </cell>
          <cell r="G315">
            <v>1393079</v>
          </cell>
          <cell r="H315">
            <v>1393547</v>
          </cell>
          <cell r="I315">
            <v>1276617</v>
          </cell>
          <cell r="J315">
            <v>1583215</v>
          </cell>
          <cell r="K315">
            <v>1487977</v>
          </cell>
          <cell r="L315">
            <v>1507059</v>
          </cell>
          <cell r="M315">
            <v>1494939</v>
          </cell>
          <cell r="N315">
            <v>1599764</v>
          </cell>
          <cell r="O315">
            <v>1548411</v>
          </cell>
          <cell r="P315">
            <v>17828692</v>
          </cell>
          <cell r="R315">
            <v>1504.1469999999999</v>
          </cell>
          <cell r="S315">
            <v>1623.02</v>
          </cell>
          <cell r="T315">
            <v>1416.9170000000001</v>
          </cell>
          <cell r="U315">
            <v>1393.0790000000002</v>
          </cell>
          <cell r="V315">
            <v>1393.547</v>
          </cell>
          <cell r="W315">
            <v>1276.617</v>
          </cell>
          <cell r="X315">
            <v>1583.2149999999999</v>
          </cell>
          <cell r="Y315">
            <v>1487.9769999999999</v>
          </cell>
          <cell r="Z315">
            <v>1507.059</v>
          </cell>
          <cell r="AA315">
            <v>1494.9389999999999</v>
          </cell>
          <cell r="AB315">
            <v>1599.7639999999999</v>
          </cell>
          <cell r="AC315">
            <v>1548.4109999999998</v>
          </cell>
          <cell r="AD315">
            <v>17828.691999999999</v>
          </cell>
        </row>
        <row r="316">
          <cell r="D316">
            <v>3099825</v>
          </cell>
          <cell r="E316">
            <v>3213307</v>
          </cell>
          <cell r="F316">
            <v>2949389</v>
          </cell>
          <cell r="G316">
            <v>2887530</v>
          </cell>
          <cell r="H316">
            <v>2883382</v>
          </cell>
          <cell r="I316">
            <v>2726892</v>
          </cell>
          <cell r="J316">
            <v>3100889</v>
          </cell>
          <cell r="K316">
            <v>3066701</v>
          </cell>
          <cell r="L316">
            <v>3072797</v>
          </cell>
          <cell r="M316">
            <v>3058819</v>
          </cell>
          <cell r="N316">
            <v>3090063</v>
          </cell>
          <cell r="O316">
            <v>3037345</v>
          </cell>
          <cell r="P316">
            <v>36186939</v>
          </cell>
          <cell r="R316">
            <v>3099.8249999999998</v>
          </cell>
          <cell r="S316">
            <v>3213.3070000000002</v>
          </cell>
          <cell r="T316">
            <v>2949.3890000000001</v>
          </cell>
          <cell r="U316">
            <v>2887.53</v>
          </cell>
          <cell r="V316">
            <v>2883.3820000000001</v>
          </cell>
          <cell r="W316">
            <v>2726.8919999999998</v>
          </cell>
          <cell r="X316">
            <v>3100.8890000000001</v>
          </cell>
          <cell r="Y316">
            <v>3066.701</v>
          </cell>
          <cell r="Z316">
            <v>3072.797</v>
          </cell>
          <cell r="AA316">
            <v>3058.8189999999995</v>
          </cell>
          <cell r="AB316">
            <v>3090.0630000000001</v>
          </cell>
          <cell r="AC316">
            <v>3037.3450000000003</v>
          </cell>
          <cell r="AD316">
            <v>36186.938999999998</v>
          </cell>
        </row>
        <row r="317">
          <cell r="P317">
            <v>0</v>
          </cell>
          <cell r="AD317">
            <v>0</v>
          </cell>
        </row>
        <row r="318">
          <cell r="D318">
            <v>616253</v>
          </cell>
          <cell r="E318">
            <v>610721</v>
          </cell>
          <cell r="F318">
            <v>607063</v>
          </cell>
          <cell r="G318">
            <v>607598</v>
          </cell>
          <cell r="H318">
            <v>612472</v>
          </cell>
          <cell r="I318">
            <v>621521</v>
          </cell>
          <cell r="J318">
            <v>620339</v>
          </cell>
          <cell r="K318">
            <v>620795</v>
          </cell>
          <cell r="L318">
            <v>616521</v>
          </cell>
          <cell r="M318">
            <v>632787</v>
          </cell>
          <cell r="N318">
            <v>631932</v>
          </cell>
          <cell r="O318">
            <v>632082</v>
          </cell>
          <cell r="P318">
            <v>7430084</v>
          </cell>
          <cell r="R318">
            <v>616.25300000000004</v>
          </cell>
          <cell r="S318">
            <v>610.721</v>
          </cell>
          <cell r="T318">
            <v>607.06299999999999</v>
          </cell>
          <cell r="U318">
            <v>607.59800000000007</v>
          </cell>
          <cell r="V318">
            <v>612.47199999999998</v>
          </cell>
          <cell r="W318">
            <v>621.52100000000007</v>
          </cell>
          <cell r="X318">
            <v>620.33900000000006</v>
          </cell>
          <cell r="Y318">
            <v>620.79500000000007</v>
          </cell>
          <cell r="Z318">
            <v>616.52100000000007</v>
          </cell>
          <cell r="AA318">
            <v>632.78700000000003</v>
          </cell>
          <cell r="AB318">
            <v>631.93200000000002</v>
          </cell>
          <cell r="AC318">
            <v>632.08199999999999</v>
          </cell>
          <cell r="AD318">
            <v>7430.0840000000007</v>
          </cell>
        </row>
        <row r="319">
          <cell r="D319">
            <v>0</v>
          </cell>
          <cell r="E319">
            <v>0</v>
          </cell>
          <cell r="F319">
            <v>0</v>
          </cell>
          <cell r="G319">
            <v>0</v>
          </cell>
          <cell r="H319">
            <v>0</v>
          </cell>
          <cell r="I319">
            <v>0</v>
          </cell>
          <cell r="J319">
            <v>0</v>
          </cell>
          <cell r="K319">
            <v>0</v>
          </cell>
          <cell r="L319">
            <v>0</v>
          </cell>
          <cell r="M319">
            <v>0</v>
          </cell>
          <cell r="N319">
            <v>0</v>
          </cell>
          <cell r="O319">
            <v>0</v>
          </cell>
          <cell r="P319">
            <v>0</v>
          </cell>
          <cell r="R319">
            <v>0</v>
          </cell>
          <cell r="S319">
            <v>0</v>
          </cell>
          <cell r="T319">
            <v>0</v>
          </cell>
          <cell r="U319">
            <v>0</v>
          </cell>
          <cell r="V319">
            <v>0</v>
          </cell>
          <cell r="W319">
            <v>0</v>
          </cell>
          <cell r="X319">
            <v>0</v>
          </cell>
          <cell r="Y319">
            <v>0</v>
          </cell>
          <cell r="Z319">
            <v>0</v>
          </cell>
          <cell r="AA319">
            <v>0</v>
          </cell>
          <cell r="AB319">
            <v>0</v>
          </cell>
          <cell r="AC319">
            <v>0</v>
          </cell>
          <cell r="AD319">
            <v>0</v>
          </cell>
        </row>
        <row r="320">
          <cell r="D320">
            <v>242448</v>
          </cell>
          <cell r="E320">
            <v>180588</v>
          </cell>
          <cell r="F320">
            <v>176138</v>
          </cell>
          <cell r="G320">
            <v>187005</v>
          </cell>
          <cell r="H320">
            <v>238023</v>
          </cell>
          <cell r="I320">
            <v>234106</v>
          </cell>
          <cell r="J320">
            <v>231234</v>
          </cell>
          <cell r="K320">
            <v>163942</v>
          </cell>
          <cell r="L320">
            <v>179970</v>
          </cell>
          <cell r="M320">
            <v>150850</v>
          </cell>
          <cell r="N320">
            <v>159225</v>
          </cell>
          <cell r="O320">
            <v>172175</v>
          </cell>
          <cell r="P320">
            <v>2315704</v>
          </cell>
          <cell r="R320">
            <v>242.44800000000001</v>
          </cell>
          <cell r="S320">
            <v>180.58799999999999</v>
          </cell>
          <cell r="T320">
            <v>176.13799999999998</v>
          </cell>
          <cell r="U320">
            <v>187.00500000000002</v>
          </cell>
          <cell r="V320">
            <v>238.023</v>
          </cell>
          <cell r="W320">
            <v>234.10599999999999</v>
          </cell>
          <cell r="X320">
            <v>231.23400000000001</v>
          </cell>
          <cell r="Y320">
            <v>163.94199999999998</v>
          </cell>
          <cell r="Z320">
            <v>179.97</v>
          </cell>
          <cell r="AA320">
            <v>150.85000000000002</v>
          </cell>
          <cell r="AB320">
            <v>159.22500000000002</v>
          </cell>
          <cell r="AC320">
            <v>172.17499999999998</v>
          </cell>
          <cell r="AD320">
            <v>2315.7040000000002</v>
          </cell>
        </row>
        <row r="321">
          <cell r="D321">
            <v>858701</v>
          </cell>
          <cell r="E321">
            <v>791309</v>
          </cell>
          <cell r="F321">
            <v>783201</v>
          </cell>
          <cell r="G321">
            <v>794603</v>
          </cell>
          <cell r="H321">
            <v>850495</v>
          </cell>
          <cell r="I321">
            <v>855627</v>
          </cell>
          <cell r="J321">
            <v>851573</v>
          </cell>
          <cell r="K321">
            <v>784737</v>
          </cell>
          <cell r="L321">
            <v>796491</v>
          </cell>
          <cell r="M321">
            <v>783637</v>
          </cell>
          <cell r="N321">
            <v>791157</v>
          </cell>
          <cell r="O321">
            <v>804257</v>
          </cell>
          <cell r="P321">
            <v>9745788</v>
          </cell>
          <cell r="R321">
            <v>858.70100000000002</v>
          </cell>
          <cell r="S321">
            <v>791.30899999999997</v>
          </cell>
          <cell r="T321">
            <v>783.20100000000002</v>
          </cell>
          <cell r="U321">
            <v>794.60300000000007</v>
          </cell>
          <cell r="V321">
            <v>850.495</v>
          </cell>
          <cell r="W321">
            <v>855.62700000000007</v>
          </cell>
          <cell r="X321">
            <v>851.57300000000009</v>
          </cell>
          <cell r="Y321">
            <v>784.73700000000008</v>
          </cell>
          <cell r="Z321">
            <v>796.4910000000001</v>
          </cell>
          <cell r="AA321">
            <v>783.63700000000006</v>
          </cell>
          <cell r="AB321">
            <v>791.15700000000004</v>
          </cell>
          <cell r="AC321">
            <v>804.25699999999995</v>
          </cell>
          <cell r="AD321">
            <v>9745.7880000000005</v>
          </cell>
        </row>
        <row r="322">
          <cell r="P322">
            <v>0</v>
          </cell>
          <cell r="AD322">
            <v>0</v>
          </cell>
        </row>
        <row r="323">
          <cell r="D323">
            <v>10339</v>
          </cell>
          <cell r="E323">
            <v>9173</v>
          </cell>
          <cell r="F323">
            <v>12923</v>
          </cell>
          <cell r="G323">
            <v>10321</v>
          </cell>
          <cell r="H323">
            <v>9728</v>
          </cell>
          <cell r="I323">
            <v>8822</v>
          </cell>
          <cell r="J323">
            <v>9802</v>
          </cell>
          <cell r="K323">
            <v>9950</v>
          </cell>
          <cell r="L323">
            <v>9152</v>
          </cell>
          <cell r="M323">
            <v>8599</v>
          </cell>
          <cell r="N323">
            <v>9130</v>
          </cell>
          <cell r="O323">
            <v>8944</v>
          </cell>
          <cell r="P323">
            <v>116883</v>
          </cell>
          <cell r="R323">
            <v>10.339</v>
          </cell>
          <cell r="S323">
            <v>9.1730000000000018</v>
          </cell>
          <cell r="T323">
            <v>12.923000000000002</v>
          </cell>
          <cell r="U323">
            <v>10.321</v>
          </cell>
          <cell r="V323">
            <v>9.7279999999999998</v>
          </cell>
          <cell r="W323">
            <v>8.8219999999999992</v>
          </cell>
          <cell r="X323">
            <v>9.8019999999999996</v>
          </cell>
          <cell r="Y323">
            <v>9.9500000000000011</v>
          </cell>
          <cell r="Z323">
            <v>9.152000000000001</v>
          </cell>
          <cell r="AA323">
            <v>8.5990000000000002</v>
          </cell>
          <cell r="AB323">
            <v>9.129999999999999</v>
          </cell>
          <cell r="AC323">
            <v>8.9439999999999991</v>
          </cell>
          <cell r="AD323">
            <v>116.88300000000001</v>
          </cell>
        </row>
        <row r="324">
          <cell r="D324">
            <v>3581550</v>
          </cell>
          <cell r="E324">
            <v>3692616</v>
          </cell>
          <cell r="F324">
            <v>3839372</v>
          </cell>
          <cell r="G324">
            <v>3766174</v>
          </cell>
          <cell r="H324">
            <v>3949265</v>
          </cell>
          <cell r="I324">
            <v>3570776</v>
          </cell>
          <cell r="J324">
            <v>3876774</v>
          </cell>
          <cell r="K324">
            <v>3851599</v>
          </cell>
          <cell r="L324">
            <v>3871424</v>
          </cell>
          <cell r="M324">
            <v>3726964</v>
          </cell>
          <cell r="N324">
            <v>3458650</v>
          </cell>
          <cell r="O324">
            <v>3549174</v>
          </cell>
          <cell r="P324">
            <v>44734338</v>
          </cell>
          <cell r="R324">
            <v>3581.55</v>
          </cell>
          <cell r="S324">
            <v>3692.616</v>
          </cell>
          <cell r="T324">
            <v>3839.3719999999998</v>
          </cell>
          <cell r="U324">
            <v>3766.174</v>
          </cell>
          <cell r="V324">
            <v>3949.2650000000003</v>
          </cell>
          <cell r="W324">
            <v>3570.7760000000003</v>
          </cell>
          <cell r="X324">
            <v>3876.7739999999999</v>
          </cell>
          <cell r="Y324">
            <v>3851.5990000000002</v>
          </cell>
          <cell r="Z324">
            <v>3871.424</v>
          </cell>
          <cell r="AA324">
            <v>3726.9639999999999</v>
          </cell>
          <cell r="AB324">
            <v>3458.6499999999996</v>
          </cell>
          <cell r="AC324">
            <v>3549.174</v>
          </cell>
          <cell r="AD324">
            <v>44734.338000000003</v>
          </cell>
        </row>
        <row r="325">
          <cell r="D325">
            <v>3591889</v>
          </cell>
          <cell r="E325">
            <v>3701789</v>
          </cell>
          <cell r="F325">
            <v>3852295</v>
          </cell>
          <cell r="G325">
            <v>3776495</v>
          </cell>
          <cell r="H325">
            <v>3958993</v>
          </cell>
          <cell r="I325">
            <v>3579598</v>
          </cell>
          <cell r="J325">
            <v>3886576</v>
          </cell>
          <cell r="K325">
            <v>3861549</v>
          </cell>
          <cell r="L325">
            <v>3880576</v>
          </cell>
          <cell r="M325">
            <v>3735563</v>
          </cell>
          <cell r="N325">
            <v>3467780</v>
          </cell>
          <cell r="O325">
            <v>3558118</v>
          </cell>
          <cell r="P325">
            <v>44851221</v>
          </cell>
          <cell r="R325">
            <v>3591.8890000000001</v>
          </cell>
          <cell r="S325">
            <v>3701.7889999999998</v>
          </cell>
          <cell r="T325">
            <v>3852.2950000000001</v>
          </cell>
          <cell r="U325">
            <v>3776.4949999999999</v>
          </cell>
          <cell r="V325">
            <v>3958.9930000000004</v>
          </cell>
          <cell r="W325">
            <v>3579.5980000000004</v>
          </cell>
          <cell r="X325">
            <v>3886.576</v>
          </cell>
          <cell r="Y325">
            <v>3861.549</v>
          </cell>
          <cell r="Z325">
            <v>3880.576</v>
          </cell>
          <cell r="AA325">
            <v>3735.5630000000001</v>
          </cell>
          <cell r="AB325">
            <v>3467.7799999999997</v>
          </cell>
          <cell r="AC325">
            <v>3558.1179999999999</v>
          </cell>
          <cell r="AD325">
            <v>44851.221000000005</v>
          </cell>
        </row>
        <row r="326">
          <cell r="P326">
            <v>0</v>
          </cell>
          <cell r="AD326">
            <v>0</v>
          </cell>
        </row>
        <row r="327">
          <cell r="D327">
            <v>427467</v>
          </cell>
          <cell r="E327">
            <v>376573</v>
          </cell>
          <cell r="F327">
            <v>418245</v>
          </cell>
          <cell r="G327">
            <v>398489</v>
          </cell>
          <cell r="H327">
            <v>428215</v>
          </cell>
          <cell r="I327">
            <v>447483</v>
          </cell>
          <cell r="J327">
            <v>384406</v>
          </cell>
          <cell r="K327">
            <v>443448</v>
          </cell>
          <cell r="L327">
            <v>410243</v>
          </cell>
          <cell r="M327">
            <v>411611</v>
          </cell>
          <cell r="N327">
            <v>398457</v>
          </cell>
          <cell r="O327">
            <v>366082</v>
          </cell>
          <cell r="P327">
            <v>4910719</v>
          </cell>
          <cell r="R327">
            <v>427.46699999999998</v>
          </cell>
          <cell r="S327">
            <v>376.57299999999998</v>
          </cell>
          <cell r="T327">
            <v>418.245</v>
          </cell>
          <cell r="U327">
            <v>398.48899999999998</v>
          </cell>
          <cell r="V327">
            <v>428.21499999999997</v>
          </cell>
          <cell r="W327">
            <v>447.483</v>
          </cell>
          <cell r="X327">
            <v>384.40600000000001</v>
          </cell>
          <cell r="Y327">
            <v>443.44799999999998</v>
          </cell>
          <cell r="Z327">
            <v>410.24299999999999</v>
          </cell>
          <cell r="AA327">
            <v>411.61099999999999</v>
          </cell>
          <cell r="AB327">
            <v>398.45699999999999</v>
          </cell>
          <cell r="AC327">
            <v>366.08199999999999</v>
          </cell>
          <cell r="AD327">
            <v>4910.719000000001</v>
          </cell>
        </row>
        <row r="328">
          <cell r="D328">
            <v>15886</v>
          </cell>
          <cell r="E328">
            <v>12317</v>
          </cell>
          <cell r="F328">
            <v>17615</v>
          </cell>
          <cell r="G328">
            <v>15504</v>
          </cell>
          <cell r="H328">
            <v>15644</v>
          </cell>
          <cell r="I328">
            <v>15901</v>
          </cell>
          <cell r="J328">
            <v>15973</v>
          </cell>
          <cell r="K328">
            <v>16846</v>
          </cell>
          <cell r="L328">
            <v>16153</v>
          </cell>
          <cell r="M328">
            <v>16741</v>
          </cell>
          <cell r="N328">
            <v>14857</v>
          </cell>
          <cell r="O328">
            <v>13797</v>
          </cell>
          <cell r="P328">
            <v>187234</v>
          </cell>
          <cell r="R328">
            <v>15.885999999999999</v>
          </cell>
          <cell r="S328">
            <v>12.317</v>
          </cell>
          <cell r="T328">
            <v>17.614999999999998</v>
          </cell>
          <cell r="U328">
            <v>15.504</v>
          </cell>
          <cell r="V328">
            <v>15.644</v>
          </cell>
          <cell r="W328">
            <v>15.901</v>
          </cell>
          <cell r="X328">
            <v>15.973000000000001</v>
          </cell>
          <cell r="Y328">
            <v>16.846</v>
          </cell>
          <cell r="Z328">
            <v>16.152999999999999</v>
          </cell>
          <cell r="AA328">
            <v>16.741</v>
          </cell>
          <cell r="AB328">
            <v>14.856999999999999</v>
          </cell>
          <cell r="AC328">
            <v>13.797000000000001</v>
          </cell>
          <cell r="AD328">
            <v>187.23399999999998</v>
          </cell>
        </row>
        <row r="329">
          <cell r="D329">
            <v>2069776</v>
          </cell>
          <cell r="E329">
            <v>1997712</v>
          </cell>
          <cell r="F329">
            <v>2325789</v>
          </cell>
          <cell r="G329">
            <v>2017714</v>
          </cell>
          <cell r="H329">
            <v>2306533</v>
          </cell>
          <cell r="I329">
            <v>2214822</v>
          </cell>
          <cell r="J329">
            <v>2301713</v>
          </cell>
          <cell r="K329">
            <v>2367219</v>
          </cell>
          <cell r="L329">
            <v>2219099</v>
          </cell>
          <cell r="M329">
            <v>2246165</v>
          </cell>
          <cell r="N329">
            <v>2095730</v>
          </cell>
          <cell r="O329">
            <v>2128204</v>
          </cell>
          <cell r="P329">
            <v>26290476</v>
          </cell>
          <cell r="R329">
            <v>2069.7759999999998</v>
          </cell>
          <cell r="S329">
            <v>1997.712</v>
          </cell>
          <cell r="T329">
            <v>2325.7890000000002</v>
          </cell>
          <cell r="U329">
            <v>2017.7139999999999</v>
          </cell>
          <cell r="V329">
            <v>2306.5329999999999</v>
          </cell>
          <cell r="W329">
            <v>2214.8220000000001</v>
          </cell>
          <cell r="X329">
            <v>2301.7130000000002</v>
          </cell>
          <cell r="Y329">
            <v>2367.2190000000001</v>
          </cell>
          <cell r="Z329">
            <v>2219.0990000000002</v>
          </cell>
          <cell r="AA329">
            <v>2246.165</v>
          </cell>
          <cell r="AB329">
            <v>2095.73</v>
          </cell>
          <cell r="AC329">
            <v>2128.2040000000002</v>
          </cell>
          <cell r="AD329">
            <v>26290.476000000002</v>
          </cell>
        </row>
        <row r="330">
          <cell r="D330">
            <v>2513129</v>
          </cell>
          <cell r="E330">
            <v>2386602</v>
          </cell>
          <cell r="F330">
            <v>2761649</v>
          </cell>
          <cell r="G330">
            <v>2431707</v>
          </cell>
          <cell r="H330">
            <v>2750392</v>
          </cell>
          <cell r="I330">
            <v>2678206</v>
          </cell>
          <cell r="J330">
            <v>2702092</v>
          </cell>
          <cell r="K330">
            <v>2827513</v>
          </cell>
          <cell r="L330">
            <v>2645495</v>
          </cell>
          <cell r="M330">
            <v>2674517</v>
          </cell>
          <cell r="N330">
            <v>2509044</v>
          </cell>
          <cell r="O330">
            <v>2508083</v>
          </cell>
          <cell r="P330">
            <v>31388429</v>
          </cell>
          <cell r="R330">
            <v>2513.1289999999999</v>
          </cell>
          <cell r="S330">
            <v>2386.6019999999999</v>
          </cell>
          <cell r="T330">
            <v>2761.6490000000003</v>
          </cell>
          <cell r="U330">
            <v>2431.7069999999999</v>
          </cell>
          <cell r="V330">
            <v>2750.3919999999998</v>
          </cell>
          <cell r="W330">
            <v>2678.2060000000001</v>
          </cell>
          <cell r="X330">
            <v>2702.0920000000001</v>
          </cell>
          <cell r="Y330">
            <v>2827.5129999999999</v>
          </cell>
          <cell r="Z330">
            <v>2645.4950000000003</v>
          </cell>
          <cell r="AA330">
            <v>2674.5169999999998</v>
          </cell>
          <cell r="AB330">
            <v>2509.0439999999999</v>
          </cell>
          <cell r="AC330">
            <v>2508.0830000000001</v>
          </cell>
          <cell r="AD330">
            <v>31388.429000000004</v>
          </cell>
        </row>
        <row r="331">
          <cell r="P331">
            <v>0</v>
          </cell>
          <cell r="AD331">
            <v>0</v>
          </cell>
        </row>
        <row r="332">
          <cell r="D332">
            <v>190875</v>
          </cell>
          <cell r="E332">
            <v>171432</v>
          </cell>
          <cell r="F332">
            <v>208688</v>
          </cell>
          <cell r="G332">
            <v>159436</v>
          </cell>
          <cell r="H332">
            <v>130776</v>
          </cell>
          <cell r="I332">
            <v>115315</v>
          </cell>
          <cell r="J332">
            <v>129690</v>
          </cell>
          <cell r="K332">
            <v>126724</v>
          </cell>
          <cell r="L332">
            <v>76383</v>
          </cell>
          <cell r="M332">
            <v>85753</v>
          </cell>
          <cell r="N332">
            <v>81975</v>
          </cell>
          <cell r="O332">
            <v>76349</v>
          </cell>
          <cell r="P332">
            <v>1553396</v>
          </cell>
          <cell r="R332">
            <v>190.875</v>
          </cell>
          <cell r="S332">
            <v>171.43199999999999</v>
          </cell>
          <cell r="T332">
            <v>208.68799999999999</v>
          </cell>
          <cell r="U332">
            <v>159.43599999999998</v>
          </cell>
          <cell r="V332">
            <v>130.77600000000001</v>
          </cell>
          <cell r="W332">
            <v>115.315</v>
          </cell>
          <cell r="X332">
            <v>129.69</v>
          </cell>
          <cell r="Y332">
            <v>126.72400000000002</v>
          </cell>
          <cell r="Z332">
            <v>76.382999999999996</v>
          </cell>
          <cell r="AA332">
            <v>85.753</v>
          </cell>
          <cell r="AB332">
            <v>81.974999999999994</v>
          </cell>
          <cell r="AC332">
            <v>76.34899999999999</v>
          </cell>
          <cell r="AD332">
            <v>1553.396</v>
          </cell>
        </row>
        <row r="333">
          <cell r="D333">
            <v>383618</v>
          </cell>
          <cell r="E333">
            <v>292925</v>
          </cell>
          <cell r="F333">
            <v>326591</v>
          </cell>
          <cell r="G333">
            <v>451244</v>
          </cell>
          <cell r="H333">
            <v>367015</v>
          </cell>
          <cell r="I333">
            <v>344320</v>
          </cell>
          <cell r="J333">
            <v>362335</v>
          </cell>
          <cell r="K333">
            <v>383842</v>
          </cell>
          <cell r="L333">
            <v>296833</v>
          </cell>
          <cell r="M333">
            <v>340095</v>
          </cell>
          <cell r="N333">
            <v>298227</v>
          </cell>
          <cell r="O333">
            <v>290719</v>
          </cell>
          <cell r="P333">
            <v>4137764</v>
          </cell>
          <cell r="R333">
            <v>383.61800000000005</v>
          </cell>
          <cell r="S333">
            <v>292.92500000000001</v>
          </cell>
          <cell r="T333">
            <v>326.59100000000001</v>
          </cell>
          <cell r="U333">
            <v>451.24399999999997</v>
          </cell>
          <cell r="V333">
            <v>367.01499999999999</v>
          </cell>
          <cell r="W333">
            <v>344.32000000000005</v>
          </cell>
          <cell r="X333">
            <v>362.33499999999998</v>
          </cell>
          <cell r="Y333">
            <v>383.84199999999998</v>
          </cell>
          <cell r="Z333">
            <v>296.83299999999997</v>
          </cell>
          <cell r="AA333">
            <v>340.09500000000003</v>
          </cell>
          <cell r="AB333">
            <v>298.22699999999998</v>
          </cell>
          <cell r="AC333">
            <v>290.71900000000005</v>
          </cell>
          <cell r="AD333">
            <v>4137.7640000000001</v>
          </cell>
        </row>
        <row r="334">
          <cell r="D334">
            <v>177042</v>
          </cell>
          <cell r="E334">
            <v>141095</v>
          </cell>
          <cell r="F334">
            <v>151164</v>
          </cell>
          <cell r="G334">
            <v>95062</v>
          </cell>
          <cell r="H334">
            <v>112688</v>
          </cell>
          <cell r="I334">
            <v>93765</v>
          </cell>
          <cell r="J334">
            <v>119467</v>
          </cell>
          <cell r="K334">
            <v>150429</v>
          </cell>
          <cell r="L334">
            <v>136646</v>
          </cell>
          <cell r="M334">
            <v>142875</v>
          </cell>
          <cell r="N334">
            <v>128377</v>
          </cell>
          <cell r="O334">
            <v>118827</v>
          </cell>
          <cell r="P334">
            <v>1567437</v>
          </cell>
          <cell r="R334">
            <v>177.042</v>
          </cell>
          <cell r="S334">
            <v>141.095</v>
          </cell>
          <cell r="T334">
            <v>151.16399999999999</v>
          </cell>
          <cell r="U334">
            <v>95.061999999999998</v>
          </cell>
          <cell r="V334">
            <v>112.688</v>
          </cell>
          <cell r="W334">
            <v>93.765000000000015</v>
          </cell>
          <cell r="X334">
            <v>119.467</v>
          </cell>
          <cell r="Y334">
            <v>150.429</v>
          </cell>
          <cell r="Z334">
            <v>136.64600000000002</v>
          </cell>
          <cell r="AA334">
            <v>142.875</v>
          </cell>
          <cell r="AB334">
            <v>128.37700000000001</v>
          </cell>
          <cell r="AC334">
            <v>118.827</v>
          </cell>
          <cell r="AD334">
            <v>1567.4369999999999</v>
          </cell>
        </row>
        <row r="335">
          <cell r="D335">
            <v>4204580</v>
          </cell>
          <cell r="E335">
            <v>4083278</v>
          </cell>
          <cell r="F335">
            <v>4584807</v>
          </cell>
          <cell r="G335">
            <v>4361676</v>
          </cell>
          <cell r="H335">
            <v>4142967</v>
          </cell>
          <cell r="I335">
            <v>4176188</v>
          </cell>
          <cell r="J335">
            <v>4594618</v>
          </cell>
          <cell r="K335">
            <v>4510403</v>
          </cell>
          <cell r="L335">
            <v>4078971</v>
          </cell>
          <cell r="M335">
            <v>4076293</v>
          </cell>
          <cell r="N335">
            <v>4028406</v>
          </cell>
          <cell r="O335">
            <v>3906678</v>
          </cell>
          <cell r="P335">
            <v>50748865</v>
          </cell>
          <cell r="R335">
            <v>4204.58</v>
          </cell>
          <cell r="S335">
            <v>4083.2779999999998</v>
          </cell>
          <cell r="T335">
            <v>4584.8070000000007</v>
          </cell>
          <cell r="U335">
            <v>4361.6759999999995</v>
          </cell>
          <cell r="V335">
            <v>4142.9669999999996</v>
          </cell>
          <cell r="W335">
            <v>4176.1880000000001</v>
          </cell>
          <cell r="X335">
            <v>4594.6180000000004</v>
          </cell>
          <cell r="Y335">
            <v>4510.4030000000002</v>
          </cell>
          <cell r="Z335">
            <v>4078.971</v>
          </cell>
          <cell r="AA335">
            <v>4076.2929999999997</v>
          </cell>
          <cell r="AB335">
            <v>4028.4059999999999</v>
          </cell>
          <cell r="AC335">
            <v>3906.6779999999999</v>
          </cell>
          <cell r="AD335">
            <v>50748.864999999998</v>
          </cell>
        </row>
        <row r="336">
          <cell r="D336">
            <v>4956115</v>
          </cell>
          <cell r="E336">
            <v>4688730</v>
          </cell>
          <cell r="F336">
            <v>5271250</v>
          </cell>
          <cell r="G336">
            <v>5067418</v>
          </cell>
          <cell r="H336">
            <v>4753446</v>
          </cell>
          <cell r="I336">
            <v>4729588</v>
          </cell>
          <cell r="J336">
            <v>5206110</v>
          </cell>
          <cell r="K336">
            <v>5171398</v>
          </cell>
          <cell r="L336">
            <v>4588833</v>
          </cell>
          <cell r="M336">
            <v>4645016</v>
          </cell>
          <cell r="N336">
            <v>4536985</v>
          </cell>
          <cell r="O336">
            <v>4392573</v>
          </cell>
          <cell r="P336">
            <v>58007462</v>
          </cell>
          <cell r="R336">
            <v>4956.1149999999998</v>
          </cell>
          <cell r="S336">
            <v>4688.7299999999996</v>
          </cell>
          <cell r="T336">
            <v>5271.2500000000009</v>
          </cell>
          <cell r="U336">
            <v>5067.4179999999997</v>
          </cell>
          <cell r="V336">
            <v>4753.4459999999999</v>
          </cell>
          <cell r="W336">
            <v>4729.5879999999997</v>
          </cell>
          <cell r="X336">
            <v>5206.1100000000006</v>
          </cell>
          <cell r="Y336">
            <v>5171.3980000000001</v>
          </cell>
          <cell r="Z336">
            <v>4588.8329999999996</v>
          </cell>
          <cell r="AA336">
            <v>4645.0159999999996</v>
          </cell>
          <cell r="AB336">
            <v>4536.9849999999997</v>
          </cell>
          <cell r="AC336">
            <v>4392.5730000000003</v>
          </cell>
          <cell r="AD336">
            <v>58007.462</v>
          </cell>
        </row>
        <row r="337">
          <cell r="P337">
            <v>0</v>
          </cell>
          <cell r="AD337">
            <v>0</v>
          </cell>
        </row>
        <row r="338">
          <cell r="D338">
            <v>-3868</v>
          </cell>
          <cell r="E338">
            <v>1504</v>
          </cell>
          <cell r="F338">
            <v>-393</v>
          </cell>
          <cell r="G338">
            <v>4634</v>
          </cell>
          <cell r="H338">
            <v>2127</v>
          </cell>
          <cell r="I338">
            <v>877</v>
          </cell>
          <cell r="J338">
            <v>1155</v>
          </cell>
          <cell r="K338">
            <v>3548</v>
          </cell>
          <cell r="L338">
            <v>2606</v>
          </cell>
          <cell r="M338">
            <v>7971</v>
          </cell>
          <cell r="N338">
            <v>4685</v>
          </cell>
          <cell r="O338">
            <v>4258</v>
          </cell>
          <cell r="P338">
            <v>29104</v>
          </cell>
          <cell r="R338">
            <v>-3.8679999999999994</v>
          </cell>
          <cell r="S338">
            <v>1.5039999999999996</v>
          </cell>
          <cell r="T338">
            <v>-0.39300000000000068</v>
          </cell>
          <cell r="U338">
            <v>4.6339999999999986</v>
          </cell>
          <cell r="V338">
            <v>2.1269999999999989</v>
          </cell>
          <cell r="W338">
            <v>0.87699999999999889</v>
          </cell>
          <cell r="X338">
            <v>1.1550000000000011</v>
          </cell>
          <cell r="Y338">
            <v>3.548</v>
          </cell>
          <cell r="Z338">
            <v>2.6059999999999999</v>
          </cell>
          <cell r="AA338">
            <v>7.9710000000000001</v>
          </cell>
          <cell r="AB338">
            <v>4.6850000000000005</v>
          </cell>
          <cell r="AC338">
            <v>4.2579999999999991</v>
          </cell>
          <cell r="AD338">
            <v>29.103999999999996</v>
          </cell>
        </row>
        <row r="339">
          <cell r="D339">
            <v>166697</v>
          </cell>
          <cell r="E339">
            <v>295919</v>
          </cell>
          <cell r="F339">
            <v>307944</v>
          </cell>
          <cell r="G339">
            <v>220260</v>
          </cell>
          <cell r="H339">
            <v>334569</v>
          </cell>
          <cell r="I339">
            <v>266826</v>
          </cell>
          <cell r="J339">
            <v>228127</v>
          </cell>
          <cell r="K339">
            <v>205016</v>
          </cell>
          <cell r="L339">
            <v>175097</v>
          </cell>
          <cell r="M339">
            <v>37694</v>
          </cell>
          <cell r="N339">
            <v>228175</v>
          </cell>
          <cell r="O339">
            <v>273765</v>
          </cell>
          <cell r="P339">
            <v>2740089</v>
          </cell>
          <cell r="R339">
            <v>166.69699999999989</v>
          </cell>
          <cell r="S339">
            <v>295.91899999999987</v>
          </cell>
          <cell r="T339">
            <v>307.94400000000002</v>
          </cell>
          <cell r="U339">
            <v>220.26</v>
          </cell>
          <cell r="V339">
            <v>334.56899999999996</v>
          </cell>
          <cell r="W339">
            <v>266.82599999999996</v>
          </cell>
          <cell r="X339">
            <v>228.12699999999995</v>
          </cell>
          <cell r="Y339">
            <v>205.01600000000008</v>
          </cell>
          <cell r="Z339">
            <v>175.09700000000009</v>
          </cell>
          <cell r="AA339">
            <v>37.694000000000074</v>
          </cell>
          <cell r="AB339">
            <v>228.17499999999995</v>
          </cell>
          <cell r="AC339">
            <v>273.76499999999987</v>
          </cell>
          <cell r="AD339">
            <v>2740.0889999999995</v>
          </cell>
        </row>
        <row r="340">
          <cell r="D340">
            <v>-72454</v>
          </cell>
          <cell r="E340">
            <v>-94875</v>
          </cell>
          <cell r="F340">
            <v>-89125</v>
          </cell>
          <cell r="G340">
            <v>-82452</v>
          </cell>
          <cell r="H340">
            <v>-127069</v>
          </cell>
          <cell r="I340">
            <v>-90402</v>
          </cell>
          <cell r="J340">
            <v>-100837</v>
          </cell>
          <cell r="K340">
            <v>-45560</v>
          </cell>
          <cell r="L340">
            <v>-31421</v>
          </cell>
          <cell r="M340">
            <v>-45886</v>
          </cell>
          <cell r="N340">
            <v>-33358</v>
          </cell>
          <cell r="O340">
            <v>-24565</v>
          </cell>
          <cell r="P340">
            <v>-838004</v>
          </cell>
          <cell r="R340">
            <v>-72.453999999999994</v>
          </cell>
          <cell r="S340">
            <v>-94.875</v>
          </cell>
          <cell r="T340">
            <v>-89.125</v>
          </cell>
          <cell r="U340">
            <v>-82.451999999999998</v>
          </cell>
          <cell r="V340">
            <v>-127.06899999999999</v>
          </cell>
          <cell r="W340">
            <v>-90.402000000000001</v>
          </cell>
          <cell r="X340">
            <v>-100.83699999999999</v>
          </cell>
          <cell r="Y340">
            <v>-45.56</v>
          </cell>
          <cell r="Z340">
            <v>-31.421000000000021</v>
          </cell>
          <cell r="AA340">
            <v>-45.88600000000001</v>
          </cell>
          <cell r="AB340">
            <v>-33.358000000000004</v>
          </cell>
          <cell r="AC340">
            <v>-24.565000000000012</v>
          </cell>
          <cell r="AD340">
            <v>-838.00400000000013</v>
          </cell>
        </row>
        <row r="341">
          <cell r="D341">
            <v>90375</v>
          </cell>
          <cell r="E341">
            <v>202548</v>
          </cell>
          <cell r="F341">
            <v>218426</v>
          </cell>
          <cell r="G341">
            <v>142442</v>
          </cell>
          <cell r="H341">
            <v>209627</v>
          </cell>
          <cell r="I341">
            <v>177301</v>
          </cell>
          <cell r="J341">
            <v>128445</v>
          </cell>
          <cell r="K341">
            <v>163004</v>
          </cell>
          <cell r="L341">
            <v>146282</v>
          </cell>
          <cell r="M341">
            <v>-221</v>
          </cell>
          <cell r="N341">
            <v>199502</v>
          </cell>
          <cell r="O341">
            <v>253458</v>
          </cell>
          <cell r="P341">
            <v>1931189</v>
          </cell>
          <cell r="R341">
            <v>90.374999999999901</v>
          </cell>
          <cell r="S341">
            <v>202.54799999999989</v>
          </cell>
          <cell r="T341">
            <v>218.42600000000004</v>
          </cell>
          <cell r="U341">
            <v>142.44199999999998</v>
          </cell>
          <cell r="V341">
            <v>209.62699999999998</v>
          </cell>
          <cell r="W341">
            <v>177.30099999999999</v>
          </cell>
          <cell r="X341">
            <v>128.44499999999996</v>
          </cell>
          <cell r="Y341">
            <v>163.00400000000008</v>
          </cell>
          <cell r="Z341">
            <v>146.28200000000007</v>
          </cell>
          <cell r="AA341">
            <v>-0.22099999999993258</v>
          </cell>
          <cell r="AB341">
            <v>199.50199999999995</v>
          </cell>
          <cell r="AC341">
            <v>253.45799999999986</v>
          </cell>
          <cell r="AD341">
            <v>1931.1889999999992</v>
          </cell>
        </row>
        <row r="342">
          <cell r="P342">
            <v>0</v>
          </cell>
        </row>
        <row r="343">
          <cell r="D343">
            <v>10657</v>
          </cell>
          <cell r="E343">
            <v>6917</v>
          </cell>
          <cell r="F343">
            <v>8446</v>
          </cell>
          <cell r="G343">
            <v>8425</v>
          </cell>
          <cell r="H343">
            <v>7144</v>
          </cell>
          <cell r="I343">
            <v>8252</v>
          </cell>
          <cell r="J343">
            <v>9633</v>
          </cell>
          <cell r="K343">
            <v>9138</v>
          </cell>
          <cell r="L343">
            <v>7648</v>
          </cell>
          <cell r="M343">
            <v>7287</v>
          </cell>
          <cell r="N343">
            <v>6713</v>
          </cell>
          <cell r="O343">
            <v>6301</v>
          </cell>
          <cell r="P343">
            <v>96561</v>
          </cell>
          <cell r="R343">
            <v>10.657</v>
          </cell>
          <cell r="S343">
            <v>6.9169999999999998</v>
          </cell>
          <cell r="T343">
            <v>8.4459999999999997</v>
          </cell>
          <cell r="U343">
            <v>8.4250000000000007</v>
          </cell>
          <cell r="V343">
            <v>7.1440000000000001</v>
          </cell>
          <cell r="W343">
            <v>8.2520000000000007</v>
          </cell>
          <cell r="X343">
            <v>9.6329999999999991</v>
          </cell>
          <cell r="Y343">
            <v>9.1380000000000017</v>
          </cell>
          <cell r="Z343">
            <v>7.6479999999999997</v>
          </cell>
          <cell r="AA343">
            <v>7.286999999999999</v>
          </cell>
          <cell r="AB343">
            <v>6.7130000000000001</v>
          </cell>
          <cell r="AC343">
            <v>6.3010000000000002</v>
          </cell>
          <cell r="AD343">
            <v>96.560999999999993</v>
          </cell>
        </row>
        <row r="344">
          <cell r="D344">
            <v>211961</v>
          </cell>
          <cell r="E344">
            <v>216060</v>
          </cell>
          <cell r="F344">
            <v>214026</v>
          </cell>
          <cell r="G344">
            <v>212766</v>
          </cell>
          <cell r="H344">
            <v>214697</v>
          </cell>
          <cell r="I344">
            <v>213974</v>
          </cell>
          <cell r="J344">
            <v>211900</v>
          </cell>
          <cell r="K344">
            <v>211221</v>
          </cell>
          <cell r="L344">
            <v>211222</v>
          </cell>
          <cell r="M344">
            <v>212621</v>
          </cell>
          <cell r="N344">
            <v>213419</v>
          </cell>
          <cell r="O344">
            <v>215671</v>
          </cell>
          <cell r="P344">
            <v>2559538</v>
          </cell>
          <cell r="R344">
            <v>211.96100000000001</v>
          </cell>
          <cell r="S344">
            <v>216.06</v>
          </cell>
          <cell r="T344">
            <v>214.02600000000001</v>
          </cell>
          <cell r="U344">
            <v>212.76599999999999</v>
          </cell>
          <cell r="V344">
            <v>214.697</v>
          </cell>
          <cell r="W344">
            <v>213.97399999999999</v>
          </cell>
          <cell r="X344">
            <v>211.9</v>
          </cell>
          <cell r="Y344">
            <v>211.221</v>
          </cell>
          <cell r="Z344">
            <v>211.22200000000001</v>
          </cell>
          <cell r="AA344">
            <v>212.62100000000001</v>
          </cell>
          <cell r="AB344">
            <v>213.41899999999998</v>
          </cell>
          <cell r="AC344">
            <v>215.67100000000002</v>
          </cell>
          <cell r="AD344">
            <v>2559.5379999999996</v>
          </cell>
        </row>
        <row r="345">
          <cell r="D345">
            <v>222618</v>
          </cell>
          <cell r="E345">
            <v>222977</v>
          </cell>
          <cell r="F345">
            <v>222472</v>
          </cell>
          <cell r="G345">
            <v>221191</v>
          </cell>
          <cell r="H345">
            <v>221841</v>
          </cell>
          <cell r="I345">
            <v>222226</v>
          </cell>
          <cell r="J345">
            <v>221533</v>
          </cell>
          <cell r="K345">
            <v>220359</v>
          </cell>
          <cell r="L345">
            <v>218870</v>
          </cell>
          <cell r="M345">
            <v>219908</v>
          </cell>
          <cell r="N345">
            <v>220132</v>
          </cell>
          <cell r="O345">
            <v>221972</v>
          </cell>
          <cell r="P345">
            <v>2656099</v>
          </cell>
          <cell r="R345">
            <v>222.61800000000002</v>
          </cell>
          <cell r="S345">
            <v>222.977</v>
          </cell>
          <cell r="T345">
            <v>222.47200000000001</v>
          </cell>
          <cell r="U345">
            <v>221.191</v>
          </cell>
          <cell r="V345">
            <v>221.84100000000001</v>
          </cell>
          <cell r="W345">
            <v>222.226</v>
          </cell>
          <cell r="X345">
            <v>221.53300000000002</v>
          </cell>
          <cell r="Y345">
            <v>220.35900000000001</v>
          </cell>
          <cell r="Z345">
            <v>218.87</v>
          </cell>
          <cell r="AA345">
            <v>219.90800000000002</v>
          </cell>
          <cell r="AB345">
            <v>220.13199999999998</v>
          </cell>
          <cell r="AC345">
            <v>221.97200000000001</v>
          </cell>
          <cell r="AD345">
            <v>2656.0989999999997</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R347">
            <v>0</v>
          </cell>
          <cell r="S347">
            <v>0</v>
          </cell>
          <cell r="T347">
            <v>0</v>
          </cell>
          <cell r="U347">
            <v>0</v>
          </cell>
          <cell r="V347">
            <v>0</v>
          </cell>
          <cell r="W347">
            <v>0</v>
          </cell>
          <cell r="X347">
            <v>0</v>
          </cell>
          <cell r="Y347">
            <v>0</v>
          </cell>
          <cell r="Z347">
            <v>0</v>
          </cell>
          <cell r="AA347">
            <v>0</v>
          </cell>
          <cell r="AB347">
            <v>0</v>
          </cell>
          <cell r="AC347">
            <v>0</v>
          </cell>
          <cell r="AD347">
            <v>0</v>
          </cell>
        </row>
        <row r="349">
          <cell r="D349">
            <v>22835389</v>
          </cell>
          <cell r="E349">
            <v>22767738</v>
          </cell>
          <cell r="F349">
            <v>22947247</v>
          </cell>
          <cell r="G349">
            <v>22169936</v>
          </cell>
          <cell r="H349">
            <v>22629942</v>
          </cell>
          <cell r="I349">
            <v>20636577</v>
          </cell>
          <cell r="J349">
            <v>22951330</v>
          </cell>
          <cell r="K349">
            <v>23415951</v>
          </cell>
          <cell r="L349">
            <v>22623062</v>
          </cell>
          <cell r="M349">
            <v>22671035</v>
          </cell>
          <cell r="N349">
            <v>21913178</v>
          </cell>
          <cell r="O349">
            <v>21179119</v>
          </cell>
          <cell r="P349">
            <v>268740504</v>
          </cell>
          <cell r="R349">
            <v>22835.388999999999</v>
          </cell>
          <cell r="S349">
            <v>22767.737999999994</v>
          </cell>
          <cell r="T349">
            <v>22947.247000000003</v>
          </cell>
          <cell r="U349">
            <v>22169.935999999998</v>
          </cell>
          <cell r="V349">
            <v>22629.941999999999</v>
          </cell>
          <cell r="W349">
            <v>20636.577000000001</v>
          </cell>
          <cell r="X349">
            <v>22951.33</v>
          </cell>
          <cell r="Y349">
            <v>23415.951000000001</v>
          </cell>
          <cell r="Z349">
            <v>22623.061999999994</v>
          </cell>
          <cell r="AA349">
            <v>22671.035</v>
          </cell>
          <cell r="AB349">
            <v>21913.178000000004</v>
          </cell>
          <cell r="AC349">
            <v>21179.118999999999</v>
          </cell>
          <cell r="AD349">
            <v>268740.50400000002</v>
          </cell>
        </row>
        <row r="350">
          <cell r="D350">
            <v>22835389</v>
          </cell>
          <cell r="E350">
            <v>22767738</v>
          </cell>
          <cell r="F350">
            <v>22947247</v>
          </cell>
          <cell r="G350">
            <v>22169936</v>
          </cell>
          <cell r="H350">
            <v>22629942</v>
          </cell>
          <cell r="I350">
            <v>20636577</v>
          </cell>
          <cell r="J350">
            <v>22951330</v>
          </cell>
          <cell r="K350">
            <v>23415951</v>
          </cell>
          <cell r="L350">
            <v>22623062</v>
          </cell>
          <cell r="M350">
            <v>22671035</v>
          </cell>
          <cell r="N350">
            <v>21913178</v>
          </cell>
          <cell r="O350">
            <v>21179119</v>
          </cell>
          <cell r="P350">
            <v>268740504</v>
          </cell>
          <cell r="R350">
            <v>22835.388999999999</v>
          </cell>
          <cell r="S350">
            <v>22767.737999999994</v>
          </cell>
          <cell r="T350">
            <v>22947.247000000003</v>
          </cell>
          <cell r="U350">
            <v>22169.935999999998</v>
          </cell>
          <cell r="V350">
            <v>22629.941999999999</v>
          </cell>
          <cell r="W350">
            <v>20636.577000000001</v>
          </cell>
          <cell r="X350">
            <v>22951.33</v>
          </cell>
          <cell r="Y350">
            <v>23415.951000000001</v>
          </cell>
          <cell r="Z350">
            <v>22623.061999999994</v>
          </cell>
          <cell r="AA350">
            <v>22671.035</v>
          </cell>
          <cell r="AB350">
            <v>21913.178000000004</v>
          </cell>
          <cell r="AC350">
            <v>21179.118999999999</v>
          </cell>
          <cell r="AD350">
            <v>268740.50400000002</v>
          </cell>
        </row>
        <row r="353">
          <cell r="D353">
            <v>5003604</v>
          </cell>
          <cell r="E353">
            <v>5118087</v>
          </cell>
          <cell r="F353">
            <v>4200648</v>
          </cell>
          <cell r="G353">
            <v>4414909</v>
          </cell>
          <cell r="H353">
            <v>4360827</v>
          </cell>
          <cell r="I353">
            <v>3201920</v>
          </cell>
          <cell r="J353">
            <v>4293716</v>
          </cell>
          <cell r="K353">
            <v>4566153</v>
          </cell>
          <cell r="L353">
            <v>4822516</v>
          </cell>
          <cell r="M353">
            <v>5069277</v>
          </cell>
          <cell r="N353">
            <v>4530141</v>
          </cell>
          <cell r="O353">
            <v>4024379</v>
          </cell>
          <cell r="P353">
            <v>53606177</v>
          </cell>
          <cell r="R353">
            <v>5003.6039999999994</v>
          </cell>
          <cell r="S353">
            <v>5118.0869999999995</v>
          </cell>
          <cell r="T353">
            <v>4200.6480000000001</v>
          </cell>
          <cell r="U353">
            <v>4414.9089999999997</v>
          </cell>
          <cell r="V353">
            <v>4360.8269999999993</v>
          </cell>
          <cell r="W353">
            <v>3201.92</v>
          </cell>
          <cell r="X353">
            <v>4293.7159999999994</v>
          </cell>
          <cell r="Y353">
            <v>4566.1530000000002</v>
          </cell>
          <cell r="Z353">
            <v>4822.5159999999996</v>
          </cell>
          <cell r="AA353">
            <v>5069.277</v>
          </cell>
          <cell r="AB353">
            <v>4530.1409999999996</v>
          </cell>
          <cell r="AC353">
            <v>4024.3789999999999</v>
          </cell>
          <cell r="AD353">
            <v>53606.176999999996</v>
          </cell>
        </row>
        <row r="354">
          <cell r="D354">
            <v>427467</v>
          </cell>
          <cell r="E354">
            <v>376573</v>
          </cell>
          <cell r="F354">
            <v>418245</v>
          </cell>
          <cell r="G354">
            <v>398489</v>
          </cell>
          <cell r="H354">
            <v>428215</v>
          </cell>
          <cell r="I354">
            <v>447483</v>
          </cell>
          <cell r="J354">
            <v>384406</v>
          </cell>
          <cell r="K354">
            <v>443448</v>
          </cell>
          <cell r="L354">
            <v>410243</v>
          </cell>
          <cell r="M354">
            <v>411611</v>
          </cell>
          <cell r="N354">
            <v>398457</v>
          </cell>
          <cell r="O354">
            <v>366082</v>
          </cell>
          <cell r="P354">
            <v>4910719</v>
          </cell>
          <cell r="R354">
            <v>427.46699999999998</v>
          </cell>
          <cell r="S354">
            <v>376.57299999999998</v>
          </cell>
          <cell r="T354">
            <v>418.245</v>
          </cell>
          <cell r="U354">
            <v>398.48899999999998</v>
          </cell>
          <cell r="V354">
            <v>428.21499999999997</v>
          </cell>
          <cell r="W354">
            <v>447.483</v>
          </cell>
          <cell r="X354">
            <v>384.40600000000001</v>
          </cell>
          <cell r="Y354">
            <v>443.44799999999998</v>
          </cell>
          <cell r="Z354">
            <v>410.24299999999999</v>
          </cell>
          <cell r="AA354">
            <v>411.61099999999999</v>
          </cell>
          <cell r="AB354">
            <v>398.45699999999999</v>
          </cell>
          <cell r="AC354">
            <v>366.08199999999999</v>
          </cell>
          <cell r="AD354">
            <v>4910.719000000001</v>
          </cell>
        </row>
        <row r="355">
          <cell r="D355">
            <v>190875</v>
          </cell>
          <cell r="E355">
            <v>171432</v>
          </cell>
          <cell r="F355">
            <v>208688</v>
          </cell>
          <cell r="G355">
            <v>159436</v>
          </cell>
          <cell r="H355">
            <v>130776</v>
          </cell>
          <cell r="I355">
            <v>115315</v>
          </cell>
          <cell r="J355">
            <v>129690</v>
          </cell>
          <cell r="K355">
            <v>126724</v>
          </cell>
          <cell r="L355">
            <v>76383</v>
          </cell>
          <cell r="M355">
            <v>85753</v>
          </cell>
          <cell r="N355">
            <v>81975</v>
          </cell>
          <cell r="O355">
            <v>76349</v>
          </cell>
          <cell r="P355">
            <v>1553396</v>
          </cell>
          <cell r="R355">
            <v>190.875</v>
          </cell>
          <cell r="S355">
            <v>171.43199999999999</v>
          </cell>
          <cell r="T355">
            <v>208.68799999999999</v>
          </cell>
          <cell r="U355">
            <v>159.43599999999998</v>
          </cell>
          <cell r="V355">
            <v>130.77600000000001</v>
          </cell>
          <cell r="W355">
            <v>115.315</v>
          </cell>
          <cell r="X355">
            <v>129.69</v>
          </cell>
          <cell r="Y355">
            <v>126.72400000000002</v>
          </cell>
          <cell r="Z355">
            <v>76.382999999999996</v>
          </cell>
          <cell r="AA355">
            <v>85.753</v>
          </cell>
          <cell r="AB355">
            <v>81.974999999999994</v>
          </cell>
          <cell r="AC355">
            <v>76.34899999999999</v>
          </cell>
          <cell r="AD355">
            <v>1553.396</v>
          </cell>
        </row>
        <row r="356">
          <cell r="D356">
            <v>-3868</v>
          </cell>
          <cell r="E356">
            <v>1504</v>
          </cell>
          <cell r="F356">
            <v>-393</v>
          </cell>
          <cell r="G356">
            <v>4634</v>
          </cell>
          <cell r="H356">
            <v>2127</v>
          </cell>
          <cell r="I356">
            <v>877</v>
          </cell>
          <cell r="J356">
            <v>1155</v>
          </cell>
          <cell r="K356">
            <v>3548</v>
          </cell>
          <cell r="L356">
            <v>2606</v>
          </cell>
          <cell r="M356">
            <v>7971</v>
          </cell>
          <cell r="N356">
            <v>4685</v>
          </cell>
          <cell r="O356">
            <v>4258</v>
          </cell>
          <cell r="P356">
            <v>29104</v>
          </cell>
          <cell r="R356">
            <v>-3.8679999999999994</v>
          </cell>
          <cell r="S356">
            <v>1.5039999999999996</v>
          </cell>
          <cell r="T356">
            <v>-0.39300000000000068</v>
          </cell>
          <cell r="U356">
            <v>4.6339999999999986</v>
          </cell>
          <cell r="V356">
            <v>2.1269999999999989</v>
          </cell>
          <cell r="W356">
            <v>0.87699999999999889</v>
          </cell>
          <cell r="X356">
            <v>1.1550000000000011</v>
          </cell>
          <cell r="Y356">
            <v>3.548</v>
          </cell>
          <cell r="Z356">
            <v>2.6059999999999999</v>
          </cell>
          <cell r="AA356">
            <v>7.9710000000000001</v>
          </cell>
          <cell r="AB356">
            <v>4.6850000000000005</v>
          </cell>
          <cell r="AC356">
            <v>4.2579999999999991</v>
          </cell>
          <cell r="AD356">
            <v>29.103999999999996</v>
          </cell>
        </row>
        <row r="357">
          <cell r="D357">
            <v>5618078</v>
          </cell>
          <cell r="E357">
            <v>5667596</v>
          </cell>
          <cell r="F357">
            <v>4827188</v>
          </cell>
          <cell r="G357">
            <v>4977468</v>
          </cell>
          <cell r="H357">
            <v>4921945</v>
          </cell>
          <cell r="I357">
            <v>3765595</v>
          </cell>
          <cell r="J357">
            <v>4808967</v>
          </cell>
          <cell r="K357">
            <v>5139873</v>
          </cell>
          <cell r="L357">
            <v>5311748</v>
          </cell>
          <cell r="M357">
            <v>5574612</v>
          </cell>
          <cell r="N357">
            <v>5015258</v>
          </cell>
          <cell r="O357">
            <v>4471068</v>
          </cell>
          <cell r="P357">
            <v>60099396</v>
          </cell>
          <cell r="R357">
            <v>5618.0779999999986</v>
          </cell>
          <cell r="S357">
            <v>5667.5959999999995</v>
          </cell>
          <cell r="T357">
            <v>4827.1880000000001</v>
          </cell>
          <cell r="U357">
            <v>4977.4679999999989</v>
          </cell>
          <cell r="V357">
            <v>4921.9449999999997</v>
          </cell>
          <cell r="W357">
            <v>3765.5950000000003</v>
          </cell>
          <cell r="X357">
            <v>4808.9669999999987</v>
          </cell>
          <cell r="Y357">
            <v>5139.8730000000005</v>
          </cell>
          <cell r="Z357">
            <v>5311.7479999999996</v>
          </cell>
          <cell r="AA357">
            <v>5574.6119999999992</v>
          </cell>
          <cell r="AB357">
            <v>5015.2580000000007</v>
          </cell>
          <cell r="AC357">
            <v>4471.0680000000002</v>
          </cell>
          <cell r="AD357">
            <v>60099.395999999993</v>
          </cell>
        </row>
        <row r="359">
          <cell r="D359">
            <v>383618</v>
          </cell>
          <cell r="E359">
            <v>292925</v>
          </cell>
          <cell r="F359">
            <v>326591</v>
          </cell>
          <cell r="G359">
            <v>451244</v>
          </cell>
          <cell r="H359">
            <v>367015</v>
          </cell>
          <cell r="I359">
            <v>344320</v>
          </cell>
          <cell r="J359">
            <v>362335</v>
          </cell>
          <cell r="K359">
            <v>383842</v>
          </cell>
          <cell r="L359">
            <v>296833</v>
          </cell>
          <cell r="M359">
            <v>340095</v>
          </cell>
          <cell r="N359">
            <v>298227</v>
          </cell>
          <cell r="O359">
            <v>290719</v>
          </cell>
          <cell r="P359">
            <v>4137764</v>
          </cell>
          <cell r="R359">
            <v>383.61800000000005</v>
          </cell>
          <cell r="S359">
            <v>292.92500000000001</v>
          </cell>
          <cell r="T359">
            <v>326.59100000000001</v>
          </cell>
          <cell r="U359">
            <v>451.24399999999997</v>
          </cell>
          <cell r="V359">
            <v>367.01499999999999</v>
          </cell>
          <cell r="W359">
            <v>344.32000000000005</v>
          </cell>
          <cell r="X359">
            <v>362.33499999999998</v>
          </cell>
          <cell r="Y359">
            <v>383.84199999999998</v>
          </cell>
          <cell r="Z359">
            <v>296.83299999999997</v>
          </cell>
          <cell r="AA359">
            <v>340.09500000000003</v>
          </cell>
          <cell r="AB359">
            <v>298.22699999999998</v>
          </cell>
          <cell r="AC359">
            <v>290.71900000000005</v>
          </cell>
          <cell r="AD359">
            <v>4137.7640000000001</v>
          </cell>
        </row>
        <row r="362">
          <cell r="D362">
            <v>1606860</v>
          </cell>
          <cell r="E362">
            <v>1600771</v>
          </cell>
          <cell r="F362">
            <v>1542261</v>
          </cell>
          <cell r="G362">
            <v>1505893</v>
          </cell>
          <cell r="H362">
            <v>1501899</v>
          </cell>
          <cell r="I362">
            <v>1461949</v>
          </cell>
          <cell r="J362">
            <v>1529524</v>
          </cell>
          <cell r="K362">
            <v>1588631</v>
          </cell>
          <cell r="L362">
            <v>1575681</v>
          </cell>
          <cell r="M362">
            <v>1573670</v>
          </cell>
          <cell r="N362">
            <v>1500909</v>
          </cell>
          <cell r="O362">
            <v>1499589</v>
          </cell>
          <cell r="P362">
            <v>18487637</v>
          </cell>
          <cell r="R362">
            <v>1606.8600000000001</v>
          </cell>
          <cell r="S362">
            <v>1600.7710000000002</v>
          </cell>
          <cell r="T362">
            <v>1542.2610000000002</v>
          </cell>
          <cell r="U362">
            <v>1505.893</v>
          </cell>
          <cell r="V362">
            <v>1501.8990000000001</v>
          </cell>
          <cell r="W362">
            <v>1461.9490000000001</v>
          </cell>
          <cell r="X362">
            <v>1529.5240000000001</v>
          </cell>
          <cell r="Y362">
            <v>1588.6309999999999</v>
          </cell>
          <cell r="Z362">
            <v>1575.681</v>
          </cell>
          <cell r="AA362">
            <v>1573.6699999999998</v>
          </cell>
          <cell r="AB362">
            <v>1500.9090000000001</v>
          </cell>
          <cell r="AC362">
            <v>1499.5890000000002</v>
          </cell>
          <cell r="AD362">
            <v>18487.637000000002</v>
          </cell>
        </row>
        <row r="363">
          <cell r="D363">
            <v>616253</v>
          </cell>
          <cell r="E363">
            <v>610721</v>
          </cell>
          <cell r="F363">
            <v>607063</v>
          </cell>
          <cell r="G363">
            <v>607598</v>
          </cell>
          <cell r="H363">
            <v>612472</v>
          </cell>
          <cell r="I363">
            <v>621521</v>
          </cell>
          <cell r="J363">
            <v>620339</v>
          </cell>
          <cell r="K363">
            <v>620795</v>
          </cell>
          <cell r="L363">
            <v>616521</v>
          </cell>
          <cell r="M363">
            <v>632787</v>
          </cell>
          <cell r="N363">
            <v>631932</v>
          </cell>
          <cell r="O363">
            <v>632082</v>
          </cell>
          <cell r="P363">
            <v>7430084</v>
          </cell>
          <cell r="R363">
            <v>616.25300000000004</v>
          </cell>
          <cell r="S363">
            <v>610.721</v>
          </cell>
          <cell r="T363">
            <v>607.06299999999999</v>
          </cell>
          <cell r="U363">
            <v>607.59800000000007</v>
          </cell>
          <cell r="V363">
            <v>612.47199999999998</v>
          </cell>
          <cell r="W363">
            <v>621.52100000000007</v>
          </cell>
          <cell r="X363">
            <v>620.33900000000006</v>
          </cell>
          <cell r="Y363">
            <v>620.79500000000007</v>
          </cell>
          <cell r="Z363">
            <v>616.52100000000007</v>
          </cell>
          <cell r="AA363">
            <v>632.78700000000003</v>
          </cell>
          <cell r="AB363">
            <v>631.93200000000002</v>
          </cell>
          <cell r="AC363">
            <v>632.08199999999999</v>
          </cell>
          <cell r="AD363">
            <v>7430.0840000000007</v>
          </cell>
        </row>
        <row r="364">
          <cell r="D364">
            <v>2223113</v>
          </cell>
          <cell r="E364">
            <v>2211492</v>
          </cell>
          <cell r="F364">
            <v>2149324</v>
          </cell>
          <cell r="G364">
            <v>2113491</v>
          </cell>
          <cell r="H364">
            <v>2114371</v>
          </cell>
          <cell r="I364">
            <v>2083470</v>
          </cell>
          <cell r="J364">
            <v>2149863</v>
          </cell>
          <cell r="K364">
            <v>2209426</v>
          </cell>
          <cell r="L364">
            <v>2192202</v>
          </cell>
          <cell r="M364">
            <v>2206457</v>
          </cell>
          <cell r="N364">
            <v>2132841</v>
          </cell>
          <cell r="O364">
            <v>2131671</v>
          </cell>
          <cell r="P364">
            <v>25917721</v>
          </cell>
          <cell r="R364">
            <v>2223.1130000000003</v>
          </cell>
          <cell r="S364">
            <v>2211.4920000000002</v>
          </cell>
          <cell r="T364">
            <v>2149.3240000000001</v>
          </cell>
          <cell r="U364">
            <v>2113.491</v>
          </cell>
          <cell r="V364">
            <v>2114.3710000000001</v>
          </cell>
          <cell r="W364">
            <v>2083.4700000000003</v>
          </cell>
          <cell r="X364">
            <v>2149.8630000000003</v>
          </cell>
          <cell r="Y364">
            <v>2209.4259999999999</v>
          </cell>
          <cell r="Z364">
            <v>2192.2020000000002</v>
          </cell>
          <cell r="AA364">
            <v>2206.4569999999999</v>
          </cell>
          <cell r="AB364">
            <v>2132.8410000000003</v>
          </cell>
          <cell r="AC364">
            <v>2131.6710000000003</v>
          </cell>
          <cell r="AD364">
            <v>25917.721000000005</v>
          </cell>
        </row>
        <row r="366">
          <cell r="D366">
            <v>0</v>
          </cell>
          <cell r="E366">
            <v>4000</v>
          </cell>
          <cell r="F366">
            <v>2000</v>
          </cell>
          <cell r="G366">
            <v>6000</v>
          </cell>
          <cell r="H366">
            <v>2000</v>
          </cell>
          <cell r="I366">
            <v>3000</v>
          </cell>
          <cell r="J366">
            <v>10000</v>
          </cell>
          <cell r="K366">
            <v>4000</v>
          </cell>
          <cell r="L366">
            <v>6000</v>
          </cell>
          <cell r="M366">
            <v>1000</v>
          </cell>
          <cell r="N366">
            <v>0</v>
          </cell>
          <cell r="O366">
            <v>0</v>
          </cell>
          <cell r="P366">
            <v>38000</v>
          </cell>
          <cell r="R366">
            <v>0</v>
          </cell>
          <cell r="S366">
            <v>4</v>
          </cell>
          <cell r="T366">
            <v>2</v>
          </cell>
          <cell r="U366">
            <v>6</v>
          </cell>
          <cell r="V366">
            <v>2</v>
          </cell>
          <cell r="W366">
            <v>3</v>
          </cell>
          <cell r="X366">
            <v>10</v>
          </cell>
          <cell r="Y366">
            <v>4</v>
          </cell>
          <cell r="Z366">
            <v>6</v>
          </cell>
          <cell r="AA366">
            <v>1</v>
          </cell>
          <cell r="AB366">
            <v>0</v>
          </cell>
          <cell r="AC366">
            <v>0</v>
          </cell>
          <cell r="AD366">
            <v>38</v>
          </cell>
        </row>
        <row r="367">
          <cell r="D367">
            <v>-11182</v>
          </cell>
          <cell r="E367">
            <v>-10484</v>
          </cell>
          <cell r="F367">
            <v>-9789</v>
          </cell>
          <cell r="G367">
            <v>-11442</v>
          </cell>
          <cell r="H367">
            <v>-12064</v>
          </cell>
          <cell r="I367">
            <v>-11674</v>
          </cell>
          <cell r="J367">
            <v>-11850</v>
          </cell>
          <cell r="K367">
            <v>-9907</v>
          </cell>
          <cell r="L367">
            <v>-9943</v>
          </cell>
          <cell r="M367">
            <v>-9790</v>
          </cell>
          <cell r="N367">
            <v>-10610</v>
          </cell>
          <cell r="O367">
            <v>-10655</v>
          </cell>
          <cell r="P367">
            <v>-129390</v>
          </cell>
          <cell r="R367">
            <v>-11.182</v>
          </cell>
          <cell r="S367">
            <v>-10.484</v>
          </cell>
          <cell r="T367">
            <v>-9.7889999999999997</v>
          </cell>
          <cell r="U367">
            <v>-11.442</v>
          </cell>
          <cell r="V367">
            <v>-12.064</v>
          </cell>
          <cell r="W367">
            <v>-11.673999999999999</v>
          </cell>
          <cell r="X367">
            <v>-11.85</v>
          </cell>
          <cell r="Y367">
            <v>-9.907</v>
          </cell>
          <cell r="Z367">
            <v>-9.9429999999999996</v>
          </cell>
          <cell r="AA367">
            <v>-9.7899999999999991</v>
          </cell>
          <cell r="AB367">
            <v>-10.61</v>
          </cell>
          <cell r="AC367">
            <v>-10.654999999999999</v>
          </cell>
          <cell r="AD367">
            <v>-129.38999999999996</v>
          </cell>
        </row>
        <row r="368">
          <cell r="D368">
            <v>0</v>
          </cell>
          <cell r="E368">
            <v>0</v>
          </cell>
          <cell r="F368">
            <v>0</v>
          </cell>
          <cell r="G368">
            <v>0</v>
          </cell>
          <cell r="H368">
            <v>0</v>
          </cell>
          <cell r="I368">
            <v>0</v>
          </cell>
          <cell r="J368">
            <v>0</v>
          </cell>
          <cell r="K368">
            <v>0</v>
          </cell>
          <cell r="L368">
            <v>0</v>
          </cell>
          <cell r="M368">
            <v>0</v>
          </cell>
          <cell r="N368">
            <v>0</v>
          </cell>
          <cell r="O368">
            <v>0</v>
          </cell>
          <cell r="P368">
            <v>0</v>
          </cell>
          <cell r="R368">
            <v>0</v>
          </cell>
          <cell r="S368">
            <v>0</v>
          </cell>
          <cell r="T368">
            <v>0</v>
          </cell>
          <cell r="U368">
            <v>0</v>
          </cell>
          <cell r="V368">
            <v>0</v>
          </cell>
          <cell r="W368">
            <v>0</v>
          </cell>
          <cell r="X368">
            <v>0</v>
          </cell>
          <cell r="Y368">
            <v>0</v>
          </cell>
          <cell r="Z368">
            <v>0</v>
          </cell>
          <cell r="AA368">
            <v>0</v>
          </cell>
          <cell r="AB368">
            <v>0</v>
          </cell>
          <cell r="AC368">
            <v>0</v>
          </cell>
          <cell r="AD368">
            <v>0</v>
          </cell>
        </row>
        <row r="369">
          <cell r="D369">
            <v>10339</v>
          </cell>
          <cell r="E369">
            <v>9173</v>
          </cell>
          <cell r="F369">
            <v>12923</v>
          </cell>
          <cell r="G369">
            <v>10321</v>
          </cell>
          <cell r="H369">
            <v>9728</v>
          </cell>
          <cell r="I369">
            <v>8822</v>
          </cell>
          <cell r="J369">
            <v>9802</v>
          </cell>
          <cell r="K369">
            <v>9950</v>
          </cell>
          <cell r="L369">
            <v>9152</v>
          </cell>
          <cell r="M369">
            <v>8599</v>
          </cell>
          <cell r="N369">
            <v>9130</v>
          </cell>
          <cell r="O369">
            <v>8944</v>
          </cell>
          <cell r="P369">
            <v>116883</v>
          </cell>
          <cell r="R369">
            <v>10.339</v>
          </cell>
          <cell r="S369">
            <v>9.1730000000000018</v>
          </cell>
          <cell r="T369">
            <v>12.923000000000002</v>
          </cell>
          <cell r="U369">
            <v>10.321</v>
          </cell>
          <cell r="V369">
            <v>9.7279999999999998</v>
          </cell>
          <cell r="W369">
            <v>8.8219999999999992</v>
          </cell>
          <cell r="X369">
            <v>9.8019999999999996</v>
          </cell>
          <cell r="Y369">
            <v>9.9500000000000011</v>
          </cell>
          <cell r="Z369">
            <v>9.152000000000001</v>
          </cell>
          <cell r="AA369">
            <v>8.5990000000000002</v>
          </cell>
          <cell r="AB369">
            <v>9.129999999999999</v>
          </cell>
          <cell r="AC369">
            <v>8.9439999999999991</v>
          </cell>
          <cell r="AD369">
            <v>116.88300000000001</v>
          </cell>
        </row>
        <row r="370">
          <cell r="D370">
            <v>15886</v>
          </cell>
          <cell r="E370">
            <v>12317</v>
          </cell>
          <cell r="F370">
            <v>17615</v>
          </cell>
          <cell r="G370">
            <v>15504</v>
          </cell>
          <cell r="H370">
            <v>15644</v>
          </cell>
          <cell r="I370">
            <v>15901</v>
          </cell>
          <cell r="J370">
            <v>15973</v>
          </cell>
          <cell r="K370">
            <v>16846</v>
          </cell>
          <cell r="L370">
            <v>16153</v>
          </cell>
          <cell r="M370">
            <v>16741</v>
          </cell>
          <cell r="N370">
            <v>14857</v>
          </cell>
          <cell r="O370">
            <v>13797</v>
          </cell>
          <cell r="P370">
            <v>187234</v>
          </cell>
          <cell r="R370">
            <v>15.885999999999999</v>
          </cell>
          <cell r="S370">
            <v>12.317</v>
          </cell>
          <cell r="T370">
            <v>17.614999999999998</v>
          </cell>
          <cell r="U370">
            <v>15.504</v>
          </cell>
          <cell r="V370">
            <v>15.644</v>
          </cell>
          <cell r="W370">
            <v>15.901</v>
          </cell>
          <cell r="X370">
            <v>15.973000000000001</v>
          </cell>
          <cell r="Y370">
            <v>16.846</v>
          </cell>
          <cell r="Z370">
            <v>16.152999999999999</v>
          </cell>
          <cell r="AA370">
            <v>16.741</v>
          </cell>
          <cell r="AB370">
            <v>14.856999999999999</v>
          </cell>
          <cell r="AC370">
            <v>13.797000000000001</v>
          </cell>
          <cell r="AD370">
            <v>187.23399999999998</v>
          </cell>
        </row>
        <row r="371">
          <cell r="D371">
            <v>177042</v>
          </cell>
          <cell r="E371">
            <v>141095</v>
          </cell>
          <cell r="F371">
            <v>151164</v>
          </cell>
          <cell r="G371">
            <v>95062</v>
          </cell>
          <cell r="H371">
            <v>112688</v>
          </cell>
          <cell r="I371">
            <v>93765</v>
          </cell>
          <cell r="J371">
            <v>119467</v>
          </cell>
          <cell r="K371">
            <v>150429</v>
          </cell>
          <cell r="L371">
            <v>136646</v>
          </cell>
          <cell r="M371">
            <v>142875</v>
          </cell>
          <cell r="N371">
            <v>128377</v>
          </cell>
          <cell r="O371">
            <v>118827</v>
          </cell>
          <cell r="P371">
            <v>1567437</v>
          </cell>
          <cell r="R371">
            <v>177.042</v>
          </cell>
          <cell r="S371">
            <v>141.095</v>
          </cell>
          <cell r="T371">
            <v>151.16399999999999</v>
          </cell>
          <cell r="U371">
            <v>95.061999999999998</v>
          </cell>
          <cell r="V371">
            <v>112.688</v>
          </cell>
          <cell r="W371">
            <v>93.765000000000015</v>
          </cell>
          <cell r="X371">
            <v>119.467</v>
          </cell>
          <cell r="Y371">
            <v>150.429</v>
          </cell>
          <cell r="Z371">
            <v>136.64600000000002</v>
          </cell>
          <cell r="AA371">
            <v>142.875</v>
          </cell>
          <cell r="AB371">
            <v>128.37700000000001</v>
          </cell>
          <cell r="AC371">
            <v>118.827</v>
          </cell>
          <cell r="AD371">
            <v>1567.4369999999999</v>
          </cell>
        </row>
        <row r="372">
          <cell r="D372">
            <v>166697</v>
          </cell>
          <cell r="E372">
            <v>295919</v>
          </cell>
          <cell r="F372">
            <v>307944</v>
          </cell>
          <cell r="G372">
            <v>220260</v>
          </cell>
          <cell r="H372">
            <v>334569</v>
          </cell>
          <cell r="I372">
            <v>266826</v>
          </cell>
          <cell r="J372">
            <v>228127</v>
          </cell>
          <cell r="K372">
            <v>205016</v>
          </cell>
          <cell r="L372">
            <v>175097</v>
          </cell>
          <cell r="M372">
            <v>37694</v>
          </cell>
          <cell r="N372">
            <v>228175</v>
          </cell>
          <cell r="O372">
            <v>273765</v>
          </cell>
          <cell r="P372">
            <v>2740089</v>
          </cell>
          <cell r="R372">
            <v>166.69699999999989</v>
          </cell>
          <cell r="S372">
            <v>295.91899999999987</v>
          </cell>
          <cell r="T372">
            <v>307.94400000000002</v>
          </cell>
          <cell r="U372">
            <v>220.26</v>
          </cell>
          <cell r="V372">
            <v>334.56899999999996</v>
          </cell>
          <cell r="W372">
            <v>266.82599999999996</v>
          </cell>
          <cell r="X372">
            <v>228.12699999999995</v>
          </cell>
          <cell r="Y372">
            <v>205.01600000000008</v>
          </cell>
          <cell r="Z372">
            <v>175.09700000000009</v>
          </cell>
          <cell r="AA372">
            <v>37.694000000000074</v>
          </cell>
          <cell r="AB372">
            <v>228.17499999999995</v>
          </cell>
          <cell r="AC372">
            <v>273.76499999999987</v>
          </cell>
          <cell r="AD372">
            <v>2740.0889999999995</v>
          </cell>
        </row>
        <row r="373">
          <cell r="D373">
            <v>10657</v>
          </cell>
          <cell r="E373">
            <v>6917</v>
          </cell>
          <cell r="F373">
            <v>8446</v>
          </cell>
          <cell r="G373">
            <v>8425</v>
          </cell>
          <cell r="H373">
            <v>7144</v>
          </cell>
          <cell r="I373">
            <v>8252</v>
          </cell>
          <cell r="J373">
            <v>9633</v>
          </cell>
          <cell r="K373">
            <v>9138</v>
          </cell>
          <cell r="L373">
            <v>7648</v>
          </cell>
          <cell r="M373">
            <v>7287</v>
          </cell>
          <cell r="N373">
            <v>6713</v>
          </cell>
          <cell r="O373">
            <v>6301</v>
          </cell>
          <cell r="P373">
            <v>96561</v>
          </cell>
          <cell r="R373">
            <v>10.657</v>
          </cell>
          <cell r="S373">
            <v>6.9169999999999998</v>
          </cell>
          <cell r="T373">
            <v>8.4459999999999997</v>
          </cell>
          <cell r="U373">
            <v>8.4250000000000007</v>
          </cell>
          <cell r="V373">
            <v>7.1440000000000001</v>
          </cell>
          <cell r="W373">
            <v>8.2520000000000007</v>
          </cell>
          <cell r="X373">
            <v>9.6329999999999991</v>
          </cell>
          <cell r="Y373">
            <v>9.1380000000000017</v>
          </cell>
          <cell r="Z373">
            <v>7.6479999999999997</v>
          </cell>
          <cell r="AA373">
            <v>7.286999999999999</v>
          </cell>
          <cell r="AB373">
            <v>6.7130000000000001</v>
          </cell>
          <cell r="AC373">
            <v>6.3010000000000002</v>
          </cell>
          <cell r="AD373">
            <v>96.560999999999993</v>
          </cell>
        </row>
        <row r="374">
          <cell r="D374">
            <v>369439</v>
          </cell>
          <cell r="E374">
            <v>458937</v>
          </cell>
          <cell r="F374">
            <v>490303</v>
          </cell>
          <cell r="G374">
            <v>344130</v>
          </cell>
          <cell r="H374">
            <v>469709</v>
          </cell>
          <cell r="I374">
            <v>384892</v>
          </cell>
          <cell r="J374">
            <v>381152</v>
          </cell>
          <cell r="K374">
            <v>385472</v>
          </cell>
          <cell r="L374">
            <v>340753</v>
          </cell>
          <cell r="M374">
            <v>204406</v>
          </cell>
          <cell r="N374">
            <v>376642</v>
          </cell>
          <cell r="O374">
            <v>410979</v>
          </cell>
          <cell r="P374">
            <v>4616814</v>
          </cell>
          <cell r="R374">
            <v>369.43899999999991</v>
          </cell>
          <cell r="S374">
            <v>458.93699999999984</v>
          </cell>
          <cell r="T374">
            <v>490.303</v>
          </cell>
          <cell r="U374">
            <v>344.13</v>
          </cell>
          <cell r="V374">
            <v>469.70899999999995</v>
          </cell>
          <cell r="W374">
            <v>384.892</v>
          </cell>
          <cell r="X374">
            <v>381.15199999999993</v>
          </cell>
          <cell r="Y374">
            <v>385.47200000000004</v>
          </cell>
          <cell r="Z374">
            <v>340.75300000000016</v>
          </cell>
          <cell r="AA374">
            <v>204.40600000000009</v>
          </cell>
          <cell r="AB374">
            <v>376.642</v>
          </cell>
          <cell r="AC374">
            <v>410.97899999999987</v>
          </cell>
          <cell r="AD374">
            <v>4616.8139999999994</v>
          </cell>
        </row>
        <row r="376">
          <cell r="D376">
            <v>2499133</v>
          </cell>
          <cell r="E376">
            <v>2438389</v>
          </cell>
          <cell r="F376">
            <v>2685917</v>
          </cell>
          <cell r="G376">
            <v>2427641</v>
          </cell>
          <cell r="H376">
            <v>2638939</v>
          </cell>
          <cell r="I376">
            <v>2462219</v>
          </cell>
          <cell r="J376">
            <v>2550396</v>
          </cell>
          <cell r="K376">
            <v>2750537</v>
          </cell>
          <cell r="L376">
            <v>2445202</v>
          </cell>
          <cell r="M376">
            <v>2483519</v>
          </cell>
          <cell r="N376">
            <v>2568374</v>
          </cell>
          <cell r="O376">
            <v>2378934</v>
          </cell>
          <cell r="P376">
            <v>30329200</v>
          </cell>
          <cell r="R376">
            <v>2499.1330000000003</v>
          </cell>
          <cell r="S376">
            <v>2438.3890000000001</v>
          </cell>
          <cell r="T376">
            <v>2685.9170000000004</v>
          </cell>
          <cell r="U376">
            <v>2427.6410000000001</v>
          </cell>
          <cell r="V376">
            <v>2638.9390000000003</v>
          </cell>
          <cell r="W376">
            <v>2462.2190000000005</v>
          </cell>
          <cell r="X376">
            <v>2550.3960000000002</v>
          </cell>
          <cell r="Y376">
            <v>2750.5370000000003</v>
          </cell>
          <cell r="Z376">
            <v>2445.2020000000002</v>
          </cell>
          <cell r="AA376">
            <v>2483.5190000000002</v>
          </cell>
          <cell r="AB376">
            <v>2568.3739999999998</v>
          </cell>
          <cell r="AC376">
            <v>2378.9340000000002</v>
          </cell>
          <cell r="AD376">
            <v>30329.200000000004</v>
          </cell>
        </row>
        <row r="377">
          <cell r="D377">
            <v>1504147</v>
          </cell>
          <cell r="E377">
            <v>1623020</v>
          </cell>
          <cell r="F377">
            <v>1416917</v>
          </cell>
          <cell r="G377">
            <v>1393079</v>
          </cell>
          <cell r="H377">
            <v>1393547</v>
          </cell>
          <cell r="I377">
            <v>1276617</v>
          </cell>
          <cell r="J377">
            <v>1583215</v>
          </cell>
          <cell r="K377">
            <v>1487977</v>
          </cell>
          <cell r="L377">
            <v>1507059</v>
          </cell>
          <cell r="M377">
            <v>1494939</v>
          </cell>
          <cell r="N377">
            <v>1599764</v>
          </cell>
          <cell r="O377">
            <v>1548411</v>
          </cell>
          <cell r="P377">
            <v>17828692</v>
          </cell>
          <cell r="R377">
            <v>1504.1469999999999</v>
          </cell>
          <cell r="S377">
            <v>1623.02</v>
          </cell>
          <cell r="T377">
            <v>1416.9170000000001</v>
          </cell>
          <cell r="U377">
            <v>1393.0790000000002</v>
          </cell>
          <cell r="V377">
            <v>1393.547</v>
          </cell>
          <cell r="W377">
            <v>1276.617</v>
          </cell>
          <cell r="X377">
            <v>1583.2149999999999</v>
          </cell>
          <cell r="Y377">
            <v>1487.9769999999999</v>
          </cell>
          <cell r="Z377">
            <v>1507.059</v>
          </cell>
          <cell r="AA377">
            <v>1494.9389999999999</v>
          </cell>
          <cell r="AB377">
            <v>1599.7639999999999</v>
          </cell>
          <cell r="AC377">
            <v>1548.4109999999998</v>
          </cell>
          <cell r="AD377">
            <v>17828.691999999999</v>
          </cell>
        </row>
        <row r="378">
          <cell r="D378">
            <v>242448</v>
          </cell>
          <cell r="E378">
            <v>180588</v>
          </cell>
          <cell r="F378">
            <v>176138</v>
          </cell>
          <cell r="G378">
            <v>187005</v>
          </cell>
          <cell r="H378">
            <v>238023</v>
          </cell>
          <cell r="I378">
            <v>234106</v>
          </cell>
          <cell r="J378">
            <v>231234</v>
          </cell>
          <cell r="K378">
            <v>163942</v>
          </cell>
          <cell r="L378">
            <v>179970</v>
          </cell>
          <cell r="M378">
            <v>150850</v>
          </cell>
          <cell r="N378">
            <v>159225</v>
          </cell>
          <cell r="O378">
            <v>172175</v>
          </cell>
          <cell r="P378">
            <v>2315704</v>
          </cell>
          <cell r="R378">
            <v>242.44800000000001</v>
          </cell>
          <cell r="S378">
            <v>180.58799999999999</v>
          </cell>
          <cell r="T378">
            <v>176.13799999999998</v>
          </cell>
          <cell r="U378">
            <v>187.00500000000002</v>
          </cell>
          <cell r="V378">
            <v>238.023</v>
          </cell>
          <cell r="W378">
            <v>234.10599999999999</v>
          </cell>
          <cell r="X378">
            <v>231.23400000000001</v>
          </cell>
          <cell r="Y378">
            <v>163.94199999999998</v>
          </cell>
          <cell r="Z378">
            <v>179.97</v>
          </cell>
          <cell r="AA378">
            <v>150.85000000000002</v>
          </cell>
          <cell r="AB378">
            <v>159.22500000000002</v>
          </cell>
          <cell r="AC378">
            <v>172.17499999999998</v>
          </cell>
          <cell r="AD378">
            <v>2315.7040000000002</v>
          </cell>
        </row>
        <row r="379">
          <cell r="D379">
            <v>3581550</v>
          </cell>
          <cell r="E379">
            <v>3692616</v>
          </cell>
          <cell r="F379">
            <v>3839372</v>
          </cell>
          <cell r="G379">
            <v>3766174</v>
          </cell>
          <cell r="H379">
            <v>3949265</v>
          </cell>
          <cell r="I379">
            <v>3570776</v>
          </cell>
          <cell r="J379">
            <v>3876774</v>
          </cell>
          <cell r="K379">
            <v>3851599</v>
          </cell>
          <cell r="L379">
            <v>3871424</v>
          </cell>
          <cell r="M379">
            <v>3726964</v>
          </cell>
          <cell r="N379">
            <v>3458650</v>
          </cell>
          <cell r="O379">
            <v>3549174</v>
          </cell>
          <cell r="P379">
            <v>44734338</v>
          </cell>
          <cell r="R379">
            <v>3581.55</v>
          </cell>
          <cell r="S379">
            <v>3692.616</v>
          </cell>
          <cell r="T379">
            <v>3839.3719999999998</v>
          </cell>
          <cell r="U379">
            <v>3766.174</v>
          </cell>
          <cell r="V379">
            <v>3949.2650000000003</v>
          </cell>
          <cell r="W379">
            <v>3570.7760000000003</v>
          </cell>
          <cell r="X379">
            <v>3876.7739999999999</v>
          </cell>
          <cell r="Y379">
            <v>3851.5990000000002</v>
          </cell>
          <cell r="Z379">
            <v>3871.424</v>
          </cell>
          <cell r="AA379">
            <v>3726.9639999999999</v>
          </cell>
          <cell r="AB379">
            <v>3458.6499999999996</v>
          </cell>
          <cell r="AC379">
            <v>3549.174</v>
          </cell>
          <cell r="AD379">
            <v>44734.338000000003</v>
          </cell>
        </row>
        <row r="380">
          <cell r="D380">
            <v>2069776</v>
          </cell>
          <cell r="E380">
            <v>1997712</v>
          </cell>
          <cell r="F380">
            <v>2325789</v>
          </cell>
          <cell r="G380">
            <v>2017714</v>
          </cell>
          <cell r="H380">
            <v>2306533</v>
          </cell>
          <cell r="I380">
            <v>2214822</v>
          </cell>
          <cell r="J380">
            <v>2301713</v>
          </cell>
          <cell r="K380">
            <v>2367219</v>
          </cell>
          <cell r="L380">
            <v>2219099</v>
          </cell>
          <cell r="M380">
            <v>2246165</v>
          </cell>
          <cell r="N380">
            <v>2095730</v>
          </cell>
          <cell r="O380">
            <v>2128204</v>
          </cell>
          <cell r="P380">
            <v>26290476</v>
          </cell>
          <cell r="R380">
            <v>2069.7759999999998</v>
          </cell>
          <cell r="S380">
            <v>1997.712</v>
          </cell>
          <cell r="T380">
            <v>2325.7890000000002</v>
          </cell>
          <cell r="U380">
            <v>2017.7139999999999</v>
          </cell>
          <cell r="V380">
            <v>2306.5329999999999</v>
          </cell>
          <cell r="W380">
            <v>2214.8220000000001</v>
          </cell>
          <cell r="X380">
            <v>2301.7130000000002</v>
          </cell>
          <cell r="Y380">
            <v>2367.2190000000001</v>
          </cell>
          <cell r="Z380">
            <v>2219.0990000000002</v>
          </cell>
          <cell r="AA380">
            <v>2246.165</v>
          </cell>
          <cell r="AB380">
            <v>2095.73</v>
          </cell>
          <cell r="AC380">
            <v>2128.2040000000002</v>
          </cell>
          <cell r="AD380">
            <v>26290.476000000002</v>
          </cell>
        </row>
        <row r="381">
          <cell r="D381">
            <v>4204580</v>
          </cell>
          <cell r="E381">
            <v>4083278</v>
          </cell>
          <cell r="F381">
            <v>4584807</v>
          </cell>
          <cell r="G381">
            <v>4361676</v>
          </cell>
          <cell r="H381">
            <v>4142967</v>
          </cell>
          <cell r="I381">
            <v>4176188</v>
          </cell>
          <cell r="J381">
            <v>4594618</v>
          </cell>
          <cell r="K381">
            <v>4510403</v>
          </cell>
          <cell r="L381">
            <v>4078971</v>
          </cell>
          <cell r="M381">
            <v>4076293</v>
          </cell>
          <cell r="N381">
            <v>4028406</v>
          </cell>
          <cell r="O381">
            <v>3906678</v>
          </cell>
          <cell r="P381">
            <v>50748865</v>
          </cell>
          <cell r="R381">
            <v>4204.58</v>
          </cell>
          <cell r="S381">
            <v>4083.2779999999998</v>
          </cell>
          <cell r="T381">
            <v>4584.8070000000007</v>
          </cell>
          <cell r="U381">
            <v>4361.6759999999995</v>
          </cell>
          <cell r="V381">
            <v>4142.9669999999996</v>
          </cell>
          <cell r="W381">
            <v>4176.1880000000001</v>
          </cell>
          <cell r="X381">
            <v>4594.6180000000004</v>
          </cell>
          <cell r="Y381">
            <v>4510.4030000000002</v>
          </cell>
          <cell r="Z381">
            <v>4078.971</v>
          </cell>
          <cell r="AA381">
            <v>4076.2929999999997</v>
          </cell>
          <cell r="AB381">
            <v>4028.4059999999999</v>
          </cell>
          <cell r="AC381">
            <v>3906.6779999999999</v>
          </cell>
          <cell r="AD381">
            <v>50748.864999999998</v>
          </cell>
        </row>
        <row r="382">
          <cell r="D382">
            <v>-72454</v>
          </cell>
          <cell r="E382">
            <v>-94875</v>
          </cell>
          <cell r="F382">
            <v>-89125</v>
          </cell>
          <cell r="G382">
            <v>-82452</v>
          </cell>
          <cell r="H382">
            <v>-127069</v>
          </cell>
          <cell r="I382">
            <v>-90402</v>
          </cell>
          <cell r="J382">
            <v>-100837</v>
          </cell>
          <cell r="K382">
            <v>-45560</v>
          </cell>
          <cell r="L382">
            <v>-31421</v>
          </cell>
          <cell r="M382">
            <v>-45886</v>
          </cell>
          <cell r="N382">
            <v>-33358</v>
          </cell>
          <cell r="O382">
            <v>-24565</v>
          </cell>
          <cell r="P382">
            <v>-838004</v>
          </cell>
          <cell r="R382">
            <v>-72.453999999999994</v>
          </cell>
          <cell r="S382">
            <v>-94.875</v>
          </cell>
          <cell r="T382">
            <v>-89.125</v>
          </cell>
          <cell r="U382">
            <v>-82.451999999999998</v>
          </cell>
          <cell r="V382">
            <v>-127.06899999999999</v>
          </cell>
          <cell r="W382">
            <v>-90.402000000000001</v>
          </cell>
          <cell r="X382">
            <v>-100.83699999999999</v>
          </cell>
          <cell r="Y382">
            <v>-45.56</v>
          </cell>
          <cell r="Z382">
            <v>-31.421000000000021</v>
          </cell>
          <cell r="AA382">
            <v>-45.88600000000001</v>
          </cell>
          <cell r="AB382">
            <v>-33.358000000000004</v>
          </cell>
          <cell r="AC382">
            <v>-24.565000000000012</v>
          </cell>
          <cell r="AD382">
            <v>-838.00400000000013</v>
          </cell>
        </row>
        <row r="383">
          <cell r="D383">
            <v>211961</v>
          </cell>
          <cell r="E383">
            <v>216060</v>
          </cell>
          <cell r="F383">
            <v>214026</v>
          </cell>
          <cell r="G383">
            <v>212766</v>
          </cell>
          <cell r="H383">
            <v>214697</v>
          </cell>
          <cell r="I383">
            <v>213974</v>
          </cell>
          <cell r="J383">
            <v>211900</v>
          </cell>
          <cell r="K383">
            <v>211221</v>
          </cell>
          <cell r="L383">
            <v>211222</v>
          </cell>
          <cell r="M383">
            <v>212621</v>
          </cell>
          <cell r="N383">
            <v>213419</v>
          </cell>
          <cell r="O383">
            <v>215671</v>
          </cell>
          <cell r="P383">
            <v>2559538</v>
          </cell>
          <cell r="R383">
            <v>211.96100000000001</v>
          </cell>
          <cell r="S383">
            <v>216.06</v>
          </cell>
          <cell r="T383">
            <v>214.02600000000001</v>
          </cell>
          <cell r="U383">
            <v>212.76599999999999</v>
          </cell>
          <cell r="V383">
            <v>214.697</v>
          </cell>
          <cell r="W383">
            <v>213.97399999999999</v>
          </cell>
          <cell r="X383">
            <v>211.9</v>
          </cell>
          <cell r="Y383">
            <v>211.221</v>
          </cell>
          <cell r="Z383">
            <v>211.22200000000001</v>
          </cell>
          <cell r="AA383">
            <v>212.62100000000001</v>
          </cell>
          <cell r="AB383">
            <v>213.41899999999998</v>
          </cell>
          <cell r="AC383">
            <v>215.67100000000002</v>
          </cell>
          <cell r="AD383">
            <v>2559.5379999999996</v>
          </cell>
        </row>
        <row r="384">
          <cell r="D384">
            <v>14241141</v>
          </cell>
          <cell r="E384">
            <v>14136788</v>
          </cell>
          <cell r="F384">
            <v>15153841</v>
          </cell>
          <cell r="G384">
            <v>14283603</v>
          </cell>
          <cell r="H384">
            <v>14756902</v>
          </cell>
          <cell r="I384">
            <v>14058300</v>
          </cell>
          <cell r="J384">
            <v>15249013</v>
          </cell>
          <cell r="K384">
            <v>15297338</v>
          </cell>
          <cell r="L384">
            <v>14481526</v>
          </cell>
          <cell r="M384">
            <v>14345465</v>
          </cell>
          <cell r="N384">
            <v>14090210</v>
          </cell>
          <cell r="O384">
            <v>13874682</v>
          </cell>
          <cell r="P384">
            <v>173968809</v>
          </cell>
          <cell r="R384">
            <v>14241.141</v>
          </cell>
          <cell r="S384">
            <v>14136.788</v>
          </cell>
          <cell r="T384">
            <v>15153.841000000002</v>
          </cell>
          <cell r="U384">
            <v>14283.603000000001</v>
          </cell>
          <cell r="V384">
            <v>14756.902000000002</v>
          </cell>
          <cell r="W384">
            <v>14058.300000000001</v>
          </cell>
          <cell r="X384">
            <v>15249.013000000001</v>
          </cell>
          <cell r="Y384">
            <v>15297.338000000002</v>
          </cell>
          <cell r="Z384">
            <v>14481.526</v>
          </cell>
          <cell r="AA384">
            <v>14345.464999999998</v>
          </cell>
          <cell r="AB384">
            <v>14090.210000000001</v>
          </cell>
          <cell r="AC384">
            <v>13874.682000000001</v>
          </cell>
          <cell r="AD384">
            <v>173968.80900000001</v>
          </cell>
        </row>
        <row r="386">
          <cell r="D386">
            <v>0</v>
          </cell>
          <cell r="E386">
            <v>0</v>
          </cell>
          <cell r="F386">
            <v>0</v>
          </cell>
          <cell r="G386">
            <v>0</v>
          </cell>
          <cell r="H386">
            <v>0</v>
          </cell>
          <cell r="I386">
            <v>0</v>
          </cell>
          <cell r="J386">
            <v>0</v>
          </cell>
          <cell r="K386">
            <v>0</v>
          </cell>
          <cell r="L386">
            <v>0</v>
          </cell>
          <cell r="M386">
            <v>0</v>
          </cell>
          <cell r="N386">
            <v>0</v>
          </cell>
          <cell r="O386">
            <v>0</v>
          </cell>
          <cell r="P386">
            <v>0</v>
          </cell>
          <cell r="R386">
            <v>0</v>
          </cell>
          <cell r="S386">
            <v>0</v>
          </cell>
          <cell r="T386">
            <v>0</v>
          </cell>
          <cell r="U386">
            <v>0</v>
          </cell>
          <cell r="V386">
            <v>0</v>
          </cell>
          <cell r="W386">
            <v>0</v>
          </cell>
          <cell r="X386">
            <v>0</v>
          </cell>
          <cell r="Y386">
            <v>0</v>
          </cell>
          <cell r="Z386">
            <v>0</v>
          </cell>
          <cell r="AA386">
            <v>0</v>
          </cell>
          <cell r="AB386">
            <v>0</v>
          </cell>
          <cell r="AC386">
            <v>0</v>
          </cell>
          <cell r="AD386">
            <v>0</v>
          </cell>
        </row>
        <row r="388">
          <cell r="D388">
            <v>22835389</v>
          </cell>
          <cell r="E388">
            <v>22767738</v>
          </cell>
          <cell r="F388">
            <v>22947247</v>
          </cell>
          <cell r="G388">
            <v>22169936</v>
          </cell>
          <cell r="H388">
            <v>22629942</v>
          </cell>
          <cell r="I388">
            <v>20636577</v>
          </cell>
          <cell r="J388">
            <v>22951330</v>
          </cell>
          <cell r="K388">
            <v>23415951</v>
          </cell>
          <cell r="L388">
            <v>22623062</v>
          </cell>
          <cell r="M388">
            <v>22671035</v>
          </cell>
          <cell r="N388">
            <v>21913178</v>
          </cell>
          <cell r="O388">
            <v>21179119</v>
          </cell>
          <cell r="P388">
            <v>268740504</v>
          </cell>
          <cell r="R388">
            <v>22835.388999999999</v>
          </cell>
          <cell r="S388">
            <v>22767.738000000001</v>
          </cell>
          <cell r="T388">
            <v>22947.247000000003</v>
          </cell>
          <cell r="U388">
            <v>22169.935999999998</v>
          </cell>
          <cell r="V388">
            <v>22629.942000000003</v>
          </cell>
          <cell r="W388">
            <v>20636.577000000001</v>
          </cell>
          <cell r="X388">
            <v>22951.329999999998</v>
          </cell>
          <cell r="Y388">
            <v>23415.951000000005</v>
          </cell>
          <cell r="Z388">
            <v>22623.061999999998</v>
          </cell>
          <cell r="AA388">
            <v>22671.035</v>
          </cell>
          <cell r="AB388">
            <v>21913.178</v>
          </cell>
          <cell r="AC388">
            <v>21179.119000000002</v>
          </cell>
          <cell r="AD388">
            <v>268740.50400000002</v>
          </cell>
        </row>
        <row r="391">
          <cell r="D391">
            <v>14994198</v>
          </cell>
          <cell r="E391">
            <v>14888650</v>
          </cell>
          <cell r="F391">
            <v>15970735</v>
          </cell>
          <cell r="G391">
            <v>15078977</v>
          </cell>
          <cell r="H391">
            <v>15593626</v>
          </cell>
          <cell r="I391">
            <v>14787512</v>
          </cell>
          <cell r="J391">
            <v>15992500</v>
          </cell>
          <cell r="K391">
            <v>16066652</v>
          </cell>
          <cell r="L391">
            <v>15119112</v>
          </cell>
          <cell r="M391">
            <v>14889966</v>
          </cell>
          <cell r="N391">
            <v>14765079</v>
          </cell>
          <cell r="O391">
            <v>14576380</v>
          </cell>
          <cell r="P391">
            <v>182723387</v>
          </cell>
          <cell r="R391">
            <v>14994.198</v>
          </cell>
          <cell r="S391">
            <v>14888.65</v>
          </cell>
          <cell r="T391">
            <v>15970.735000000002</v>
          </cell>
          <cell r="U391">
            <v>15078.977000000001</v>
          </cell>
          <cell r="V391">
            <v>15593.626000000002</v>
          </cell>
          <cell r="W391">
            <v>14787.512000000001</v>
          </cell>
          <cell r="X391">
            <v>15992.5</v>
          </cell>
          <cell r="Y391">
            <v>16066.652000000002</v>
          </cell>
          <cell r="Z391">
            <v>15119.112000000001</v>
          </cell>
          <cell r="AA391">
            <v>14889.965999999999</v>
          </cell>
          <cell r="AB391">
            <v>14765.079000000002</v>
          </cell>
          <cell r="AC391">
            <v>14576.380000000001</v>
          </cell>
          <cell r="AD391">
            <v>182723.38700000002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7">
          <cell r="D7">
            <v>216748.59992812312</v>
          </cell>
        </row>
      </sheetData>
      <sheetData sheetId="53"/>
      <sheetData sheetId="54">
        <row r="7">
          <cell r="D7">
            <v>-2704251</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7">
          <cell r="D7">
            <v>216748.59992812312</v>
          </cell>
        </row>
      </sheetData>
      <sheetData sheetId="77"/>
      <sheetData sheetId="78">
        <row r="7">
          <cell r="D7">
            <v>-2704251</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7">
          <cell r="D7">
            <v>216748.59992812312</v>
          </cell>
        </row>
      </sheetData>
      <sheetData sheetId="101"/>
      <sheetData sheetId="102">
        <row r="7">
          <cell r="D7">
            <v>-2704251</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ow r="7">
          <cell r="D7">
            <v>216748.59992812312</v>
          </cell>
        </row>
      </sheetData>
      <sheetData sheetId="125"/>
      <sheetData sheetId="126">
        <row r="7">
          <cell r="D7">
            <v>-2704251</v>
          </cell>
        </row>
      </sheetData>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7">
          <cell r="D7">
            <v>216748.59992812312</v>
          </cell>
        </row>
      </sheetData>
      <sheetData sheetId="149"/>
      <sheetData sheetId="150">
        <row r="7">
          <cell r="D7">
            <v>-2704251</v>
          </cell>
        </row>
      </sheetData>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7">
          <cell r="D7">
            <v>216748.59992812312</v>
          </cell>
        </row>
      </sheetData>
      <sheetData sheetId="173"/>
      <sheetData sheetId="174">
        <row r="7">
          <cell r="D7">
            <v>-2704251</v>
          </cell>
        </row>
      </sheetData>
      <sheetData sheetId="175"/>
      <sheetData sheetId="176"/>
      <sheetData sheetId="177"/>
      <sheetData sheetId="178"/>
      <sheetData sheetId="179"/>
      <sheetData sheetId="18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 end genesis balances"/>
      <sheetName val="Targets By Plant"/>
      <sheetName val="Q3 End"/>
      <sheetName val="Inv Orgs"/>
      <sheetName val="Modality Summary"/>
      <sheetName val="References"/>
      <sheetName val="Scoped Sites Cost Center Data"/>
      <sheetName val="Lookups"/>
      <sheetName val="Data Request"/>
      <sheetName val="LE Lookup"/>
      <sheetName val="GB to Biz Asset Data Mapping"/>
    </sheetNames>
    <sheetDataSet>
      <sheetData sheetId="0" refreshError="1"/>
      <sheetData sheetId="1" refreshError="1"/>
      <sheetData sheetId="2" refreshError="1"/>
      <sheetData sheetId="3" refreshError="1"/>
      <sheetData sheetId="4" refreshError="1">
        <row r="4">
          <cell r="L4">
            <v>23.813178294573646</v>
          </cell>
        </row>
        <row r="5">
          <cell r="L5">
            <v>45.555555555555557</v>
          </cell>
        </row>
        <row r="7">
          <cell r="L7">
            <v>53.709999999999994</v>
          </cell>
        </row>
        <row r="8">
          <cell r="L8">
            <v>50.019999999999996</v>
          </cell>
        </row>
        <row r="9">
          <cell r="L9">
            <v>66.325123152709367</v>
          </cell>
        </row>
        <row r="11">
          <cell r="L11">
            <v>169.75954738330978</v>
          </cell>
        </row>
        <row r="15">
          <cell r="L15">
            <v>173.2610062893082</v>
          </cell>
        </row>
        <row r="16">
          <cell r="L16">
            <v>144.19999999999999</v>
          </cell>
        </row>
        <row r="17">
          <cell r="L17">
            <v>130.22</v>
          </cell>
        </row>
        <row r="21">
          <cell r="L21">
            <v>8.2949999999999999</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Q.08 Summary"/>
      <sheetName val="Total Summary"/>
      <sheetName val="ROW"/>
      <sheetName val="CP"/>
      <sheetName val="CN"/>
      <sheetName val="AMTK"/>
      <sheetName val="NRC"/>
      <sheetName val="KCS"/>
      <sheetName val="FMX"/>
      <sheetName val="TFM"/>
      <sheetName val="BNSF"/>
      <sheetName val="UP"/>
      <sheetName val="CSX"/>
      <sheetName val="Pivot Data"/>
      <sheetName val="qtr point compare"/>
      <sheetName val="Directions"/>
      <sheetName val="Sheet1"/>
      <sheetName val="Schedule ED Line rev ene06-04"/>
      <sheetName val="Modality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A6" t="str">
            <v>BNSF_92</v>
          </cell>
          <cell r="B6">
            <v>163576349.65142959</v>
          </cell>
          <cell r="C6">
            <v>97994453.428307325</v>
          </cell>
          <cell r="D6">
            <v>65581896.223122269</v>
          </cell>
          <cell r="E6">
            <v>0.40092529490279594</v>
          </cell>
          <cell r="G6" t="str">
            <v>BNSF_92</v>
          </cell>
          <cell r="H6">
            <v>164448107.49661276</v>
          </cell>
          <cell r="I6">
            <v>98380255.396111831</v>
          </cell>
          <cell r="J6">
            <v>66067852.100501053</v>
          </cell>
          <cell r="K6">
            <v>0.40175501625558019</v>
          </cell>
          <cell r="M6" t="str">
            <v>BNSF_92</v>
          </cell>
          <cell r="Q6" t="e">
            <v>#DIV/0!</v>
          </cell>
          <cell r="S6" t="str">
            <v>BNSF_92</v>
          </cell>
          <cell r="Y6" t="str">
            <v>BNSF_92</v>
          </cell>
          <cell r="AC6" t="e">
            <v>#DIV/0!</v>
          </cell>
        </row>
        <row r="7">
          <cell r="A7" t="str">
            <v>BNSF_93</v>
          </cell>
          <cell r="B7">
            <v>167611194.16609564</v>
          </cell>
          <cell r="C7">
            <v>97870402.76537855</v>
          </cell>
          <cell r="D7">
            <v>69740791.400717139</v>
          </cell>
          <cell r="E7">
            <v>0.41608671632997823</v>
          </cell>
          <cell r="G7" t="str">
            <v>BNSF_93</v>
          </cell>
          <cell r="H7">
            <v>168813018.27331054</v>
          </cell>
          <cell r="I7">
            <v>98295040.856336549</v>
          </cell>
          <cell r="J7">
            <v>70517977.416973948</v>
          </cell>
          <cell r="K7">
            <v>0.41772831348115819</v>
          </cell>
          <cell r="M7" t="str">
            <v>BNSF_93</v>
          </cell>
          <cell r="Q7" t="e">
            <v>#DIV/0!</v>
          </cell>
          <cell r="S7" t="str">
            <v>BNSF_93</v>
          </cell>
          <cell r="Y7" t="str">
            <v>BNSF_93</v>
          </cell>
          <cell r="AC7" t="e">
            <v>#DIV/0!</v>
          </cell>
        </row>
        <row r="8">
          <cell r="A8" t="str">
            <v>BNSF_94</v>
          </cell>
          <cell r="B8">
            <v>202224732.26486361</v>
          </cell>
          <cell r="C8">
            <v>129149084.44292779</v>
          </cell>
          <cell r="D8">
            <v>73075647.821935758</v>
          </cell>
          <cell r="E8">
            <v>0.36135860833394506</v>
          </cell>
          <cell r="G8" t="str">
            <v>BNSF_94</v>
          </cell>
          <cell r="H8">
            <v>204161369.0979279</v>
          </cell>
          <cell r="I8">
            <v>129998889.52666587</v>
          </cell>
          <cell r="J8">
            <v>74162479.571262062</v>
          </cell>
          <cell r="K8">
            <v>0.36325422335745278</v>
          </cell>
          <cell r="M8" t="str">
            <v>BNSF_94</v>
          </cell>
          <cell r="Q8" t="e">
            <v>#DIV/0!</v>
          </cell>
          <cell r="S8" t="str">
            <v>BNSF_94</v>
          </cell>
          <cell r="Y8" t="str">
            <v>BNSF_94</v>
          </cell>
          <cell r="AC8" t="e">
            <v>#DIV/0!</v>
          </cell>
        </row>
        <row r="9">
          <cell r="A9" t="str">
            <v>BNSF_96</v>
          </cell>
          <cell r="B9">
            <v>397291433.05474919</v>
          </cell>
          <cell r="C9">
            <v>203925475.64913538</v>
          </cell>
          <cell r="D9">
            <v>193365957.40561372</v>
          </cell>
          <cell r="E9">
            <v>0.48671061421796807</v>
          </cell>
          <cell r="G9" t="str">
            <v>BNSF_96</v>
          </cell>
          <cell r="H9">
            <v>401791138.68915689</v>
          </cell>
          <cell r="I9">
            <v>208667595.85104898</v>
          </cell>
          <cell r="J9">
            <v>193123542.83810773</v>
          </cell>
          <cell r="K9">
            <v>0.48065655073472519</v>
          </cell>
          <cell r="M9" t="str">
            <v>BNSF_96</v>
          </cell>
          <cell r="Q9" t="e">
            <v>#DIV/0!</v>
          </cell>
          <cell r="S9" t="str">
            <v>BNSF_96</v>
          </cell>
          <cell r="Y9" t="str">
            <v>BNSF_96</v>
          </cell>
          <cell r="AC9" t="e">
            <v>#DIV/0!</v>
          </cell>
        </row>
        <row r="10">
          <cell r="A10" t="str">
            <v>BNSF_97</v>
          </cell>
          <cell r="B10">
            <v>614474237.10165155</v>
          </cell>
          <cell r="C10">
            <v>320737204.53977346</v>
          </cell>
          <cell r="D10">
            <v>293737032.56187773</v>
          </cell>
          <cell r="E10">
            <v>0.47802985841583012</v>
          </cell>
          <cell r="G10" t="str">
            <v>BNSF_97</v>
          </cell>
          <cell r="H10">
            <v>621813111.5239408</v>
          </cell>
          <cell r="I10">
            <v>324272324.02661008</v>
          </cell>
          <cell r="J10">
            <v>297540787.49733025</v>
          </cell>
          <cell r="K10">
            <v>0.47850516816558708</v>
          </cell>
          <cell r="M10" t="str">
            <v>BNSF_97</v>
          </cell>
          <cell r="Q10" t="e">
            <v>#DIV/0!</v>
          </cell>
          <cell r="S10" t="str">
            <v>BNSF_97</v>
          </cell>
          <cell r="Y10" t="str">
            <v>BNSF_97</v>
          </cell>
          <cell r="AC10" t="e">
            <v>#DIV/0!</v>
          </cell>
        </row>
        <row r="11">
          <cell r="A11" t="str">
            <v>BNSF_98</v>
          </cell>
          <cell r="B11">
            <v>1689034711.9065289</v>
          </cell>
          <cell r="C11">
            <v>884799082.03929818</v>
          </cell>
          <cell r="D11">
            <v>804235629.86722898</v>
          </cell>
          <cell r="E11">
            <v>0.47615103715626617</v>
          </cell>
          <cell r="G11" t="str">
            <v>BNSF_98</v>
          </cell>
          <cell r="H11">
            <v>1714031245.7512591</v>
          </cell>
          <cell r="I11">
            <v>901363170.79078674</v>
          </cell>
          <cell r="J11">
            <v>812668074.9604708</v>
          </cell>
          <cell r="K11">
            <v>0.47412675642577262</v>
          </cell>
          <cell r="M11" t="str">
            <v>BNSF_98</v>
          </cell>
          <cell r="Q11" t="e">
            <v>#DIV/0!</v>
          </cell>
          <cell r="S11" t="str">
            <v>BNSF_98</v>
          </cell>
          <cell r="Y11" t="str">
            <v>BNSF_98</v>
          </cell>
          <cell r="AC11" t="e">
            <v>#DIV/0!</v>
          </cell>
        </row>
        <row r="12">
          <cell r="A12" t="str">
            <v>BNSF_02</v>
          </cell>
          <cell r="B12">
            <v>963427775.87179232</v>
          </cell>
          <cell r="C12">
            <v>578724387.97678268</v>
          </cell>
          <cell r="D12">
            <v>384703387.89500934</v>
          </cell>
          <cell r="E12">
            <v>0.39930693045142551</v>
          </cell>
          <cell r="G12" t="str">
            <v>BNSF_02</v>
          </cell>
          <cell r="H12">
            <v>981379650.8855139</v>
          </cell>
          <cell r="I12">
            <v>594679465.25597191</v>
          </cell>
          <cell r="J12">
            <v>386700185.62954158</v>
          </cell>
          <cell r="K12">
            <v>0.39403729767640494</v>
          </cell>
          <cell r="M12" t="str">
            <v>BNSF_02</v>
          </cell>
          <cell r="Q12" t="e">
            <v>#DIV/0!</v>
          </cell>
          <cell r="S12" t="str">
            <v>BNSF_02</v>
          </cell>
          <cell r="Y12" t="str">
            <v>BNSF_02</v>
          </cell>
          <cell r="AC12" t="e">
            <v>#DIV/0!</v>
          </cell>
        </row>
        <row r="13">
          <cell r="A13" t="str">
            <v>BNSF_04</v>
          </cell>
          <cell r="B13">
            <v>59789411.996130303</v>
          </cell>
          <cell r="C13">
            <v>34881350.833490841</v>
          </cell>
          <cell r="D13">
            <v>24908061.162639473</v>
          </cell>
          <cell r="E13">
            <v>0.41659652321470525</v>
          </cell>
          <cell r="G13" t="str">
            <v>BNSF_04</v>
          </cell>
          <cell r="H13">
            <v>60721315.472347006</v>
          </cell>
          <cell r="I13">
            <v>35829959.436227202</v>
          </cell>
          <cell r="J13">
            <v>24891356.03611983</v>
          </cell>
          <cell r="K13">
            <v>0.40992781270451167</v>
          </cell>
          <cell r="M13" t="str">
            <v>BNSF_04</v>
          </cell>
          <cell r="Q13" t="e">
            <v>#DIV/0!</v>
          </cell>
          <cell r="S13" t="str">
            <v>BNSF_04</v>
          </cell>
          <cell r="Y13" t="str">
            <v>BNSF_04</v>
          </cell>
          <cell r="AC13" t="e">
            <v>#DIV/0!</v>
          </cell>
        </row>
        <row r="14">
          <cell r="A14" t="str">
            <v>BNSF_05</v>
          </cell>
          <cell r="B14">
            <v>1241191844.6500001</v>
          </cell>
          <cell r="C14">
            <v>791069571.26615012</v>
          </cell>
          <cell r="D14">
            <v>450122273.38384986</v>
          </cell>
          <cell r="E14">
            <v>0.36265326373521128</v>
          </cell>
          <cell r="G14" t="str">
            <v>BNSF_05</v>
          </cell>
          <cell r="H14">
            <v>1204413121.5807998</v>
          </cell>
          <cell r="I14">
            <v>803211521.05852079</v>
          </cell>
          <cell r="J14">
            <v>401201600.52227938</v>
          </cell>
          <cell r="K14">
            <v>0.33310962271458794</v>
          </cell>
          <cell r="M14" t="str">
            <v>BNSF_05</v>
          </cell>
          <cell r="Q14" t="e">
            <v>#DIV/0!</v>
          </cell>
          <cell r="S14" t="str">
            <v>BNSF_05</v>
          </cell>
          <cell r="Y14" t="str">
            <v>BNSF_05</v>
          </cell>
          <cell r="AC14" t="e">
            <v>#DIV/0!</v>
          </cell>
        </row>
        <row r="15">
          <cell r="A15" t="str">
            <v>CSX_00</v>
          </cell>
          <cell r="B15">
            <v>2839040752.5708961</v>
          </cell>
          <cell r="C15">
            <v>1562210362.5178275</v>
          </cell>
          <cell r="D15">
            <v>1276830390.0530674</v>
          </cell>
          <cell r="E15">
            <v>0.44974007114791587</v>
          </cell>
          <cell r="G15" t="str">
            <v>CSX_00</v>
          </cell>
          <cell r="H15">
            <v>2900606761.5473113</v>
          </cell>
          <cell r="I15">
            <v>1564607917.2076273</v>
          </cell>
          <cell r="J15">
            <v>1335998844.3396821</v>
          </cell>
          <cell r="K15">
            <v>0.46059288768498957</v>
          </cell>
          <cell r="M15" t="str">
            <v>CSX_00</v>
          </cell>
          <cell r="Q15" t="e">
            <v>#DIV/0!</v>
          </cell>
          <cell r="S15" t="str">
            <v>CSX_00</v>
          </cell>
          <cell r="Y15" t="str">
            <v>CSX_00</v>
          </cell>
          <cell r="AC15" t="e">
            <v>#DIV/0!</v>
          </cell>
        </row>
        <row r="16">
          <cell r="A16" t="str">
            <v>CSX_05</v>
          </cell>
          <cell r="B16">
            <v>684882827.3400842</v>
          </cell>
          <cell r="C16">
            <v>453948959.88605767</v>
          </cell>
          <cell r="D16">
            <v>230933867.45281565</v>
          </cell>
          <cell r="G16" t="str">
            <v>CSX_05</v>
          </cell>
          <cell r="H16">
            <v>713410332.66042936</v>
          </cell>
          <cell r="I16">
            <v>455067966.84379989</v>
          </cell>
          <cell r="J16">
            <v>258342365.81534782</v>
          </cell>
          <cell r="K16">
            <v>0.36212310642031897</v>
          </cell>
          <cell r="M16" t="str">
            <v>CSX_05</v>
          </cell>
          <cell r="Q16" t="e">
            <v>#DIV/0!</v>
          </cell>
          <cell r="S16" t="str">
            <v>CSX_05</v>
          </cell>
          <cell r="Y16" t="str">
            <v>CSX_05</v>
          </cell>
          <cell r="AC16" t="e">
            <v>#DIV/0!</v>
          </cell>
        </row>
        <row r="17">
          <cell r="A17" t="str">
            <v>CNW_98</v>
          </cell>
          <cell r="B17">
            <v>73933043.578583196</v>
          </cell>
          <cell r="C17">
            <v>50783811.634629987</v>
          </cell>
          <cell r="D17">
            <v>23149231.943953242</v>
          </cell>
          <cell r="E17">
            <v>0.31311076649168373</v>
          </cell>
          <cell r="G17" t="str">
            <v>CNW_98</v>
          </cell>
          <cell r="H17">
            <v>74569714.15902321</v>
          </cell>
          <cell r="I17">
            <v>51153683.62865714</v>
          </cell>
          <cell r="J17">
            <v>23416030.530366078</v>
          </cell>
          <cell r="K17">
            <v>0.31401529152210989</v>
          </cell>
          <cell r="M17" t="str">
            <v>CNW_98</v>
          </cell>
          <cell r="Q17" t="e">
            <v>#DIV/0!</v>
          </cell>
          <cell r="S17" t="str">
            <v>CNW_98</v>
          </cell>
          <cell r="Y17" t="str">
            <v>CNW_98</v>
          </cell>
          <cell r="AC17" t="e">
            <v>#DIV/0!</v>
          </cell>
        </row>
        <row r="18">
          <cell r="A18" t="str">
            <v>SP_95</v>
          </cell>
          <cell r="B18">
            <v>616305791.85397148</v>
          </cell>
          <cell r="C18">
            <v>428973166.0041582</v>
          </cell>
          <cell r="D18">
            <v>187332625.84981319</v>
          </cell>
          <cell r="E18">
            <v>0.30396051493574167</v>
          </cell>
          <cell r="G18" t="str">
            <v>SP_95</v>
          </cell>
          <cell r="H18">
            <v>621344534.8064574</v>
          </cell>
          <cell r="I18">
            <v>431670762.92603284</v>
          </cell>
          <cell r="J18">
            <v>189673771.88042396</v>
          </cell>
          <cell r="K18">
            <v>0.30526344283289697</v>
          </cell>
          <cell r="M18" t="str">
            <v>SP_95</v>
          </cell>
          <cell r="Q18" t="e">
            <v>#DIV/0!</v>
          </cell>
          <cell r="S18" t="str">
            <v>SP_95</v>
          </cell>
          <cell r="Y18" t="str">
            <v>SP_95</v>
          </cell>
          <cell r="AC18" t="e">
            <v>#DIV/0!</v>
          </cell>
        </row>
        <row r="19">
          <cell r="A19" t="str">
            <v>UP_01</v>
          </cell>
          <cell r="B19">
            <v>2174125322.1548052</v>
          </cell>
          <cell r="C19">
            <v>1530674119.2533798</v>
          </cell>
          <cell r="D19">
            <v>643451202.90142906</v>
          </cell>
          <cell r="E19">
            <v>0.2959586535074693</v>
          </cell>
          <cell r="G19" t="str">
            <v>UP_01</v>
          </cell>
          <cell r="H19">
            <v>2196315654.6837997</v>
          </cell>
          <cell r="I19">
            <v>1540251337.3824515</v>
          </cell>
          <cell r="J19">
            <v>656064317.30134451</v>
          </cell>
          <cell r="K19">
            <v>0.29871130586454664</v>
          </cell>
          <cell r="M19" t="str">
            <v>UP_01</v>
          </cell>
          <cell r="Q19" t="e">
            <v>#DIV/0!</v>
          </cell>
          <cell r="S19" t="str">
            <v>UP_01</v>
          </cell>
          <cell r="Y19" t="str">
            <v>UP_01</v>
          </cell>
          <cell r="AC19" t="e">
            <v>#DIV/0!</v>
          </cell>
        </row>
        <row r="20">
          <cell r="A20" t="str">
            <v>UP_EOA</v>
          </cell>
          <cell r="B20">
            <v>76608015.140000001</v>
          </cell>
          <cell r="C20">
            <v>50763545.080109999</v>
          </cell>
          <cell r="D20">
            <v>25844470.059890039</v>
          </cell>
          <cell r="E20">
            <v>0.33735987040859444</v>
          </cell>
          <cell r="G20" t="str">
            <v>UP_EOA</v>
          </cell>
          <cell r="H20">
            <v>76608015.140000001</v>
          </cell>
          <cell r="I20">
            <v>50763545.070110001</v>
          </cell>
          <cell r="J20">
            <v>25844470.069889989</v>
          </cell>
          <cell r="K20">
            <v>0.33735987053912841</v>
          </cell>
          <cell r="M20" t="str">
            <v>UP_EOA</v>
          </cell>
          <cell r="Q20" t="e">
            <v>#DIV/0!</v>
          </cell>
          <cell r="S20" t="str">
            <v>UP_EOA</v>
          </cell>
          <cell r="Y20" t="str">
            <v>UP_EOA</v>
          </cell>
          <cell r="AC20" t="e">
            <v>#DIV/0!</v>
          </cell>
        </row>
        <row r="21">
          <cell r="A21" t="str">
            <v>KCS_99</v>
          </cell>
          <cell r="B21">
            <v>101153878.35117601</v>
          </cell>
          <cell r="C21">
            <v>71380824.41029264</v>
          </cell>
          <cell r="D21">
            <v>29773053.940883368</v>
          </cell>
          <cell r="E21">
            <v>0.29433427987328603</v>
          </cell>
          <cell r="G21" t="str">
            <v>KCS_99</v>
          </cell>
          <cell r="H21">
            <v>103740364.70438497</v>
          </cell>
          <cell r="I21">
            <v>72629656.02793023</v>
          </cell>
          <cell r="J21">
            <v>31110708.676454771</v>
          </cell>
          <cell r="K21">
            <v>0.29989010319278125</v>
          </cell>
          <cell r="M21" t="str">
            <v>KCS_99</v>
          </cell>
          <cell r="Q21" t="e">
            <v>#DIV/0!</v>
          </cell>
          <cell r="S21" t="str">
            <v>KCS_99</v>
          </cell>
          <cell r="Y21" t="str">
            <v>KCS_99</v>
          </cell>
          <cell r="AC21" t="e">
            <v>#DIV/0!</v>
          </cell>
        </row>
        <row r="22">
          <cell r="A22" t="str">
            <v>AMTK_01</v>
          </cell>
          <cell r="B22">
            <v>248799735.5549072</v>
          </cell>
          <cell r="C22">
            <v>144968181.58708915</v>
          </cell>
          <cell r="D22">
            <v>103831553.9678179</v>
          </cell>
          <cell r="E22">
            <v>0.41732984054922151</v>
          </cell>
          <cell r="G22" t="str">
            <v>AMTK_01</v>
          </cell>
          <cell r="H22">
            <v>252705344.18717325</v>
          </cell>
          <cell r="I22">
            <v>147632818.11942551</v>
          </cell>
          <cell r="J22">
            <v>105072526.06774752</v>
          </cell>
          <cell r="K22">
            <v>0.4157906767097202</v>
          </cell>
          <cell r="M22" t="str">
            <v>AMTK_01</v>
          </cell>
          <cell r="Q22" t="e">
            <v>#DIV/0!</v>
          </cell>
          <cell r="S22" t="str">
            <v>AMTK_01</v>
          </cell>
          <cell r="Y22" t="str">
            <v>AMTK_01</v>
          </cell>
          <cell r="AC22" t="e">
            <v>#DIV/0!</v>
          </cell>
        </row>
        <row r="23">
          <cell r="A23" t="str">
            <v>CN_97</v>
          </cell>
          <cell r="B23">
            <v>119983643.62616</v>
          </cell>
          <cell r="C23">
            <v>71251334.530000001</v>
          </cell>
          <cell r="D23">
            <v>48732309.096159987</v>
          </cell>
          <cell r="G23" t="str">
            <v>CN_97</v>
          </cell>
          <cell r="H23">
            <v>119983643.62616</v>
          </cell>
          <cell r="I23">
            <v>71251334.530000001</v>
          </cell>
          <cell r="J23">
            <v>48732309.096159987</v>
          </cell>
          <cell r="K23">
            <v>0.40615793639338099</v>
          </cell>
        </row>
        <row r="24">
          <cell r="A24" t="str">
            <v>CN_01</v>
          </cell>
          <cell r="B24">
            <v>10617420.231120002</v>
          </cell>
          <cell r="C24">
            <v>7351158.5887004379</v>
          </cell>
          <cell r="D24">
            <v>3266261.6424195622</v>
          </cell>
          <cell r="E24">
            <v>0.30763232228917942</v>
          </cell>
          <cell r="G24" t="str">
            <v>CN_01</v>
          </cell>
          <cell r="H24">
            <v>10643266.770000001</v>
          </cell>
          <cell r="I24">
            <v>7614079.4883387741</v>
          </cell>
          <cell r="J24">
            <v>3029187.2816612246</v>
          </cell>
          <cell r="K24">
            <v>0.28461066955490999</v>
          </cell>
          <cell r="M24" t="str">
            <v>CN_01</v>
          </cell>
          <cell r="Q24" t="e">
            <v>#DIV/0!</v>
          </cell>
          <cell r="S24" t="str">
            <v>CN_01</v>
          </cell>
          <cell r="Y24" t="str">
            <v>CN_01</v>
          </cell>
          <cell r="AC24" t="e">
            <v>#DIV/0!</v>
          </cell>
        </row>
        <row r="25">
          <cell r="A25" t="str">
            <v>CN_04</v>
          </cell>
          <cell r="B25">
            <v>46292423.134025015</v>
          </cell>
          <cell r="C25">
            <v>26890782.232767973</v>
          </cell>
          <cell r="D25">
            <v>19401640.901256997</v>
          </cell>
          <cell r="E25">
            <v>0.41911050637996861</v>
          </cell>
          <cell r="G25" t="str">
            <v>CN_04</v>
          </cell>
          <cell r="H25">
            <v>46839276.525012501</v>
          </cell>
          <cell r="I25">
            <v>28993226.775072038</v>
          </cell>
          <cell r="J25">
            <v>17846049.749940459</v>
          </cell>
          <cell r="K25">
            <v>0.38100609304694411</v>
          </cell>
          <cell r="M25" t="str">
            <v>CN_04</v>
          </cell>
          <cell r="Q25" t="e">
            <v>#DIV/0!</v>
          </cell>
          <cell r="S25" t="str">
            <v>CN_04</v>
          </cell>
          <cell r="Y25" t="str">
            <v>CN_04</v>
          </cell>
          <cell r="AC25" t="e">
            <v>#DIV/0!</v>
          </cell>
        </row>
        <row r="26">
          <cell r="A26" t="str">
            <v>CN_BCR_04</v>
          </cell>
          <cell r="B26">
            <v>294845139.75840002</v>
          </cell>
          <cell r="C26">
            <v>186649029.27427319</v>
          </cell>
          <cell r="D26">
            <v>108196110.47412685</v>
          </cell>
          <cell r="E26">
            <v>0.36695911135853948</v>
          </cell>
          <cell r="G26" t="str">
            <v>CN_BCR_04</v>
          </cell>
          <cell r="H26">
            <v>290026244.03895998</v>
          </cell>
          <cell r="I26">
            <v>195088037.79882059</v>
          </cell>
          <cell r="J26">
            <v>94938206.230139509</v>
          </cell>
          <cell r="K26">
            <v>0.32734350142942997</v>
          </cell>
          <cell r="M26" t="str">
            <v>CN_BCR_04</v>
          </cell>
          <cell r="Q26" t="e">
            <v>#DIV/0!</v>
          </cell>
          <cell r="S26" t="str">
            <v>CN_BCR_04</v>
          </cell>
          <cell r="Y26" t="str">
            <v>CN_BCR_04</v>
          </cell>
          <cell r="AC26" t="e">
            <v>#DIV/0!</v>
          </cell>
        </row>
        <row r="27">
          <cell r="A27" t="str">
            <v>CN_05</v>
          </cell>
          <cell r="B27">
            <v>75349434.9005</v>
          </cell>
          <cell r="C27">
            <v>48463803.620599993</v>
          </cell>
          <cell r="D27">
            <v>26885631.27863428</v>
          </cell>
          <cell r="G27" t="str">
            <v>CN_05</v>
          </cell>
          <cell r="H27">
            <v>75923748.100500003</v>
          </cell>
          <cell r="I27">
            <v>51359047.327700004</v>
          </cell>
          <cell r="J27">
            <v>24564700.772126053</v>
          </cell>
          <cell r="K27">
            <v>0.32354436374255185</v>
          </cell>
          <cell r="M27" t="str">
            <v>CN_05</v>
          </cell>
          <cell r="Q27" t="e">
            <v>#DIV/0!</v>
          </cell>
          <cell r="S27" t="str">
            <v>CN_05</v>
          </cell>
          <cell r="Y27" t="str">
            <v>CN_05</v>
          </cell>
          <cell r="AC27" t="e">
            <v>#DIV/0!</v>
          </cell>
        </row>
        <row r="28">
          <cell r="A28" t="str">
            <v>CP_98_GELC</v>
          </cell>
          <cell r="B28">
            <v>649992246.83399856</v>
          </cell>
          <cell r="C28">
            <v>424843634.46823138</v>
          </cell>
          <cell r="D28">
            <v>225148612.36576691</v>
          </cell>
          <cell r="E28">
            <v>0.34638661224411127</v>
          </cell>
          <cell r="G28" t="str">
            <v>CP_98_GELC</v>
          </cell>
          <cell r="H28">
            <v>652814945.51651859</v>
          </cell>
          <cell r="I28">
            <v>436588191.03175038</v>
          </cell>
          <cell r="J28">
            <v>216226754.48486832</v>
          </cell>
          <cell r="K28">
            <v>0.3312221265304916</v>
          </cell>
          <cell r="M28" t="str">
            <v>CP_98_GELC</v>
          </cell>
          <cell r="Q28" t="e">
            <v>#DIV/0!</v>
          </cell>
          <cell r="S28" t="str">
            <v>CP_98_GELC</v>
          </cell>
          <cell r="Y28" t="str">
            <v>CP_98_GELC</v>
          </cell>
          <cell r="AC28" t="e">
            <v>#DIV/0!</v>
          </cell>
        </row>
        <row r="29">
          <cell r="A29" t="str">
            <v>CP_98</v>
          </cell>
          <cell r="B29">
            <v>277631960.60284054</v>
          </cell>
          <cell r="C29">
            <v>161679390.53814268</v>
          </cell>
          <cell r="D29">
            <v>115952570.06469786</v>
          </cell>
          <cell r="E29">
            <v>0.41764849339723864</v>
          </cell>
          <cell r="G29" t="str">
            <v>CP_98</v>
          </cell>
          <cell r="H29">
            <v>283569196.74372</v>
          </cell>
          <cell r="I29">
            <v>163186630.34842041</v>
          </cell>
          <cell r="J29">
            <v>120382566.39529963</v>
          </cell>
          <cell r="K29">
            <v>0.42452624536683092</v>
          </cell>
          <cell r="M29" t="str">
            <v>CP_98</v>
          </cell>
          <cell r="Q29" t="e">
            <v>#DIV/0!</v>
          </cell>
          <cell r="S29" t="str">
            <v>CP_98</v>
          </cell>
          <cell r="Y29" t="str">
            <v>CP_98</v>
          </cell>
          <cell r="AC29" t="e">
            <v>#DIV/0!</v>
          </cell>
        </row>
        <row r="30">
          <cell r="A30" t="str">
            <v>CP_01_EMD</v>
          </cell>
          <cell r="B30">
            <v>214393597.20108807</v>
          </cell>
          <cell r="C30">
            <v>160559711.81035048</v>
          </cell>
          <cell r="D30">
            <v>53833885.390737325</v>
          </cell>
          <cell r="E30">
            <v>0.25109838210440788</v>
          </cell>
          <cell r="G30" t="str">
            <v>CP_01_EMD</v>
          </cell>
          <cell r="H30">
            <v>216069950.1495946</v>
          </cell>
          <cell r="I30">
            <v>157598611.56269595</v>
          </cell>
          <cell r="J30">
            <v>58471338.586898461</v>
          </cell>
          <cell r="K30">
            <v>0.27061300540133515</v>
          </cell>
          <cell r="M30" t="str">
            <v>CP_01_EMD</v>
          </cell>
          <cell r="Q30" t="e">
            <v>#DIV/0!</v>
          </cell>
          <cell r="S30" t="str">
            <v>CP_01_EMD</v>
          </cell>
          <cell r="Y30" t="str">
            <v>CP_01_EMD</v>
          </cell>
          <cell r="AC30" t="e">
            <v>#DIV/0!</v>
          </cell>
        </row>
        <row r="31">
          <cell r="A31" t="str">
            <v>CP_CFX_03</v>
          </cell>
          <cell r="B31">
            <v>5126053.12</v>
          </cell>
          <cell r="C31">
            <v>2599469.2999999998</v>
          </cell>
          <cell r="D31">
            <v>2526583.8199999998</v>
          </cell>
          <cell r="E31">
            <v>0.4928906823345599</v>
          </cell>
          <cell r="G31" t="str">
            <v>CP_CFX_03</v>
          </cell>
          <cell r="H31">
            <v>5126053.1900999993</v>
          </cell>
          <cell r="I31">
            <v>2599469.3199999998</v>
          </cell>
          <cell r="J31">
            <v>2526583.8700999999</v>
          </cell>
          <cell r="M31" t="str">
            <v>CP_04</v>
          </cell>
          <cell r="Q31" t="e">
            <v>#DIV/0!</v>
          </cell>
          <cell r="S31" t="str">
            <v>CP_04</v>
          </cell>
          <cell r="Y31" t="str">
            <v>CP_04</v>
          </cell>
          <cell r="AC31" t="e">
            <v>#DIV/0!</v>
          </cell>
        </row>
        <row r="32">
          <cell r="A32" t="str">
            <v>CP_CFX_04</v>
          </cell>
          <cell r="B32">
            <v>9595718.5747999996</v>
          </cell>
          <cell r="C32">
            <v>5690046.1601417493</v>
          </cell>
          <cell r="D32">
            <v>3905672.4146582447</v>
          </cell>
          <cell r="E32">
            <v>0.40702240110659449</v>
          </cell>
          <cell r="G32" t="str">
            <v>CP_CFX_04</v>
          </cell>
          <cell r="H32">
            <v>9852868.7199999988</v>
          </cell>
          <cell r="I32">
            <v>5733445.4594541099</v>
          </cell>
          <cell r="J32">
            <v>4119423.2605458903</v>
          </cell>
          <cell r="K32">
            <v>0.4180937935551719</v>
          </cell>
          <cell r="M32" t="str">
            <v>CP_CFX_04</v>
          </cell>
          <cell r="Q32" t="e">
            <v>#DIV/0!</v>
          </cell>
          <cell r="S32" t="str">
            <v>CP_CFX_04</v>
          </cell>
          <cell r="Y32" t="str">
            <v>CP_CFX_04</v>
          </cell>
          <cell r="AC32" t="e">
            <v>#DIV/0!</v>
          </cell>
        </row>
        <row r="33">
          <cell r="A33" t="str">
            <v>TFM_98</v>
          </cell>
          <cell r="B33">
            <v>235883277.10331053</v>
          </cell>
          <cell r="C33">
            <v>123196092.77924728</v>
          </cell>
          <cell r="D33">
            <v>112687184.32406336</v>
          </cell>
          <cell r="E33">
            <v>0.47772434615917858</v>
          </cell>
          <cell r="G33" t="str">
            <v>TFM_98</v>
          </cell>
          <cell r="H33">
            <v>241351321.67483658</v>
          </cell>
          <cell r="I33">
            <v>124467322.45503935</v>
          </cell>
          <cell r="J33">
            <v>116883999.21979734</v>
          </cell>
          <cell r="K33">
            <v>0.48428986594600337</v>
          </cell>
          <cell r="M33" t="str">
            <v>TFM_98</v>
          </cell>
          <cell r="Q33" t="e">
            <v>#DIV/0!</v>
          </cell>
          <cell r="S33" t="str">
            <v>TFM_98</v>
          </cell>
          <cell r="Y33" t="str">
            <v>TFM_98</v>
          </cell>
          <cell r="AC33" t="e">
            <v>#DIV/0!</v>
          </cell>
        </row>
        <row r="34">
          <cell r="A34" t="str">
            <v>TFM_02_EMD</v>
          </cell>
          <cell r="B34">
            <v>268551449.98298377</v>
          </cell>
          <cell r="C34">
            <v>155787637.33768979</v>
          </cell>
          <cell r="D34">
            <v>112763812.64529401</v>
          </cell>
          <cell r="E34">
            <v>0.419896495261668</v>
          </cell>
          <cell r="G34" t="str">
            <v>TFM_02_EMD</v>
          </cell>
          <cell r="H34">
            <v>274274338.77837741</v>
          </cell>
          <cell r="I34">
            <v>157719625.27028134</v>
          </cell>
          <cell r="J34">
            <v>116554713.50809641</v>
          </cell>
          <cell r="K34">
            <v>0.42495668398010944</v>
          </cell>
          <cell r="M34" t="str">
            <v>TFM_02_EMD</v>
          </cell>
          <cell r="Q34" t="e">
            <v>#DIV/0!</v>
          </cell>
          <cell r="S34" t="str">
            <v>TFM_02_EMD</v>
          </cell>
          <cell r="Y34" t="str">
            <v>TFM_02_EMD</v>
          </cell>
          <cell r="AC34" t="e">
            <v>#DIV/0!</v>
          </cell>
        </row>
        <row r="35">
          <cell r="A35" t="str">
            <v>FMX_04</v>
          </cell>
          <cell r="B35">
            <v>167090618.51904985</v>
          </cell>
          <cell r="C35">
            <v>107450381.33549815</v>
          </cell>
          <cell r="D35">
            <v>59640237.183551744</v>
          </cell>
          <cell r="E35">
            <v>0.35693348742228886</v>
          </cell>
          <cell r="G35" t="str">
            <v>FMX_04</v>
          </cell>
          <cell r="H35">
            <v>170622725.63689205</v>
          </cell>
          <cell r="I35">
            <v>111077305.15607566</v>
          </cell>
          <cell r="J35">
            <v>59545420.480816483</v>
          </cell>
          <cell r="K35">
            <v>0.34898880121946413</v>
          </cell>
          <cell r="M35" t="str">
            <v>FMX_04</v>
          </cell>
          <cell r="Q35" t="e">
            <v>#DIV/0!</v>
          </cell>
          <cell r="S35" t="str">
            <v>FMX_04</v>
          </cell>
          <cell r="Y35" t="str">
            <v>FMX_04</v>
          </cell>
          <cell r="AC35" t="e">
            <v>#DIV/0!</v>
          </cell>
        </row>
        <row r="36">
          <cell r="A36" t="str">
            <v>FMX_06</v>
          </cell>
          <cell r="B36">
            <v>159235258.20669663</v>
          </cell>
          <cell r="C36">
            <v>126743280.0464367</v>
          </cell>
          <cell r="D36">
            <v>32491978.160259988</v>
          </cell>
          <cell r="E36">
            <v>0.20405014898197679</v>
          </cell>
          <cell r="G36" t="str">
            <v>FMX_06</v>
          </cell>
          <cell r="H36">
            <v>164067008.06031045</v>
          </cell>
          <cell r="I36">
            <v>129102765.17034264</v>
          </cell>
          <cell r="J36">
            <v>34964242.889967903</v>
          </cell>
          <cell r="K36">
            <v>0.21310952947417175</v>
          </cell>
          <cell r="M36" t="str">
            <v>FMX_06</v>
          </cell>
          <cell r="Q36" t="e">
            <v>#DIV/0!</v>
          </cell>
          <cell r="S36" t="str">
            <v>FMX_06</v>
          </cell>
          <cell r="Y36" t="str">
            <v>FMX_06</v>
          </cell>
          <cell r="AC36" t="e">
            <v>#DIV/0!</v>
          </cell>
        </row>
        <row r="37">
          <cell r="A37" t="str">
            <v>NRC_97</v>
          </cell>
          <cell r="B37">
            <v>128650726.95191127</v>
          </cell>
          <cell r="C37">
            <v>83663321.769570187</v>
          </cell>
          <cell r="D37">
            <v>44987405.182341143</v>
          </cell>
          <cell r="E37">
            <v>0.34968636593213437</v>
          </cell>
          <cell r="G37" t="str">
            <v>NRC_97</v>
          </cell>
          <cell r="H37">
            <v>130158287.28211141</v>
          </cell>
          <cell r="I37">
            <v>85240107.367761135</v>
          </cell>
          <cell r="J37">
            <v>44918179.914350219</v>
          </cell>
          <cell r="K37">
            <v>0.34510426383371479</v>
          </cell>
          <cell r="M37" t="str">
            <v>NRC_97</v>
          </cell>
          <cell r="Q37" t="e">
            <v>#DIV/0!</v>
          </cell>
          <cell r="S37" t="str">
            <v>NRC_97</v>
          </cell>
          <cell r="Y37" t="str">
            <v>NRC_97</v>
          </cell>
          <cell r="AC37" t="e">
            <v>#DIV/0!</v>
          </cell>
        </row>
        <row r="38">
          <cell r="A38" t="str">
            <v>ALL</v>
          </cell>
          <cell r="B38">
            <v>14976710025.95455</v>
          </cell>
          <cell r="C38">
            <v>9125673057.1064396</v>
          </cell>
          <cell r="D38">
            <v>5851036968.8356323</v>
          </cell>
          <cell r="E38">
            <v>0.39067571974724891</v>
          </cell>
          <cell r="G38" t="str">
            <v>ALL</v>
          </cell>
          <cell r="H38">
            <v>15152195675.472542</v>
          </cell>
          <cell r="I38">
            <v>9236095108.4660683</v>
          </cell>
          <cell r="J38">
            <v>5916100566.9946127</v>
          </cell>
          <cell r="K38">
            <v>0.39044510074346772</v>
          </cell>
          <cell r="M38" t="str">
            <v>ALL</v>
          </cell>
          <cell r="Q38" t="e">
            <v>#DIV/0!</v>
          </cell>
          <cell r="S38" t="str">
            <v>ALL</v>
          </cell>
          <cell r="Y38" t="str">
            <v>ALL</v>
          </cell>
          <cell r="AC38" t="e">
            <v>#DIV/0!</v>
          </cell>
        </row>
      </sheetData>
      <sheetData sheetId="15"/>
      <sheetData sheetId="16"/>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to Sales Tracker Variance"/>
      <sheetName val="references"/>
      <sheetName val="Production US-Xin May-29"/>
      <sheetName val="Production US-SGM May-29"/>
      <sheetName val="Production US-Wip May-29 (2)"/>
      <sheetName val="Production US-Wux May-29"/>
      <sheetName val="Production US-Hin May-29 (4)"/>
      <sheetName val="Production US-Kre May-29"/>
      <sheetName val="Production US-Hai May-29"/>
      <sheetName val="Production US-Hor May-29"/>
      <sheetName val="Production US-EA  May-29 (2)"/>
      <sheetName val="Production US-ROA May-29"/>
      <sheetName val="Production US-Jap May-29"/>
      <sheetName val="Production US-Res May-29"/>
      <sheetName val="Production US-Can May-29"/>
      <sheetName val="Production US-Lat May-29"/>
      <sheetName val="Production US-USA May-29"/>
      <sheetName val="qtr point compare"/>
    </sheetNames>
    <sheetDataSet>
      <sheetData sheetId="0" refreshError="1"/>
      <sheetData sheetId="1" refreshError="1">
        <row r="6">
          <cell r="D6" t="str">
            <v>'Production US-USA May-29'</v>
          </cell>
        </row>
        <row r="7">
          <cell r="D7" t="str">
            <v>'Production US-Lat May-29'</v>
          </cell>
        </row>
        <row r="8">
          <cell r="D8" t="str">
            <v>'Production US-Can May-29'</v>
          </cell>
        </row>
        <row r="9">
          <cell r="D9" t="str">
            <v>'Production US-Res May-29'</v>
          </cell>
        </row>
        <row r="10">
          <cell r="D10" t="str">
            <v>'Production US-Jap May-29'</v>
          </cell>
        </row>
        <row r="11">
          <cell r="D11" t="str">
            <v>'Production US-ROA May-29'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Ovw"/>
      <sheetName val="Stock Chart"/>
      <sheetName val="DATA"/>
      <sheetName val="Instructions"/>
      <sheetName val="LTM"/>
      <sheetName val="0000000"/>
      <sheetName val="Base Case CM Version"/>
      <sheetName val="IDR Output"/>
      <sheetName val="IDR Scenarios"/>
      <sheetName val="IDR Synergies"/>
      <sheetName val="BS"/>
      <sheetName val="IS"/>
      <sheetName val="CF"/>
      <sheetName val="Misc Info"/>
      <sheetName val="Blank"/>
      <sheetName val="10Yr IS"/>
      <sheetName val="10Yr BS"/>
      <sheetName val="10Yr CF"/>
      <sheetName val="Addl Info"/>
      <sheetName val="FX"/>
      <sheetName val="qtr point compare"/>
      <sheetName val="AR Signature Page"/>
      <sheetName val="Sheet1"/>
      <sheetName val="Sheet2"/>
      <sheetName val="Sheet3"/>
      <sheetName val="CS P&amp;L"/>
      <sheetName val="Volume Model"/>
      <sheetName val="Yommei's input"/>
      <sheetName val="Treasury Input"/>
      <sheetName val="Tax"/>
      <sheetName val="CHN-Bucket 2"/>
      <sheetName val="CHN-Factoring"/>
      <sheetName val="Main DG_CFS_US Submission"/>
      <sheetName val="Main DG CFS"/>
      <sheetName val="India Equity"/>
      <sheetName val="India"/>
      <sheetName val="ROA"/>
      <sheetName val="Korea"/>
      <sheetName val="GC Equity"/>
      <sheetName val="G China"/>
      <sheetName val="CF Asia HQ"/>
      <sheetName val="CFS HQ"/>
    </sheetNames>
    <sheetDataSet>
      <sheetData sheetId="0" refreshError="1"/>
      <sheetData sheetId="1" refreshError="1">
        <row r="5">
          <cell r="B5">
            <v>35993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lRoutines"/>
      <sheetName val="TPM 1-Qtr"/>
      <sheetName val="TPM Tot"/>
      <sheetName val="ICVBreakDown"/>
      <sheetName val="StdMarginQtrReg"/>
      <sheetName val="StdMarginRegQtr"/>
      <sheetName val="SalesByRegnByQtr"/>
      <sheetName val="SalesByQtrByRegn"/>
      <sheetName val="CompSales"/>
      <sheetName val="CAndDemo"/>
      <sheetName val="PricesPSIG"/>
      <sheetName val="PricesComp"/>
      <sheetName val="Inventory"/>
      <sheetName val="PSIGSales"/>
      <sheetName val="CompProduction"/>
      <sheetName val="SalesByPole"/>
      <sheetName val="Facility Inputs"/>
      <sheetName val="Mgmt Summary"/>
      <sheetName val="References"/>
      <sheetName val="Actual"/>
      <sheetName val="2002 OP Rev.4"/>
      <sheetName val="Americas Summary"/>
      <sheetName val="Europe Summary"/>
      <sheetName val="Asia Summary"/>
      <sheetName val="Inventory Unit Detail"/>
      <sheetName val="Grouped Prod US May-17"/>
      <sheetName val="Sales US-ROA May-17"/>
      <sheetName val="Sales US-Jap May-17"/>
      <sheetName val="Sales US-Res May-17"/>
      <sheetName val="Sales US-Can May-17"/>
      <sheetName val="Sales US-Lat May-17"/>
      <sheetName val="Sales US-USA May-17"/>
      <sheetName val="SalesByPole US May-17 (2)"/>
      <sheetName val="Sales-Regn US May-17 (2)"/>
      <sheetName val="ShipmentsByPole US May-17 (2)"/>
      <sheetName val="SalesByPole2FCast US May-17"/>
      <sheetName val="IO Bal US May-17"/>
      <sheetName val="SalesByPole US May-17"/>
      <sheetName val="ShipmentsByPole2 2FC May-17"/>
      <sheetName val="Sales-Regn US May-17"/>
      <sheetName val="IO Plan US May-17"/>
      <sheetName val="ShipmentsByPole US May-17"/>
      <sheetName val="ShipmentsByPole"/>
      <sheetName val="IOPlan"/>
      <sheetName val="BlockISales"/>
      <sheetName val="InternalSales"/>
      <sheetName val="ForecastCompModalities"/>
      <sheetName val="GlobalPSIPlanSummary"/>
      <sheetName val="GlobalInventoryOrSales"/>
      <sheetName val="GlobalInternalSales"/>
      <sheetName val="SalesByRegionWithDelta"/>
      <sheetName val="GlobalSAndIByPole"/>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Qtr)"/>
      <sheetName val="Income Statement"/>
      <sheetName val="Balance Sheet"/>
      <sheetName val="Blank"/>
      <sheetName val="RCM"/>
      <sheetName val="PAD"/>
      <sheetName val="TOD_TOE"/>
      <sheetName val="Sheet1"/>
      <sheetName val="Delinquency (2)"/>
      <sheetName val="Master Turbine Frame Index"/>
      <sheetName val="A2b. Gr to Net Rev Walk"/>
      <sheetName val="4. Segment Summary (Comments 1)"/>
      <sheetName val="Data Validation"/>
      <sheetName val="Lists formulas"/>
      <sheetName val="Validation Tables"/>
    </sheetNames>
    <sheetDataSet>
      <sheetData sheetId="0" refreshError="1"/>
      <sheetData sheetId="1" refreshError="1">
        <row r="4">
          <cell r="G4">
            <v>1000</v>
          </cell>
        </row>
        <row r="5">
          <cell r="G5" t="str">
            <v>2000act</v>
          </cell>
        </row>
        <row r="6">
          <cell r="G6" t="str">
            <v>m.mtd</v>
          </cell>
        </row>
      </sheetData>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Lookup"/>
      <sheetName val="Reconciled"/>
      <sheetName val="Metrics"/>
      <sheetName val="Income Statement"/>
      <sheetName val="BNSF_OH_List"/>
    </sheetNames>
    <sheetDataSet>
      <sheetData sheetId="0" refreshError="1"/>
      <sheetData sheetId="1" refreshError="1">
        <row r="1">
          <cell r="A1" t="str">
            <v>cdr</v>
          </cell>
          <cell r="B1" t="str">
            <v>category</v>
          </cell>
        </row>
        <row r="2">
          <cell r="A2" t="str">
            <v>010</v>
          </cell>
          <cell r="B2" t="str">
            <v>Cash</v>
          </cell>
        </row>
        <row r="3">
          <cell r="A3" t="str">
            <v>030</v>
          </cell>
          <cell r="B3" t="str">
            <v>Investment</v>
          </cell>
        </row>
        <row r="4">
          <cell r="A4" t="str">
            <v>041</v>
          </cell>
          <cell r="B4" t="str">
            <v>Investment</v>
          </cell>
        </row>
        <row r="5">
          <cell r="A5" t="str">
            <v>042</v>
          </cell>
          <cell r="B5" t="str">
            <v>Investment</v>
          </cell>
        </row>
        <row r="6">
          <cell r="A6" t="str">
            <v>045</v>
          </cell>
          <cell r="B6" t="str">
            <v>Investment</v>
          </cell>
        </row>
        <row r="7">
          <cell r="A7" t="str">
            <v>046</v>
          </cell>
          <cell r="B7" t="str">
            <v>Investment</v>
          </cell>
        </row>
        <row r="8">
          <cell r="A8" t="str">
            <v>047</v>
          </cell>
          <cell r="B8" t="str">
            <v>Investment</v>
          </cell>
        </row>
        <row r="9">
          <cell r="A9" t="str">
            <v>050</v>
          </cell>
          <cell r="B9" t="str">
            <v>Investment</v>
          </cell>
        </row>
        <row r="10">
          <cell r="A10" t="str">
            <v>062</v>
          </cell>
          <cell r="B10" t="str">
            <v>Investment</v>
          </cell>
        </row>
        <row r="11">
          <cell r="A11" t="str">
            <v>066</v>
          </cell>
          <cell r="B11" t="str">
            <v>Investment</v>
          </cell>
        </row>
        <row r="12">
          <cell r="A12" t="str">
            <v>067</v>
          </cell>
          <cell r="B12" t="str">
            <v>Investment</v>
          </cell>
        </row>
        <row r="13">
          <cell r="A13" t="str">
            <v>080</v>
          </cell>
          <cell r="B13" t="str">
            <v>Investment</v>
          </cell>
        </row>
        <row r="14">
          <cell r="A14" t="str">
            <v>081</v>
          </cell>
          <cell r="B14" t="str">
            <v>Investment</v>
          </cell>
        </row>
        <row r="15">
          <cell r="A15" t="str">
            <v>082</v>
          </cell>
          <cell r="B15" t="str">
            <v>Investment</v>
          </cell>
        </row>
        <row r="16">
          <cell r="A16" t="str">
            <v>085</v>
          </cell>
          <cell r="B16" t="str">
            <v>Investment</v>
          </cell>
        </row>
        <row r="17">
          <cell r="A17" t="str">
            <v>103</v>
          </cell>
          <cell r="B17" t="str">
            <v>Investment</v>
          </cell>
        </row>
        <row r="18">
          <cell r="A18" t="str">
            <v>104</v>
          </cell>
          <cell r="B18" t="str">
            <v>Investment</v>
          </cell>
        </row>
        <row r="19">
          <cell r="A19" t="str">
            <v>105</v>
          </cell>
          <cell r="B19" t="str">
            <v>Investment</v>
          </cell>
        </row>
        <row r="20">
          <cell r="A20" t="str">
            <v>113</v>
          </cell>
          <cell r="B20" t="str">
            <v>Other Assets</v>
          </cell>
        </row>
        <row r="21">
          <cell r="A21" t="str">
            <v>114</v>
          </cell>
          <cell r="B21" t="str">
            <v>Other Assets</v>
          </cell>
        </row>
        <row r="22">
          <cell r="A22" t="str">
            <v>122</v>
          </cell>
          <cell r="B22" t="str">
            <v>Other Assets</v>
          </cell>
        </row>
        <row r="23">
          <cell r="A23" t="str">
            <v>124</v>
          </cell>
          <cell r="B23" t="str">
            <v>Other Assets</v>
          </cell>
        </row>
        <row r="24">
          <cell r="A24" t="str">
            <v>130</v>
          </cell>
          <cell r="B24" t="str">
            <v>Other Receivables</v>
          </cell>
        </row>
        <row r="25">
          <cell r="A25" t="str">
            <v>131</v>
          </cell>
          <cell r="B25" t="str">
            <v>Other Receivables</v>
          </cell>
        </row>
        <row r="26">
          <cell r="A26" t="str">
            <v>132</v>
          </cell>
          <cell r="B26" t="str">
            <v>Other Receivables</v>
          </cell>
        </row>
        <row r="27">
          <cell r="A27" t="str">
            <v>170</v>
          </cell>
          <cell r="B27" t="str">
            <v>Other Assets</v>
          </cell>
        </row>
        <row r="28">
          <cell r="A28" t="str">
            <v>171</v>
          </cell>
          <cell r="B28" t="str">
            <v>Other Assets</v>
          </cell>
        </row>
        <row r="29">
          <cell r="A29" t="str">
            <v>180</v>
          </cell>
          <cell r="B29" t="str">
            <v>ELTO</v>
          </cell>
        </row>
        <row r="30">
          <cell r="A30" t="str">
            <v>181</v>
          </cell>
          <cell r="B30" t="str">
            <v>ELTO</v>
          </cell>
        </row>
        <row r="31">
          <cell r="A31" t="str">
            <v>184</v>
          </cell>
          <cell r="B31" t="str">
            <v>ELTO</v>
          </cell>
        </row>
        <row r="32">
          <cell r="A32" t="str">
            <v>200</v>
          </cell>
          <cell r="B32" t="str">
            <v>ELTO</v>
          </cell>
        </row>
        <row r="33">
          <cell r="A33" t="str">
            <v>293</v>
          </cell>
          <cell r="B33" t="str">
            <v>ELTO</v>
          </cell>
        </row>
        <row r="34">
          <cell r="A34" t="str">
            <v>301</v>
          </cell>
          <cell r="B34" t="str">
            <v>Taxes</v>
          </cell>
        </row>
        <row r="35">
          <cell r="A35" t="str">
            <v>302</v>
          </cell>
          <cell r="B35" t="str">
            <v>Taxes</v>
          </cell>
        </row>
        <row r="36">
          <cell r="A36" t="str">
            <v>303</v>
          </cell>
          <cell r="B36" t="str">
            <v>Taxes</v>
          </cell>
        </row>
        <row r="37">
          <cell r="A37" t="str">
            <v>304</v>
          </cell>
          <cell r="B37" t="str">
            <v>Taxes</v>
          </cell>
        </row>
        <row r="38">
          <cell r="A38" t="str">
            <v>306</v>
          </cell>
          <cell r="B38" t="str">
            <v>Other Liabilities</v>
          </cell>
        </row>
        <row r="39">
          <cell r="A39" t="str">
            <v>307</v>
          </cell>
          <cell r="B39" t="str">
            <v>Account Payable</v>
          </cell>
        </row>
        <row r="40">
          <cell r="A40" t="str">
            <v>309</v>
          </cell>
          <cell r="B40" t="str">
            <v>Account Payable</v>
          </cell>
        </row>
        <row r="41">
          <cell r="A41" t="str">
            <v>310</v>
          </cell>
          <cell r="B41" t="str">
            <v>Account Payable</v>
          </cell>
        </row>
        <row r="42">
          <cell r="A42" t="str">
            <v>311</v>
          </cell>
          <cell r="B42" t="str">
            <v>Account Payable</v>
          </cell>
        </row>
        <row r="43">
          <cell r="A43" t="str">
            <v>313</v>
          </cell>
          <cell r="B43" t="str">
            <v>S-T/L-T Borrowings</v>
          </cell>
        </row>
        <row r="44">
          <cell r="A44" t="str">
            <v>317</v>
          </cell>
          <cell r="B44" t="str">
            <v>S-T/L-T Borrowings</v>
          </cell>
        </row>
        <row r="45">
          <cell r="A45" t="str">
            <v>318</v>
          </cell>
          <cell r="B45" t="str">
            <v>S-T/L-T Borrowings</v>
          </cell>
        </row>
        <row r="46">
          <cell r="A46" t="str">
            <v>320</v>
          </cell>
          <cell r="B46" t="str">
            <v>Other Liabilities</v>
          </cell>
        </row>
        <row r="47">
          <cell r="A47" t="str">
            <v>321</v>
          </cell>
          <cell r="B47" t="str">
            <v>Other Liabilities</v>
          </cell>
        </row>
        <row r="48">
          <cell r="A48" t="str">
            <v>326</v>
          </cell>
          <cell r="B48" t="str">
            <v>Other Liabilities</v>
          </cell>
        </row>
        <row r="49">
          <cell r="A49" t="str">
            <v>328</v>
          </cell>
          <cell r="B49" t="str">
            <v>Other Liabilities</v>
          </cell>
        </row>
        <row r="50">
          <cell r="A50" t="str">
            <v>330</v>
          </cell>
          <cell r="B50" t="str">
            <v>Other Liabilities</v>
          </cell>
        </row>
        <row r="51">
          <cell r="A51" t="str">
            <v>331</v>
          </cell>
          <cell r="B51" t="str">
            <v>Other Liabilities</v>
          </cell>
        </row>
        <row r="52">
          <cell r="A52" t="str">
            <v>409</v>
          </cell>
          <cell r="B52" t="str">
            <v>Taxes</v>
          </cell>
        </row>
        <row r="53">
          <cell r="A53" t="str">
            <v>410</v>
          </cell>
          <cell r="B53" t="str">
            <v>Taxes</v>
          </cell>
        </row>
        <row r="54">
          <cell r="A54" t="str">
            <v>411</v>
          </cell>
          <cell r="B54" t="str">
            <v>Taxes</v>
          </cell>
        </row>
        <row r="55">
          <cell r="A55" t="str">
            <v>440</v>
          </cell>
          <cell r="B55" t="str">
            <v>Inter/IntraCompany</v>
          </cell>
        </row>
        <row r="56">
          <cell r="A56" t="str">
            <v>442</v>
          </cell>
          <cell r="B56" t="str">
            <v>Inter/IntraCompany</v>
          </cell>
        </row>
        <row r="57">
          <cell r="A57" t="str">
            <v>444</v>
          </cell>
          <cell r="B57" t="str">
            <v>Equity</v>
          </cell>
        </row>
        <row r="58">
          <cell r="A58" t="str">
            <v>449</v>
          </cell>
          <cell r="B58" t="str">
            <v>Equity</v>
          </cell>
        </row>
        <row r="59">
          <cell r="A59" t="str">
            <v>450</v>
          </cell>
          <cell r="B59" t="str">
            <v>Equity</v>
          </cell>
        </row>
        <row r="60">
          <cell r="A60" t="str">
            <v>452</v>
          </cell>
          <cell r="B60" t="str">
            <v>Equity</v>
          </cell>
        </row>
        <row r="61">
          <cell r="A61" t="str">
            <v>462</v>
          </cell>
          <cell r="B61" t="str">
            <v>Equity</v>
          </cell>
        </row>
        <row r="62">
          <cell r="A62" t="str">
            <v>481</v>
          </cell>
          <cell r="B62" t="str">
            <v>Equity</v>
          </cell>
        </row>
        <row r="63">
          <cell r="A63" t="str">
            <v>482</v>
          </cell>
          <cell r="B63" t="str">
            <v>Equity</v>
          </cell>
        </row>
        <row r="67">
          <cell r="A67" t="str">
            <v>CA</v>
          </cell>
          <cell r="B67" t="str">
            <v>Canada-Rail</v>
          </cell>
        </row>
        <row r="68">
          <cell r="A68" t="str">
            <v>EL</v>
          </cell>
          <cell r="B68" t="str">
            <v>US-Rail</v>
          </cell>
        </row>
        <row r="69">
          <cell r="A69" t="str">
            <v>MX</v>
          </cell>
          <cell r="B69" t="str">
            <v>Mexico-Rail</v>
          </cell>
        </row>
        <row r="70">
          <cell r="A70" t="str">
            <v>US</v>
          </cell>
          <cell r="B70" t="str">
            <v>US-Rail</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ver"/>
      <sheetName val="Journal Entries"/>
      <sheetName val="Full DR4"/>
      <sheetName val="P&amp;L Summary Page"/>
      <sheetName val="Equipment Page"/>
      <sheetName val="Service Page"/>
      <sheetName val="RTS Distribution"/>
      <sheetName val="Program Distribution"/>
      <sheetName val="Comm Mtg"/>
      <sheetName val="Reference lookups"/>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 BS"/>
      <sheetName val="BS"/>
      <sheetName val="2Q02By Entity (%)"/>
      <sheetName val="2Q02By Entity (Value)"/>
      <sheetName val="200-Balance_TOT"/>
      <sheetName val="200-Balance_CORR"/>
      <sheetName val="200-Balance_IMVTCH"/>
      <sheetName val="200-Balance_IMVTNL"/>
      <sheetName val="200-Balance_IMVCH"/>
      <sheetName val="200-Balance_IMVNL"/>
      <sheetName val="200-Balance_IMVD"/>
      <sheetName val="200-Balance_IMVA"/>
      <sheetName val="200-Balance_IMVE"/>
      <sheetName val="200-Balance_IMVF"/>
      <sheetName val="200-Balance_IMVGB"/>
      <sheetName val="200-Balance_IMVI"/>
      <sheetName val="200-Balance_IMVMGMT"/>
      <sheetName val="200-Balance_IMVSGP"/>
      <sheetName val="200-Balance_IMVPRC"/>
      <sheetName val="200-Balance_IMVH"/>
      <sheetName val="200-Balance_IMVSHCH"/>
      <sheetName val="200-Balance_IMVSHNL"/>
      <sheetName val="200-Balance_IMVSHUSA"/>
      <sheetName val="200-Balance_IMVUSA"/>
      <sheetName val="Lookup"/>
      <sheetName val="Stock Chart"/>
      <sheetName val="200_Balance_CORR"/>
    </sheetNames>
    <sheetDataSet>
      <sheetData sheetId="0">
        <row r="16">
          <cell r="P16">
            <v>0.88249999999999995</v>
          </cell>
        </row>
      </sheetData>
      <sheetData sheetId="1"/>
      <sheetData sheetId="2"/>
      <sheetData sheetId="3"/>
      <sheetData sheetId="4">
        <row r="16">
          <cell r="P16">
            <v>0.88249999999999995</v>
          </cell>
        </row>
      </sheetData>
      <sheetData sheetId="5">
        <row r="16">
          <cell r="P16">
            <v>0.88249999999999995</v>
          </cell>
        </row>
        <row r="17">
          <cell r="P17">
            <v>1.6558999999999999</v>
          </cell>
        </row>
        <row r="18">
          <cell r="P18">
            <v>1.4241999999999999</v>
          </cell>
        </row>
        <row r="19">
          <cell r="P19">
            <v>1.8205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ol"/>
      <sheetName val="Process Flow Steps"/>
      <sheetName val="Action Item"/>
      <sheetName val="Initial Data Scrub"/>
      <sheetName val="Method Selection Chart"/>
      <sheetName val="Data Trend Overview"/>
      <sheetName val="Tracking of CMR"/>
      <sheetName val="Back Testing"/>
      <sheetName val="3 yr Avg Calculator"/>
      <sheetName val="Out Year Projection"/>
      <sheetName val="Summary"/>
      <sheetName val="200-Balance_CORR"/>
    </sheetNames>
    <sheetDataSet>
      <sheetData sheetId="0" refreshError="1"/>
      <sheetData sheetId="1" refreshError="1"/>
      <sheetData sheetId="2" refreshError="1"/>
      <sheetData sheetId="3" refreshError="1"/>
      <sheetData sheetId="4" refreshError="1"/>
      <sheetData sheetId="5"/>
      <sheetData sheetId="6">
        <row r="4">
          <cell r="B4" t="str">
            <v>BNSF 2010 YTD Removals FDL Engine</v>
          </cell>
        </row>
        <row r="11">
          <cell r="J11" t="str">
            <v>Jan</v>
          </cell>
          <cell r="K11">
            <v>1</v>
          </cell>
        </row>
        <row r="12">
          <cell r="J12" t="str">
            <v>Feb</v>
          </cell>
          <cell r="K12">
            <v>2</v>
          </cell>
        </row>
        <row r="13">
          <cell r="J13" t="str">
            <v>Mar</v>
          </cell>
          <cell r="K13">
            <v>3</v>
          </cell>
        </row>
        <row r="14">
          <cell r="J14" t="str">
            <v>Apr</v>
          </cell>
          <cell r="K14">
            <v>4</v>
          </cell>
        </row>
        <row r="15">
          <cell r="J15" t="str">
            <v>May</v>
          </cell>
          <cell r="K15">
            <v>5</v>
          </cell>
        </row>
        <row r="16">
          <cell r="J16" t="str">
            <v>Jun</v>
          </cell>
          <cell r="K16">
            <v>6</v>
          </cell>
        </row>
        <row r="17">
          <cell r="J17" t="str">
            <v>Jul</v>
          </cell>
          <cell r="K17">
            <v>7</v>
          </cell>
        </row>
        <row r="18">
          <cell r="J18" t="str">
            <v>Aug</v>
          </cell>
          <cell r="K18">
            <v>8</v>
          </cell>
        </row>
        <row r="19">
          <cell r="J19" t="str">
            <v>Sep</v>
          </cell>
          <cell r="K19">
            <v>9</v>
          </cell>
        </row>
        <row r="20">
          <cell r="J20" t="str">
            <v>Oct</v>
          </cell>
          <cell r="K20">
            <v>10</v>
          </cell>
        </row>
        <row r="21">
          <cell r="J21" t="str">
            <v>Nov</v>
          </cell>
          <cell r="K21">
            <v>11</v>
          </cell>
        </row>
        <row r="22">
          <cell r="J22" t="str">
            <v>Dec</v>
          </cell>
          <cell r="K22">
            <v>12</v>
          </cell>
        </row>
        <row r="33">
          <cell r="B33" t="str">
            <v>BNSF 2010 YTD Removals FDL Engine</v>
          </cell>
        </row>
      </sheetData>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28) Actualization Analysis"/>
      <sheetName val="(27) Loco Count"/>
      <sheetName val="(26) CMR vs MSA Comparison"/>
      <sheetName val="(25) Current MSA Material Model"/>
      <sheetName val="(24) Summary of Frequency-Cost"/>
      <sheetName val="(23) 3-Yr Avg Calculations"/>
      <sheetName val="(22) EMD Shock CROW Results"/>
      <sheetName val="(21) EMD Shock CROW Setup"/>
      <sheetName val="(20) EMD Shock MSW"/>
      <sheetName val="(19) FB Shock CROW Results"/>
      <sheetName val="(18) FB Shock CROW Setup"/>
      <sheetName val="(17) Floating Bolster Shock MSW"/>
      <sheetName val="(16) Steer Shock CROW Results"/>
      <sheetName val="(15) Steer Shock CROW Setup"/>
      <sheetName val="(14) Steer Shock MSW"/>
      <sheetName val="(13) Tracking of CMR"/>
      <sheetName val="(12) Data Trend"/>
      <sheetName val="(11) Account Alias Group"/>
      <sheetName val="(10) EMD Shock Group"/>
      <sheetName val="Sheet3"/>
      <sheetName val="(9)Floating Bolster Shock Group"/>
      <sheetName val="Quarterly Trend"/>
      <sheetName val="(8) Steerable Shock Group"/>
      <sheetName val="(7) Shock Type Breakdown"/>
      <sheetName val="(6) Truck Type Breakdown"/>
      <sheetName val="Sheet39"/>
      <sheetName val="(5) Scrubbed Data"/>
      <sheetName val="(4) Past OH Schedule and BOM"/>
      <sheetName val="(3) FMI Check"/>
      <sheetName val="Sheet9"/>
      <sheetName val="(2) Scrubbing Data"/>
      <sheetName val="(1) Raw Data"/>
      <sheetName val="Tracking of CM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7">
          <cell r="Q57">
            <v>10.42972079372786</v>
          </cell>
        </row>
      </sheetData>
      <sheetData sheetId="14">
        <row r="1013">
          <cell r="G1013">
            <v>0</v>
          </cell>
        </row>
      </sheetData>
      <sheetData sheetId="15" refreshError="1"/>
      <sheetData sheetId="16">
        <row r="14">
          <cell r="J14" t="str">
            <v>Jan</v>
          </cell>
        </row>
      </sheetData>
      <sheetData sheetId="17">
        <row r="118">
          <cell r="C118">
            <v>82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Sheet2"/>
      <sheetName val="Stat"/>
      <sheetName val="Template"/>
      <sheetName val="US &amp; Canada"/>
      <sheetName val="Switzerland"/>
      <sheetName val="Australia"/>
      <sheetName val="GCF UK"/>
      <sheetName val="France"/>
      <sheetName val="iGroup"/>
      <sheetName val="Japan Lake"/>
      <sheetName val="FNB"/>
      <sheetName val="Germany"/>
      <sheetName val="Austria"/>
      <sheetName val="Poland CB"/>
      <sheetName val="Denmark"/>
      <sheetName val="Thailand"/>
      <sheetName val="Czech"/>
      <sheetName val="Budapest Bank"/>
      <sheetName val="Singapore"/>
      <sheetName val="Mexico"/>
      <sheetName val="Brazil"/>
      <sheetName val="Auto UK"/>
      <sheetName val="Ireland"/>
      <sheetName val="India CW"/>
      <sheetName val="Japan CF"/>
      <sheetName val="Hong Kong"/>
      <sheetName val="Auto Spain"/>
      <sheetName val="Korea"/>
      <sheetName val="Indonesia"/>
      <sheetName val="Total HQ"/>
      <sheetName val="Sweden"/>
      <sheetName val="Norway"/>
      <sheetName val="Auto Portugal"/>
      <sheetName val="Auto Italy"/>
      <sheetName val="Belgium"/>
      <sheetName val="Slovakia"/>
      <sheetName val="India Auto"/>
      <sheetName val="Argentina"/>
      <sheetName val="Taiwan"/>
      <sheetName val="Housing Bank"/>
      <sheetName val="SBI India JV"/>
      <sheetName val="Romania"/>
      <sheetName val="200-Balance_CORR"/>
      <sheetName val="Scrubbed Cognos Data"/>
      <sheetName val="(13) Tracking of CMR"/>
    </sheetNames>
    <sheetDataSet>
      <sheetData sheetId="0">
        <row r="1">
          <cell r="D1" t="str">
            <v>Justification For Incompletion</v>
          </cell>
        </row>
        <row r="2">
          <cell r="C2" t="str">
            <v>Total US &amp; Canada incl ReceivablesControllership</v>
          </cell>
          <cell r="D2">
            <v>0</v>
          </cell>
        </row>
        <row r="3">
          <cell r="C3" t="str">
            <v>Total US &amp; Canada incl ReceivablesOperating Cash &amp; Accrual</v>
          </cell>
          <cell r="D3">
            <v>0</v>
          </cell>
        </row>
        <row r="4">
          <cell r="C4" t="str">
            <v>Total US &amp; Canada incl ReceivablesU.S. GAAP Adjustments</v>
          </cell>
          <cell r="D4">
            <v>0</v>
          </cell>
        </row>
        <row r="5">
          <cell r="C5" t="str">
            <v>Total US &amp; Canada incl ReceivablesForeign Currency</v>
          </cell>
          <cell r="D5">
            <v>0</v>
          </cell>
        </row>
        <row r="6">
          <cell r="C6" t="str">
            <v xml:space="preserve">Total US &amp; Canada incl ReceivablesInterface and Consolidation </v>
          </cell>
          <cell r="D6">
            <v>0</v>
          </cell>
        </row>
        <row r="7">
          <cell r="C7" t="str">
            <v>Total US &amp; Canada incl ReceivablesFinancial Planning and Analysis (FP&amp;A)</v>
          </cell>
          <cell r="D7">
            <v>0</v>
          </cell>
        </row>
        <row r="8">
          <cell r="C8" t="str">
            <v>Total US &amp; Canada incl ReceivablesUnderwriting</v>
          </cell>
          <cell r="D8">
            <v>0</v>
          </cell>
        </row>
        <row r="9">
          <cell r="C9" t="str">
            <v>Total US &amp; Canada incl ReceivablesDistributions</v>
          </cell>
          <cell r="D9">
            <v>0</v>
          </cell>
        </row>
        <row r="10">
          <cell r="C10" t="str">
            <v>Total US &amp; Canada incl ReceivablesServicing/Cash Receipts &amp; Payments</v>
          </cell>
          <cell r="D10">
            <v>0</v>
          </cell>
        </row>
        <row r="11">
          <cell r="C11" t="str">
            <v>Total US &amp; Canada incl ReceivablesCalculation and Recording of Interest Income and Fees</v>
          </cell>
          <cell r="D11">
            <v>0</v>
          </cell>
        </row>
        <row r="12">
          <cell r="C12" t="str">
            <v>Total US &amp; Canada incl ReceivablesForeclosures &amp; Repossessions</v>
          </cell>
          <cell r="D12">
            <v>0</v>
          </cell>
        </row>
        <row r="13">
          <cell r="C13" t="str">
            <v>Total US &amp; Canada incl ReceivablesCredit Administration</v>
          </cell>
          <cell r="D13">
            <v>0</v>
          </cell>
        </row>
        <row r="14">
          <cell r="C14" t="str">
            <v>Total US &amp; Canada incl ReceivablesCredit Monitoring including Assessment of Residual Values</v>
          </cell>
          <cell r="D14">
            <v>0</v>
          </cell>
        </row>
        <row r="15">
          <cell r="C15" t="str">
            <v>Total US &amp; Canada incl ReceivablesPortfolio Management</v>
          </cell>
          <cell r="D15">
            <v>0</v>
          </cell>
        </row>
        <row r="16">
          <cell r="C16" t="str">
            <v>Total US &amp; Canada incl ReceivablesDeliquency &amp; Reserving</v>
          </cell>
          <cell r="D16">
            <v>0</v>
          </cell>
        </row>
        <row r="17">
          <cell r="C17" t="str">
            <v>Total US &amp; Canada incl ReceivablesRecording of Allowance for Credit Losses</v>
          </cell>
          <cell r="D17">
            <v>0</v>
          </cell>
        </row>
        <row r="18">
          <cell r="C18" t="str">
            <v>Total US &amp; Canada incl ReceivablesStructuring of Transactions</v>
          </cell>
          <cell r="D18">
            <v>0</v>
          </cell>
        </row>
        <row r="19">
          <cell r="C19" t="str">
            <v>Total US &amp; Canada incl ReceivablesCalculation &amp; Recording of Residual Interest</v>
          </cell>
          <cell r="D19">
            <v>0</v>
          </cell>
        </row>
        <row r="20">
          <cell r="C20" t="str">
            <v>Total US &amp; Canada incl ReceivablesResidual Interests Valuation and Accrual of Income</v>
          </cell>
          <cell r="D20">
            <v>0</v>
          </cell>
        </row>
        <row r="21">
          <cell r="C21" t="str">
            <v>Total US &amp; Canada incl ReceivablesFAS 140</v>
          </cell>
          <cell r="D21">
            <v>0</v>
          </cell>
        </row>
        <row r="22">
          <cell r="C22" t="str">
            <v>Total US &amp; Canada incl ReceivablesRegulatory Financial Reporting</v>
          </cell>
          <cell r="D22">
            <v>0</v>
          </cell>
        </row>
        <row r="23">
          <cell r="C23" t="str">
            <v>Total US &amp; Canada incl ReceivablesCapital Planning and Monitoring</v>
          </cell>
          <cell r="D23">
            <v>0</v>
          </cell>
        </row>
        <row r="24">
          <cell r="C24" t="str">
            <v>Total US &amp; Canada incl ReceivablesCalculating Tax</v>
          </cell>
          <cell r="D24">
            <v>0</v>
          </cell>
        </row>
        <row r="25">
          <cell r="C25" t="str">
            <v>Total US &amp; Canada incl ReceivablesTax Controllership</v>
          </cell>
          <cell r="D25">
            <v>0</v>
          </cell>
        </row>
        <row r="26">
          <cell r="C26" t="str">
            <v>Total US &amp; Canada incl ReceivablesTax Return Filing</v>
          </cell>
          <cell r="D26">
            <v>0</v>
          </cell>
        </row>
        <row r="27">
          <cell r="C27" t="str">
            <v>Total US &amp; Canada incl ReceivablesSubpart F</v>
          </cell>
          <cell r="D27">
            <v>0</v>
          </cell>
        </row>
        <row r="28">
          <cell r="C28" t="str">
            <v>Total US &amp; Canada incl ReceivablesPayroll</v>
          </cell>
          <cell r="D28">
            <v>0</v>
          </cell>
        </row>
        <row r="29">
          <cell r="C29" t="str">
            <v>Total US &amp; Canada incl ReceivablesEmployee Data &amp; Benefits</v>
          </cell>
          <cell r="D29">
            <v>0</v>
          </cell>
        </row>
        <row r="30">
          <cell r="C30" t="str">
            <v>Total US &amp; Canada incl ReceivablesDetermine Credit, Interest Rate and Counterparty Risk</v>
          </cell>
          <cell r="D30">
            <v>0</v>
          </cell>
        </row>
        <row r="31">
          <cell r="C31" t="str">
            <v>Total US &amp; Canada incl ReceivablesDocumentation and Assessment of Effectiveness</v>
          </cell>
          <cell r="D31">
            <v>0</v>
          </cell>
        </row>
        <row r="32">
          <cell r="C32" t="str">
            <v>Total US &amp; Canada incl ReceivablesMonitoring Risks and Compliance</v>
          </cell>
          <cell r="D32">
            <v>0</v>
          </cell>
        </row>
        <row r="33">
          <cell r="C33" t="str">
            <v>Total US &amp; Canada incl ReceivablesValuation and Pricing</v>
          </cell>
          <cell r="D33">
            <v>0</v>
          </cell>
        </row>
        <row r="34">
          <cell r="C34" t="str">
            <v>Total US &amp; Canada incl ReceivablesNew Product Development</v>
          </cell>
          <cell r="D34">
            <v>0</v>
          </cell>
        </row>
        <row r="35">
          <cell r="C35" t="str">
            <v>Total US &amp; Canada incl ReceivablesDue Diligence</v>
          </cell>
          <cell r="D35">
            <v>0</v>
          </cell>
        </row>
        <row r="36">
          <cell r="C36" t="str">
            <v>Total US &amp; Canada incl ReceivablesAuthorization and Funding</v>
          </cell>
          <cell r="D36">
            <v>0</v>
          </cell>
        </row>
        <row r="37">
          <cell r="C37" t="str">
            <v>Total US &amp; Canada incl ReceivablesIntegration Planning</v>
          </cell>
          <cell r="D37">
            <v>0</v>
          </cell>
        </row>
        <row r="38">
          <cell r="C38" t="str">
            <v>Total US &amp; Canada incl ReceivablesTransaction Accounting</v>
          </cell>
          <cell r="D38">
            <v>0</v>
          </cell>
        </row>
        <row r="39">
          <cell r="C39" t="str">
            <v>Total US &amp; Canada incl ReceivablesIntegrity and Ethical values</v>
          </cell>
          <cell r="D39">
            <v>0</v>
          </cell>
        </row>
        <row r="40">
          <cell r="C40" t="str">
            <v>Total US &amp; Canada incl ReceivablesCommitment to Competence</v>
          </cell>
          <cell r="D40">
            <v>0</v>
          </cell>
        </row>
        <row r="41">
          <cell r="C41" t="str">
            <v>Total US &amp; Canada incl ReceivablesBoard of Directors, Management, Audit Committee</v>
          </cell>
          <cell r="D41">
            <v>0</v>
          </cell>
        </row>
        <row r="42">
          <cell r="C42" t="str">
            <v>Total US &amp; Canada incl ReceivablesManagement Philosophy and Operating Style</v>
          </cell>
          <cell r="D42">
            <v>0</v>
          </cell>
        </row>
        <row r="43">
          <cell r="C43" t="str">
            <v>Total US &amp; Canada incl ReceivablesOrganizational Structure</v>
          </cell>
          <cell r="D43">
            <v>0</v>
          </cell>
        </row>
        <row r="44">
          <cell r="C44" t="str">
            <v>Total US &amp; Canada incl ReceivablesAssignment of Authority and Responsibility</v>
          </cell>
          <cell r="D44">
            <v>0</v>
          </cell>
        </row>
        <row r="45">
          <cell r="C45" t="str">
            <v>Total US &amp; Canada incl ReceivablesHuman Resource Policies and Practices</v>
          </cell>
          <cell r="D45">
            <v>0</v>
          </cell>
        </row>
        <row r="46">
          <cell r="C46" t="str">
            <v>Total US &amp; Canada incl ReceivablesBusiness Wide Obj</v>
          </cell>
          <cell r="D46">
            <v>0</v>
          </cell>
        </row>
        <row r="47">
          <cell r="C47" t="str">
            <v>Total US &amp; Canada incl ReceivablesManage Third Party Services</v>
          </cell>
          <cell r="D47">
            <v>0</v>
          </cell>
        </row>
        <row r="48">
          <cell r="C48" t="str">
            <v>Total US &amp; Canada incl ReceivablesManage Performance &amp; Capacity</v>
          </cell>
          <cell r="D48">
            <v>0</v>
          </cell>
        </row>
        <row r="49">
          <cell r="C49" t="str">
            <v>Total US &amp; Canada incl ReceivablesEnsure Continuous Service</v>
          </cell>
          <cell r="D49">
            <v>0</v>
          </cell>
        </row>
        <row r="50">
          <cell r="C50" t="str">
            <v>Total US &amp; Canada incl ReceivablesEnsure System Security</v>
          </cell>
          <cell r="D50">
            <v>0</v>
          </cell>
        </row>
        <row r="51">
          <cell r="C51" t="str">
            <v>Total US &amp; Canada incl ReceivablesEducate &amp; Train Users</v>
          </cell>
          <cell r="D51">
            <v>0</v>
          </cell>
        </row>
        <row r="52">
          <cell r="C52" t="str">
            <v>Total US &amp; Canada incl ReceivablesManage Problems &amp; Incidents</v>
          </cell>
          <cell r="D52">
            <v>0</v>
          </cell>
        </row>
        <row r="53">
          <cell r="C53" t="str">
            <v>Total US &amp; Canada incl ReceivablesManage Data</v>
          </cell>
          <cell r="D53">
            <v>0</v>
          </cell>
        </row>
        <row r="54">
          <cell r="C54" t="str">
            <v>Total US &amp; Canada incl ReceivablesManage IT Physical Space</v>
          </cell>
          <cell r="D54">
            <v>0</v>
          </cell>
        </row>
        <row r="55">
          <cell r="C55" t="str">
            <v>Total US &amp; Canada incl ReceivablesManage Operations</v>
          </cell>
          <cell r="D55">
            <v>0</v>
          </cell>
        </row>
        <row r="56">
          <cell r="C56" t="str">
            <v>Total US &amp; Canada incl ReceivablesManage Changes</v>
          </cell>
          <cell r="D56">
            <v>0</v>
          </cell>
        </row>
        <row r="57">
          <cell r="C57" t="str">
            <v>Total US &amp; Canada incl ReceivablesAssess General IT Controls</v>
          </cell>
          <cell r="D57">
            <v>0</v>
          </cell>
        </row>
        <row r="58">
          <cell r="C58"/>
        </row>
        <row r="59">
          <cell r="C59" t="str">
            <v>ArgentinaControllership</v>
          </cell>
          <cell r="D59">
            <v>0</v>
          </cell>
        </row>
        <row r="60">
          <cell r="C60" t="str">
            <v>ArgentinaOperating Cash &amp; Accrual</v>
          </cell>
          <cell r="D60">
            <v>0</v>
          </cell>
        </row>
        <row r="61">
          <cell r="C61" t="str">
            <v>ArgentinaU.S. GAAP Adjustments</v>
          </cell>
          <cell r="D61">
            <v>0</v>
          </cell>
        </row>
        <row r="62">
          <cell r="C62" t="str">
            <v>ArgentinaForeign Currency</v>
          </cell>
          <cell r="D62">
            <v>0</v>
          </cell>
        </row>
        <row r="63">
          <cell r="C63" t="str">
            <v xml:space="preserve">ArgentinaInterface and Consolidation </v>
          </cell>
          <cell r="D63">
            <v>0</v>
          </cell>
        </row>
        <row r="64">
          <cell r="C64" t="str">
            <v>ArgentinaFinancial Planning and Analysis (FP&amp;A)</v>
          </cell>
          <cell r="D64">
            <v>0</v>
          </cell>
        </row>
        <row r="65">
          <cell r="C65" t="str">
            <v>ArgentinaUnderwriting</v>
          </cell>
          <cell r="D65">
            <v>0</v>
          </cell>
        </row>
        <row r="66">
          <cell r="C66" t="str">
            <v>ArgentinaDistributions</v>
          </cell>
          <cell r="D66">
            <v>0</v>
          </cell>
        </row>
        <row r="67">
          <cell r="C67" t="str">
            <v>ArgentinaServicing/Cash Receipts &amp; Payments</v>
          </cell>
          <cell r="D67">
            <v>0</v>
          </cell>
        </row>
        <row r="68">
          <cell r="C68" t="str">
            <v>ArgentinaCalculation and Recording of Interest Income and Fees</v>
          </cell>
          <cell r="D68">
            <v>0</v>
          </cell>
        </row>
        <row r="69">
          <cell r="C69" t="str">
            <v>ArgentinaForeclosures &amp; Repossessions</v>
          </cell>
          <cell r="D69">
            <v>0</v>
          </cell>
        </row>
        <row r="70">
          <cell r="C70" t="str">
            <v>ArgentinaCredit Administration</v>
          </cell>
          <cell r="D70">
            <v>0</v>
          </cell>
        </row>
        <row r="71">
          <cell r="C71" t="str">
            <v>ArgentinaCredit Monitoring including Assessment of Residual Values</v>
          </cell>
          <cell r="D71">
            <v>0</v>
          </cell>
        </row>
        <row r="72">
          <cell r="C72" t="str">
            <v>ArgentinaPortfolio Management</v>
          </cell>
          <cell r="D72">
            <v>0</v>
          </cell>
        </row>
        <row r="73">
          <cell r="C73" t="str">
            <v>ArgentinaDeliquency &amp; Reserving</v>
          </cell>
          <cell r="D73">
            <v>0</v>
          </cell>
        </row>
        <row r="74">
          <cell r="C74" t="str">
            <v>ArgentinaRecording of Allowance for Credit Losses</v>
          </cell>
          <cell r="D74">
            <v>0</v>
          </cell>
        </row>
        <row r="75">
          <cell r="C75" t="str">
            <v>ArgentinaStructuring of Transactions</v>
          </cell>
          <cell r="D75">
            <v>0</v>
          </cell>
        </row>
        <row r="76">
          <cell r="C76" t="str">
            <v>ArgentinaCalculation &amp; Recording of Residual Interest</v>
          </cell>
          <cell r="D76">
            <v>0</v>
          </cell>
        </row>
        <row r="77">
          <cell r="C77" t="str">
            <v>ArgentinaResidual Interests Valuation and Accrual of Income</v>
          </cell>
          <cell r="D77">
            <v>0</v>
          </cell>
        </row>
        <row r="78">
          <cell r="C78" t="str">
            <v>ArgentinaFAS 140</v>
          </cell>
          <cell r="D78">
            <v>0</v>
          </cell>
        </row>
        <row r="79">
          <cell r="C79" t="str">
            <v>ArgentinaRegulatory Financial Reporting</v>
          </cell>
          <cell r="D79">
            <v>0</v>
          </cell>
        </row>
        <row r="80">
          <cell r="C80" t="str">
            <v>ArgentinaCapital Planning and Monitoring</v>
          </cell>
          <cell r="D80">
            <v>0</v>
          </cell>
        </row>
        <row r="81">
          <cell r="C81" t="str">
            <v>ArgentinaCalculating Tax</v>
          </cell>
          <cell r="D81">
            <v>0</v>
          </cell>
        </row>
        <row r="82">
          <cell r="C82" t="str">
            <v>ArgentinaTax Controllership</v>
          </cell>
          <cell r="D82">
            <v>0</v>
          </cell>
        </row>
        <row r="83">
          <cell r="C83" t="str">
            <v>ArgentinaTax Return Filing</v>
          </cell>
          <cell r="D83">
            <v>0</v>
          </cell>
        </row>
        <row r="84">
          <cell r="C84" t="str">
            <v>ArgentinaSubpart F</v>
          </cell>
          <cell r="D84">
            <v>0</v>
          </cell>
        </row>
        <row r="85">
          <cell r="C85" t="str">
            <v>ArgentinaPayroll</v>
          </cell>
          <cell r="D85">
            <v>0</v>
          </cell>
        </row>
        <row r="86">
          <cell r="C86" t="str">
            <v>ArgentinaEmployee Data &amp; Benefits</v>
          </cell>
          <cell r="D86">
            <v>0</v>
          </cell>
        </row>
        <row r="87">
          <cell r="C87" t="str">
            <v>ArgentinaDetermine Credit, Interest Rate and Counterparty Risk</v>
          </cell>
          <cell r="D87">
            <v>0</v>
          </cell>
        </row>
        <row r="88">
          <cell r="C88" t="str">
            <v>ArgentinaDocumentation and Assessment of Effectiveness</v>
          </cell>
          <cell r="D88">
            <v>0</v>
          </cell>
        </row>
        <row r="89">
          <cell r="C89" t="str">
            <v>ArgentinaMonitoring Risks and Compliance</v>
          </cell>
          <cell r="D89">
            <v>0</v>
          </cell>
        </row>
        <row r="90">
          <cell r="C90" t="str">
            <v>ArgentinaValuation and Pricing</v>
          </cell>
          <cell r="D90">
            <v>0</v>
          </cell>
        </row>
        <row r="91">
          <cell r="C91" t="str">
            <v>ArgentinaNew Product Development</v>
          </cell>
          <cell r="D91">
            <v>0</v>
          </cell>
        </row>
        <row r="92">
          <cell r="C92" t="str">
            <v>ArgentinaDue Diligence</v>
          </cell>
          <cell r="D92">
            <v>0</v>
          </cell>
        </row>
        <row r="93">
          <cell r="C93" t="str">
            <v>ArgentinaAuthorization and Funding</v>
          </cell>
          <cell r="D93">
            <v>0</v>
          </cell>
        </row>
        <row r="94">
          <cell r="C94" t="str">
            <v>ArgentinaIntegration Planning</v>
          </cell>
          <cell r="D94">
            <v>0</v>
          </cell>
        </row>
        <row r="95">
          <cell r="C95" t="str">
            <v>ArgentinaTransaction Accounting</v>
          </cell>
          <cell r="D95">
            <v>0</v>
          </cell>
        </row>
        <row r="96">
          <cell r="C96" t="str">
            <v>ArgentinaIntegrity and Ethical values</v>
          </cell>
          <cell r="D96">
            <v>0</v>
          </cell>
        </row>
        <row r="97">
          <cell r="C97" t="str">
            <v>ArgentinaCommitment to Competence</v>
          </cell>
          <cell r="D97">
            <v>0</v>
          </cell>
        </row>
        <row r="98">
          <cell r="C98" t="str">
            <v>ArgentinaBoard of Directors, Management, Audit Committee</v>
          </cell>
          <cell r="D98">
            <v>0</v>
          </cell>
        </row>
        <row r="99">
          <cell r="C99" t="str">
            <v>ArgentinaManagement Philosophy and Operating Style</v>
          </cell>
          <cell r="D99">
            <v>0</v>
          </cell>
        </row>
        <row r="100">
          <cell r="C100" t="str">
            <v>ArgentinaOrganizational Structure</v>
          </cell>
          <cell r="D100">
            <v>0</v>
          </cell>
        </row>
        <row r="101">
          <cell r="C101" t="str">
            <v>ArgentinaAssignment of Authority and Responsibility</v>
          </cell>
          <cell r="D101">
            <v>0</v>
          </cell>
        </row>
        <row r="102">
          <cell r="C102" t="str">
            <v>ArgentinaHuman Resource Policies and Practices</v>
          </cell>
          <cell r="D102">
            <v>0</v>
          </cell>
        </row>
        <row r="103">
          <cell r="C103" t="str">
            <v>ArgentinaBusiness Wide Obj</v>
          </cell>
          <cell r="D103">
            <v>0</v>
          </cell>
        </row>
        <row r="104">
          <cell r="C104" t="str">
            <v>ArgentinaManage Third Party Services</v>
          </cell>
          <cell r="D104">
            <v>0</v>
          </cell>
        </row>
        <row r="105">
          <cell r="C105" t="str">
            <v>ArgentinaManage Performance &amp; Capacity</v>
          </cell>
          <cell r="D105">
            <v>0</v>
          </cell>
        </row>
        <row r="106">
          <cell r="C106" t="str">
            <v>ArgentinaEnsure Continuous Service</v>
          </cell>
          <cell r="D106">
            <v>0</v>
          </cell>
        </row>
        <row r="107">
          <cell r="C107" t="str">
            <v>ArgentinaEnsure System Security</v>
          </cell>
          <cell r="D107">
            <v>0</v>
          </cell>
        </row>
        <row r="108">
          <cell r="C108" t="str">
            <v>ArgentinaEducate &amp; Train Users</v>
          </cell>
          <cell r="D108">
            <v>0</v>
          </cell>
        </row>
        <row r="109">
          <cell r="C109" t="str">
            <v>ArgentinaManage Problems &amp; Incidents</v>
          </cell>
          <cell r="D109">
            <v>0</v>
          </cell>
        </row>
        <row r="110">
          <cell r="C110" t="str">
            <v>ArgentinaManage Data</v>
          </cell>
          <cell r="D110">
            <v>0</v>
          </cell>
        </row>
        <row r="111">
          <cell r="C111" t="str">
            <v>ArgentinaManage IT Physical Space</v>
          </cell>
          <cell r="D111">
            <v>0</v>
          </cell>
        </row>
        <row r="112">
          <cell r="C112" t="str">
            <v>ArgentinaManage Operations</v>
          </cell>
          <cell r="D112">
            <v>0</v>
          </cell>
        </row>
        <row r="113">
          <cell r="C113" t="str">
            <v>ArgentinaManage Changes</v>
          </cell>
          <cell r="D113">
            <v>0</v>
          </cell>
        </row>
        <row r="114">
          <cell r="C114" t="str">
            <v>ArgentinaAssess General IT Controls</v>
          </cell>
          <cell r="D114">
            <v>0</v>
          </cell>
        </row>
        <row r="115">
          <cell r="C115"/>
        </row>
        <row r="116">
          <cell r="C116" t="str">
            <v>AustraliaControllership</v>
          </cell>
          <cell r="D116">
            <v>0</v>
          </cell>
        </row>
        <row r="117">
          <cell r="C117" t="str">
            <v>AustraliaOperating Cash &amp; Accrual</v>
          </cell>
          <cell r="D117">
            <v>0</v>
          </cell>
        </row>
        <row r="118">
          <cell r="C118" t="str">
            <v>AustraliaU.S. GAAP Adjustments</v>
          </cell>
          <cell r="D118">
            <v>0</v>
          </cell>
        </row>
        <row r="119">
          <cell r="C119" t="str">
            <v>AustraliaForeign Currency</v>
          </cell>
          <cell r="D119">
            <v>0</v>
          </cell>
        </row>
        <row r="120">
          <cell r="C120" t="str">
            <v xml:space="preserve">AustraliaInterface and Consolidation </v>
          </cell>
          <cell r="D120">
            <v>0</v>
          </cell>
        </row>
        <row r="121">
          <cell r="C121" t="str">
            <v>AustraliaFinancial Planning and Analysis (FP&amp;A)</v>
          </cell>
          <cell r="D121">
            <v>0</v>
          </cell>
        </row>
        <row r="122">
          <cell r="C122" t="str">
            <v>AustraliaUnderwriting</v>
          </cell>
          <cell r="D122">
            <v>0</v>
          </cell>
        </row>
        <row r="123">
          <cell r="C123" t="str">
            <v>AustraliaDistributions</v>
          </cell>
          <cell r="D123">
            <v>0</v>
          </cell>
        </row>
        <row r="124">
          <cell r="C124" t="str">
            <v>AustraliaServicing/Cash Receipts &amp; Payments</v>
          </cell>
          <cell r="D124">
            <v>0</v>
          </cell>
        </row>
        <row r="125">
          <cell r="C125" t="str">
            <v>AustraliaCalculation and Recording of Interest Income and Fees</v>
          </cell>
          <cell r="D125">
            <v>0</v>
          </cell>
        </row>
        <row r="126">
          <cell r="C126" t="str">
            <v>AustraliaForeclosures &amp; Repossessions</v>
          </cell>
          <cell r="D126">
            <v>0</v>
          </cell>
        </row>
        <row r="127">
          <cell r="C127" t="str">
            <v>AustraliaCredit Administration</v>
          </cell>
          <cell r="D127">
            <v>0</v>
          </cell>
        </row>
        <row r="128">
          <cell r="C128" t="str">
            <v>AustraliaCredit Monitoring including Assessment of Residual Values</v>
          </cell>
          <cell r="D128">
            <v>0</v>
          </cell>
        </row>
        <row r="129">
          <cell r="C129" t="str">
            <v>AustraliaPortfolio Management</v>
          </cell>
          <cell r="D129">
            <v>0</v>
          </cell>
        </row>
        <row r="130">
          <cell r="C130" t="str">
            <v>AustraliaDeliquency &amp; Reserving</v>
          </cell>
          <cell r="D130">
            <v>0</v>
          </cell>
        </row>
        <row r="131">
          <cell r="C131" t="str">
            <v>AustraliaRecording of Allowance for Credit Losses</v>
          </cell>
          <cell r="D131">
            <v>0</v>
          </cell>
        </row>
        <row r="132">
          <cell r="C132" t="str">
            <v>AustraliaStructuring of Transactions</v>
          </cell>
          <cell r="D132">
            <v>0</v>
          </cell>
        </row>
        <row r="133">
          <cell r="C133" t="str">
            <v>AustraliaCalculation &amp; Recording of Residual Interest</v>
          </cell>
          <cell r="D133">
            <v>0</v>
          </cell>
        </row>
        <row r="134">
          <cell r="C134" t="str">
            <v>AustraliaResidual Interests Valuation and Accrual of Income</v>
          </cell>
          <cell r="D134">
            <v>0</v>
          </cell>
        </row>
        <row r="135">
          <cell r="C135" t="str">
            <v>AustraliaFAS 140</v>
          </cell>
          <cell r="D135">
            <v>0</v>
          </cell>
        </row>
        <row r="136">
          <cell r="C136" t="str">
            <v>AustraliaRegulatory Financial Reporting</v>
          </cell>
          <cell r="D136">
            <v>0</v>
          </cell>
        </row>
        <row r="137">
          <cell r="C137" t="str">
            <v>AustraliaCapital Planning and Monitoring</v>
          </cell>
          <cell r="D137">
            <v>0</v>
          </cell>
        </row>
        <row r="138">
          <cell r="C138" t="str">
            <v>AustraliaCalculating Tax</v>
          </cell>
          <cell r="D138">
            <v>0</v>
          </cell>
        </row>
        <row r="139">
          <cell r="C139" t="str">
            <v>AustraliaTax Controllership</v>
          </cell>
          <cell r="D139">
            <v>0</v>
          </cell>
        </row>
        <row r="140">
          <cell r="C140" t="str">
            <v>AustraliaTax Return Filing</v>
          </cell>
          <cell r="D140">
            <v>0</v>
          </cell>
        </row>
        <row r="141">
          <cell r="C141" t="str">
            <v>AustraliaSubpart F</v>
          </cell>
          <cell r="D141">
            <v>0</v>
          </cell>
        </row>
        <row r="142">
          <cell r="C142" t="str">
            <v>AustraliaPayroll</v>
          </cell>
          <cell r="D142">
            <v>0</v>
          </cell>
        </row>
        <row r="143">
          <cell r="C143" t="str">
            <v>AustraliaEmployee Data &amp; Benefits</v>
          </cell>
          <cell r="D143">
            <v>0</v>
          </cell>
        </row>
        <row r="144">
          <cell r="C144" t="str">
            <v>AustraliaDetermine Credit, Interest Rate and Counterparty Risk</v>
          </cell>
          <cell r="D144">
            <v>0</v>
          </cell>
        </row>
        <row r="145">
          <cell r="C145" t="str">
            <v>AustraliaDocumentation and Assessment of Effectiveness</v>
          </cell>
          <cell r="D145">
            <v>0</v>
          </cell>
        </row>
        <row r="146">
          <cell r="C146" t="str">
            <v>AustraliaMonitoring Risks and Compliance</v>
          </cell>
          <cell r="D146">
            <v>0</v>
          </cell>
        </row>
        <row r="147">
          <cell r="C147" t="str">
            <v>AustraliaValuation and Pricing</v>
          </cell>
          <cell r="D147">
            <v>0</v>
          </cell>
        </row>
        <row r="148">
          <cell r="C148" t="str">
            <v>AustraliaNew Product Development</v>
          </cell>
          <cell r="D148">
            <v>0</v>
          </cell>
        </row>
        <row r="149">
          <cell r="C149" t="str">
            <v>AustraliaDue Diligence</v>
          </cell>
          <cell r="D149">
            <v>0</v>
          </cell>
        </row>
        <row r="150">
          <cell r="C150" t="str">
            <v>AustraliaAuthorization and Funding</v>
          </cell>
          <cell r="D150">
            <v>0</v>
          </cell>
        </row>
        <row r="151">
          <cell r="C151" t="str">
            <v>AustraliaIntegration Planning</v>
          </cell>
          <cell r="D151">
            <v>0</v>
          </cell>
        </row>
        <row r="152">
          <cell r="C152" t="str">
            <v>AustraliaTransaction Accounting</v>
          </cell>
          <cell r="D152">
            <v>0</v>
          </cell>
        </row>
        <row r="153">
          <cell r="C153" t="str">
            <v>AustraliaIntegrity and Ethical values</v>
          </cell>
          <cell r="D153">
            <v>0</v>
          </cell>
        </row>
        <row r="154">
          <cell r="C154" t="str">
            <v>AustraliaCommitment to Competence</v>
          </cell>
          <cell r="D154">
            <v>0</v>
          </cell>
        </row>
        <row r="155">
          <cell r="C155" t="str">
            <v>AustraliaBoard of Directors, Management, Audit Committee</v>
          </cell>
          <cell r="D155">
            <v>0</v>
          </cell>
        </row>
        <row r="156">
          <cell r="C156" t="str">
            <v>AustraliaManagement Philosophy and Operating Style</v>
          </cell>
          <cell r="D156">
            <v>0</v>
          </cell>
        </row>
        <row r="157">
          <cell r="C157" t="str">
            <v>AustraliaOrganizational Structure</v>
          </cell>
          <cell r="D157">
            <v>0</v>
          </cell>
        </row>
        <row r="158">
          <cell r="C158" t="str">
            <v>AustraliaAssignment of Authority and Responsibility</v>
          </cell>
          <cell r="D158">
            <v>0</v>
          </cell>
        </row>
        <row r="159">
          <cell r="C159" t="str">
            <v>AustraliaHuman Resource Policies and Practices</v>
          </cell>
          <cell r="D159">
            <v>0</v>
          </cell>
        </row>
        <row r="160">
          <cell r="C160" t="str">
            <v>AustraliaBusiness Wide Obj</v>
          </cell>
          <cell r="D160">
            <v>0</v>
          </cell>
        </row>
        <row r="161">
          <cell r="C161" t="str">
            <v>AustraliaManage Third Party Services</v>
          </cell>
          <cell r="D161">
            <v>0</v>
          </cell>
        </row>
        <row r="162">
          <cell r="C162" t="str">
            <v>AustraliaManage Performance &amp; Capacity</v>
          </cell>
          <cell r="D162">
            <v>0</v>
          </cell>
        </row>
        <row r="163">
          <cell r="C163" t="str">
            <v>AustraliaEnsure Continuous Service</v>
          </cell>
          <cell r="D163">
            <v>0</v>
          </cell>
        </row>
        <row r="164">
          <cell r="C164" t="str">
            <v>AustraliaEnsure System Security</v>
          </cell>
          <cell r="D164">
            <v>0</v>
          </cell>
        </row>
        <row r="165">
          <cell r="C165" t="str">
            <v>AustraliaEducate &amp; Train Users</v>
          </cell>
          <cell r="D165">
            <v>0</v>
          </cell>
        </row>
        <row r="166">
          <cell r="C166" t="str">
            <v>AustraliaManage Problems &amp; Incidents</v>
          </cell>
          <cell r="D166">
            <v>0</v>
          </cell>
        </row>
        <row r="167">
          <cell r="C167" t="str">
            <v>AustraliaManage Data</v>
          </cell>
          <cell r="D167">
            <v>0</v>
          </cell>
        </row>
        <row r="168">
          <cell r="C168" t="str">
            <v>AustraliaManage IT Physical Space</v>
          </cell>
          <cell r="D168">
            <v>0</v>
          </cell>
        </row>
        <row r="169">
          <cell r="C169" t="str">
            <v>AustraliaManage Operations</v>
          </cell>
          <cell r="D169">
            <v>0</v>
          </cell>
        </row>
        <row r="170">
          <cell r="C170" t="str">
            <v>AustraliaManage Changes</v>
          </cell>
          <cell r="D170">
            <v>0</v>
          </cell>
        </row>
        <row r="171">
          <cell r="C171" t="str">
            <v>AustraliaAssess General IT Controls</v>
          </cell>
          <cell r="D171">
            <v>0</v>
          </cell>
        </row>
        <row r="172">
          <cell r="C172"/>
        </row>
        <row r="173">
          <cell r="C173" t="str">
            <v>AustriaControllership</v>
          </cell>
          <cell r="D173">
            <v>0</v>
          </cell>
        </row>
        <row r="174">
          <cell r="C174" t="str">
            <v>AustriaOperating Cash &amp; Accrual</v>
          </cell>
          <cell r="D174">
            <v>0</v>
          </cell>
        </row>
        <row r="175">
          <cell r="C175" t="str">
            <v>AustriaU.S. GAAP Adjustments</v>
          </cell>
          <cell r="D175">
            <v>0</v>
          </cell>
        </row>
        <row r="176">
          <cell r="C176" t="str">
            <v>AustriaForeign Currency</v>
          </cell>
          <cell r="D176">
            <v>0</v>
          </cell>
        </row>
        <row r="177">
          <cell r="C177" t="str">
            <v xml:space="preserve">AustriaInterface and Consolidation </v>
          </cell>
          <cell r="D177">
            <v>0</v>
          </cell>
        </row>
        <row r="178">
          <cell r="C178" t="str">
            <v>AustriaFinancial Planning and Analysis (FP&amp;A)</v>
          </cell>
          <cell r="D178">
            <v>0</v>
          </cell>
        </row>
        <row r="179">
          <cell r="C179" t="str">
            <v>AustriaUnderwriting</v>
          </cell>
          <cell r="D179">
            <v>0</v>
          </cell>
        </row>
        <row r="180">
          <cell r="C180" t="str">
            <v>AustriaDistributions</v>
          </cell>
          <cell r="D180">
            <v>0</v>
          </cell>
        </row>
        <row r="181">
          <cell r="C181" t="str">
            <v>AustriaServicing/Cash Receipts &amp; Payments</v>
          </cell>
          <cell r="D181">
            <v>0</v>
          </cell>
        </row>
        <row r="182">
          <cell r="C182" t="str">
            <v>AustriaCalculation and Recording of Interest Income and Fees</v>
          </cell>
          <cell r="D182">
            <v>0</v>
          </cell>
        </row>
        <row r="183">
          <cell r="C183" t="str">
            <v>AustriaForeclosures &amp; Repossessions</v>
          </cell>
          <cell r="D183">
            <v>0</v>
          </cell>
        </row>
        <row r="184">
          <cell r="C184" t="str">
            <v>AustriaCredit Administration</v>
          </cell>
          <cell r="D184">
            <v>0</v>
          </cell>
        </row>
        <row r="185">
          <cell r="C185" t="str">
            <v>AustriaCredit Monitoring including Assessment of Residual Values</v>
          </cell>
          <cell r="D185">
            <v>0</v>
          </cell>
        </row>
        <row r="186">
          <cell r="C186" t="str">
            <v>AustriaPortfolio Management</v>
          </cell>
          <cell r="D186">
            <v>0</v>
          </cell>
        </row>
        <row r="187">
          <cell r="C187" t="str">
            <v>AustriaDeliquency &amp; Reserving</v>
          </cell>
          <cell r="D187">
            <v>0</v>
          </cell>
        </row>
        <row r="188">
          <cell r="C188" t="str">
            <v>AustriaRecording of Allowance for Credit Losses</v>
          </cell>
          <cell r="D188">
            <v>0</v>
          </cell>
        </row>
        <row r="189">
          <cell r="C189" t="str">
            <v>AustriaStructuring of Transactions</v>
          </cell>
          <cell r="D189">
            <v>0</v>
          </cell>
        </row>
        <row r="190">
          <cell r="C190" t="str">
            <v>AustriaCalculation &amp; Recording of Residual Interest</v>
          </cell>
          <cell r="D190">
            <v>0</v>
          </cell>
        </row>
        <row r="191">
          <cell r="C191" t="str">
            <v>AustriaResidual Interests Valuation and Accrual of Income</v>
          </cell>
          <cell r="D191">
            <v>0</v>
          </cell>
        </row>
        <row r="192">
          <cell r="C192" t="str">
            <v>AustriaFAS 140</v>
          </cell>
          <cell r="D192">
            <v>0</v>
          </cell>
        </row>
        <row r="193">
          <cell r="C193" t="str">
            <v>AustriaRegulatory Financial Reporting</v>
          </cell>
          <cell r="D193">
            <v>0</v>
          </cell>
        </row>
        <row r="194">
          <cell r="C194" t="str">
            <v>AustriaCapital Planning and Monitoring</v>
          </cell>
          <cell r="D194">
            <v>0</v>
          </cell>
        </row>
        <row r="195">
          <cell r="C195" t="str">
            <v>AustriaCalculating Tax</v>
          </cell>
          <cell r="D195">
            <v>0</v>
          </cell>
        </row>
        <row r="196">
          <cell r="C196" t="str">
            <v>AustriaTax Controllership</v>
          </cell>
          <cell r="D196">
            <v>0</v>
          </cell>
        </row>
        <row r="197">
          <cell r="C197" t="str">
            <v>AustriaTax Return Filing</v>
          </cell>
          <cell r="D197">
            <v>0</v>
          </cell>
        </row>
        <row r="198">
          <cell r="C198" t="str">
            <v>AustriaSubpart F</v>
          </cell>
          <cell r="D198">
            <v>0</v>
          </cell>
        </row>
        <row r="199">
          <cell r="C199" t="str">
            <v>AustriaPayroll</v>
          </cell>
          <cell r="D199">
            <v>0</v>
          </cell>
        </row>
        <row r="200">
          <cell r="C200" t="str">
            <v>AustriaEmployee Data &amp; Benefits</v>
          </cell>
          <cell r="D200">
            <v>0</v>
          </cell>
        </row>
        <row r="201">
          <cell r="C201" t="str">
            <v>AustriaDetermine Credit, Interest Rate and Counterparty Risk</v>
          </cell>
          <cell r="D201">
            <v>0</v>
          </cell>
        </row>
        <row r="202">
          <cell r="C202" t="str">
            <v>AustriaDocumentation and Assessment of Effectiveness</v>
          </cell>
          <cell r="D202">
            <v>0</v>
          </cell>
        </row>
        <row r="203">
          <cell r="C203" t="str">
            <v>AustriaMonitoring Risks and Compliance</v>
          </cell>
          <cell r="D203">
            <v>0</v>
          </cell>
        </row>
        <row r="204">
          <cell r="C204" t="str">
            <v>AustriaValuation and Pricing</v>
          </cell>
          <cell r="D204">
            <v>0</v>
          </cell>
        </row>
        <row r="205">
          <cell r="C205" t="str">
            <v>AustriaNew Product Development</v>
          </cell>
          <cell r="D205">
            <v>0</v>
          </cell>
        </row>
        <row r="206">
          <cell r="C206" t="str">
            <v>AustriaDue Diligence</v>
          </cell>
          <cell r="D206">
            <v>0</v>
          </cell>
        </row>
        <row r="207">
          <cell r="C207" t="str">
            <v>AustriaAuthorization and Funding</v>
          </cell>
          <cell r="D207">
            <v>0</v>
          </cell>
        </row>
        <row r="208">
          <cell r="C208" t="str">
            <v>AustriaIntegration Planning</v>
          </cell>
          <cell r="D208">
            <v>0</v>
          </cell>
        </row>
        <row r="209">
          <cell r="C209" t="str">
            <v>AustriaTransaction Accounting</v>
          </cell>
          <cell r="D209">
            <v>0</v>
          </cell>
        </row>
        <row r="210">
          <cell r="C210" t="str">
            <v>AustriaIntegrity and Ethical values</v>
          </cell>
          <cell r="D210">
            <v>0</v>
          </cell>
        </row>
        <row r="211">
          <cell r="C211" t="str">
            <v>AustriaCommitment to Competence</v>
          </cell>
          <cell r="D211">
            <v>0</v>
          </cell>
        </row>
        <row r="212">
          <cell r="C212" t="str">
            <v>AustriaBoard of Directors, Management, Audit Committee</v>
          </cell>
          <cell r="D212">
            <v>0</v>
          </cell>
        </row>
        <row r="213">
          <cell r="C213" t="str">
            <v>AustriaManagement Philosophy and Operating Style</v>
          </cell>
          <cell r="D213">
            <v>0</v>
          </cell>
        </row>
        <row r="214">
          <cell r="C214" t="str">
            <v>AustriaOrganizational Structure</v>
          </cell>
          <cell r="D214">
            <v>0</v>
          </cell>
        </row>
        <row r="215">
          <cell r="C215" t="str">
            <v>AustriaAssignment of Authority and Responsibility</v>
          </cell>
          <cell r="D215">
            <v>0</v>
          </cell>
        </row>
        <row r="216">
          <cell r="C216" t="str">
            <v>AustriaHuman Resource Policies and Practices</v>
          </cell>
          <cell r="D216">
            <v>0</v>
          </cell>
        </row>
        <row r="217">
          <cell r="C217" t="str">
            <v>AustriaBusiness Wide Obj</v>
          </cell>
          <cell r="D217">
            <v>0</v>
          </cell>
        </row>
        <row r="218">
          <cell r="C218" t="str">
            <v>AustriaManage Third Party Services</v>
          </cell>
          <cell r="D218">
            <v>0</v>
          </cell>
        </row>
        <row r="219">
          <cell r="C219" t="str">
            <v>AustriaManage Performance &amp; Capacity</v>
          </cell>
          <cell r="D219">
            <v>0</v>
          </cell>
        </row>
        <row r="220">
          <cell r="C220" t="str">
            <v>AustriaEnsure Continuous Service</v>
          </cell>
          <cell r="D220">
            <v>0</v>
          </cell>
        </row>
        <row r="221">
          <cell r="C221" t="str">
            <v>AustriaEnsure System Security</v>
          </cell>
          <cell r="D221">
            <v>0</v>
          </cell>
        </row>
        <row r="222">
          <cell r="C222" t="str">
            <v>AustriaEducate &amp; Train Users</v>
          </cell>
          <cell r="D222">
            <v>0</v>
          </cell>
        </row>
        <row r="223">
          <cell r="C223" t="str">
            <v>AustriaManage Problems &amp; Incidents</v>
          </cell>
          <cell r="D223">
            <v>0</v>
          </cell>
        </row>
        <row r="224">
          <cell r="C224" t="str">
            <v>AustriaManage Data</v>
          </cell>
          <cell r="D224">
            <v>0</v>
          </cell>
        </row>
        <row r="225">
          <cell r="C225" t="str">
            <v>AustriaManage IT Physical Space</v>
          </cell>
          <cell r="D225">
            <v>0</v>
          </cell>
        </row>
        <row r="226">
          <cell r="C226" t="str">
            <v>AustriaManage Operations</v>
          </cell>
          <cell r="D226">
            <v>0</v>
          </cell>
        </row>
        <row r="227">
          <cell r="C227" t="str">
            <v>AustriaManage Changes</v>
          </cell>
          <cell r="D227">
            <v>0</v>
          </cell>
        </row>
        <row r="228">
          <cell r="C228" t="str">
            <v>AustriaAssess General IT Controls</v>
          </cell>
          <cell r="D228">
            <v>0</v>
          </cell>
        </row>
        <row r="229">
          <cell r="C229"/>
        </row>
        <row r="230">
          <cell r="C230" t="str">
            <v>Auto ItalyControllership</v>
          </cell>
          <cell r="D230">
            <v>0</v>
          </cell>
        </row>
        <row r="231">
          <cell r="C231" t="str">
            <v>Auto ItalyOperating Cash &amp; Accrual</v>
          </cell>
          <cell r="D231">
            <v>0</v>
          </cell>
        </row>
        <row r="232">
          <cell r="C232" t="str">
            <v>Auto ItalyU.S. GAAP Adjustments</v>
          </cell>
          <cell r="D232">
            <v>0</v>
          </cell>
        </row>
        <row r="233">
          <cell r="C233" t="str">
            <v>Auto ItalyForeign Currency</v>
          </cell>
          <cell r="D233">
            <v>0</v>
          </cell>
        </row>
        <row r="234">
          <cell r="C234" t="str">
            <v xml:space="preserve">Auto ItalyInterface and Consolidation </v>
          </cell>
          <cell r="D234">
            <v>0</v>
          </cell>
        </row>
        <row r="235">
          <cell r="C235" t="str">
            <v>Auto ItalyFinancial Planning and Analysis (FP&amp;A)</v>
          </cell>
          <cell r="D235">
            <v>0</v>
          </cell>
        </row>
        <row r="236">
          <cell r="C236" t="str">
            <v>Auto ItalyUnderwriting</v>
          </cell>
          <cell r="D236">
            <v>0</v>
          </cell>
        </row>
        <row r="237">
          <cell r="C237" t="str">
            <v>Auto ItalyDistributions</v>
          </cell>
          <cell r="D237">
            <v>0</v>
          </cell>
        </row>
        <row r="238">
          <cell r="C238" t="str">
            <v>Auto ItalyServicing/Cash Receipts &amp; Payments</v>
          </cell>
          <cell r="D238">
            <v>0</v>
          </cell>
        </row>
        <row r="239">
          <cell r="C239" t="str">
            <v>Auto ItalyCalculation and Recording of Interest Income and Fees</v>
          </cell>
          <cell r="D239">
            <v>0</v>
          </cell>
        </row>
        <row r="240">
          <cell r="C240" t="str">
            <v>Auto ItalyForeclosures &amp; Repossessions</v>
          </cell>
          <cell r="D240">
            <v>0</v>
          </cell>
        </row>
        <row r="241">
          <cell r="C241" t="str">
            <v>Auto ItalyCredit Administration</v>
          </cell>
          <cell r="D241">
            <v>0</v>
          </cell>
        </row>
        <row r="242">
          <cell r="C242" t="str">
            <v>Auto ItalyCredit Monitoring including Assessment of Residual Values</v>
          </cell>
          <cell r="D242">
            <v>0</v>
          </cell>
        </row>
        <row r="243">
          <cell r="C243" t="str">
            <v>Auto ItalyPortfolio Management</v>
          </cell>
          <cell r="D243">
            <v>0</v>
          </cell>
        </row>
        <row r="244">
          <cell r="C244" t="str">
            <v>Auto ItalyDeliquency &amp; Reserving</v>
          </cell>
          <cell r="D244">
            <v>0</v>
          </cell>
        </row>
        <row r="245">
          <cell r="C245" t="str">
            <v>Auto ItalyRecording of Allowance for Credit Losses</v>
          </cell>
          <cell r="D245">
            <v>0</v>
          </cell>
        </row>
        <row r="246">
          <cell r="C246" t="str">
            <v>Auto ItalyStructuring of Transactions</v>
          </cell>
          <cell r="D246">
            <v>0</v>
          </cell>
        </row>
        <row r="247">
          <cell r="C247" t="str">
            <v>Auto ItalyCalculation &amp; Recording of Residual Interest</v>
          </cell>
          <cell r="D247">
            <v>0</v>
          </cell>
        </row>
        <row r="248">
          <cell r="C248" t="str">
            <v>Auto ItalyResidual Interests Valuation and Accrual of Income</v>
          </cell>
          <cell r="D248">
            <v>0</v>
          </cell>
        </row>
        <row r="249">
          <cell r="C249" t="str">
            <v>Auto ItalyFAS 140</v>
          </cell>
          <cell r="D249">
            <v>0</v>
          </cell>
        </row>
        <row r="250">
          <cell r="C250" t="str">
            <v>Auto ItalyRegulatory Financial Reporting</v>
          </cell>
          <cell r="D250">
            <v>0</v>
          </cell>
        </row>
        <row r="251">
          <cell r="C251" t="str">
            <v>Auto ItalyCapital Planning and Monitoring</v>
          </cell>
          <cell r="D251">
            <v>0</v>
          </cell>
        </row>
        <row r="252">
          <cell r="C252" t="str">
            <v>Auto ItalyCalculating Tax</v>
          </cell>
          <cell r="D252">
            <v>0</v>
          </cell>
        </row>
        <row r="253">
          <cell r="C253" t="str">
            <v>Auto ItalyTax Controllership</v>
          </cell>
          <cell r="D253">
            <v>0</v>
          </cell>
        </row>
        <row r="254">
          <cell r="C254" t="str">
            <v>Auto ItalyTax Return Filing</v>
          </cell>
          <cell r="D254">
            <v>0</v>
          </cell>
        </row>
        <row r="255">
          <cell r="C255" t="str">
            <v>Auto ItalySubpart F</v>
          </cell>
          <cell r="D255">
            <v>0</v>
          </cell>
        </row>
        <row r="256">
          <cell r="C256" t="str">
            <v>Auto ItalyPayroll</v>
          </cell>
          <cell r="D256">
            <v>0</v>
          </cell>
        </row>
        <row r="257">
          <cell r="C257" t="str">
            <v>Auto ItalyEmployee Data &amp; Benefits</v>
          </cell>
          <cell r="D257">
            <v>0</v>
          </cell>
        </row>
        <row r="258">
          <cell r="C258" t="str">
            <v>Auto ItalyDetermine Credit, Interest Rate and Counterparty Risk</v>
          </cell>
          <cell r="D258">
            <v>0</v>
          </cell>
        </row>
        <row r="259">
          <cell r="C259" t="str">
            <v>Auto ItalyDocumentation and Assessment of Effectiveness</v>
          </cell>
          <cell r="D259">
            <v>0</v>
          </cell>
        </row>
        <row r="260">
          <cell r="C260" t="str">
            <v>Auto ItalyMonitoring Risks and Compliance</v>
          </cell>
          <cell r="D260">
            <v>0</v>
          </cell>
        </row>
        <row r="261">
          <cell r="C261" t="str">
            <v>Auto ItalyValuation and Pricing</v>
          </cell>
          <cell r="D261">
            <v>0</v>
          </cell>
        </row>
        <row r="262">
          <cell r="C262" t="str">
            <v>Auto ItalyNew Product Development</v>
          </cell>
          <cell r="D262">
            <v>0</v>
          </cell>
        </row>
        <row r="263">
          <cell r="C263" t="str">
            <v>Auto ItalyDue Diligence</v>
          </cell>
          <cell r="D263">
            <v>0</v>
          </cell>
        </row>
        <row r="264">
          <cell r="C264" t="str">
            <v>Auto ItalyAuthorization and Funding</v>
          </cell>
          <cell r="D264">
            <v>0</v>
          </cell>
        </row>
        <row r="265">
          <cell r="C265" t="str">
            <v>Auto ItalyIntegration Planning</v>
          </cell>
          <cell r="D265">
            <v>0</v>
          </cell>
        </row>
        <row r="266">
          <cell r="C266" t="str">
            <v>Auto ItalyTransaction Accounting</v>
          </cell>
          <cell r="D266">
            <v>0</v>
          </cell>
        </row>
        <row r="267">
          <cell r="C267" t="str">
            <v>Auto ItalyIntegrity and Ethical values</v>
          </cell>
          <cell r="D267">
            <v>0</v>
          </cell>
        </row>
        <row r="268">
          <cell r="C268" t="str">
            <v>Auto ItalyCommitment to Competence</v>
          </cell>
          <cell r="D268">
            <v>0</v>
          </cell>
        </row>
        <row r="269">
          <cell r="C269" t="str">
            <v>Auto ItalyBoard of Directors, Management, Audit Committee</v>
          </cell>
          <cell r="D269">
            <v>0</v>
          </cell>
        </row>
        <row r="270">
          <cell r="C270" t="str">
            <v>Auto ItalyManagement Philosophy and Operating Style</v>
          </cell>
          <cell r="D270">
            <v>0</v>
          </cell>
        </row>
        <row r="271">
          <cell r="C271" t="str">
            <v>Auto ItalyOrganizational Structure</v>
          </cell>
          <cell r="D271">
            <v>0</v>
          </cell>
        </row>
        <row r="272">
          <cell r="C272" t="str">
            <v>Auto ItalyAssignment of Authority and Responsibility</v>
          </cell>
          <cell r="D272">
            <v>0</v>
          </cell>
        </row>
        <row r="273">
          <cell r="C273" t="str">
            <v>Auto ItalyHuman Resource Policies and Practices</v>
          </cell>
          <cell r="D273">
            <v>0</v>
          </cell>
        </row>
        <row r="274">
          <cell r="C274" t="str">
            <v>Auto ItalyBusiness Wide Obj</v>
          </cell>
          <cell r="D274">
            <v>0</v>
          </cell>
        </row>
        <row r="275">
          <cell r="C275" t="str">
            <v>Auto ItalyManage Third Party Services</v>
          </cell>
          <cell r="D275">
            <v>0</v>
          </cell>
        </row>
        <row r="276">
          <cell r="C276" t="str">
            <v>Auto ItalyManage Performance &amp; Capacity</v>
          </cell>
          <cell r="D276">
            <v>0</v>
          </cell>
        </row>
        <row r="277">
          <cell r="C277" t="str">
            <v>Auto ItalyEnsure Continuous Service</v>
          </cell>
          <cell r="D277">
            <v>0</v>
          </cell>
        </row>
        <row r="278">
          <cell r="C278" t="str">
            <v>Auto ItalyEnsure System Security</v>
          </cell>
          <cell r="D278">
            <v>0</v>
          </cell>
        </row>
        <row r="279">
          <cell r="C279" t="str">
            <v>Auto ItalyEducate &amp; Train Users</v>
          </cell>
          <cell r="D279">
            <v>0</v>
          </cell>
        </row>
        <row r="280">
          <cell r="C280" t="str">
            <v>Auto ItalyManage Problems &amp; Incidents</v>
          </cell>
          <cell r="D280">
            <v>0</v>
          </cell>
        </row>
        <row r="281">
          <cell r="C281" t="str">
            <v>Auto ItalyManage Data</v>
          </cell>
          <cell r="D281">
            <v>0</v>
          </cell>
        </row>
        <row r="282">
          <cell r="C282" t="str">
            <v>Auto ItalyManage IT Physical Space</v>
          </cell>
          <cell r="D282">
            <v>0</v>
          </cell>
        </row>
        <row r="283">
          <cell r="C283" t="str">
            <v>Auto ItalyManage Operations</v>
          </cell>
          <cell r="D283">
            <v>0</v>
          </cell>
        </row>
        <row r="284">
          <cell r="C284" t="str">
            <v>Auto ItalyManage Changes</v>
          </cell>
          <cell r="D284">
            <v>0</v>
          </cell>
        </row>
        <row r="285">
          <cell r="C285" t="str">
            <v>Auto ItalyAssess General IT Controls</v>
          </cell>
          <cell r="D285">
            <v>0</v>
          </cell>
        </row>
        <row r="286">
          <cell r="C286"/>
        </row>
        <row r="287">
          <cell r="C287" t="str">
            <v>Auto PortugalControllership</v>
          </cell>
          <cell r="D287">
            <v>0</v>
          </cell>
        </row>
        <row r="288">
          <cell r="C288" t="str">
            <v>Auto PortugalOperating Cash &amp; Accrual</v>
          </cell>
          <cell r="D288">
            <v>0</v>
          </cell>
        </row>
        <row r="289">
          <cell r="C289" t="str">
            <v>Auto PortugalU.S. GAAP Adjustments</v>
          </cell>
          <cell r="D289">
            <v>0</v>
          </cell>
        </row>
        <row r="290">
          <cell r="C290" t="str">
            <v>Auto PortugalForeign Currency</v>
          </cell>
          <cell r="D290">
            <v>0</v>
          </cell>
        </row>
        <row r="291">
          <cell r="C291" t="str">
            <v xml:space="preserve">Auto PortugalInterface and Consolidation </v>
          </cell>
          <cell r="D291">
            <v>0</v>
          </cell>
        </row>
        <row r="292">
          <cell r="C292" t="str">
            <v>Auto PortugalFinancial Planning and Analysis (FP&amp;A)</v>
          </cell>
          <cell r="D292">
            <v>0</v>
          </cell>
        </row>
        <row r="293">
          <cell r="C293" t="str">
            <v>Auto PortugalUnderwriting</v>
          </cell>
          <cell r="D293">
            <v>0</v>
          </cell>
        </row>
        <row r="294">
          <cell r="C294" t="str">
            <v>Auto PortugalDistributions</v>
          </cell>
          <cell r="D294">
            <v>0</v>
          </cell>
        </row>
        <row r="295">
          <cell r="C295" t="str">
            <v>Auto PortugalServicing/Cash Receipts &amp; Payments</v>
          </cell>
          <cell r="D295">
            <v>0</v>
          </cell>
        </row>
        <row r="296">
          <cell r="C296" t="str">
            <v>Auto PortugalCalculation and Recording of Interest Income and Fees</v>
          </cell>
          <cell r="D296">
            <v>0</v>
          </cell>
        </row>
        <row r="297">
          <cell r="C297" t="str">
            <v>Auto PortugalForeclosures &amp; Repossessions</v>
          </cell>
          <cell r="D297">
            <v>0</v>
          </cell>
        </row>
        <row r="298">
          <cell r="C298" t="str">
            <v>Auto PortugalCredit Administration</v>
          </cell>
          <cell r="D298">
            <v>0</v>
          </cell>
        </row>
        <row r="299">
          <cell r="C299" t="str">
            <v>Auto PortugalCredit Monitoring including Assessment of Residual Values</v>
          </cell>
          <cell r="D299">
            <v>0</v>
          </cell>
        </row>
        <row r="300">
          <cell r="C300" t="str">
            <v>Auto PortugalPortfolio Management</v>
          </cell>
          <cell r="D300">
            <v>0</v>
          </cell>
        </row>
        <row r="301">
          <cell r="C301" t="str">
            <v>Auto PortugalDeliquency &amp; Reserving</v>
          </cell>
          <cell r="D301">
            <v>0</v>
          </cell>
        </row>
        <row r="302">
          <cell r="C302" t="str">
            <v>Auto PortugalRecording of Allowance for Credit Losses</v>
          </cell>
          <cell r="D302">
            <v>0</v>
          </cell>
        </row>
        <row r="303">
          <cell r="C303" t="str">
            <v>Auto PortugalStructuring of Transactions</v>
          </cell>
          <cell r="D303">
            <v>0</v>
          </cell>
        </row>
        <row r="304">
          <cell r="C304" t="str">
            <v>Auto PortugalCalculation &amp; Recording of Residual Interest</v>
          </cell>
          <cell r="D304">
            <v>0</v>
          </cell>
        </row>
        <row r="305">
          <cell r="C305" t="str">
            <v>Auto PortugalResidual Interests Valuation and Accrual of Income</v>
          </cell>
          <cell r="D305">
            <v>0</v>
          </cell>
        </row>
        <row r="306">
          <cell r="C306" t="str">
            <v>Auto PortugalFAS 140</v>
          </cell>
          <cell r="D306">
            <v>0</v>
          </cell>
        </row>
        <row r="307">
          <cell r="C307" t="str">
            <v>Auto PortugalRegulatory Financial Reporting</v>
          </cell>
          <cell r="D307">
            <v>0</v>
          </cell>
        </row>
        <row r="308">
          <cell r="C308" t="str">
            <v>Auto PortugalCapital Planning and Monitoring</v>
          </cell>
          <cell r="D308">
            <v>0</v>
          </cell>
        </row>
        <row r="309">
          <cell r="C309" t="str">
            <v>Auto PortugalCalculating Tax</v>
          </cell>
          <cell r="D309">
            <v>0</v>
          </cell>
        </row>
        <row r="310">
          <cell r="C310" t="str">
            <v>Auto PortugalTax Controllership</v>
          </cell>
          <cell r="D310">
            <v>0</v>
          </cell>
        </row>
        <row r="311">
          <cell r="C311" t="str">
            <v>Auto PortugalTax Return Filing</v>
          </cell>
          <cell r="D311">
            <v>0</v>
          </cell>
        </row>
        <row r="312">
          <cell r="C312" t="str">
            <v>Auto PortugalSubpart F</v>
          </cell>
          <cell r="D312">
            <v>0</v>
          </cell>
        </row>
        <row r="313">
          <cell r="C313" t="str">
            <v>Auto PortugalPayroll</v>
          </cell>
          <cell r="D313">
            <v>0</v>
          </cell>
        </row>
        <row r="314">
          <cell r="C314" t="str">
            <v>Auto PortugalEmployee Data &amp; Benefits</v>
          </cell>
          <cell r="D314">
            <v>0</v>
          </cell>
        </row>
        <row r="315">
          <cell r="C315" t="str">
            <v>Auto PortugalDetermine Credit, Interest Rate and Counterparty Risk</v>
          </cell>
          <cell r="D315">
            <v>0</v>
          </cell>
        </row>
        <row r="316">
          <cell r="C316" t="str">
            <v>Auto PortugalDocumentation and Assessment of Effectiveness</v>
          </cell>
          <cell r="D316">
            <v>0</v>
          </cell>
        </row>
        <row r="317">
          <cell r="C317" t="str">
            <v>Auto PortugalMonitoring Risks and Compliance</v>
          </cell>
          <cell r="D317">
            <v>0</v>
          </cell>
        </row>
        <row r="318">
          <cell r="C318" t="str">
            <v>Auto PortugalValuation and Pricing</v>
          </cell>
          <cell r="D318">
            <v>0</v>
          </cell>
        </row>
        <row r="319">
          <cell r="C319" t="str">
            <v>Auto PortugalNew Product Development</v>
          </cell>
          <cell r="D319">
            <v>0</v>
          </cell>
        </row>
        <row r="320">
          <cell r="C320" t="str">
            <v>Auto PortugalDue Diligence</v>
          </cell>
          <cell r="D320">
            <v>0</v>
          </cell>
        </row>
        <row r="321">
          <cell r="C321" t="str">
            <v>Auto PortugalAuthorization and Funding</v>
          </cell>
          <cell r="D321">
            <v>0</v>
          </cell>
        </row>
        <row r="322">
          <cell r="C322" t="str">
            <v>Auto PortugalIntegration Planning</v>
          </cell>
          <cell r="D322">
            <v>0</v>
          </cell>
        </row>
        <row r="323">
          <cell r="C323" t="str">
            <v>Auto PortugalTransaction Accounting</v>
          </cell>
          <cell r="D323">
            <v>0</v>
          </cell>
        </row>
        <row r="324">
          <cell r="C324" t="str">
            <v>Auto PortugalIntegrity and Ethical values</v>
          </cell>
          <cell r="D324">
            <v>0</v>
          </cell>
        </row>
        <row r="325">
          <cell r="C325" t="str">
            <v>Auto PortugalCommitment to Competence</v>
          </cell>
          <cell r="D325">
            <v>0</v>
          </cell>
        </row>
        <row r="326">
          <cell r="C326" t="str">
            <v>Auto PortugalBoard of Directors, Management, Audit Committee</v>
          </cell>
          <cell r="D326">
            <v>0</v>
          </cell>
        </row>
        <row r="327">
          <cell r="C327" t="str">
            <v>Auto PortugalManagement Philosophy and Operating Style</v>
          </cell>
          <cell r="D327">
            <v>0</v>
          </cell>
        </row>
        <row r="328">
          <cell r="C328" t="str">
            <v>Auto PortugalOrganizational Structure</v>
          </cell>
          <cell r="D328">
            <v>0</v>
          </cell>
        </row>
        <row r="329">
          <cell r="C329" t="str">
            <v>Auto PortugalAssignment of Authority and Responsibility</v>
          </cell>
          <cell r="D329">
            <v>0</v>
          </cell>
        </row>
        <row r="330">
          <cell r="C330" t="str">
            <v>Auto PortugalHuman Resource Policies and Practices</v>
          </cell>
          <cell r="D330">
            <v>0</v>
          </cell>
        </row>
        <row r="331">
          <cell r="C331" t="str">
            <v>Auto PortugalBusiness Wide Obj</v>
          </cell>
          <cell r="D331">
            <v>0</v>
          </cell>
        </row>
        <row r="332">
          <cell r="C332" t="str">
            <v>Auto PortugalManage Third Party Services</v>
          </cell>
          <cell r="D332">
            <v>0</v>
          </cell>
        </row>
        <row r="333">
          <cell r="C333" t="str">
            <v>Auto PortugalManage Performance &amp; Capacity</v>
          </cell>
          <cell r="D333">
            <v>0</v>
          </cell>
        </row>
        <row r="334">
          <cell r="C334" t="str">
            <v>Auto PortugalEnsure Continuous Service</v>
          </cell>
          <cell r="D334">
            <v>0</v>
          </cell>
        </row>
        <row r="335">
          <cell r="C335" t="str">
            <v>Auto PortugalEnsure System Security</v>
          </cell>
          <cell r="D335">
            <v>0</v>
          </cell>
        </row>
        <row r="336">
          <cell r="C336" t="str">
            <v>Auto PortugalEducate &amp; Train Users</v>
          </cell>
          <cell r="D336">
            <v>0</v>
          </cell>
        </row>
        <row r="337">
          <cell r="C337" t="str">
            <v>Auto PortugalManage Problems &amp; Incidents</v>
          </cell>
          <cell r="D337">
            <v>0</v>
          </cell>
        </row>
        <row r="338">
          <cell r="C338" t="str">
            <v>Auto PortugalManage Data</v>
          </cell>
          <cell r="D338">
            <v>0</v>
          </cell>
        </row>
        <row r="339">
          <cell r="C339" t="str">
            <v>Auto PortugalManage IT Physical Space</v>
          </cell>
          <cell r="D339">
            <v>0</v>
          </cell>
        </row>
        <row r="340">
          <cell r="C340" t="str">
            <v>Auto PortugalManage Operations</v>
          </cell>
          <cell r="D340">
            <v>0</v>
          </cell>
        </row>
        <row r="341">
          <cell r="C341" t="str">
            <v>Auto PortugalManage Changes</v>
          </cell>
          <cell r="D341">
            <v>0</v>
          </cell>
        </row>
        <row r="342">
          <cell r="C342" t="str">
            <v>Auto PortugalAssess General IT Controls</v>
          </cell>
          <cell r="D342">
            <v>0</v>
          </cell>
        </row>
        <row r="343">
          <cell r="C343"/>
        </row>
        <row r="344">
          <cell r="C344" t="str">
            <v>Auto SpainControllership</v>
          </cell>
          <cell r="D344">
            <v>0</v>
          </cell>
        </row>
        <row r="345">
          <cell r="C345" t="str">
            <v>Auto SpainOperating Cash &amp; Accrual</v>
          </cell>
          <cell r="D345">
            <v>0</v>
          </cell>
        </row>
        <row r="346">
          <cell r="C346" t="str">
            <v>Auto SpainU.S. GAAP Adjustments</v>
          </cell>
          <cell r="D346">
            <v>0</v>
          </cell>
        </row>
        <row r="347">
          <cell r="C347" t="str">
            <v>Auto SpainForeign Currency</v>
          </cell>
          <cell r="D347">
            <v>0</v>
          </cell>
        </row>
        <row r="348">
          <cell r="C348" t="str">
            <v xml:space="preserve">Auto SpainInterface and Consolidation </v>
          </cell>
          <cell r="D348">
            <v>0</v>
          </cell>
        </row>
        <row r="349">
          <cell r="C349" t="str">
            <v>Auto SpainFinancial Planning and Analysis (FP&amp;A)</v>
          </cell>
          <cell r="D349">
            <v>0</v>
          </cell>
        </row>
        <row r="350">
          <cell r="C350" t="str">
            <v>Auto SpainUnderwriting</v>
          </cell>
          <cell r="D350">
            <v>0</v>
          </cell>
        </row>
        <row r="351">
          <cell r="C351" t="str">
            <v>Auto SpainDistributions</v>
          </cell>
          <cell r="D351">
            <v>0</v>
          </cell>
        </row>
        <row r="352">
          <cell r="C352" t="str">
            <v>Auto SpainServicing/Cash Receipts &amp; Payments</v>
          </cell>
          <cell r="D352">
            <v>0</v>
          </cell>
        </row>
        <row r="353">
          <cell r="C353" t="str">
            <v>Auto SpainCalculation and Recording of Interest Income and Fees</v>
          </cell>
          <cell r="D353">
            <v>0</v>
          </cell>
        </row>
        <row r="354">
          <cell r="C354" t="str">
            <v>Auto SpainForeclosures &amp; Repossessions</v>
          </cell>
          <cell r="D354">
            <v>0</v>
          </cell>
        </row>
        <row r="355">
          <cell r="C355" t="str">
            <v>Auto SpainCredit Administration</v>
          </cell>
          <cell r="D355">
            <v>0</v>
          </cell>
        </row>
        <row r="356">
          <cell r="C356" t="str">
            <v>Auto SpainCredit Monitoring including Assessment of Residual Values</v>
          </cell>
          <cell r="D356">
            <v>0</v>
          </cell>
        </row>
        <row r="357">
          <cell r="C357" t="str">
            <v>Auto SpainPortfolio Management</v>
          </cell>
          <cell r="D357">
            <v>0</v>
          </cell>
        </row>
        <row r="358">
          <cell r="C358" t="str">
            <v>Auto SpainDeliquency &amp; Reserving</v>
          </cell>
          <cell r="D358">
            <v>0</v>
          </cell>
        </row>
        <row r="359">
          <cell r="C359" t="str">
            <v>Auto SpainRecording of Allowance for Credit Losses</v>
          </cell>
          <cell r="D359">
            <v>0</v>
          </cell>
        </row>
        <row r="360">
          <cell r="C360" t="str">
            <v>Auto SpainStructuring of Transactions</v>
          </cell>
          <cell r="D360">
            <v>0</v>
          </cell>
        </row>
        <row r="361">
          <cell r="C361" t="str">
            <v>Auto SpainCalculation &amp; Recording of Residual Interest</v>
          </cell>
          <cell r="D361">
            <v>0</v>
          </cell>
        </row>
        <row r="362">
          <cell r="C362" t="str">
            <v>Auto SpainResidual Interests Valuation and Accrual of Income</v>
          </cell>
          <cell r="D362">
            <v>0</v>
          </cell>
        </row>
        <row r="363">
          <cell r="C363" t="str">
            <v>Auto SpainFAS 140</v>
          </cell>
          <cell r="D363">
            <v>0</v>
          </cell>
        </row>
        <row r="364">
          <cell r="C364" t="str">
            <v>Auto SpainRegulatory Financial Reporting</v>
          </cell>
          <cell r="D364">
            <v>0</v>
          </cell>
        </row>
        <row r="365">
          <cell r="C365" t="str">
            <v>Auto SpainCapital Planning and Monitoring</v>
          </cell>
          <cell r="D365">
            <v>0</v>
          </cell>
        </row>
        <row r="366">
          <cell r="C366" t="str">
            <v>Auto SpainCalculating Tax</v>
          </cell>
          <cell r="D366">
            <v>0</v>
          </cell>
        </row>
        <row r="367">
          <cell r="C367" t="str">
            <v>Auto SpainTax Controllership</v>
          </cell>
          <cell r="D367">
            <v>0</v>
          </cell>
        </row>
        <row r="368">
          <cell r="C368" t="str">
            <v>Auto SpainTax Return Filing</v>
          </cell>
          <cell r="D368">
            <v>0</v>
          </cell>
        </row>
        <row r="369">
          <cell r="C369" t="str">
            <v>Auto SpainSubpart F</v>
          </cell>
          <cell r="D369">
            <v>0</v>
          </cell>
        </row>
        <row r="370">
          <cell r="C370" t="str">
            <v>Auto SpainPayroll</v>
          </cell>
          <cell r="D370">
            <v>0</v>
          </cell>
        </row>
        <row r="371">
          <cell r="C371" t="str">
            <v>Auto SpainEmployee Data &amp; Benefits</v>
          </cell>
          <cell r="D371">
            <v>0</v>
          </cell>
        </row>
        <row r="372">
          <cell r="C372" t="str">
            <v>Auto SpainDetermine Credit, Interest Rate and Counterparty Risk</v>
          </cell>
          <cell r="D372">
            <v>0</v>
          </cell>
        </row>
        <row r="373">
          <cell r="C373" t="str">
            <v>Auto SpainDocumentation and Assessment of Effectiveness</v>
          </cell>
          <cell r="D373">
            <v>0</v>
          </cell>
        </row>
        <row r="374">
          <cell r="C374" t="str">
            <v>Auto SpainMonitoring Risks and Compliance</v>
          </cell>
          <cell r="D374">
            <v>0</v>
          </cell>
        </row>
        <row r="375">
          <cell r="C375" t="str">
            <v>Auto SpainValuation and Pricing</v>
          </cell>
          <cell r="D375">
            <v>0</v>
          </cell>
        </row>
        <row r="376">
          <cell r="C376" t="str">
            <v>Auto SpainNew Product Development</v>
          </cell>
          <cell r="D376">
            <v>0</v>
          </cell>
        </row>
        <row r="377">
          <cell r="C377" t="str">
            <v>Auto SpainDue Diligence</v>
          </cell>
          <cell r="D377">
            <v>0</v>
          </cell>
        </row>
        <row r="378">
          <cell r="C378" t="str">
            <v>Auto SpainAuthorization and Funding</v>
          </cell>
          <cell r="D378">
            <v>0</v>
          </cell>
        </row>
        <row r="379">
          <cell r="C379" t="str">
            <v>Auto SpainIntegration Planning</v>
          </cell>
          <cell r="D379">
            <v>0</v>
          </cell>
        </row>
        <row r="380">
          <cell r="C380" t="str">
            <v>Auto SpainTransaction Accounting</v>
          </cell>
          <cell r="D380">
            <v>0</v>
          </cell>
        </row>
        <row r="381">
          <cell r="C381" t="str">
            <v>Auto SpainIntegrity and Ethical values</v>
          </cell>
          <cell r="D381">
            <v>0</v>
          </cell>
        </row>
        <row r="382">
          <cell r="C382" t="str">
            <v>Auto SpainCommitment to Competence</v>
          </cell>
          <cell r="D382">
            <v>0</v>
          </cell>
        </row>
        <row r="383">
          <cell r="C383" t="str">
            <v>Auto SpainBoard of Directors, Management, Audit Committee</v>
          </cell>
          <cell r="D383">
            <v>0</v>
          </cell>
        </row>
        <row r="384">
          <cell r="C384" t="str">
            <v>Auto SpainManagement Philosophy and Operating Style</v>
          </cell>
          <cell r="D384">
            <v>0</v>
          </cell>
        </row>
        <row r="385">
          <cell r="C385" t="str">
            <v>Auto SpainOrganizational Structure</v>
          </cell>
          <cell r="D385">
            <v>0</v>
          </cell>
        </row>
        <row r="386">
          <cell r="C386" t="str">
            <v>Auto SpainAssignment of Authority and Responsibility</v>
          </cell>
          <cell r="D386">
            <v>0</v>
          </cell>
        </row>
        <row r="387">
          <cell r="C387" t="str">
            <v>Auto SpainHuman Resource Policies and Practices</v>
          </cell>
          <cell r="D387">
            <v>0</v>
          </cell>
        </row>
        <row r="388">
          <cell r="C388" t="str">
            <v>Auto SpainBusiness Wide Obj</v>
          </cell>
          <cell r="D388">
            <v>0</v>
          </cell>
        </row>
        <row r="389">
          <cell r="C389" t="str">
            <v>Auto SpainManage Third Party Services</v>
          </cell>
          <cell r="D389">
            <v>0</v>
          </cell>
        </row>
        <row r="390">
          <cell r="C390" t="str">
            <v>Auto SpainManage Performance &amp; Capacity</v>
          </cell>
          <cell r="D390">
            <v>0</v>
          </cell>
        </row>
        <row r="391">
          <cell r="C391" t="str">
            <v>Auto SpainEnsure Continuous Service</v>
          </cell>
          <cell r="D391">
            <v>0</v>
          </cell>
        </row>
        <row r="392">
          <cell r="C392" t="str">
            <v>Auto SpainEnsure System Security</v>
          </cell>
          <cell r="D392">
            <v>0</v>
          </cell>
        </row>
        <row r="393">
          <cell r="C393" t="str">
            <v>Auto SpainEducate &amp; Train Users</v>
          </cell>
          <cell r="D393">
            <v>0</v>
          </cell>
        </row>
        <row r="394">
          <cell r="C394" t="str">
            <v>Auto SpainManage Problems &amp; Incidents</v>
          </cell>
          <cell r="D394">
            <v>0</v>
          </cell>
        </row>
        <row r="395">
          <cell r="C395" t="str">
            <v>Auto SpainManage Data</v>
          </cell>
          <cell r="D395">
            <v>0</v>
          </cell>
        </row>
        <row r="396">
          <cell r="C396" t="str">
            <v>Auto SpainManage IT Physical Space</v>
          </cell>
          <cell r="D396">
            <v>0</v>
          </cell>
        </row>
        <row r="397">
          <cell r="C397" t="str">
            <v>Auto SpainManage Operations</v>
          </cell>
          <cell r="D397">
            <v>0</v>
          </cell>
        </row>
        <row r="398">
          <cell r="C398" t="str">
            <v>Auto SpainManage Changes</v>
          </cell>
          <cell r="D398">
            <v>0</v>
          </cell>
        </row>
        <row r="399">
          <cell r="C399" t="str">
            <v>Auto SpainAssess General IT Controls</v>
          </cell>
          <cell r="D399">
            <v>0</v>
          </cell>
        </row>
        <row r="400">
          <cell r="C400"/>
        </row>
        <row r="401">
          <cell r="C401" t="str">
            <v>Auto UKControllership</v>
          </cell>
          <cell r="D401">
            <v>0</v>
          </cell>
        </row>
        <row r="402">
          <cell r="C402" t="str">
            <v>Auto UKOperating Cash &amp; Accrual</v>
          </cell>
          <cell r="D402">
            <v>0</v>
          </cell>
        </row>
        <row r="403">
          <cell r="C403" t="str">
            <v>Auto UKU.S. GAAP Adjustments</v>
          </cell>
          <cell r="D403">
            <v>0</v>
          </cell>
        </row>
        <row r="404">
          <cell r="C404" t="str">
            <v>Auto UKForeign Currency</v>
          </cell>
          <cell r="D404">
            <v>0</v>
          </cell>
        </row>
        <row r="405">
          <cell r="C405" t="str">
            <v xml:space="preserve">Auto UKInterface and Consolidation </v>
          </cell>
          <cell r="D405">
            <v>0</v>
          </cell>
        </row>
        <row r="406">
          <cell r="C406" t="str">
            <v>Auto UKFinancial Planning and Analysis (FP&amp;A)</v>
          </cell>
          <cell r="D406">
            <v>0</v>
          </cell>
        </row>
        <row r="407">
          <cell r="C407" t="str">
            <v>Auto UKUnderwriting</v>
          </cell>
          <cell r="D407">
            <v>0</v>
          </cell>
        </row>
        <row r="408">
          <cell r="C408" t="str">
            <v>Auto UKDistributions</v>
          </cell>
          <cell r="D408">
            <v>0</v>
          </cell>
        </row>
        <row r="409">
          <cell r="C409" t="str">
            <v>Auto UKServicing/Cash Receipts &amp; Payments</v>
          </cell>
          <cell r="D409">
            <v>0</v>
          </cell>
        </row>
        <row r="410">
          <cell r="C410" t="str">
            <v>Auto UKCalculation and Recording of Interest Income and Fees</v>
          </cell>
          <cell r="D410">
            <v>0</v>
          </cell>
        </row>
        <row r="411">
          <cell r="C411" t="str">
            <v>Auto UKForeclosures &amp; Repossessions</v>
          </cell>
          <cell r="D411">
            <v>0</v>
          </cell>
        </row>
        <row r="412">
          <cell r="C412" t="str">
            <v>Auto UKCredit Administration</v>
          </cell>
          <cell r="D412">
            <v>0</v>
          </cell>
        </row>
        <row r="413">
          <cell r="C413" t="str">
            <v>Auto UKCredit Monitoring including Assessment of Residual Values</v>
          </cell>
          <cell r="D413">
            <v>0</v>
          </cell>
        </row>
        <row r="414">
          <cell r="C414" t="str">
            <v>Auto UKPortfolio Management</v>
          </cell>
          <cell r="D414">
            <v>0</v>
          </cell>
        </row>
        <row r="415">
          <cell r="C415" t="str">
            <v>Auto UKDeliquency &amp; Reserving</v>
          </cell>
          <cell r="D415">
            <v>0</v>
          </cell>
        </row>
        <row r="416">
          <cell r="C416" t="str">
            <v>Auto UKRecording of Allowance for Credit Losses</v>
          </cell>
          <cell r="D416">
            <v>0</v>
          </cell>
        </row>
        <row r="417">
          <cell r="C417" t="str">
            <v>Auto UKStructuring of Transactions</v>
          </cell>
          <cell r="D417">
            <v>0</v>
          </cell>
        </row>
        <row r="418">
          <cell r="C418" t="str">
            <v>Auto UKCalculation &amp; Recording of Residual Interest</v>
          </cell>
          <cell r="D418">
            <v>0</v>
          </cell>
        </row>
        <row r="419">
          <cell r="C419" t="str">
            <v>Auto UKResidual Interests Valuation and Accrual of Income</v>
          </cell>
          <cell r="D419">
            <v>0</v>
          </cell>
        </row>
        <row r="420">
          <cell r="C420" t="str">
            <v>Auto UKFAS 140</v>
          </cell>
          <cell r="D420">
            <v>0</v>
          </cell>
        </row>
        <row r="421">
          <cell r="C421" t="str">
            <v>Auto UKRegulatory Financial Reporting</v>
          </cell>
          <cell r="D421">
            <v>0</v>
          </cell>
        </row>
        <row r="422">
          <cell r="C422" t="str">
            <v>Auto UKCapital Planning and Monitoring</v>
          </cell>
          <cell r="D422">
            <v>0</v>
          </cell>
        </row>
        <row r="423">
          <cell r="C423" t="str">
            <v>Auto UKCalculating Tax</v>
          </cell>
          <cell r="D423">
            <v>0</v>
          </cell>
        </row>
        <row r="424">
          <cell r="C424" t="str">
            <v>Auto UKTax Controllership</v>
          </cell>
          <cell r="D424">
            <v>0</v>
          </cell>
        </row>
        <row r="425">
          <cell r="C425" t="str">
            <v>Auto UKTax Return Filing</v>
          </cell>
          <cell r="D425">
            <v>0</v>
          </cell>
        </row>
        <row r="426">
          <cell r="C426" t="str">
            <v>Auto UKSubpart F</v>
          </cell>
          <cell r="D426">
            <v>0</v>
          </cell>
        </row>
        <row r="427">
          <cell r="C427" t="str">
            <v>Auto UKPayroll</v>
          </cell>
          <cell r="D427">
            <v>0</v>
          </cell>
        </row>
        <row r="428">
          <cell r="C428" t="str">
            <v>Auto UKEmployee Data &amp; Benefits</v>
          </cell>
          <cell r="D428">
            <v>0</v>
          </cell>
        </row>
        <row r="429">
          <cell r="C429" t="str">
            <v>Auto UKDetermine Credit, Interest Rate and Counterparty Risk</v>
          </cell>
          <cell r="D429">
            <v>0</v>
          </cell>
        </row>
        <row r="430">
          <cell r="C430" t="str">
            <v>Auto UKDocumentation and Assessment of Effectiveness</v>
          </cell>
          <cell r="D430">
            <v>0</v>
          </cell>
        </row>
        <row r="431">
          <cell r="C431" t="str">
            <v>Auto UKMonitoring Risks and Compliance</v>
          </cell>
          <cell r="D431">
            <v>0</v>
          </cell>
        </row>
        <row r="432">
          <cell r="C432" t="str">
            <v>Auto UKValuation and Pricing</v>
          </cell>
          <cell r="D432">
            <v>0</v>
          </cell>
        </row>
        <row r="433">
          <cell r="C433" t="str">
            <v>Auto UKNew Product Development</v>
          </cell>
          <cell r="D433">
            <v>0</v>
          </cell>
        </row>
        <row r="434">
          <cell r="C434" t="str">
            <v>Auto UKDue Diligence</v>
          </cell>
          <cell r="D434">
            <v>0</v>
          </cell>
        </row>
        <row r="435">
          <cell r="C435" t="str">
            <v>Auto UKAuthorization and Funding</v>
          </cell>
          <cell r="D435">
            <v>0</v>
          </cell>
        </row>
        <row r="436">
          <cell r="C436" t="str">
            <v>Auto UKIntegration Planning</v>
          </cell>
          <cell r="D436">
            <v>0</v>
          </cell>
        </row>
        <row r="437">
          <cell r="C437" t="str">
            <v>Auto UKTransaction Accounting</v>
          </cell>
          <cell r="D437">
            <v>0</v>
          </cell>
        </row>
        <row r="438">
          <cell r="C438" t="str">
            <v>Auto UKIntegrity and Ethical values</v>
          </cell>
          <cell r="D438">
            <v>0</v>
          </cell>
        </row>
        <row r="439">
          <cell r="C439" t="str">
            <v>Auto UKCommitment to Competence</v>
          </cell>
          <cell r="D439">
            <v>0</v>
          </cell>
        </row>
        <row r="440">
          <cell r="C440" t="str">
            <v>Auto UKBoard of Directors, Management, Audit Committee</v>
          </cell>
          <cell r="D440">
            <v>0</v>
          </cell>
        </row>
        <row r="441">
          <cell r="C441" t="str">
            <v>Auto UKManagement Philosophy and Operating Style</v>
          </cell>
          <cell r="D441">
            <v>0</v>
          </cell>
        </row>
        <row r="442">
          <cell r="C442" t="str">
            <v>Auto UKOrganizational Structure</v>
          </cell>
          <cell r="D442">
            <v>0</v>
          </cell>
        </row>
        <row r="443">
          <cell r="C443" t="str">
            <v>Auto UKAssignment of Authority and Responsibility</v>
          </cell>
          <cell r="D443">
            <v>0</v>
          </cell>
        </row>
        <row r="444">
          <cell r="C444" t="str">
            <v>Auto UKHuman Resource Policies and Practices</v>
          </cell>
          <cell r="D444">
            <v>0</v>
          </cell>
        </row>
        <row r="445">
          <cell r="C445" t="str">
            <v>Auto UKBusiness Wide Obj</v>
          </cell>
          <cell r="D445">
            <v>0</v>
          </cell>
        </row>
        <row r="446">
          <cell r="C446" t="str">
            <v>Auto UKManage Third Party Services</v>
          </cell>
          <cell r="D446">
            <v>0</v>
          </cell>
        </row>
        <row r="447">
          <cell r="C447" t="str">
            <v>Auto UKManage Performance &amp; Capacity</v>
          </cell>
          <cell r="D447">
            <v>0</v>
          </cell>
        </row>
        <row r="448">
          <cell r="C448" t="str">
            <v>Auto UKEnsure Continuous Service</v>
          </cell>
          <cell r="D448">
            <v>0</v>
          </cell>
        </row>
        <row r="449">
          <cell r="C449" t="str">
            <v>Auto UKEnsure System Security</v>
          </cell>
          <cell r="D449">
            <v>0</v>
          </cell>
        </row>
        <row r="450">
          <cell r="C450" t="str">
            <v>Auto UKEducate &amp; Train Users</v>
          </cell>
          <cell r="D450">
            <v>0</v>
          </cell>
        </row>
        <row r="451">
          <cell r="C451" t="str">
            <v>Auto UKManage Problems &amp; Incidents</v>
          </cell>
          <cell r="D451">
            <v>0</v>
          </cell>
        </row>
        <row r="452">
          <cell r="C452" t="str">
            <v>Auto UKManage Data</v>
          </cell>
          <cell r="D452">
            <v>0</v>
          </cell>
        </row>
        <row r="453">
          <cell r="C453" t="str">
            <v>Auto UKManage IT Physical Space</v>
          </cell>
          <cell r="D453">
            <v>0</v>
          </cell>
        </row>
        <row r="454">
          <cell r="C454" t="str">
            <v>Auto UKManage Operations</v>
          </cell>
          <cell r="D454">
            <v>0</v>
          </cell>
        </row>
        <row r="455">
          <cell r="C455" t="str">
            <v>Auto UKManage Changes</v>
          </cell>
          <cell r="D455">
            <v>0</v>
          </cell>
        </row>
        <row r="456">
          <cell r="C456" t="str">
            <v>Auto UKAssess General IT Controls</v>
          </cell>
          <cell r="D456">
            <v>0</v>
          </cell>
        </row>
        <row r="457">
          <cell r="C457"/>
        </row>
        <row r="458">
          <cell r="C458" t="str">
            <v>BelgiumControllership</v>
          </cell>
          <cell r="D458">
            <v>0</v>
          </cell>
        </row>
        <row r="459">
          <cell r="C459" t="str">
            <v>BelgiumOperating Cash &amp; Accrual</v>
          </cell>
          <cell r="D459">
            <v>0</v>
          </cell>
        </row>
        <row r="460">
          <cell r="C460" t="str">
            <v>BelgiumU.S. GAAP Adjustments</v>
          </cell>
          <cell r="D460">
            <v>0</v>
          </cell>
        </row>
        <row r="461">
          <cell r="C461" t="str">
            <v>BelgiumForeign Currency</v>
          </cell>
          <cell r="D461">
            <v>0</v>
          </cell>
        </row>
        <row r="462">
          <cell r="C462" t="str">
            <v xml:space="preserve">BelgiumInterface and Consolidation </v>
          </cell>
          <cell r="D462">
            <v>0</v>
          </cell>
        </row>
        <row r="463">
          <cell r="C463" t="str">
            <v>BelgiumFinancial Planning and Analysis (FP&amp;A)</v>
          </cell>
          <cell r="D463">
            <v>0</v>
          </cell>
        </row>
        <row r="464">
          <cell r="C464" t="str">
            <v>BelgiumUnderwriting</v>
          </cell>
          <cell r="D464">
            <v>0</v>
          </cell>
        </row>
        <row r="465">
          <cell r="C465" t="str">
            <v>BelgiumDistributions</v>
          </cell>
          <cell r="D465">
            <v>0</v>
          </cell>
        </row>
        <row r="466">
          <cell r="C466" t="str">
            <v>BelgiumServicing/Cash Receipts &amp; Payments</v>
          </cell>
          <cell r="D466">
            <v>0</v>
          </cell>
        </row>
        <row r="467">
          <cell r="C467" t="str">
            <v>BelgiumCalculation and Recording of Interest Income and Fees</v>
          </cell>
          <cell r="D467">
            <v>0</v>
          </cell>
        </row>
        <row r="468">
          <cell r="C468" t="str">
            <v>BelgiumForeclosures &amp; Repossessions</v>
          </cell>
          <cell r="D468">
            <v>0</v>
          </cell>
        </row>
        <row r="469">
          <cell r="C469" t="str">
            <v>BelgiumCredit Administration</v>
          </cell>
          <cell r="D469">
            <v>0</v>
          </cell>
        </row>
        <row r="470">
          <cell r="C470" t="str">
            <v>BelgiumCredit Monitoring including Assessment of Residual Values</v>
          </cell>
          <cell r="D470">
            <v>0</v>
          </cell>
        </row>
        <row r="471">
          <cell r="C471" t="str">
            <v>BelgiumPortfolio Management</v>
          </cell>
          <cell r="D471">
            <v>0</v>
          </cell>
        </row>
        <row r="472">
          <cell r="C472" t="str">
            <v>BelgiumDeliquency &amp; Reserving</v>
          </cell>
          <cell r="D472">
            <v>0</v>
          </cell>
        </row>
        <row r="473">
          <cell r="C473" t="str">
            <v>BelgiumRecording of Allowance for Credit Losses</v>
          </cell>
          <cell r="D473">
            <v>0</v>
          </cell>
        </row>
        <row r="474">
          <cell r="C474" t="str">
            <v>BelgiumStructuring of Transactions</v>
          </cell>
          <cell r="D474">
            <v>0</v>
          </cell>
        </row>
        <row r="475">
          <cell r="C475" t="str">
            <v>BelgiumCalculation &amp; Recording of Residual Interest</v>
          </cell>
          <cell r="D475">
            <v>0</v>
          </cell>
        </row>
        <row r="476">
          <cell r="C476" t="str">
            <v>BelgiumResidual Interests Valuation and Accrual of Income</v>
          </cell>
          <cell r="D476">
            <v>0</v>
          </cell>
        </row>
        <row r="477">
          <cell r="C477" t="str">
            <v>BelgiumFAS 140</v>
          </cell>
          <cell r="D477">
            <v>0</v>
          </cell>
        </row>
        <row r="478">
          <cell r="C478" t="str">
            <v>BelgiumRegulatory Financial Reporting</v>
          </cell>
          <cell r="D478">
            <v>0</v>
          </cell>
        </row>
        <row r="479">
          <cell r="C479" t="str">
            <v>BelgiumCapital Planning and Monitoring</v>
          </cell>
          <cell r="D479">
            <v>0</v>
          </cell>
        </row>
        <row r="480">
          <cell r="C480" t="str">
            <v>BelgiumCalculating Tax</v>
          </cell>
          <cell r="D480">
            <v>0</v>
          </cell>
        </row>
        <row r="481">
          <cell r="C481" t="str">
            <v>BelgiumTax Controllership</v>
          </cell>
          <cell r="D481">
            <v>0</v>
          </cell>
        </row>
        <row r="482">
          <cell r="C482" t="str">
            <v>BelgiumTax Return Filing</v>
          </cell>
          <cell r="D482">
            <v>0</v>
          </cell>
        </row>
        <row r="483">
          <cell r="C483" t="str">
            <v>BelgiumSubpart F</v>
          </cell>
          <cell r="D483">
            <v>0</v>
          </cell>
        </row>
        <row r="484">
          <cell r="C484" t="str">
            <v>BelgiumPayroll</v>
          </cell>
          <cell r="D484">
            <v>0</v>
          </cell>
        </row>
        <row r="485">
          <cell r="C485" t="str">
            <v>BelgiumEmployee Data &amp; Benefits</v>
          </cell>
          <cell r="D485">
            <v>0</v>
          </cell>
        </row>
        <row r="486">
          <cell r="C486" t="str">
            <v>BelgiumDetermine Credit, Interest Rate and Counterparty Risk</v>
          </cell>
          <cell r="D486">
            <v>0</v>
          </cell>
        </row>
        <row r="487">
          <cell r="C487" t="str">
            <v>BelgiumDocumentation and Assessment of Effectiveness</v>
          </cell>
          <cell r="D487">
            <v>0</v>
          </cell>
        </row>
        <row r="488">
          <cell r="C488" t="str">
            <v>BelgiumMonitoring Risks and Compliance</v>
          </cell>
          <cell r="D488">
            <v>0</v>
          </cell>
        </row>
        <row r="489">
          <cell r="C489" t="str">
            <v>BelgiumValuation and Pricing</v>
          </cell>
          <cell r="D489">
            <v>0</v>
          </cell>
        </row>
        <row r="490">
          <cell r="C490" t="str">
            <v>BelgiumNew Product Development</v>
          </cell>
          <cell r="D490">
            <v>0</v>
          </cell>
        </row>
        <row r="491">
          <cell r="C491" t="str">
            <v>BelgiumDue Diligence</v>
          </cell>
          <cell r="D491">
            <v>0</v>
          </cell>
        </row>
        <row r="492">
          <cell r="C492" t="str">
            <v>BelgiumAuthorization and Funding</v>
          </cell>
          <cell r="D492">
            <v>0</v>
          </cell>
        </row>
        <row r="493">
          <cell r="C493" t="str">
            <v>BelgiumIntegration Planning</v>
          </cell>
          <cell r="D493">
            <v>0</v>
          </cell>
        </row>
        <row r="494">
          <cell r="C494" t="str">
            <v>BelgiumTransaction Accounting</v>
          </cell>
          <cell r="D494">
            <v>0</v>
          </cell>
        </row>
        <row r="495">
          <cell r="C495" t="str">
            <v>BelgiumIntegrity and Ethical values</v>
          </cell>
          <cell r="D495">
            <v>0</v>
          </cell>
        </row>
        <row r="496">
          <cell r="C496" t="str">
            <v>BelgiumCommitment to Competence</v>
          </cell>
          <cell r="D496">
            <v>0</v>
          </cell>
        </row>
        <row r="497">
          <cell r="C497" t="str">
            <v>BelgiumBoard of Directors, Management, Audit Committee</v>
          </cell>
          <cell r="D497">
            <v>0</v>
          </cell>
        </row>
        <row r="498">
          <cell r="C498" t="str">
            <v>BelgiumManagement Philosophy and Operating Style</v>
          </cell>
          <cell r="D498">
            <v>0</v>
          </cell>
        </row>
        <row r="499">
          <cell r="C499" t="str">
            <v>BelgiumOrganizational Structure</v>
          </cell>
          <cell r="D499">
            <v>0</v>
          </cell>
        </row>
        <row r="500">
          <cell r="C500" t="str">
            <v>BelgiumAssignment of Authority and Responsibility</v>
          </cell>
          <cell r="D500">
            <v>0</v>
          </cell>
        </row>
        <row r="501">
          <cell r="C501" t="str">
            <v>BelgiumHuman Resource Policies and Practices</v>
          </cell>
          <cell r="D501">
            <v>0</v>
          </cell>
        </row>
        <row r="502">
          <cell r="C502" t="str">
            <v>BelgiumBusiness Wide Obj</v>
          </cell>
          <cell r="D502">
            <v>0</v>
          </cell>
        </row>
        <row r="503">
          <cell r="C503" t="str">
            <v>BelgiumManage Third Party Services</v>
          </cell>
          <cell r="D503">
            <v>0</v>
          </cell>
        </row>
        <row r="504">
          <cell r="C504" t="str">
            <v>BelgiumManage Performance &amp; Capacity</v>
          </cell>
          <cell r="D504">
            <v>0</v>
          </cell>
        </row>
        <row r="505">
          <cell r="C505" t="str">
            <v>BelgiumEnsure Continuous Service</v>
          </cell>
          <cell r="D505">
            <v>0</v>
          </cell>
        </row>
        <row r="506">
          <cell r="C506" t="str">
            <v>BelgiumEnsure System Security</v>
          </cell>
          <cell r="D506">
            <v>0</v>
          </cell>
        </row>
        <row r="507">
          <cell r="C507" t="str">
            <v>BelgiumEducate &amp; Train Users</v>
          </cell>
          <cell r="D507">
            <v>0</v>
          </cell>
        </row>
        <row r="508">
          <cell r="C508" t="str">
            <v>BelgiumManage Problems &amp; Incidents</v>
          </cell>
          <cell r="D508">
            <v>0</v>
          </cell>
        </row>
        <row r="509">
          <cell r="C509" t="str">
            <v>BelgiumManage Data</v>
          </cell>
          <cell r="D509">
            <v>0</v>
          </cell>
        </row>
        <row r="510">
          <cell r="C510" t="str">
            <v>BelgiumManage IT Physical Space</v>
          </cell>
          <cell r="D510">
            <v>0</v>
          </cell>
        </row>
        <row r="511">
          <cell r="C511" t="str">
            <v>BelgiumManage Operations</v>
          </cell>
          <cell r="D511">
            <v>0</v>
          </cell>
        </row>
        <row r="512">
          <cell r="C512" t="str">
            <v>BelgiumManage Changes</v>
          </cell>
          <cell r="D512">
            <v>0</v>
          </cell>
        </row>
        <row r="513">
          <cell r="C513" t="str">
            <v>BelgiumAssess General IT Controls</v>
          </cell>
          <cell r="D513">
            <v>0</v>
          </cell>
        </row>
        <row r="515">
          <cell r="C515" t="str">
            <v>BrazilControllership</v>
          </cell>
          <cell r="D515">
            <v>0</v>
          </cell>
        </row>
        <row r="516">
          <cell r="C516" t="str">
            <v>BrazilOperating Cash &amp; Accrual</v>
          </cell>
          <cell r="D516">
            <v>0</v>
          </cell>
        </row>
        <row r="517">
          <cell r="C517" t="str">
            <v>BrazilU.S. GAAP Adjustments</v>
          </cell>
          <cell r="D517">
            <v>0</v>
          </cell>
        </row>
        <row r="518">
          <cell r="C518" t="str">
            <v>BrazilForeign Currency</v>
          </cell>
          <cell r="D518">
            <v>0</v>
          </cell>
        </row>
        <row r="519">
          <cell r="C519" t="str">
            <v xml:space="preserve">BrazilInterface and Consolidation </v>
          </cell>
          <cell r="D519">
            <v>0</v>
          </cell>
        </row>
        <row r="520">
          <cell r="C520" t="str">
            <v>BrazilFinancial Planning and Analysis (FP&amp;A)</v>
          </cell>
          <cell r="D520">
            <v>0</v>
          </cell>
        </row>
        <row r="521">
          <cell r="C521" t="str">
            <v>BrazilUnderwriting</v>
          </cell>
          <cell r="D521">
            <v>0</v>
          </cell>
        </row>
        <row r="522">
          <cell r="C522" t="str">
            <v>BrazilDistributions</v>
          </cell>
          <cell r="D522">
            <v>0</v>
          </cell>
        </row>
        <row r="523">
          <cell r="C523" t="str">
            <v>BrazilServicing/Cash Receipts &amp; Payments</v>
          </cell>
          <cell r="D523">
            <v>0</v>
          </cell>
        </row>
        <row r="524">
          <cell r="C524" t="str">
            <v>BrazilCalculation and Recording of Interest Income and Fees</v>
          </cell>
          <cell r="D524">
            <v>0</v>
          </cell>
        </row>
        <row r="525">
          <cell r="C525" t="str">
            <v>BrazilForeclosures &amp; Repossessions</v>
          </cell>
          <cell r="D525">
            <v>0</v>
          </cell>
        </row>
        <row r="526">
          <cell r="C526" t="str">
            <v>BrazilCredit Administration</v>
          </cell>
          <cell r="D526">
            <v>0</v>
          </cell>
        </row>
        <row r="527">
          <cell r="C527" t="str">
            <v>BrazilCredit Monitoring including Assessment of Residual Values</v>
          </cell>
          <cell r="D527">
            <v>0</v>
          </cell>
        </row>
        <row r="528">
          <cell r="C528" t="str">
            <v>BrazilPortfolio Management</v>
          </cell>
          <cell r="D528">
            <v>0</v>
          </cell>
        </row>
        <row r="529">
          <cell r="C529" t="str">
            <v>BrazilDeliquency &amp; Reserving</v>
          </cell>
          <cell r="D529">
            <v>0</v>
          </cell>
        </row>
        <row r="530">
          <cell r="C530" t="str">
            <v>BrazilRecording of Allowance for Credit Losses</v>
          </cell>
          <cell r="D530">
            <v>0</v>
          </cell>
        </row>
        <row r="531">
          <cell r="C531" t="str">
            <v>BrazilStructuring of Transactions</v>
          </cell>
          <cell r="D531">
            <v>0</v>
          </cell>
        </row>
        <row r="532">
          <cell r="C532" t="str">
            <v>BrazilCalculation &amp; Recording of Residual Interest</v>
          </cell>
          <cell r="D532">
            <v>0</v>
          </cell>
        </row>
        <row r="533">
          <cell r="C533" t="str">
            <v>BrazilResidual Interests Valuation and Accrual of Income</v>
          </cell>
          <cell r="D533">
            <v>0</v>
          </cell>
        </row>
        <row r="534">
          <cell r="C534" t="str">
            <v>BrazilFAS 140</v>
          </cell>
          <cell r="D534">
            <v>0</v>
          </cell>
        </row>
        <row r="535">
          <cell r="C535" t="str">
            <v>BrazilRegulatory Financial Reporting</v>
          </cell>
          <cell r="D535">
            <v>0</v>
          </cell>
        </row>
        <row r="536">
          <cell r="C536" t="str">
            <v>BrazilCapital Planning and Monitoring</v>
          </cell>
          <cell r="D536">
            <v>0</v>
          </cell>
        </row>
        <row r="537">
          <cell r="C537" t="str">
            <v>BrazilCalculating Tax</v>
          </cell>
          <cell r="D537">
            <v>0</v>
          </cell>
        </row>
        <row r="538">
          <cell r="C538" t="str">
            <v>BrazilTax Controllership</v>
          </cell>
          <cell r="D538">
            <v>0</v>
          </cell>
        </row>
        <row r="539">
          <cell r="C539" t="str">
            <v>BrazilTax Return Filing</v>
          </cell>
          <cell r="D539">
            <v>0</v>
          </cell>
        </row>
        <row r="540">
          <cell r="C540" t="str">
            <v>BrazilSubpart F</v>
          </cell>
          <cell r="D540">
            <v>0</v>
          </cell>
        </row>
        <row r="541">
          <cell r="C541" t="str">
            <v>BrazilPayroll</v>
          </cell>
          <cell r="D541">
            <v>0</v>
          </cell>
        </row>
        <row r="542">
          <cell r="C542" t="str">
            <v>BrazilEmployee Data &amp; Benefits</v>
          </cell>
          <cell r="D542">
            <v>0</v>
          </cell>
        </row>
        <row r="543">
          <cell r="C543" t="str">
            <v>BrazilDetermine Credit, Interest Rate and Counterparty Risk</v>
          </cell>
          <cell r="D543">
            <v>0</v>
          </cell>
        </row>
        <row r="544">
          <cell r="C544" t="str">
            <v>BrazilDocumentation and Assessment of Effectiveness</v>
          </cell>
          <cell r="D544">
            <v>0</v>
          </cell>
        </row>
        <row r="545">
          <cell r="C545" t="str">
            <v>BrazilMonitoring Risks and Compliance</v>
          </cell>
          <cell r="D545">
            <v>0</v>
          </cell>
        </row>
        <row r="546">
          <cell r="C546" t="str">
            <v>BrazilValuation and Pricing</v>
          </cell>
          <cell r="D546">
            <v>0</v>
          </cell>
        </row>
        <row r="547">
          <cell r="C547" t="str">
            <v>BrazilNew Product Development</v>
          </cell>
          <cell r="D547">
            <v>0</v>
          </cell>
        </row>
        <row r="548">
          <cell r="C548" t="str">
            <v>BrazilDue Diligence</v>
          </cell>
          <cell r="D548">
            <v>0</v>
          </cell>
        </row>
        <row r="549">
          <cell r="C549" t="str">
            <v>BrazilAuthorization and Funding</v>
          </cell>
          <cell r="D549">
            <v>0</v>
          </cell>
        </row>
        <row r="550">
          <cell r="C550" t="str">
            <v>BrazilIntegration Planning</v>
          </cell>
          <cell r="D550">
            <v>0</v>
          </cell>
        </row>
        <row r="551">
          <cell r="C551" t="str">
            <v>BrazilTransaction Accounting</v>
          </cell>
          <cell r="D551">
            <v>0</v>
          </cell>
        </row>
        <row r="552">
          <cell r="C552" t="str">
            <v>BrazilIntegrity and Ethical values</v>
          </cell>
          <cell r="D552">
            <v>0</v>
          </cell>
        </row>
        <row r="553">
          <cell r="C553" t="str">
            <v>BrazilCommitment to Competence</v>
          </cell>
          <cell r="D553">
            <v>0</v>
          </cell>
        </row>
        <row r="554">
          <cell r="C554" t="str">
            <v>BrazilBoard of Directors, Management, Audit Committee</v>
          </cell>
          <cell r="D554">
            <v>0</v>
          </cell>
        </row>
        <row r="555">
          <cell r="C555" t="str">
            <v>BrazilManagement Philosophy and Operating Style</v>
          </cell>
          <cell r="D555">
            <v>0</v>
          </cell>
        </row>
        <row r="556">
          <cell r="C556" t="str">
            <v>BrazilOrganizational Structure</v>
          </cell>
          <cell r="D556">
            <v>0</v>
          </cell>
        </row>
        <row r="557">
          <cell r="C557" t="str">
            <v>BrazilAssignment of Authority and Responsibility</v>
          </cell>
          <cell r="D557">
            <v>0</v>
          </cell>
        </row>
        <row r="558">
          <cell r="C558" t="str">
            <v>BrazilHuman Resource Policies and Practices</v>
          </cell>
          <cell r="D558">
            <v>0</v>
          </cell>
        </row>
        <row r="559">
          <cell r="C559" t="str">
            <v>BrazilBusiness Wide Obj</v>
          </cell>
          <cell r="D559">
            <v>0</v>
          </cell>
        </row>
        <row r="560">
          <cell r="C560" t="str">
            <v>BrazilManage Third Party Services</v>
          </cell>
          <cell r="D560">
            <v>0</v>
          </cell>
        </row>
        <row r="561">
          <cell r="C561" t="str">
            <v>BrazilManage Performance &amp; Capacity</v>
          </cell>
          <cell r="D561">
            <v>0</v>
          </cell>
        </row>
        <row r="562">
          <cell r="C562" t="str">
            <v>BrazilEnsure Continuous Service</v>
          </cell>
          <cell r="D562">
            <v>0</v>
          </cell>
        </row>
        <row r="563">
          <cell r="C563" t="str">
            <v>BrazilEnsure System Security</v>
          </cell>
          <cell r="D563">
            <v>0</v>
          </cell>
        </row>
        <row r="564">
          <cell r="C564" t="str">
            <v>BrazilEducate &amp; Train Users</v>
          </cell>
          <cell r="D564">
            <v>0</v>
          </cell>
        </row>
        <row r="565">
          <cell r="C565" t="str">
            <v>BrazilManage Problems &amp; Incidents</v>
          </cell>
          <cell r="D565">
            <v>0</v>
          </cell>
        </row>
        <row r="566">
          <cell r="C566" t="str">
            <v>BrazilManage Data</v>
          </cell>
          <cell r="D566">
            <v>0</v>
          </cell>
        </row>
        <row r="567">
          <cell r="C567" t="str">
            <v>BrazilManage IT Physical Space</v>
          </cell>
          <cell r="D567">
            <v>0</v>
          </cell>
        </row>
        <row r="568">
          <cell r="C568" t="str">
            <v>BrazilManage Operations</v>
          </cell>
          <cell r="D568">
            <v>0</v>
          </cell>
        </row>
        <row r="569">
          <cell r="C569" t="str">
            <v>BrazilManage Changes</v>
          </cell>
          <cell r="D569">
            <v>0</v>
          </cell>
        </row>
        <row r="570">
          <cell r="C570" t="str">
            <v>BrazilAssess General IT Controls</v>
          </cell>
          <cell r="D570">
            <v>0</v>
          </cell>
        </row>
        <row r="571">
          <cell r="C571"/>
        </row>
        <row r="572">
          <cell r="C572" t="str">
            <v>Budapest BankControllership</v>
          </cell>
          <cell r="D572">
            <v>0</v>
          </cell>
        </row>
        <row r="573">
          <cell r="C573" t="str">
            <v>Budapest BankOperating Cash &amp; Accrual</v>
          </cell>
          <cell r="D573">
            <v>0</v>
          </cell>
        </row>
        <row r="574">
          <cell r="C574" t="str">
            <v>Budapest BankU.S. GAAP Adjustments</v>
          </cell>
          <cell r="D574">
            <v>0</v>
          </cell>
        </row>
        <row r="575">
          <cell r="C575" t="str">
            <v>Budapest BankForeign Currency</v>
          </cell>
          <cell r="D575">
            <v>0</v>
          </cell>
        </row>
        <row r="576">
          <cell r="C576" t="str">
            <v xml:space="preserve">Budapest BankInterface and Consolidation </v>
          </cell>
          <cell r="D576">
            <v>0</v>
          </cell>
        </row>
        <row r="577">
          <cell r="C577" t="str">
            <v>Budapest BankFinancial Planning and Analysis (FP&amp;A)</v>
          </cell>
          <cell r="D577">
            <v>0</v>
          </cell>
        </row>
        <row r="578">
          <cell r="C578" t="str">
            <v>Budapest BankUnderwriting</v>
          </cell>
          <cell r="D578">
            <v>0</v>
          </cell>
        </row>
        <row r="579">
          <cell r="C579" t="str">
            <v>Budapest BankDistributions</v>
          </cell>
          <cell r="D579">
            <v>0</v>
          </cell>
        </row>
        <row r="580">
          <cell r="C580" t="str">
            <v>Budapest BankServicing/Cash Receipts &amp; Payments</v>
          </cell>
          <cell r="D580">
            <v>0</v>
          </cell>
        </row>
        <row r="581">
          <cell r="C581" t="str">
            <v>Budapest BankCalculation and Recording of Interest Income and Fees</v>
          </cell>
          <cell r="D581">
            <v>0</v>
          </cell>
        </row>
        <row r="582">
          <cell r="C582" t="str">
            <v>Budapest BankForeclosures &amp; Repossessions</v>
          </cell>
          <cell r="D582">
            <v>0</v>
          </cell>
        </row>
        <row r="583">
          <cell r="C583" t="str">
            <v>Budapest BankCredit Administration</v>
          </cell>
          <cell r="D583">
            <v>0</v>
          </cell>
        </row>
        <row r="584">
          <cell r="C584" t="str">
            <v>Budapest BankCredit Monitoring including Assessment of Residual Values</v>
          </cell>
          <cell r="D584">
            <v>0</v>
          </cell>
        </row>
        <row r="585">
          <cell r="C585" t="str">
            <v>Budapest BankPortfolio Management</v>
          </cell>
          <cell r="D585">
            <v>0</v>
          </cell>
        </row>
        <row r="586">
          <cell r="C586" t="str">
            <v>Budapest BankDeliquency &amp; Reserving</v>
          </cell>
          <cell r="D586">
            <v>0</v>
          </cell>
        </row>
        <row r="587">
          <cell r="C587" t="str">
            <v>Budapest BankRecording of Allowance for Credit Losses</v>
          </cell>
          <cell r="D587">
            <v>0</v>
          </cell>
        </row>
        <row r="588">
          <cell r="C588" t="str">
            <v>Budapest BankStructuring of Transactions</v>
          </cell>
          <cell r="D588">
            <v>0</v>
          </cell>
        </row>
        <row r="589">
          <cell r="C589" t="str">
            <v>Budapest BankCalculation &amp; Recording of Residual Interest</v>
          </cell>
          <cell r="D589">
            <v>0</v>
          </cell>
        </row>
        <row r="590">
          <cell r="C590" t="str">
            <v>Budapest BankResidual Interests Valuation and Accrual of Income</v>
          </cell>
          <cell r="D590">
            <v>0</v>
          </cell>
        </row>
        <row r="591">
          <cell r="C591" t="str">
            <v>Budapest BankFAS 140</v>
          </cell>
          <cell r="D591">
            <v>0</v>
          </cell>
        </row>
        <row r="592">
          <cell r="C592" t="str">
            <v>Budapest BankRegulatory Financial Reporting</v>
          </cell>
          <cell r="D592">
            <v>0</v>
          </cell>
        </row>
        <row r="593">
          <cell r="C593" t="str">
            <v>Budapest BankCapital Planning and Monitoring</v>
          </cell>
          <cell r="D593">
            <v>0</v>
          </cell>
        </row>
        <row r="594">
          <cell r="C594" t="str">
            <v>Budapest BankCalculating Tax</v>
          </cell>
          <cell r="D594">
            <v>0</v>
          </cell>
        </row>
        <row r="595">
          <cell r="C595" t="str">
            <v>Budapest BankTax Controllership</v>
          </cell>
          <cell r="D595">
            <v>0</v>
          </cell>
        </row>
        <row r="596">
          <cell r="C596" t="str">
            <v>Budapest BankTax Return Filing</v>
          </cell>
          <cell r="D596">
            <v>0</v>
          </cell>
        </row>
        <row r="597">
          <cell r="C597" t="str">
            <v>Budapest BankSubpart F</v>
          </cell>
          <cell r="D597">
            <v>0</v>
          </cell>
        </row>
        <row r="598">
          <cell r="C598" t="str">
            <v>Budapest BankPayroll</v>
          </cell>
          <cell r="D598">
            <v>0</v>
          </cell>
        </row>
        <row r="599">
          <cell r="C599" t="str">
            <v>Budapest BankEmployee Data &amp; Benefits</v>
          </cell>
          <cell r="D599">
            <v>0</v>
          </cell>
        </row>
        <row r="600">
          <cell r="C600" t="str">
            <v>Budapest BankDetermine Credit, Interest Rate and Counterparty Risk</v>
          </cell>
          <cell r="D600">
            <v>0</v>
          </cell>
        </row>
        <row r="601">
          <cell r="C601" t="str">
            <v>Budapest BankDocumentation and Assessment of Effectiveness</v>
          </cell>
          <cell r="D601">
            <v>0</v>
          </cell>
        </row>
        <row r="602">
          <cell r="C602" t="str">
            <v>Budapest BankMonitoring Risks and Compliance</v>
          </cell>
          <cell r="D602">
            <v>0</v>
          </cell>
        </row>
        <row r="603">
          <cell r="C603" t="str">
            <v>Budapest BankValuation and Pricing</v>
          </cell>
          <cell r="D603">
            <v>0</v>
          </cell>
        </row>
        <row r="604">
          <cell r="C604" t="str">
            <v>Budapest BankNew Product Development</v>
          </cell>
          <cell r="D604">
            <v>0</v>
          </cell>
        </row>
        <row r="605">
          <cell r="C605" t="str">
            <v>Budapest BankDue Diligence</v>
          </cell>
          <cell r="D605">
            <v>0</v>
          </cell>
        </row>
        <row r="606">
          <cell r="C606" t="str">
            <v>Budapest BankAuthorization and Funding</v>
          </cell>
          <cell r="D606">
            <v>0</v>
          </cell>
        </row>
        <row r="607">
          <cell r="C607" t="str">
            <v>Budapest BankIntegration Planning</v>
          </cell>
          <cell r="D607">
            <v>0</v>
          </cell>
        </row>
        <row r="608">
          <cell r="C608" t="str">
            <v>Budapest BankTransaction Accounting</v>
          </cell>
          <cell r="D608">
            <v>0</v>
          </cell>
        </row>
        <row r="609">
          <cell r="C609" t="str">
            <v>Budapest BankIntegrity and Ethical values</v>
          </cell>
          <cell r="D609">
            <v>0</v>
          </cell>
        </row>
        <row r="610">
          <cell r="C610" t="str">
            <v>Budapest BankCommitment to Competence</v>
          </cell>
          <cell r="D610">
            <v>0</v>
          </cell>
        </row>
        <row r="611">
          <cell r="C611" t="str">
            <v>Budapest BankBoard of Directors, Management, Audit Committee</v>
          </cell>
          <cell r="D611">
            <v>0</v>
          </cell>
        </row>
        <row r="612">
          <cell r="C612" t="str">
            <v>Budapest BankManagement Philosophy and Operating Style</v>
          </cell>
          <cell r="D612">
            <v>0</v>
          </cell>
        </row>
        <row r="613">
          <cell r="C613" t="str">
            <v>Budapest BankOrganizational Structure</v>
          </cell>
          <cell r="D613">
            <v>0</v>
          </cell>
        </row>
        <row r="614">
          <cell r="C614" t="str">
            <v>Budapest BankAssignment of Authority and Responsibility</v>
          </cell>
          <cell r="D614">
            <v>0</v>
          </cell>
        </row>
        <row r="615">
          <cell r="C615" t="str">
            <v>Budapest BankHuman Resource Policies and Practices</v>
          </cell>
          <cell r="D615">
            <v>0</v>
          </cell>
        </row>
        <row r="616">
          <cell r="C616" t="str">
            <v>Budapest BankBusiness Wide Obj</v>
          </cell>
          <cell r="D616">
            <v>0</v>
          </cell>
        </row>
        <row r="617">
          <cell r="C617" t="str">
            <v>Budapest BankManage Third Party Services</v>
          </cell>
          <cell r="D617">
            <v>0</v>
          </cell>
        </row>
        <row r="618">
          <cell r="C618" t="str">
            <v>Budapest BankManage Performance &amp; Capacity</v>
          </cell>
          <cell r="D618">
            <v>0</v>
          </cell>
        </row>
        <row r="619">
          <cell r="C619" t="str">
            <v>Budapest BankEnsure Continuous Service</v>
          </cell>
          <cell r="D619">
            <v>0</v>
          </cell>
        </row>
        <row r="620">
          <cell r="C620" t="str">
            <v>Budapest BankEnsure System Security</v>
          </cell>
          <cell r="D620">
            <v>0</v>
          </cell>
        </row>
        <row r="621">
          <cell r="C621" t="str">
            <v>Budapest BankEducate &amp; Train Users</v>
          </cell>
          <cell r="D621">
            <v>0</v>
          </cell>
        </row>
        <row r="622">
          <cell r="C622" t="str">
            <v>Budapest BankManage Problems &amp; Incidents</v>
          </cell>
          <cell r="D622">
            <v>0</v>
          </cell>
        </row>
        <row r="623">
          <cell r="C623" t="str">
            <v>Budapest BankManage Data</v>
          </cell>
          <cell r="D623">
            <v>0</v>
          </cell>
        </row>
        <row r="624">
          <cell r="C624" t="str">
            <v>Budapest BankManage IT Physical Space</v>
          </cell>
          <cell r="D624">
            <v>0</v>
          </cell>
        </row>
        <row r="625">
          <cell r="C625" t="str">
            <v>Budapest BankManage Operations</v>
          </cell>
          <cell r="D625">
            <v>0</v>
          </cell>
        </row>
        <row r="626">
          <cell r="C626" t="str">
            <v>Budapest BankManage Changes</v>
          </cell>
          <cell r="D626">
            <v>0</v>
          </cell>
        </row>
        <row r="627">
          <cell r="C627" t="str">
            <v>Budapest BankAssess General IT Controls</v>
          </cell>
          <cell r="D627">
            <v>0</v>
          </cell>
        </row>
        <row r="628">
          <cell r="C628"/>
        </row>
        <row r="629">
          <cell r="C629" t="str">
            <v>Czech Republic excluding SlovakiaControllership</v>
          </cell>
          <cell r="D629">
            <v>0</v>
          </cell>
        </row>
        <row r="630">
          <cell r="C630" t="str">
            <v>Czech Republic excluding SlovakiaOperating Cash &amp; Accrual</v>
          </cell>
          <cell r="D630">
            <v>0</v>
          </cell>
        </row>
        <row r="631">
          <cell r="C631" t="str">
            <v>Czech Republic excluding SlovakiaU.S. GAAP Adjustments</v>
          </cell>
          <cell r="D631">
            <v>0</v>
          </cell>
        </row>
        <row r="632">
          <cell r="C632" t="str">
            <v>Czech Republic excluding SlovakiaForeign Currency</v>
          </cell>
          <cell r="D632">
            <v>0</v>
          </cell>
        </row>
        <row r="633">
          <cell r="C633" t="str">
            <v xml:space="preserve">Czech Republic excluding SlovakiaInterface and Consolidation </v>
          </cell>
          <cell r="D633">
            <v>0</v>
          </cell>
        </row>
        <row r="634">
          <cell r="C634" t="str">
            <v>Czech Republic excluding SlovakiaFinancial Planning and Analysis (FP&amp;A)</v>
          </cell>
          <cell r="D634">
            <v>0</v>
          </cell>
        </row>
        <row r="635">
          <cell r="C635" t="str">
            <v>Czech Republic excluding SlovakiaUnderwriting</v>
          </cell>
          <cell r="D635">
            <v>0</v>
          </cell>
        </row>
        <row r="636">
          <cell r="C636" t="str">
            <v>Czech Republic excluding SlovakiaDistributions</v>
          </cell>
          <cell r="D636">
            <v>0</v>
          </cell>
        </row>
        <row r="637">
          <cell r="C637" t="str">
            <v>Czech Republic excluding SlovakiaServicing/Cash Receipts &amp; Payments</v>
          </cell>
          <cell r="D637">
            <v>0</v>
          </cell>
        </row>
        <row r="638">
          <cell r="C638" t="str">
            <v>Czech Republic excluding SlovakiaCalculation and Recording of Interest Income and Fees</v>
          </cell>
          <cell r="D638">
            <v>0</v>
          </cell>
        </row>
        <row r="639">
          <cell r="C639" t="str">
            <v>Czech Republic excluding SlovakiaForeclosures &amp; Repossessions</v>
          </cell>
          <cell r="D639">
            <v>0</v>
          </cell>
        </row>
        <row r="640">
          <cell r="C640" t="str">
            <v>Czech Republic excluding SlovakiaCredit Administration</v>
          </cell>
          <cell r="D640">
            <v>0</v>
          </cell>
        </row>
        <row r="641">
          <cell r="C641" t="str">
            <v>Czech Republic excluding SlovakiaCredit Monitoring including Assessment of Residual Values</v>
          </cell>
          <cell r="D641">
            <v>0</v>
          </cell>
        </row>
        <row r="642">
          <cell r="C642" t="str">
            <v>Czech Republic excluding SlovakiaPortfolio Management</v>
          </cell>
          <cell r="D642">
            <v>0</v>
          </cell>
        </row>
        <row r="643">
          <cell r="C643" t="str">
            <v>Czech Republic excluding SlovakiaDeliquency &amp; Reserving</v>
          </cell>
          <cell r="D643">
            <v>0</v>
          </cell>
        </row>
        <row r="644">
          <cell r="C644" t="str">
            <v>Czech Republic excluding SlovakiaRecording of Allowance for Credit Losses</v>
          </cell>
          <cell r="D644">
            <v>0</v>
          </cell>
        </row>
        <row r="645">
          <cell r="C645" t="str">
            <v>Czech Republic excluding SlovakiaStructuring of Transactions</v>
          </cell>
          <cell r="D645">
            <v>0</v>
          </cell>
        </row>
        <row r="646">
          <cell r="C646" t="str">
            <v>Czech Republic excluding SlovakiaCalculation &amp; Recording of Residual Interest</v>
          </cell>
          <cell r="D646">
            <v>0</v>
          </cell>
        </row>
        <row r="647">
          <cell r="C647" t="str">
            <v>Czech Republic excluding SlovakiaResidual Interests Valuation and Accrual of Income</v>
          </cell>
          <cell r="D647">
            <v>0</v>
          </cell>
        </row>
        <row r="648">
          <cell r="C648" t="str">
            <v>Czech Republic excluding SlovakiaFAS 140</v>
          </cell>
          <cell r="D648">
            <v>0</v>
          </cell>
        </row>
        <row r="649">
          <cell r="C649" t="str">
            <v>Czech Republic excluding SlovakiaRegulatory Financial Reporting</v>
          </cell>
          <cell r="D649">
            <v>0</v>
          </cell>
        </row>
        <row r="650">
          <cell r="C650" t="str">
            <v>Czech Republic excluding SlovakiaCapital Planning and Monitoring</v>
          </cell>
          <cell r="D650">
            <v>0</v>
          </cell>
        </row>
        <row r="651">
          <cell r="C651" t="str">
            <v>Czech Republic excluding SlovakiaCalculating Tax</v>
          </cell>
          <cell r="D651">
            <v>0</v>
          </cell>
        </row>
        <row r="652">
          <cell r="C652" t="str">
            <v>Czech Republic excluding SlovakiaTax Controllership</v>
          </cell>
          <cell r="D652">
            <v>0</v>
          </cell>
        </row>
        <row r="653">
          <cell r="C653" t="str">
            <v>Czech Republic excluding SlovakiaTax Return Filing</v>
          </cell>
          <cell r="D653">
            <v>0</v>
          </cell>
        </row>
        <row r="654">
          <cell r="C654" t="str">
            <v>Czech Republic excluding SlovakiaSubpart F</v>
          </cell>
          <cell r="D654">
            <v>0</v>
          </cell>
        </row>
        <row r="655">
          <cell r="C655" t="str">
            <v>Czech Republic excluding SlovakiaPayroll</v>
          </cell>
          <cell r="D655">
            <v>0</v>
          </cell>
        </row>
        <row r="656">
          <cell r="C656" t="str">
            <v>Czech Republic excluding SlovakiaEmployee Data &amp; Benefits</v>
          </cell>
          <cell r="D656">
            <v>0</v>
          </cell>
        </row>
        <row r="657">
          <cell r="C657" t="str">
            <v>Czech Republic excluding SlovakiaDetermine Credit, Interest Rate and Counterparty Risk</v>
          </cell>
          <cell r="D657">
            <v>0</v>
          </cell>
        </row>
        <row r="658">
          <cell r="C658" t="str">
            <v>Czech Republic excluding SlovakiaDocumentation and Assessment of Effectiveness</v>
          </cell>
          <cell r="D658">
            <v>0</v>
          </cell>
        </row>
        <row r="659">
          <cell r="C659" t="str">
            <v>Czech Republic excluding SlovakiaMonitoring Risks and Compliance</v>
          </cell>
          <cell r="D659">
            <v>0</v>
          </cell>
        </row>
        <row r="660">
          <cell r="C660" t="str">
            <v>Czech Republic excluding SlovakiaValuation and Pricing</v>
          </cell>
          <cell r="D660">
            <v>0</v>
          </cell>
        </row>
        <row r="661">
          <cell r="C661" t="str">
            <v>Czech Republic excluding SlovakiaNew Product Development</v>
          </cell>
          <cell r="D661">
            <v>0</v>
          </cell>
        </row>
        <row r="662">
          <cell r="C662" t="str">
            <v>Czech Republic excluding SlovakiaDue Diligence</v>
          </cell>
          <cell r="D662">
            <v>0</v>
          </cell>
        </row>
        <row r="663">
          <cell r="C663" t="str">
            <v>Czech Republic excluding SlovakiaAuthorization and Funding</v>
          </cell>
          <cell r="D663">
            <v>0</v>
          </cell>
        </row>
        <row r="664">
          <cell r="C664" t="str">
            <v>Czech Republic excluding SlovakiaIntegration Planning</v>
          </cell>
          <cell r="D664">
            <v>0</v>
          </cell>
        </row>
        <row r="665">
          <cell r="C665" t="str">
            <v>Czech Republic excluding SlovakiaTransaction Accounting</v>
          </cell>
          <cell r="D665">
            <v>0</v>
          </cell>
        </row>
        <row r="666">
          <cell r="C666" t="str">
            <v>Czech Republic excluding SlovakiaIntegrity and Ethical values</v>
          </cell>
          <cell r="D666">
            <v>0</v>
          </cell>
        </row>
        <row r="667">
          <cell r="C667" t="str">
            <v>Czech Republic excluding SlovakiaCommitment to Competence</v>
          </cell>
          <cell r="D667">
            <v>0</v>
          </cell>
        </row>
        <row r="668">
          <cell r="C668" t="str">
            <v>Czech Republic excluding SlovakiaBoard of Directors, Management, Audit Committee</v>
          </cell>
          <cell r="D668">
            <v>0</v>
          </cell>
        </row>
        <row r="669">
          <cell r="C669" t="str">
            <v>Czech Republic excluding SlovakiaManagement Philosophy and Operating Style</v>
          </cell>
          <cell r="D669">
            <v>0</v>
          </cell>
        </row>
        <row r="670">
          <cell r="C670" t="str">
            <v>Czech Republic excluding SlovakiaOrganizational Structure</v>
          </cell>
          <cell r="D670">
            <v>0</v>
          </cell>
        </row>
        <row r="671">
          <cell r="C671" t="str">
            <v>Czech Republic excluding SlovakiaAssignment of Authority and Responsibility</v>
          </cell>
          <cell r="D671">
            <v>0</v>
          </cell>
        </row>
        <row r="672">
          <cell r="C672" t="str">
            <v>Czech Republic excluding SlovakiaHuman Resource Policies and Practices</v>
          </cell>
          <cell r="D672">
            <v>0</v>
          </cell>
        </row>
        <row r="673">
          <cell r="C673" t="str">
            <v>Czech Republic excluding SlovakiaBusiness Wide Obj</v>
          </cell>
          <cell r="D673">
            <v>0</v>
          </cell>
        </row>
        <row r="674">
          <cell r="C674" t="str">
            <v>Czech Republic excluding SlovakiaManage Third Party Services</v>
          </cell>
          <cell r="D674">
            <v>0</v>
          </cell>
        </row>
        <row r="675">
          <cell r="C675" t="str">
            <v>Czech Republic excluding SlovakiaManage Performance &amp; Capacity</v>
          </cell>
          <cell r="D675">
            <v>0</v>
          </cell>
        </row>
        <row r="676">
          <cell r="C676" t="str">
            <v>Czech Republic excluding SlovakiaEnsure Continuous Service</v>
          </cell>
          <cell r="D676">
            <v>0</v>
          </cell>
        </row>
        <row r="677">
          <cell r="C677" t="str">
            <v>Czech Republic excluding SlovakiaEnsure System Security</v>
          </cell>
          <cell r="D677">
            <v>0</v>
          </cell>
        </row>
        <row r="678">
          <cell r="C678" t="str">
            <v>Czech Republic excluding SlovakiaEducate &amp; Train Users</v>
          </cell>
          <cell r="D678">
            <v>0</v>
          </cell>
        </row>
        <row r="679">
          <cell r="C679" t="str">
            <v>Czech Republic excluding SlovakiaManage Problems &amp; Incidents</v>
          </cell>
          <cell r="D679">
            <v>0</v>
          </cell>
        </row>
        <row r="680">
          <cell r="C680" t="str">
            <v>Czech Republic excluding SlovakiaManage Data</v>
          </cell>
          <cell r="D680">
            <v>0</v>
          </cell>
        </row>
        <row r="681">
          <cell r="C681" t="str">
            <v>Czech Republic excluding SlovakiaManage IT Physical Space</v>
          </cell>
          <cell r="D681">
            <v>0</v>
          </cell>
        </row>
        <row r="682">
          <cell r="C682" t="str">
            <v>Czech Republic excluding SlovakiaManage Operations</v>
          </cell>
          <cell r="D682">
            <v>0</v>
          </cell>
        </row>
        <row r="683">
          <cell r="C683" t="str">
            <v>Czech Republic excluding SlovakiaManage Changes</v>
          </cell>
          <cell r="D683">
            <v>0</v>
          </cell>
        </row>
        <row r="684">
          <cell r="C684" t="str">
            <v>Czech Republic excluding SlovakiaAssess General IT Controls</v>
          </cell>
          <cell r="D684">
            <v>0</v>
          </cell>
        </row>
        <row r="685">
          <cell r="C685"/>
        </row>
        <row r="686">
          <cell r="C686" t="str">
            <v>DenmarkControllership</v>
          </cell>
          <cell r="D686">
            <v>0</v>
          </cell>
        </row>
        <row r="687">
          <cell r="C687" t="str">
            <v>DenmarkOperating Cash &amp; Accrual</v>
          </cell>
          <cell r="D687">
            <v>0</v>
          </cell>
        </row>
        <row r="688">
          <cell r="C688" t="str">
            <v>DenmarkU.S. GAAP Adjustments</v>
          </cell>
          <cell r="D688">
            <v>0</v>
          </cell>
        </row>
        <row r="689">
          <cell r="C689" t="str">
            <v>DenmarkForeign Currency</v>
          </cell>
          <cell r="D689">
            <v>0</v>
          </cell>
        </row>
        <row r="690">
          <cell r="C690" t="str">
            <v xml:space="preserve">DenmarkInterface and Consolidation </v>
          </cell>
          <cell r="D690">
            <v>0</v>
          </cell>
        </row>
        <row r="691">
          <cell r="C691" t="str">
            <v>DenmarkFinancial Planning and Analysis (FP&amp;A)</v>
          </cell>
          <cell r="D691">
            <v>0</v>
          </cell>
        </row>
        <row r="692">
          <cell r="C692" t="str">
            <v>DenmarkUnderwriting</v>
          </cell>
          <cell r="D692">
            <v>0</v>
          </cell>
        </row>
        <row r="693">
          <cell r="C693" t="str">
            <v>DenmarkDistributions</v>
          </cell>
          <cell r="D693">
            <v>0</v>
          </cell>
        </row>
        <row r="694">
          <cell r="C694" t="str">
            <v>DenmarkServicing/Cash Receipts &amp; Payments</v>
          </cell>
          <cell r="D694">
            <v>0</v>
          </cell>
        </row>
        <row r="695">
          <cell r="C695" t="str">
            <v>DenmarkCalculation and Recording of Interest Income and Fees</v>
          </cell>
          <cell r="D695">
            <v>0</v>
          </cell>
        </row>
        <row r="696">
          <cell r="C696" t="str">
            <v>DenmarkForeclosures &amp; Repossessions</v>
          </cell>
          <cell r="D696">
            <v>0</v>
          </cell>
        </row>
        <row r="697">
          <cell r="C697" t="str">
            <v>DenmarkCredit Administration</v>
          </cell>
          <cell r="D697">
            <v>0</v>
          </cell>
        </row>
        <row r="698">
          <cell r="C698" t="str">
            <v>DenmarkCredit Monitoring including Assessment of Residual Values</v>
          </cell>
          <cell r="D698">
            <v>0</v>
          </cell>
        </row>
        <row r="699">
          <cell r="C699" t="str">
            <v>DenmarkPortfolio Management</v>
          </cell>
          <cell r="D699">
            <v>0</v>
          </cell>
        </row>
        <row r="700">
          <cell r="C700" t="str">
            <v>DenmarkDeliquency &amp; Reserving</v>
          </cell>
          <cell r="D700">
            <v>0</v>
          </cell>
        </row>
        <row r="701">
          <cell r="C701" t="str">
            <v>DenmarkRecording of Allowance for Credit Losses</v>
          </cell>
          <cell r="D701">
            <v>0</v>
          </cell>
        </row>
        <row r="702">
          <cell r="C702" t="str">
            <v>DenmarkStructuring of Transactions</v>
          </cell>
          <cell r="D702">
            <v>0</v>
          </cell>
        </row>
        <row r="703">
          <cell r="C703" t="str">
            <v>DenmarkCalculation &amp; Recording of Residual Interest</v>
          </cell>
          <cell r="D703">
            <v>0</v>
          </cell>
        </row>
        <row r="704">
          <cell r="C704" t="str">
            <v>DenmarkResidual Interests Valuation and Accrual of Income</v>
          </cell>
          <cell r="D704">
            <v>0</v>
          </cell>
        </row>
        <row r="705">
          <cell r="C705" t="str">
            <v>DenmarkFAS 140</v>
          </cell>
          <cell r="D705">
            <v>0</v>
          </cell>
        </row>
        <row r="706">
          <cell r="C706" t="str">
            <v>DenmarkRegulatory Financial Reporting</v>
          </cell>
          <cell r="D706">
            <v>0</v>
          </cell>
        </row>
        <row r="707">
          <cell r="C707" t="str">
            <v>DenmarkCapital Planning and Monitoring</v>
          </cell>
          <cell r="D707">
            <v>0</v>
          </cell>
        </row>
        <row r="708">
          <cell r="C708" t="str">
            <v>DenmarkCalculating Tax</v>
          </cell>
          <cell r="D708">
            <v>0</v>
          </cell>
        </row>
        <row r="709">
          <cell r="C709" t="str">
            <v>DenmarkTax Controllership</v>
          </cell>
          <cell r="D709">
            <v>0</v>
          </cell>
        </row>
        <row r="710">
          <cell r="C710" t="str">
            <v>DenmarkTax Return Filing</v>
          </cell>
          <cell r="D710">
            <v>0</v>
          </cell>
        </row>
        <row r="711">
          <cell r="C711" t="str">
            <v>DenmarkSubpart F</v>
          </cell>
          <cell r="D711">
            <v>0</v>
          </cell>
        </row>
        <row r="712">
          <cell r="C712" t="str">
            <v>DenmarkPayroll</v>
          </cell>
          <cell r="D712">
            <v>0</v>
          </cell>
        </row>
        <row r="713">
          <cell r="C713" t="str">
            <v>DenmarkEmployee Data &amp; Benefits</v>
          </cell>
          <cell r="D713">
            <v>0</v>
          </cell>
        </row>
        <row r="714">
          <cell r="C714" t="str">
            <v>DenmarkDetermine Credit, Interest Rate and Counterparty Risk</v>
          </cell>
          <cell r="D714">
            <v>0</v>
          </cell>
        </row>
        <row r="715">
          <cell r="C715" t="str">
            <v>DenmarkDocumentation and Assessment of Effectiveness</v>
          </cell>
          <cell r="D715">
            <v>0</v>
          </cell>
        </row>
        <row r="716">
          <cell r="C716" t="str">
            <v>DenmarkMonitoring Risks and Compliance</v>
          </cell>
          <cell r="D716">
            <v>0</v>
          </cell>
        </row>
        <row r="717">
          <cell r="C717" t="str">
            <v>DenmarkValuation and Pricing</v>
          </cell>
          <cell r="D717">
            <v>0</v>
          </cell>
        </row>
        <row r="718">
          <cell r="C718" t="str">
            <v>DenmarkNew Product Development</v>
          </cell>
          <cell r="D718">
            <v>0</v>
          </cell>
        </row>
        <row r="719">
          <cell r="C719" t="str">
            <v>DenmarkDue Diligence</v>
          </cell>
          <cell r="D719">
            <v>0</v>
          </cell>
        </row>
        <row r="720">
          <cell r="C720" t="str">
            <v>DenmarkAuthorization and Funding</v>
          </cell>
          <cell r="D720">
            <v>0</v>
          </cell>
        </row>
        <row r="721">
          <cell r="C721" t="str">
            <v>DenmarkIntegration Planning</v>
          </cell>
          <cell r="D721">
            <v>0</v>
          </cell>
        </row>
        <row r="722">
          <cell r="C722" t="str">
            <v>DenmarkTransaction Accounting</v>
          </cell>
          <cell r="D722">
            <v>0</v>
          </cell>
        </row>
        <row r="723">
          <cell r="C723" t="str">
            <v>DenmarkIntegrity and Ethical values</v>
          </cell>
          <cell r="D723">
            <v>0</v>
          </cell>
        </row>
        <row r="724">
          <cell r="C724" t="str">
            <v>DenmarkCommitment to Competence</v>
          </cell>
          <cell r="D724">
            <v>0</v>
          </cell>
        </row>
        <row r="725">
          <cell r="C725" t="str">
            <v>DenmarkBoard of Directors, Management, Audit Committee</v>
          </cell>
          <cell r="D725">
            <v>0</v>
          </cell>
        </row>
        <row r="726">
          <cell r="C726" t="str">
            <v>DenmarkManagement Philosophy and Operating Style</v>
          </cell>
          <cell r="D726">
            <v>0</v>
          </cell>
        </row>
        <row r="727">
          <cell r="C727" t="str">
            <v>DenmarkOrganizational Structure</v>
          </cell>
          <cell r="D727">
            <v>0</v>
          </cell>
        </row>
        <row r="728">
          <cell r="C728" t="str">
            <v>DenmarkAssignment of Authority and Responsibility</v>
          </cell>
          <cell r="D728">
            <v>0</v>
          </cell>
        </row>
        <row r="729">
          <cell r="C729" t="str">
            <v>DenmarkHuman Resource Policies and Practices</v>
          </cell>
          <cell r="D729">
            <v>0</v>
          </cell>
        </row>
        <row r="730">
          <cell r="C730" t="str">
            <v>DenmarkBusiness Wide Obj</v>
          </cell>
          <cell r="D730">
            <v>0</v>
          </cell>
        </row>
        <row r="731">
          <cell r="C731" t="str">
            <v>DenmarkManage Third Party Services</v>
          </cell>
          <cell r="D731">
            <v>0</v>
          </cell>
        </row>
        <row r="732">
          <cell r="C732" t="str">
            <v>DenmarkManage Performance &amp; Capacity</v>
          </cell>
          <cell r="D732">
            <v>0</v>
          </cell>
        </row>
        <row r="733">
          <cell r="C733" t="str">
            <v>DenmarkEnsure Continuous Service</v>
          </cell>
          <cell r="D733">
            <v>0</v>
          </cell>
        </row>
        <row r="734">
          <cell r="C734" t="str">
            <v>DenmarkEnsure System Security</v>
          </cell>
          <cell r="D734">
            <v>0</v>
          </cell>
        </row>
        <row r="735">
          <cell r="C735" t="str">
            <v>DenmarkEducate &amp; Train Users</v>
          </cell>
          <cell r="D735">
            <v>0</v>
          </cell>
        </row>
        <row r="736">
          <cell r="C736" t="str">
            <v>DenmarkManage Problems &amp; Incidents</v>
          </cell>
          <cell r="D736">
            <v>0</v>
          </cell>
        </row>
        <row r="737">
          <cell r="C737" t="str">
            <v>DenmarkManage Data</v>
          </cell>
          <cell r="D737">
            <v>0</v>
          </cell>
        </row>
        <row r="738">
          <cell r="C738" t="str">
            <v>DenmarkManage IT Physical Space</v>
          </cell>
          <cell r="D738">
            <v>0</v>
          </cell>
        </row>
        <row r="739">
          <cell r="C739" t="str">
            <v>DenmarkManage Operations</v>
          </cell>
          <cell r="D739">
            <v>0</v>
          </cell>
        </row>
        <row r="740">
          <cell r="C740" t="str">
            <v>DenmarkManage Changes</v>
          </cell>
          <cell r="D740">
            <v>0</v>
          </cell>
        </row>
        <row r="741">
          <cell r="C741" t="str">
            <v>DenmarkAssess General IT Controls</v>
          </cell>
          <cell r="D741">
            <v>0</v>
          </cell>
        </row>
        <row r="742">
          <cell r="C742"/>
        </row>
        <row r="743">
          <cell r="C743" t="str">
            <v>FranceControllership</v>
          </cell>
          <cell r="D743">
            <v>0</v>
          </cell>
        </row>
        <row r="744">
          <cell r="C744" t="str">
            <v>FranceOperating Cash &amp; Accrual</v>
          </cell>
          <cell r="D744">
            <v>0</v>
          </cell>
        </row>
        <row r="745">
          <cell r="C745" t="str">
            <v>FranceU.S. GAAP Adjustments</v>
          </cell>
          <cell r="D745">
            <v>0</v>
          </cell>
        </row>
        <row r="746">
          <cell r="C746" t="str">
            <v>FranceForeign Currency</v>
          </cell>
          <cell r="D746">
            <v>0</v>
          </cell>
        </row>
        <row r="747">
          <cell r="C747" t="str">
            <v xml:space="preserve">FranceInterface and Consolidation </v>
          </cell>
          <cell r="D747">
            <v>0</v>
          </cell>
        </row>
        <row r="748">
          <cell r="C748" t="str">
            <v>FranceFinancial Planning and Analysis (FP&amp;A)</v>
          </cell>
          <cell r="D748">
            <v>0</v>
          </cell>
        </row>
        <row r="749">
          <cell r="C749" t="str">
            <v>FranceUnderwriting</v>
          </cell>
          <cell r="D749">
            <v>0</v>
          </cell>
        </row>
        <row r="750">
          <cell r="C750" t="str">
            <v>FranceDistributions</v>
          </cell>
          <cell r="D750">
            <v>0</v>
          </cell>
        </row>
        <row r="751">
          <cell r="C751" t="str">
            <v>FranceServicing/Cash Receipts &amp; Payments</v>
          </cell>
          <cell r="D751">
            <v>0</v>
          </cell>
        </row>
        <row r="752">
          <cell r="C752" t="str">
            <v>FranceCalculation and Recording of Interest Income and Fees</v>
          </cell>
          <cell r="D752">
            <v>0</v>
          </cell>
        </row>
        <row r="753">
          <cell r="C753" t="str">
            <v>FranceForeclosures &amp; Repossessions</v>
          </cell>
          <cell r="D753">
            <v>0</v>
          </cell>
        </row>
        <row r="754">
          <cell r="C754" t="str">
            <v>FranceCredit Administration</v>
          </cell>
          <cell r="D754">
            <v>0</v>
          </cell>
        </row>
        <row r="755">
          <cell r="C755" t="str">
            <v>FranceCredit Monitoring including Assessment of Residual Values</v>
          </cell>
          <cell r="D755">
            <v>0</v>
          </cell>
        </row>
        <row r="756">
          <cell r="C756" t="str">
            <v>FrancePortfolio Management</v>
          </cell>
          <cell r="D756">
            <v>0</v>
          </cell>
        </row>
        <row r="757">
          <cell r="C757" t="str">
            <v>FranceDeliquency &amp; Reserving</v>
          </cell>
          <cell r="D757">
            <v>0</v>
          </cell>
        </row>
        <row r="758">
          <cell r="C758" t="str">
            <v>FranceRecording of Allowance for Credit Losses</v>
          </cell>
          <cell r="D758">
            <v>0</v>
          </cell>
        </row>
        <row r="759">
          <cell r="C759" t="str">
            <v>FranceStructuring of Transactions</v>
          </cell>
          <cell r="D759">
            <v>0</v>
          </cell>
        </row>
        <row r="760">
          <cell r="C760" t="str">
            <v>FranceCalculation &amp; Recording of Residual Interest</v>
          </cell>
          <cell r="D760">
            <v>0</v>
          </cell>
        </row>
        <row r="761">
          <cell r="C761" t="str">
            <v>FranceResidual Interests Valuation and Accrual of Income</v>
          </cell>
          <cell r="D761">
            <v>0</v>
          </cell>
        </row>
        <row r="762">
          <cell r="C762" t="str">
            <v>FranceFAS 140</v>
          </cell>
          <cell r="D762">
            <v>0</v>
          </cell>
        </row>
        <row r="763">
          <cell r="C763" t="str">
            <v>FranceRegulatory Financial Reporting</v>
          </cell>
          <cell r="D763">
            <v>0</v>
          </cell>
        </row>
        <row r="764">
          <cell r="C764" t="str">
            <v>FranceCapital Planning and Monitoring</v>
          </cell>
          <cell r="D764">
            <v>0</v>
          </cell>
        </row>
        <row r="765">
          <cell r="C765" t="str">
            <v>FranceCalculating Tax</v>
          </cell>
          <cell r="D765">
            <v>0</v>
          </cell>
        </row>
        <row r="766">
          <cell r="C766" t="str">
            <v>FranceTax Controllership</v>
          </cell>
          <cell r="D766">
            <v>0</v>
          </cell>
        </row>
        <row r="767">
          <cell r="C767" t="str">
            <v>FranceTax Return Filing</v>
          </cell>
          <cell r="D767">
            <v>0</v>
          </cell>
        </row>
        <row r="768">
          <cell r="C768" t="str">
            <v>FranceSubpart F</v>
          </cell>
          <cell r="D768">
            <v>0</v>
          </cell>
        </row>
        <row r="769">
          <cell r="C769" t="str">
            <v>FrancePayroll</v>
          </cell>
          <cell r="D769">
            <v>0</v>
          </cell>
        </row>
        <row r="770">
          <cell r="C770" t="str">
            <v>FranceEmployee Data &amp; Benefits</v>
          </cell>
          <cell r="D770">
            <v>0</v>
          </cell>
        </row>
        <row r="771">
          <cell r="C771" t="str">
            <v>FranceDetermine Credit, Interest Rate and Counterparty Risk</v>
          </cell>
          <cell r="D771">
            <v>0</v>
          </cell>
        </row>
        <row r="772">
          <cell r="C772" t="str">
            <v>FranceDocumentation and Assessment of Effectiveness</v>
          </cell>
          <cell r="D772">
            <v>0</v>
          </cell>
        </row>
        <row r="773">
          <cell r="C773" t="str">
            <v>FranceMonitoring Risks and Compliance</v>
          </cell>
          <cell r="D773">
            <v>0</v>
          </cell>
        </row>
        <row r="774">
          <cell r="C774" t="str">
            <v>FranceValuation and Pricing</v>
          </cell>
          <cell r="D774">
            <v>0</v>
          </cell>
        </row>
        <row r="775">
          <cell r="C775" t="str">
            <v>FranceNew Product Development</v>
          </cell>
          <cell r="D775">
            <v>0</v>
          </cell>
        </row>
        <row r="776">
          <cell r="C776" t="str">
            <v>FranceDue Diligence</v>
          </cell>
          <cell r="D776">
            <v>0</v>
          </cell>
        </row>
        <row r="777">
          <cell r="C777" t="str">
            <v>FranceAuthorization and Funding</v>
          </cell>
          <cell r="D777">
            <v>0</v>
          </cell>
        </row>
        <row r="778">
          <cell r="C778" t="str">
            <v>FranceIntegration Planning</v>
          </cell>
          <cell r="D778">
            <v>0</v>
          </cell>
        </row>
        <row r="779">
          <cell r="C779" t="str">
            <v>FranceTransaction Accounting</v>
          </cell>
          <cell r="D779">
            <v>0</v>
          </cell>
        </row>
        <row r="780">
          <cell r="C780" t="str">
            <v>FranceIntegrity and Ethical values</v>
          </cell>
          <cell r="D780">
            <v>0</v>
          </cell>
        </row>
        <row r="781">
          <cell r="C781" t="str">
            <v>FranceCommitment to Competence</v>
          </cell>
          <cell r="D781">
            <v>0</v>
          </cell>
        </row>
        <row r="782">
          <cell r="C782" t="str">
            <v>FranceBoard of Directors, Management, Audit Committee</v>
          </cell>
          <cell r="D782">
            <v>0</v>
          </cell>
        </row>
        <row r="783">
          <cell r="C783" t="str">
            <v>FranceManagement Philosophy and Operating Style</v>
          </cell>
          <cell r="D783">
            <v>0</v>
          </cell>
        </row>
        <row r="784">
          <cell r="C784" t="str">
            <v>FranceOrganizational Structure</v>
          </cell>
          <cell r="D784">
            <v>0</v>
          </cell>
        </row>
        <row r="785">
          <cell r="C785" t="str">
            <v>FranceAssignment of Authority and Responsibility</v>
          </cell>
          <cell r="D785">
            <v>0</v>
          </cell>
        </row>
        <row r="786">
          <cell r="C786" t="str">
            <v>FranceHuman Resource Policies and Practices</v>
          </cell>
          <cell r="D786">
            <v>0</v>
          </cell>
        </row>
        <row r="787">
          <cell r="C787" t="str">
            <v>FranceBusiness Wide Obj</v>
          </cell>
          <cell r="D787">
            <v>0</v>
          </cell>
        </row>
        <row r="788">
          <cell r="C788" t="str">
            <v>FranceManage Third Party Services</v>
          </cell>
          <cell r="D788">
            <v>0</v>
          </cell>
        </row>
        <row r="789">
          <cell r="C789" t="str">
            <v>FranceManage Performance &amp; Capacity</v>
          </cell>
          <cell r="D789">
            <v>0</v>
          </cell>
        </row>
        <row r="790">
          <cell r="C790" t="str">
            <v>FranceEnsure Continuous Service</v>
          </cell>
          <cell r="D790">
            <v>0</v>
          </cell>
        </row>
        <row r="791">
          <cell r="C791" t="str">
            <v>FranceEnsure System Security</v>
          </cell>
          <cell r="D791">
            <v>0</v>
          </cell>
        </row>
        <row r="792">
          <cell r="C792" t="str">
            <v>FranceEducate &amp; Train Users</v>
          </cell>
          <cell r="D792">
            <v>0</v>
          </cell>
        </row>
        <row r="793">
          <cell r="C793" t="str">
            <v>FranceManage Problems &amp; Incidents</v>
          </cell>
          <cell r="D793">
            <v>0</v>
          </cell>
        </row>
        <row r="794">
          <cell r="C794" t="str">
            <v>FranceManage Data</v>
          </cell>
          <cell r="D794">
            <v>0</v>
          </cell>
        </row>
        <row r="795">
          <cell r="C795" t="str">
            <v>FranceManage IT Physical Space</v>
          </cell>
          <cell r="D795">
            <v>0</v>
          </cell>
        </row>
        <row r="796">
          <cell r="C796" t="str">
            <v>FranceManage Operations</v>
          </cell>
          <cell r="D796">
            <v>0</v>
          </cell>
        </row>
        <row r="797">
          <cell r="C797" t="str">
            <v>FranceManage Changes</v>
          </cell>
          <cell r="D797">
            <v>0</v>
          </cell>
        </row>
        <row r="798">
          <cell r="C798" t="str">
            <v>FranceAssess General IT Controls</v>
          </cell>
          <cell r="D798">
            <v>0</v>
          </cell>
        </row>
        <row r="799">
          <cell r="C799"/>
        </row>
        <row r="800">
          <cell r="C800" t="str">
            <v>FNBControllership</v>
          </cell>
          <cell r="D800">
            <v>0</v>
          </cell>
        </row>
        <row r="801">
          <cell r="C801" t="str">
            <v>FNBOperating Cash &amp; Accrual</v>
          </cell>
          <cell r="D801">
            <v>0</v>
          </cell>
        </row>
        <row r="802">
          <cell r="C802" t="str">
            <v>FNBU.S. GAAP Adjustments</v>
          </cell>
          <cell r="D802">
            <v>0</v>
          </cell>
        </row>
        <row r="803">
          <cell r="C803" t="str">
            <v>FNBForeign Currency</v>
          </cell>
          <cell r="D803">
            <v>0</v>
          </cell>
        </row>
        <row r="804">
          <cell r="C804" t="str">
            <v xml:space="preserve">FNBInterface and Consolidation </v>
          </cell>
          <cell r="D804">
            <v>0</v>
          </cell>
        </row>
        <row r="805">
          <cell r="C805" t="str">
            <v>FNBFinancial Planning and Analysis (FP&amp;A)</v>
          </cell>
          <cell r="D805">
            <v>0</v>
          </cell>
        </row>
        <row r="806">
          <cell r="C806" t="str">
            <v>FNBUnderwriting</v>
          </cell>
          <cell r="D806">
            <v>0</v>
          </cell>
        </row>
        <row r="807">
          <cell r="C807" t="str">
            <v>FNBDistributions</v>
          </cell>
          <cell r="D807">
            <v>0</v>
          </cell>
        </row>
        <row r="808">
          <cell r="C808" t="str">
            <v>FNBServicing/Cash Receipts &amp; Payments</v>
          </cell>
          <cell r="D808">
            <v>0</v>
          </cell>
        </row>
        <row r="809">
          <cell r="C809" t="str">
            <v>FNBCalculation and Recording of Interest Income and Fees</v>
          </cell>
          <cell r="D809">
            <v>0</v>
          </cell>
        </row>
        <row r="810">
          <cell r="C810" t="str">
            <v>FNBForeclosures &amp; Repossessions</v>
          </cell>
          <cell r="D810">
            <v>0</v>
          </cell>
        </row>
        <row r="811">
          <cell r="C811" t="str">
            <v>FNBCredit Administration</v>
          </cell>
          <cell r="D811">
            <v>0</v>
          </cell>
        </row>
        <row r="812">
          <cell r="C812" t="str">
            <v>FNBCredit Monitoring including Assessment of Residual Values</v>
          </cell>
          <cell r="D812">
            <v>0</v>
          </cell>
        </row>
        <row r="813">
          <cell r="C813" t="str">
            <v>FNBPortfolio Management</v>
          </cell>
          <cell r="D813">
            <v>0</v>
          </cell>
        </row>
        <row r="814">
          <cell r="C814" t="str">
            <v>FNBDeliquency &amp; Reserving</v>
          </cell>
          <cell r="D814">
            <v>0</v>
          </cell>
        </row>
        <row r="815">
          <cell r="C815" t="str">
            <v>FNBRecording of Allowance for Credit Losses</v>
          </cell>
          <cell r="D815">
            <v>0</v>
          </cell>
        </row>
        <row r="816">
          <cell r="C816" t="str">
            <v>FNBStructuring of Transactions</v>
          </cell>
          <cell r="D816">
            <v>0</v>
          </cell>
        </row>
        <row r="817">
          <cell r="C817" t="str">
            <v>FNBCalculation &amp; Recording of Residual Interest</v>
          </cell>
          <cell r="D817">
            <v>0</v>
          </cell>
        </row>
        <row r="818">
          <cell r="C818" t="str">
            <v>FNBResidual Interests Valuation and Accrual of Income</v>
          </cell>
          <cell r="D818">
            <v>0</v>
          </cell>
        </row>
        <row r="819">
          <cell r="C819" t="str">
            <v>FNBFAS 140</v>
          </cell>
          <cell r="D819">
            <v>0</v>
          </cell>
        </row>
        <row r="820">
          <cell r="C820" t="str">
            <v>FNBRegulatory Financial Reporting</v>
          </cell>
          <cell r="D820">
            <v>0</v>
          </cell>
        </row>
        <row r="821">
          <cell r="C821" t="str">
            <v>FNBCapital Planning and Monitoring</v>
          </cell>
          <cell r="D821">
            <v>0</v>
          </cell>
        </row>
        <row r="822">
          <cell r="C822" t="str">
            <v>FNBCalculating Tax</v>
          </cell>
          <cell r="D822">
            <v>0</v>
          </cell>
        </row>
        <row r="823">
          <cell r="C823" t="str">
            <v>FNBTax Controllership</v>
          </cell>
          <cell r="D823">
            <v>0</v>
          </cell>
        </row>
        <row r="824">
          <cell r="C824" t="str">
            <v>FNBTax Return Filing</v>
          </cell>
          <cell r="D824">
            <v>0</v>
          </cell>
        </row>
        <row r="825">
          <cell r="C825" t="str">
            <v>FNBSubpart F</v>
          </cell>
          <cell r="D825">
            <v>0</v>
          </cell>
        </row>
        <row r="826">
          <cell r="C826" t="str">
            <v>FNBPayroll</v>
          </cell>
          <cell r="D826">
            <v>0</v>
          </cell>
        </row>
        <row r="827">
          <cell r="C827" t="str">
            <v>FNBEmployee Data &amp; Benefits</v>
          </cell>
          <cell r="D827">
            <v>0</v>
          </cell>
        </row>
        <row r="828">
          <cell r="C828" t="str">
            <v>FNBDetermine Credit, Interest Rate and Counterparty Risk</v>
          </cell>
          <cell r="D828">
            <v>0</v>
          </cell>
        </row>
        <row r="829">
          <cell r="C829" t="str">
            <v>FNBDocumentation and Assessment of Effectiveness</v>
          </cell>
          <cell r="D829">
            <v>0</v>
          </cell>
        </row>
        <row r="830">
          <cell r="C830" t="str">
            <v>FNBMonitoring Risks and Compliance</v>
          </cell>
          <cell r="D830">
            <v>0</v>
          </cell>
        </row>
        <row r="831">
          <cell r="C831" t="str">
            <v>FNBValuation and Pricing</v>
          </cell>
          <cell r="D831">
            <v>0</v>
          </cell>
        </row>
        <row r="832">
          <cell r="C832" t="str">
            <v>FNBNew Product Development</v>
          </cell>
          <cell r="D832">
            <v>0</v>
          </cell>
        </row>
        <row r="833">
          <cell r="C833" t="str">
            <v>FNBDue Diligence</v>
          </cell>
          <cell r="D833">
            <v>0</v>
          </cell>
        </row>
        <row r="834">
          <cell r="C834" t="str">
            <v>FNBAuthorization and Funding</v>
          </cell>
          <cell r="D834">
            <v>0</v>
          </cell>
        </row>
        <row r="835">
          <cell r="C835" t="str">
            <v>FNBIntegration Planning</v>
          </cell>
          <cell r="D835">
            <v>0</v>
          </cell>
        </row>
        <row r="836">
          <cell r="C836" t="str">
            <v>FNBTransaction Accounting</v>
          </cell>
          <cell r="D836">
            <v>0</v>
          </cell>
        </row>
        <row r="837">
          <cell r="C837" t="str">
            <v>FNBIntegrity and Ethical values</v>
          </cell>
          <cell r="D837">
            <v>0</v>
          </cell>
        </row>
        <row r="838">
          <cell r="C838" t="str">
            <v>FNBCommitment to Competence</v>
          </cell>
          <cell r="D838">
            <v>0</v>
          </cell>
        </row>
        <row r="839">
          <cell r="C839" t="str">
            <v>FNBBoard of Directors, Management, Audit Committee</v>
          </cell>
          <cell r="D839">
            <v>0</v>
          </cell>
        </row>
        <row r="840">
          <cell r="C840" t="str">
            <v>FNBManagement Philosophy and Operating Style</v>
          </cell>
          <cell r="D840">
            <v>0</v>
          </cell>
        </row>
        <row r="841">
          <cell r="C841" t="str">
            <v>FNBOrganizational Structure</v>
          </cell>
          <cell r="D841">
            <v>0</v>
          </cell>
        </row>
        <row r="842">
          <cell r="C842" t="str">
            <v>FNBAssignment of Authority and Responsibility</v>
          </cell>
          <cell r="D842">
            <v>0</v>
          </cell>
        </row>
        <row r="843">
          <cell r="C843" t="str">
            <v>FNBHuman Resource Policies and Practices</v>
          </cell>
          <cell r="D843">
            <v>0</v>
          </cell>
        </row>
        <row r="844">
          <cell r="C844" t="str">
            <v>FNBBusiness Wide Obj</v>
          </cell>
          <cell r="D844">
            <v>0</v>
          </cell>
        </row>
        <row r="845">
          <cell r="C845" t="str">
            <v>FNBManage Third Party Services</v>
          </cell>
          <cell r="D845">
            <v>0</v>
          </cell>
        </row>
        <row r="846">
          <cell r="C846" t="str">
            <v>FNBManage Performance &amp; Capacity</v>
          </cell>
          <cell r="D846">
            <v>0</v>
          </cell>
        </row>
        <row r="847">
          <cell r="C847" t="str">
            <v>FNBEnsure Continuous Service</v>
          </cell>
          <cell r="D847">
            <v>0</v>
          </cell>
        </row>
        <row r="848">
          <cell r="C848" t="str">
            <v>FNBEnsure System Security</v>
          </cell>
          <cell r="D848">
            <v>0</v>
          </cell>
        </row>
        <row r="849">
          <cell r="C849" t="str">
            <v>FNBEducate &amp; Train Users</v>
          </cell>
          <cell r="D849">
            <v>0</v>
          </cell>
        </row>
        <row r="850">
          <cell r="C850" t="str">
            <v>FNBManage Problems &amp; Incidents</v>
          </cell>
          <cell r="D850">
            <v>0</v>
          </cell>
        </row>
        <row r="851">
          <cell r="C851" t="str">
            <v>FNBManage Data</v>
          </cell>
          <cell r="D851">
            <v>0</v>
          </cell>
        </row>
        <row r="852">
          <cell r="C852" t="str">
            <v>FNBManage IT Physical Space</v>
          </cell>
          <cell r="D852">
            <v>0</v>
          </cell>
        </row>
        <row r="853">
          <cell r="C853" t="str">
            <v>FNBManage Operations</v>
          </cell>
          <cell r="D853">
            <v>0</v>
          </cell>
        </row>
        <row r="854">
          <cell r="C854" t="str">
            <v>FNBManage Changes</v>
          </cell>
          <cell r="D854">
            <v>0</v>
          </cell>
        </row>
        <row r="855">
          <cell r="C855" t="str">
            <v>FNBAssess General IT Controls</v>
          </cell>
          <cell r="D855">
            <v>0</v>
          </cell>
        </row>
        <row r="857">
          <cell r="C857" t="str">
            <v>GCF UKControllership</v>
          </cell>
          <cell r="D857">
            <v>0</v>
          </cell>
        </row>
        <row r="858">
          <cell r="C858" t="str">
            <v>GCF UKOperating Cash &amp; Accrual</v>
          </cell>
          <cell r="D858">
            <v>0</v>
          </cell>
        </row>
        <row r="859">
          <cell r="C859" t="str">
            <v>GCF UKU.S. GAAP Adjustments</v>
          </cell>
          <cell r="D859">
            <v>0</v>
          </cell>
        </row>
        <row r="860">
          <cell r="C860" t="str">
            <v>GCF UKForeign Currency</v>
          </cell>
          <cell r="D860">
            <v>0</v>
          </cell>
        </row>
        <row r="861">
          <cell r="C861" t="str">
            <v xml:space="preserve">GCF UKInterface and Consolidation </v>
          </cell>
          <cell r="D861">
            <v>0</v>
          </cell>
        </row>
        <row r="862">
          <cell r="C862" t="str">
            <v>GCF UKFinancial Planning and Analysis (FP&amp;A)</v>
          </cell>
          <cell r="D862">
            <v>0</v>
          </cell>
        </row>
        <row r="863">
          <cell r="C863" t="str">
            <v>GCF UKUnderwriting</v>
          </cell>
          <cell r="D863">
            <v>0</v>
          </cell>
        </row>
        <row r="864">
          <cell r="C864" t="str">
            <v>GCF UKDistributions</v>
          </cell>
          <cell r="D864">
            <v>0</v>
          </cell>
        </row>
        <row r="865">
          <cell r="C865" t="str">
            <v>GCF UKServicing/Cash Receipts &amp; Payments</v>
          </cell>
          <cell r="D865">
            <v>0</v>
          </cell>
        </row>
        <row r="866">
          <cell r="C866" t="str">
            <v>GCF UKCalculation and Recording of Interest Income and Fees</v>
          </cell>
          <cell r="D866">
            <v>0</v>
          </cell>
        </row>
        <row r="867">
          <cell r="C867" t="str">
            <v>GCF UKForeclosures &amp; Repossessions</v>
          </cell>
          <cell r="D867">
            <v>0</v>
          </cell>
        </row>
        <row r="868">
          <cell r="C868" t="str">
            <v>GCF UKCredit Administration</v>
          </cell>
          <cell r="D868">
            <v>0</v>
          </cell>
        </row>
        <row r="869">
          <cell r="C869" t="str">
            <v>GCF UKCredit Monitoring including Assessment of Residual Values</v>
          </cell>
          <cell r="D869">
            <v>0</v>
          </cell>
        </row>
        <row r="870">
          <cell r="C870" t="str">
            <v>GCF UKPortfolio Management</v>
          </cell>
          <cell r="D870">
            <v>0</v>
          </cell>
        </row>
        <row r="871">
          <cell r="C871" t="str">
            <v>GCF UKDeliquency &amp; Reserving</v>
          </cell>
          <cell r="D871">
            <v>0</v>
          </cell>
        </row>
        <row r="872">
          <cell r="C872" t="str">
            <v>GCF UKRecording of Allowance for Credit Losses</v>
          </cell>
          <cell r="D872">
            <v>0</v>
          </cell>
        </row>
        <row r="873">
          <cell r="C873" t="str">
            <v>GCF UKStructuring of Transactions</v>
          </cell>
          <cell r="D873">
            <v>0</v>
          </cell>
        </row>
        <row r="874">
          <cell r="C874" t="str">
            <v>GCF UKCalculation &amp; Recording of Residual Interest</v>
          </cell>
          <cell r="D874">
            <v>0</v>
          </cell>
        </row>
        <row r="875">
          <cell r="C875" t="str">
            <v>GCF UKResidual Interests Valuation and Accrual of Income</v>
          </cell>
          <cell r="D875">
            <v>0</v>
          </cell>
        </row>
        <row r="876">
          <cell r="C876" t="str">
            <v>GCF UKFAS 140</v>
          </cell>
          <cell r="D876">
            <v>0</v>
          </cell>
        </row>
        <row r="877">
          <cell r="C877" t="str">
            <v>GCF UKRegulatory Financial Reporting</v>
          </cell>
          <cell r="D877">
            <v>0</v>
          </cell>
        </row>
        <row r="878">
          <cell r="C878" t="str">
            <v>GCF UKCapital Planning and Monitoring</v>
          </cell>
          <cell r="D878">
            <v>0</v>
          </cell>
        </row>
        <row r="879">
          <cell r="C879" t="str">
            <v>GCF UKCalculating Tax</v>
          </cell>
          <cell r="D879">
            <v>0</v>
          </cell>
        </row>
        <row r="880">
          <cell r="C880" t="str">
            <v>GCF UKTax Controllership</v>
          </cell>
          <cell r="D880">
            <v>0</v>
          </cell>
        </row>
        <row r="881">
          <cell r="C881" t="str">
            <v>GCF UKTax Return Filing</v>
          </cell>
          <cell r="D881">
            <v>0</v>
          </cell>
        </row>
        <row r="882">
          <cell r="C882" t="str">
            <v>GCF UKSubpart F</v>
          </cell>
          <cell r="D882">
            <v>0</v>
          </cell>
        </row>
        <row r="883">
          <cell r="C883" t="str">
            <v>GCF UKPayroll</v>
          </cell>
          <cell r="D883">
            <v>0</v>
          </cell>
        </row>
        <row r="884">
          <cell r="C884" t="str">
            <v>GCF UKEmployee Data &amp; Benefits</v>
          </cell>
          <cell r="D884">
            <v>0</v>
          </cell>
        </row>
        <row r="885">
          <cell r="C885" t="str">
            <v>GCF UKDetermine Credit, Interest Rate and Counterparty Risk</v>
          </cell>
          <cell r="D885">
            <v>0</v>
          </cell>
        </row>
        <row r="886">
          <cell r="C886" t="str">
            <v>GCF UKDocumentation and Assessment of Effectiveness</v>
          </cell>
          <cell r="D886">
            <v>0</v>
          </cell>
        </row>
        <row r="887">
          <cell r="C887" t="str">
            <v>GCF UKMonitoring Risks and Compliance</v>
          </cell>
          <cell r="D887">
            <v>0</v>
          </cell>
        </row>
        <row r="888">
          <cell r="C888" t="str">
            <v>GCF UKValuation and Pricing</v>
          </cell>
          <cell r="D888">
            <v>0</v>
          </cell>
        </row>
        <row r="889">
          <cell r="C889" t="str">
            <v>GCF UKNew Product Development</v>
          </cell>
          <cell r="D889">
            <v>0</v>
          </cell>
        </row>
        <row r="890">
          <cell r="C890" t="str">
            <v>GCF UKDue Diligence</v>
          </cell>
          <cell r="D890">
            <v>0</v>
          </cell>
        </row>
        <row r="891">
          <cell r="C891" t="str">
            <v>GCF UKAuthorization and Funding</v>
          </cell>
          <cell r="D891">
            <v>0</v>
          </cell>
        </row>
        <row r="892">
          <cell r="C892" t="str">
            <v>GCF UKIntegration Planning</v>
          </cell>
          <cell r="D892">
            <v>0</v>
          </cell>
        </row>
        <row r="893">
          <cell r="C893" t="str">
            <v>GCF UKTransaction Accounting</v>
          </cell>
          <cell r="D893">
            <v>0</v>
          </cell>
        </row>
        <row r="894">
          <cell r="C894" t="str">
            <v>GCF UKIntegrity and Ethical values</v>
          </cell>
          <cell r="D894">
            <v>0</v>
          </cell>
        </row>
        <row r="895">
          <cell r="C895" t="str">
            <v>GCF UKCommitment to Competence</v>
          </cell>
          <cell r="D895">
            <v>0</v>
          </cell>
        </row>
        <row r="896">
          <cell r="C896" t="str">
            <v>GCF UKBoard of Directors, Management, Audit Committee</v>
          </cell>
          <cell r="D896">
            <v>0</v>
          </cell>
        </row>
        <row r="897">
          <cell r="C897" t="str">
            <v>GCF UKManagement Philosophy and Operating Style</v>
          </cell>
          <cell r="D897">
            <v>0</v>
          </cell>
        </row>
        <row r="898">
          <cell r="C898" t="str">
            <v>GCF UKOrganizational Structure</v>
          </cell>
          <cell r="D898">
            <v>0</v>
          </cell>
        </row>
        <row r="899">
          <cell r="C899" t="str">
            <v>GCF UKAssignment of Authority and Responsibility</v>
          </cell>
          <cell r="D899">
            <v>0</v>
          </cell>
        </row>
        <row r="900">
          <cell r="C900" t="str">
            <v>GCF UKHuman Resource Policies and Practices</v>
          </cell>
          <cell r="D900">
            <v>0</v>
          </cell>
        </row>
        <row r="901">
          <cell r="C901" t="str">
            <v>GCF UKBusiness Wide Obj</v>
          </cell>
          <cell r="D901">
            <v>0</v>
          </cell>
        </row>
        <row r="902">
          <cell r="C902" t="str">
            <v>GCF UKManage Third Party Services</v>
          </cell>
          <cell r="D902">
            <v>0</v>
          </cell>
        </row>
        <row r="903">
          <cell r="C903" t="str">
            <v>GCF UKManage Performance &amp; Capacity</v>
          </cell>
          <cell r="D903">
            <v>0</v>
          </cell>
        </row>
        <row r="904">
          <cell r="C904" t="str">
            <v>GCF UKEnsure Continuous Service</v>
          </cell>
          <cell r="D904">
            <v>0</v>
          </cell>
        </row>
        <row r="905">
          <cell r="C905" t="str">
            <v>GCF UKEnsure System Security</v>
          </cell>
          <cell r="D905">
            <v>0</v>
          </cell>
        </row>
        <row r="906">
          <cell r="C906" t="str">
            <v>GCF UKEducate &amp; Train Users</v>
          </cell>
          <cell r="D906">
            <v>0</v>
          </cell>
        </row>
        <row r="907">
          <cell r="C907" t="str">
            <v>GCF UKManage Problems &amp; Incidents</v>
          </cell>
          <cell r="D907">
            <v>0</v>
          </cell>
        </row>
        <row r="908">
          <cell r="C908" t="str">
            <v>GCF UKManage Data</v>
          </cell>
          <cell r="D908">
            <v>0</v>
          </cell>
        </row>
        <row r="909">
          <cell r="C909" t="str">
            <v>GCF UKManage IT Physical Space</v>
          </cell>
          <cell r="D909">
            <v>0</v>
          </cell>
        </row>
        <row r="910">
          <cell r="C910" t="str">
            <v>GCF UKManage Operations</v>
          </cell>
          <cell r="D910">
            <v>0</v>
          </cell>
        </row>
        <row r="911">
          <cell r="C911" t="str">
            <v>GCF UKManage Changes</v>
          </cell>
          <cell r="D911">
            <v>0</v>
          </cell>
        </row>
        <row r="912">
          <cell r="C912" t="str">
            <v>GCF UKAssess General IT Controls</v>
          </cell>
          <cell r="D912">
            <v>0</v>
          </cell>
        </row>
        <row r="913">
          <cell r="C913"/>
        </row>
        <row r="914">
          <cell r="C914" t="str">
            <v>GermanyControllership</v>
          </cell>
          <cell r="D914">
            <v>0</v>
          </cell>
        </row>
        <row r="915">
          <cell r="C915" t="str">
            <v>GermanyOperating Cash &amp; Accrual</v>
          </cell>
          <cell r="D915">
            <v>0</v>
          </cell>
        </row>
        <row r="916">
          <cell r="C916" t="str">
            <v>GermanyU.S. GAAP Adjustments</v>
          </cell>
          <cell r="D916">
            <v>0</v>
          </cell>
        </row>
        <row r="917">
          <cell r="C917" t="str">
            <v>GermanyForeign Currency</v>
          </cell>
          <cell r="D917">
            <v>0</v>
          </cell>
        </row>
        <row r="918">
          <cell r="C918" t="str">
            <v xml:space="preserve">GermanyInterface and Consolidation </v>
          </cell>
          <cell r="D918">
            <v>0</v>
          </cell>
        </row>
        <row r="919">
          <cell r="C919" t="str">
            <v>GermanyFinancial Planning and Analysis (FP&amp;A)</v>
          </cell>
          <cell r="D919">
            <v>0</v>
          </cell>
        </row>
        <row r="920">
          <cell r="C920" t="str">
            <v>GermanyUnderwriting</v>
          </cell>
          <cell r="D920">
            <v>0</v>
          </cell>
        </row>
        <row r="921">
          <cell r="C921" t="str">
            <v>GermanyDistributions</v>
          </cell>
          <cell r="D921">
            <v>0</v>
          </cell>
        </row>
        <row r="922">
          <cell r="C922" t="str">
            <v>GermanyServicing/Cash Receipts &amp; Payments</v>
          </cell>
          <cell r="D922">
            <v>0</v>
          </cell>
        </row>
        <row r="923">
          <cell r="C923" t="str">
            <v>GermanyCalculation and Recording of Interest Income and Fees</v>
          </cell>
          <cell r="D923">
            <v>0</v>
          </cell>
        </row>
        <row r="924">
          <cell r="C924" t="str">
            <v>GermanyForeclosures &amp; Repossessions</v>
          </cell>
          <cell r="D924">
            <v>0</v>
          </cell>
        </row>
        <row r="925">
          <cell r="C925" t="str">
            <v>GermanyCredit Administration</v>
          </cell>
          <cell r="D925">
            <v>0</v>
          </cell>
        </row>
        <row r="926">
          <cell r="C926" t="str">
            <v>GermanyCredit Monitoring including Assessment of Residual Values</v>
          </cell>
          <cell r="D926">
            <v>0</v>
          </cell>
        </row>
        <row r="927">
          <cell r="C927" t="str">
            <v>GermanyPortfolio Management</v>
          </cell>
          <cell r="D927">
            <v>0</v>
          </cell>
        </row>
        <row r="928">
          <cell r="C928" t="str">
            <v>GermanyDeliquency &amp; Reserving</v>
          </cell>
          <cell r="D928">
            <v>0</v>
          </cell>
        </row>
        <row r="929">
          <cell r="C929" t="str">
            <v>GermanyRecording of Allowance for Credit Losses</v>
          </cell>
          <cell r="D929">
            <v>0</v>
          </cell>
        </row>
        <row r="930">
          <cell r="C930" t="str">
            <v>GermanyStructuring of Transactions</v>
          </cell>
          <cell r="D930">
            <v>0</v>
          </cell>
        </row>
        <row r="931">
          <cell r="C931" t="str">
            <v>GermanyCalculation &amp; Recording of Residual Interest</v>
          </cell>
          <cell r="D931">
            <v>0</v>
          </cell>
        </row>
        <row r="932">
          <cell r="C932" t="str">
            <v>GermanyResidual Interests Valuation and Accrual of Income</v>
          </cell>
          <cell r="D932">
            <v>0</v>
          </cell>
        </row>
        <row r="933">
          <cell r="C933" t="str">
            <v>GermanyFAS 140</v>
          </cell>
          <cell r="D933">
            <v>0</v>
          </cell>
        </row>
        <row r="934">
          <cell r="C934" t="str">
            <v>GermanyRegulatory Financial Reporting</v>
          </cell>
          <cell r="D934">
            <v>0</v>
          </cell>
        </row>
        <row r="935">
          <cell r="C935" t="str">
            <v>GermanyCapital Planning and Monitoring</v>
          </cell>
          <cell r="D935">
            <v>0</v>
          </cell>
        </row>
        <row r="936">
          <cell r="C936" t="str">
            <v>GermanyCalculating Tax</v>
          </cell>
          <cell r="D936">
            <v>0</v>
          </cell>
        </row>
        <row r="937">
          <cell r="C937" t="str">
            <v>GermanyTax Controllership</v>
          </cell>
          <cell r="D937">
            <v>0</v>
          </cell>
        </row>
        <row r="938">
          <cell r="C938" t="str">
            <v>GermanyTax Return Filing</v>
          </cell>
          <cell r="D938">
            <v>0</v>
          </cell>
        </row>
        <row r="939">
          <cell r="C939" t="str">
            <v>GermanySubpart F</v>
          </cell>
          <cell r="D939">
            <v>0</v>
          </cell>
        </row>
        <row r="940">
          <cell r="C940" t="str">
            <v>GermanyPayroll</v>
          </cell>
          <cell r="D940">
            <v>0</v>
          </cell>
        </row>
        <row r="941">
          <cell r="C941" t="str">
            <v>GermanyEmployee Data &amp; Benefits</v>
          </cell>
          <cell r="D941">
            <v>0</v>
          </cell>
        </row>
        <row r="942">
          <cell r="C942" t="str">
            <v>GermanyDetermine Credit, Interest Rate and Counterparty Risk</v>
          </cell>
          <cell r="D942">
            <v>0</v>
          </cell>
        </row>
        <row r="943">
          <cell r="C943" t="str">
            <v>GermanyDocumentation and Assessment of Effectiveness</v>
          </cell>
          <cell r="D943">
            <v>0</v>
          </cell>
        </row>
        <row r="944">
          <cell r="C944" t="str">
            <v>GermanyMonitoring Risks and Compliance</v>
          </cell>
          <cell r="D944">
            <v>0</v>
          </cell>
        </row>
        <row r="945">
          <cell r="C945" t="str">
            <v>GermanyValuation and Pricing</v>
          </cell>
          <cell r="D945">
            <v>0</v>
          </cell>
        </row>
        <row r="946">
          <cell r="C946" t="str">
            <v>GermanyNew Product Development</v>
          </cell>
          <cell r="D946">
            <v>0</v>
          </cell>
        </row>
        <row r="947">
          <cell r="C947" t="str">
            <v>GermanyDue Diligence</v>
          </cell>
          <cell r="D947">
            <v>0</v>
          </cell>
        </row>
        <row r="948">
          <cell r="C948" t="str">
            <v>GermanyAuthorization and Funding</v>
          </cell>
          <cell r="D948">
            <v>0</v>
          </cell>
        </row>
        <row r="949">
          <cell r="C949" t="str">
            <v>GermanyIntegration Planning</v>
          </cell>
          <cell r="D949">
            <v>0</v>
          </cell>
        </row>
        <row r="950">
          <cell r="C950" t="str">
            <v>GermanyTransaction Accounting</v>
          </cell>
          <cell r="D950">
            <v>0</v>
          </cell>
        </row>
        <row r="951">
          <cell r="C951" t="str">
            <v>GermanyIntegrity and Ethical values</v>
          </cell>
          <cell r="D951">
            <v>0</v>
          </cell>
        </row>
        <row r="952">
          <cell r="C952" t="str">
            <v>GermanyCommitment to Competence</v>
          </cell>
          <cell r="D952">
            <v>0</v>
          </cell>
        </row>
        <row r="953">
          <cell r="C953" t="str">
            <v>GermanyBoard of Directors, Management, Audit Committee</v>
          </cell>
          <cell r="D953">
            <v>0</v>
          </cell>
        </row>
        <row r="954">
          <cell r="C954" t="str">
            <v>GermanyManagement Philosophy and Operating Style</v>
          </cell>
          <cell r="D954">
            <v>0</v>
          </cell>
        </row>
        <row r="955">
          <cell r="C955" t="str">
            <v>GermanyOrganizational Structure</v>
          </cell>
          <cell r="D955">
            <v>0</v>
          </cell>
        </row>
        <row r="956">
          <cell r="C956" t="str">
            <v>GermanyAssignment of Authority and Responsibility</v>
          </cell>
          <cell r="D956">
            <v>0</v>
          </cell>
        </row>
        <row r="957">
          <cell r="C957" t="str">
            <v>GermanyHuman Resource Policies and Practices</v>
          </cell>
          <cell r="D957">
            <v>0</v>
          </cell>
        </row>
        <row r="958">
          <cell r="C958" t="str">
            <v>GermanyBusiness Wide Obj</v>
          </cell>
          <cell r="D958">
            <v>0</v>
          </cell>
        </row>
        <row r="959">
          <cell r="C959" t="str">
            <v>GermanyManage Third Party Services</v>
          </cell>
          <cell r="D959">
            <v>0</v>
          </cell>
        </row>
        <row r="960">
          <cell r="C960" t="str">
            <v>GermanyManage Performance &amp; Capacity</v>
          </cell>
          <cell r="D960">
            <v>0</v>
          </cell>
        </row>
        <row r="961">
          <cell r="C961" t="str">
            <v>GermanyEnsure Continuous Service</v>
          </cell>
          <cell r="D961">
            <v>0</v>
          </cell>
        </row>
        <row r="962">
          <cell r="C962" t="str">
            <v>GermanyEnsure System Security</v>
          </cell>
          <cell r="D962">
            <v>0</v>
          </cell>
        </row>
        <row r="963">
          <cell r="C963" t="str">
            <v>GermanyEducate &amp; Train Users</v>
          </cell>
          <cell r="D963">
            <v>0</v>
          </cell>
        </row>
        <row r="964">
          <cell r="C964" t="str">
            <v>GermanyManage Problems &amp; Incidents</v>
          </cell>
          <cell r="D964">
            <v>0</v>
          </cell>
        </row>
        <row r="965">
          <cell r="C965" t="str">
            <v>GermanyManage Data</v>
          </cell>
          <cell r="D965">
            <v>0</v>
          </cell>
        </row>
        <row r="966">
          <cell r="C966" t="str">
            <v>GermanyManage IT Physical Space</v>
          </cell>
          <cell r="D966">
            <v>0</v>
          </cell>
        </row>
        <row r="967">
          <cell r="C967" t="str">
            <v>GermanyManage Operations</v>
          </cell>
          <cell r="D967">
            <v>0</v>
          </cell>
        </row>
        <row r="968">
          <cell r="C968" t="str">
            <v>GermanyManage Changes</v>
          </cell>
          <cell r="D968">
            <v>0</v>
          </cell>
        </row>
        <row r="969">
          <cell r="C969" t="str">
            <v>GermanyAssess General IT Controls</v>
          </cell>
          <cell r="D969">
            <v>0</v>
          </cell>
        </row>
        <row r="970">
          <cell r="C970"/>
        </row>
        <row r="971">
          <cell r="C971" t="str">
            <v>Hong Kong - GCF BusinessesControllership</v>
          </cell>
          <cell r="D971">
            <v>0</v>
          </cell>
        </row>
        <row r="972">
          <cell r="C972" t="str">
            <v>Hong Kong - GCF BusinessesOperating Cash &amp; Accrual</v>
          </cell>
          <cell r="D972">
            <v>0</v>
          </cell>
        </row>
        <row r="973">
          <cell r="C973" t="str">
            <v>Hong Kong - GCF BusinessesU.S. GAAP Adjustments</v>
          </cell>
          <cell r="D973">
            <v>0</v>
          </cell>
        </row>
        <row r="974">
          <cell r="C974" t="str">
            <v>Hong Kong - GCF BusinessesForeign Currency</v>
          </cell>
          <cell r="D974">
            <v>0</v>
          </cell>
        </row>
        <row r="975">
          <cell r="C975" t="str">
            <v xml:space="preserve">Hong Kong - GCF BusinessesInterface and Consolidation </v>
          </cell>
          <cell r="D975">
            <v>0</v>
          </cell>
        </row>
        <row r="976">
          <cell r="C976" t="str">
            <v>Hong Kong - GCF BusinessesFinancial Planning and Analysis (FP&amp;A)</v>
          </cell>
          <cell r="D976">
            <v>0</v>
          </cell>
        </row>
        <row r="977">
          <cell r="C977" t="str">
            <v>Hong Kong - GCF BusinessesUnderwriting</v>
          </cell>
          <cell r="D977">
            <v>0</v>
          </cell>
        </row>
        <row r="978">
          <cell r="C978" t="str">
            <v>Hong Kong - GCF BusinessesDistributions</v>
          </cell>
          <cell r="D978">
            <v>0</v>
          </cell>
        </row>
        <row r="979">
          <cell r="C979" t="str">
            <v>Hong Kong - GCF BusinessesServicing/Cash Receipts &amp; Payments</v>
          </cell>
          <cell r="D979">
            <v>0</v>
          </cell>
        </row>
        <row r="980">
          <cell r="C980" t="str">
            <v>Hong Kong - GCF BusinessesCalculation and Recording of Interest Income and Fees</v>
          </cell>
          <cell r="D980">
            <v>0</v>
          </cell>
        </row>
        <row r="981">
          <cell r="C981" t="str">
            <v>Hong Kong - GCF BusinessesForeclosures &amp; Repossessions</v>
          </cell>
          <cell r="D981">
            <v>0</v>
          </cell>
        </row>
        <row r="982">
          <cell r="C982" t="str">
            <v>Hong Kong - GCF BusinessesCredit Administration</v>
          </cell>
          <cell r="D982">
            <v>0</v>
          </cell>
        </row>
        <row r="983">
          <cell r="C983" t="str">
            <v>Hong Kong - GCF BusinessesCredit Monitoring including Assessment of Residual Values</v>
          </cell>
          <cell r="D983">
            <v>0</v>
          </cell>
        </row>
        <row r="984">
          <cell r="C984" t="str">
            <v>Hong Kong - GCF BusinessesPortfolio Management</v>
          </cell>
          <cell r="D984">
            <v>0</v>
          </cell>
        </row>
        <row r="985">
          <cell r="C985" t="str">
            <v>Hong Kong - GCF BusinessesDeliquency &amp; Reserving</v>
          </cell>
          <cell r="D985">
            <v>0</v>
          </cell>
        </row>
        <row r="986">
          <cell r="C986" t="str">
            <v>Hong Kong - GCF BusinessesRecording of Allowance for Credit Losses</v>
          </cell>
          <cell r="D986">
            <v>0</v>
          </cell>
        </row>
        <row r="987">
          <cell r="C987" t="str">
            <v>Hong Kong - GCF BusinessesStructuring of Transactions</v>
          </cell>
          <cell r="D987">
            <v>0</v>
          </cell>
        </row>
        <row r="988">
          <cell r="C988" t="str">
            <v>Hong Kong - GCF BusinessesCalculation &amp; Recording of Residual Interest</v>
          </cell>
          <cell r="D988">
            <v>0</v>
          </cell>
        </row>
        <row r="989">
          <cell r="C989" t="str">
            <v>Hong Kong - GCF BusinessesResidual Interests Valuation and Accrual of Income</v>
          </cell>
          <cell r="D989">
            <v>0</v>
          </cell>
        </row>
        <row r="990">
          <cell r="C990" t="str">
            <v>Hong Kong - GCF BusinessesFAS 140</v>
          </cell>
          <cell r="D990">
            <v>0</v>
          </cell>
        </row>
        <row r="991">
          <cell r="C991" t="str">
            <v>Hong Kong - GCF BusinessesRegulatory Financial Reporting</v>
          </cell>
          <cell r="D991">
            <v>0</v>
          </cell>
        </row>
        <row r="992">
          <cell r="C992" t="str">
            <v>Hong Kong - GCF BusinessesCapital Planning and Monitoring</v>
          </cell>
          <cell r="D992">
            <v>0</v>
          </cell>
        </row>
        <row r="993">
          <cell r="C993" t="str">
            <v>Hong Kong - GCF BusinessesCalculating Tax</v>
          </cell>
          <cell r="D993">
            <v>0</v>
          </cell>
        </row>
        <row r="994">
          <cell r="C994" t="str">
            <v>Hong Kong - GCF BusinessesTax Controllership</v>
          </cell>
          <cell r="D994">
            <v>0</v>
          </cell>
        </row>
        <row r="995">
          <cell r="C995" t="str">
            <v>Hong Kong - GCF BusinessesTax Return Filing</v>
          </cell>
          <cell r="D995">
            <v>0</v>
          </cell>
        </row>
        <row r="996">
          <cell r="C996" t="str">
            <v>Hong Kong - GCF BusinessesSubpart F</v>
          </cell>
          <cell r="D996">
            <v>0</v>
          </cell>
        </row>
        <row r="997">
          <cell r="C997" t="str">
            <v>Hong Kong - GCF BusinessesPayroll</v>
          </cell>
          <cell r="D997">
            <v>0</v>
          </cell>
        </row>
        <row r="998">
          <cell r="C998" t="str">
            <v>Hong Kong - GCF BusinessesEmployee Data &amp; Benefits</v>
          </cell>
          <cell r="D998">
            <v>0</v>
          </cell>
        </row>
        <row r="999">
          <cell r="C999" t="str">
            <v>Hong Kong - GCF BusinessesDetermine Credit, Interest Rate and Counterparty Risk</v>
          </cell>
          <cell r="D999">
            <v>0</v>
          </cell>
        </row>
        <row r="1000">
          <cell r="C1000" t="str">
            <v>Hong Kong - GCF BusinessesDocumentation and Assessment of Effectiveness</v>
          </cell>
          <cell r="D1000">
            <v>0</v>
          </cell>
        </row>
        <row r="1001">
          <cell r="C1001" t="str">
            <v>Hong Kong - GCF BusinessesMonitoring Risks and Compliance</v>
          </cell>
          <cell r="D1001">
            <v>0</v>
          </cell>
        </row>
        <row r="1002">
          <cell r="C1002" t="str">
            <v>Hong Kong - GCF BusinessesValuation and Pricing</v>
          </cell>
          <cell r="D1002">
            <v>0</v>
          </cell>
        </row>
        <row r="1003">
          <cell r="C1003" t="str">
            <v>Hong Kong - GCF BusinessesNew Product Development</v>
          </cell>
          <cell r="D1003">
            <v>0</v>
          </cell>
        </row>
        <row r="1004">
          <cell r="C1004" t="str">
            <v>Hong Kong - GCF BusinessesDue Diligence</v>
          </cell>
          <cell r="D1004">
            <v>0</v>
          </cell>
        </row>
        <row r="1005">
          <cell r="C1005" t="str">
            <v>Hong Kong - GCF BusinessesAuthorization and Funding</v>
          </cell>
          <cell r="D1005">
            <v>0</v>
          </cell>
        </row>
        <row r="1006">
          <cell r="C1006" t="str">
            <v>Hong Kong - GCF BusinessesIntegration Planning</v>
          </cell>
          <cell r="D1006">
            <v>0</v>
          </cell>
        </row>
        <row r="1007">
          <cell r="C1007" t="str">
            <v>Hong Kong - GCF BusinessesTransaction Accounting</v>
          </cell>
          <cell r="D1007">
            <v>0</v>
          </cell>
        </row>
        <row r="1008">
          <cell r="C1008" t="str">
            <v>Hong Kong - GCF BusinessesIntegrity and Ethical values</v>
          </cell>
          <cell r="D1008">
            <v>0</v>
          </cell>
        </row>
        <row r="1009">
          <cell r="C1009" t="str">
            <v>Hong Kong - GCF BusinessesCommitment to Competence</v>
          </cell>
          <cell r="D1009">
            <v>0</v>
          </cell>
        </row>
        <row r="1010">
          <cell r="C1010" t="str">
            <v>Hong Kong - GCF BusinessesBoard of Directors, Management, Audit Committee</v>
          </cell>
          <cell r="D1010">
            <v>0</v>
          </cell>
        </row>
        <row r="1011">
          <cell r="C1011" t="str">
            <v>Hong Kong - GCF BusinessesManagement Philosophy and Operating Style</v>
          </cell>
          <cell r="D1011">
            <v>0</v>
          </cell>
        </row>
        <row r="1012">
          <cell r="C1012" t="str">
            <v>Hong Kong - GCF BusinessesOrganizational Structure</v>
          </cell>
          <cell r="D1012">
            <v>0</v>
          </cell>
        </row>
        <row r="1013">
          <cell r="C1013" t="str">
            <v>Hong Kong - GCF BusinessesAssignment of Authority and Responsibility</v>
          </cell>
          <cell r="D1013">
            <v>0</v>
          </cell>
        </row>
        <row r="1014">
          <cell r="C1014" t="str">
            <v>Hong Kong - GCF BusinessesHuman Resource Policies and Practices</v>
          </cell>
          <cell r="D1014">
            <v>0</v>
          </cell>
        </row>
        <row r="1015">
          <cell r="C1015" t="str">
            <v>Hong Kong - GCF BusinessesBusiness Wide Obj</v>
          </cell>
          <cell r="D1015">
            <v>0</v>
          </cell>
        </row>
        <row r="1016">
          <cell r="C1016" t="str">
            <v>Hong Kong - GCF BusinessesManage Third Party Services</v>
          </cell>
          <cell r="D1016">
            <v>0</v>
          </cell>
        </row>
        <row r="1017">
          <cell r="C1017" t="str">
            <v>Hong Kong - GCF BusinessesManage Performance &amp; Capacity</v>
          </cell>
          <cell r="D1017">
            <v>0</v>
          </cell>
        </row>
        <row r="1018">
          <cell r="C1018" t="str">
            <v>Hong Kong - GCF BusinessesEnsure Continuous Service</v>
          </cell>
          <cell r="D1018">
            <v>0</v>
          </cell>
        </row>
        <row r="1019">
          <cell r="C1019" t="str">
            <v>Hong Kong - GCF BusinessesEnsure System Security</v>
          </cell>
          <cell r="D1019">
            <v>0</v>
          </cell>
        </row>
        <row r="1020">
          <cell r="C1020" t="str">
            <v>Hong Kong - GCF BusinessesEducate &amp; Train Users</v>
          </cell>
          <cell r="D1020">
            <v>0</v>
          </cell>
        </row>
        <row r="1021">
          <cell r="C1021" t="str">
            <v>Hong Kong - GCF BusinessesManage Problems &amp; Incidents</v>
          </cell>
          <cell r="D1021">
            <v>0</v>
          </cell>
        </row>
        <row r="1022">
          <cell r="C1022" t="str">
            <v>Hong Kong - GCF BusinessesManage Data</v>
          </cell>
          <cell r="D1022">
            <v>0</v>
          </cell>
        </row>
        <row r="1023">
          <cell r="C1023" t="str">
            <v>Hong Kong - GCF BusinessesManage IT Physical Space</v>
          </cell>
          <cell r="D1023">
            <v>0</v>
          </cell>
        </row>
        <row r="1024">
          <cell r="C1024" t="str">
            <v>Hong Kong - GCF BusinessesManage Operations</v>
          </cell>
          <cell r="D1024">
            <v>0</v>
          </cell>
        </row>
        <row r="1025">
          <cell r="C1025" t="str">
            <v>Hong Kong - GCF BusinessesManage Changes</v>
          </cell>
          <cell r="D1025">
            <v>0</v>
          </cell>
        </row>
        <row r="1026">
          <cell r="C1026" t="str">
            <v>Hong Kong - GCF BusinessesAssess General IT Controls</v>
          </cell>
          <cell r="D1026">
            <v>0</v>
          </cell>
        </row>
        <row r="1027">
          <cell r="C1027"/>
        </row>
        <row r="1028">
          <cell r="C1028" t="str">
            <v>Housing BankControllership</v>
          </cell>
          <cell r="D1028">
            <v>0</v>
          </cell>
        </row>
        <row r="1029">
          <cell r="C1029" t="str">
            <v>Housing BankOperating Cash &amp; Accrual</v>
          </cell>
          <cell r="D1029">
            <v>0</v>
          </cell>
        </row>
        <row r="1030">
          <cell r="C1030" t="str">
            <v>Housing BankU.S. GAAP Adjustments</v>
          </cell>
          <cell r="D1030">
            <v>0</v>
          </cell>
        </row>
        <row r="1031">
          <cell r="C1031" t="str">
            <v>Housing BankForeign Currency</v>
          </cell>
          <cell r="D1031">
            <v>0</v>
          </cell>
        </row>
        <row r="1032">
          <cell r="C1032" t="str">
            <v xml:space="preserve">Housing BankInterface and Consolidation </v>
          </cell>
          <cell r="D1032">
            <v>0</v>
          </cell>
        </row>
        <row r="1033">
          <cell r="C1033" t="str">
            <v>Housing BankFinancial Planning and Analysis (FP&amp;A)</v>
          </cell>
          <cell r="D1033">
            <v>0</v>
          </cell>
        </row>
        <row r="1034">
          <cell r="C1034" t="str">
            <v>Housing BankUnderwriting</v>
          </cell>
          <cell r="D1034">
            <v>0</v>
          </cell>
        </row>
        <row r="1035">
          <cell r="C1035" t="str">
            <v>Housing BankDistributions</v>
          </cell>
          <cell r="D1035">
            <v>0</v>
          </cell>
        </row>
        <row r="1036">
          <cell r="C1036" t="str">
            <v>Housing BankServicing/Cash Receipts &amp; Payments</v>
          </cell>
          <cell r="D1036">
            <v>0</v>
          </cell>
        </row>
        <row r="1037">
          <cell r="C1037" t="str">
            <v>Housing BankCalculation and Recording of Interest Income and Fees</v>
          </cell>
          <cell r="D1037">
            <v>0</v>
          </cell>
        </row>
        <row r="1038">
          <cell r="C1038" t="str">
            <v>Housing BankForeclosures &amp; Repossessions</v>
          </cell>
          <cell r="D1038">
            <v>0</v>
          </cell>
        </row>
        <row r="1039">
          <cell r="C1039" t="str">
            <v>Housing BankCredit Administration</v>
          </cell>
          <cell r="D1039">
            <v>0</v>
          </cell>
        </row>
        <row r="1040">
          <cell r="C1040" t="str">
            <v>Housing BankCredit Monitoring including Assessment of Residual Values</v>
          </cell>
          <cell r="D1040">
            <v>0</v>
          </cell>
        </row>
        <row r="1041">
          <cell r="C1041" t="str">
            <v>Housing BankPortfolio Management</v>
          </cell>
          <cell r="D1041">
            <v>0</v>
          </cell>
        </row>
        <row r="1042">
          <cell r="C1042" t="str">
            <v>Housing BankDeliquency &amp; Reserving</v>
          </cell>
          <cell r="D1042">
            <v>0</v>
          </cell>
        </row>
        <row r="1043">
          <cell r="C1043" t="str">
            <v>Housing BankRecording of Allowance for Credit Losses</v>
          </cell>
          <cell r="D1043">
            <v>0</v>
          </cell>
        </row>
        <row r="1044">
          <cell r="C1044" t="str">
            <v>Housing BankStructuring of Transactions</v>
          </cell>
          <cell r="D1044">
            <v>0</v>
          </cell>
        </row>
        <row r="1045">
          <cell r="C1045" t="str">
            <v>Housing BankCalculation &amp; Recording of Residual Interest</v>
          </cell>
          <cell r="D1045">
            <v>0</v>
          </cell>
        </row>
        <row r="1046">
          <cell r="C1046" t="str">
            <v>Housing BankResidual Interests Valuation and Accrual of Income</v>
          </cell>
          <cell r="D1046">
            <v>0</v>
          </cell>
        </row>
        <row r="1047">
          <cell r="C1047" t="str">
            <v>Housing BankFAS 140</v>
          </cell>
          <cell r="D1047">
            <v>0</v>
          </cell>
        </row>
        <row r="1048">
          <cell r="C1048" t="str">
            <v>Housing BankRegulatory Financial Reporting</v>
          </cell>
          <cell r="D1048">
            <v>0</v>
          </cell>
        </row>
        <row r="1049">
          <cell r="C1049" t="str">
            <v>Housing BankCapital Planning and Monitoring</v>
          </cell>
          <cell r="D1049">
            <v>0</v>
          </cell>
        </row>
        <row r="1050">
          <cell r="C1050" t="str">
            <v>Housing BankCalculating Tax</v>
          </cell>
          <cell r="D1050">
            <v>0</v>
          </cell>
        </row>
        <row r="1051">
          <cell r="C1051" t="str">
            <v>Housing BankTax Controllership</v>
          </cell>
          <cell r="D1051">
            <v>0</v>
          </cell>
        </row>
        <row r="1052">
          <cell r="C1052" t="str">
            <v>Housing BankTax Return Filing</v>
          </cell>
          <cell r="D1052">
            <v>0</v>
          </cell>
        </row>
        <row r="1053">
          <cell r="C1053" t="str">
            <v>Housing BankSubpart F</v>
          </cell>
          <cell r="D1053">
            <v>0</v>
          </cell>
        </row>
        <row r="1054">
          <cell r="C1054" t="str">
            <v>Housing BankPayroll</v>
          </cell>
          <cell r="D1054">
            <v>0</v>
          </cell>
        </row>
        <row r="1055">
          <cell r="C1055" t="str">
            <v>Housing BankEmployee Data &amp; Benefits</v>
          </cell>
          <cell r="D1055">
            <v>0</v>
          </cell>
        </row>
        <row r="1056">
          <cell r="C1056" t="str">
            <v>Housing BankDetermine Credit, Interest Rate and Counterparty Risk</v>
          </cell>
          <cell r="D1056">
            <v>0</v>
          </cell>
        </row>
        <row r="1057">
          <cell r="C1057" t="str">
            <v>Housing BankDocumentation and Assessment of Effectiveness</v>
          </cell>
          <cell r="D1057">
            <v>0</v>
          </cell>
        </row>
        <row r="1058">
          <cell r="C1058" t="str">
            <v>Housing BankMonitoring Risks and Compliance</v>
          </cell>
          <cell r="D1058">
            <v>0</v>
          </cell>
        </row>
        <row r="1059">
          <cell r="C1059" t="str">
            <v>Housing BankValuation and Pricing</v>
          </cell>
          <cell r="D1059">
            <v>0</v>
          </cell>
        </row>
        <row r="1060">
          <cell r="C1060" t="str">
            <v>Housing BankNew Product Development</v>
          </cell>
          <cell r="D1060">
            <v>0</v>
          </cell>
        </row>
        <row r="1061">
          <cell r="C1061" t="str">
            <v>Housing BankDue Diligence</v>
          </cell>
          <cell r="D1061">
            <v>0</v>
          </cell>
        </row>
        <row r="1062">
          <cell r="C1062" t="str">
            <v>Housing BankAuthorization and Funding</v>
          </cell>
          <cell r="D1062">
            <v>0</v>
          </cell>
        </row>
        <row r="1063">
          <cell r="C1063" t="str">
            <v>Housing BankIntegration Planning</v>
          </cell>
          <cell r="D1063">
            <v>0</v>
          </cell>
        </row>
        <row r="1064">
          <cell r="C1064" t="str">
            <v>Housing BankTransaction Accounting</v>
          </cell>
          <cell r="D1064">
            <v>0</v>
          </cell>
        </row>
        <row r="1065">
          <cell r="C1065" t="str">
            <v>Housing BankIntegrity and Ethical values</v>
          </cell>
          <cell r="D1065">
            <v>0</v>
          </cell>
        </row>
        <row r="1066">
          <cell r="C1066" t="str">
            <v>Housing BankCommitment to Competence</v>
          </cell>
          <cell r="D1066">
            <v>0</v>
          </cell>
        </row>
        <row r="1067">
          <cell r="C1067" t="str">
            <v>Housing BankBoard of Directors, Management, Audit Committee</v>
          </cell>
          <cell r="D1067">
            <v>0</v>
          </cell>
        </row>
        <row r="1068">
          <cell r="C1068" t="str">
            <v>Housing BankManagement Philosophy and Operating Style</v>
          </cell>
          <cell r="D1068">
            <v>0</v>
          </cell>
        </row>
        <row r="1069">
          <cell r="C1069" t="str">
            <v>Housing BankOrganizational Structure</v>
          </cell>
          <cell r="D1069">
            <v>0</v>
          </cell>
        </row>
        <row r="1070">
          <cell r="C1070" t="str">
            <v>Housing BankAssignment of Authority and Responsibility</v>
          </cell>
          <cell r="D1070">
            <v>0</v>
          </cell>
        </row>
        <row r="1071">
          <cell r="C1071" t="str">
            <v>Housing BankHuman Resource Policies and Practices</v>
          </cell>
          <cell r="D1071">
            <v>0</v>
          </cell>
        </row>
        <row r="1072">
          <cell r="C1072" t="str">
            <v>Housing BankBusiness Wide Obj</v>
          </cell>
          <cell r="D1072">
            <v>0</v>
          </cell>
        </row>
        <row r="1073">
          <cell r="C1073" t="str">
            <v>Housing BankManage Third Party Services</v>
          </cell>
          <cell r="D1073">
            <v>0</v>
          </cell>
        </row>
        <row r="1074">
          <cell r="C1074" t="str">
            <v>Housing BankManage Performance &amp; Capacity</v>
          </cell>
          <cell r="D1074">
            <v>0</v>
          </cell>
        </row>
        <row r="1075">
          <cell r="C1075" t="str">
            <v>Housing BankEnsure Continuous Service</v>
          </cell>
          <cell r="D1075">
            <v>0</v>
          </cell>
        </row>
        <row r="1076">
          <cell r="C1076" t="str">
            <v>Housing BankEnsure System Security</v>
          </cell>
          <cell r="D1076">
            <v>0</v>
          </cell>
        </row>
        <row r="1077">
          <cell r="C1077" t="str">
            <v>Housing BankEducate &amp; Train Users</v>
          </cell>
          <cell r="D1077">
            <v>0</v>
          </cell>
        </row>
        <row r="1078">
          <cell r="C1078" t="str">
            <v>Housing BankManage Problems &amp; Incidents</v>
          </cell>
          <cell r="D1078">
            <v>0</v>
          </cell>
        </row>
        <row r="1079">
          <cell r="C1079" t="str">
            <v>Housing BankManage Data</v>
          </cell>
          <cell r="D1079">
            <v>0</v>
          </cell>
        </row>
        <row r="1080">
          <cell r="C1080" t="str">
            <v>Housing BankManage IT Physical Space</v>
          </cell>
          <cell r="D1080">
            <v>0</v>
          </cell>
        </row>
        <row r="1081">
          <cell r="C1081" t="str">
            <v>Housing BankManage Operations</v>
          </cell>
          <cell r="D1081">
            <v>0</v>
          </cell>
        </row>
        <row r="1082">
          <cell r="C1082" t="str">
            <v>Housing BankManage Changes</v>
          </cell>
          <cell r="D1082">
            <v>0</v>
          </cell>
        </row>
        <row r="1083">
          <cell r="C1083" t="str">
            <v>Housing BankAssess General IT Controls</v>
          </cell>
          <cell r="D1083">
            <v>0</v>
          </cell>
        </row>
        <row r="1084">
          <cell r="C1084"/>
        </row>
        <row r="1085">
          <cell r="C1085" t="str">
            <v>I GroupControllership</v>
          </cell>
          <cell r="D1085">
            <v>0</v>
          </cell>
        </row>
        <row r="1086">
          <cell r="C1086" t="str">
            <v>I GroupOperating Cash &amp; Accrual</v>
          </cell>
          <cell r="D1086">
            <v>0</v>
          </cell>
        </row>
        <row r="1087">
          <cell r="C1087" t="str">
            <v>I GroupU.S. GAAP Adjustments</v>
          </cell>
          <cell r="D1087">
            <v>0</v>
          </cell>
        </row>
        <row r="1088">
          <cell r="C1088" t="str">
            <v>I GroupForeign Currency</v>
          </cell>
          <cell r="D1088">
            <v>0</v>
          </cell>
        </row>
        <row r="1089">
          <cell r="C1089" t="str">
            <v xml:space="preserve">I GroupInterface and Consolidation </v>
          </cell>
          <cell r="D1089">
            <v>0</v>
          </cell>
        </row>
        <row r="1090">
          <cell r="C1090" t="str">
            <v>I GroupFinancial Planning and Analysis (FP&amp;A)</v>
          </cell>
          <cell r="D1090">
            <v>0</v>
          </cell>
        </row>
        <row r="1091">
          <cell r="C1091" t="str">
            <v>I GroupUnderwriting</v>
          </cell>
          <cell r="D1091">
            <v>0</v>
          </cell>
        </row>
        <row r="1092">
          <cell r="C1092" t="str">
            <v>I GroupDistributions</v>
          </cell>
          <cell r="D1092">
            <v>0</v>
          </cell>
        </row>
        <row r="1093">
          <cell r="C1093" t="str">
            <v>I GroupServicing/Cash Receipts &amp; Payments</v>
          </cell>
          <cell r="D1093">
            <v>0</v>
          </cell>
        </row>
        <row r="1094">
          <cell r="C1094" t="str">
            <v>I GroupCalculation and Recording of Interest Income and Fees</v>
          </cell>
          <cell r="D1094">
            <v>0</v>
          </cell>
        </row>
        <row r="1095">
          <cell r="C1095" t="str">
            <v>I GroupForeclosures &amp; Repossessions</v>
          </cell>
          <cell r="D1095">
            <v>0</v>
          </cell>
        </row>
        <row r="1096">
          <cell r="C1096" t="str">
            <v>I GroupCredit Administration</v>
          </cell>
          <cell r="D1096">
            <v>0</v>
          </cell>
        </row>
        <row r="1097">
          <cell r="C1097" t="str">
            <v>I GroupCredit Monitoring including Assessment of Residual Values</v>
          </cell>
          <cell r="D1097">
            <v>0</v>
          </cell>
        </row>
        <row r="1098">
          <cell r="C1098" t="str">
            <v>I GroupPortfolio Management</v>
          </cell>
          <cell r="D1098">
            <v>0</v>
          </cell>
        </row>
        <row r="1099">
          <cell r="C1099" t="str">
            <v>I GroupDeliquency &amp; Reserving</v>
          </cell>
          <cell r="D1099">
            <v>0</v>
          </cell>
        </row>
        <row r="1100">
          <cell r="C1100" t="str">
            <v>I GroupRecording of Allowance for Credit Losses</v>
          </cell>
          <cell r="D1100">
            <v>0</v>
          </cell>
        </row>
        <row r="1101">
          <cell r="C1101" t="str">
            <v>I GroupStructuring of Transactions</v>
          </cell>
          <cell r="D1101">
            <v>0</v>
          </cell>
        </row>
        <row r="1102">
          <cell r="C1102" t="str">
            <v>I GroupCalculation &amp; Recording of Residual Interest</v>
          </cell>
          <cell r="D1102">
            <v>0</v>
          </cell>
        </row>
        <row r="1103">
          <cell r="C1103" t="str">
            <v>I GroupResidual Interests Valuation and Accrual of Income</v>
          </cell>
          <cell r="D1103">
            <v>0</v>
          </cell>
        </row>
        <row r="1104">
          <cell r="C1104" t="str">
            <v>I GroupFAS 140</v>
          </cell>
          <cell r="D1104">
            <v>0</v>
          </cell>
        </row>
        <row r="1105">
          <cell r="C1105" t="str">
            <v>I GroupRegulatory Financial Reporting</v>
          </cell>
          <cell r="D1105">
            <v>0</v>
          </cell>
        </row>
        <row r="1106">
          <cell r="C1106" t="str">
            <v>I GroupCapital Planning and Monitoring</v>
          </cell>
          <cell r="D1106">
            <v>0</v>
          </cell>
        </row>
        <row r="1107">
          <cell r="C1107" t="str">
            <v>I GroupCalculating Tax</v>
          </cell>
          <cell r="D1107">
            <v>0</v>
          </cell>
        </row>
        <row r="1108">
          <cell r="C1108" t="str">
            <v>I GroupTax Controllership</v>
          </cell>
          <cell r="D1108">
            <v>0</v>
          </cell>
        </row>
        <row r="1109">
          <cell r="C1109" t="str">
            <v>I GroupTax Return Filing</v>
          </cell>
          <cell r="D1109">
            <v>0</v>
          </cell>
        </row>
        <row r="1110">
          <cell r="C1110" t="str">
            <v>I GroupSubpart F</v>
          </cell>
          <cell r="D1110">
            <v>0</v>
          </cell>
        </row>
        <row r="1111">
          <cell r="C1111" t="str">
            <v>I GroupPayroll</v>
          </cell>
          <cell r="D1111">
            <v>0</v>
          </cell>
        </row>
        <row r="1112">
          <cell r="C1112" t="str">
            <v>I GroupEmployee Data &amp; Benefits</v>
          </cell>
          <cell r="D1112">
            <v>0</v>
          </cell>
        </row>
        <row r="1113">
          <cell r="C1113" t="str">
            <v>I GroupDetermine Credit, Interest Rate and Counterparty Risk</v>
          </cell>
          <cell r="D1113">
            <v>0</v>
          </cell>
        </row>
        <row r="1114">
          <cell r="C1114" t="str">
            <v>I GroupDocumentation and Assessment of Effectiveness</v>
          </cell>
          <cell r="D1114">
            <v>0</v>
          </cell>
        </row>
        <row r="1115">
          <cell r="C1115" t="str">
            <v>I GroupMonitoring Risks and Compliance</v>
          </cell>
          <cell r="D1115">
            <v>0</v>
          </cell>
        </row>
        <row r="1116">
          <cell r="C1116" t="str">
            <v>I GroupValuation and Pricing</v>
          </cell>
          <cell r="D1116">
            <v>0</v>
          </cell>
        </row>
        <row r="1117">
          <cell r="C1117" t="str">
            <v>I GroupNew Product Development</v>
          </cell>
          <cell r="D1117">
            <v>0</v>
          </cell>
        </row>
        <row r="1118">
          <cell r="C1118" t="str">
            <v>I GroupDue Diligence</v>
          </cell>
          <cell r="D1118">
            <v>0</v>
          </cell>
        </row>
        <row r="1119">
          <cell r="C1119" t="str">
            <v>I GroupAuthorization and Funding</v>
          </cell>
          <cell r="D1119">
            <v>0</v>
          </cell>
        </row>
        <row r="1120">
          <cell r="C1120" t="str">
            <v>I GroupIntegration Planning</v>
          </cell>
          <cell r="D1120">
            <v>0</v>
          </cell>
        </row>
        <row r="1121">
          <cell r="C1121" t="str">
            <v>I GroupTransaction Accounting</v>
          </cell>
          <cell r="D1121">
            <v>0</v>
          </cell>
        </row>
        <row r="1122">
          <cell r="C1122" t="str">
            <v>I GroupIntegrity and Ethical values</v>
          </cell>
          <cell r="D1122">
            <v>0</v>
          </cell>
        </row>
        <row r="1123">
          <cell r="C1123" t="str">
            <v>I GroupCommitment to Competence</v>
          </cell>
          <cell r="D1123">
            <v>0</v>
          </cell>
        </row>
        <row r="1124">
          <cell r="C1124" t="str">
            <v>I GroupBoard of Directors, Management, Audit Committee</v>
          </cell>
          <cell r="D1124">
            <v>0</v>
          </cell>
        </row>
        <row r="1125">
          <cell r="C1125" t="str">
            <v>I GroupManagement Philosophy and Operating Style</v>
          </cell>
          <cell r="D1125">
            <v>0</v>
          </cell>
        </row>
        <row r="1126">
          <cell r="C1126" t="str">
            <v>I GroupOrganizational Structure</v>
          </cell>
          <cell r="D1126">
            <v>0</v>
          </cell>
        </row>
        <row r="1127">
          <cell r="C1127" t="str">
            <v>I GroupAssignment of Authority and Responsibility</v>
          </cell>
          <cell r="D1127">
            <v>0</v>
          </cell>
        </row>
        <row r="1128">
          <cell r="C1128" t="str">
            <v>I GroupHuman Resource Policies and Practices</v>
          </cell>
          <cell r="D1128">
            <v>0</v>
          </cell>
        </row>
        <row r="1129">
          <cell r="C1129" t="str">
            <v>I GroupBusiness Wide Obj</v>
          </cell>
          <cell r="D1129">
            <v>0</v>
          </cell>
        </row>
        <row r="1130">
          <cell r="C1130" t="str">
            <v>I GroupManage Third Party Services</v>
          </cell>
          <cell r="D1130">
            <v>0</v>
          </cell>
        </row>
        <row r="1131">
          <cell r="C1131" t="str">
            <v>I GroupManage Performance &amp; Capacity</v>
          </cell>
          <cell r="D1131">
            <v>0</v>
          </cell>
        </row>
        <row r="1132">
          <cell r="C1132" t="str">
            <v>I GroupEnsure Continuous Service</v>
          </cell>
          <cell r="D1132">
            <v>0</v>
          </cell>
        </row>
        <row r="1133">
          <cell r="C1133" t="str">
            <v>I GroupEnsure System Security</v>
          </cell>
          <cell r="D1133">
            <v>0</v>
          </cell>
        </row>
        <row r="1134">
          <cell r="C1134" t="str">
            <v>I GroupEducate &amp; Train Users</v>
          </cell>
          <cell r="D1134">
            <v>0</v>
          </cell>
        </row>
        <row r="1135">
          <cell r="C1135" t="str">
            <v>I GroupManage Problems &amp; Incidents</v>
          </cell>
          <cell r="D1135">
            <v>0</v>
          </cell>
        </row>
        <row r="1136">
          <cell r="C1136" t="str">
            <v>I GroupManage Data</v>
          </cell>
          <cell r="D1136">
            <v>0</v>
          </cell>
        </row>
        <row r="1137">
          <cell r="C1137" t="str">
            <v>I GroupManage IT Physical Space</v>
          </cell>
          <cell r="D1137">
            <v>0</v>
          </cell>
        </row>
        <row r="1138">
          <cell r="C1138" t="str">
            <v>I GroupManage Operations</v>
          </cell>
          <cell r="D1138">
            <v>0</v>
          </cell>
        </row>
        <row r="1139">
          <cell r="C1139" t="str">
            <v>I GroupManage Changes</v>
          </cell>
          <cell r="D1139">
            <v>0</v>
          </cell>
        </row>
        <row r="1140">
          <cell r="C1140" t="str">
            <v>I GroupAssess General IT Controls</v>
          </cell>
          <cell r="D1140">
            <v>0</v>
          </cell>
        </row>
        <row r="1141">
          <cell r="C1141"/>
        </row>
        <row r="1142">
          <cell r="C1142" t="str">
            <v>India AutoControllership</v>
          </cell>
          <cell r="D1142">
            <v>0</v>
          </cell>
        </row>
        <row r="1143">
          <cell r="C1143" t="str">
            <v>India AutoOperating Cash &amp; Accrual</v>
          </cell>
          <cell r="D1143">
            <v>0</v>
          </cell>
        </row>
        <row r="1144">
          <cell r="C1144" t="str">
            <v>India AutoU.S. GAAP Adjustments</v>
          </cell>
          <cell r="D1144">
            <v>0</v>
          </cell>
        </row>
        <row r="1145">
          <cell r="C1145" t="str">
            <v>India AutoForeign Currency</v>
          </cell>
          <cell r="D1145">
            <v>0</v>
          </cell>
        </row>
        <row r="1146">
          <cell r="C1146" t="str">
            <v xml:space="preserve">India AutoInterface and Consolidation </v>
          </cell>
          <cell r="D1146">
            <v>0</v>
          </cell>
        </row>
        <row r="1147">
          <cell r="C1147" t="str">
            <v>India AutoFinancial Planning and Analysis (FP&amp;A)</v>
          </cell>
          <cell r="D1147">
            <v>0</v>
          </cell>
        </row>
        <row r="1148">
          <cell r="C1148" t="str">
            <v>India AutoUnderwriting</v>
          </cell>
          <cell r="D1148">
            <v>0</v>
          </cell>
        </row>
        <row r="1149">
          <cell r="C1149" t="str">
            <v>India AutoDistributions</v>
          </cell>
          <cell r="D1149">
            <v>0</v>
          </cell>
        </row>
        <row r="1150">
          <cell r="C1150" t="str">
            <v>India AutoServicing/Cash Receipts &amp; Payments</v>
          </cell>
          <cell r="D1150">
            <v>0</v>
          </cell>
        </row>
        <row r="1151">
          <cell r="C1151" t="str">
            <v>India AutoCalculation and Recording of Interest Income and Fees</v>
          </cell>
          <cell r="D1151">
            <v>0</v>
          </cell>
        </row>
        <row r="1152">
          <cell r="C1152" t="str">
            <v>India AutoForeclosures &amp; Repossessions</v>
          </cell>
          <cell r="D1152">
            <v>0</v>
          </cell>
        </row>
        <row r="1153">
          <cell r="C1153" t="str">
            <v>India AutoCredit Administration</v>
          </cell>
          <cell r="D1153">
            <v>0</v>
          </cell>
        </row>
        <row r="1154">
          <cell r="C1154" t="str">
            <v>India AutoCredit Monitoring including Assessment of Residual Values</v>
          </cell>
          <cell r="D1154">
            <v>0</v>
          </cell>
        </row>
        <row r="1155">
          <cell r="C1155" t="str">
            <v>India AutoPortfolio Management</v>
          </cell>
          <cell r="D1155">
            <v>0</v>
          </cell>
        </row>
        <row r="1156">
          <cell r="C1156" t="str">
            <v>India AutoDeliquency &amp; Reserving</v>
          </cell>
          <cell r="D1156">
            <v>0</v>
          </cell>
        </row>
        <row r="1157">
          <cell r="C1157" t="str">
            <v>India AutoRecording of Allowance for Credit Losses</v>
          </cell>
          <cell r="D1157">
            <v>0</v>
          </cell>
        </row>
        <row r="1158">
          <cell r="C1158" t="str">
            <v>India AutoStructuring of Transactions</v>
          </cell>
          <cell r="D1158">
            <v>0</v>
          </cell>
        </row>
        <row r="1159">
          <cell r="C1159" t="str">
            <v>India AutoCalculation &amp; Recording of Residual Interest</v>
          </cell>
          <cell r="D1159">
            <v>0</v>
          </cell>
        </row>
        <row r="1160">
          <cell r="C1160" t="str">
            <v>India AutoResidual Interests Valuation and Accrual of Income</v>
          </cell>
          <cell r="D1160">
            <v>0</v>
          </cell>
        </row>
        <row r="1161">
          <cell r="C1161" t="str">
            <v>India AutoFAS 140</v>
          </cell>
          <cell r="D1161">
            <v>0</v>
          </cell>
        </row>
        <row r="1162">
          <cell r="C1162" t="str">
            <v>India AutoRegulatory Financial Reporting</v>
          </cell>
          <cell r="D1162">
            <v>0</v>
          </cell>
        </row>
        <row r="1163">
          <cell r="C1163" t="str">
            <v>India AutoCapital Planning and Monitoring</v>
          </cell>
          <cell r="D1163">
            <v>0</v>
          </cell>
        </row>
        <row r="1164">
          <cell r="C1164" t="str">
            <v>India AutoCalculating Tax</v>
          </cell>
          <cell r="D1164">
            <v>0</v>
          </cell>
        </row>
        <row r="1165">
          <cell r="C1165" t="str">
            <v>India AutoTax Controllership</v>
          </cell>
          <cell r="D1165">
            <v>0</v>
          </cell>
        </row>
        <row r="1166">
          <cell r="C1166" t="str">
            <v>India AutoTax Return Filing</v>
          </cell>
          <cell r="D1166">
            <v>0</v>
          </cell>
        </row>
        <row r="1167">
          <cell r="C1167" t="str">
            <v>India AutoSubpart F</v>
          </cell>
          <cell r="D1167">
            <v>0</v>
          </cell>
        </row>
        <row r="1168">
          <cell r="C1168" t="str">
            <v>India AutoPayroll</v>
          </cell>
          <cell r="D1168">
            <v>0</v>
          </cell>
        </row>
        <row r="1169">
          <cell r="C1169" t="str">
            <v>India AutoEmployee Data &amp; Benefits</v>
          </cell>
          <cell r="D1169">
            <v>0</v>
          </cell>
        </row>
        <row r="1170">
          <cell r="C1170" t="str">
            <v>India AutoDetermine Credit, Interest Rate and Counterparty Risk</v>
          </cell>
          <cell r="D1170">
            <v>0</v>
          </cell>
        </row>
        <row r="1171">
          <cell r="C1171" t="str">
            <v>India AutoDocumentation and Assessment of Effectiveness</v>
          </cell>
          <cell r="D1171">
            <v>0</v>
          </cell>
        </row>
        <row r="1172">
          <cell r="C1172" t="str">
            <v>India AutoMonitoring Risks and Compliance</v>
          </cell>
          <cell r="D1172">
            <v>0</v>
          </cell>
        </row>
        <row r="1173">
          <cell r="C1173" t="str">
            <v>India AutoValuation and Pricing</v>
          </cell>
          <cell r="D1173">
            <v>0</v>
          </cell>
        </row>
        <row r="1174">
          <cell r="C1174" t="str">
            <v>India AutoNew Product Development</v>
          </cell>
          <cell r="D1174">
            <v>0</v>
          </cell>
        </row>
        <row r="1175">
          <cell r="C1175" t="str">
            <v>India AutoDue Diligence</v>
          </cell>
          <cell r="D1175">
            <v>0</v>
          </cell>
        </row>
        <row r="1176">
          <cell r="C1176" t="str">
            <v>India AutoAuthorization and Funding</v>
          </cell>
          <cell r="D1176">
            <v>0</v>
          </cell>
        </row>
        <row r="1177">
          <cell r="C1177" t="str">
            <v>India AutoIntegration Planning</v>
          </cell>
          <cell r="D1177">
            <v>0</v>
          </cell>
        </row>
        <row r="1178">
          <cell r="C1178" t="str">
            <v>India AutoTransaction Accounting</v>
          </cell>
          <cell r="D1178">
            <v>0</v>
          </cell>
        </row>
        <row r="1179">
          <cell r="C1179" t="str">
            <v>India AutoIntegrity and Ethical values</v>
          </cell>
          <cell r="D1179">
            <v>0</v>
          </cell>
        </row>
        <row r="1180">
          <cell r="C1180" t="str">
            <v>India AutoCommitment to Competence</v>
          </cell>
          <cell r="D1180">
            <v>0</v>
          </cell>
        </row>
        <row r="1181">
          <cell r="C1181" t="str">
            <v>India AutoBoard of Directors, Management, Audit Committee</v>
          </cell>
          <cell r="D1181">
            <v>0</v>
          </cell>
        </row>
        <row r="1182">
          <cell r="C1182" t="str">
            <v>India AutoManagement Philosophy and Operating Style</v>
          </cell>
          <cell r="D1182">
            <v>0</v>
          </cell>
        </row>
        <row r="1183">
          <cell r="C1183" t="str">
            <v>India AutoOrganizational Structure</v>
          </cell>
          <cell r="D1183">
            <v>0</v>
          </cell>
        </row>
        <row r="1184">
          <cell r="C1184" t="str">
            <v>India AutoAssignment of Authority and Responsibility</v>
          </cell>
          <cell r="D1184">
            <v>0</v>
          </cell>
        </row>
        <row r="1185">
          <cell r="C1185" t="str">
            <v>India AutoHuman Resource Policies and Practices</v>
          </cell>
          <cell r="D1185">
            <v>0</v>
          </cell>
        </row>
        <row r="1186">
          <cell r="C1186" t="str">
            <v>India AutoBusiness Wide Obj</v>
          </cell>
          <cell r="D1186">
            <v>0</v>
          </cell>
        </row>
        <row r="1187">
          <cell r="C1187" t="str">
            <v>India AutoManage Third Party Services</v>
          </cell>
          <cell r="D1187">
            <v>0</v>
          </cell>
        </row>
        <row r="1188">
          <cell r="C1188" t="str">
            <v>India AutoManage Performance &amp; Capacity</v>
          </cell>
          <cell r="D1188">
            <v>0</v>
          </cell>
        </row>
        <row r="1189">
          <cell r="C1189" t="str">
            <v>India AutoEnsure Continuous Service</v>
          </cell>
          <cell r="D1189">
            <v>0</v>
          </cell>
        </row>
        <row r="1190">
          <cell r="C1190" t="str">
            <v>India AutoEnsure System Security</v>
          </cell>
          <cell r="D1190">
            <v>0</v>
          </cell>
        </row>
        <row r="1191">
          <cell r="C1191" t="str">
            <v>India AutoEducate &amp; Train Users</v>
          </cell>
          <cell r="D1191">
            <v>0</v>
          </cell>
        </row>
        <row r="1192">
          <cell r="C1192" t="str">
            <v>India AutoManage Problems &amp; Incidents</v>
          </cell>
          <cell r="D1192">
            <v>0</v>
          </cell>
        </row>
        <row r="1193">
          <cell r="C1193" t="str">
            <v>India AutoManage Data</v>
          </cell>
          <cell r="D1193">
            <v>0</v>
          </cell>
        </row>
        <row r="1194">
          <cell r="C1194" t="str">
            <v>India AutoManage IT Physical Space</v>
          </cell>
          <cell r="D1194">
            <v>0</v>
          </cell>
        </row>
        <row r="1195">
          <cell r="C1195" t="str">
            <v>India AutoManage Operations</v>
          </cell>
          <cell r="D1195">
            <v>0</v>
          </cell>
        </row>
        <row r="1196">
          <cell r="C1196" t="str">
            <v>India AutoManage Changes</v>
          </cell>
          <cell r="D1196">
            <v>0</v>
          </cell>
        </row>
        <row r="1197">
          <cell r="C1197" t="str">
            <v>India AutoAssess General IT Controls</v>
          </cell>
          <cell r="D1197">
            <v>0</v>
          </cell>
        </row>
        <row r="1198">
          <cell r="C1198"/>
        </row>
        <row r="1199">
          <cell r="C1199" t="str">
            <v>India-CountrywideControllership</v>
          </cell>
          <cell r="D1199">
            <v>0</v>
          </cell>
        </row>
        <row r="1200">
          <cell r="C1200" t="str">
            <v>India-CountrywideOperating Cash &amp; Accrual</v>
          </cell>
          <cell r="D1200">
            <v>0</v>
          </cell>
        </row>
        <row r="1201">
          <cell r="C1201" t="str">
            <v>India-CountrywideU.S. GAAP Adjustments</v>
          </cell>
          <cell r="D1201">
            <v>0</v>
          </cell>
        </row>
        <row r="1202">
          <cell r="C1202" t="str">
            <v>India-CountrywideForeign Currency</v>
          </cell>
          <cell r="D1202">
            <v>0</v>
          </cell>
        </row>
        <row r="1203">
          <cell r="C1203" t="str">
            <v xml:space="preserve">India-CountrywideInterface and Consolidation </v>
          </cell>
          <cell r="D1203">
            <v>0</v>
          </cell>
        </row>
        <row r="1204">
          <cell r="C1204" t="str">
            <v>India-CountrywideFinancial Planning and Analysis (FP&amp;A)</v>
          </cell>
          <cell r="D1204">
            <v>0</v>
          </cell>
        </row>
        <row r="1205">
          <cell r="C1205" t="str">
            <v>India-CountrywideUnderwriting</v>
          </cell>
          <cell r="D1205">
            <v>0</v>
          </cell>
        </row>
        <row r="1206">
          <cell r="C1206" t="str">
            <v>India-CountrywideDistributions</v>
          </cell>
          <cell r="D1206">
            <v>0</v>
          </cell>
        </row>
        <row r="1207">
          <cell r="C1207" t="str">
            <v>India-CountrywideServicing/Cash Receipts &amp; Payments</v>
          </cell>
          <cell r="D1207">
            <v>0</v>
          </cell>
        </row>
        <row r="1208">
          <cell r="C1208" t="str">
            <v>India-CountrywideCalculation and Recording of Interest Income and Fees</v>
          </cell>
          <cell r="D1208">
            <v>0</v>
          </cell>
        </row>
        <row r="1209">
          <cell r="C1209" t="str">
            <v>India-CountrywideForeclosures &amp; Repossessions</v>
          </cell>
          <cell r="D1209">
            <v>0</v>
          </cell>
        </row>
        <row r="1210">
          <cell r="C1210" t="str">
            <v>India-CountrywideCredit Administration</v>
          </cell>
          <cell r="D1210">
            <v>0</v>
          </cell>
        </row>
        <row r="1211">
          <cell r="C1211" t="str">
            <v>India-CountrywideCredit Monitoring including Assessment of Residual Values</v>
          </cell>
          <cell r="D1211">
            <v>0</v>
          </cell>
        </row>
        <row r="1212">
          <cell r="C1212" t="str">
            <v>India-CountrywidePortfolio Management</v>
          </cell>
          <cell r="D1212">
            <v>0</v>
          </cell>
        </row>
        <row r="1213">
          <cell r="C1213" t="str">
            <v>India-CountrywideDeliquency &amp; Reserving</v>
          </cell>
          <cell r="D1213">
            <v>0</v>
          </cell>
        </row>
        <row r="1214">
          <cell r="C1214" t="str">
            <v>India-CountrywideRecording of Allowance for Credit Losses</v>
          </cell>
          <cell r="D1214">
            <v>0</v>
          </cell>
        </row>
        <row r="1215">
          <cell r="C1215" t="str">
            <v>India-CountrywideStructuring of Transactions</v>
          </cell>
          <cell r="D1215">
            <v>0</v>
          </cell>
        </row>
        <row r="1216">
          <cell r="C1216" t="str">
            <v>India-CountrywideCalculation &amp; Recording of Residual Interest</v>
          </cell>
          <cell r="D1216">
            <v>0</v>
          </cell>
        </row>
        <row r="1217">
          <cell r="C1217" t="str">
            <v>India-CountrywideResidual Interests Valuation and Accrual of Income</v>
          </cell>
          <cell r="D1217">
            <v>0</v>
          </cell>
        </row>
        <row r="1218">
          <cell r="C1218" t="str">
            <v>India-CountrywideFAS 140</v>
          </cell>
          <cell r="D1218">
            <v>0</v>
          </cell>
        </row>
        <row r="1219">
          <cell r="C1219" t="str">
            <v>India-CountrywideRegulatory Financial Reporting</v>
          </cell>
          <cell r="D1219">
            <v>0</v>
          </cell>
        </row>
        <row r="1220">
          <cell r="C1220" t="str">
            <v>India-CountrywideCapital Planning and Monitoring</v>
          </cell>
          <cell r="D1220">
            <v>0</v>
          </cell>
        </row>
        <row r="1221">
          <cell r="C1221" t="str">
            <v>India-CountrywideCalculating Tax</v>
          </cell>
          <cell r="D1221">
            <v>0</v>
          </cell>
        </row>
        <row r="1222">
          <cell r="C1222" t="str">
            <v>India-CountrywideTax Controllership</v>
          </cell>
          <cell r="D1222">
            <v>0</v>
          </cell>
        </row>
        <row r="1223">
          <cell r="C1223" t="str">
            <v>India-CountrywideTax Return Filing</v>
          </cell>
          <cell r="D1223">
            <v>0</v>
          </cell>
        </row>
        <row r="1224">
          <cell r="C1224" t="str">
            <v>India-CountrywideSubpart F</v>
          </cell>
          <cell r="D1224">
            <v>0</v>
          </cell>
        </row>
        <row r="1225">
          <cell r="C1225" t="str">
            <v>India-CountrywidePayroll</v>
          </cell>
          <cell r="D1225">
            <v>0</v>
          </cell>
        </row>
        <row r="1226">
          <cell r="C1226" t="str">
            <v>India-CountrywideEmployee Data &amp; Benefits</v>
          </cell>
          <cell r="D1226">
            <v>0</v>
          </cell>
        </row>
        <row r="1227">
          <cell r="C1227" t="str">
            <v>India-CountrywideDetermine Credit, Interest Rate and Counterparty Risk</v>
          </cell>
          <cell r="D1227">
            <v>0</v>
          </cell>
        </row>
        <row r="1228">
          <cell r="C1228" t="str">
            <v>India-CountrywideDocumentation and Assessment of Effectiveness</v>
          </cell>
          <cell r="D1228">
            <v>0</v>
          </cell>
        </row>
        <row r="1229">
          <cell r="C1229" t="str">
            <v>India-CountrywideMonitoring Risks and Compliance</v>
          </cell>
          <cell r="D1229">
            <v>0</v>
          </cell>
        </row>
        <row r="1230">
          <cell r="C1230" t="str">
            <v>India-CountrywideValuation and Pricing</v>
          </cell>
          <cell r="D1230">
            <v>0</v>
          </cell>
        </row>
        <row r="1231">
          <cell r="C1231" t="str">
            <v>India-CountrywideNew Product Development</v>
          </cell>
          <cell r="D1231">
            <v>0</v>
          </cell>
        </row>
        <row r="1232">
          <cell r="C1232" t="str">
            <v>India-CountrywideDue Diligence</v>
          </cell>
          <cell r="D1232">
            <v>0</v>
          </cell>
        </row>
        <row r="1233">
          <cell r="C1233" t="str">
            <v>India-CountrywideAuthorization and Funding</v>
          </cell>
          <cell r="D1233">
            <v>0</v>
          </cell>
        </row>
        <row r="1234">
          <cell r="C1234" t="str">
            <v>India-CountrywideIntegration Planning</v>
          </cell>
          <cell r="D1234">
            <v>0</v>
          </cell>
        </row>
        <row r="1235">
          <cell r="C1235" t="str">
            <v>India-CountrywideTransaction Accounting</v>
          </cell>
          <cell r="D1235">
            <v>0</v>
          </cell>
        </row>
        <row r="1236">
          <cell r="C1236" t="str">
            <v>India-CountrywideIntegrity and Ethical values</v>
          </cell>
          <cell r="D1236">
            <v>0</v>
          </cell>
        </row>
        <row r="1237">
          <cell r="C1237" t="str">
            <v>India-CountrywideCommitment to Competence</v>
          </cell>
          <cell r="D1237">
            <v>0</v>
          </cell>
        </row>
        <row r="1238">
          <cell r="C1238" t="str">
            <v>India-CountrywideBoard of Directors, Management, Audit Committee</v>
          </cell>
          <cell r="D1238">
            <v>0</v>
          </cell>
        </row>
        <row r="1239">
          <cell r="C1239" t="str">
            <v>India-CountrywideManagement Philosophy and Operating Style</v>
          </cell>
          <cell r="D1239">
            <v>0</v>
          </cell>
        </row>
        <row r="1240">
          <cell r="C1240" t="str">
            <v>India-CountrywideOrganizational Structure</v>
          </cell>
          <cell r="D1240">
            <v>0</v>
          </cell>
        </row>
        <row r="1241">
          <cell r="C1241" t="str">
            <v>India-CountrywideAssignment of Authority and Responsibility</v>
          </cell>
          <cell r="D1241">
            <v>0</v>
          </cell>
        </row>
        <row r="1242">
          <cell r="C1242" t="str">
            <v>India-CountrywideHuman Resource Policies and Practices</v>
          </cell>
          <cell r="D1242">
            <v>0</v>
          </cell>
        </row>
        <row r="1243">
          <cell r="C1243" t="str">
            <v>India-CountrywideBusiness Wide Obj</v>
          </cell>
          <cell r="D1243">
            <v>0</v>
          </cell>
        </row>
        <row r="1244">
          <cell r="C1244" t="str">
            <v>India-CountrywideManage Third Party Services</v>
          </cell>
          <cell r="D1244">
            <v>0</v>
          </cell>
        </row>
        <row r="1245">
          <cell r="C1245" t="str">
            <v>India-CountrywideManage Performance &amp; Capacity</v>
          </cell>
          <cell r="D1245">
            <v>0</v>
          </cell>
        </row>
        <row r="1246">
          <cell r="C1246" t="str">
            <v>India-CountrywideEnsure Continuous Service</v>
          </cell>
          <cell r="D1246">
            <v>0</v>
          </cell>
        </row>
        <row r="1247">
          <cell r="C1247" t="str">
            <v>India-CountrywideEnsure System Security</v>
          </cell>
          <cell r="D1247">
            <v>0</v>
          </cell>
        </row>
        <row r="1248">
          <cell r="C1248" t="str">
            <v>India-CountrywideEducate &amp; Train Users</v>
          </cell>
          <cell r="D1248">
            <v>0</v>
          </cell>
        </row>
        <row r="1249">
          <cell r="C1249" t="str">
            <v>India-CountrywideManage Problems &amp; Incidents</v>
          </cell>
          <cell r="D1249">
            <v>0</v>
          </cell>
        </row>
        <row r="1250">
          <cell r="C1250" t="str">
            <v>India-CountrywideManage Data</v>
          </cell>
          <cell r="D1250">
            <v>0</v>
          </cell>
        </row>
        <row r="1251">
          <cell r="C1251" t="str">
            <v>India-CountrywideManage IT Physical Space</v>
          </cell>
          <cell r="D1251">
            <v>0</v>
          </cell>
        </row>
        <row r="1252">
          <cell r="C1252" t="str">
            <v>India-CountrywideManage Operations</v>
          </cell>
          <cell r="D1252">
            <v>0</v>
          </cell>
        </row>
        <row r="1253">
          <cell r="C1253" t="str">
            <v>India-CountrywideManage Changes</v>
          </cell>
          <cell r="D1253">
            <v>0</v>
          </cell>
        </row>
        <row r="1254">
          <cell r="C1254" t="str">
            <v>India-CountrywideAssess General IT Controls</v>
          </cell>
          <cell r="D1254">
            <v>0</v>
          </cell>
        </row>
        <row r="1255">
          <cell r="C1255"/>
        </row>
        <row r="1256">
          <cell r="C1256" t="str">
            <v>Indonesia - GCF BusinessesControllership</v>
          </cell>
          <cell r="D1256">
            <v>0</v>
          </cell>
        </row>
        <row r="1257">
          <cell r="C1257" t="str">
            <v>Indonesia - GCF BusinessesOperating Cash &amp; Accrual</v>
          </cell>
          <cell r="D1257">
            <v>0</v>
          </cell>
        </row>
        <row r="1258">
          <cell r="C1258" t="str">
            <v>Indonesia - GCF BusinessesU.S. GAAP Adjustments</v>
          </cell>
          <cell r="D1258">
            <v>0</v>
          </cell>
        </row>
        <row r="1259">
          <cell r="C1259" t="str">
            <v>Indonesia - GCF BusinessesForeign Currency</v>
          </cell>
          <cell r="D1259">
            <v>0</v>
          </cell>
        </row>
        <row r="1260">
          <cell r="C1260" t="str">
            <v xml:space="preserve">Indonesia - GCF BusinessesInterface and Consolidation </v>
          </cell>
          <cell r="D1260">
            <v>0</v>
          </cell>
        </row>
        <row r="1261">
          <cell r="C1261" t="str">
            <v>Indonesia - GCF BusinessesFinancial Planning and Analysis (FP&amp;A)</v>
          </cell>
          <cell r="D1261">
            <v>0</v>
          </cell>
        </row>
        <row r="1262">
          <cell r="C1262" t="str">
            <v>Indonesia - GCF BusinessesUnderwriting</v>
          </cell>
          <cell r="D1262">
            <v>0</v>
          </cell>
        </row>
        <row r="1263">
          <cell r="C1263" t="str">
            <v>Indonesia - GCF BusinessesDistributions</v>
          </cell>
          <cell r="D1263">
            <v>0</v>
          </cell>
        </row>
        <row r="1264">
          <cell r="C1264" t="str">
            <v>Indonesia - GCF BusinessesServicing/Cash Receipts &amp; Payments</v>
          </cell>
          <cell r="D1264">
            <v>0</v>
          </cell>
        </row>
        <row r="1265">
          <cell r="C1265" t="str">
            <v>Indonesia - GCF BusinessesCalculation and Recording of Interest Income and Fees</v>
          </cell>
          <cell r="D1265">
            <v>0</v>
          </cell>
        </row>
        <row r="1266">
          <cell r="C1266" t="str">
            <v>Indonesia - GCF BusinessesForeclosures &amp; Repossessions</v>
          </cell>
          <cell r="D1266">
            <v>0</v>
          </cell>
        </row>
        <row r="1267">
          <cell r="C1267" t="str">
            <v>Indonesia - GCF BusinessesCredit Administration</v>
          </cell>
          <cell r="D1267">
            <v>0</v>
          </cell>
        </row>
        <row r="1268">
          <cell r="C1268" t="str">
            <v>Indonesia - GCF BusinessesCredit Monitoring including Assessment of Residual Values</v>
          </cell>
          <cell r="D1268">
            <v>0</v>
          </cell>
        </row>
        <row r="1269">
          <cell r="C1269" t="str">
            <v>Indonesia - GCF BusinessesPortfolio Management</v>
          </cell>
          <cell r="D1269">
            <v>0</v>
          </cell>
        </row>
        <row r="1270">
          <cell r="C1270" t="str">
            <v>Indonesia - GCF BusinessesDeliquency &amp; Reserving</v>
          </cell>
          <cell r="D1270">
            <v>0</v>
          </cell>
        </row>
        <row r="1271">
          <cell r="C1271" t="str">
            <v>Indonesia - GCF BusinessesRecording of Allowance for Credit Losses</v>
          </cell>
          <cell r="D1271">
            <v>0</v>
          </cell>
        </row>
        <row r="1272">
          <cell r="C1272" t="str">
            <v>Indonesia - GCF BusinessesStructuring of Transactions</v>
          </cell>
          <cell r="D1272">
            <v>0</v>
          </cell>
        </row>
        <row r="1273">
          <cell r="C1273" t="str">
            <v>Indonesia - GCF BusinessesCalculation &amp; Recording of Residual Interest</v>
          </cell>
          <cell r="D1273">
            <v>0</v>
          </cell>
        </row>
        <row r="1274">
          <cell r="C1274" t="str">
            <v>Indonesia - GCF BusinessesResidual Interests Valuation and Accrual of Income</v>
          </cell>
          <cell r="D1274">
            <v>0</v>
          </cell>
        </row>
        <row r="1275">
          <cell r="C1275" t="str">
            <v>Indonesia - GCF BusinessesFAS 140</v>
          </cell>
          <cell r="D1275">
            <v>0</v>
          </cell>
        </row>
        <row r="1276">
          <cell r="C1276" t="str">
            <v>Indonesia - GCF BusinessesRegulatory Financial Reporting</v>
          </cell>
          <cell r="D1276">
            <v>0</v>
          </cell>
        </row>
        <row r="1277">
          <cell r="C1277" t="str">
            <v>Indonesia - GCF BusinessesCapital Planning and Monitoring</v>
          </cell>
          <cell r="D1277">
            <v>0</v>
          </cell>
        </row>
        <row r="1278">
          <cell r="C1278" t="str">
            <v>Indonesia - GCF BusinessesCalculating Tax</v>
          </cell>
          <cell r="D1278">
            <v>0</v>
          </cell>
        </row>
        <row r="1279">
          <cell r="C1279" t="str">
            <v>Indonesia - GCF BusinessesTax Controllership</v>
          </cell>
          <cell r="D1279">
            <v>0</v>
          </cell>
        </row>
        <row r="1280">
          <cell r="C1280" t="str">
            <v>Indonesia - GCF BusinessesTax Return Filing</v>
          </cell>
          <cell r="D1280">
            <v>0</v>
          </cell>
        </row>
        <row r="1281">
          <cell r="C1281" t="str">
            <v>Indonesia - GCF BusinessesSubpart F</v>
          </cell>
          <cell r="D1281">
            <v>0</v>
          </cell>
        </row>
        <row r="1282">
          <cell r="C1282" t="str">
            <v>Indonesia - GCF BusinessesPayroll</v>
          </cell>
          <cell r="D1282">
            <v>0</v>
          </cell>
        </row>
        <row r="1283">
          <cell r="C1283" t="str">
            <v>Indonesia - GCF BusinessesEmployee Data &amp; Benefits</v>
          </cell>
          <cell r="D1283">
            <v>0</v>
          </cell>
        </row>
        <row r="1284">
          <cell r="C1284" t="str">
            <v>Indonesia - GCF BusinessesDetermine Credit, Interest Rate and Counterparty Risk</v>
          </cell>
          <cell r="D1284">
            <v>0</v>
          </cell>
        </row>
        <row r="1285">
          <cell r="C1285" t="str">
            <v>Indonesia - GCF BusinessesDocumentation and Assessment of Effectiveness</v>
          </cell>
          <cell r="D1285">
            <v>0</v>
          </cell>
        </row>
        <row r="1286">
          <cell r="C1286" t="str">
            <v>Indonesia - GCF BusinessesMonitoring Risks and Compliance</v>
          </cell>
          <cell r="D1286">
            <v>0</v>
          </cell>
        </row>
        <row r="1287">
          <cell r="C1287" t="str">
            <v>Indonesia - GCF BusinessesValuation and Pricing</v>
          </cell>
          <cell r="D1287">
            <v>0</v>
          </cell>
        </row>
        <row r="1288">
          <cell r="C1288" t="str">
            <v>Indonesia - GCF BusinessesNew Product Development</v>
          </cell>
          <cell r="D1288">
            <v>0</v>
          </cell>
        </row>
        <row r="1289">
          <cell r="C1289" t="str">
            <v>Indonesia - GCF BusinessesDue Diligence</v>
          </cell>
          <cell r="D1289">
            <v>0</v>
          </cell>
        </row>
        <row r="1290">
          <cell r="C1290" t="str">
            <v>Indonesia - GCF BusinessesAuthorization and Funding</v>
          </cell>
          <cell r="D1290">
            <v>0</v>
          </cell>
        </row>
        <row r="1291">
          <cell r="C1291" t="str">
            <v>Indonesia - GCF BusinessesIntegration Planning</v>
          </cell>
          <cell r="D1291">
            <v>0</v>
          </cell>
        </row>
        <row r="1292">
          <cell r="C1292" t="str">
            <v>Indonesia - GCF BusinessesTransaction Accounting</v>
          </cell>
          <cell r="D1292">
            <v>0</v>
          </cell>
        </row>
        <row r="1293">
          <cell r="C1293" t="str">
            <v>Indonesia - GCF BusinessesIntegrity and Ethical values</v>
          </cell>
          <cell r="D1293">
            <v>0</v>
          </cell>
        </row>
        <row r="1294">
          <cell r="C1294" t="str">
            <v>Indonesia - GCF BusinessesCommitment to Competence</v>
          </cell>
          <cell r="D1294">
            <v>0</v>
          </cell>
        </row>
        <row r="1295">
          <cell r="C1295" t="str">
            <v>Indonesia - GCF BusinessesBoard of Directors, Management, Audit Committee</v>
          </cell>
          <cell r="D1295">
            <v>0</v>
          </cell>
        </row>
        <row r="1296">
          <cell r="C1296" t="str">
            <v>Indonesia - GCF BusinessesManagement Philosophy and Operating Style</v>
          </cell>
          <cell r="D1296">
            <v>0</v>
          </cell>
        </row>
        <row r="1297">
          <cell r="C1297" t="str">
            <v>Indonesia - GCF BusinessesOrganizational Structure</v>
          </cell>
          <cell r="D1297">
            <v>0</v>
          </cell>
        </row>
        <row r="1298">
          <cell r="C1298" t="str">
            <v>Indonesia - GCF BusinessesAssignment of Authority and Responsibility</v>
          </cell>
          <cell r="D1298">
            <v>0</v>
          </cell>
        </row>
        <row r="1299">
          <cell r="C1299" t="str">
            <v>Indonesia - GCF BusinessesHuman Resource Policies and Practices</v>
          </cell>
          <cell r="D1299">
            <v>0</v>
          </cell>
        </row>
        <row r="1300">
          <cell r="C1300" t="str">
            <v>Indonesia - GCF BusinessesBusiness Wide Obj</v>
          </cell>
          <cell r="D1300">
            <v>0</v>
          </cell>
        </row>
        <row r="1301">
          <cell r="C1301" t="str">
            <v>Indonesia - GCF BusinessesManage Third Party Services</v>
          </cell>
          <cell r="D1301">
            <v>0</v>
          </cell>
        </row>
        <row r="1302">
          <cell r="C1302" t="str">
            <v>Indonesia - GCF BusinessesManage Performance &amp; Capacity</v>
          </cell>
          <cell r="D1302">
            <v>0</v>
          </cell>
        </row>
        <row r="1303">
          <cell r="C1303" t="str">
            <v>Indonesia - GCF BusinessesEnsure Continuous Service</v>
          </cell>
          <cell r="D1303">
            <v>0</v>
          </cell>
        </row>
        <row r="1304">
          <cell r="C1304" t="str">
            <v>Indonesia - GCF BusinessesEnsure System Security</v>
          </cell>
          <cell r="D1304">
            <v>0</v>
          </cell>
        </row>
        <row r="1305">
          <cell r="C1305" t="str">
            <v>Indonesia - GCF BusinessesEducate &amp; Train Users</v>
          </cell>
          <cell r="D1305">
            <v>0</v>
          </cell>
        </row>
        <row r="1306">
          <cell r="C1306" t="str">
            <v>Indonesia - GCF BusinessesManage Problems &amp; Incidents</v>
          </cell>
          <cell r="D1306">
            <v>0</v>
          </cell>
        </row>
        <row r="1307">
          <cell r="C1307" t="str">
            <v>Indonesia - GCF BusinessesManage Data</v>
          </cell>
          <cell r="D1307">
            <v>0</v>
          </cell>
        </row>
        <row r="1308">
          <cell r="C1308" t="str">
            <v>Indonesia - GCF BusinessesManage IT Physical Space</v>
          </cell>
          <cell r="D1308">
            <v>0</v>
          </cell>
        </row>
        <row r="1309">
          <cell r="C1309" t="str">
            <v>Indonesia - GCF BusinessesManage Operations</v>
          </cell>
          <cell r="D1309">
            <v>0</v>
          </cell>
        </row>
        <row r="1310">
          <cell r="C1310" t="str">
            <v>Indonesia - GCF BusinessesManage Changes</v>
          </cell>
          <cell r="D1310">
            <v>0</v>
          </cell>
        </row>
        <row r="1311">
          <cell r="C1311" t="str">
            <v>Indonesia - GCF BusinessesAssess General IT Controls</v>
          </cell>
          <cell r="D1311">
            <v>0</v>
          </cell>
        </row>
        <row r="1312">
          <cell r="C1312"/>
        </row>
        <row r="1313">
          <cell r="C1313" t="str">
            <v>Japan - GECCC (Consumer Credit Corp)Controllership</v>
          </cell>
          <cell r="D1313">
            <v>0</v>
          </cell>
        </row>
        <row r="1314">
          <cell r="C1314" t="str">
            <v>Japan - GECCC (Consumer Credit Corp)Operating Cash &amp; Accrual</v>
          </cell>
          <cell r="D1314">
            <v>0</v>
          </cell>
        </row>
        <row r="1315">
          <cell r="C1315" t="str">
            <v>Japan - GECCC (Consumer Credit Corp)U.S. GAAP Adjustments</v>
          </cell>
          <cell r="D1315">
            <v>0</v>
          </cell>
        </row>
        <row r="1316">
          <cell r="C1316" t="str">
            <v>Japan - GECCC (Consumer Credit Corp)Foreign Currency</v>
          </cell>
          <cell r="D1316">
            <v>0</v>
          </cell>
        </row>
        <row r="1317">
          <cell r="C1317" t="str">
            <v xml:space="preserve">Japan - GECCC (Consumer Credit Corp)Interface and Consolidation </v>
          </cell>
          <cell r="D1317">
            <v>0</v>
          </cell>
        </row>
        <row r="1318">
          <cell r="C1318" t="str">
            <v>Japan - GECCC (Consumer Credit Corp)Financial Planning and Analysis (FP&amp;A)</v>
          </cell>
          <cell r="D1318">
            <v>0</v>
          </cell>
        </row>
        <row r="1319">
          <cell r="C1319" t="str">
            <v>Japan - GECCC (Consumer Credit Corp)Underwriting</v>
          </cell>
          <cell r="D1319">
            <v>0</v>
          </cell>
        </row>
        <row r="1320">
          <cell r="C1320" t="str">
            <v>Japan - GECCC (Consumer Credit Corp)Distributions</v>
          </cell>
          <cell r="D1320">
            <v>0</v>
          </cell>
        </row>
        <row r="1321">
          <cell r="C1321" t="str">
            <v>Japan - GECCC (Consumer Credit Corp)Servicing/Cash Receipts &amp; Payments</v>
          </cell>
          <cell r="D1321">
            <v>0</v>
          </cell>
        </row>
        <row r="1322">
          <cell r="C1322" t="str">
            <v>Japan - GECCC (Consumer Credit Corp)Calculation and Recording of Interest Income and Fees</v>
          </cell>
          <cell r="D1322">
            <v>0</v>
          </cell>
        </row>
        <row r="1323">
          <cell r="C1323" t="str">
            <v>Japan - GECCC (Consumer Credit Corp)Foreclosures &amp; Repossessions</v>
          </cell>
          <cell r="D1323">
            <v>0</v>
          </cell>
        </row>
        <row r="1324">
          <cell r="C1324" t="str">
            <v>Japan - GECCC (Consumer Credit Corp)Credit Administration</v>
          </cell>
          <cell r="D1324">
            <v>0</v>
          </cell>
        </row>
        <row r="1325">
          <cell r="C1325" t="str">
            <v>Japan - GECCC (Consumer Credit Corp)Credit Monitoring including Assessment of Residual Values</v>
          </cell>
          <cell r="D1325">
            <v>0</v>
          </cell>
        </row>
        <row r="1326">
          <cell r="C1326" t="str">
            <v>Japan - GECCC (Consumer Credit Corp)Portfolio Management</v>
          </cell>
          <cell r="D1326">
            <v>0</v>
          </cell>
        </row>
        <row r="1327">
          <cell r="C1327" t="str">
            <v>Japan - GECCC (Consumer Credit Corp)Deliquency &amp; Reserving</v>
          </cell>
          <cell r="D1327">
            <v>0</v>
          </cell>
        </row>
        <row r="1328">
          <cell r="C1328" t="str">
            <v>Japan - GECCC (Consumer Credit Corp)Recording of Allowance for Credit Losses</v>
          </cell>
          <cell r="D1328">
            <v>0</v>
          </cell>
        </row>
        <row r="1329">
          <cell r="C1329" t="str">
            <v>Japan - GECCC (Consumer Credit Corp)Structuring of Transactions</v>
          </cell>
          <cell r="D1329">
            <v>0</v>
          </cell>
        </row>
        <row r="1330">
          <cell r="C1330" t="str">
            <v>Japan - GECCC (Consumer Credit Corp)Calculation &amp; Recording of Residual Interest</v>
          </cell>
          <cell r="D1330">
            <v>0</v>
          </cell>
        </row>
        <row r="1331">
          <cell r="C1331" t="str">
            <v>Japan - GECCC (Consumer Credit Corp)Residual Interests Valuation and Accrual of Income</v>
          </cell>
          <cell r="D1331">
            <v>0</v>
          </cell>
        </row>
        <row r="1332">
          <cell r="C1332" t="str">
            <v>Japan - GECCC (Consumer Credit Corp)FAS 140</v>
          </cell>
          <cell r="D1332">
            <v>0</v>
          </cell>
        </row>
        <row r="1333">
          <cell r="C1333" t="str">
            <v>Japan - GECCC (Consumer Credit Corp)Regulatory Financial Reporting</v>
          </cell>
          <cell r="D1333">
            <v>0</v>
          </cell>
        </row>
        <row r="1334">
          <cell r="C1334" t="str">
            <v>Japan - GECCC (Consumer Credit Corp)Capital Planning and Monitoring</v>
          </cell>
          <cell r="D1334">
            <v>0</v>
          </cell>
        </row>
        <row r="1335">
          <cell r="C1335" t="str">
            <v>Japan - GECCC (Consumer Credit Corp)Calculating Tax</v>
          </cell>
          <cell r="D1335">
            <v>0</v>
          </cell>
        </row>
        <row r="1336">
          <cell r="C1336" t="str">
            <v>Japan - GECCC (Consumer Credit Corp)Tax Controllership</v>
          </cell>
          <cell r="D1336">
            <v>0</v>
          </cell>
        </row>
        <row r="1337">
          <cell r="C1337" t="str">
            <v>Japan - GECCC (Consumer Credit Corp)Tax Return Filing</v>
          </cell>
          <cell r="D1337">
            <v>0</v>
          </cell>
        </row>
        <row r="1338">
          <cell r="C1338" t="str">
            <v>Japan - GECCC (Consumer Credit Corp)Subpart F</v>
          </cell>
          <cell r="D1338">
            <v>0</v>
          </cell>
        </row>
        <row r="1339">
          <cell r="C1339" t="str">
            <v>Japan - GECCC (Consumer Credit Corp)Payroll</v>
          </cell>
          <cell r="D1339">
            <v>0</v>
          </cell>
        </row>
        <row r="1340">
          <cell r="C1340" t="str">
            <v>Japan - GECCC (Consumer Credit Corp)Employee Data &amp; Benefits</v>
          </cell>
          <cell r="D1340">
            <v>0</v>
          </cell>
        </row>
        <row r="1341">
          <cell r="C1341" t="str">
            <v>Japan - GECCC (Consumer Credit Corp)Determine Credit, Interest Rate and Counterparty Risk</v>
          </cell>
          <cell r="D1341">
            <v>0</v>
          </cell>
        </row>
        <row r="1342">
          <cell r="C1342" t="str">
            <v>Japan - GECCC (Consumer Credit Corp)Documentation and Assessment of Effectiveness</v>
          </cell>
          <cell r="D1342">
            <v>0</v>
          </cell>
        </row>
        <row r="1343">
          <cell r="C1343" t="str">
            <v>Japan - GECCC (Consumer Credit Corp)Monitoring Risks and Compliance</v>
          </cell>
          <cell r="D1343">
            <v>0</v>
          </cell>
        </row>
        <row r="1344">
          <cell r="C1344" t="str">
            <v>Japan - GECCC (Consumer Credit Corp)Valuation and Pricing</v>
          </cell>
          <cell r="D1344">
            <v>0</v>
          </cell>
        </row>
        <row r="1345">
          <cell r="C1345" t="str">
            <v>Japan - GECCC (Consumer Credit Corp)New Product Development</v>
          </cell>
          <cell r="D1345">
            <v>0</v>
          </cell>
        </row>
        <row r="1346">
          <cell r="C1346" t="str">
            <v>Japan - GECCC (Consumer Credit Corp)Due Diligence</v>
          </cell>
          <cell r="D1346">
            <v>0</v>
          </cell>
        </row>
        <row r="1347">
          <cell r="C1347" t="str">
            <v>Japan - GECCC (Consumer Credit Corp)Authorization and Funding</v>
          </cell>
          <cell r="D1347">
            <v>0</v>
          </cell>
        </row>
        <row r="1348">
          <cell r="C1348" t="str">
            <v>Japan - GECCC (Consumer Credit Corp)Integration Planning</v>
          </cell>
          <cell r="D1348">
            <v>0</v>
          </cell>
        </row>
        <row r="1349">
          <cell r="C1349" t="str">
            <v>Japan - GECCC (Consumer Credit Corp)Transaction Accounting</v>
          </cell>
          <cell r="D1349">
            <v>0</v>
          </cell>
        </row>
        <row r="1350">
          <cell r="C1350" t="str">
            <v>Japan - GECCC (Consumer Credit Corp)Integrity and Ethical values</v>
          </cell>
          <cell r="D1350">
            <v>0</v>
          </cell>
        </row>
        <row r="1351">
          <cell r="C1351" t="str">
            <v>Japan - GECCC (Consumer Credit Corp)Commitment to Competence</v>
          </cell>
          <cell r="D1351">
            <v>0</v>
          </cell>
        </row>
        <row r="1352">
          <cell r="C1352" t="str">
            <v>Japan - GECCC (Consumer Credit Corp)Board of Directors, Management, Audit Committee</v>
          </cell>
          <cell r="D1352">
            <v>0</v>
          </cell>
        </row>
        <row r="1353">
          <cell r="C1353" t="str">
            <v>Japan - GECCC (Consumer Credit Corp)Management Philosophy and Operating Style</v>
          </cell>
          <cell r="D1353">
            <v>0</v>
          </cell>
        </row>
        <row r="1354">
          <cell r="C1354" t="str">
            <v>Japan - GECCC (Consumer Credit Corp)Organizational Structure</v>
          </cell>
          <cell r="D1354">
            <v>0</v>
          </cell>
        </row>
        <row r="1355">
          <cell r="C1355" t="str">
            <v>Japan - GECCC (Consumer Credit Corp)Assignment of Authority and Responsibility</v>
          </cell>
          <cell r="D1355">
            <v>0</v>
          </cell>
        </row>
        <row r="1356">
          <cell r="C1356" t="str">
            <v>Japan - GECCC (Consumer Credit Corp)Human Resource Policies and Practices</v>
          </cell>
          <cell r="D1356">
            <v>0</v>
          </cell>
        </row>
        <row r="1357">
          <cell r="C1357" t="str">
            <v>Japan - GECCC (Consumer Credit Corp)Business Wide Obj</v>
          </cell>
          <cell r="D1357">
            <v>0</v>
          </cell>
        </row>
        <row r="1358">
          <cell r="C1358" t="str">
            <v>Japan - GECCC (Consumer Credit Corp)Manage Third Party Services</v>
          </cell>
          <cell r="D1358">
            <v>0</v>
          </cell>
        </row>
        <row r="1359">
          <cell r="C1359" t="str">
            <v>Japan - GECCC (Consumer Credit Corp)Manage Performance &amp; Capacity</v>
          </cell>
          <cell r="D1359">
            <v>0</v>
          </cell>
        </row>
        <row r="1360">
          <cell r="C1360" t="str">
            <v>Japan - GECCC (Consumer Credit Corp)Ensure Continuous Service</v>
          </cell>
          <cell r="D1360">
            <v>0</v>
          </cell>
        </row>
        <row r="1361">
          <cell r="C1361" t="str">
            <v>Japan - GECCC (Consumer Credit Corp)Ensure System Security</v>
          </cell>
          <cell r="D1361">
            <v>0</v>
          </cell>
        </row>
        <row r="1362">
          <cell r="C1362" t="str">
            <v>Japan - GECCC (Consumer Credit Corp)Educate &amp; Train Users</v>
          </cell>
          <cell r="D1362">
            <v>0</v>
          </cell>
        </row>
        <row r="1363">
          <cell r="C1363" t="str">
            <v>Japan - GECCC (Consumer Credit Corp)Manage Problems &amp; Incidents</v>
          </cell>
          <cell r="D1363">
            <v>0</v>
          </cell>
        </row>
        <row r="1364">
          <cell r="C1364" t="str">
            <v>Japan - GECCC (Consumer Credit Corp)Manage Data</v>
          </cell>
          <cell r="D1364">
            <v>0</v>
          </cell>
        </row>
        <row r="1365">
          <cell r="C1365" t="str">
            <v>Japan - GECCC (Consumer Credit Corp)Manage IT Physical Space</v>
          </cell>
          <cell r="D1365">
            <v>0</v>
          </cell>
        </row>
        <row r="1366">
          <cell r="C1366" t="str">
            <v>Japan - GECCC (Consumer Credit Corp)Manage Operations</v>
          </cell>
          <cell r="D1366">
            <v>0</v>
          </cell>
        </row>
        <row r="1367">
          <cell r="C1367" t="str">
            <v>Japan - GECCC (Consumer Credit Corp)Manage Changes</v>
          </cell>
          <cell r="D1367">
            <v>0</v>
          </cell>
        </row>
        <row r="1368">
          <cell r="C1368" t="str">
            <v>Japan - GECCC (Consumer Credit Corp)Assess General IT Controls</v>
          </cell>
          <cell r="D1368">
            <v>0</v>
          </cell>
        </row>
        <row r="1369">
          <cell r="C1369"/>
        </row>
        <row r="1370">
          <cell r="C1370" t="str">
            <v>Japan - GECFControllership</v>
          </cell>
          <cell r="D1370">
            <v>0</v>
          </cell>
        </row>
        <row r="1371">
          <cell r="C1371" t="str">
            <v>Japan - GECFOperating Cash &amp; Accrual</v>
          </cell>
          <cell r="D1371">
            <v>0</v>
          </cell>
        </row>
        <row r="1372">
          <cell r="C1372" t="str">
            <v>Japan - GECFU.S. GAAP Adjustments</v>
          </cell>
          <cell r="D1372">
            <v>0</v>
          </cell>
        </row>
        <row r="1373">
          <cell r="C1373" t="str">
            <v>Japan - GECFForeign Currency</v>
          </cell>
          <cell r="D1373">
            <v>0</v>
          </cell>
        </row>
        <row r="1374">
          <cell r="C1374" t="str">
            <v xml:space="preserve">Japan - GECFInterface and Consolidation </v>
          </cell>
          <cell r="D1374">
            <v>0</v>
          </cell>
        </row>
        <row r="1375">
          <cell r="C1375" t="str">
            <v>Japan - GECFFinancial Planning and Analysis (FP&amp;A)</v>
          </cell>
          <cell r="D1375">
            <v>0</v>
          </cell>
        </row>
        <row r="1376">
          <cell r="C1376" t="str">
            <v>Japan - GECFUnderwriting</v>
          </cell>
          <cell r="D1376">
            <v>0</v>
          </cell>
        </row>
        <row r="1377">
          <cell r="C1377" t="str">
            <v>Japan - GECFDistributions</v>
          </cell>
          <cell r="D1377">
            <v>0</v>
          </cell>
        </row>
        <row r="1378">
          <cell r="C1378" t="str">
            <v>Japan - GECFServicing/Cash Receipts &amp; Payments</v>
          </cell>
          <cell r="D1378">
            <v>0</v>
          </cell>
        </row>
        <row r="1379">
          <cell r="C1379" t="str">
            <v>Japan - GECFCalculation and Recording of Interest Income and Fees</v>
          </cell>
          <cell r="D1379">
            <v>0</v>
          </cell>
        </row>
        <row r="1380">
          <cell r="C1380" t="str">
            <v>Japan - GECFForeclosures &amp; Repossessions</v>
          </cell>
          <cell r="D1380">
            <v>0</v>
          </cell>
        </row>
        <row r="1381">
          <cell r="C1381" t="str">
            <v>Japan - GECFCredit Administration</v>
          </cell>
          <cell r="D1381">
            <v>0</v>
          </cell>
        </row>
        <row r="1382">
          <cell r="C1382" t="str">
            <v>Japan - GECFCredit Monitoring including Assessment of Residual Values</v>
          </cell>
          <cell r="D1382">
            <v>0</v>
          </cell>
        </row>
        <row r="1383">
          <cell r="C1383" t="str">
            <v>Japan - GECFPortfolio Management</v>
          </cell>
          <cell r="D1383">
            <v>0</v>
          </cell>
        </row>
        <row r="1384">
          <cell r="C1384" t="str">
            <v>Japan - GECFDeliquency &amp; Reserving</v>
          </cell>
          <cell r="D1384">
            <v>0</v>
          </cell>
        </row>
        <row r="1385">
          <cell r="C1385" t="str">
            <v>Japan - GECFRecording of Allowance for Credit Losses</v>
          </cell>
          <cell r="D1385">
            <v>0</v>
          </cell>
        </row>
        <row r="1386">
          <cell r="C1386" t="str">
            <v>Japan - GECFStructuring of Transactions</v>
          </cell>
          <cell r="D1386">
            <v>0</v>
          </cell>
        </row>
        <row r="1387">
          <cell r="C1387" t="str">
            <v>Japan - GECFCalculation &amp; Recording of Residual Interest</v>
          </cell>
          <cell r="D1387">
            <v>0</v>
          </cell>
        </row>
        <row r="1388">
          <cell r="C1388" t="str">
            <v>Japan - GECFResidual Interests Valuation and Accrual of Income</v>
          </cell>
          <cell r="D1388">
            <v>0</v>
          </cell>
        </row>
        <row r="1389">
          <cell r="C1389" t="str">
            <v>Japan - GECFFAS 140</v>
          </cell>
          <cell r="D1389">
            <v>0</v>
          </cell>
        </row>
        <row r="1390">
          <cell r="C1390" t="str">
            <v>Japan - GECFRegulatory Financial Reporting</v>
          </cell>
          <cell r="D1390">
            <v>0</v>
          </cell>
        </row>
        <row r="1391">
          <cell r="C1391" t="str">
            <v>Japan - GECFCapital Planning and Monitoring</v>
          </cell>
          <cell r="D1391">
            <v>0</v>
          </cell>
        </row>
        <row r="1392">
          <cell r="C1392" t="str">
            <v>Japan - GECFCalculating Tax</v>
          </cell>
          <cell r="D1392">
            <v>0</v>
          </cell>
        </row>
        <row r="1393">
          <cell r="C1393" t="str">
            <v>Japan - GECFTax Controllership</v>
          </cell>
          <cell r="D1393">
            <v>0</v>
          </cell>
        </row>
        <row r="1394">
          <cell r="C1394" t="str">
            <v>Japan - GECFTax Return Filing</v>
          </cell>
          <cell r="D1394">
            <v>0</v>
          </cell>
        </row>
        <row r="1395">
          <cell r="C1395" t="str">
            <v>Japan - GECFSubpart F</v>
          </cell>
          <cell r="D1395">
            <v>0</v>
          </cell>
        </row>
        <row r="1396">
          <cell r="C1396" t="str">
            <v>Japan - GECFPayroll</v>
          </cell>
          <cell r="D1396">
            <v>0</v>
          </cell>
        </row>
        <row r="1397">
          <cell r="C1397" t="str">
            <v>Japan - GECFEmployee Data &amp; Benefits</v>
          </cell>
          <cell r="D1397">
            <v>0</v>
          </cell>
        </row>
        <row r="1398">
          <cell r="C1398" t="str">
            <v>Japan - GECFDetermine Credit, Interest Rate and Counterparty Risk</v>
          </cell>
          <cell r="D1398">
            <v>0</v>
          </cell>
        </row>
        <row r="1399">
          <cell r="C1399" t="str">
            <v>Japan - GECFDocumentation and Assessment of Effectiveness</v>
          </cell>
          <cell r="D1399">
            <v>0</v>
          </cell>
        </row>
        <row r="1400">
          <cell r="C1400" t="str">
            <v>Japan - GECFMonitoring Risks and Compliance</v>
          </cell>
          <cell r="D1400">
            <v>0</v>
          </cell>
        </row>
        <row r="1401">
          <cell r="C1401" t="str">
            <v>Japan - GECFValuation and Pricing</v>
          </cell>
          <cell r="D1401">
            <v>0</v>
          </cell>
        </row>
        <row r="1402">
          <cell r="C1402" t="str">
            <v>Japan - GECFNew Product Development</v>
          </cell>
          <cell r="D1402">
            <v>0</v>
          </cell>
        </row>
        <row r="1403">
          <cell r="C1403" t="str">
            <v>Japan - GECFDue Diligence</v>
          </cell>
          <cell r="D1403">
            <v>0</v>
          </cell>
        </row>
        <row r="1404">
          <cell r="C1404" t="str">
            <v>Japan - GECFAuthorization and Funding</v>
          </cell>
          <cell r="D1404">
            <v>0</v>
          </cell>
        </row>
        <row r="1405">
          <cell r="C1405" t="str">
            <v>Japan - GECFIntegration Planning</v>
          </cell>
          <cell r="D1405">
            <v>0</v>
          </cell>
        </row>
        <row r="1406">
          <cell r="C1406" t="str">
            <v>Japan - GECFTransaction Accounting</v>
          </cell>
          <cell r="D1406">
            <v>0</v>
          </cell>
        </row>
        <row r="1407">
          <cell r="C1407" t="str">
            <v>Japan - GECFIntegrity and Ethical values</v>
          </cell>
          <cell r="D1407">
            <v>0</v>
          </cell>
        </row>
        <row r="1408">
          <cell r="C1408" t="str">
            <v>Japan - GECFCommitment to Competence</v>
          </cell>
          <cell r="D1408">
            <v>0</v>
          </cell>
        </row>
        <row r="1409">
          <cell r="C1409" t="str">
            <v>Japan - GECFBoard of Directors, Management, Audit Committee</v>
          </cell>
          <cell r="D1409">
            <v>0</v>
          </cell>
        </row>
        <row r="1410">
          <cell r="C1410" t="str">
            <v>Japan - GECFManagement Philosophy and Operating Style</v>
          </cell>
          <cell r="D1410">
            <v>0</v>
          </cell>
        </row>
        <row r="1411">
          <cell r="C1411" t="str">
            <v>Japan - GECFOrganizational Structure</v>
          </cell>
          <cell r="D1411">
            <v>0</v>
          </cell>
        </row>
        <row r="1412">
          <cell r="C1412" t="str">
            <v>Japan - GECFAssignment of Authority and Responsibility</v>
          </cell>
          <cell r="D1412">
            <v>0</v>
          </cell>
        </row>
        <row r="1413">
          <cell r="C1413" t="str">
            <v>Japan - GECFHuman Resource Policies and Practices</v>
          </cell>
          <cell r="D1413">
            <v>0</v>
          </cell>
        </row>
        <row r="1414">
          <cell r="C1414" t="str">
            <v>Japan - GECFBusiness Wide Obj</v>
          </cell>
          <cell r="D1414">
            <v>0</v>
          </cell>
        </row>
        <row r="1415">
          <cell r="C1415" t="str">
            <v>Japan - GECFManage Third Party Services</v>
          </cell>
          <cell r="D1415">
            <v>0</v>
          </cell>
        </row>
        <row r="1416">
          <cell r="C1416" t="str">
            <v>Japan - GECFManage Performance &amp; Capacity</v>
          </cell>
          <cell r="D1416">
            <v>0</v>
          </cell>
        </row>
        <row r="1417">
          <cell r="C1417" t="str">
            <v>Japan - GECFEnsure Continuous Service</v>
          </cell>
          <cell r="D1417">
            <v>0</v>
          </cell>
        </row>
        <row r="1418">
          <cell r="C1418" t="str">
            <v>Japan - GECFEnsure System Security</v>
          </cell>
          <cell r="D1418">
            <v>0</v>
          </cell>
        </row>
        <row r="1419">
          <cell r="C1419" t="str">
            <v>Japan - GECFEducate &amp; Train Users</v>
          </cell>
          <cell r="D1419">
            <v>0</v>
          </cell>
        </row>
        <row r="1420">
          <cell r="C1420" t="str">
            <v>Japan - GECFManage Problems &amp; Incidents</v>
          </cell>
          <cell r="D1420">
            <v>0</v>
          </cell>
        </row>
        <row r="1421">
          <cell r="C1421" t="str">
            <v>Japan - GECFManage Data</v>
          </cell>
          <cell r="D1421">
            <v>0</v>
          </cell>
        </row>
        <row r="1422">
          <cell r="C1422" t="str">
            <v>Japan - GECFManage IT Physical Space</v>
          </cell>
          <cell r="D1422">
            <v>0</v>
          </cell>
        </row>
        <row r="1423">
          <cell r="C1423" t="str">
            <v>Japan - GECFManage Operations</v>
          </cell>
          <cell r="D1423">
            <v>0</v>
          </cell>
        </row>
        <row r="1424">
          <cell r="C1424" t="str">
            <v>Japan - GECFManage Changes</v>
          </cell>
          <cell r="D1424">
            <v>0</v>
          </cell>
        </row>
        <row r="1425">
          <cell r="C1425" t="str">
            <v>Japan - GECFAssess General IT Controls</v>
          </cell>
          <cell r="D1425">
            <v>0</v>
          </cell>
        </row>
        <row r="1426">
          <cell r="C1426"/>
        </row>
        <row r="1427">
          <cell r="C1427" t="str">
            <v>Korea - GCF BusinessesControllership</v>
          </cell>
          <cell r="D1427">
            <v>0</v>
          </cell>
        </row>
        <row r="1428">
          <cell r="C1428" t="str">
            <v>Korea - GCF BusinessesOperating Cash &amp; Accrual</v>
          </cell>
          <cell r="D1428">
            <v>0</v>
          </cell>
        </row>
        <row r="1429">
          <cell r="C1429" t="str">
            <v>Korea - GCF BusinessesU.S. GAAP Adjustments</v>
          </cell>
          <cell r="D1429">
            <v>0</v>
          </cell>
        </row>
        <row r="1430">
          <cell r="C1430" t="str">
            <v>Korea - GCF BusinessesForeign Currency</v>
          </cell>
          <cell r="D1430">
            <v>0</v>
          </cell>
        </row>
        <row r="1431">
          <cell r="C1431" t="str">
            <v xml:space="preserve">Korea - GCF BusinessesInterface and Consolidation </v>
          </cell>
          <cell r="D1431">
            <v>0</v>
          </cell>
        </row>
        <row r="1432">
          <cell r="C1432" t="str">
            <v>Korea - GCF BusinessesFinancial Planning and Analysis (FP&amp;A)</v>
          </cell>
          <cell r="D1432">
            <v>0</v>
          </cell>
        </row>
        <row r="1433">
          <cell r="C1433" t="str">
            <v>Korea - GCF BusinessesUnderwriting</v>
          </cell>
          <cell r="D1433">
            <v>0</v>
          </cell>
        </row>
        <row r="1434">
          <cell r="C1434" t="str">
            <v>Korea - GCF BusinessesDistributions</v>
          </cell>
          <cell r="D1434">
            <v>0</v>
          </cell>
        </row>
        <row r="1435">
          <cell r="C1435" t="str">
            <v>Korea - GCF BusinessesServicing/Cash Receipts &amp; Payments</v>
          </cell>
          <cell r="D1435">
            <v>0</v>
          </cell>
        </row>
        <row r="1436">
          <cell r="C1436" t="str">
            <v>Korea - GCF BusinessesCalculation and Recording of Interest Income and Fees</v>
          </cell>
          <cell r="D1436">
            <v>0</v>
          </cell>
        </row>
        <row r="1437">
          <cell r="C1437" t="str">
            <v>Korea - GCF BusinessesForeclosures &amp; Repossessions</v>
          </cell>
          <cell r="D1437">
            <v>0</v>
          </cell>
        </row>
        <row r="1438">
          <cell r="C1438" t="str">
            <v>Korea - GCF BusinessesCredit Administration</v>
          </cell>
          <cell r="D1438">
            <v>0</v>
          </cell>
        </row>
        <row r="1439">
          <cell r="C1439" t="str">
            <v>Korea - GCF BusinessesCredit Monitoring including Assessment of Residual Values</v>
          </cell>
          <cell r="D1439">
            <v>0</v>
          </cell>
        </row>
        <row r="1440">
          <cell r="C1440" t="str">
            <v>Korea - GCF BusinessesPortfolio Management</v>
          </cell>
          <cell r="D1440">
            <v>0</v>
          </cell>
        </row>
        <row r="1441">
          <cell r="C1441" t="str">
            <v>Korea - GCF BusinessesDeliquency &amp; Reserving</v>
          </cell>
          <cell r="D1441">
            <v>0</v>
          </cell>
        </row>
        <row r="1442">
          <cell r="C1442" t="str">
            <v>Korea - GCF BusinessesRecording of Allowance for Credit Losses</v>
          </cell>
          <cell r="D1442">
            <v>0</v>
          </cell>
        </row>
        <row r="1443">
          <cell r="C1443" t="str">
            <v>Korea - GCF BusinessesStructuring of Transactions</v>
          </cell>
          <cell r="D1443">
            <v>0</v>
          </cell>
        </row>
        <row r="1444">
          <cell r="C1444" t="str">
            <v>Korea - GCF BusinessesCalculation &amp; Recording of Residual Interest</v>
          </cell>
          <cell r="D1444">
            <v>0</v>
          </cell>
        </row>
        <row r="1445">
          <cell r="C1445" t="str">
            <v>Korea - GCF BusinessesResidual Interests Valuation and Accrual of Income</v>
          </cell>
          <cell r="D1445">
            <v>0</v>
          </cell>
        </row>
        <row r="1446">
          <cell r="C1446" t="str">
            <v>Korea - GCF BusinessesFAS 140</v>
          </cell>
          <cell r="D1446">
            <v>0</v>
          </cell>
        </row>
        <row r="1447">
          <cell r="C1447" t="str">
            <v>Korea - GCF BusinessesRegulatory Financial Reporting</v>
          </cell>
          <cell r="D1447">
            <v>0</v>
          </cell>
        </row>
        <row r="1448">
          <cell r="C1448" t="str">
            <v>Korea - GCF BusinessesCapital Planning and Monitoring</v>
          </cell>
          <cell r="D1448">
            <v>0</v>
          </cell>
        </row>
        <row r="1449">
          <cell r="C1449" t="str">
            <v>Korea - GCF BusinessesCalculating Tax</v>
          </cell>
          <cell r="D1449">
            <v>0</v>
          </cell>
        </row>
        <row r="1450">
          <cell r="C1450" t="str">
            <v>Korea - GCF BusinessesTax Controllership</v>
          </cell>
          <cell r="D1450">
            <v>0</v>
          </cell>
        </row>
        <row r="1451">
          <cell r="C1451" t="str">
            <v>Korea - GCF BusinessesTax Return Filing</v>
          </cell>
          <cell r="D1451">
            <v>0</v>
          </cell>
        </row>
        <row r="1452">
          <cell r="C1452" t="str">
            <v>Korea - GCF BusinessesSubpart F</v>
          </cell>
          <cell r="D1452">
            <v>0</v>
          </cell>
        </row>
        <row r="1453">
          <cell r="C1453" t="str">
            <v>Korea - GCF BusinessesPayroll</v>
          </cell>
          <cell r="D1453">
            <v>0</v>
          </cell>
        </row>
        <row r="1454">
          <cell r="C1454" t="str">
            <v>Korea - GCF BusinessesEmployee Data &amp; Benefits</v>
          </cell>
          <cell r="D1454">
            <v>0</v>
          </cell>
        </row>
        <row r="1455">
          <cell r="C1455" t="str">
            <v>Korea - GCF BusinessesDetermine Credit, Interest Rate and Counterparty Risk</v>
          </cell>
          <cell r="D1455">
            <v>0</v>
          </cell>
        </row>
        <row r="1456">
          <cell r="C1456" t="str">
            <v>Korea - GCF BusinessesDocumentation and Assessment of Effectiveness</v>
          </cell>
          <cell r="D1456">
            <v>0</v>
          </cell>
        </row>
        <row r="1457">
          <cell r="C1457" t="str">
            <v>Korea - GCF BusinessesMonitoring Risks and Compliance</v>
          </cell>
          <cell r="D1457">
            <v>0</v>
          </cell>
        </row>
        <row r="1458">
          <cell r="C1458" t="str">
            <v>Korea - GCF BusinessesValuation and Pricing</v>
          </cell>
          <cell r="D1458">
            <v>0</v>
          </cell>
        </row>
        <row r="1459">
          <cell r="C1459" t="str">
            <v>Korea - GCF BusinessesNew Product Development</v>
          </cell>
          <cell r="D1459">
            <v>0</v>
          </cell>
        </row>
        <row r="1460">
          <cell r="C1460" t="str">
            <v>Korea - GCF BusinessesDue Diligence</v>
          </cell>
          <cell r="D1460">
            <v>0</v>
          </cell>
        </row>
        <row r="1461">
          <cell r="C1461" t="str">
            <v>Korea - GCF BusinessesAuthorization and Funding</v>
          </cell>
          <cell r="D1461">
            <v>0</v>
          </cell>
        </row>
        <row r="1462">
          <cell r="C1462" t="str">
            <v>Korea - GCF BusinessesIntegration Planning</v>
          </cell>
          <cell r="D1462">
            <v>0</v>
          </cell>
        </row>
        <row r="1463">
          <cell r="C1463" t="str">
            <v>Korea - GCF BusinessesTransaction Accounting</v>
          </cell>
          <cell r="D1463">
            <v>0</v>
          </cell>
        </row>
        <row r="1464">
          <cell r="C1464" t="str">
            <v>Korea - GCF BusinessesIntegrity and Ethical values</v>
          </cell>
          <cell r="D1464">
            <v>0</v>
          </cell>
        </row>
        <row r="1465">
          <cell r="C1465" t="str">
            <v>Korea - GCF BusinessesCommitment to Competence</v>
          </cell>
          <cell r="D1465">
            <v>0</v>
          </cell>
        </row>
        <row r="1466">
          <cell r="C1466" t="str">
            <v>Korea - GCF BusinessesBoard of Directors, Management, Audit Committee</v>
          </cell>
          <cell r="D1466">
            <v>0</v>
          </cell>
        </row>
        <row r="1467">
          <cell r="C1467" t="str">
            <v>Korea - GCF BusinessesManagement Philosophy and Operating Style</v>
          </cell>
          <cell r="D1467">
            <v>0</v>
          </cell>
        </row>
        <row r="1468">
          <cell r="C1468" t="str">
            <v>Korea - GCF BusinessesOrganizational Structure</v>
          </cell>
          <cell r="D1468">
            <v>0</v>
          </cell>
        </row>
        <row r="1469">
          <cell r="C1469" t="str">
            <v>Korea - GCF BusinessesAssignment of Authority and Responsibility</v>
          </cell>
          <cell r="D1469">
            <v>0</v>
          </cell>
        </row>
        <row r="1470">
          <cell r="C1470" t="str">
            <v>Korea - GCF BusinessesHuman Resource Policies and Practices</v>
          </cell>
          <cell r="D1470">
            <v>0</v>
          </cell>
        </row>
        <row r="1471">
          <cell r="C1471" t="str">
            <v>Korea - GCF BusinessesBusiness Wide Obj</v>
          </cell>
          <cell r="D1471">
            <v>0</v>
          </cell>
        </row>
        <row r="1472">
          <cell r="C1472" t="str">
            <v>Korea - GCF BusinessesManage Third Party Services</v>
          </cell>
          <cell r="D1472">
            <v>0</v>
          </cell>
        </row>
        <row r="1473">
          <cell r="C1473" t="str">
            <v>Korea - GCF BusinessesManage Performance &amp; Capacity</v>
          </cell>
          <cell r="D1473">
            <v>0</v>
          </cell>
        </row>
        <row r="1474">
          <cell r="C1474" t="str">
            <v>Korea - GCF BusinessesEnsure Continuous Service</v>
          </cell>
          <cell r="D1474">
            <v>0</v>
          </cell>
        </row>
        <row r="1475">
          <cell r="C1475" t="str">
            <v>Korea - GCF BusinessesEnsure System Security</v>
          </cell>
          <cell r="D1475">
            <v>0</v>
          </cell>
        </row>
        <row r="1476">
          <cell r="C1476" t="str">
            <v>Korea - GCF BusinessesEducate &amp; Train Users</v>
          </cell>
          <cell r="D1476">
            <v>0</v>
          </cell>
        </row>
        <row r="1477">
          <cell r="C1477" t="str">
            <v>Korea - GCF BusinessesManage Problems &amp; Incidents</v>
          </cell>
          <cell r="D1477">
            <v>0</v>
          </cell>
        </row>
        <row r="1478">
          <cell r="C1478" t="str">
            <v>Korea - GCF BusinessesManage Data</v>
          </cell>
          <cell r="D1478">
            <v>0</v>
          </cell>
        </row>
        <row r="1479">
          <cell r="C1479" t="str">
            <v>Korea - GCF BusinessesManage IT Physical Space</v>
          </cell>
          <cell r="D1479">
            <v>0</v>
          </cell>
        </row>
        <row r="1480">
          <cell r="C1480" t="str">
            <v>Korea - GCF BusinessesManage Operations</v>
          </cell>
          <cell r="D1480">
            <v>0</v>
          </cell>
        </row>
        <row r="1481">
          <cell r="C1481" t="str">
            <v>Korea - GCF BusinessesManage Changes</v>
          </cell>
          <cell r="D1481">
            <v>0</v>
          </cell>
        </row>
        <row r="1482">
          <cell r="C1482" t="str">
            <v>Korea - GCF BusinessesAssess General IT Controls</v>
          </cell>
          <cell r="D1482">
            <v>0</v>
          </cell>
        </row>
        <row r="1483">
          <cell r="C1483"/>
        </row>
        <row r="1484">
          <cell r="C1484" t="str">
            <v>MexicoControllership</v>
          </cell>
          <cell r="D1484">
            <v>0</v>
          </cell>
        </row>
        <row r="1485">
          <cell r="C1485" t="str">
            <v>MexicoOperating Cash &amp; Accrual</v>
          </cell>
          <cell r="D1485">
            <v>0</v>
          </cell>
        </row>
        <row r="1486">
          <cell r="C1486" t="str">
            <v>MexicoU.S. GAAP Adjustments</v>
          </cell>
          <cell r="D1486">
            <v>0</v>
          </cell>
        </row>
        <row r="1487">
          <cell r="C1487" t="str">
            <v>MexicoForeign Currency</v>
          </cell>
          <cell r="D1487">
            <v>0</v>
          </cell>
        </row>
        <row r="1488">
          <cell r="C1488" t="str">
            <v xml:space="preserve">MexicoInterface and Consolidation </v>
          </cell>
          <cell r="D1488">
            <v>0</v>
          </cell>
        </row>
        <row r="1489">
          <cell r="C1489" t="str">
            <v>MexicoFinancial Planning and Analysis (FP&amp;A)</v>
          </cell>
          <cell r="D1489">
            <v>0</v>
          </cell>
        </row>
        <row r="1490">
          <cell r="C1490" t="str">
            <v>MexicoUnderwriting</v>
          </cell>
          <cell r="D1490">
            <v>0</v>
          </cell>
        </row>
        <row r="1491">
          <cell r="C1491" t="str">
            <v>MexicoDistributions</v>
          </cell>
          <cell r="D1491">
            <v>0</v>
          </cell>
        </row>
        <row r="1492">
          <cell r="C1492" t="str">
            <v>MexicoServicing/Cash Receipts &amp; Payments</v>
          </cell>
          <cell r="D1492">
            <v>0</v>
          </cell>
        </row>
        <row r="1493">
          <cell r="C1493" t="str">
            <v>MexicoCalculation and Recording of Interest Income and Fees</v>
          </cell>
          <cell r="D1493">
            <v>0</v>
          </cell>
        </row>
        <row r="1494">
          <cell r="C1494" t="str">
            <v>MexicoForeclosures &amp; Repossessions</v>
          </cell>
          <cell r="D1494">
            <v>0</v>
          </cell>
        </row>
        <row r="1495">
          <cell r="C1495" t="str">
            <v>MexicoCredit Administration</v>
          </cell>
          <cell r="D1495">
            <v>0</v>
          </cell>
        </row>
        <row r="1496">
          <cell r="C1496" t="str">
            <v>MexicoCredit Monitoring including Assessment of Residual Values</v>
          </cell>
          <cell r="D1496">
            <v>0</v>
          </cell>
        </row>
        <row r="1497">
          <cell r="C1497" t="str">
            <v>MexicoPortfolio Management</v>
          </cell>
          <cell r="D1497">
            <v>0</v>
          </cell>
        </row>
        <row r="1498">
          <cell r="C1498" t="str">
            <v>MexicoDeliquency &amp; Reserving</v>
          </cell>
          <cell r="D1498">
            <v>0</v>
          </cell>
        </row>
        <row r="1499">
          <cell r="C1499" t="str">
            <v>MexicoRecording of Allowance for Credit Losses</v>
          </cell>
          <cell r="D1499">
            <v>0</v>
          </cell>
        </row>
        <row r="1500">
          <cell r="C1500" t="str">
            <v>MexicoStructuring of Transactions</v>
          </cell>
          <cell r="D1500">
            <v>0</v>
          </cell>
        </row>
        <row r="1501">
          <cell r="C1501" t="str">
            <v>MexicoCalculation &amp; Recording of Residual Interest</v>
          </cell>
          <cell r="D1501">
            <v>0</v>
          </cell>
        </row>
        <row r="1502">
          <cell r="C1502" t="str">
            <v>MexicoResidual Interests Valuation and Accrual of Income</v>
          </cell>
          <cell r="D1502">
            <v>0</v>
          </cell>
        </row>
        <row r="1503">
          <cell r="C1503" t="str">
            <v>MexicoFAS 140</v>
          </cell>
          <cell r="D1503">
            <v>0</v>
          </cell>
        </row>
        <row r="1504">
          <cell r="C1504" t="str">
            <v>MexicoRegulatory Financial Reporting</v>
          </cell>
          <cell r="D1504">
            <v>0</v>
          </cell>
        </row>
        <row r="1505">
          <cell r="C1505" t="str">
            <v>MexicoCapital Planning and Monitoring</v>
          </cell>
          <cell r="D1505">
            <v>0</v>
          </cell>
        </row>
        <row r="1506">
          <cell r="C1506" t="str">
            <v>MexicoCalculating Tax</v>
          </cell>
          <cell r="D1506">
            <v>0</v>
          </cell>
        </row>
        <row r="1507">
          <cell r="C1507" t="str">
            <v>MexicoTax Controllership</v>
          </cell>
          <cell r="D1507">
            <v>0</v>
          </cell>
        </row>
        <row r="1508">
          <cell r="C1508" t="str">
            <v>MexicoTax Return Filing</v>
          </cell>
          <cell r="D1508">
            <v>0</v>
          </cell>
        </row>
        <row r="1509">
          <cell r="C1509" t="str">
            <v>MexicoSubpart F</v>
          </cell>
          <cell r="D1509">
            <v>0</v>
          </cell>
        </row>
        <row r="1510">
          <cell r="C1510" t="str">
            <v>MexicoPayroll</v>
          </cell>
          <cell r="D1510">
            <v>0</v>
          </cell>
        </row>
        <row r="1511">
          <cell r="C1511" t="str">
            <v>MexicoEmployee Data &amp; Benefits</v>
          </cell>
          <cell r="D1511">
            <v>0</v>
          </cell>
        </row>
        <row r="1512">
          <cell r="C1512" t="str">
            <v>MexicoDetermine Credit, Interest Rate and Counterparty Risk</v>
          </cell>
          <cell r="D1512">
            <v>0</v>
          </cell>
        </row>
        <row r="1513">
          <cell r="C1513" t="str">
            <v>MexicoDocumentation and Assessment of Effectiveness</v>
          </cell>
          <cell r="D1513">
            <v>0</v>
          </cell>
        </row>
        <row r="1514">
          <cell r="C1514" t="str">
            <v>MexicoMonitoring Risks and Compliance</v>
          </cell>
          <cell r="D1514">
            <v>0</v>
          </cell>
        </row>
        <row r="1515">
          <cell r="C1515" t="str">
            <v>MexicoValuation and Pricing</v>
          </cell>
          <cell r="D1515">
            <v>0</v>
          </cell>
        </row>
        <row r="1516">
          <cell r="C1516" t="str">
            <v>MexicoNew Product Development</v>
          </cell>
          <cell r="D1516">
            <v>0</v>
          </cell>
        </row>
        <row r="1517">
          <cell r="C1517" t="str">
            <v>MexicoDue Diligence</v>
          </cell>
          <cell r="D1517">
            <v>0</v>
          </cell>
        </row>
        <row r="1518">
          <cell r="C1518" t="str">
            <v>MexicoAuthorization and Funding</v>
          </cell>
          <cell r="D1518">
            <v>0</v>
          </cell>
        </row>
        <row r="1519">
          <cell r="C1519" t="str">
            <v>MexicoIntegration Planning</v>
          </cell>
          <cell r="D1519">
            <v>0</v>
          </cell>
        </row>
        <row r="1520">
          <cell r="C1520" t="str">
            <v>MexicoTransaction Accounting</v>
          </cell>
          <cell r="D1520">
            <v>0</v>
          </cell>
        </row>
        <row r="1521">
          <cell r="C1521" t="str">
            <v>MexicoIntegrity and Ethical values</v>
          </cell>
          <cell r="D1521">
            <v>0</v>
          </cell>
        </row>
        <row r="1522">
          <cell r="C1522" t="str">
            <v>MexicoCommitment to Competence</v>
          </cell>
          <cell r="D1522">
            <v>0</v>
          </cell>
        </row>
        <row r="1523">
          <cell r="C1523" t="str">
            <v>MexicoBoard of Directors, Management, Audit Committee</v>
          </cell>
          <cell r="D1523">
            <v>0</v>
          </cell>
        </row>
        <row r="1524">
          <cell r="C1524" t="str">
            <v>MexicoManagement Philosophy and Operating Style</v>
          </cell>
          <cell r="D1524">
            <v>0</v>
          </cell>
        </row>
        <row r="1525">
          <cell r="C1525" t="str">
            <v>MexicoOrganizational Structure</v>
          </cell>
          <cell r="D1525">
            <v>0</v>
          </cell>
        </row>
        <row r="1526">
          <cell r="C1526" t="str">
            <v>MexicoAssignment of Authority and Responsibility</v>
          </cell>
          <cell r="D1526">
            <v>0</v>
          </cell>
        </row>
        <row r="1527">
          <cell r="C1527" t="str">
            <v>MexicoHuman Resource Policies and Practices</v>
          </cell>
          <cell r="D1527">
            <v>0</v>
          </cell>
        </row>
        <row r="1528">
          <cell r="C1528" t="str">
            <v>MexicoBusiness Wide Obj</v>
          </cell>
          <cell r="D1528">
            <v>0</v>
          </cell>
        </row>
        <row r="1529">
          <cell r="C1529" t="str">
            <v>MexicoManage Third Party Services</v>
          </cell>
          <cell r="D1529">
            <v>0</v>
          </cell>
        </row>
        <row r="1530">
          <cell r="C1530" t="str">
            <v>MexicoManage Performance &amp; Capacity</v>
          </cell>
          <cell r="D1530">
            <v>0</v>
          </cell>
        </row>
        <row r="1531">
          <cell r="C1531" t="str">
            <v>MexicoEnsure Continuous Service</v>
          </cell>
          <cell r="D1531">
            <v>0</v>
          </cell>
        </row>
        <row r="1532">
          <cell r="C1532" t="str">
            <v>MexicoEnsure System Security</v>
          </cell>
          <cell r="D1532">
            <v>0</v>
          </cell>
        </row>
        <row r="1533">
          <cell r="C1533" t="str">
            <v>MexicoEducate &amp; Train Users</v>
          </cell>
          <cell r="D1533">
            <v>0</v>
          </cell>
        </row>
        <row r="1534">
          <cell r="C1534" t="str">
            <v>MexicoManage Problems &amp; Incidents</v>
          </cell>
          <cell r="D1534">
            <v>0</v>
          </cell>
        </row>
        <row r="1535">
          <cell r="C1535" t="str">
            <v>MexicoManage Data</v>
          </cell>
          <cell r="D1535">
            <v>0</v>
          </cell>
        </row>
        <row r="1536">
          <cell r="C1536" t="str">
            <v>MexicoManage IT Physical Space</v>
          </cell>
          <cell r="D1536">
            <v>0</v>
          </cell>
        </row>
        <row r="1537">
          <cell r="C1537" t="str">
            <v>MexicoManage Operations</v>
          </cell>
          <cell r="D1537">
            <v>0</v>
          </cell>
        </row>
        <row r="1538">
          <cell r="C1538" t="str">
            <v>MexicoManage Changes</v>
          </cell>
          <cell r="D1538">
            <v>0</v>
          </cell>
        </row>
        <row r="1539">
          <cell r="C1539" t="str">
            <v>MexicoAssess General IT Controls</v>
          </cell>
          <cell r="D1539">
            <v>0</v>
          </cell>
        </row>
        <row r="1540">
          <cell r="C1540"/>
        </row>
        <row r="1541">
          <cell r="C1541" t="str">
            <v>NorwayControllership</v>
          </cell>
          <cell r="D1541">
            <v>0</v>
          </cell>
        </row>
        <row r="1542">
          <cell r="C1542" t="str">
            <v>NorwayOperating Cash &amp; Accrual</v>
          </cell>
          <cell r="D1542">
            <v>0</v>
          </cell>
        </row>
        <row r="1543">
          <cell r="C1543" t="str">
            <v>NorwayU.S. GAAP Adjustments</v>
          </cell>
          <cell r="D1543">
            <v>0</v>
          </cell>
        </row>
        <row r="1544">
          <cell r="C1544" t="str">
            <v>NorwayForeign Currency</v>
          </cell>
          <cell r="D1544">
            <v>0</v>
          </cell>
        </row>
        <row r="1545">
          <cell r="C1545" t="str">
            <v xml:space="preserve">NorwayInterface and Consolidation </v>
          </cell>
          <cell r="D1545">
            <v>0</v>
          </cell>
        </row>
        <row r="1546">
          <cell r="C1546" t="str">
            <v>NorwayFinancial Planning and Analysis (FP&amp;A)</v>
          </cell>
          <cell r="D1546">
            <v>0</v>
          </cell>
        </row>
        <row r="1547">
          <cell r="C1547" t="str">
            <v>NorwayUnderwriting</v>
          </cell>
          <cell r="D1547">
            <v>0</v>
          </cell>
        </row>
        <row r="1548">
          <cell r="C1548" t="str">
            <v>NorwayDistributions</v>
          </cell>
          <cell r="D1548">
            <v>0</v>
          </cell>
        </row>
        <row r="1549">
          <cell r="C1549" t="str">
            <v>NorwayServicing/Cash Receipts &amp; Payments</v>
          </cell>
          <cell r="D1549">
            <v>0</v>
          </cell>
        </row>
        <row r="1550">
          <cell r="C1550" t="str">
            <v>NorwayCalculation and Recording of Interest Income and Fees</v>
          </cell>
          <cell r="D1550">
            <v>0</v>
          </cell>
        </row>
        <row r="1551">
          <cell r="C1551" t="str">
            <v>NorwayForeclosures &amp; Repossessions</v>
          </cell>
          <cell r="D1551">
            <v>0</v>
          </cell>
        </row>
        <row r="1552">
          <cell r="C1552" t="str">
            <v>NorwayCredit Administration</v>
          </cell>
          <cell r="D1552">
            <v>0</v>
          </cell>
        </row>
        <row r="1553">
          <cell r="C1553" t="str">
            <v>NorwayCredit Monitoring including Assessment of Residual Values</v>
          </cell>
          <cell r="D1553">
            <v>0</v>
          </cell>
        </row>
        <row r="1554">
          <cell r="C1554" t="str">
            <v>NorwayPortfolio Management</v>
          </cell>
          <cell r="D1554">
            <v>0</v>
          </cell>
        </row>
        <row r="1555">
          <cell r="C1555" t="str">
            <v>NorwayDeliquency &amp; Reserving</v>
          </cell>
          <cell r="D1555">
            <v>0</v>
          </cell>
        </row>
        <row r="1556">
          <cell r="C1556" t="str">
            <v>NorwayRecording of Allowance for Credit Losses</v>
          </cell>
          <cell r="D1556">
            <v>0</v>
          </cell>
        </row>
        <row r="1557">
          <cell r="C1557" t="str">
            <v>NorwayStructuring of Transactions</v>
          </cell>
          <cell r="D1557">
            <v>0</v>
          </cell>
        </row>
        <row r="1558">
          <cell r="C1558" t="str">
            <v>NorwayCalculation &amp; Recording of Residual Interest</v>
          </cell>
          <cell r="D1558">
            <v>0</v>
          </cell>
        </row>
        <row r="1559">
          <cell r="C1559" t="str">
            <v>NorwayResidual Interests Valuation and Accrual of Income</v>
          </cell>
          <cell r="D1559">
            <v>0</v>
          </cell>
        </row>
        <row r="1560">
          <cell r="C1560" t="str">
            <v>NorwayFAS 140</v>
          </cell>
          <cell r="D1560">
            <v>0</v>
          </cell>
        </row>
        <row r="1561">
          <cell r="C1561" t="str">
            <v>NorwayRegulatory Financial Reporting</v>
          </cell>
          <cell r="D1561">
            <v>0</v>
          </cell>
        </row>
        <row r="1562">
          <cell r="C1562" t="str">
            <v>NorwayCapital Planning and Monitoring</v>
          </cell>
          <cell r="D1562">
            <v>0</v>
          </cell>
        </row>
        <row r="1563">
          <cell r="C1563" t="str">
            <v>NorwayCalculating Tax</v>
          </cell>
          <cell r="D1563">
            <v>0</v>
          </cell>
        </row>
        <row r="1564">
          <cell r="C1564" t="str">
            <v>NorwayTax Controllership</v>
          </cell>
          <cell r="D1564">
            <v>0</v>
          </cell>
        </row>
        <row r="1565">
          <cell r="C1565" t="str">
            <v>NorwayTax Return Filing</v>
          </cell>
          <cell r="D1565">
            <v>0</v>
          </cell>
        </row>
        <row r="1566">
          <cell r="C1566" t="str">
            <v>NorwaySubpart F</v>
          </cell>
          <cell r="D1566">
            <v>0</v>
          </cell>
        </row>
        <row r="1567">
          <cell r="C1567" t="str">
            <v>NorwayPayroll</v>
          </cell>
          <cell r="D1567">
            <v>0</v>
          </cell>
        </row>
        <row r="1568">
          <cell r="C1568" t="str">
            <v>NorwayEmployee Data &amp; Benefits</v>
          </cell>
          <cell r="D1568">
            <v>0</v>
          </cell>
        </row>
        <row r="1569">
          <cell r="C1569" t="str">
            <v>NorwayDetermine Credit, Interest Rate and Counterparty Risk</v>
          </cell>
          <cell r="D1569">
            <v>0</v>
          </cell>
        </row>
        <row r="1570">
          <cell r="C1570" t="str">
            <v>NorwayDocumentation and Assessment of Effectiveness</v>
          </cell>
          <cell r="D1570">
            <v>0</v>
          </cell>
        </row>
        <row r="1571">
          <cell r="C1571" t="str">
            <v>NorwayMonitoring Risks and Compliance</v>
          </cell>
          <cell r="D1571">
            <v>0</v>
          </cell>
        </row>
        <row r="1572">
          <cell r="C1572" t="str">
            <v>NorwayValuation and Pricing</v>
          </cell>
          <cell r="D1572">
            <v>0</v>
          </cell>
        </row>
        <row r="1573">
          <cell r="C1573" t="str">
            <v>NorwayNew Product Development</v>
          </cell>
          <cell r="D1573">
            <v>0</v>
          </cell>
        </row>
        <row r="1574">
          <cell r="C1574" t="str">
            <v>NorwayDue Diligence</v>
          </cell>
          <cell r="D1574">
            <v>0</v>
          </cell>
        </row>
        <row r="1575">
          <cell r="C1575" t="str">
            <v>NorwayAuthorization and Funding</v>
          </cell>
          <cell r="D1575">
            <v>0</v>
          </cell>
        </row>
        <row r="1576">
          <cell r="C1576" t="str">
            <v>NorwayIntegration Planning</v>
          </cell>
          <cell r="D1576">
            <v>0</v>
          </cell>
        </row>
        <row r="1577">
          <cell r="C1577" t="str">
            <v>NorwayTransaction Accounting</v>
          </cell>
          <cell r="D1577">
            <v>0</v>
          </cell>
        </row>
        <row r="1578">
          <cell r="C1578" t="str">
            <v>NorwayIntegrity and Ethical values</v>
          </cell>
          <cell r="D1578">
            <v>0</v>
          </cell>
        </row>
        <row r="1579">
          <cell r="C1579" t="str">
            <v>NorwayCommitment to Competence</v>
          </cell>
          <cell r="D1579">
            <v>0</v>
          </cell>
        </row>
        <row r="1580">
          <cell r="C1580" t="str">
            <v>NorwayBoard of Directors, Management, Audit Committee</v>
          </cell>
          <cell r="D1580">
            <v>0</v>
          </cell>
        </row>
        <row r="1581">
          <cell r="C1581" t="str">
            <v>NorwayManagement Philosophy and Operating Style</v>
          </cell>
          <cell r="D1581">
            <v>0</v>
          </cell>
        </row>
        <row r="1582">
          <cell r="C1582" t="str">
            <v>NorwayOrganizational Structure</v>
          </cell>
          <cell r="D1582">
            <v>0</v>
          </cell>
        </row>
        <row r="1583">
          <cell r="C1583" t="str">
            <v>NorwayAssignment of Authority and Responsibility</v>
          </cell>
          <cell r="D1583">
            <v>0</v>
          </cell>
        </row>
        <row r="1584">
          <cell r="C1584" t="str">
            <v>NorwayHuman Resource Policies and Practices</v>
          </cell>
          <cell r="D1584">
            <v>0</v>
          </cell>
        </row>
        <row r="1585">
          <cell r="C1585" t="str">
            <v>NorwayBusiness Wide Obj</v>
          </cell>
          <cell r="D1585">
            <v>0</v>
          </cell>
        </row>
        <row r="1586">
          <cell r="C1586" t="str">
            <v>NorwayManage Third Party Services</v>
          </cell>
          <cell r="D1586">
            <v>0</v>
          </cell>
        </row>
        <row r="1587">
          <cell r="C1587" t="str">
            <v>NorwayManage Performance &amp; Capacity</v>
          </cell>
          <cell r="D1587">
            <v>0</v>
          </cell>
        </row>
        <row r="1588">
          <cell r="C1588" t="str">
            <v>NorwayEnsure Continuous Service</v>
          </cell>
          <cell r="D1588">
            <v>0</v>
          </cell>
        </row>
        <row r="1589">
          <cell r="C1589" t="str">
            <v>NorwayEnsure System Security</v>
          </cell>
          <cell r="D1589">
            <v>0</v>
          </cell>
        </row>
        <row r="1590">
          <cell r="C1590" t="str">
            <v>NorwayEducate &amp; Train Users</v>
          </cell>
          <cell r="D1590">
            <v>0</v>
          </cell>
        </row>
        <row r="1591">
          <cell r="C1591" t="str">
            <v>NorwayManage Problems &amp; Incidents</v>
          </cell>
          <cell r="D1591">
            <v>0</v>
          </cell>
        </row>
        <row r="1592">
          <cell r="C1592" t="str">
            <v>NorwayManage Data</v>
          </cell>
          <cell r="D1592">
            <v>0</v>
          </cell>
        </row>
        <row r="1593">
          <cell r="C1593" t="str">
            <v>NorwayManage IT Physical Space</v>
          </cell>
          <cell r="D1593">
            <v>0</v>
          </cell>
        </row>
        <row r="1594">
          <cell r="C1594" t="str">
            <v>NorwayManage Operations</v>
          </cell>
          <cell r="D1594">
            <v>0</v>
          </cell>
        </row>
        <row r="1595">
          <cell r="C1595" t="str">
            <v>NorwayManage Changes</v>
          </cell>
          <cell r="D1595">
            <v>0</v>
          </cell>
        </row>
        <row r="1596">
          <cell r="C1596" t="str">
            <v>NorwayAssess General IT Controls</v>
          </cell>
          <cell r="D1596">
            <v>0</v>
          </cell>
        </row>
        <row r="1597">
          <cell r="C1597"/>
        </row>
        <row r="1598">
          <cell r="C1598" t="str">
            <v>RomaniaControllership</v>
          </cell>
          <cell r="D1598">
            <v>0</v>
          </cell>
        </row>
        <row r="1599">
          <cell r="C1599" t="str">
            <v>RomaniaOperating Cash &amp; Accrual</v>
          </cell>
          <cell r="D1599">
            <v>0</v>
          </cell>
        </row>
        <row r="1600">
          <cell r="C1600" t="str">
            <v>RomaniaU.S. GAAP Adjustments</v>
          </cell>
          <cell r="D1600">
            <v>0</v>
          </cell>
        </row>
        <row r="1601">
          <cell r="C1601" t="str">
            <v>RomaniaForeign Currency</v>
          </cell>
          <cell r="D1601">
            <v>0</v>
          </cell>
        </row>
        <row r="1602">
          <cell r="C1602" t="str">
            <v xml:space="preserve">RomaniaInterface and Consolidation </v>
          </cell>
          <cell r="D1602">
            <v>0</v>
          </cell>
        </row>
        <row r="1603">
          <cell r="C1603" t="str">
            <v>RomaniaFinancial Planning and Analysis (FP&amp;A)</v>
          </cell>
          <cell r="D1603">
            <v>0</v>
          </cell>
        </row>
        <row r="1604">
          <cell r="C1604" t="str">
            <v>RomaniaUnderwriting</v>
          </cell>
          <cell r="D1604">
            <v>0</v>
          </cell>
        </row>
        <row r="1605">
          <cell r="C1605" t="str">
            <v>RomaniaDistributions</v>
          </cell>
          <cell r="D1605">
            <v>0</v>
          </cell>
        </row>
        <row r="1606">
          <cell r="C1606" t="str">
            <v>RomaniaServicing/Cash Receipts &amp; Payments</v>
          </cell>
          <cell r="D1606">
            <v>0</v>
          </cell>
        </row>
        <row r="1607">
          <cell r="C1607" t="str">
            <v>RomaniaCalculation and Recording of Interest Income and Fees</v>
          </cell>
          <cell r="D1607">
            <v>0</v>
          </cell>
        </row>
        <row r="1608">
          <cell r="C1608" t="str">
            <v>RomaniaForeclosures &amp; Repossessions</v>
          </cell>
          <cell r="D1608">
            <v>0</v>
          </cell>
        </row>
        <row r="1609">
          <cell r="C1609" t="str">
            <v>RomaniaCredit Administration</v>
          </cell>
          <cell r="D1609">
            <v>0</v>
          </cell>
        </row>
        <row r="1610">
          <cell r="C1610" t="str">
            <v>RomaniaCredit Monitoring including Assessment of Residual Values</v>
          </cell>
          <cell r="D1610">
            <v>0</v>
          </cell>
        </row>
        <row r="1611">
          <cell r="C1611" t="str">
            <v>RomaniaPortfolio Management</v>
          </cell>
          <cell r="D1611">
            <v>0</v>
          </cell>
        </row>
        <row r="1612">
          <cell r="C1612" t="str">
            <v>RomaniaDeliquency &amp; Reserving</v>
          </cell>
          <cell r="D1612">
            <v>0</v>
          </cell>
        </row>
        <row r="1613">
          <cell r="C1613" t="str">
            <v>RomaniaRecording of Allowance for Credit Losses</v>
          </cell>
          <cell r="D1613">
            <v>0</v>
          </cell>
        </row>
        <row r="1614">
          <cell r="C1614" t="str">
            <v>RomaniaStructuring of Transactions</v>
          </cell>
          <cell r="D1614">
            <v>0</v>
          </cell>
        </row>
        <row r="1615">
          <cell r="C1615" t="str">
            <v>RomaniaCalculation &amp; Recording of Residual Interest</v>
          </cell>
          <cell r="D1615">
            <v>0</v>
          </cell>
        </row>
        <row r="1616">
          <cell r="C1616" t="str">
            <v>RomaniaResidual Interests Valuation and Accrual of Income</v>
          </cell>
          <cell r="D1616">
            <v>0</v>
          </cell>
        </row>
        <row r="1617">
          <cell r="C1617" t="str">
            <v>RomaniaFAS 140</v>
          </cell>
          <cell r="D1617">
            <v>0</v>
          </cell>
        </row>
        <row r="1618">
          <cell r="C1618" t="str">
            <v>RomaniaRegulatory Financial Reporting</v>
          </cell>
          <cell r="D1618">
            <v>0</v>
          </cell>
        </row>
        <row r="1619">
          <cell r="C1619" t="str">
            <v>RomaniaCapital Planning and Monitoring</v>
          </cell>
          <cell r="D1619">
            <v>0</v>
          </cell>
        </row>
        <row r="1620">
          <cell r="C1620" t="str">
            <v>RomaniaCalculating Tax</v>
          </cell>
          <cell r="D1620">
            <v>0</v>
          </cell>
        </row>
        <row r="1621">
          <cell r="C1621" t="str">
            <v>RomaniaTax Controllership</v>
          </cell>
          <cell r="D1621">
            <v>0</v>
          </cell>
        </row>
        <row r="1622">
          <cell r="C1622" t="str">
            <v>RomaniaTax Return Filing</v>
          </cell>
          <cell r="D1622">
            <v>0</v>
          </cell>
        </row>
        <row r="1623">
          <cell r="C1623" t="str">
            <v>RomaniaSubpart F</v>
          </cell>
          <cell r="D1623">
            <v>0</v>
          </cell>
        </row>
        <row r="1624">
          <cell r="C1624" t="str">
            <v>RomaniaPayroll</v>
          </cell>
          <cell r="D1624">
            <v>0</v>
          </cell>
        </row>
        <row r="1625">
          <cell r="C1625" t="str">
            <v>RomaniaEmployee Data &amp; Benefits</v>
          </cell>
          <cell r="D1625">
            <v>0</v>
          </cell>
        </row>
        <row r="1626">
          <cell r="C1626" t="str">
            <v>RomaniaDetermine Credit, Interest Rate and Counterparty Risk</v>
          </cell>
          <cell r="D1626">
            <v>0</v>
          </cell>
        </row>
        <row r="1627">
          <cell r="C1627" t="str">
            <v>RomaniaDocumentation and Assessment of Effectiveness</v>
          </cell>
          <cell r="D1627">
            <v>0</v>
          </cell>
        </row>
        <row r="1628">
          <cell r="C1628" t="str">
            <v>RomaniaMonitoring Risks and Compliance</v>
          </cell>
          <cell r="D1628">
            <v>0</v>
          </cell>
        </row>
        <row r="1629">
          <cell r="C1629" t="str">
            <v>RomaniaValuation and Pricing</v>
          </cell>
          <cell r="D1629">
            <v>0</v>
          </cell>
        </row>
        <row r="1630">
          <cell r="C1630" t="str">
            <v>RomaniaNew Product Development</v>
          </cell>
          <cell r="D1630">
            <v>0</v>
          </cell>
        </row>
        <row r="1631">
          <cell r="C1631" t="str">
            <v>RomaniaDue Diligence</v>
          </cell>
          <cell r="D1631">
            <v>0</v>
          </cell>
        </row>
        <row r="1632">
          <cell r="C1632" t="str">
            <v>RomaniaAuthorization and Funding</v>
          </cell>
          <cell r="D1632">
            <v>0</v>
          </cell>
        </row>
        <row r="1633">
          <cell r="C1633" t="str">
            <v>RomaniaIntegration Planning</v>
          </cell>
          <cell r="D1633">
            <v>0</v>
          </cell>
        </row>
        <row r="1634">
          <cell r="C1634" t="str">
            <v>RomaniaTransaction Accounting</v>
          </cell>
          <cell r="D1634">
            <v>0</v>
          </cell>
        </row>
        <row r="1635">
          <cell r="C1635" t="str">
            <v>RomaniaIntegrity and Ethical values</v>
          </cell>
          <cell r="D1635">
            <v>0</v>
          </cell>
        </row>
        <row r="1636">
          <cell r="C1636" t="str">
            <v>RomaniaCommitment to Competence</v>
          </cell>
          <cell r="D1636">
            <v>0</v>
          </cell>
        </row>
        <row r="1637">
          <cell r="C1637" t="str">
            <v>RomaniaBoard of Directors, Management, Audit Committee</v>
          </cell>
          <cell r="D1637">
            <v>0</v>
          </cell>
        </row>
        <row r="1638">
          <cell r="C1638" t="str">
            <v>RomaniaManagement Philosophy and Operating Style</v>
          </cell>
          <cell r="D1638">
            <v>0</v>
          </cell>
        </row>
        <row r="1639">
          <cell r="C1639" t="str">
            <v>RomaniaOrganizational Structure</v>
          </cell>
          <cell r="D1639">
            <v>0</v>
          </cell>
        </row>
        <row r="1640">
          <cell r="C1640" t="str">
            <v>RomaniaAssignment of Authority and Responsibility</v>
          </cell>
          <cell r="D1640">
            <v>0</v>
          </cell>
        </row>
        <row r="1641">
          <cell r="C1641" t="str">
            <v>RomaniaHuman Resource Policies and Practices</v>
          </cell>
          <cell r="D1641">
            <v>0</v>
          </cell>
        </row>
        <row r="1642">
          <cell r="C1642" t="str">
            <v>RomaniaBusiness Wide Obj</v>
          </cell>
          <cell r="D1642">
            <v>0</v>
          </cell>
        </row>
        <row r="1643">
          <cell r="C1643" t="str">
            <v>RomaniaManage Third Party Services</v>
          </cell>
          <cell r="D1643">
            <v>0</v>
          </cell>
        </row>
        <row r="1644">
          <cell r="C1644" t="str">
            <v>RomaniaManage Performance &amp; Capacity</v>
          </cell>
          <cell r="D1644">
            <v>0</v>
          </cell>
        </row>
        <row r="1645">
          <cell r="C1645" t="str">
            <v>RomaniaEnsure Continuous Service</v>
          </cell>
          <cell r="D1645">
            <v>0</v>
          </cell>
        </row>
        <row r="1646">
          <cell r="C1646" t="str">
            <v>RomaniaEnsure System Security</v>
          </cell>
          <cell r="D1646">
            <v>0</v>
          </cell>
        </row>
        <row r="1647">
          <cell r="C1647" t="str">
            <v>RomaniaEducate &amp; Train Users</v>
          </cell>
          <cell r="D1647">
            <v>0</v>
          </cell>
        </row>
        <row r="1648">
          <cell r="C1648" t="str">
            <v>RomaniaManage Problems &amp; Incidents</v>
          </cell>
          <cell r="D1648">
            <v>0</v>
          </cell>
        </row>
        <row r="1649">
          <cell r="C1649" t="str">
            <v>RomaniaManage Data</v>
          </cell>
          <cell r="D1649">
            <v>0</v>
          </cell>
        </row>
        <row r="1650">
          <cell r="C1650" t="str">
            <v>RomaniaManage IT Physical Space</v>
          </cell>
          <cell r="D1650">
            <v>0</v>
          </cell>
        </row>
        <row r="1651">
          <cell r="C1651" t="str">
            <v>RomaniaManage Operations</v>
          </cell>
          <cell r="D1651">
            <v>0</v>
          </cell>
        </row>
        <row r="1652">
          <cell r="C1652" t="str">
            <v>RomaniaManage Changes</v>
          </cell>
          <cell r="D1652">
            <v>0</v>
          </cell>
        </row>
        <row r="1653">
          <cell r="C1653" t="str">
            <v>RomaniaAssess General IT Controls</v>
          </cell>
          <cell r="D1653">
            <v>0</v>
          </cell>
        </row>
        <row r="1654">
          <cell r="C1654"/>
        </row>
        <row r="1655">
          <cell r="C1655" t="str">
            <v>SBI India JVControllership</v>
          </cell>
          <cell r="D1655">
            <v>0</v>
          </cell>
        </row>
        <row r="1656">
          <cell r="C1656" t="str">
            <v>SBI India JVOperating Cash &amp; Accrual</v>
          </cell>
          <cell r="D1656">
            <v>0</v>
          </cell>
        </row>
        <row r="1657">
          <cell r="C1657" t="str">
            <v>SBI India JVU.S. GAAP Adjustments</v>
          </cell>
          <cell r="D1657">
            <v>0</v>
          </cell>
        </row>
        <row r="1658">
          <cell r="C1658" t="str">
            <v>SBI India JVForeign Currency</v>
          </cell>
          <cell r="D1658">
            <v>0</v>
          </cell>
        </row>
        <row r="1659">
          <cell r="C1659" t="str">
            <v xml:space="preserve">SBI India JVInterface and Consolidation </v>
          </cell>
          <cell r="D1659">
            <v>0</v>
          </cell>
        </row>
        <row r="1660">
          <cell r="C1660" t="str">
            <v>SBI India JVFinancial Planning and Analysis (FP&amp;A)</v>
          </cell>
          <cell r="D1660">
            <v>0</v>
          </cell>
        </row>
        <row r="1661">
          <cell r="C1661" t="str">
            <v>SBI India JVUnderwriting</v>
          </cell>
          <cell r="D1661">
            <v>0</v>
          </cell>
        </row>
        <row r="1662">
          <cell r="C1662" t="str">
            <v>SBI India JVDistributions</v>
          </cell>
          <cell r="D1662">
            <v>0</v>
          </cell>
        </row>
        <row r="1663">
          <cell r="C1663" t="str">
            <v>SBI India JVServicing/Cash Receipts &amp; Payments</v>
          </cell>
          <cell r="D1663">
            <v>0</v>
          </cell>
        </row>
        <row r="1664">
          <cell r="C1664" t="str">
            <v>SBI India JVCalculation and Recording of Interest Income and Fees</v>
          </cell>
          <cell r="D1664">
            <v>0</v>
          </cell>
        </row>
        <row r="1665">
          <cell r="C1665" t="str">
            <v>SBI India JVForeclosures &amp; Repossessions</v>
          </cell>
          <cell r="D1665">
            <v>0</v>
          </cell>
        </row>
        <row r="1666">
          <cell r="C1666" t="str">
            <v>SBI India JVCredit Administration</v>
          </cell>
          <cell r="D1666">
            <v>0</v>
          </cell>
        </row>
        <row r="1667">
          <cell r="C1667" t="str">
            <v>SBI India JVCredit Monitoring including Assessment of Residual Values</v>
          </cell>
          <cell r="D1667">
            <v>0</v>
          </cell>
        </row>
        <row r="1668">
          <cell r="C1668" t="str">
            <v>SBI India JVPortfolio Management</v>
          </cell>
          <cell r="D1668">
            <v>0</v>
          </cell>
        </row>
        <row r="1669">
          <cell r="C1669" t="str">
            <v>SBI India JVDeliquency &amp; Reserving</v>
          </cell>
          <cell r="D1669">
            <v>0</v>
          </cell>
        </row>
        <row r="1670">
          <cell r="C1670" t="str">
            <v>SBI India JVRecording of Allowance for Credit Losses</v>
          </cell>
          <cell r="D1670">
            <v>0</v>
          </cell>
        </row>
        <row r="1671">
          <cell r="C1671" t="str">
            <v>SBI India JVStructuring of Transactions</v>
          </cell>
          <cell r="D1671">
            <v>0</v>
          </cell>
        </row>
        <row r="1672">
          <cell r="C1672" t="str">
            <v>SBI India JVCalculation &amp; Recording of Residual Interest</v>
          </cell>
          <cell r="D1672">
            <v>0</v>
          </cell>
        </row>
        <row r="1673">
          <cell r="C1673" t="str">
            <v>SBI India JVResidual Interests Valuation and Accrual of Income</v>
          </cell>
          <cell r="D1673">
            <v>0</v>
          </cell>
        </row>
        <row r="1674">
          <cell r="C1674" t="str">
            <v>SBI India JVFAS 140</v>
          </cell>
          <cell r="D1674">
            <v>0</v>
          </cell>
        </row>
        <row r="1675">
          <cell r="C1675" t="str">
            <v>SBI India JVRegulatory Financial Reporting</v>
          </cell>
          <cell r="D1675">
            <v>0</v>
          </cell>
        </row>
        <row r="1676">
          <cell r="C1676" t="str">
            <v>SBI India JVCapital Planning and Monitoring</v>
          </cell>
          <cell r="D1676">
            <v>0</v>
          </cell>
        </row>
        <row r="1677">
          <cell r="C1677" t="str">
            <v>SBI India JVCalculating Tax</v>
          </cell>
          <cell r="D1677">
            <v>0</v>
          </cell>
        </row>
        <row r="1678">
          <cell r="C1678" t="str">
            <v>SBI India JVTax Controllership</v>
          </cell>
          <cell r="D1678">
            <v>0</v>
          </cell>
        </row>
        <row r="1679">
          <cell r="C1679" t="str">
            <v>SBI India JVTax Return Filing</v>
          </cell>
          <cell r="D1679">
            <v>0</v>
          </cell>
        </row>
        <row r="1680">
          <cell r="C1680" t="str">
            <v>SBI India JVSubpart F</v>
          </cell>
          <cell r="D1680">
            <v>0</v>
          </cell>
        </row>
        <row r="1681">
          <cell r="C1681" t="str">
            <v>SBI India JVPayroll</v>
          </cell>
          <cell r="D1681">
            <v>0</v>
          </cell>
        </row>
        <row r="1682">
          <cell r="C1682" t="str">
            <v>SBI India JVEmployee Data &amp; Benefits</v>
          </cell>
          <cell r="D1682">
            <v>0</v>
          </cell>
        </row>
        <row r="1683">
          <cell r="C1683" t="str">
            <v>SBI India JVDetermine Credit, Interest Rate and Counterparty Risk</v>
          </cell>
          <cell r="D1683">
            <v>0</v>
          </cell>
        </row>
        <row r="1684">
          <cell r="C1684" t="str">
            <v>SBI India JVDocumentation and Assessment of Effectiveness</v>
          </cell>
          <cell r="D1684">
            <v>0</v>
          </cell>
        </row>
        <row r="1685">
          <cell r="C1685" t="str">
            <v>SBI India JVMonitoring Risks and Compliance</v>
          </cell>
          <cell r="D1685">
            <v>0</v>
          </cell>
        </row>
        <row r="1686">
          <cell r="C1686" t="str">
            <v>SBI India JVValuation and Pricing</v>
          </cell>
          <cell r="D1686">
            <v>0</v>
          </cell>
        </row>
        <row r="1687">
          <cell r="C1687" t="str">
            <v>SBI India JVNew Product Development</v>
          </cell>
          <cell r="D1687">
            <v>0</v>
          </cell>
        </row>
        <row r="1688">
          <cell r="C1688" t="str">
            <v>SBI India JVDue Diligence</v>
          </cell>
          <cell r="D1688">
            <v>0</v>
          </cell>
        </row>
        <row r="1689">
          <cell r="C1689" t="str">
            <v>SBI India JVAuthorization and Funding</v>
          </cell>
          <cell r="D1689">
            <v>0</v>
          </cell>
        </row>
        <row r="1690">
          <cell r="C1690" t="str">
            <v>SBI India JVIntegration Planning</v>
          </cell>
          <cell r="D1690">
            <v>0</v>
          </cell>
        </row>
        <row r="1691">
          <cell r="C1691" t="str">
            <v>SBI India JVTransaction Accounting</v>
          </cell>
          <cell r="D1691">
            <v>0</v>
          </cell>
        </row>
        <row r="1692">
          <cell r="C1692" t="str">
            <v>SBI India JVIntegrity and Ethical values</v>
          </cell>
          <cell r="D1692">
            <v>0</v>
          </cell>
        </row>
        <row r="1693">
          <cell r="C1693" t="str">
            <v>SBI India JVCommitment to Competence</v>
          </cell>
          <cell r="D1693">
            <v>0</v>
          </cell>
        </row>
        <row r="1694">
          <cell r="C1694" t="str">
            <v>SBI India JVBoard of Directors, Management, Audit Committee</v>
          </cell>
          <cell r="D1694">
            <v>0</v>
          </cell>
        </row>
        <row r="1695">
          <cell r="C1695" t="str">
            <v>SBI India JVManagement Philosophy and Operating Style</v>
          </cell>
          <cell r="D1695">
            <v>0</v>
          </cell>
        </row>
        <row r="1696">
          <cell r="C1696" t="str">
            <v>SBI India JVOrganizational Structure</v>
          </cell>
          <cell r="D1696">
            <v>0</v>
          </cell>
        </row>
        <row r="1697">
          <cell r="C1697" t="str">
            <v>SBI India JVAssignment of Authority and Responsibility</v>
          </cell>
          <cell r="D1697">
            <v>0</v>
          </cell>
        </row>
        <row r="1698">
          <cell r="C1698" t="str">
            <v>SBI India JVHuman Resource Policies and Practices</v>
          </cell>
          <cell r="D1698">
            <v>0</v>
          </cell>
        </row>
        <row r="1699">
          <cell r="C1699" t="str">
            <v>SBI India JVBusiness Wide Obj</v>
          </cell>
          <cell r="D1699">
            <v>0</v>
          </cell>
        </row>
        <row r="1700">
          <cell r="C1700" t="str">
            <v>SBI India JVManage Third Party Services</v>
          </cell>
          <cell r="D1700">
            <v>0</v>
          </cell>
        </row>
        <row r="1701">
          <cell r="C1701" t="str">
            <v>SBI India JVManage Performance &amp; Capacity</v>
          </cell>
          <cell r="D1701">
            <v>0</v>
          </cell>
        </row>
        <row r="1702">
          <cell r="C1702" t="str">
            <v>SBI India JVEnsure Continuous Service</v>
          </cell>
          <cell r="D1702">
            <v>0</v>
          </cell>
        </row>
        <row r="1703">
          <cell r="C1703" t="str">
            <v>SBI India JVEnsure System Security</v>
          </cell>
          <cell r="D1703">
            <v>0</v>
          </cell>
        </row>
        <row r="1704">
          <cell r="C1704" t="str">
            <v>SBI India JVEducate &amp; Train Users</v>
          </cell>
          <cell r="D1704">
            <v>0</v>
          </cell>
        </row>
        <row r="1705">
          <cell r="C1705" t="str">
            <v>SBI India JVManage Problems &amp; Incidents</v>
          </cell>
          <cell r="D1705">
            <v>0</v>
          </cell>
        </row>
        <row r="1706">
          <cell r="C1706" t="str">
            <v>SBI India JVManage Data</v>
          </cell>
          <cell r="D1706">
            <v>0</v>
          </cell>
        </row>
        <row r="1707">
          <cell r="C1707" t="str">
            <v>SBI India JVManage IT Physical Space</v>
          </cell>
          <cell r="D1707">
            <v>0</v>
          </cell>
        </row>
        <row r="1708">
          <cell r="C1708" t="str">
            <v>SBI India JVManage Operations</v>
          </cell>
          <cell r="D1708">
            <v>0</v>
          </cell>
        </row>
        <row r="1709">
          <cell r="C1709" t="str">
            <v>SBI India JVManage Changes</v>
          </cell>
          <cell r="D1709">
            <v>0</v>
          </cell>
        </row>
        <row r="1710">
          <cell r="C1710" t="str">
            <v>SBI India JVAssess General IT Controls</v>
          </cell>
          <cell r="D1710">
            <v>0</v>
          </cell>
        </row>
        <row r="1711">
          <cell r="C1711"/>
        </row>
        <row r="1712">
          <cell r="C1712" t="str">
            <v>Singapore - GCF BusinessesControllership</v>
          </cell>
          <cell r="D1712">
            <v>0</v>
          </cell>
        </row>
        <row r="1713">
          <cell r="C1713" t="str">
            <v>Singapore - GCF BusinessesOperating Cash &amp; Accrual</v>
          </cell>
          <cell r="D1713">
            <v>0</v>
          </cell>
        </row>
        <row r="1714">
          <cell r="C1714" t="str">
            <v>Singapore - GCF BusinessesU.S. GAAP Adjustments</v>
          </cell>
          <cell r="D1714">
            <v>0</v>
          </cell>
        </row>
        <row r="1715">
          <cell r="C1715" t="str">
            <v>Singapore - GCF BusinessesForeign Currency</v>
          </cell>
          <cell r="D1715">
            <v>0</v>
          </cell>
        </row>
        <row r="1716">
          <cell r="C1716" t="str">
            <v xml:space="preserve">Singapore - GCF BusinessesInterface and Consolidation </v>
          </cell>
          <cell r="D1716">
            <v>0</v>
          </cell>
        </row>
        <row r="1717">
          <cell r="C1717" t="str">
            <v>Singapore - GCF BusinessesFinancial Planning and Analysis (FP&amp;A)</v>
          </cell>
          <cell r="D1717">
            <v>0</v>
          </cell>
        </row>
        <row r="1718">
          <cell r="C1718" t="str">
            <v>Singapore - GCF BusinessesUnderwriting</v>
          </cell>
          <cell r="D1718">
            <v>0</v>
          </cell>
        </row>
        <row r="1719">
          <cell r="C1719" t="str">
            <v>Singapore - GCF BusinessesDistributions</v>
          </cell>
          <cell r="D1719">
            <v>0</v>
          </cell>
        </row>
        <row r="1720">
          <cell r="C1720" t="str">
            <v>Singapore - GCF BusinessesServicing/Cash Receipts &amp; Payments</v>
          </cell>
          <cell r="D1720">
            <v>0</v>
          </cell>
        </row>
        <row r="1721">
          <cell r="C1721" t="str">
            <v>Singapore - GCF BusinessesCalculation and Recording of Interest Income and Fees</v>
          </cell>
          <cell r="D1721">
            <v>0</v>
          </cell>
        </row>
        <row r="1722">
          <cell r="C1722" t="str">
            <v>Singapore - GCF BusinessesForeclosures &amp; Repossessions</v>
          </cell>
          <cell r="D1722">
            <v>0</v>
          </cell>
        </row>
        <row r="1723">
          <cell r="C1723" t="str">
            <v>Singapore - GCF BusinessesCredit Administration</v>
          </cell>
          <cell r="D1723">
            <v>0</v>
          </cell>
        </row>
        <row r="1724">
          <cell r="C1724" t="str">
            <v>Singapore - GCF BusinessesCredit Monitoring including Assessment of Residual Values</v>
          </cell>
          <cell r="D1724">
            <v>0</v>
          </cell>
        </row>
        <row r="1725">
          <cell r="C1725" t="str">
            <v>Singapore - GCF BusinessesPortfolio Management</v>
          </cell>
          <cell r="D1725">
            <v>0</v>
          </cell>
        </row>
        <row r="1726">
          <cell r="C1726" t="str">
            <v>Singapore - GCF BusinessesDeliquency &amp; Reserving</v>
          </cell>
          <cell r="D1726">
            <v>0</v>
          </cell>
        </row>
        <row r="1727">
          <cell r="C1727" t="str">
            <v>Singapore - GCF BusinessesRecording of Allowance for Credit Losses</v>
          </cell>
          <cell r="D1727">
            <v>0</v>
          </cell>
        </row>
        <row r="1728">
          <cell r="C1728" t="str">
            <v>Singapore - GCF BusinessesStructuring of Transactions</v>
          </cell>
          <cell r="D1728">
            <v>0</v>
          </cell>
        </row>
        <row r="1729">
          <cell r="C1729" t="str">
            <v>Singapore - GCF BusinessesCalculation &amp; Recording of Residual Interest</v>
          </cell>
          <cell r="D1729">
            <v>0</v>
          </cell>
        </row>
        <row r="1730">
          <cell r="C1730" t="str">
            <v>Singapore - GCF BusinessesResidual Interests Valuation and Accrual of Income</v>
          </cell>
          <cell r="D1730">
            <v>0</v>
          </cell>
        </row>
        <row r="1731">
          <cell r="C1731" t="str">
            <v>Singapore - GCF BusinessesFAS 140</v>
          </cell>
          <cell r="D1731">
            <v>0</v>
          </cell>
        </row>
        <row r="1732">
          <cell r="C1732" t="str">
            <v>Singapore - GCF BusinessesRegulatory Financial Reporting</v>
          </cell>
          <cell r="D1732">
            <v>0</v>
          </cell>
        </row>
        <row r="1733">
          <cell r="C1733" t="str">
            <v>Singapore - GCF BusinessesCapital Planning and Monitoring</v>
          </cell>
          <cell r="D1733">
            <v>0</v>
          </cell>
        </row>
        <row r="1734">
          <cell r="C1734" t="str">
            <v>Singapore - GCF BusinessesCalculating Tax</v>
          </cell>
          <cell r="D1734">
            <v>0</v>
          </cell>
        </row>
        <row r="1735">
          <cell r="C1735" t="str">
            <v>Singapore - GCF BusinessesTax Controllership</v>
          </cell>
          <cell r="D1735">
            <v>0</v>
          </cell>
        </row>
        <row r="1736">
          <cell r="C1736" t="str">
            <v>Singapore - GCF BusinessesTax Return Filing</v>
          </cell>
          <cell r="D1736">
            <v>0</v>
          </cell>
        </row>
        <row r="1737">
          <cell r="C1737" t="str">
            <v>Singapore - GCF BusinessesSubpart F</v>
          </cell>
          <cell r="D1737">
            <v>0</v>
          </cell>
        </row>
        <row r="1738">
          <cell r="C1738" t="str">
            <v>Singapore - GCF BusinessesPayroll</v>
          </cell>
          <cell r="D1738">
            <v>0</v>
          </cell>
        </row>
        <row r="1739">
          <cell r="C1739" t="str">
            <v>Singapore - GCF BusinessesEmployee Data &amp; Benefits</v>
          </cell>
          <cell r="D1739">
            <v>0</v>
          </cell>
        </row>
        <row r="1740">
          <cell r="C1740" t="str">
            <v>Singapore - GCF BusinessesDetermine Credit, Interest Rate and Counterparty Risk</v>
          </cell>
          <cell r="D1740">
            <v>0</v>
          </cell>
        </row>
        <row r="1741">
          <cell r="C1741" t="str">
            <v>Singapore - GCF BusinessesDocumentation and Assessment of Effectiveness</v>
          </cell>
          <cell r="D1741">
            <v>0</v>
          </cell>
        </row>
        <row r="1742">
          <cell r="C1742" t="str">
            <v>Singapore - GCF BusinessesMonitoring Risks and Compliance</v>
          </cell>
          <cell r="D1742">
            <v>0</v>
          </cell>
        </row>
        <row r="1743">
          <cell r="C1743" t="str">
            <v>Singapore - GCF BusinessesValuation and Pricing</v>
          </cell>
          <cell r="D1743">
            <v>0</v>
          </cell>
        </row>
        <row r="1744">
          <cell r="C1744" t="str">
            <v>Singapore - GCF BusinessesNew Product Development</v>
          </cell>
          <cell r="D1744">
            <v>0</v>
          </cell>
        </row>
        <row r="1745">
          <cell r="C1745" t="str">
            <v>Singapore - GCF BusinessesDue Diligence</v>
          </cell>
          <cell r="D1745">
            <v>0</v>
          </cell>
        </row>
        <row r="1746">
          <cell r="C1746" t="str">
            <v>Singapore - GCF BusinessesAuthorization and Funding</v>
          </cell>
          <cell r="D1746">
            <v>0</v>
          </cell>
        </row>
        <row r="1747">
          <cell r="C1747" t="str">
            <v>Singapore - GCF BusinessesIntegration Planning</v>
          </cell>
          <cell r="D1747">
            <v>0</v>
          </cell>
        </row>
        <row r="1748">
          <cell r="C1748" t="str">
            <v>Singapore - GCF BusinessesTransaction Accounting</v>
          </cell>
          <cell r="D1748">
            <v>0</v>
          </cell>
        </row>
        <row r="1749">
          <cell r="C1749" t="str">
            <v>Singapore - GCF BusinessesIntegrity and Ethical values</v>
          </cell>
          <cell r="D1749">
            <v>0</v>
          </cell>
        </row>
        <row r="1750">
          <cell r="C1750" t="str">
            <v>Singapore - GCF BusinessesCommitment to Competence</v>
          </cell>
          <cell r="D1750">
            <v>0</v>
          </cell>
        </row>
        <row r="1751">
          <cell r="C1751" t="str">
            <v>Singapore - GCF BusinessesBoard of Directors, Management, Audit Committee</v>
          </cell>
          <cell r="D1751">
            <v>0</v>
          </cell>
        </row>
        <row r="1752">
          <cell r="C1752" t="str">
            <v>Singapore - GCF BusinessesManagement Philosophy and Operating Style</v>
          </cell>
          <cell r="D1752">
            <v>0</v>
          </cell>
        </row>
        <row r="1753">
          <cell r="C1753" t="str">
            <v>Singapore - GCF BusinessesOrganizational Structure</v>
          </cell>
          <cell r="D1753">
            <v>0</v>
          </cell>
        </row>
        <row r="1754">
          <cell r="C1754" t="str">
            <v>Singapore - GCF BusinessesAssignment of Authority and Responsibility</v>
          </cell>
          <cell r="D1754">
            <v>0</v>
          </cell>
        </row>
        <row r="1755">
          <cell r="C1755" t="str">
            <v>Singapore - GCF BusinessesHuman Resource Policies and Practices</v>
          </cell>
          <cell r="D1755">
            <v>0</v>
          </cell>
        </row>
        <row r="1756">
          <cell r="C1756" t="str">
            <v>Singapore - GCF BusinessesBusiness Wide Obj</v>
          </cell>
          <cell r="D1756">
            <v>0</v>
          </cell>
        </row>
        <row r="1757">
          <cell r="C1757" t="str">
            <v>Singapore - GCF BusinessesManage Third Party Services</v>
          </cell>
          <cell r="D1757">
            <v>0</v>
          </cell>
        </row>
        <row r="1758">
          <cell r="C1758" t="str">
            <v>Singapore - GCF BusinessesManage Performance &amp; Capacity</v>
          </cell>
          <cell r="D1758">
            <v>0</v>
          </cell>
        </row>
        <row r="1759">
          <cell r="C1759" t="str">
            <v>Singapore - GCF BusinessesEnsure Continuous Service</v>
          </cell>
          <cell r="D1759">
            <v>0</v>
          </cell>
        </row>
        <row r="1760">
          <cell r="C1760" t="str">
            <v>Singapore - GCF BusinessesEnsure System Security</v>
          </cell>
          <cell r="D1760">
            <v>0</v>
          </cell>
        </row>
        <row r="1761">
          <cell r="C1761" t="str">
            <v>Singapore - GCF BusinessesEducate &amp; Train Users</v>
          </cell>
          <cell r="D1761">
            <v>0</v>
          </cell>
        </row>
        <row r="1762">
          <cell r="C1762" t="str">
            <v>Singapore - GCF BusinessesManage Problems &amp; Incidents</v>
          </cell>
          <cell r="D1762">
            <v>0</v>
          </cell>
        </row>
        <row r="1763">
          <cell r="C1763" t="str">
            <v>Singapore - GCF BusinessesManage Data</v>
          </cell>
          <cell r="D1763">
            <v>0</v>
          </cell>
        </row>
        <row r="1764">
          <cell r="C1764" t="str">
            <v>Singapore - GCF BusinessesManage IT Physical Space</v>
          </cell>
          <cell r="D1764">
            <v>0</v>
          </cell>
        </row>
        <row r="1765">
          <cell r="C1765" t="str">
            <v>Singapore - GCF BusinessesManage Operations</v>
          </cell>
          <cell r="D1765">
            <v>0</v>
          </cell>
        </row>
        <row r="1766">
          <cell r="C1766" t="str">
            <v>Singapore - GCF BusinessesManage Changes</v>
          </cell>
          <cell r="D1766">
            <v>0</v>
          </cell>
        </row>
        <row r="1767">
          <cell r="C1767" t="str">
            <v>Singapore - GCF BusinessesAssess General IT Controls</v>
          </cell>
          <cell r="D1767">
            <v>0</v>
          </cell>
        </row>
        <row r="1768">
          <cell r="C1768"/>
        </row>
        <row r="1769">
          <cell r="C1769" t="str">
            <v>SlovakiaControllership</v>
          </cell>
          <cell r="D1769">
            <v>0</v>
          </cell>
        </row>
        <row r="1770">
          <cell r="C1770" t="str">
            <v>SlovakiaOperating Cash &amp; Accrual</v>
          </cell>
          <cell r="D1770">
            <v>0</v>
          </cell>
        </row>
        <row r="1771">
          <cell r="C1771" t="str">
            <v>SlovakiaU.S. GAAP Adjustments</v>
          </cell>
          <cell r="D1771">
            <v>0</v>
          </cell>
        </row>
        <row r="1772">
          <cell r="C1772" t="str">
            <v>SlovakiaForeign Currency</v>
          </cell>
          <cell r="D1772">
            <v>0</v>
          </cell>
        </row>
        <row r="1773">
          <cell r="C1773" t="str">
            <v xml:space="preserve">SlovakiaInterface and Consolidation </v>
          </cell>
          <cell r="D1773">
            <v>0</v>
          </cell>
        </row>
        <row r="1774">
          <cell r="C1774" t="str">
            <v>SlovakiaFinancial Planning and Analysis (FP&amp;A)</v>
          </cell>
          <cell r="D1774">
            <v>0</v>
          </cell>
        </row>
        <row r="1775">
          <cell r="C1775" t="str">
            <v>SlovakiaUnderwriting</v>
          </cell>
          <cell r="D1775">
            <v>0</v>
          </cell>
        </row>
        <row r="1776">
          <cell r="C1776" t="str">
            <v>SlovakiaDistributions</v>
          </cell>
          <cell r="D1776">
            <v>0</v>
          </cell>
        </row>
        <row r="1777">
          <cell r="C1777" t="str">
            <v>SlovakiaServicing/Cash Receipts &amp; Payments</v>
          </cell>
          <cell r="D1777">
            <v>0</v>
          </cell>
        </row>
        <row r="1778">
          <cell r="C1778" t="str">
            <v>SlovakiaCalculation and Recording of Interest Income and Fees</v>
          </cell>
          <cell r="D1778">
            <v>0</v>
          </cell>
        </row>
        <row r="1779">
          <cell r="C1779" t="str">
            <v>SlovakiaForeclosures &amp; Repossessions</v>
          </cell>
          <cell r="D1779">
            <v>0</v>
          </cell>
        </row>
        <row r="1780">
          <cell r="C1780" t="str">
            <v>SlovakiaCredit Administration</v>
          </cell>
          <cell r="D1780">
            <v>0</v>
          </cell>
        </row>
        <row r="1781">
          <cell r="C1781" t="str">
            <v>SlovakiaCredit Monitoring including Assessment of Residual Values</v>
          </cell>
          <cell r="D1781">
            <v>0</v>
          </cell>
        </row>
        <row r="1782">
          <cell r="C1782" t="str">
            <v>SlovakiaPortfolio Management</v>
          </cell>
          <cell r="D1782">
            <v>0</v>
          </cell>
        </row>
        <row r="1783">
          <cell r="C1783" t="str">
            <v>SlovakiaDeliquency &amp; Reserving</v>
          </cell>
          <cell r="D1783">
            <v>0</v>
          </cell>
        </row>
        <row r="1784">
          <cell r="C1784" t="str">
            <v>SlovakiaRecording of Allowance for Credit Losses</v>
          </cell>
          <cell r="D1784">
            <v>0</v>
          </cell>
        </row>
        <row r="1785">
          <cell r="C1785" t="str">
            <v>SlovakiaStructuring of Transactions</v>
          </cell>
          <cell r="D1785">
            <v>0</v>
          </cell>
        </row>
        <row r="1786">
          <cell r="C1786" t="str">
            <v>SlovakiaCalculation &amp; Recording of Residual Interest</v>
          </cell>
          <cell r="D1786">
            <v>0</v>
          </cell>
        </row>
        <row r="1787">
          <cell r="C1787" t="str">
            <v>SlovakiaResidual Interests Valuation and Accrual of Income</v>
          </cell>
          <cell r="D1787">
            <v>0</v>
          </cell>
        </row>
        <row r="1788">
          <cell r="C1788" t="str">
            <v>SlovakiaFAS 140</v>
          </cell>
          <cell r="D1788">
            <v>0</v>
          </cell>
        </row>
        <row r="1789">
          <cell r="C1789" t="str">
            <v>SlovakiaRegulatory Financial Reporting</v>
          </cell>
          <cell r="D1789">
            <v>0</v>
          </cell>
        </row>
        <row r="1790">
          <cell r="C1790" t="str">
            <v>SlovakiaCapital Planning and Monitoring</v>
          </cell>
          <cell r="D1790">
            <v>0</v>
          </cell>
        </row>
        <row r="1791">
          <cell r="C1791" t="str">
            <v>SlovakiaCalculating Tax</v>
          </cell>
          <cell r="D1791">
            <v>0</v>
          </cell>
        </row>
        <row r="1792">
          <cell r="C1792" t="str">
            <v>SlovakiaTax Controllership</v>
          </cell>
          <cell r="D1792">
            <v>0</v>
          </cell>
        </row>
        <row r="1793">
          <cell r="C1793" t="str">
            <v>SlovakiaTax Return Filing</v>
          </cell>
          <cell r="D1793">
            <v>0</v>
          </cell>
        </row>
        <row r="1794">
          <cell r="C1794" t="str">
            <v>SlovakiaSubpart F</v>
          </cell>
          <cell r="D1794">
            <v>0</v>
          </cell>
        </row>
        <row r="1795">
          <cell r="C1795" t="str">
            <v>SlovakiaPayroll</v>
          </cell>
          <cell r="D1795">
            <v>0</v>
          </cell>
        </row>
        <row r="1796">
          <cell r="C1796" t="str">
            <v>SlovakiaEmployee Data &amp; Benefits</v>
          </cell>
          <cell r="D1796">
            <v>0</v>
          </cell>
        </row>
        <row r="1797">
          <cell r="C1797" t="str">
            <v>SlovakiaDetermine Credit, Interest Rate and Counterparty Risk</v>
          </cell>
          <cell r="D1797">
            <v>0</v>
          </cell>
        </row>
        <row r="1798">
          <cell r="C1798" t="str">
            <v>SlovakiaDocumentation and Assessment of Effectiveness</v>
          </cell>
          <cell r="D1798">
            <v>0</v>
          </cell>
        </row>
        <row r="1799">
          <cell r="C1799" t="str">
            <v>SlovakiaMonitoring Risks and Compliance</v>
          </cell>
          <cell r="D1799">
            <v>0</v>
          </cell>
        </row>
        <row r="1800">
          <cell r="C1800" t="str">
            <v>SlovakiaValuation and Pricing</v>
          </cell>
          <cell r="D1800">
            <v>0</v>
          </cell>
        </row>
        <row r="1801">
          <cell r="C1801" t="str">
            <v>SlovakiaNew Product Development</v>
          </cell>
          <cell r="D1801">
            <v>0</v>
          </cell>
        </row>
        <row r="1802">
          <cell r="C1802" t="str">
            <v>SlovakiaDue Diligence</v>
          </cell>
          <cell r="D1802">
            <v>0</v>
          </cell>
        </row>
        <row r="1803">
          <cell r="C1803" t="str">
            <v>SlovakiaAuthorization and Funding</v>
          </cell>
          <cell r="D1803">
            <v>0</v>
          </cell>
        </row>
        <row r="1804">
          <cell r="C1804" t="str">
            <v>SlovakiaIntegration Planning</v>
          </cell>
          <cell r="D1804">
            <v>0</v>
          </cell>
        </row>
        <row r="1805">
          <cell r="C1805" t="str">
            <v>SlovakiaTransaction Accounting</v>
          </cell>
          <cell r="D1805">
            <v>0</v>
          </cell>
        </row>
        <row r="1806">
          <cell r="C1806" t="str">
            <v>SlovakiaIntegrity and Ethical values</v>
          </cell>
          <cell r="D1806">
            <v>0</v>
          </cell>
        </row>
        <row r="1807">
          <cell r="C1807" t="str">
            <v>SlovakiaCommitment to Competence</v>
          </cell>
          <cell r="D1807">
            <v>0</v>
          </cell>
        </row>
        <row r="1808">
          <cell r="C1808" t="str">
            <v>SlovakiaBoard of Directors, Management, Audit Committee</v>
          </cell>
          <cell r="D1808">
            <v>0</v>
          </cell>
        </row>
        <row r="1809">
          <cell r="C1809" t="str">
            <v>SlovakiaManagement Philosophy and Operating Style</v>
          </cell>
          <cell r="D1809">
            <v>0</v>
          </cell>
        </row>
        <row r="1810">
          <cell r="C1810" t="str">
            <v>SlovakiaOrganizational Structure</v>
          </cell>
          <cell r="D1810">
            <v>0</v>
          </cell>
        </row>
        <row r="1811">
          <cell r="C1811" t="str">
            <v>SlovakiaAssignment of Authority and Responsibility</v>
          </cell>
          <cell r="D1811">
            <v>0</v>
          </cell>
        </row>
        <row r="1812">
          <cell r="C1812" t="str">
            <v>SlovakiaHuman Resource Policies and Practices</v>
          </cell>
          <cell r="D1812">
            <v>0</v>
          </cell>
        </row>
        <row r="1813">
          <cell r="C1813" t="str">
            <v>SlovakiaBusiness Wide Obj</v>
          </cell>
          <cell r="D1813">
            <v>0</v>
          </cell>
        </row>
        <row r="1814">
          <cell r="C1814" t="str">
            <v>SlovakiaManage Third Party Services</v>
          </cell>
          <cell r="D1814">
            <v>0</v>
          </cell>
        </row>
        <row r="1815">
          <cell r="C1815" t="str">
            <v>SlovakiaManage Performance &amp; Capacity</v>
          </cell>
          <cell r="D1815">
            <v>0</v>
          </cell>
        </row>
        <row r="1816">
          <cell r="C1816" t="str">
            <v>SlovakiaEnsure Continuous Service</v>
          </cell>
          <cell r="D1816">
            <v>0</v>
          </cell>
        </row>
        <row r="1817">
          <cell r="C1817" t="str">
            <v>SlovakiaEnsure System Security</v>
          </cell>
          <cell r="D1817">
            <v>0</v>
          </cell>
        </row>
        <row r="1818">
          <cell r="C1818" t="str">
            <v>SlovakiaEducate &amp; Train Users</v>
          </cell>
          <cell r="D1818">
            <v>0</v>
          </cell>
        </row>
        <row r="1819">
          <cell r="C1819" t="str">
            <v>SlovakiaManage Problems &amp; Incidents</v>
          </cell>
          <cell r="D1819">
            <v>0</v>
          </cell>
        </row>
        <row r="1820">
          <cell r="C1820" t="str">
            <v>SlovakiaManage Data</v>
          </cell>
          <cell r="D1820">
            <v>0</v>
          </cell>
        </row>
        <row r="1821">
          <cell r="C1821" t="str">
            <v>SlovakiaManage IT Physical Space</v>
          </cell>
          <cell r="D1821">
            <v>0</v>
          </cell>
        </row>
        <row r="1822">
          <cell r="C1822" t="str">
            <v>SlovakiaManage Operations</v>
          </cell>
          <cell r="D1822">
            <v>0</v>
          </cell>
        </row>
        <row r="1823">
          <cell r="C1823" t="str">
            <v>SlovakiaManage Changes</v>
          </cell>
          <cell r="D1823">
            <v>0</v>
          </cell>
        </row>
        <row r="1824">
          <cell r="C1824" t="str">
            <v>SlovakiaAssess General IT Controls</v>
          </cell>
          <cell r="D1824">
            <v>0</v>
          </cell>
        </row>
        <row r="1825">
          <cell r="C1825"/>
        </row>
        <row r="1826">
          <cell r="C1826" t="str">
            <v>SwedenControllership</v>
          </cell>
          <cell r="D1826">
            <v>0</v>
          </cell>
        </row>
        <row r="1827">
          <cell r="C1827" t="str">
            <v>SwedenOperating Cash &amp; Accrual</v>
          </cell>
          <cell r="D1827">
            <v>0</v>
          </cell>
        </row>
        <row r="1828">
          <cell r="C1828" t="str">
            <v>SwedenU.S. GAAP Adjustments</v>
          </cell>
          <cell r="D1828">
            <v>0</v>
          </cell>
        </row>
        <row r="1829">
          <cell r="C1829" t="str">
            <v>SwedenForeign Currency</v>
          </cell>
          <cell r="D1829">
            <v>0</v>
          </cell>
        </row>
        <row r="1830">
          <cell r="C1830" t="str">
            <v xml:space="preserve">SwedenInterface and Consolidation </v>
          </cell>
          <cell r="D1830">
            <v>0</v>
          </cell>
        </row>
        <row r="1831">
          <cell r="C1831" t="str">
            <v>SwedenFinancial Planning and Analysis (FP&amp;A)</v>
          </cell>
          <cell r="D1831">
            <v>0</v>
          </cell>
        </row>
        <row r="1832">
          <cell r="C1832" t="str">
            <v>SwedenUnderwriting</v>
          </cell>
          <cell r="D1832">
            <v>0</v>
          </cell>
        </row>
        <row r="1833">
          <cell r="C1833" t="str">
            <v>SwedenDistributions</v>
          </cell>
          <cell r="D1833">
            <v>0</v>
          </cell>
        </row>
        <row r="1834">
          <cell r="C1834" t="str">
            <v>SwedenServicing/Cash Receipts &amp; Payments</v>
          </cell>
          <cell r="D1834">
            <v>0</v>
          </cell>
        </row>
        <row r="1835">
          <cell r="C1835" t="str">
            <v>SwedenCalculation and Recording of Interest Income and Fees</v>
          </cell>
          <cell r="D1835">
            <v>0</v>
          </cell>
        </row>
        <row r="1836">
          <cell r="C1836" t="str">
            <v>SwedenForeclosures &amp; Repossessions</v>
          </cell>
          <cell r="D1836">
            <v>0</v>
          </cell>
        </row>
        <row r="1837">
          <cell r="C1837" t="str">
            <v>SwedenCredit Administration</v>
          </cell>
          <cell r="D1837">
            <v>0</v>
          </cell>
        </row>
        <row r="1838">
          <cell r="C1838" t="str">
            <v>SwedenCredit Monitoring including Assessment of Residual Values</v>
          </cell>
          <cell r="D1838">
            <v>0</v>
          </cell>
        </row>
        <row r="1839">
          <cell r="C1839" t="str">
            <v>SwedenPortfolio Management</v>
          </cell>
          <cell r="D1839">
            <v>0</v>
          </cell>
        </row>
        <row r="1840">
          <cell r="C1840" t="str">
            <v>SwedenDeliquency &amp; Reserving</v>
          </cell>
          <cell r="D1840">
            <v>0</v>
          </cell>
        </row>
        <row r="1841">
          <cell r="C1841" t="str">
            <v>SwedenRecording of Allowance for Credit Losses</v>
          </cell>
          <cell r="D1841">
            <v>0</v>
          </cell>
        </row>
        <row r="1842">
          <cell r="C1842" t="str">
            <v>SwedenStructuring of Transactions</v>
          </cell>
          <cell r="D1842">
            <v>0</v>
          </cell>
        </row>
        <row r="1843">
          <cell r="C1843" t="str">
            <v>SwedenCalculation &amp; Recording of Residual Interest</v>
          </cell>
          <cell r="D1843">
            <v>0</v>
          </cell>
        </row>
        <row r="1844">
          <cell r="C1844" t="str">
            <v>SwedenResidual Interests Valuation and Accrual of Income</v>
          </cell>
          <cell r="D1844">
            <v>0</v>
          </cell>
        </row>
        <row r="1845">
          <cell r="C1845" t="str">
            <v>SwedenFAS 140</v>
          </cell>
          <cell r="D1845">
            <v>0</v>
          </cell>
        </row>
        <row r="1846">
          <cell r="C1846" t="str">
            <v>SwedenRegulatory Financial Reporting</v>
          </cell>
          <cell r="D1846">
            <v>0</v>
          </cell>
        </row>
        <row r="1847">
          <cell r="C1847" t="str">
            <v>SwedenCapital Planning and Monitoring</v>
          </cell>
          <cell r="D1847">
            <v>0</v>
          </cell>
        </row>
        <row r="1848">
          <cell r="C1848" t="str">
            <v>SwedenCalculating Tax</v>
          </cell>
          <cell r="D1848">
            <v>0</v>
          </cell>
        </row>
        <row r="1849">
          <cell r="C1849" t="str">
            <v>SwedenTax Controllership</v>
          </cell>
          <cell r="D1849">
            <v>0</v>
          </cell>
        </row>
        <row r="1850">
          <cell r="C1850" t="str">
            <v>SwedenTax Return Filing</v>
          </cell>
          <cell r="D1850">
            <v>0</v>
          </cell>
        </row>
        <row r="1851">
          <cell r="C1851" t="str">
            <v>SwedenSubpart F</v>
          </cell>
          <cell r="D1851">
            <v>0</v>
          </cell>
        </row>
        <row r="1852">
          <cell r="C1852" t="str">
            <v>SwedenPayroll</v>
          </cell>
          <cell r="D1852">
            <v>0</v>
          </cell>
        </row>
        <row r="1853">
          <cell r="C1853" t="str">
            <v>SwedenEmployee Data &amp; Benefits</v>
          </cell>
          <cell r="D1853">
            <v>0</v>
          </cell>
        </row>
        <row r="1854">
          <cell r="C1854" t="str">
            <v>SwedenDetermine Credit, Interest Rate and Counterparty Risk</v>
          </cell>
          <cell r="D1854">
            <v>0</v>
          </cell>
        </row>
        <row r="1855">
          <cell r="C1855" t="str">
            <v>SwedenDocumentation and Assessment of Effectiveness</v>
          </cell>
          <cell r="D1855">
            <v>0</v>
          </cell>
        </row>
        <row r="1856">
          <cell r="C1856" t="str">
            <v>SwedenMonitoring Risks and Compliance</v>
          </cell>
          <cell r="D1856">
            <v>0</v>
          </cell>
        </row>
        <row r="1857">
          <cell r="C1857" t="str">
            <v>SwedenValuation and Pricing</v>
          </cell>
          <cell r="D1857">
            <v>0</v>
          </cell>
        </row>
        <row r="1858">
          <cell r="C1858" t="str">
            <v>SwedenNew Product Development</v>
          </cell>
          <cell r="D1858">
            <v>0</v>
          </cell>
        </row>
        <row r="1859">
          <cell r="C1859" t="str">
            <v>SwedenDue Diligence</v>
          </cell>
          <cell r="D1859">
            <v>0</v>
          </cell>
        </row>
        <row r="1860">
          <cell r="C1860" t="str">
            <v>SwedenAuthorization and Funding</v>
          </cell>
          <cell r="D1860">
            <v>0</v>
          </cell>
        </row>
        <row r="1861">
          <cell r="C1861" t="str">
            <v>SwedenIntegration Planning</v>
          </cell>
          <cell r="D1861">
            <v>0</v>
          </cell>
        </row>
        <row r="1862">
          <cell r="C1862" t="str">
            <v>SwedenTransaction Accounting</v>
          </cell>
          <cell r="D1862">
            <v>0</v>
          </cell>
        </row>
        <row r="1863">
          <cell r="C1863" t="str">
            <v>SwedenIntegrity and Ethical values</v>
          </cell>
          <cell r="D1863">
            <v>0</v>
          </cell>
        </row>
        <row r="1864">
          <cell r="C1864" t="str">
            <v>SwedenCommitment to Competence</v>
          </cell>
          <cell r="D1864">
            <v>0</v>
          </cell>
        </row>
        <row r="1865">
          <cell r="C1865" t="str">
            <v>SwedenBoard of Directors, Management, Audit Committee</v>
          </cell>
          <cell r="D1865">
            <v>0</v>
          </cell>
        </row>
        <row r="1866">
          <cell r="C1866" t="str">
            <v>SwedenManagement Philosophy and Operating Style</v>
          </cell>
          <cell r="D1866">
            <v>0</v>
          </cell>
        </row>
        <row r="1867">
          <cell r="C1867" t="str">
            <v>SwedenOrganizational Structure</v>
          </cell>
          <cell r="D1867">
            <v>0</v>
          </cell>
        </row>
        <row r="1868">
          <cell r="C1868" t="str">
            <v>SwedenAssignment of Authority and Responsibility</v>
          </cell>
          <cell r="D1868">
            <v>0</v>
          </cell>
        </row>
        <row r="1869">
          <cell r="C1869" t="str">
            <v>SwedenHuman Resource Policies and Practices</v>
          </cell>
          <cell r="D1869">
            <v>0</v>
          </cell>
        </row>
        <row r="1870">
          <cell r="C1870" t="str">
            <v>SwedenBusiness Wide Obj</v>
          </cell>
          <cell r="D1870">
            <v>0</v>
          </cell>
        </row>
        <row r="1871">
          <cell r="C1871" t="str">
            <v>SwedenManage Third Party Services</v>
          </cell>
          <cell r="D1871">
            <v>0</v>
          </cell>
        </row>
        <row r="1872">
          <cell r="C1872" t="str">
            <v>SwedenManage Performance &amp; Capacity</v>
          </cell>
          <cell r="D1872">
            <v>0</v>
          </cell>
        </row>
        <row r="1873">
          <cell r="C1873" t="str">
            <v>SwedenEnsure Continuous Service</v>
          </cell>
          <cell r="D1873">
            <v>0</v>
          </cell>
        </row>
        <row r="1874">
          <cell r="C1874" t="str">
            <v>SwedenEnsure System Security</v>
          </cell>
          <cell r="D1874">
            <v>0</v>
          </cell>
        </row>
        <row r="1875">
          <cell r="C1875" t="str">
            <v>SwedenEducate &amp; Train Users</v>
          </cell>
          <cell r="D1875">
            <v>0</v>
          </cell>
        </row>
        <row r="1876">
          <cell r="C1876" t="str">
            <v>SwedenManage Problems &amp; Incidents</v>
          </cell>
          <cell r="D1876">
            <v>0</v>
          </cell>
        </row>
        <row r="1877">
          <cell r="C1877" t="str">
            <v>SwedenManage Data</v>
          </cell>
          <cell r="D1877">
            <v>0</v>
          </cell>
        </row>
        <row r="1878">
          <cell r="C1878" t="str">
            <v>SwedenManage IT Physical Space</v>
          </cell>
          <cell r="D1878">
            <v>0</v>
          </cell>
        </row>
        <row r="1879">
          <cell r="C1879" t="str">
            <v>SwedenManage Operations</v>
          </cell>
          <cell r="D1879">
            <v>0</v>
          </cell>
        </row>
        <row r="1880">
          <cell r="C1880" t="str">
            <v>SwedenManage Changes</v>
          </cell>
          <cell r="D1880">
            <v>0</v>
          </cell>
        </row>
        <row r="1881">
          <cell r="C1881" t="str">
            <v>SwedenAssess General IT Controls</v>
          </cell>
          <cell r="D1881">
            <v>0</v>
          </cell>
        </row>
        <row r="1882">
          <cell r="C1882"/>
        </row>
        <row r="1883">
          <cell r="C1883" t="str">
            <v>SwitzerlandControllership</v>
          </cell>
          <cell r="D1883">
            <v>0</v>
          </cell>
        </row>
        <row r="1884">
          <cell r="C1884" t="str">
            <v>SwitzerlandOperating Cash &amp; Accrual</v>
          </cell>
          <cell r="D1884">
            <v>0</v>
          </cell>
        </row>
        <row r="1885">
          <cell r="C1885" t="str">
            <v>SwitzerlandU.S. GAAP Adjustments</v>
          </cell>
          <cell r="D1885">
            <v>0</v>
          </cell>
        </row>
        <row r="1886">
          <cell r="C1886" t="str">
            <v>SwitzerlandForeign Currency</v>
          </cell>
          <cell r="D1886">
            <v>0</v>
          </cell>
        </row>
        <row r="1887">
          <cell r="C1887" t="str">
            <v xml:space="preserve">SwitzerlandInterface and Consolidation </v>
          </cell>
          <cell r="D1887">
            <v>0</v>
          </cell>
        </row>
        <row r="1888">
          <cell r="C1888" t="str">
            <v>SwitzerlandFinancial Planning and Analysis (FP&amp;A)</v>
          </cell>
          <cell r="D1888">
            <v>0</v>
          </cell>
        </row>
        <row r="1889">
          <cell r="C1889" t="str">
            <v>SwitzerlandUnderwriting</v>
          </cell>
          <cell r="D1889">
            <v>0</v>
          </cell>
        </row>
        <row r="1890">
          <cell r="C1890" t="str">
            <v>SwitzerlandDistributions</v>
          </cell>
          <cell r="D1890">
            <v>0</v>
          </cell>
        </row>
        <row r="1891">
          <cell r="C1891" t="str">
            <v>SwitzerlandServicing/Cash Receipts &amp; Payments</v>
          </cell>
          <cell r="D1891">
            <v>0</v>
          </cell>
        </row>
        <row r="1892">
          <cell r="C1892" t="str">
            <v>SwitzerlandCalculation and Recording of Interest Income and Fees</v>
          </cell>
          <cell r="D1892">
            <v>0</v>
          </cell>
        </row>
        <row r="1893">
          <cell r="C1893" t="str">
            <v>SwitzerlandForeclosures &amp; Repossessions</v>
          </cell>
          <cell r="D1893">
            <v>0</v>
          </cell>
        </row>
        <row r="1894">
          <cell r="C1894" t="str">
            <v>SwitzerlandCredit Administration</v>
          </cell>
          <cell r="D1894">
            <v>0</v>
          </cell>
        </row>
        <row r="1895">
          <cell r="C1895" t="str">
            <v>SwitzerlandCredit Monitoring including Assessment of Residual Values</v>
          </cell>
          <cell r="D1895">
            <v>0</v>
          </cell>
        </row>
        <row r="1896">
          <cell r="C1896" t="str">
            <v>SwitzerlandPortfolio Management</v>
          </cell>
          <cell r="D1896">
            <v>0</v>
          </cell>
        </row>
        <row r="1897">
          <cell r="C1897" t="str">
            <v>SwitzerlandDeliquency &amp; Reserving</v>
          </cell>
          <cell r="D1897">
            <v>0</v>
          </cell>
        </row>
        <row r="1898">
          <cell r="C1898" t="str">
            <v>SwitzerlandRecording of Allowance for Credit Losses</v>
          </cell>
          <cell r="D1898">
            <v>0</v>
          </cell>
        </row>
        <row r="1899">
          <cell r="C1899" t="str">
            <v>SwitzerlandStructuring of Transactions</v>
          </cell>
          <cell r="D1899">
            <v>0</v>
          </cell>
        </row>
        <row r="1900">
          <cell r="C1900" t="str">
            <v>SwitzerlandCalculation &amp; Recording of Residual Interest</v>
          </cell>
          <cell r="D1900">
            <v>0</v>
          </cell>
        </row>
        <row r="1901">
          <cell r="C1901" t="str">
            <v>SwitzerlandResidual Interests Valuation and Accrual of Income</v>
          </cell>
          <cell r="D1901">
            <v>0</v>
          </cell>
        </row>
        <row r="1902">
          <cell r="C1902" t="str">
            <v>SwitzerlandFAS 140</v>
          </cell>
          <cell r="D1902">
            <v>0</v>
          </cell>
        </row>
        <row r="1903">
          <cell r="C1903" t="str">
            <v>SwitzerlandRegulatory Financial Reporting</v>
          </cell>
          <cell r="D1903">
            <v>0</v>
          </cell>
        </row>
        <row r="1904">
          <cell r="C1904" t="str">
            <v>SwitzerlandCapital Planning and Monitoring</v>
          </cell>
          <cell r="D1904">
            <v>0</v>
          </cell>
        </row>
        <row r="1905">
          <cell r="C1905" t="str">
            <v>SwitzerlandCalculating Tax</v>
          </cell>
          <cell r="D1905">
            <v>0</v>
          </cell>
        </row>
        <row r="1906">
          <cell r="C1906" t="str">
            <v>SwitzerlandTax Controllership</v>
          </cell>
          <cell r="D1906">
            <v>0</v>
          </cell>
        </row>
        <row r="1907">
          <cell r="C1907" t="str">
            <v>SwitzerlandTax Return Filing</v>
          </cell>
          <cell r="D1907">
            <v>0</v>
          </cell>
        </row>
        <row r="1908">
          <cell r="C1908" t="str">
            <v>SwitzerlandSubpart F</v>
          </cell>
          <cell r="D1908">
            <v>0</v>
          </cell>
        </row>
        <row r="1909">
          <cell r="C1909" t="str">
            <v>SwitzerlandPayroll</v>
          </cell>
          <cell r="D1909">
            <v>0</v>
          </cell>
        </row>
        <row r="1910">
          <cell r="C1910" t="str">
            <v>SwitzerlandEmployee Data &amp; Benefits</v>
          </cell>
          <cell r="D1910">
            <v>0</v>
          </cell>
        </row>
        <row r="1911">
          <cell r="C1911" t="str">
            <v>SwitzerlandDetermine Credit, Interest Rate and Counterparty Risk</v>
          </cell>
          <cell r="D1911">
            <v>0</v>
          </cell>
        </row>
        <row r="1912">
          <cell r="C1912" t="str">
            <v>SwitzerlandDocumentation and Assessment of Effectiveness</v>
          </cell>
          <cell r="D1912">
            <v>0</v>
          </cell>
        </row>
        <row r="1913">
          <cell r="C1913" t="str">
            <v>SwitzerlandMonitoring Risks and Compliance</v>
          </cell>
          <cell r="D1913">
            <v>0</v>
          </cell>
        </row>
        <row r="1914">
          <cell r="C1914" t="str">
            <v>SwitzerlandValuation and Pricing</v>
          </cell>
          <cell r="D1914">
            <v>0</v>
          </cell>
        </row>
        <row r="1915">
          <cell r="C1915" t="str">
            <v>SwitzerlandNew Product Development</v>
          </cell>
          <cell r="D1915">
            <v>0</v>
          </cell>
        </row>
        <row r="1916">
          <cell r="C1916" t="str">
            <v>SwitzerlandDue Diligence</v>
          </cell>
          <cell r="D1916">
            <v>0</v>
          </cell>
        </row>
        <row r="1917">
          <cell r="C1917" t="str">
            <v>SwitzerlandAuthorization and Funding</v>
          </cell>
          <cell r="D1917">
            <v>0</v>
          </cell>
        </row>
        <row r="1918">
          <cell r="C1918" t="str">
            <v>SwitzerlandIntegration Planning</v>
          </cell>
          <cell r="D1918">
            <v>0</v>
          </cell>
        </row>
        <row r="1919">
          <cell r="C1919" t="str">
            <v>SwitzerlandTransaction Accounting</v>
          </cell>
          <cell r="D1919">
            <v>0</v>
          </cell>
        </row>
        <row r="1920">
          <cell r="C1920" t="str">
            <v>SwitzerlandIntegrity and Ethical values</v>
          </cell>
          <cell r="D1920">
            <v>0</v>
          </cell>
        </row>
        <row r="1921">
          <cell r="C1921" t="str">
            <v>SwitzerlandCommitment to Competence</v>
          </cell>
          <cell r="D1921">
            <v>0</v>
          </cell>
        </row>
        <row r="1922">
          <cell r="C1922" t="str">
            <v>SwitzerlandBoard of Directors, Management, Audit Committee</v>
          </cell>
          <cell r="D1922">
            <v>0</v>
          </cell>
        </row>
        <row r="1923">
          <cell r="C1923" t="str">
            <v>SwitzerlandManagement Philosophy and Operating Style</v>
          </cell>
          <cell r="D1923">
            <v>0</v>
          </cell>
        </row>
        <row r="1924">
          <cell r="C1924" t="str">
            <v>SwitzerlandOrganizational Structure</v>
          </cell>
          <cell r="D1924">
            <v>0</v>
          </cell>
        </row>
        <row r="1925">
          <cell r="C1925" t="str">
            <v>SwitzerlandAssignment of Authority and Responsibility</v>
          </cell>
          <cell r="D1925">
            <v>0</v>
          </cell>
        </row>
        <row r="1926">
          <cell r="C1926" t="str">
            <v>SwitzerlandHuman Resource Policies and Practices</v>
          </cell>
          <cell r="D1926">
            <v>0</v>
          </cell>
        </row>
        <row r="1927">
          <cell r="C1927" t="str">
            <v>SwitzerlandBusiness Wide Obj</v>
          </cell>
          <cell r="D1927">
            <v>0</v>
          </cell>
        </row>
        <row r="1928">
          <cell r="C1928" t="str">
            <v>SwitzerlandManage Third Party Services</v>
          </cell>
          <cell r="D1928">
            <v>0</v>
          </cell>
        </row>
        <row r="1929">
          <cell r="C1929" t="str">
            <v>SwitzerlandManage Performance &amp; Capacity</v>
          </cell>
          <cell r="D1929">
            <v>0</v>
          </cell>
        </row>
        <row r="1930">
          <cell r="C1930" t="str">
            <v>SwitzerlandEnsure Continuous Service</v>
          </cell>
          <cell r="D1930">
            <v>0</v>
          </cell>
        </row>
        <row r="1931">
          <cell r="C1931" t="str">
            <v>SwitzerlandEnsure System Security</v>
          </cell>
          <cell r="D1931">
            <v>0</v>
          </cell>
        </row>
        <row r="1932">
          <cell r="C1932" t="str">
            <v>SwitzerlandEducate &amp; Train Users</v>
          </cell>
          <cell r="D1932">
            <v>0</v>
          </cell>
        </row>
        <row r="1933">
          <cell r="C1933" t="str">
            <v>SwitzerlandManage Problems &amp; Incidents</v>
          </cell>
          <cell r="D1933">
            <v>0</v>
          </cell>
        </row>
        <row r="1934">
          <cell r="C1934" t="str">
            <v>SwitzerlandManage Data</v>
          </cell>
          <cell r="D1934">
            <v>0</v>
          </cell>
        </row>
        <row r="1935">
          <cell r="C1935" t="str">
            <v>SwitzerlandManage IT Physical Space</v>
          </cell>
          <cell r="D1935">
            <v>0</v>
          </cell>
        </row>
        <row r="1936">
          <cell r="C1936" t="str">
            <v>SwitzerlandManage Operations</v>
          </cell>
          <cell r="D1936">
            <v>0</v>
          </cell>
        </row>
        <row r="1937">
          <cell r="C1937" t="str">
            <v>SwitzerlandManage Changes</v>
          </cell>
          <cell r="D1937">
            <v>0</v>
          </cell>
        </row>
        <row r="1938">
          <cell r="C1938" t="str">
            <v>SwitzerlandAssess General IT Controls</v>
          </cell>
          <cell r="D1938">
            <v>0</v>
          </cell>
        </row>
        <row r="1939">
          <cell r="C1939"/>
        </row>
        <row r="1940">
          <cell r="C1940" t="str">
            <v>Taiwan - GCF BusinessesControllership</v>
          </cell>
          <cell r="D1940">
            <v>0</v>
          </cell>
        </row>
        <row r="1941">
          <cell r="C1941" t="str">
            <v>Taiwan - GCF BusinessesOperating Cash &amp; Accrual</v>
          </cell>
          <cell r="D1941">
            <v>0</v>
          </cell>
        </row>
        <row r="1942">
          <cell r="C1942" t="str">
            <v>Taiwan - GCF BusinessesU.S. GAAP Adjustments</v>
          </cell>
          <cell r="D1942">
            <v>0</v>
          </cell>
        </row>
        <row r="1943">
          <cell r="C1943" t="str">
            <v>Taiwan - GCF BusinessesForeign Currency</v>
          </cell>
          <cell r="D1943">
            <v>0</v>
          </cell>
        </row>
        <row r="1944">
          <cell r="C1944" t="str">
            <v xml:space="preserve">Taiwan - GCF BusinessesInterface and Consolidation </v>
          </cell>
          <cell r="D1944">
            <v>0</v>
          </cell>
        </row>
        <row r="1945">
          <cell r="C1945" t="str">
            <v>Taiwan - GCF BusinessesFinancial Planning and Analysis (FP&amp;A)</v>
          </cell>
          <cell r="D1945">
            <v>0</v>
          </cell>
        </row>
        <row r="1946">
          <cell r="C1946" t="str">
            <v>Taiwan - GCF BusinessesUnderwriting</v>
          </cell>
          <cell r="D1946">
            <v>0</v>
          </cell>
        </row>
        <row r="1947">
          <cell r="C1947" t="str">
            <v>Taiwan - GCF BusinessesDistributions</v>
          </cell>
          <cell r="D1947">
            <v>0</v>
          </cell>
        </row>
        <row r="1948">
          <cell r="C1948" t="str">
            <v>Taiwan - GCF BusinessesServicing/Cash Receipts &amp; Payments</v>
          </cell>
          <cell r="D1948">
            <v>0</v>
          </cell>
        </row>
        <row r="1949">
          <cell r="C1949" t="str">
            <v>Taiwan - GCF BusinessesCalculation and Recording of Interest Income and Fees</v>
          </cell>
          <cell r="D1949">
            <v>0</v>
          </cell>
        </row>
        <row r="1950">
          <cell r="C1950" t="str">
            <v>Taiwan - GCF BusinessesForeclosures &amp; Repossessions</v>
          </cell>
          <cell r="D1950">
            <v>0</v>
          </cell>
        </row>
        <row r="1951">
          <cell r="C1951" t="str">
            <v>Taiwan - GCF BusinessesCredit Administration</v>
          </cell>
          <cell r="D1951">
            <v>0</v>
          </cell>
        </row>
        <row r="1952">
          <cell r="C1952" t="str">
            <v>Taiwan - GCF BusinessesCredit Monitoring including Assessment of Residual Values</v>
          </cell>
          <cell r="D1952">
            <v>0</v>
          </cell>
        </row>
        <row r="1953">
          <cell r="C1953" t="str">
            <v>Taiwan - GCF BusinessesPortfolio Management</v>
          </cell>
          <cell r="D1953">
            <v>0</v>
          </cell>
        </row>
        <row r="1954">
          <cell r="C1954" t="str">
            <v>Taiwan - GCF BusinessesDeliquency &amp; Reserving</v>
          </cell>
          <cell r="D1954">
            <v>0</v>
          </cell>
        </row>
        <row r="1955">
          <cell r="C1955" t="str">
            <v>Taiwan - GCF BusinessesRecording of Allowance for Credit Losses</v>
          </cell>
          <cell r="D1955">
            <v>0</v>
          </cell>
        </row>
        <row r="1956">
          <cell r="C1956" t="str">
            <v>Taiwan - GCF BusinessesStructuring of Transactions</v>
          </cell>
          <cell r="D1956">
            <v>0</v>
          </cell>
        </row>
        <row r="1957">
          <cell r="C1957" t="str">
            <v>Taiwan - GCF BusinessesCalculation &amp; Recording of Residual Interest</v>
          </cell>
          <cell r="D1957">
            <v>0</v>
          </cell>
        </row>
        <row r="1958">
          <cell r="C1958" t="str">
            <v>Taiwan - GCF BusinessesResidual Interests Valuation and Accrual of Income</v>
          </cell>
          <cell r="D1958">
            <v>0</v>
          </cell>
        </row>
        <row r="1959">
          <cell r="C1959" t="str">
            <v>Taiwan - GCF BusinessesFAS 140</v>
          </cell>
          <cell r="D1959">
            <v>0</v>
          </cell>
        </row>
        <row r="1960">
          <cell r="C1960" t="str">
            <v>Taiwan - GCF BusinessesRegulatory Financial Reporting</v>
          </cell>
          <cell r="D1960">
            <v>0</v>
          </cell>
        </row>
        <row r="1961">
          <cell r="C1961" t="str">
            <v>Taiwan - GCF BusinessesCapital Planning and Monitoring</v>
          </cell>
          <cell r="D1961">
            <v>0</v>
          </cell>
        </row>
        <row r="1962">
          <cell r="C1962" t="str">
            <v>Taiwan - GCF BusinessesCalculating Tax</v>
          </cell>
          <cell r="D1962">
            <v>0</v>
          </cell>
        </row>
        <row r="1963">
          <cell r="C1963" t="str">
            <v>Taiwan - GCF BusinessesTax Controllership</v>
          </cell>
          <cell r="D1963">
            <v>0</v>
          </cell>
        </row>
        <row r="1964">
          <cell r="C1964" t="str">
            <v>Taiwan - GCF BusinessesTax Return Filing</v>
          </cell>
          <cell r="D1964">
            <v>0</v>
          </cell>
        </row>
        <row r="1965">
          <cell r="C1965" t="str">
            <v>Taiwan - GCF BusinessesSubpart F</v>
          </cell>
          <cell r="D1965">
            <v>0</v>
          </cell>
        </row>
        <row r="1966">
          <cell r="C1966" t="str">
            <v>Taiwan - GCF BusinessesPayroll</v>
          </cell>
          <cell r="D1966">
            <v>0</v>
          </cell>
        </row>
        <row r="1967">
          <cell r="C1967" t="str">
            <v>Taiwan - GCF BusinessesEmployee Data &amp; Benefits</v>
          </cell>
          <cell r="D1967">
            <v>0</v>
          </cell>
        </row>
        <row r="1968">
          <cell r="C1968" t="str">
            <v>Taiwan - GCF BusinessesDetermine Credit, Interest Rate and Counterparty Risk</v>
          </cell>
          <cell r="D1968">
            <v>0</v>
          </cell>
        </row>
        <row r="1969">
          <cell r="C1969" t="str">
            <v>Taiwan - GCF BusinessesDocumentation and Assessment of Effectiveness</v>
          </cell>
          <cell r="D1969">
            <v>0</v>
          </cell>
        </row>
        <row r="1970">
          <cell r="C1970" t="str">
            <v>Taiwan - GCF BusinessesMonitoring Risks and Compliance</v>
          </cell>
          <cell r="D1970">
            <v>0</v>
          </cell>
        </row>
        <row r="1971">
          <cell r="C1971" t="str">
            <v>Taiwan - GCF BusinessesValuation and Pricing</v>
          </cell>
          <cell r="D1971">
            <v>0</v>
          </cell>
        </row>
        <row r="1972">
          <cell r="C1972" t="str">
            <v>Taiwan - GCF BusinessesNew Product Development</v>
          </cell>
          <cell r="D1972">
            <v>0</v>
          </cell>
        </row>
        <row r="1973">
          <cell r="C1973" t="str">
            <v>Taiwan - GCF BusinessesDue Diligence</v>
          </cell>
          <cell r="D1973">
            <v>0</v>
          </cell>
        </row>
        <row r="1974">
          <cell r="C1974" t="str">
            <v>Taiwan - GCF BusinessesAuthorization and Funding</v>
          </cell>
          <cell r="D1974">
            <v>0</v>
          </cell>
        </row>
        <row r="1975">
          <cell r="C1975" t="str">
            <v>Taiwan - GCF BusinessesIntegration Planning</v>
          </cell>
          <cell r="D1975">
            <v>0</v>
          </cell>
        </row>
        <row r="1976">
          <cell r="C1976" t="str">
            <v>Taiwan - GCF BusinessesTransaction Accounting</v>
          </cell>
          <cell r="D1976">
            <v>0</v>
          </cell>
        </row>
        <row r="1977">
          <cell r="C1977" t="str">
            <v>Taiwan - GCF BusinessesIntegrity and Ethical values</v>
          </cell>
          <cell r="D1977">
            <v>0</v>
          </cell>
        </row>
        <row r="1978">
          <cell r="C1978" t="str">
            <v>Taiwan - GCF BusinessesCommitment to Competence</v>
          </cell>
          <cell r="D1978">
            <v>0</v>
          </cell>
        </row>
        <row r="1979">
          <cell r="C1979" t="str">
            <v>Taiwan - GCF BusinessesBoard of Directors, Management, Audit Committee</v>
          </cell>
          <cell r="D1979">
            <v>0</v>
          </cell>
        </row>
        <row r="1980">
          <cell r="C1980" t="str">
            <v>Taiwan - GCF BusinessesManagement Philosophy and Operating Style</v>
          </cell>
          <cell r="D1980">
            <v>0</v>
          </cell>
        </row>
        <row r="1981">
          <cell r="C1981" t="str">
            <v>Taiwan - GCF BusinessesOrganizational Structure</v>
          </cell>
          <cell r="D1981">
            <v>0</v>
          </cell>
        </row>
        <row r="1982">
          <cell r="C1982" t="str">
            <v>Taiwan - GCF BusinessesAssignment of Authority and Responsibility</v>
          </cell>
          <cell r="D1982">
            <v>0</v>
          </cell>
        </row>
        <row r="1983">
          <cell r="C1983" t="str">
            <v>Taiwan - GCF BusinessesHuman Resource Policies and Practices</v>
          </cell>
          <cell r="D1983">
            <v>0</v>
          </cell>
        </row>
        <row r="1984">
          <cell r="C1984" t="str">
            <v>Taiwan - GCF BusinessesBusiness Wide Obj</v>
          </cell>
          <cell r="D1984">
            <v>0</v>
          </cell>
        </row>
        <row r="1985">
          <cell r="C1985" t="str">
            <v>Taiwan - GCF BusinessesManage Third Party Services</v>
          </cell>
          <cell r="D1985">
            <v>0</v>
          </cell>
        </row>
        <row r="1986">
          <cell r="C1986" t="str">
            <v>Taiwan - GCF BusinessesManage Performance &amp; Capacity</v>
          </cell>
          <cell r="D1986">
            <v>0</v>
          </cell>
        </row>
        <row r="1987">
          <cell r="C1987" t="str">
            <v>Taiwan - GCF BusinessesEnsure Continuous Service</v>
          </cell>
          <cell r="D1987">
            <v>0</v>
          </cell>
        </row>
        <row r="1988">
          <cell r="C1988" t="str">
            <v>Taiwan - GCF BusinessesEnsure System Security</v>
          </cell>
          <cell r="D1988">
            <v>0</v>
          </cell>
        </row>
        <row r="1989">
          <cell r="C1989" t="str">
            <v>Taiwan - GCF BusinessesEducate &amp; Train Users</v>
          </cell>
          <cell r="D1989">
            <v>0</v>
          </cell>
        </row>
        <row r="1990">
          <cell r="C1990" t="str">
            <v>Taiwan - GCF BusinessesManage Problems &amp; Incidents</v>
          </cell>
          <cell r="D1990">
            <v>0</v>
          </cell>
        </row>
        <row r="1991">
          <cell r="C1991" t="str">
            <v>Taiwan - GCF BusinessesManage Data</v>
          </cell>
          <cell r="D1991">
            <v>0</v>
          </cell>
        </row>
        <row r="1992">
          <cell r="C1992" t="str">
            <v>Taiwan - GCF BusinessesManage IT Physical Space</v>
          </cell>
          <cell r="D1992">
            <v>0</v>
          </cell>
        </row>
        <row r="1993">
          <cell r="C1993" t="str">
            <v>Taiwan - GCF BusinessesManage Operations</v>
          </cell>
          <cell r="D1993">
            <v>0</v>
          </cell>
        </row>
        <row r="1994">
          <cell r="C1994" t="str">
            <v>Taiwan - GCF BusinessesManage Changes</v>
          </cell>
          <cell r="D1994">
            <v>0</v>
          </cell>
        </row>
        <row r="1995">
          <cell r="C1995" t="str">
            <v>Taiwan - GCF BusinessesAssess General IT Controls</v>
          </cell>
          <cell r="D1995">
            <v>0</v>
          </cell>
        </row>
        <row r="1996">
          <cell r="C1996"/>
        </row>
        <row r="1997">
          <cell r="C1997" t="str">
            <v>Thailand - GCF BusinessesControllership</v>
          </cell>
          <cell r="D1997">
            <v>0</v>
          </cell>
        </row>
        <row r="1998">
          <cell r="C1998" t="str">
            <v>Thailand - GCF BusinessesOperating Cash &amp; Accrual</v>
          </cell>
          <cell r="D1998">
            <v>0</v>
          </cell>
        </row>
        <row r="1999">
          <cell r="C1999" t="str">
            <v>Thailand - GCF BusinessesU.S. GAAP Adjustments</v>
          </cell>
          <cell r="D1999">
            <v>0</v>
          </cell>
        </row>
        <row r="2000">
          <cell r="C2000" t="str">
            <v>Thailand - GCF BusinessesForeign Currency</v>
          </cell>
          <cell r="D2000">
            <v>0</v>
          </cell>
        </row>
        <row r="2001">
          <cell r="C2001" t="str">
            <v xml:space="preserve">Thailand - GCF BusinessesInterface and Consolidation </v>
          </cell>
          <cell r="D2001">
            <v>0</v>
          </cell>
        </row>
        <row r="2002">
          <cell r="C2002" t="str">
            <v>Thailand - GCF BusinessesFinancial Planning and Analysis (FP&amp;A)</v>
          </cell>
          <cell r="D2002">
            <v>0</v>
          </cell>
        </row>
        <row r="2003">
          <cell r="C2003" t="str">
            <v>Thailand - GCF BusinessesUnderwriting</v>
          </cell>
          <cell r="D2003">
            <v>0</v>
          </cell>
        </row>
        <row r="2004">
          <cell r="C2004" t="str">
            <v>Thailand - GCF BusinessesDistributions</v>
          </cell>
          <cell r="D2004">
            <v>0</v>
          </cell>
        </row>
        <row r="2005">
          <cell r="C2005" t="str">
            <v>Thailand - GCF BusinessesServicing/Cash Receipts &amp; Payments</v>
          </cell>
          <cell r="D2005">
            <v>0</v>
          </cell>
        </row>
        <row r="2006">
          <cell r="C2006" t="str">
            <v>Thailand - GCF BusinessesCalculation and Recording of Interest Income and Fees</v>
          </cell>
          <cell r="D2006">
            <v>0</v>
          </cell>
        </row>
        <row r="2007">
          <cell r="C2007" t="str">
            <v>Thailand - GCF BusinessesForeclosures &amp; Repossessions</v>
          </cell>
          <cell r="D2007">
            <v>0</v>
          </cell>
        </row>
        <row r="2008">
          <cell r="C2008" t="str">
            <v>Thailand - GCF BusinessesCredit Administration</v>
          </cell>
          <cell r="D2008">
            <v>0</v>
          </cell>
        </row>
        <row r="2009">
          <cell r="C2009" t="str">
            <v>Thailand - GCF BusinessesCredit Monitoring including Assessment of Residual Values</v>
          </cell>
          <cell r="D2009">
            <v>0</v>
          </cell>
        </row>
        <row r="2010">
          <cell r="C2010" t="str">
            <v>Thailand - GCF BusinessesPortfolio Management</v>
          </cell>
          <cell r="D2010">
            <v>0</v>
          </cell>
        </row>
        <row r="2011">
          <cell r="C2011" t="str">
            <v>Thailand - GCF BusinessesDeliquency &amp; Reserving</v>
          </cell>
          <cell r="D2011">
            <v>0</v>
          </cell>
        </row>
        <row r="2012">
          <cell r="C2012" t="str">
            <v>Thailand - GCF BusinessesRecording of Allowance for Credit Losses</v>
          </cell>
          <cell r="D2012">
            <v>0</v>
          </cell>
        </row>
        <row r="2013">
          <cell r="C2013" t="str">
            <v>Thailand - GCF BusinessesStructuring of Transactions</v>
          </cell>
          <cell r="D2013">
            <v>0</v>
          </cell>
        </row>
        <row r="2014">
          <cell r="C2014" t="str">
            <v>Thailand - GCF BusinessesCalculation &amp; Recording of Residual Interest</v>
          </cell>
          <cell r="D2014">
            <v>0</v>
          </cell>
        </row>
        <row r="2015">
          <cell r="C2015" t="str">
            <v>Thailand - GCF BusinessesResidual Interests Valuation and Accrual of Income</v>
          </cell>
          <cell r="D2015">
            <v>0</v>
          </cell>
        </row>
        <row r="2016">
          <cell r="C2016" t="str">
            <v>Thailand - GCF BusinessesFAS 140</v>
          </cell>
          <cell r="D2016">
            <v>0</v>
          </cell>
        </row>
        <row r="2017">
          <cell r="C2017" t="str">
            <v>Thailand - GCF BusinessesRegulatory Financial Reporting</v>
          </cell>
          <cell r="D2017">
            <v>0</v>
          </cell>
        </row>
        <row r="2018">
          <cell r="C2018" t="str">
            <v>Thailand - GCF BusinessesCapital Planning and Monitoring</v>
          </cell>
          <cell r="D2018">
            <v>0</v>
          </cell>
        </row>
        <row r="2019">
          <cell r="C2019" t="str">
            <v>Thailand - GCF BusinessesCalculating Tax</v>
          </cell>
          <cell r="D2019">
            <v>0</v>
          </cell>
        </row>
        <row r="2020">
          <cell r="C2020" t="str">
            <v>Thailand - GCF BusinessesTax Controllership</v>
          </cell>
          <cell r="D2020">
            <v>0</v>
          </cell>
        </row>
        <row r="2021">
          <cell r="C2021" t="str">
            <v>Thailand - GCF BusinessesTax Return Filing</v>
          </cell>
          <cell r="D2021">
            <v>0</v>
          </cell>
        </row>
        <row r="2022">
          <cell r="C2022" t="str">
            <v>Thailand - GCF BusinessesSubpart F</v>
          </cell>
          <cell r="D2022">
            <v>0</v>
          </cell>
        </row>
        <row r="2023">
          <cell r="C2023" t="str">
            <v>Thailand - GCF BusinessesPayroll</v>
          </cell>
          <cell r="D2023">
            <v>0</v>
          </cell>
        </row>
        <row r="2024">
          <cell r="C2024" t="str">
            <v>Thailand - GCF BusinessesEmployee Data &amp; Benefits</v>
          </cell>
          <cell r="D2024">
            <v>0</v>
          </cell>
        </row>
        <row r="2025">
          <cell r="C2025" t="str">
            <v>Thailand - GCF BusinessesDetermine Credit, Interest Rate and Counterparty Risk</v>
          </cell>
          <cell r="D2025">
            <v>0</v>
          </cell>
        </row>
        <row r="2026">
          <cell r="C2026" t="str">
            <v>Thailand - GCF BusinessesDocumentation and Assessment of Effectiveness</v>
          </cell>
          <cell r="D2026">
            <v>0</v>
          </cell>
        </row>
        <row r="2027">
          <cell r="C2027" t="str">
            <v>Thailand - GCF BusinessesMonitoring Risks and Compliance</v>
          </cell>
          <cell r="D2027">
            <v>0</v>
          </cell>
        </row>
        <row r="2028">
          <cell r="C2028" t="str">
            <v>Thailand - GCF BusinessesValuation and Pricing</v>
          </cell>
          <cell r="D2028">
            <v>0</v>
          </cell>
        </row>
        <row r="2029">
          <cell r="C2029" t="str">
            <v>Thailand - GCF BusinessesNew Product Development</v>
          </cell>
          <cell r="D2029">
            <v>0</v>
          </cell>
        </row>
        <row r="2030">
          <cell r="C2030" t="str">
            <v>Thailand - GCF BusinessesDue Diligence</v>
          </cell>
          <cell r="D2030">
            <v>0</v>
          </cell>
        </row>
        <row r="2031">
          <cell r="C2031" t="str">
            <v>Thailand - GCF BusinessesAuthorization and Funding</v>
          </cell>
          <cell r="D2031">
            <v>0</v>
          </cell>
        </row>
        <row r="2032">
          <cell r="C2032" t="str">
            <v>Thailand - GCF BusinessesIntegration Planning</v>
          </cell>
          <cell r="D2032">
            <v>0</v>
          </cell>
        </row>
        <row r="2033">
          <cell r="C2033" t="str">
            <v>Thailand - GCF BusinessesTransaction Accounting</v>
          </cell>
          <cell r="D2033">
            <v>0</v>
          </cell>
        </row>
        <row r="2034">
          <cell r="C2034" t="str">
            <v>Thailand - GCF BusinessesIntegrity and Ethical values</v>
          </cell>
          <cell r="D2034">
            <v>0</v>
          </cell>
        </row>
        <row r="2035">
          <cell r="C2035" t="str">
            <v>Thailand - GCF BusinessesCommitment to Competence</v>
          </cell>
          <cell r="D2035">
            <v>0</v>
          </cell>
        </row>
        <row r="2036">
          <cell r="C2036" t="str">
            <v>Thailand - GCF BusinessesBoard of Directors, Management, Audit Committee</v>
          </cell>
          <cell r="D2036">
            <v>0</v>
          </cell>
        </row>
        <row r="2037">
          <cell r="C2037" t="str">
            <v>Thailand - GCF BusinessesManagement Philosophy and Operating Style</v>
          </cell>
          <cell r="D2037">
            <v>0</v>
          </cell>
        </row>
        <row r="2038">
          <cell r="C2038" t="str">
            <v>Thailand - GCF BusinessesOrganizational Structure</v>
          </cell>
          <cell r="D2038">
            <v>0</v>
          </cell>
        </row>
        <row r="2039">
          <cell r="C2039" t="str">
            <v>Thailand - GCF BusinessesAssignment of Authority and Responsibility</v>
          </cell>
          <cell r="D2039">
            <v>0</v>
          </cell>
        </row>
        <row r="2040">
          <cell r="C2040" t="str">
            <v>Thailand - GCF BusinessesHuman Resource Policies and Practices</v>
          </cell>
          <cell r="D2040">
            <v>0</v>
          </cell>
        </row>
        <row r="2041">
          <cell r="C2041" t="str">
            <v>Thailand - GCF BusinessesBusiness Wide Obj</v>
          </cell>
          <cell r="D2041">
            <v>0</v>
          </cell>
        </row>
        <row r="2042">
          <cell r="C2042" t="str">
            <v>Thailand - GCF BusinessesManage Third Party Services</v>
          </cell>
          <cell r="D2042">
            <v>0</v>
          </cell>
        </row>
        <row r="2043">
          <cell r="C2043" t="str">
            <v>Thailand - GCF BusinessesManage Performance &amp; Capacity</v>
          </cell>
          <cell r="D2043">
            <v>0</v>
          </cell>
        </row>
        <row r="2044">
          <cell r="C2044" t="str">
            <v>Thailand - GCF BusinessesEnsure Continuous Service</v>
          </cell>
          <cell r="D2044">
            <v>0</v>
          </cell>
        </row>
        <row r="2045">
          <cell r="C2045" t="str">
            <v>Thailand - GCF BusinessesEnsure System Security</v>
          </cell>
          <cell r="D2045">
            <v>0</v>
          </cell>
        </row>
        <row r="2046">
          <cell r="C2046" t="str">
            <v>Thailand - GCF BusinessesEducate &amp; Train Users</v>
          </cell>
          <cell r="D2046">
            <v>0</v>
          </cell>
        </row>
        <row r="2047">
          <cell r="C2047" t="str">
            <v>Thailand - GCF BusinessesManage Problems &amp; Incidents</v>
          </cell>
          <cell r="D2047">
            <v>0</v>
          </cell>
        </row>
        <row r="2048">
          <cell r="C2048" t="str">
            <v>Thailand - GCF BusinessesManage Data</v>
          </cell>
          <cell r="D2048">
            <v>0</v>
          </cell>
        </row>
        <row r="2049">
          <cell r="C2049" t="str">
            <v>Thailand - GCF BusinessesManage IT Physical Space</v>
          </cell>
          <cell r="D2049">
            <v>0</v>
          </cell>
        </row>
        <row r="2050">
          <cell r="C2050" t="str">
            <v>Thailand - GCF BusinessesManage Operations</v>
          </cell>
          <cell r="D2050">
            <v>0</v>
          </cell>
        </row>
        <row r="2051">
          <cell r="C2051" t="str">
            <v>Thailand - GCF BusinessesManage Changes</v>
          </cell>
          <cell r="D2051">
            <v>0</v>
          </cell>
        </row>
        <row r="2052">
          <cell r="C2052" t="str">
            <v>Thailand - GCF BusinessesAssess General IT Controls</v>
          </cell>
          <cell r="D2052">
            <v>0</v>
          </cell>
        </row>
        <row r="2053">
          <cell r="C2053"/>
        </row>
        <row r="2054">
          <cell r="C2054" t="str">
            <v>Total HQControllership</v>
          </cell>
          <cell r="D2054">
            <v>0</v>
          </cell>
        </row>
        <row r="2055">
          <cell r="C2055" t="str">
            <v>Total HQOperating Cash &amp; Accrual</v>
          </cell>
          <cell r="D2055">
            <v>0</v>
          </cell>
        </row>
        <row r="2056">
          <cell r="C2056" t="str">
            <v>Total HQU.S. GAAP Adjustments</v>
          </cell>
          <cell r="D2056">
            <v>0</v>
          </cell>
        </row>
        <row r="2057">
          <cell r="C2057" t="str">
            <v>Total HQForeign Currency</v>
          </cell>
          <cell r="D2057">
            <v>0</v>
          </cell>
        </row>
        <row r="2058">
          <cell r="C2058" t="str">
            <v xml:space="preserve">Total HQInterface and Consolidation </v>
          </cell>
          <cell r="D2058">
            <v>0</v>
          </cell>
        </row>
        <row r="2059">
          <cell r="C2059" t="str">
            <v>Total HQFinancial Planning and Analysis (FP&amp;A)</v>
          </cell>
          <cell r="D2059">
            <v>0</v>
          </cell>
        </row>
        <row r="2060">
          <cell r="C2060" t="str">
            <v>Total HQUnderwriting</v>
          </cell>
          <cell r="D2060">
            <v>0</v>
          </cell>
        </row>
        <row r="2061">
          <cell r="C2061" t="str">
            <v>Total HQDistributions</v>
          </cell>
          <cell r="D2061">
            <v>0</v>
          </cell>
        </row>
        <row r="2062">
          <cell r="C2062" t="str">
            <v>Total HQServicing/Cash Receipts &amp; Payments</v>
          </cell>
          <cell r="D2062">
            <v>0</v>
          </cell>
        </row>
        <row r="2063">
          <cell r="C2063" t="str">
            <v>Total HQCalculation and Recording of Interest Income and Fees</v>
          </cell>
          <cell r="D2063">
            <v>0</v>
          </cell>
        </row>
        <row r="2064">
          <cell r="C2064" t="str">
            <v>Total HQForeclosures &amp; Repossessions</v>
          </cell>
          <cell r="D2064">
            <v>0</v>
          </cell>
        </row>
        <row r="2065">
          <cell r="C2065" t="str">
            <v>Total HQCredit Administration</v>
          </cell>
          <cell r="D2065">
            <v>0</v>
          </cell>
        </row>
        <row r="2066">
          <cell r="C2066" t="str">
            <v>Total HQCredit Monitoring including Assessment of Residual Values</v>
          </cell>
          <cell r="D2066">
            <v>0</v>
          </cell>
        </row>
        <row r="2067">
          <cell r="C2067" t="str">
            <v>Total HQPortfolio Management</v>
          </cell>
          <cell r="D2067">
            <v>0</v>
          </cell>
        </row>
        <row r="2068">
          <cell r="C2068" t="str">
            <v>Total HQDeliquency &amp; Reserving</v>
          </cell>
          <cell r="D2068">
            <v>0</v>
          </cell>
        </row>
        <row r="2069">
          <cell r="C2069" t="str">
            <v>Total HQRecording of Allowance for Credit Losses</v>
          </cell>
          <cell r="D2069">
            <v>0</v>
          </cell>
        </row>
        <row r="2070">
          <cell r="C2070" t="str">
            <v>Total HQStructuring of Transactions</v>
          </cell>
          <cell r="D2070">
            <v>0</v>
          </cell>
        </row>
        <row r="2071">
          <cell r="C2071" t="str">
            <v>Total HQCalculation &amp; Recording of Residual Interest</v>
          </cell>
          <cell r="D2071">
            <v>0</v>
          </cell>
        </row>
        <row r="2072">
          <cell r="C2072" t="str">
            <v>Total HQResidual Interests Valuation and Accrual of Income</v>
          </cell>
          <cell r="D2072">
            <v>0</v>
          </cell>
        </row>
        <row r="2073">
          <cell r="C2073" t="str">
            <v>Total HQFAS 140</v>
          </cell>
          <cell r="D2073">
            <v>0</v>
          </cell>
        </row>
        <row r="2074">
          <cell r="C2074" t="str">
            <v>Total HQRegulatory Financial Reporting</v>
          </cell>
          <cell r="D2074">
            <v>0</v>
          </cell>
        </row>
        <row r="2075">
          <cell r="C2075" t="str">
            <v>Total HQCapital Planning and Monitoring</v>
          </cell>
          <cell r="D2075">
            <v>0</v>
          </cell>
        </row>
        <row r="2076">
          <cell r="C2076" t="str">
            <v>Total HQCalculating Tax</v>
          </cell>
          <cell r="D2076">
            <v>0</v>
          </cell>
        </row>
        <row r="2077">
          <cell r="C2077" t="str">
            <v>Total HQTax Controllership</v>
          </cell>
          <cell r="D2077">
            <v>0</v>
          </cell>
        </row>
        <row r="2078">
          <cell r="C2078" t="str">
            <v>Total HQTax Return Filing</v>
          </cell>
          <cell r="D2078">
            <v>0</v>
          </cell>
        </row>
        <row r="2079">
          <cell r="C2079" t="str">
            <v>Total HQSubpart F</v>
          </cell>
          <cell r="D2079">
            <v>0</v>
          </cell>
        </row>
        <row r="2080">
          <cell r="C2080" t="str">
            <v>Total HQPayroll</v>
          </cell>
          <cell r="D2080">
            <v>0</v>
          </cell>
        </row>
        <row r="2081">
          <cell r="C2081" t="str">
            <v>Total HQEmployee Data &amp; Benefits</v>
          </cell>
          <cell r="D2081">
            <v>0</v>
          </cell>
        </row>
        <row r="2082">
          <cell r="C2082" t="str">
            <v>Total HQDetermine Credit, Interest Rate and Counterparty Risk</v>
          </cell>
          <cell r="D2082">
            <v>0</v>
          </cell>
        </row>
        <row r="2083">
          <cell r="C2083" t="str">
            <v>Total HQDocumentation and Assessment of Effectiveness</v>
          </cell>
          <cell r="D2083">
            <v>0</v>
          </cell>
        </row>
        <row r="2084">
          <cell r="C2084" t="str">
            <v>Total HQMonitoring Risks and Compliance</v>
          </cell>
          <cell r="D2084">
            <v>0</v>
          </cell>
        </row>
        <row r="2085">
          <cell r="C2085" t="str">
            <v>Total HQValuation and Pricing</v>
          </cell>
          <cell r="D2085">
            <v>0</v>
          </cell>
        </row>
        <row r="2086">
          <cell r="C2086" t="str">
            <v>Total HQNew Product Development</v>
          </cell>
          <cell r="D2086">
            <v>0</v>
          </cell>
        </row>
        <row r="2087">
          <cell r="C2087" t="str">
            <v>Total HQDue Diligence</v>
          </cell>
          <cell r="D2087">
            <v>0</v>
          </cell>
        </row>
        <row r="2088">
          <cell r="C2088" t="str">
            <v>Total HQAuthorization and Funding</v>
          </cell>
          <cell r="D2088">
            <v>0</v>
          </cell>
        </row>
        <row r="2089">
          <cell r="C2089" t="str">
            <v>Total HQIntegration Planning</v>
          </cell>
          <cell r="D2089">
            <v>0</v>
          </cell>
        </row>
        <row r="2090">
          <cell r="C2090" t="str">
            <v>Total HQTransaction Accounting</v>
          </cell>
          <cell r="D2090">
            <v>0</v>
          </cell>
        </row>
        <row r="2091">
          <cell r="C2091" t="str">
            <v>Total HQIntegrity and Ethical values</v>
          </cell>
          <cell r="D2091">
            <v>0</v>
          </cell>
        </row>
        <row r="2092">
          <cell r="C2092" t="str">
            <v>Total HQCommitment to Competence</v>
          </cell>
          <cell r="D2092">
            <v>0</v>
          </cell>
        </row>
        <row r="2093">
          <cell r="C2093" t="str">
            <v>Total HQBoard of Directors, Management, Audit Committee</v>
          </cell>
          <cell r="D2093">
            <v>0</v>
          </cell>
        </row>
        <row r="2094">
          <cell r="C2094" t="str">
            <v>Total HQManagement Philosophy and Operating Style</v>
          </cell>
          <cell r="D2094">
            <v>0</v>
          </cell>
        </row>
        <row r="2095">
          <cell r="C2095" t="str">
            <v>Total HQOrganizational Structure</v>
          </cell>
          <cell r="D2095">
            <v>0</v>
          </cell>
        </row>
        <row r="2096">
          <cell r="C2096" t="str">
            <v>Total HQAssignment of Authority and Responsibility</v>
          </cell>
          <cell r="D2096">
            <v>0</v>
          </cell>
        </row>
        <row r="2097">
          <cell r="C2097" t="str">
            <v>Total HQHuman Resource Policies and Practices</v>
          </cell>
          <cell r="D2097">
            <v>0</v>
          </cell>
        </row>
        <row r="2098">
          <cell r="C2098" t="str">
            <v>Total HQBusiness Wide Obj</v>
          </cell>
          <cell r="D2098">
            <v>0</v>
          </cell>
        </row>
        <row r="2099">
          <cell r="C2099" t="str">
            <v>Total HQManage Third Party Services</v>
          </cell>
          <cell r="D2099">
            <v>0</v>
          </cell>
        </row>
        <row r="2100">
          <cell r="C2100" t="str">
            <v>Total HQManage Performance &amp; Capacity</v>
          </cell>
          <cell r="D2100">
            <v>0</v>
          </cell>
        </row>
        <row r="2101">
          <cell r="C2101" t="str">
            <v>Total HQEnsure Continuous Service</v>
          </cell>
          <cell r="D2101">
            <v>0</v>
          </cell>
        </row>
        <row r="2102">
          <cell r="C2102" t="str">
            <v>Total HQEnsure System Security</v>
          </cell>
          <cell r="D2102">
            <v>0</v>
          </cell>
        </row>
        <row r="2103">
          <cell r="C2103" t="str">
            <v>Total HQEducate &amp; Train Users</v>
          </cell>
          <cell r="D2103">
            <v>0</v>
          </cell>
        </row>
        <row r="2104">
          <cell r="C2104" t="str">
            <v>Total HQManage Problems &amp; Incidents</v>
          </cell>
          <cell r="D2104">
            <v>0</v>
          </cell>
        </row>
        <row r="2105">
          <cell r="C2105" t="str">
            <v>Total HQManage Data</v>
          </cell>
          <cell r="D2105">
            <v>0</v>
          </cell>
        </row>
        <row r="2106">
          <cell r="C2106" t="str">
            <v>Total HQManage IT Physical Space</v>
          </cell>
          <cell r="D2106">
            <v>0</v>
          </cell>
        </row>
        <row r="2107">
          <cell r="C2107" t="str">
            <v>Total HQManage Operations</v>
          </cell>
          <cell r="D2107">
            <v>0</v>
          </cell>
        </row>
        <row r="2108">
          <cell r="C2108" t="str">
            <v>Total HQManage Changes</v>
          </cell>
          <cell r="D2108">
            <v>0</v>
          </cell>
        </row>
        <row r="2109">
          <cell r="C2109" t="str">
            <v>Total HQAssess General IT Controls</v>
          </cell>
          <cell r="D2109">
            <v>0</v>
          </cell>
        </row>
        <row r="2110">
          <cell r="C2110"/>
        </row>
        <row r="2111">
          <cell r="C2111" t="str">
            <v>Total IrelandControllership</v>
          </cell>
          <cell r="D2111">
            <v>0</v>
          </cell>
        </row>
        <row r="2112">
          <cell r="C2112" t="str">
            <v>Total IrelandOperating Cash &amp; Accrual</v>
          </cell>
          <cell r="D2112">
            <v>0</v>
          </cell>
        </row>
        <row r="2113">
          <cell r="C2113" t="str">
            <v>Total IrelandU.S. GAAP Adjustments</v>
          </cell>
          <cell r="D2113">
            <v>0</v>
          </cell>
        </row>
        <row r="2114">
          <cell r="C2114" t="str">
            <v>Total IrelandForeign Currency</v>
          </cell>
          <cell r="D2114">
            <v>0</v>
          </cell>
        </row>
        <row r="2115">
          <cell r="C2115" t="str">
            <v xml:space="preserve">Total IrelandInterface and Consolidation </v>
          </cell>
          <cell r="D2115">
            <v>0</v>
          </cell>
        </row>
        <row r="2116">
          <cell r="C2116" t="str">
            <v>Total IrelandFinancial Planning and Analysis (FP&amp;A)</v>
          </cell>
          <cell r="D2116">
            <v>0</v>
          </cell>
        </row>
        <row r="2117">
          <cell r="C2117" t="str">
            <v>Total IrelandUnderwriting</v>
          </cell>
          <cell r="D2117">
            <v>0</v>
          </cell>
        </row>
        <row r="2118">
          <cell r="C2118" t="str">
            <v>Total IrelandDistributions</v>
          </cell>
          <cell r="D2118">
            <v>0</v>
          </cell>
        </row>
        <row r="2119">
          <cell r="C2119" t="str">
            <v>Total IrelandServicing/Cash Receipts &amp; Payments</v>
          </cell>
          <cell r="D2119">
            <v>0</v>
          </cell>
        </row>
        <row r="2120">
          <cell r="C2120" t="str">
            <v>Total IrelandCalculation and Recording of Interest Income and Fees</v>
          </cell>
          <cell r="D2120">
            <v>0</v>
          </cell>
        </row>
        <row r="2121">
          <cell r="C2121" t="str">
            <v>Total IrelandForeclosures &amp; Repossessions</v>
          </cell>
          <cell r="D2121">
            <v>0</v>
          </cell>
        </row>
        <row r="2122">
          <cell r="C2122" t="str">
            <v>Total IrelandCredit Administration</v>
          </cell>
          <cell r="D2122">
            <v>0</v>
          </cell>
        </row>
        <row r="2123">
          <cell r="C2123" t="str">
            <v>Total IrelandCredit Monitoring including Assessment of Residual Values</v>
          </cell>
          <cell r="D2123">
            <v>0</v>
          </cell>
        </row>
        <row r="2124">
          <cell r="C2124" t="str">
            <v>Total IrelandPortfolio Management</v>
          </cell>
          <cell r="D2124">
            <v>0</v>
          </cell>
        </row>
        <row r="2125">
          <cell r="C2125" t="str">
            <v>Total IrelandDeliquency &amp; Reserving</v>
          </cell>
          <cell r="D2125">
            <v>0</v>
          </cell>
        </row>
        <row r="2126">
          <cell r="C2126" t="str">
            <v>Total IrelandRecording of Allowance for Credit Losses</v>
          </cell>
          <cell r="D2126">
            <v>0</v>
          </cell>
        </row>
        <row r="2127">
          <cell r="C2127" t="str">
            <v>Total IrelandStructuring of Transactions</v>
          </cell>
          <cell r="D2127">
            <v>0</v>
          </cell>
        </row>
        <row r="2128">
          <cell r="C2128" t="str">
            <v>Total IrelandCalculation &amp; Recording of Residual Interest</v>
          </cell>
          <cell r="D2128">
            <v>0</v>
          </cell>
        </row>
        <row r="2129">
          <cell r="C2129" t="str">
            <v>Total IrelandResidual Interests Valuation and Accrual of Income</v>
          </cell>
          <cell r="D2129">
            <v>0</v>
          </cell>
        </row>
        <row r="2130">
          <cell r="C2130" t="str">
            <v>Total IrelandFAS 140</v>
          </cell>
          <cell r="D2130">
            <v>0</v>
          </cell>
        </row>
        <row r="2131">
          <cell r="C2131" t="str">
            <v>Total IrelandRegulatory Financial Reporting</v>
          </cell>
          <cell r="D2131">
            <v>0</v>
          </cell>
        </row>
        <row r="2132">
          <cell r="C2132" t="str">
            <v>Total IrelandCapital Planning and Monitoring</v>
          </cell>
          <cell r="D2132">
            <v>0</v>
          </cell>
        </row>
        <row r="2133">
          <cell r="C2133" t="str">
            <v>Total IrelandCalculating Tax</v>
          </cell>
          <cell r="D2133">
            <v>0</v>
          </cell>
        </row>
        <row r="2134">
          <cell r="C2134" t="str">
            <v>Total IrelandTax Controllership</v>
          </cell>
          <cell r="D2134">
            <v>0</v>
          </cell>
        </row>
        <row r="2135">
          <cell r="C2135" t="str">
            <v>Total IrelandTax Return Filing</v>
          </cell>
          <cell r="D2135">
            <v>0</v>
          </cell>
        </row>
        <row r="2136">
          <cell r="C2136" t="str">
            <v>Total IrelandSubpart F</v>
          </cell>
          <cell r="D2136">
            <v>0</v>
          </cell>
        </row>
        <row r="2137">
          <cell r="C2137" t="str">
            <v>Total IrelandPayroll</v>
          </cell>
          <cell r="D2137">
            <v>0</v>
          </cell>
        </row>
        <row r="2138">
          <cell r="C2138" t="str">
            <v>Total IrelandEmployee Data &amp; Benefits</v>
          </cell>
          <cell r="D2138">
            <v>0</v>
          </cell>
        </row>
        <row r="2139">
          <cell r="C2139" t="str">
            <v>Total IrelandDetermine Credit, Interest Rate and Counterparty Risk</v>
          </cell>
          <cell r="D2139">
            <v>0</v>
          </cell>
        </row>
        <row r="2140">
          <cell r="C2140" t="str">
            <v>Total IrelandDocumentation and Assessment of Effectiveness</v>
          </cell>
          <cell r="D2140">
            <v>0</v>
          </cell>
        </row>
        <row r="2141">
          <cell r="C2141" t="str">
            <v>Total IrelandMonitoring Risks and Compliance</v>
          </cell>
          <cell r="D2141">
            <v>0</v>
          </cell>
        </row>
        <row r="2142">
          <cell r="C2142" t="str">
            <v>Total IrelandValuation and Pricing</v>
          </cell>
          <cell r="D2142">
            <v>0</v>
          </cell>
        </row>
        <row r="2143">
          <cell r="C2143" t="str">
            <v>Total IrelandNew Product Development</v>
          </cell>
          <cell r="D2143">
            <v>0</v>
          </cell>
        </row>
        <row r="2144">
          <cell r="C2144" t="str">
            <v>Total IrelandDue Diligence</v>
          </cell>
          <cell r="D2144">
            <v>0</v>
          </cell>
        </row>
        <row r="2145">
          <cell r="C2145" t="str">
            <v>Total IrelandAuthorization and Funding</v>
          </cell>
          <cell r="D2145">
            <v>0</v>
          </cell>
        </row>
        <row r="2146">
          <cell r="C2146" t="str">
            <v>Total IrelandIntegration Planning</v>
          </cell>
          <cell r="D2146">
            <v>0</v>
          </cell>
        </row>
        <row r="2147">
          <cell r="C2147" t="str">
            <v>Total IrelandTransaction Accounting</v>
          </cell>
          <cell r="D2147">
            <v>0</v>
          </cell>
        </row>
        <row r="2148">
          <cell r="C2148" t="str">
            <v>Total IrelandIntegrity and Ethical values</v>
          </cell>
          <cell r="D2148">
            <v>0</v>
          </cell>
        </row>
        <row r="2149">
          <cell r="C2149" t="str">
            <v>Total IrelandCommitment to Competence</v>
          </cell>
          <cell r="D2149">
            <v>0</v>
          </cell>
        </row>
        <row r="2150">
          <cell r="C2150" t="str">
            <v>Total IrelandBoard of Directors, Management, Audit Committee</v>
          </cell>
          <cell r="D2150">
            <v>0</v>
          </cell>
        </row>
        <row r="2151">
          <cell r="C2151" t="str">
            <v>Total IrelandManagement Philosophy and Operating Style</v>
          </cell>
          <cell r="D2151">
            <v>0</v>
          </cell>
        </row>
        <row r="2152">
          <cell r="C2152" t="str">
            <v>Total IrelandOrganizational Structure</v>
          </cell>
          <cell r="D2152">
            <v>0</v>
          </cell>
        </row>
        <row r="2153">
          <cell r="C2153" t="str">
            <v>Total IrelandAssignment of Authority and Responsibility</v>
          </cell>
          <cell r="D2153">
            <v>0</v>
          </cell>
        </row>
        <row r="2154">
          <cell r="C2154" t="str">
            <v>Total IrelandHuman Resource Policies and Practices</v>
          </cell>
          <cell r="D2154">
            <v>0</v>
          </cell>
        </row>
        <row r="2155">
          <cell r="C2155" t="str">
            <v>Total IrelandBusiness Wide Obj</v>
          </cell>
          <cell r="D2155">
            <v>0</v>
          </cell>
        </row>
        <row r="2156">
          <cell r="C2156" t="str">
            <v>Total IrelandManage Third Party Services</v>
          </cell>
          <cell r="D2156">
            <v>0</v>
          </cell>
        </row>
        <row r="2157">
          <cell r="C2157" t="str">
            <v>Total IrelandManage Performance &amp; Capacity</v>
          </cell>
          <cell r="D2157">
            <v>0</v>
          </cell>
        </row>
        <row r="2158">
          <cell r="C2158" t="str">
            <v>Total IrelandEnsure Continuous Service</v>
          </cell>
          <cell r="D2158">
            <v>0</v>
          </cell>
        </row>
        <row r="2159">
          <cell r="C2159" t="str">
            <v>Total IrelandEnsure System Security</v>
          </cell>
          <cell r="D2159">
            <v>0</v>
          </cell>
        </row>
        <row r="2160">
          <cell r="C2160" t="str">
            <v>Total IrelandEducate &amp; Train Users</v>
          </cell>
          <cell r="D2160">
            <v>0</v>
          </cell>
        </row>
        <row r="2161">
          <cell r="C2161" t="str">
            <v>Total IrelandManage Problems &amp; Incidents</v>
          </cell>
          <cell r="D2161">
            <v>0</v>
          </cell>
        </row>
        <row r="2162">
          <cell r="C2162" t="str">
            <v>Total IrelandManage Data</v>
          </cell>
          <cell r="D2162">
            <v>0</v>
          </cell>
        </row>
        <row r="2163">
          <cell r="C2163" t="str">
            <v>Total IrelandManage IT Physical Space</v>
          </cell>
          <cell r="D2163">
            <v>0</v>
          </cell>
        </row>
        <row r="2164">
          <cell r="C2164" t="str">
            <v>Total IrelandManage Operations</v>
          </cell>
          <cell r="D2164">
            <v>0</v>
          </cell>
        </row>
        <row r="2165">
          <cell r="C2165" t="str">
            <v>Total IrelandManage Changes</v>
          </cell>
          <cell r="D2165">
            <v>0</v>
          </cell>
        </row>
        <row r="2166">
          <cell r="C2166" t="str">
            <v>Total IrelandAssess General IT Controls</v>
          </cell>
          <cell r="D2166">
            <v>0</v>
          </cell>
        </row>
        <row r="2167">
          <cell r="C2167"/>
        </row>
        <row r="2168">
          <cell r="C2168" t="str">
            <v>Total Poland Capital BankControllership</v>
          </cell>
          <cell r="D2168">
            <v>0</v>
          </cell>
        </row>
        <row r="2169">
          <cell r="C2169" t="str">
            <v>Total Poland Capital BankOperating Cash &amp; Accrual</v>
          </cell>
          <cell r="D2169">
            <v>0</v>
          </cell>
        </row>
        <row r="2170">
          <cell r="C2170" t="str">
            <v>Total Poland Capital BankU.S. GAAP Adjustments</v>
          </cell>
          <cell r="D2170">
            <v>0</v>
          </cell>
        </row>
        <row r="2171">
          <cell r="C2171" t="str">
            <v>Total Poland Capital BankForeign Currency</v>
          </cell>
          <cell r="D2171">
            <v>0</v>
          </cell>
        </row>
        <row r="2172">
          <cell r="C2172" t="str">
            <v xml:space="preserve">Total Poland Capital BankInterface and Consolidation </v>
          </cell>
          <cell r="D2172">
            <v>0</v>
          </cell>
        </row>
        <row r="2173">
          <cell r="C2173" t="str">
            <v>Total Poland Capital BankFinancial Planning and Analysis (FP&amp;A)</v>
          </cell>
          <cell r="D2173">
            <v>0</v>
          </cell>
        </row>
        <row r="2174">
          <cell r="C2174" t="str">
            <v>Total Poland Capital BankUnderwriting</v>
          </cell>
          <cell r="D2174">
            <v>0</v>
          </cell>
        </row>
        <row r="2175">
          <cell r="C2175" t="str">
            <v>Total Poland Capital BankDistributions</v>
          </cell>
          <cell r="D2175">
            <v>0</v>
          </cell>
        </row>
        <row r="2176">
          <cell r="C2176" t="str">
            <v>Total Poland Capital BankServicing/Cash Receipts &amp; Payments</v>
          </cell>
          <cell r="D2176">
            <v>0</v>
          </cell>
        </row>
        <row r="2177">
          <cell r="C2177" t="str">
            <v>Total Poland Capital BankCalculation and Recording of Interest Income and Fees</v>
          </cell>
          <cell r="D2177">
            <v>0</v>
          </cell>
        </row>
        <row r="2178">
          <cell r="C2178" t="str">
            <v>Total Poland Capital BankForeclosures &amp; Repossessions</v>
          </cell>
          <cell r="D2178">
            <v>0</v>
          </cell>
        </row>
        <row r="2179">
          <cell r="C2179" t="str">
            <v>Total Poland Capital BankCredit Administration</v>
          </cell>
          <cell r="D2179">
            <v>0</v>
          </cell>
        </row>
        <row r="2180">
          <cell r="C2180" t="str">
            <v>Total Poland Capital BankCredit Monitoring including Assessment of Residual Values</v>
          </cell>
          <cell r="D2180">
            <v>0</v>
          </cell>
        </row>
        <row r="2181">
          <cell r="C2181" t="str">
            <v>Total Poland Capital BankPortfolio Management</v>
          </cell>
          <cell r="D2181">
            <v>0</v>
          </cell>
        </row>
        <row r="2182">
          <cell r="C2182" t="str">
            <v>Total Poland Capital BankDeliquency &amp; Reserving</v>
          </cell>
          <cell r="D2182">
            <v>0</v>
          </cell>
        </row>
        <row r="2183">
          <cell r="C2183" t="str">
            <v>Total Poland Capital BankRecording of Allowance for Credit Losses</v>
          </cell>
          <cell r="D2183">
            <v>0</v>
          </cell>
        </row>
        <row r="2184">
          <cell r="C2184" t="str">
            <v>Total Poland Capital BankStructuring of Transactions</v>
          </cell>
          <cell r="D2184">
            <v>0</v>
          </cell>
        </row>
        <row r="2185">
          <cell r="C2185" t="str">
            <v>Total Poland Capital BankCalculation &amp; Recording of Residual Interest</v>
          </cell>
          <cell r="D2185">
            <v>0</v>
          </cell>
        </row>
        <row r="2186">
          <cell r="C2186" t="str">
            <v>Total Poland Capital BankResidual Interests Valuation and Accrual of Income</v>
          </cell>
          <cell r="D2186">
            <v>0</v>
          </cell>
        </row>
        <row r="2187">
          <cell r="C2187" t="str">
            <v>Total Poland Capital BankFAS 140</v>
          </cell>
          <cell r="D2187">
            <v>0</v>
          </cell>
        </row>
        <row r="2188">
          <cell r="C2188" t="str">
            <v>Total Poland Capital BankRegulatory Financial Reporting</v>
          </cell>
          <cell r="D2188">
            <v>0</v>
          </cell>
        </row>
        <row r="2189">
          <cell r="C2189" t="str">
            <v>Total Poland Capital BankCapital Planning and Monitoring</v>
          </cell>
          <cell r="D2189">
            <v>0</v>
          </cell>
        </row>
        <row r="2190">
          <cell r="C2190" t="str">
            <v>Total Poland Capital BankCalculating Tax</v>
          </cell>
          <cell r="D2190">
            <v>0</v>
          </cell>
        </row>
        <row r="2191">
          <cell r="C2191" t="str">
            <v>Total Poland Capital BankTax Controllership</v>
          </cell>
          <cell r="D2191">
            <v>0</v>
          </cell>
        </row>
        <row r="2192">
          <cell r="C2192" t="str">
            <v>Total Poland Capital BankTax Return Filing</v>
          </cell>
          <cell r="D2192">
            <v>0</v>
          </cell>
        </row>
        <row r="2193">
          <cell r="C2193" t="str">
            <v>Total Poland Capital BankSubpart F</v>
          </cell>
          <cell r="D2193">
            <v>0</v>
          </cell>
        </row>
        <row r="2194">
          <cell r="C2194" t="str">
            <v>Total Poland Capital BankPayroll</v>
          </cell>
          <cell r="D2194">
            <v>0</v>
          </cell>
        </row>
        <row r="2195">
          <cell r="C2195" t="str">
            <v>Total Poland Capital BankEmployee Data &amp; Benefits</v>
          </cell>
          <cell r="D2195">
            <v>0</v>
          </cell>
        </row>
        <row r="2196">
          <cell r="C2196" t="str">
            <v>Total Poland Capital BankDetermine Credit, Interest Rate and Counterparty Risk</v>
          </cell>
          <cell r="D2196">
            <v>0</v>
          </cell>
        </row>
        <row r="2197">
          <cell r="C2197" t="str">
            <v>Total Poland Capital BankDocumentation and Assessment of Effectiveness</v>
          </cell>
          <cell r="D2197">
            <v>0</v>
          </cell>
        </row>
        <row r="2198">
          <cell r="C2198" t="str">
            <v>Total Poland Capital BankMonitoring Risks and Compliance</v>
          </cell>
          <cell r="D2198">
            <v>0</v>
          </cell>
        </row>
        <row r="2199">
          <cell r="C2199" t="str">
            <v>Total Poland Capital BankValuation and Pricing</v>
          </cell>
          <cell r="D2199">
            <v>0</v>
          </cell>
        </row>
        <row r="2200">
          <cell r="C2200" t="str">
            <v>Total Poland Capital BankNew Product Development</v>
          </cell>
          <cell r="D2200">
            <v>0</v>
          </cell>
        </row>
        <row r="2201">
          <cell r="C2201" t="str">
            <v>Total Poland Capital BankDue Diligence</v>
          </cell>
          <cell r="D2201">
            <v>0</v>
          </cell>
        </row>
        <row r="2202">
          <cell r="C2202" t="str">
            <v>Total Poland Capital BankAuthorization and Funding</v>
          </cell>
          <cell r="D2202">
            <v>0</v>
          </cell>
        </row>
        <row r="2203">
          <cell r="C2203" t="str">
            <v>Total Poland Capital BankIntegration Planning</v>
          </cell>
          <cell r="D2203">
            <v>0</v>
          </cell>
        </row>
        <row r="2204">
          <cell r="C2204" t="str">
            <v>Total Poland Capital BankTransaction Accounting</v>
          </cell>
          <cell r="D2204">
            <v>0</v>
          </cell>
        </row>
        <row r="2205">
          <cell r="C2205" t="str">
            <v>Total Poland Capital BankIntegrity and Ethical values</v>
          </cell>
          <cell r="D2205">
            <v>0</v>
          </cell>
        </row>
        <row r="2206">
          <cell r="C2206" t="str">
            <v>Total Poland Capital BankCommitment to Competence</v>
          </cell>
          <cell r="D2206">
            <v>0</v>
          </cell>
        </row>
        <row r="2207">
          <cell r="C2207" t="str">
            <v>Total Poland Capital BankBoard of Directors, Management, Audit Committee</v>
          </cell>
          <cell r="D2207">
            <v>0</v>
          </cell>
        </row>
        <row r="2208">
          <cell r="C2208" t="str">
            <v>Total Poland Capital BankManagement Philosophy and Operating Style</v>
          </cell>
          <cell r="D2208">
            <v>0</v>
          </cell>
        </row>
        <row r="2209">
          <cell r="C2209" t="str">
            <v>Total Poland Capital BankOrganizational Structure</v>
          </cell>
          <cell r="D2209">
            <v>0</v>
          </cell>
        </row>
        <row r="2210">
          <cell r="C2210" t="str">
            <v>Total Poland Capital BankAssignment of Authority and Responsibility</v>
          </cell>
          <cell r="D2210">
            <v>0</v>
          </cell>
        </row>
        <row r="2211">
          <cell r="C2211" t="str">
            <v>Total Poland Capital BankHuman Resource Policies and Practices</v>
          </cell>
          <cell r="D2211">
            <v>0</v>
          </cell>
        </row>
        <row r="2212">
          <cell r="C2212" t="str">
            <v>Total Poland Capital BankBusiness Wide Obj</v>
          </cell>
          <cell r="D2212">
            <v>0</v>
          </cell>
        </row>
        <row r="2213">
          <cell r="C2213" t="str">
            <v>Total Poland Capital BankManage Third Party Services</v>
          </cell>
          <cell r="D2213">
            <v>0</v>
          </cell>
        </row>
        <row r="2214">
          <cell r="C2214" t="str">
            <v>Total Poland Capital BankManage Performance &amp; Capacity</v>
          </cell>
          <cell r="D2214">
            <v>0</v>
          </cell>
        </row>
        <row r="2215">
          <cell r="C2215" t="str">
            <v>Total Poland Capital BankEnsure Continuous Service</v>
          </cell>
          <cell r="D2215">
            <v>0</v>
          </cell>
        </row>
        <row r="2216">
          <cell r="C2216" t="str">
            <v>Total Poland Capital BankEnsure System Security</v>
          </cell>
          <cell r="D2216">
            <v>0</v>
          </cell>
        </row>
        <row r="2217">
          <cell r="C2217" t="str">
            <v>Total Poland Capital BankEducate &amp; Train Users</v>
          </cell>
          <cell r="D2217">
            <v>0</v>
          </cell>
        </row>
        <row r="2218">
          <cell r="C2218" t="str">
            <v>Total Poland Capital BankManage Problems &amp; Incidents</v>
          </cell>
          <cell r="D2218">
            <v>0</v>
          </cell>
        </row>
        <row r="2219">
          <cell r="C2219" t="str">
            <v>Total Poland Capital BankManage Data</v>
          </cell>
          <cell r="D2219">
            <v>0</v>
          </cell>
        </row>
        <row r="2220">
          <cell r="C2220" t="str">
            <v>Total Poland Capital BankManage IT Physical Space</v>
          </cell>
          <cell r="D2220">
            <v>0</v>
          </cell>
        </row>
        <row r="2221">
          <cell r="C2221" t="str">
            <v>Total Poland Capital BankManage Operations</v>
          </cell>
          <cell r="D2221">
            <v>0</v>
          </cell>
        </row>
        <row r="2222">
          <cell r="C2222" t="str">
            <v>Total Poland Capital BankManage Changes</v>
          </cell>
          <cell r="D2222">
            <v>0</v>
          </cell>
        </row>
        <row r="2223">
          <cell r="C2223" t="str">
            <v>Total Poland Capital BankAssess General IT Controls</v>
          </cell>
          <cell r="D2223">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Data"/>
      <sheetName val="Constants"/>
      <sheetName val="Comments"/>
    </sheetNames>
    <sheetDataSet>
      <sheetData sheetId="0" refreshError="1"/>
      <sheetData sheetId="1" refreshError="1"/>
      <sheetData sheetId="2" refreshError="1"/>
      <sheetData sheetId="3" refreshError="1">
        <row r="1">
          <cell r="A1">
            <v>36</v>
          </cell>
          <cell r="B1" t="str">
            <v>AGV</v>
          </cell>
        </row>
        <row r="2">
          <cell r="A2">
            <v>137</v>
          </cell>
          <cell r="B2" t="str">
            <v>PMW</v>
          </cell>
        </row>
        <row r="3">
          <cell r="A3">
            <v>142</v>
          </cell>
          <cell r="B3" t="str">
            <v>PME</v>
          </cell>
        </row>
        <row r="4">
          <cell r="A4">
            <v>87</v>
          </cell>
          <cell r="B4" t="str">
            <v>ASO</v>
          </cell>
        </row>
        <row r="5">
          <cell r="A5">
            <v>89</v>
          </cell>
          <cell r="B5" t="str">
            <v>PSI</v>
          </cell>
        </row>
        <row r="6">
          <cell r="A6">
            <v>191</v>
          </cell>
          <cell r="B6" t="str">
            <v>SESCO</v>
          </cell>
        </row>
        <row r="7">
          <cell r="A7">
            <v>195</v>
          </cell>
          <cell r="B7" t="str">
            <v>VALE</v>
          </cell>
        </row>
        <row r="8">
          <cell r="A8">
            <v>96</v>
          </cell>
          <cell r="B8" t="str">
            <v>MEXICO</v>
          </cell>
        </row>
        <row r="9">
          <cell r="A9">
            <v>92</v>
          </cell>
          <cell r="B9" t="str">
            <v>CEG</v>
          </cell>
        </row>
      </sheetData>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13) Tracking of CMR"/>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 Plan Summary-Stretch"/>
      <sheetName val="10-18-01 Fcst"/>
      <sheetName val="2002_Plan_Summary-Stretch2"/>
      <sheetName val="10-18-01_Fcst2"/>
      <sheetName val="2002_Plan_Summary-Stretch"/>
      <sheetName val="10-18-01_Fcst"/>
      <sheetName val="2002_Plan_Summary-Stretch1"/>
      <sheetName val="10-18-01_Fcst1"/>
      <sheetName val="2002_Plan_Summary-Stretch3"/>
      <sheetName val="10-18-01_Fcst3"/>
      <sheetName val="2002_Plan_Summary-Stretch4"/>
      <sheetName val="10-18-01_Fcst4"/>
      <sheetName val="2002_Plan_Summary-Stretch5"/>
      <sheetName val="10-18-01_Fcst5"/>
      <sheetName val="2002_Plan_Summary-Stretch6"/>
      <sheetName val="10-18-01_Fcst6"/>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BS Previous Qtr"/>
      <sheetName val="BS Current Qtr"/>
      <sheetName val="Flow BS"/>
      <sheetName val="B-S"/>
      <sheetName val="Cash &amp; Debt"/>
      <sheetName val="Funds Flow"/>
      <sheetName val="Cash Flow"/>
      <sheetName val="Ext CF"/>
      <sheetName val="Adj"/>
      <sheetName val="reconcile"/>
      <sheetName val="CF mapping Q4 - Power"/>
      <sheetName val="CP Usage"/>
      <sheetName val="Parameter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PLEASE READ"/>
      <sheetName val="Material Breakout"/>
      <sheetName val="Core + Deals"/>
      <sheetName val="LevelLoad and Failure OH Sch."/>
      <sheetName val="Core Summary"/>
      <sheetName val="BNSF_07"/>
      <sheetName val="BNSF_05"/>
      <sheetName val="BNSF_02"/>
      <sheetName val="BNSF_98"/>
      <sheetName val="BNSF_97"/>
      <sheetName val="BNSF_96"/>
      <sheetName val="&lt;Input Finance Contract Name 7&gt;"/>
      <sheetName val="&lt;Input Finance Contract Name 8&gt;"/>
      <sheetName val="&lt;Input Finance Contract Name 9&gt;"/>
      <sheetName val="Deal Summary"/>
      <sheetName val="&lt;Input Deal Name 1&gt;"/>
      <sheetName val="&lt;Input Deal Name 2&gt; "/>
      <sheetName val="&lt;Input Deal Name 3&gt;"/>
      <sheetName val="&lt;Input Deal Name 4&gt;"/>
      <sheetName val="&lt;Input Deal Name 5&gt;"/>
      <sheetName val="&lt;Input Deal Name 6&gt;"/>
      <sheetName val="&lt;Input Deal Name 7&gt;"/>
      <sheetName val="&lt;Input Deal Name 8&gt;"/>
      <sheetName val="&lt;Input Deal Name 9&gt;"/>
      <sheetName val="Definitions"/>
      <sheetName val="CM%"/>
      <sheetName val="2Q12 Snapshot"/>
      <sheetName val="2012 Core IOP"/>
      <sheetName val="2012 Deals IOP"/>
      <sheetName val="2012 CMR"/>
      <sheetName val="OH Pivot"/>
      <sheetName val="2013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BNSF</v>
          </cell>
          <cell r="B1" t="str">
            <v>CN</v>
          </cell>
          <cell r="C1" t="str">
            <v>CP</v>
          </cell>
          <cell r="D1" t="str">
            <v>CSX</v>
          </cell>
          <cell r="E1" t="str">
            <v>FMX</v>
          </cell>
          <cell r="F1" t="str">
            <v>KCS</v>
          </cell>
          <cell r="G1" t="str">
            <v>KCSM</v>
          </cell>
          <cell r="H1" t="str">
            <v>KTZ</v>
          </cell>
          <cell r="I1" t="str">
            <v>NRC</v>
          </cell>
          <cell r="J1" t="str">
            <v>QTR</v>
          </cell>
          <cell r="K1" t="str">
            <v>UP</v>
          </cell>
          <cell r="L1" t="str">
            <v>Amtrak</v>
          </cell>
          <cell r="M1" t="str">
            <v>Malaysia</v>
          </cell>
          <cell r="N1" t="str">
            <v>PCC</v>
          </cell>
          <cell r="O1" t="str">
            <v>Metro North</v>
          </cell>
          <cell r="P1" t="str">
            <v>Yakutia</v>
          </cell>
          <cell r="Q1" t="str">
            <v>Nigeria</v>
          </cell>
          <cell r="R1" t="str">
            <v>CML</v>
          </cell>
          <cell r="S1" t="str">
            <v>UK Freightliner</v>
          </cell>
          <cell r="T1" t="str">
            <v>South Africa</v>
          </cell>
          <cell r="U1" t="str">
            <v>Egypt</v>
          </cell>
          <cell r="V1" t="str">
            <v>Indonesia</v>
          </cell>
          <cell r="W1" t="str">
            <v>Mongolia</v>
          </cell>
          <cell r="X1" t="str">
            <v>Libya</v>
          </cell>
          <cell r="Y1" t="str">
            <v>Australia</v>
          </cell>
          <cell r="Z1" t="str">
            <v>Liberia</v>
          </cell>
          <cell r="AA1" t="str">
            <v>VLE</v>
          </cell>
        </row>
      </sheetData>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 Rev"/>
      <sheetName val="94 Rev"/>
      <sheetName val="CY Head"/>
      <sheetName val="Ind Mat"/>
      <sheetName val="Info"/>
      <sheetName val="Hcount_DB"/>
      <sheetName val="Trotter"/>
      <sheetName val="Inv_Sum"/>
      <sheetName val="westcamp"/>
      <sheetName val="rates"/>
      <sheetName val="93 Rev"/>
      <sheetName val="95 OM"/>
      <sheetName val="OP96 Head"/>
      <sheetName val="1995 HEAD"/>
      <sheetName val="PY Head"/>
      <sheetName val="avg Head"/>
      <sheetName val="AR"/>
      <sheetName val="Sheet1"/>
      <sheetName val="CUSTOMERDETAILS"/>
      <sheetName val="Cash Flow"/>
      <sheetName val="Total by Function QSplit"/>
      <sheetName val="DR95-Complement"/>
      <sheetName val="#REF"/>
      <sheetName val="Sheet2"/>
      <sheetName val="CRITERIA1"/>
      <sheetName val="Data"/>
      <sheetName val="Sorg_Georegion"/>
      <sheetName val="MODEL SHEET"/>
      <sheetName val="Parameters"/>
      <sheetName val="Hist"/>
      <sheetName val="FOT"/>
      <sheetName val="Inventory"/>
      <sheetName val="Reserve"/>
      <sheetName val="Sub-FOT"/>
      <sheetName val="Sub_Inventory"/>
      <sheetName val="Sub_Res"/>
      <sheetName val="원재료재고일보"/>
      <sheetName val="원재료실사"/>
      <sheetName val="Flash Report"/>
      <sheetName val="Chart of Products"/>
      <sheetName val="(CY Actuals - Sales)"/>
      <sheetName val="(CY Actuals - SM)"/>
      <sheetName val="(OP - Sales)"/>
      <sheetName val="(OP - SM)"/>
      <sheetName val="(PY Actuals - Sales)"/>
      <sheetName val="(PY Actuals - SM)"/>
      <sheetName val="References"/>
      <sheetName val="SVSalesToCM"/>
      <sheetName val="Modality Summary"/>
      <sheetName val="CTH1"/>
      <sheetName val="PIGAP"/>
      <sheetName val="RUSSIA "/>
      <sheetName val="Sonelgaz "/>
      <sheetName val="GEMSE TOTAL - Eqpt"/>
      <sheetName val="p&amp;l by month"/>
      <sheetName val="summary"/>
      <sheetName val="2003 Ops"/>
      <sheetName val="Sales-CM"/>
      <sheetName val="TY CM Walk"/>
      <sheetName val="2003 Orders"/>
      <sheetName val="3Q Orders"/>
      <sheetName val="4Q Orders"/>
      <sheetName val="3Q Ops"/>
      <sheetName val="4Q Ops"/>
      <sheetName val="Trial Balance 2002"/>
      <sheetName val="Lookup"/>
      <sheetName val="Base Case CM Version"/>
      <sheetName val="Reference"/>
      <sheetName val="Lists"/>
      <sheetName val=""/>
      <sheetName val="대리점리스트"/>
    </sheetNames>
    <sheetDataSet>
      <sheetData sheetId="0" refreshError="1">
        <row r="7">
          <cell r="A7" t="str">
            <v>Region</v>
          </cell>
          <cell r="B7" t="str">
            <v>Actual</v>
          </cell>
          <cell r="C7" t="str">
            <v>2Q</v>
          </cell>
          <cell r="D7" t="str">
            <v>3Q</v>
          </cell>
          <cell r="E7" t="str">
            <v>Oct</v>
          </cell>
          <cell r="F7" t="str">
            <v>Nov</v>
          </cell>
          <cell r="G7" t="str">
            <v>Dec</v>
          </cell>
          <cell r="H7" t="str">
            <v>4Q</v>
          </cell>
          <cell r="I7" t="str">
            <v>Total</v>
          </cell>
        </row>
        <row r="8">
          <cell r="A8" t="str">
            <v>Germany</v>
          </cell>
          <cell r="B8" t="str">
            <v>1Q</v>
          </cell>
          <cell r="C8" t="str">
            <v>2Q</v>
          </cell>
          <cell r="D8" t="str">
            <v>3Q</v>
          </cell>
          <cell r="E8" t="str">
            <v>Oct</v>
          </cell>
          <cell r="F8" t="str">
            <v>Nov</v>
          </cell>
          <cell r="G8" t="str">
            <v>Dec</v>
          </cell>
          <cell r="H8" t="str">
            <v>4Q</v>
          </cell>
          <cell r="I8" t="str">
            <v>Total</v>
          </cell>
        </row>
        <row r="9">
          <cell r="A9" t="str">
            <v>Germany</v>
          </cell>
          <cell r="B9">
            <v>8953</v>
          </cell>
          <cell r="C9">
            <v>8847</v>
          </cell>
          <cell r="D9">
            <v>9768</v>
          </cell>
          <cell r="E9">
            <v>4068</v>
          </cell>
          <cell r="F9">
            <v>2844</v>
          </cell>
          <cell r="G9">
            <v>2078</v>
          </cell>
          <cell r="H9">
            <v>8990</v>
          </cell>
          <cell r="I9">
            <v>36558</v>
          </cell>
        </row>
        <row r="10">
          <cell r="A10" t="str">
            <v>Austria</v>
          </cell>
          <cell r="B10">
            <v>1065</v>
          </cell>
          <cell r="C10">
            <v>1263</v>
          </cell>
          <cell r="D10">
            <v>1341</v>
          </cell>
          <cell r="E10">
            <v>413</v>
          </cell>
          <cell r="F10">
            <v>401</v>
          </cell>
          <cell r="G10">
            <v>609</v>
          </cell>
          <cell r="H10">
            <v>1421</v>
          </cell>
          <cell r="I10">
            <v>5090</v>
          </cell>
        </row>
        <row r="11">
          <cell r="A11" t="str">
            <v>Switzerland</v>
          </cell>
          <cell r="B11">
            <v>2061</v>
          </cell>
          <cell r="C11">
            <v>2198</v>
          </cell>
          <cell r="D11">
            <v>1977</v>
          </cell>
          <cell r="E11">
            <v>688</v>
          </cell>
          <cell r="F11">
            <v>654</v>
          </cell>
          <cell r="G11">
            <v>1083</v>
          </cell>
          <cell r="H11">
            <v>2417</v>
          </cell>
          <cell r="I11">
            <v>8653</v>
          </cell>
        </row>
        <row r="12">
          <cell r="A12" t="str">
            <v>Central Europe</v>
          </cell>
          <cell r="B12">
            <v>12079</v>
          </cell>
          <cell r="C12">
            <v>12308</v>
          </cell>
          <cell r="D12">
            <v>13086</v>
          </cell>
          <cell r="E12">
            <v>5169</v>
          </cell>
          <cell r="F12">
            <v>3899</v>
          </cell>
          <cell r="G12">
            <v>3770</v>
          </cell>
          <cell r="H12">
            <v>12828</v>
          </cell>
          <cell r="I12">
            <v>50301</v>
          </cell>
        </row>
        <row r="13">
          <cell r="A13" t="str">
            <v>Eastern Europe</v>
          </cell>
          <cell r="B13">
            <v>671</v>
          </cell>
          <cell r="C13">
            <v>643</v>
          </cell>
          <cell r="D13">
            <v>650</v>
          </cell>
          <cell r="E13">
            <v>233</v>
          </cell>
          <cell r="F13">
            <v>354</v>
          </cell>
          <cell r="G13">
            <v>808</v>
          </cell>
          <cell r="H13">
            <v>1396</v>
          </cell>
          <cell r="I13">
            <v>3360</v>
          </cell>
        </row>
        <row r="14">
          <cell r="A14" t="str">
            <v>MEAD</v>
          </cell>
          <cell r="B14">
            <v>1334</v>
          </cell>
          <cell r="C14">
            <v>1642</v>
          </cell>
          <cell r="D14">
            <v>2134</v>
          </cell>
          <cell r="E14">
            <v>568</v>
          </cell>
          <cell r="F14">
            <v>728</v>
          </cell>
          <cell r="G14">
            <v>1048</v>
          </cell>
          <cell r="H14">
            <v>2158</v>
          </cell>
          <cell r="I14">
            <v>7268</v>
          </cell>
        </row>
        <row r="15">
          <cell r="A15" t="str">
            <v>EE / MEAD</v>
          </cell>
          <cell r="B15">
            <v>2005</v>
          </cell>
          <cell r="C15">
            <v>2285</v>
          </cell>
          <cell r="D15">
            <v>2784</v>
          </cell>
          <cell r="E15">
            <v>801</v>
          </cell>
          <cell r="F15">
            <v>1082</v>
          </cell>
          <cell r="G15">
            <v>1856</v>
          </cell>
          <cell r="H15">
            <v>3554</v>
          </cell>
          <cell r="I15">
            <v>10628</v>
          </cell>
        </row>
        <row r="16">
          <cell r="A16" t="str">
            <v>France</v>
          </cell>
          <cell r="B16">
            <v>25258</v>
          </cell>
          <cell r="C16">
            <v>28137</v>
          </cell>
          <cell r="D16">
            <v>26937</v>
          </cell>
          <cell r="E16">
            <v>10515</v>
          </cell>
          <cell r="F16">
            <v>9576</v>
          </cell>
          <cell r="G16">
            <v>12183</v>
          </cell>
          <cell r="H16">
            <v>32106</v>
          </cell>
          <cell r="I16">
            <v>112438</v>
          </cell>
        </row>
        <row r="17">
          <cell r="A17" t="str">
            <v>Greece</v>
          </cell>
          <cell r="B17">
            <v>835</v>
          </cell>
          <cell r="C17">
            <v>1142</v>
          </cell>
          <cell r="D17">
            <v>928</v>
          </cell>
          <cell r="E17">
            <v>331</v>
          </cell>
          <cell r="F17">
            <v>325</v>
          </cell>
          <cell r="G17">
            <v>687</v>
          </cell>
          <cell r="H17">
            <v>1362</v>
          </cell>
          <cell r="I17">
            <v>4267</v>
          </cell>
        </row>
        <row r="18">
          <cell r="A18" t="str">
            <v>Portugal</v>
          </cell>
          <cell r="B18">
            <v>1103</v>
          </cell>
          <cell r="C18">
            <v>1434</v>
          </cell>
          <cell r="D18">
            <v>1214</v>
          </cell>
          <cell r="E18">
            <v>420</v>
          </cell>
          <cell r="F18">
            <v>410</v>
          </cell>
          <cell r="G18">
            <v>625</v>
          </cell>
          <cell r="H18">
            <v>1438</v>
          </cell>
          <cell r="I18">
            <v>5189</v>
          </cell>
        </row>
        <row r="19">
          <cell r="A19" t="str">
            <v>Spain</v>
          </cell>
          <cell r="B19">
            <v>7466</v>
          </cell>
          <cell r="C19">
            <v>8128</v>
          </cell>
          <cell r="D19">
            <v>7972</v>
          </cell>
          <cell r="E19">
            <v>3476</v>
          </cell>
          <cell r="F19">
            <v>2893</v>
          </cell>
          <cell r="G19">
            <v>3992</v>
          </cell>
          <cell r="H19">
            <v>10362</v>
          </cell>
          <cell r="I19">
            <v>33928</v>
          </cell>
        </row>
        <row r="20">
          <cell r="A20" t="str">
            <v>Iberia</v>
          </cell>
          <cell r="B20">
            <v>8569</v>
          </cell>
          <cell r="C20">
            <v>9562</v>
          </cell>
          <cell r="D20">
            <v>9186</v>
          </cell>
          <cell r="E20">
            <v>3896</v>
          </cell>
          <cell r="F20">
            <v>3303</v>
          </cell>
          <cell r="G20">
            <v>4617</v>
          </cell>
          <cell r="H20">
            <v>11800</v>
          </cell>
          <cell r="I20">
            <v>39117</v>
          </cell>
        </row>
        <row r="21">
          <cell r="A21" t="str">
            <v>Italy</v>
          </cell>
          <cell r="B21">
            <v>9020</v>
          </cell>
          <cell r="C21">
            <v>10980</v>
          </cell>
          <cell r="D21">
            <v>12046</v>
          </cell>
          <cell r="E21">
            <v>4924</v>
          </cell>
          <cell r="F21">
            <v>4443</v>
          </cell>
          <cell r="G21">
            <v>4235</v>
          </cell>
          <cell r="H21">
            <v>13601</v>
          </cell>
          <cell r="I21">
            <v>45647</v>
          </cell>
        </row>
        <row r="22">
          <cell r="A22" t="str">
            <v xml:space="preserve">Belgium </v>
          </cell>
          <cell r="B22">
            <v>3355</v>
          </cell>
          <cell r="C22">
            <v>3957</v>
          </cell>
          <cell r="D22">
            <v>3812</v>
          </cell>
          <cell r="E22">
            <v>1778</v>
          </cell>
          <cell r="F22">
            <v>1338</v>
          </cell>
          <cell r="G22">
            <v>1554</v>
          </cell>
          <cell r="H22">
            <v>6231</v>
          </cell>
          <cell r="I22">
            <v>17355</v>
          </cell>
        </row>
        <row r="23">
          <cell r="A23" t="str">
            <v xml:space="preserve">Holland </v>
          </cell>
          <cell r="B23">
            <v>1180</v>
          </cell>
          <cell r="C23">
            <v>1400</v>
          </cell>
          <cell r="D23">
            <v>1248</v>
          </cell>
          <cell r="E23">
            <v>430</v>
          </cell>
          <cell r="F23">
            <v>417</v>
          </cell>
          <cell r="G23">
            <v>509</v>
          </cell>
          <cell r="H23">
            <v>1358</v>
          </cell>
          <cell r="I23">
            <v>5186</v>
          </cell>
        </row>
        <row r="24">
          <cell r="A24" t="str">
            <v>Scan</v>
          </cell>
          <cell r="B24">
            <v>1507</v>
          </cell>
          <cell r="C24">
            <v>1714</v>
          </cell>
          <cell r="D24">
            <v>1620</v>
          </cell>
          <cell r="E24">
            <v>373</v>
          </cell>
          <cell r="F24">
            <v>335</v>
          </cell>
          <cell r="G24">
            <v>561</v>
          </cell>
          <cell r="H24">
            <v>-296</v>
          </cell>
          <cell r="I24">
            <v>4545</v>
          </cell>
        </row>
        <row r="25">
          <cell r="A25" t="str">
            <v>Northern Europe</v>
          </cell>
          <cell r="B25">
            <v>6042</v>
          </cell>
          <cell r="C25">
            <v>7071</v>
          </cell>
          <cell r="D25">
            <v>6680</v>
          </cell>
          <cell r="E25">
            <v>2581</v>
          </cell>
          <cell r="F25">
            <v>2090</v>
          </cell>
          <cell r="G25">
            <v>2624</v>
          </cell>
          <cell r="H25">
            <v>7293</v>
          </cell>
          <cell r="I25">
            <v>27086</v>
          </cell>
        </row>
        <row r="26">
          <cell r="A26" t="str">
            <v>Turkey</v>
          </cell>
          <cell r="B26">
            <v>843</v>
          </cell>
          <cell r="C26">
            <v>820</v>
          </cell>
          <cell r="D26">
            <v>881</v>
          </cell>
          <cell r="E26">
            <v>274</v>
          </cell>
          <cell r="F26">
            <v>798</v>
          </cell>
          <cell r="G26">
            <v>503</v>
          </cell>
          <cell r="H26">
            <v>1575</v>
          </cell>
          <cell r="I26">
            <v>4119</v>
          </cell>
        </row>
        <row r="27">
          <cell r="A27" t="str">
            <v>UK</v>
          </cell>
          <cell r="B27">
            <v>9063</v>
          </cell>
          <cell r="C27">
            <v>8658</v>
          </cell>
          <cell r="D27">
            <v>10052</v>
          </cell>
          <cell r="E27">
            <v>3849</v>
          </cell>
          <cell r="F27">
            <v>2835</v>
          </cell>
          <cell r="G27">
            <v>4335</v>
          </cell>
          <cell r="H27">
            <v>11026</v>
          </cell>
          <cell r="I27">
            <v>38799</v>
          </cell>
        </row>
        <row r="28">
          <cell r="E28" t="str">
            <v xml:space="preserve"> </v>
          </cell>
          <cell r="F28" t="str">
            <v xml:space="preserve"> </v>
          </cell>
        </row>
        <row r="29">
          <cell r="A29" t="str">
            <v>Total Field</v>
          </cell>
          <cell r="B29">
            <v>72654</v>
          </cell>
          <cell r="C29">
            <v>78175</v>
          </cell>
          <cell r="D29">
            <v>81926</v>
          </cell>
          <cell r="E29" t="str">
            <v xml:space="preserve"> </v>
          </cell>
          <cell r="F29">
            <v>23136</v>
          </cell>
          <cell r="G29">
            <v>36283</v>
          </cell>
          <cell r="H29">
            <v>89392</v>
          </cell>
          <cell r="I29">
            <v>322147</v>
          </cell>
        </row>
      </sheetData>
      <sheetData sheetId="1" refreshError="1">
        <row r="6">
          <cell r="A6" t="str">
            <v>Region</v>
          </cell>
        </row>
        <row r="7">
          <cell r="A7" t="str">
            <v>Germany</v>
          </cell>
          <cell r="B7" t="str">
            <v>1Q</v>
          </cell>
          <cell r="C7" t="str">
            <v>2Q</v>
          </cell>
          <cell r="D7" t="str">
            <v>3Q</v>
          </cell>
          <cell r="E7" t="str">
            <v>Oct</v>
          </cell>
          <cell r="F7" t="str">
            <v>Nov</v>
          </cell>
          <cell r="G7" t="str">
            <v>Dec</v>
          </cell>
          <cell r="H7" t="str">
            <v>4Q</v>
          </cell>
          <cell r="I7" t="str">
            <v>Total</v>
          </cell>
        </row>
        <row r="8">
          <cell r="A8" t="str">
            <v>Germany</v>
          </cell>
          <cell r="B8">
            <v>8910</v>
          </cell>
          <cell r="C8">
            <v>8428</v>
          </cell>
          <cell r="D8">
            <v>9161</v>
          </cell>
          <cell r="E8">
            <v>3365</v>
          </cell>
          <cell r="F8">
            <v>3014</v>
          </cell>
          <cell r="G8">
            <v>3230</v>
          </cell>
          <cell r="H8">
            <v>9609</v>
          </cell>
          <cell r="I8">
            <v>36108</v>
          </cell>
        </row>
        <row r="9">
          <cell r="A9" t="str">
            <v>Austria</v>
          </cell>
          <cell r="B9">
            <v>940</v>
          </cell>
          <cell r="C9">
            <v>970</v>
          </cell>
          <cell r="D9">
            <v>1187</v>
          </cell>
          <cell r="E9">
            <v>398</v>
          </cell>
          <cell r="F9">
            <v>242</v>
          </cell>
          <cell r="G9">
            <v>609</v>
          </cell>
          <cell r="H9">
            <v>1249</v>
          </cell>
          <cell r="I9">
            <v>4346</v>
          </cell>
        </row>
        <row r="10">
          <cell r="A10" t="str">
            <v>Switzerland</v>
          </cell>
          <cell r="B10">
            <v>2007</v>
          </cell>
          <cell r="C10">
            <v>2065</v>
          </cell>
          <cell r="D10">
            <v>1905</v>
          </cell>
          <cell r="E10">
            <v>642</v>
          </cell>
          <cell r="F10">
            <v>0</v>
          </cell>
          <cell r="G10">
            <v>1401</v>
          </cell>
          <cell r="H10">
            <v>2043</v>
          </cell>
          <cell r="I10">
            <v>8020</v>
          </cell>
        </row>
        <row r="11">
          <cell r="A11" t="str">
            <v>Central Europe</v>
          </cell>
          <cell r="B11">
            <v>11857</v>
          </cell>
          <cell r="C11">
            <v>11463</v>
          </cell>
          <cell r="D11">
            <v>12253</v>
          </cell>
          <cell r="E11">
            <v>4405</v>
          </cell>
          <cell r="F11">
            <v>3256</v>
          </cell>
          <cell r="G11">
            <v>5240</v>
          </cell>
          <cell r="H11">
            <v>12901</v>
          </cell>
          <cell r="I11">
            <v>48474</v>
          </cell>
        </row>
        <row r="12">
          <cell r="A12" t="str">
            <v>Eastern Europe</v>
          </cell>
          <cell r="B12">
            <v>244</v>
          </cell>
          <cell r="C12">
            <v>366</v>
          </cell>
          <cell r="D12">
            <v>734</v>
          </cell>
          <cell r="E12">
            <v>109</v>
          </cell>
          <cell r="F12">
            <v>111</v>
          </cell>
          <cell r="G12">
            <v>217</v>
          </cell>
          <cell r="H12">
            <v>437</v>
          </cell>
          <cell r="I12">
            <v>1781</v>
          </cell>
        </row>
        <row r="13">
          <cell r="A13" t="str">
            <v>MEAD</v>
          </cell>
          <cell r="B13">
            <v>778</v>
          </cell>
          <cell r="C13">
            <v>1138</v>
          </cell>
          <cell r="D13">
            <v>819</v>
          </cell>
          <cell r="E13">
            <v>650</v>
          </cell>
          <cell r="F13">
            <v>358</v>
          </cell>
          <cell r="G13">
            <v>329</v>
          </cell>
          <cell r="H13">
            <v>1337</v>
          </cell>
          <cell r="I13">
            <v>4072</v>
          </cell>
        </row>
        <row r="14">
          <cell r="A14" t="str">
            <v>EE / MEAD</v>
          </cell>
          <cell r="B14">
            <v>1022</v>
          </cell>
          <cell r="C14">
            <v>1504</v>
          </cell>
          <cell r="D14">
            <v>1553</v>
          </cell>
          <cell r="E14">
            <v>759</v>
          </cell>
          <cell r="F14">
            <v>469</v>
          </cell>
          <cell r="G14">
            <v>546</v>
          </cell>
          <cell r="H14">
            <v>1774</v>
          </cell>
          <cell r="I14">
            <v>5853</v>
          </cell>
        </row>
        <row r="15">
          <cell r="A15" t="str">
            <v>France</v>
          </cell>
          <cell r="B15">
            <v>26801</v>
          </cell>
          <cell r="C15">
            <v>29346</v>
          </cell>
          <cell r="D15">
            <v>29122</v>
          </cell>
          <cell r="E15">
            <v>10619</v>
          </cell>
          <cell r="F15">
            <v>8104</v>
          </cell>
          <cell r="G15">
            <v>13491</v>
          </cell>
          <cell r="H15">
            <v>32214</v>
          </cell>
          <cell r="I15">
            <v>117483</v>
          </cell>
        </row>
        <row r="16">
          <cell r="A16" t="str">
            <v>Greece</v>
          </cell>
          <cell r="B16">
            <v>991</v>
          </cell>
          <cell r="C16">
            <v>990</v>
          </cell>
          <cell r="D16">
            <v>898</v>
          </cell>
          <cell r="E16">
            <v>164</v>
          </cell>
          <cell r="F16">
            <v>364</v>
          </cell>
          <cell r="G16">
            <v>611</v>
          </cell>
          <cell r="H16">
            <v>1139</v>
          </cell>
          <cell r="I16">
            <v>4018</v>
          </cell>
        </row>
        <row r="17">
          <cell r="A17" t="str">
            <v>Portugal</v>
          </cell>
          <cell r="B17">
            <v>550</v>
          </cell>
          <cell r="C17">
            <v>1174</v>
          </cell>
          <cell r="D17">
            <v>1006</v>
          </cell>
          <cell r="E17">
            <v>450</v>
          </cell>
          <cell r="F17">
            <v>497</v>
          </cell>
          <cell r="G17">
            <v>533</v>
          </cell>
          <cell r="H17">
            <v>1480</v>
          </cell>
          <cell r="I17">
            <v>4210</v>
          </cell>
        </row>
        <row r="18">
          <cell r="A18" t="str">
            <v>Spain</v>
          </cell>
          <cell r="B18">
            <v>7185</v>
          </cell>
          <cell r="C18">
            <v>7842</v>
          </cell>
          <cell r="D18">
            <v>7719</v>
          </cell>
          <cell r="E18">
            <v>2938</v>
          </cell>
          <cell r="F18">
            <v>2345</v>
          </cell>
          <cell r="G18">
            <v>4692</v>
          </cell>
          <cell r="H18">
            <v>9975</v>
          </cell>
          <cell r="I18">
            <v>32721</v>
          </cell>
        </row>
        <row r="19">
          <cell r="A19" t="str">
            <v>Iberia</v>
          </cell>
          <cell r="B19">
            <v>7735</v>
          </cell>
          <cell r="C19">
            <v>9016</v>
          </cell>
          <cell r="D19">
            <v>8725</v>
          </cell>
          <cell r="E19">
            <v>3388</v>
          </cell>
          <cell r="F19">
            <v>2842</v>
          </cell>
          <cell r="G19">
            <v>5225</v>
          </cell>
          <cell r="H19">
            <v>11455</v>
          </cell>
          <cell r="I19">
            <v>36931</v>
          </cell>
        </row>
        <row r="20">
          <cell r="A20" t="str">
            <v>Italy</v>
          </cell>
          <cell r="B20">
            <v>9018</v>
          </cell>
          <cell r="C20">
            <v>9785</v>
          </cell>
          <cell r="D20">
            <v>12214</v>
          </cell>
          <cell r="E20">
            <v>4601</v>
          </cell>
          <cell r="F20">
            <v>3406</v>
          </cell>
          <cell r="G20">
            <v>4961</v>
          </cell>
          <cell r="H20">
            <v>12968</v>
          </cell>
          <cell r="I20">
            <v>43985</v>
          </cell>
        </row>
        <row r="21">
          <cell r="A21" t="str">
            <v xml:space="preserve">Belgium </v>
          </cell>
          <cell r="B21">
            <v>3411</v>
          </cell>
          <cell r="C21">
            <v>3939</v>
          </cell>
          <cell r="D21">
            <v>3358</v>
          </cell>
          <cell r="E21">
            <v>1222</v>
          </cell>
          <cell r="F21">
            <v>1149</v>
          </cell>
          <cell r="G21">
            <v>1101</v>
          </cell>
          <cell r="H21">
            <v>3472</v>
          </cell>
          <cell r="I21">
            <v>14180</v>
          </cell>
        </row>
        <row r="22">
          <cell r="A22" t="str">
            <v xml:space="preserve">Holland </v>
          </cell>
          <cell r="B22">
            <v>1456</v>
          </cell>
          <cell r="C22">
            <v>1281</v>
          </cell>
          <cell r="D22">
            <v>1379</v>
          </cell>
          <cell r="E22">
            <v>623</v>
          </cell>
          <cell r="F22">
            <v>583</v>
          </cell>
          <cell r="G22">
            <v>363</v>
          </cell>
          <cell r="H22">
            <v>1569</v>
          </cell>
          <cell r="I22">
            <v>5685</v>
          </cell>
        </row>
        <row r="23">
          <cell r="A23" t="str">
            <v>Scan</v>
          </cell>
          <cell r="B23">
            <v>1211</v>
          </cell>
          <cell r="C23">
            <v>1566</v>
          </cell>
          <cell r="D23">
            <v>1419</v>
          </cell>
          <cell r="E23">
            <v>617</v>
          </cell>
          <cell r="F23">
            <v>367</v>
          </cell>
          <cell r="G23">
            <v>501</v>
          </cell>
          <cell r="H23">
            <v>1485</v>
          </cell>
          <cell r="I23">
            <v>5681</v>
          </cell>
        </row>
        <row r="24">
          <cell r="A24" t="str">
            <v>Northern Europe</v>
          </cell>
          <cell r="B24">
            <v>6078</v>
          </cell>
          <cell r="C24">
            <v>6786</v>
          </cell>
          <cell r="D24">
            <v>6156</v>
          </cell>
          <cell r="E24">
            <v>2462</v>
          </cell>
          <cell r="F24">
            <v>2099</v>
          </cell>
          <cell r="G24">
            <v>1965</v>
          </cell>
          <cell r="H24">
            <v>6526</v>
          </cell>
          <cell r="I24">
            <v>25546</v>
          </cell>
        </row>
        <row r="25">
          <cell r="A25" t="str">
            <v>Turkey</v>
          </cell>
          <cell r="B25">
            <v>424</v>
          </cell>
          <cell r="C25">
            <v>626</v>
          </cell>
          <cell r="D25">
            <v>1730</v>
          </cell>
          <cell r="E25">
            <v>246</v>
          </cell>
          <cell r="F25">
            <v>-432</v>
          </cell>
          <cell r="G25">
            <v>570</v>
          </cell>
          <cell r="H25">
            <v>384</v>
          </cell>
          <cell r="I25">
            <v>3164</v>
          </cell>
        </row>
        <row r="26">
          <cell r="A26" t="str">
            <v>UK</v>
          </cell>
          <cell r="B26">
            <v>8728</v>
          </cell>
          <cell r="C26">
            <v>8659</v>
          </cell>
          <cell r="D26">
            <v>9275</v>
          </cell>
          <cell r="E26">
            <v>3329</v>
          </cell>
          <cell r="F26">
            <v>3028</v>
          </cell>
          <cell r="G26">
            <v>3674</v>
          </cell>
          <cell r="H26">
            <v>10031</v>
          </cell>
          <cell r="I26">
            <v>36693</v>
          </cell>
        </row>
        <row r="27">
          <cell r="A27" t="str">
            <v>Central Margin</v>
          </cell>
          <cell r="I27" t="str">
            <v xml:space="preserve"> </v>
          </cell>
        </row>
        <row r="28">
          <cell r="A28" t="str">
            <v>Total Field</v>
          </cell>
          <cell r="B28">
            <v>36367</v>
          </cell>
          <cell r="C28">
            <v>40159</v>
          </cell>
          <cell r="D28">
            <v>44821</v>
          </cell>
          <cell r="E28" t="str">
            <v xml:space="preserve"> </v>
          </cell>
          <cell r="F28" t="str">
            <v xml:space="preserve"> </v>
          </cell>
        </row>
        <row r="29">
          <cell r="A29" t="str">
            <v>Total Field</v>
          </cell>
          <cell r="B29">
            <v>72654</v>
          </cell>
          <cell r="C29">
            <v>78175</v>
          </cell>
          <cell r="D29">
            <v>81926</v>
          </cell>
          <cell r="E29">
            <v>29973</v>
          </cell>
          <cell r="F29">
            <v>23136</v>
          </cell>
          <cell r="G29">
            <v>36283</v>
          </cell>
          <cell r="H29">
            <v>89392</v>
          </cell>
          <cell r="I29">
            <v>322147</v>
          </cell>
        </row>
      </sheetData>
      <sheetData sheetId="2" refreshError="1">
        <row r="7">
          <cell r="A7" t="str">
            <v>Region</v>
          </cell>
        </row>
        <row r="8">
          <cell r="B8" t="str">
            <v>Jan Product</v>
          </cell>
          <cell r="C8" t="str">
            <v>Jan Support</v>
          </cell>
          <cell r="D8" t="str">
            <v>Jan Total</v>
          </cell>
          <cell r="E8" t="str">
            <v>Feb Product</v>
          </cell>
          <cell r="F8" t="str">
            <v>Feb Support</v>
          </cell>
          <cell r="G8" t="str">
            <v>Feb Total</v>
          </cell>
          <cell r="H8" t="str">
            <v>Product</v>
          </cell>
          <cell r="I8" t="str">
            <v>Support</v>
          </cell>
          <cell r="J8" t="str">
            <v>Total</v>
          </cell>
          <cell r="K8" t="str">
            <v>Product</v>
          </cell>
          <cell r="L8" t="str">
            <v>Support</v>
          </cell>
          <cell r="M8" t="str">
            <v>Total</v>
          </cell>
          <cell r="N8" t="str">
            <v>Product</v>
          </cell>
          <cell r="O8" t="str">
            <v>Support</v>
          </cell>
          <cell r="P8" t="str">
            <v>Total</v>
          </cell>
          <cell r="Q8" t="str">
            <v>Jun Product</v>
          </cell>
          <cell r="R8" t="str">
            <v>Jun Support</v>
          </cell>
          <cell r="S8" t="str">
            <v>Jun Total</v>
          </cell>
          <cell r="T8" t="str">
            <v>Jul Product</v>
          </cell>
          <cell r="U8" t="str">
            <v>Jul Support</v>
          </cell>
          <cell r="V8" t="str">
            <v>Jul Total</v>
          </cell>
          <cell r="W8" t="str">
            <v>Aug Product</v>
          </cell>
          <cell r="X8" t="str">
            <v>Aug Support</v>
          </cell>
          <cell r="Y8" t="str">
            <v>Aug Total</v>
          </cell>
          <cell r="Z8" t="str">
            <v>Sep Product</v>
          </cell>
          <cell r="AA8" t="str">
            <v>Sep Support</v>
          </cell>
          <cell r="AB8" t="str">
            <v>Sep Total</v>
          </cell>
          <cell r="AC8" t="str">
            <v>Oct Product</v>
          </cell>
          <cell r="AD8" t="str">
            <v>Oct Support</v>
          </cell>
          <cell r="AE8" t="str">
            <v>Oct Total</v>
          </cell>
          <cell r="AF8" t="str">
            <v>Nov Product</v>
          </cell>
          <cell r="AG8" t="str">
            <v>Nov Support</v>
          </cell>
          <cell r="AH8" t="str">
            <v>Nov Total</v>
          </cell>
          <cell r="AI8" t="str">
            <v>Dec Product</v>
          </cell>
          <cell r="AJ8" t="str">
            <v>Dec Support</v>
          </cell>
          <cell r="AK8" t="str">
            <v>Dec Total</v>
          </cell>
          <cell r="AM8" t="str">
            <v>Avg Product</v>
          </cell>
          <cell r="AN8" t="str">
            <v>Avg Support</v>
          </cell>
          <cell r="AO8" t="str">
            <v>Avg Total</v>
          </cell>
        </row>
        <row r="9">
          <cell r="A9" t="str">
            <v>Germany</v>
          </cell>
          <cell r="B9">
            <v>129</v>
          </cell>
          <cell r="C9">
            <v>32</v>
          </cell>
          <cell r="D9">
            <v>161</v>
          </cell>
          <cell r="E9">
            <v>129</v>
          </cell>
          <cell r="F9">
            <v>32</v>
          </cell>
          <cell r="G9">
            <v>161</v>
          </cell>
          <cell r="H9">
            <v>8990</v>
          </cell>
          <cell r="I9">
            <v>36558</v>
          </cell>
          <cell r="J9">
            <v>0</v>
          </cell>
          <cell r="M9">
            <v>0</v>
          </cell>
          <cell r="P9">
            <v>0</v>
          </cell>
          <cell r="S9">
            <v>0</v>
          </cell>
          <cell r="V9">
            <v>0</v>
          </cell>
          <cell r="Y9">
            <v>0</v>
          </cell>
          <cell r="AB9">
            <v>0</v>
          </cell>
          <cell r="AE9">
            <v>0</v>
          </cell>
          <cell r="AH9">
            <v>0</v>
          </cell>
          <cell r="AK9">
            <v>0</v>
          </cell>
          <cell r="AM9">
            <v>129</v>
          </cell>
          <cell r="AN9">
            <v>32</v>
          </cell>
          <cell r="AO9">
            <v>161</v>
          </cell>
        </row>
        <row r="10">
          <cell r="A10" t="str">
            <v>Austria</v>
          </cell>
          <cell r="B10">
            <v>20</v>
          </cell>
          <cell r="C10">
            <v>2</v>
          </cell>
          <cell r="D10">
            <v>22</v>
          </cell>
          <cell r="E10">
            <v>20</v>
          </cell>
          <cell r="F10">
            <v>2</v>
          </cell>
          <cell r="G10">
            <v>22</v>
          </cell>
          <cell r="H10">
            <v>1421</v>
          </cell>
          <cell r="I10">
            <v>5090</v>
          </cell>
          <cell r="J10">
            <v>0</v>
          </cell>
          <cell r="M10">
            <v>0</v>
          </cell>
          <cell r="P10">
            <v>0</v>
          </cell>
          <cell r="S10">
            <v>0</v>
          </cell>
          <cell r="V10">
            <v>0</v>
          </cell>
          <cell r="Y10">
            <v>0</v>
          </cell>
          <cell r="AB10">
            <v>0</v>
          </cell>
          <cell r="AE10">
            <v>0</v>
          </cell>
          <cell r="AH10">
            <v>0</v>
          </cell>
          <cell r="AK10">
            <v>0</v>
          </cell>
          <cell r="AM10">
            <v>20</v>
          </cell>
          <cell r="AN10">
            <v>2</v>
          </cell>
          <cell r="AO10">
            <v>22</v>
          </cell>
        </row>
        <row r="11">
          <cell r="A11" t="str">
            <v>Switzerland</v>
          </cell>
          <cell r="B11">
            <v>27</v>
          </cell>
          <cell r="C11">
            <v>3</v>
          </cell>
          <cell r="D11">
            <v>30</v>
          </cell>
          <cell r="E11">
            <v>27</v>
          </cell>
          <cell r="F11">
            <v>3</v>
          </cell>
          <cell r="G11">
            <v>30</v>
          </cell>
          <cell r="H11">
            <v>2417</v>
          </cell>
          <cell r="I11">
            <v>8653</v>
          </cell>
          <cell r="J11">
            <v>0</v>
          </cell>
          <cell r="M11">
            <v>0</v>
          </cell>
          <cell r="P11">
            <v>0</v>
          </cell>
          <cell r="S11">
            <v>0</v>
          </cell>
          <cell r="V11">
            <v>0</v>
          </cell>
          <cell r="Y11">
            <v>0</v>
          </cell>
          <cell r="AB11">
            <v>0</v>
          </cell>
          <cell r="AE11">
            <v>0</v>
          </cell>
          <cell r="AH11">
            <v>0</v>
          </cell>
          <cell r="AK11">
            <v>0</v>
          </cell>
          <cell r="AM11">
            <v>27</v>
          </cell>
          <cell r="AN11">
            <v>3</v>
          </cell>
          <cell r="AO11">
            <v>30</v>
          </cell>
        </row>
        <row r="12">
          <cell r="A12" t="str">
            <v>Central Europe</v>
          </cell>
          <cell r="B12">
            <v>176</v>
          </cell>
          <cell r="C12">
            <v>37</v>
          </cell>
          <cell r="D12">
            <v>213</v>
          </cell>
          <cell r="E12">
            <v>176</v>
          </cell>
          <cell r="F12">
            <v>37</v>
          </cell>
          <cell r="G12">
            <v>213</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M12">
            <v>176</v>
          </cell>
          <cell r="AN12">
            <v>37</v>
          </cell>
          <cell r="AO12">
            <v>213</v>
          </cell>
        </row>
        <row r="13">
          <cell r="A13" t="str">
            <v>Eastern Europe</v>
          </cell>
          <cell r="B13">
            <v>27</v>
          </cell>
          <cell r="C13">
            <v>21</v>
          </cell>
          <cell r="D13">
            <v>48</v>
          </cell>
          <cell r="E13">
            <v>27</v>
          </cell>
          <cell r="F13">
            <v>21</v>
          </cell>
          <cell r="G13">
            <v>48</v>
          </cell>
          <cell r="H13">
            <v>16</v>
          </cell>
          <cell r="I13">
            <v>7</v>
          </cell>
          <cell r="J13">
            <v>23</v>
          </cell>
          <cell r="K13">
            <v>15</v>
          </cell>
          <cell r="L13">
            <v>12</v>
          </cell>
          <cell r="M13">
            <v>27</v>
          </cell>
          <cell r="N13">
            <v>20</v>
          </cell>
          <cell r="O13">
            <v>14</v>
          </cell>
          <cell r="P13">
            <v>34</v>
          </cell>
          <cell r="Q13">
            <v>21</v>
          </cell>
          <cell r="R13">
            <v>15</v>
          </cell>
          <cell r="S13">
            <v>36</v>
          </cell>
          <cell r="T13">
            <v>27</v>
          </cell>
          <cell r="U13">
            <v>17</v>
          </cell>
          <cell r="V13">
            <v>44</v>
          </cell>
          <cell r="W13">
            <v>27</v>
          </cell>
          <cell r="X13">
            <v>17</v>
          </cell>
          <cell r="Y13">
            <v>44</v>
          </cell>
          <cell r="Z13">
            <v>26</v>
          </cell>
          <cell r="AA13">
            <v>17</v>
          </cell>
          <cell r="AB13">
            <v>43</v>
          </cell>
          <cell r="AC13">
            <v>28</v>
          </cell>
          <cell r="AD13">
            <v>15</v>
          </cell>
          <cell r="AE13">
            <v>43</v>
          </cell>
          <cell r="AF13">
            <v>28</v>
          </cell>
          <cell r="AG13">
            <v>15</v>
          </cell>
          <cell r="AH13">
            <v>43</v>
          </cell>
          <cell r="AI13">
            <v>27</v>
          </cell>
          <cell r="AJ13">
            <v>16</v>
          </cell>
          <cell r="AK13">
            <v>43</v>
          </cell>
          <cell r="AM13">
            <v>27</v>
          </cell>
          <cell r="AN13">
            <v>21</v>
          </cell>
          <cell r="AO13">
            <v>48</v>
          </cell>
        </row>
        <row r="14">
          <cell r="A14" t="str">
            <v>MEAD</v>
          </cell>
          <cell r="B14">
            <v>16</v>
          </cell>
          <cell r="C14">
            <v>13</v>
          </cell>
          <cell r="D14">
            <v>29</v>
          </cell>
          <cell r="E14">
            <v>16</v>
          </cell>
          <cell r="F14">
            <v>13</v>
          </cell>
          <cell r="G14">
            <v>29</v>
          </cell>
          <cell r="H14">
            <v>5</v>
          </cell>
          <cell r="I14">
            <v>8</v>
          </cell>
          <cell r="J14">
            <v>13</v>
          </cell>
          <cell r="K14">
            <v>6</v>
          </cell>
          <cell r="L14">
            <v>3</v>
          </cell>
          <cell r="M14">
            <v>9</v>
          </cell>
          <cell r="N14">
            <v>6</v>
          </cell>
          <cell r="O14">
            <v>2</v>
          </cell>
          <cell r="P14">
            <v>8</v>
          </cell>
          <cell r="Q14">
            <v>6</v>
          </cell>
          <cell r="R14">
            <v>2</v>
          </cell>
          <cell r="S14">
            <v>8</v>
          </cell>
          <cell r="T14">
            <v>2</v>
          </cell>
          <cell r="U14">
            <v>0</v>
          </cell>
          <cell r="V14">
            <v>2</v>
          </cell>
          <cell r="W14">
            <v>11</v>
          </cell>
          <cell r="X14">
            <v>3</v>
          </cell>
          <cell r="Y14">
            <v>14</v>
          </cell>
          <cell r="Z14">
            <v>11</v>
          </cell>
          <cell r="AA14">
            <v>3</v>
          </cell>
          <cell r="AB14">
            <v>14</v>
          </cell>
          <cell r="AC14">
            <v>17</v>
          </cell>
          <cell r="AD14">
            <v>5</v>
          </cell>
          <cell r="AE14">
            <v>22</v>
          </cell>
          <cell r="AF14">
            <v>17</v>
          </cell>
          <cell r="AG14">
            <v>6</v>
          </cell>
          <cell r="AH14">
            <v>23</v>
          </cell>
          <cell r="AI14">
            <v>17</v>
          </cell>
          <cell r="AJ14">
            <v>6</v>
          </cell>
          <cell r="AK14">
            <v>23</v>
          </cell>
          <cell r="AM14">
            <v>16</v>
          </cell>
          <cell r="AN14">
            <v>13</v>
          </cell>
          <cell r="AO14">
            <v>29</v>
          </cell>
        </row>
        <row r="15">
          <cell r="A15" t="str">
            <v>EE / MEAD</v>
          </cell>
          <cell r="B15">
            <v>43</v>
          </cell>
          <cell r="C15">
            <v>34</v>
          </cell>
          <cell r="D15">
            <v>77</v>
          </cell>
          <cell r="E15">
            <v>43</v>
          </cell>
          <cell r="F15">
            <v>34</v>
          </cell>
          <cell r="G15">
            <v>77</v>
          </cell>
          <cell r="H15">
            <v>21</v>
          </cell>
          <cell r="I15">
            <v>15</v>
          </cell>
          <cell r="J15">
            <v>36</v>
          </cell>
          <cell r="K15">
            <v>21</v>
          </cell>
          <cell r="L15">
            <v>15</v>
          </cell>
          <cell r="M15">
            <v>36</v>
          </cell>
          <cell r="N15">
            <v>26</v>
          </cell>
          <cell r="O15">
            <v>16</v>
          </cell>
          <cell r="P15">
            <v>42</v>
          </cell>
          <cell r="Q15">
            <v>27</v>
          </cell>
          <cell r="R15">
            <v>17</v>
          </cell>
          <cell r="S15">
            <v>44</v>
          </cell>
          <cell r="T15">
            <v>29</v>
          </cell>
          <cell r="U15">
            <v>17</v>
          </cell>
          <cell r="V15">
            <v>46</v>
          </cell>
          <cell r="W15">
            <v>38</v>
          </cell>
          <cell r="X15">
            <v>20</v>
          </cell>
          <cell r="Y15">
            <v>58</v>
          </cell>
          <cell r="Z15">
            <v>37</v>
          </cell>
          <cell r="AA15">
            <v>20</v>
          </cell>
          <cell r="AB15">
            <v>57</v>
          </cell>
          <cell r="AC15">
            <v>45</v>
          </cell>
          <cell r="AD15">
            <v>20</v>
          </cell>
          <cell r="AE15">
            <v>65</v>
          </cell>
          <cell r="AF15">
            <v>45</v>
          </cell>
          <cell r="AG15">
            <v>21</v>
          </cell>
          <cell r="AH15">
            <v>66</v>
          </cell>
          <cell r="AI15">
            <v>44</v>
          </cell>
          <cell r="AJ15">
            <v>22</v>
          </cell>
          <cell r="AK15">
            <v>66</v>
          </cell>
          <cell r="AM15">
            <v>43</v>
          </cell>
          <cell r="AN15">
            <v>34</v>
          </cell>
          <cell r="AO15">
            <v>77</v>
          </cell>
        </row>
        <row r="16">
          <cell r="A16" t="str">
            <v>France</v>
          </cell>
          <cell r="B16">
            <v>370</v>
          </cell>
          <cell r="C16">
            <v>84</v>
          </cell>
          <cell r="D16">
            <v>454</v>
          </cell>
          <cell r="E16">
            <v>369</v>
          </cell>
          <cell r="F16">
            <v>82</v>
          </cell>
          <cell r="G16">
            <v>451</v>
          </cell>
          <cell r="H16">
            <v>386</v>
          </cell>
          <cell r="I16">
            <v>88</v>
          </cell>
          <cell r="J16">
            <v>474</v>
          </cell>
          <cell r="K16">
            <v>386</v>
          </cell>
          <cell r="L16">
            <v>88</v>
          </cell>
          <cell r="M16">
            <v>474</v>
          </cell>
          <cell r="N16">
            <v>386</v>
          </cell>
          <cell r="O16">
            <v>89</v>
          </cell>
          <cell r="P16">
            <v>475</v>
          </cell>
          <cell r="Q16">
            <v>385</v>
          </cell>
          <cell r="R16">
            <v>88</v>
          </cell>
          <cell r="S16">
            <v>473</v>
          </cell>
          <cell r="T16">
            <v>383</v>
          </cell>
          <cell r="U16">
            <v>88</v>
          </cell>
          <cell r="V16">
            <v>471</v>
          </cell>
          <cell r="W16">
            <v>384</v>
          </cell>
          <cell r="X16">
            <v>86</v>
          </cell>
          <cell r="Y16">
            <v>470</v>
          </cell>
          <cell r="Z16">
            <v>383</v>
          </cell>
          <cell r="AA16">
            <v>85</v>
          </cell>
          <cell r="AB16">
            <v>468</v>
          </cell>
          <cell r="AC16">
            <v>381</v>
          </cell>
          <cell r="AD16">
            <v>84</v>
          </cell>
          <cell r="AE16">
            <v>465</v>
          </cell>
          <cell r="AF16">
            <v>377</v>
          </cell>
          <cell r="AG16">
            <v>84</v>
          </cell>
          <cell r="AH16">
            <v>461</v>
          </cell>
          <cell r="AI16">
            <v>376</v>
          </cell>
          <cell r="AJ16">
            <v>84</v>
          </cell>
          <cell r="AK16">
            <v>460</v>
          </cell>
          <cell r="AM16">
            <v>369.5</v>
          </cell>
          <cell r="AN16">
            <v>83</v>
          </cell>
          <cell r="AO16">
            <v>452.5</v>
          </cell>
        </row>
        <row r="17">
          <cell r="A17" t="str">
            <v>Greece</v>
          </cell>
          <cell r="B17">
            <v>17</v>
          </cell>
          <cell r="C17">
            <v>3</v>
          </cell>
          <cell r="D17">
            <v>20</v>
          </cell>
          <cell r="E17">
            <v>17</v>
          </cell>
          <cell r="F17">
            <v>3</v>
          </cell>
          <cell r="G17">
            <v>20</v>
          </cell>
          <cell r="H17">
            <v>21</v>
          </cell>
          <cell r="I17">
            <v>2</v>
          </cell>
          <cell r="J17">
            <v>23</v>
          </cell>
          <cell r="K17">
            <v>21</v>
          </cell>
          <cell r="L17">
            <v>2</v>
          </cell>
          <cell r="M17">
            <v>23</v>
          </cell>
          <cell r="N17">
            <v>21</v>
          </cell>
          <cell r="O17">
            <v>2</v>
          </cell>
          <cell r="P17">
            <v>23</v>
          </cell>
          <cell r="Q17">
            <v>18</v>
          </cell>
          <cell r="R17">
            <v>3</v>
          </cell>
          <cell r="S17">
            <v>21</v>
          </cell>
          <cell r="T17">
            <v>18</v>
          </cell>
          <cell r="U17">
            <v>3</v>
          </cell>
          <cell r="V17">
            <v>21</v>
          </cell>
          <cell r="W17">
            <v>18</v>
          </cell>
          <cell r="X17">
            <v>3</v>
          </cell>
          <cell r="Y17">
            <v>21</v>
          </cell>
          <cell r="Z17">
            <v>18</v>
          </cell>
          <cell r="AA17">
            <v>3</v>
          </cell>
          <cell r="AB17">
            <v>21</v>
          </cell>
          <cell r="AC17">
            <v>18</v>
          </cell>
          <cell r="AD17">
            <v>3</v>
          </cell>
          <cell r="AE17">
            <v>21</v>
          </cell>
          <cell r="AF17">
            <v>18</v>
          </cell>
          <cell r="AG17">
            <v>3</v>
          </cell>
          <cell r="AH17">
            <v>21</v>
          </cell>
          <cell r="AI17">
            <v>17</v>
          </cell>
          <cell r="AJ17">
            <v>3</v>
          </cell>
          <cell r="AK17">
            <v>20</v>
          </cell>
          <cell r="AM17">
            <v>17</v>
          </cell>
          <cell r="AN17">
            <v>3</v>
          </cell>
          <cell r="AO17">
            <v>20</v>
          </cell>
        </row>
        <row r="18">
          <cell r="A18" t="str">
            <v>Portugal</v>
          </cell>
          <cell r="B18">
            <v>20</v>
          </cell>
          <cell r="C18">
            <v>3</v>
          </cell>
          <cell r="D18">
            <v>23</v>
          </cell>
          <cell r="E18">
            <v>20</v>
          </cell>
          <cell r="F18">
            <v>3</v>
          </cell>
          <cell r="G18">
            <v>23</v>
          </cell>
          <cell r="H18">
            <v>21</v>
          </cell>
          <cell r="I18">
            <v>3</v>
          </cell>
          <cell r="J18">
            <v>24</v>
          </cell>
          <cell r="K18">
            <v>21</v>
          </cell>
          <cell r="L18">
            <v>3</v>
          </cell>
          <cell r="M18">
            <v>24</v>
          </cell>
          <cell r="N18">
            <v>21</v>
          </cell>
          <cell r="O18">
            <v>3</v>
          </cell>
          <cell r="P18">
            <v>24</v>
          </cell>
          <cell r="Q18">
            <v>20</v>
          </cell>
          <cell r="R18">
            <v>4</v>
          </cell>
          <cell r="S18">
            <v>24</v>
          </cell>
          <cell r="T18">
            <v>20</v>
          </cell>
          <cell r="U18">
            <v>4</v>
          </cell>
          <cell r="V18">
            <v>24</v>
          </cell>
          <cell r="W18">
            <v>21</v>
          </cell>
          <cell r="X18">
            <v>3</v>
          </cell>
          <cell r="Y18">
            <v>24</v>
          </cell>
          <cell r="Z18">
            <v>21</v>
          </cell>
          <cell r="AA18">
            <v>3</v>
          </cell>
          <cell r="AB18">
            <v>24</v>
          </cell>
          <cell r="AC18">
            <v>21</v>
          </cell>
          <cell r="AD18">
            <v>3</v>
          </cell>
          <cell r="AE18">
            <v>24</v>
          </cell>
          <cell r="AF18">
            <v>21</v>
          </cell>
          <cell r="AG18">
            <v>3</v>
          </cell>
          <cell r="AH18">
            <v>24</v>
          </cell>
          <cell r="AI18">
            <v>21</v>
          </cell>
          <cell r="AJ18">
            <v>3</v>
          </cell>
          <cell r="AK18">
            <v>24</v>
          </cell>
          <cell r="AM18">
            <v>20</v>
          </cell>
          <cell r="AN18">
            <v>3</v>
          </cell>
          <cell r="AO18">
            <v>23</v>
          </cell>
        </row>
        <row r="19">
          <cell r="A19" t="str">
            <v>Spain</v>
          </cell>
          <cell r="B19">
            <v>165</v>
          </cell>
          <cell r="C19">
            <v>30</v>
          </cell>
          <cell r="D19">
            <v>195</v>
          </cell>
          <cell r="E19">
            <v>165</v>
          </cell>
          <cell r="F19">
            <v>29</v>
          </cell>
          <cell r="G19">
            <v>194</v>
          </cell>
          <cell r="H19">
            <v>180</v>
          </cell>
          <cell r="I19">
            <v>31</v>
          </cell>
          <cell r="J19">
            <v>211</v>
          </cell>
          <cell r="K19">
            <v>180</v>
          </cell>
          <cell r="L19">
            <v>31</v>
          </cell>
          <cell r="M19">
            <v>211</v>
          </cell>
          <cell r="N19">
            <v>180</v>
          </cell>
          <cell r="O19">
            <v>31</v>
          </cell>
          <cell r="P19">
            <v>211</v>
          </cell>
          <cell r="Q19">
            <v>173</v>
          </cell>
          <cell r="R19">
            <v>31</v>
          </cell>
          <cell r="S19">
            <v>204</v>
          </cell>
          <cell r="T19">
            <v>172</v>
          </cell>
          <cell r="U19">
            <v>31</v>
          </cell>
          <cell r="V19">
            <v>203</v>
          </cell>
          <cell r="W19">
            <v>172</v>
          </cell>
          <cell r="X19">
            <v>31</v>
          </cell>
          <cell r="Y19">
            <v>203</v>
          </cell>
          <cell r="Z19">
            <v>172</v>
          </cell>
          <cell r="AA19">
            <v>31</v>
          </cell>
          <cell r="AB19">
            <v>203</v>
          </cell>
          <cell r="AC19">
            <v>171</v>
          </cell>
          <cell r="AD19">
            <v>31</v>
          </cell>
          <cell r="AE19">
            <v>202</v>
          </cell>
          <cell r="AF19">
            <v>171</v>
          </cell>
          <cell r="AG19">
            <v>31</v>
          </cell>
          <cell r="AH19">
            <v>202</v>
          </cell>
          <cell r="AI19">
            <v>170</v>
          </cell>
          <cell r="AJ19">
            <v>31</v>
          </cell>
          <cell r="AK19">
            <v>201</v>
          </cell>
          <cell r="AM19">
            <v>165</v>
          </cell>
          <cell r="AN19">
            <v>29.5</v>
          </cell>
          <cell r="AO19">
            <v>194.5</v>
          </cell>
        </row>
        <row r="20">
          <cell r="A20" t="str">
            <v>Iberia</v>
          </cell>
          <cell r="B20">
            <v>185</v>
          </cell>
          <cell r="C20">
            <v>33</v>
          </cell>
          <cell r="D20">
            <v>218</v>
          </cell>
          <cell r="E20">
            <v>185</v>
          </cell>
          <cell r="F20">
            <v>32</v>
          </cell>
          <cell r="G20">
            <v>217</v>
          </cell>
          <cell r="H20">
            <v>201</v>
          </cell>
          <cell r="I20">
            <v>33</v>
          </cell>
          <cell r="J20">
            <v>234</v>
          </cell>
          <cell r="K20">
            <v>201</v>
          </cell>
          <cell r="L20">
            <v>34</v>
          </cell>
          <cell r="M20">
            <v>235</v>
          </cell>
          <cell r="N20">
            <v>201</v>
          </cell>
          <cell r="O20">
            <v>34</v>
          </cell>
          <cell r="P20">
            <v>235</v>
          </cell>
          <cell r="Q20">
            <v>193</v>
          </cell>
          <cell r="R20">
            <v>35</v>
          </cell>
          <cell r="S20">
            <v>228</v>
          </cell>
          <cell r="T20">
            <v>192</v>
          </cell>
          <cell r="U20">
            <v>35</v>
          </cell>
          <cell r="V20">
            <v>227</v>
          </cell>
          <cell r="W20">
            <v>193</v>
          </cell>
          <cell r="X20">
            <v>34</v>
          </cell>
          <cell r="Y20">
            <v>227</v>
          </cell>
          <cell r="Z20">
            <v>193</v>
          </cell>
          <cell r="AA20">
            <v>34</v>
          </cell>
          <cell r="AB20">
            <v>227</v>
          </cell>
          <cell r="AC20">
            <v>192</v>
          </cell>
          <cell r="AD20">
            <v>34</v>
          </cell>
          <cell r="AE20">
            <v>226</v>
          </cell>
          <cell r="AF20">
            <v>192</v>
          </cell>
          <cell r="AG20">
            <v>34</v>
          </cell>
          <cell r="AH20">
            <v>226</v>
          </cell>
          <cell r="AI20">
            <v>191</v>
          </cell>
          <cell r="AJ20">
            <v>34</v>
          </cell>
          <cell r="AK20">
            <v>225</v>
          </cell>
          <cell r="AM20">
            <v>185</v>
          </cell>
          <cell r="AN20">
            <v>32.5</v>
          </cell>
          <cell r="AO20">
            <v>217.5</v>
          </cell>
        </row>
        <row r="21">
          <cell r="A21" t="str">
            <v>Italy</v>
          </cell>
          <cell r="B21">
            <v>154</v>
          </cell>
          <cell r="C21">
            <v>38</v>
          </cell>
          <cell r="D21">
            <v>192</v>
          </cell>
          <cell r="E21">
            <v>154</v>
          </cell>
          <cell r="F21">
            <v>36</v>
          </cell>
          <cell r="G21">
            <v>190</v>
          </cell>
          <cell r="H21">
            <v>162</v>
          </cell>
          <cell r="I21">
            <v>41</v>
          </cell>
          <cell r="J21">
            <v>203</v>
          </cell>
          <cell r="K21">
            <v>162</v>
          </cell>
          <cell r="L21">
            <v>41</v>
          </cell>
          <cell r="M21">
            <v>203</v>
          </cell>
          <cell r="N21">
            <v>161</v>
          </cell>
          <cell r="O21">
            <v>40</v>
          </cell>
          <cell r="P21">
            <v>201</v>
          </cell>
          <cell r="Q21">
            <v>161</v>
          </cell>
          <cell r="R21">
            <v>40</v>
          </cell>
          <cell r="S21">
            <v>201</v>
          </cell>
          <cell r="T21">
            <v>156</v>
          </cell>
          <cell r="U21">
            <v>40</v>
          </cell>
          <cell r="V21">
            <v>196</v>
          </cell>
          <cell r="W21">
            <v>155</v>
          </cell>
          <cell r="X21">
            <v>40</v>
          </cell>
          <cell r="Y21">
            <v>195</v>
          </cell>
          <cell r="Z21">
            <v>155</v>
          </cell>
          <cell r="AA21">
            <v>39</v>
          </cell>
          <cell r="AB21">
            <v>194</v>
          </cell>
          <cell r="AC21">
            <v>154</v>
          </cell>
          <cell r="AD21">
            <v>40</v>
          </cell>
          <cell r="AE21">
            <v>194</v>
          </cell>
          <cell r="AF21">
            <v>154</v>
          </cell>
          <cell r="AG21">
            <v>39</v>
          </cell>
          <cell r="AH21">
            <v>193</v>
          </cell>
          <cell r="AI21">
            <v>154</v>
          </cell>
          <cell r="AJ21">
            <v>39</v>
          </cell>
          <cell r="AK21">
            <v>193</v>
          </cell>
          <cell r="AM21">
            <v>154</v>
          </cell>
          <cell r="AN21">
            <v>37</v>
          </cell>
          <cell r="AO21">
            <v>191</v>
          </cell>
        </row>
        <row r="22">
          <cell r="A22" t="str">
            <v xml:space="preserve">Belgium </v>
          </cell>
          <cell r="B22">
            <v>64</v>
          </cell>
          <cell r="C22">
            <v>14</v>
          </cell>
          <cell r="D22">
            <v>78</v>
          </cell>
          <cell r="E22">
            <v>64</v>
          </cell>
          <cell r="F22">
            <v>14</v>
          </cell>
          <cell r="G22">
            <v>78</v>
          </cell>
          <cell r="H22">
            <v>66</v>
          </cell>
          <cell r="I22">
            <v>19</v>
          </cell>
          <cell r="J22">
            <v>85</v>
          </cell>
          <cell r="K22">
            <v>65</v>
          </cell>
          <cell r="L22">
            <v>19</v>
          </cell>
          <cell r="M22">
            <v>84</v>
          </cell>
          <cell r="N22">
            <v>65</v>
          </cell>
          <cell r="O22">
            <v>19</v>
          </cell>
          <cell r="P22">
            <v>84</v>
          </cell>
          <cell r="Q22">
            <v>65</v>
          </cell>
          <cell r="R22">
            <v>17</v>
          </cell>
          <cell r="S22">
            <v>82</v>
          </cell>
          <cell r="T22">
            <v>65</v>
          </cell>
          <cell r="U22">
            <v>16</v>
          </cell>
          <cell r="V22">
            <v>81</v>
          </cell>
          <cell r="W22">
            <v>65</v>
          </cell>
          <cell r="X22">
            <v>16</v>
          </cell>
          <cell r="Y22">
            <v>81</v>
          </cell>
          <cell r="Z22">
            <v>65</v>
          </cell>
          <cell r="AA22">
            <v>15</v>
          </cell>
          <cell r="AB22">
            <v>80</v>
          </cell>
          <cell r="AC22">
            <v>65</v>
          </cell>
          <cell r="AD22">
            <v>15</v>
          </cell>
          <cell r="AE22">
            <v>80</v>
          </cell>
          <cell r="AF22">
            <v>65</v>
          </cell>
          <cell r="AG22">
            <v>15</v>
          </cell>
          <cell r="AH22">
            <v>80</v>
          </cell>
          <cell r="AI22">
            <v>64</v>
          </cell>
          <cell r="AJ22">
            <v>14</v>
          </cell>
          <cell r="AK22">
            <v>78</v>
          </cell>
          <cell r="AM22">
            <v>64</v>
          </cell>
          <cell r="AN22">
            <v>14</v>
          </cell>
          <cell r="AO22">
            <v>78</v>
          </cell>
        </row>
        <row r="23">
          <cell r="A23" t="str">
            <v xml:space="preserve">Holland </v>
          </cell>
          <cell r="B23">
            <v>0</v>
          </cell>
          <cell r="C23">
            <v>1</v>
          </cell>
          <cell r="D23">
            <v>1</v>
          </cell>
          <cell r="E23">
            <v>0</v>
          </cell>
          <cell r="F23">
            <v>1</v>
          </cell>
          <cell r="G23">
            <v>1</v>
          </cell>
          <cell r="H23">
            <v>0</v>
          </cell>
          <cell r="I23">
            <v>2</v>
          </cell>
          <cell r="J23">
            <v>2</v>
          </cell>
          <cell r="K23">
            <v>0</v>
          </cell>
          <cell r="L23">
            <v>2</v>
          </cell>
          <cell r="M23">
            <v>2</v>
          </cell>
          <cell r="N23">
            <v>0</v>
          </cell>
          <cell r="O23">
            <v>2</v>
          </cell>
          <cell r="P23">
            <v>2</v>
          </cell>
          <cell r="Q23">
            <v>0</v>
          </cell>
          <cell r="R23">
            <v>2</v>
          </cell>
          <cell r="S23">
            <v>2</v>
          </cell>
          <cell r="T23">
            <v>0</v>
          </cell>
          <cell r="U23">
            <v>2</v>
          </cell>
          <cell r="V23">
            <v>2</v>
          </cell>
          <cell r="W23">
            <v>0</v>
          </cell>
          <cell r="X23">
            <v>2</v>
          </cell>
          <cell r="Y23">
            <v>2</v>
          </cell>
          <cell r="Z23">
            <v>0</v>
          </cell>
          <cell r="AA23">
            <v>2</v>
          </cell>
          <cell r="AB23">
            <v>2</v>
          </cell>
          <cell r="AC23">
            <v>0</v>
          </cell>
          <cell r="AD23">
            <v>2</v>
          </cell>
          <cell r="AE23">
            <v>2</v>
          </cell>
          <cell r="AF23">
            <v>0</v>
          </cell>
          <cell r="AG23">
            <v>2</v>
          </cell>
          <cell r="AH23">
            <v>2</v>
          </cell>
          <cell r="AI23">
            <v>0</v>
          </cell>
          <cell r="AJ23">
            <v>2</v>
          </cell>
          <cell r="AK23">
            <v>2</v>
          </cell>
          <cell r="AM23">
            <v>0</v>
          </cell>
          <cell r="AN23">
            <v>1</v>
          </cell>
          <cell r="AO23">
            <v>1</v>
          </cell>
        </row>
        <row r="24">
          <cell r="A24" t="str">
            <v>Scan</v>
          </cell>
          <cell r="B24">
            <v>18</v>
          </cell>
          <cell r="C24">
            <v>4</v>
          </cell>
          <cell r="D24">
            <v>22</v>
          </cell>
          <cell r="E24">
            <v>18</v>
          </cell>
          <cell r="F24">
            <v>4</v>
          </cell>
          <cell r="G24">
            <v>22</v>
          </cell>
          <cell r="H24">
            <v>19</v>
          </cell>
          <cell r="I24">
            <v>4</v>
          </cell>
          <cell r="J24">
            <v>23</v>
          </cell>
          <cell r="K24">
            <v>18</v>
          </cell>
          <cell r="L24">
            <v>4</v>
          </cell>
          <cell r="M24">
            <v>22</v>
          </cell>
          <cell r="N24">
            <v>18</v>
          </cell>
          <cell r="O24">
            <v>4</v>
          </cell>
          <cell r="P24">
            <v>22</v>
          </cell>
          <cell r="Q24">
            <v>18</v>
          </cell>
          <cell r="R24">
            <v>4</v>
          </cell>
          <cell r="S24">
            <v>22</v>
          </cell>
          <cell r="T24">
            <v>18</v>
          </cell>
          <cell r="U24">
            <v>4</v>
          </cell>
          <cell r="V24">
            <v>22</v>
          </cell>
          <cell r="W24">
            <v>18</v>
          </cell>
          <cell r="X24">
            <v>4</v>
          </cell>
          <cell r="Y24">
            <v>22</v>
          </cell>
          <cell r="Z24">
            <v>18</v>
          </cell>
          <cell r="AA24">
            <v>4</v>
          </cell>
          <cell r="AB24">
            <v>22</v>
          </cell>
          <cell r="AC24">
            <v>18</v>
          </cell>
          <cell r="AD24">
            <v>4</v>
          </cell>
          <cell r="AE24">
            <v>22</v>
          </cell>
          <cell r="AF24">
            <v>18</v>
          </cell>
          <cell r="AG24">
            <v>4</v>
          </cell>
          <cell r="AH24">
            <v>22</v>
          </cell>
          <cell r="AI24">
            <v>18</v>
          </cell>
          <cell r="AJ24">
            <v>4</v>
          </cell>
          <cell r="AK24">
            <v>22</v>
          </cell>
          <cell r="AM24">
            <v>18</v>
          </cell>
          <cell r="AN24">
            <v>4</v>
          </cell>
          <cell r="AO24">
            <v>22</v>
          </cell>
        </row>
        <row r="25">
          <cell r="A25" t="str">
            <v>Northern Europe</v>
          </cell>
          <cell r="B25">
            <v>82</v>
          </cell>
          <cell r="C25">
            <v>19</v>
          </cell>
          <cell r="D25">
            <v>101</v>
          </cell>
          <cell r="E25">
            <v>82</v>
          </cell>
          <cell r="F25">
            <v>19</v>
          </cell>
          <cell r="G25">
            <v>101</v>
          </cell>
          <cell r="H25">
            <v>85</v>
          </cell>
          <cell r="I25">
            <v>25</v>
          </cell>
          <cell r="J25">
            <v>110</v>
          </cell>
          <cell r="K25">
            <v>83</v>
          </cell>
          <cell r="L25">
            <v>25</v>
          </cell>
          <cell r="M25">
            <v>108</v>
          </cell>
          <cell r="N25">
            <v>83</v>
          </cell>
          <cell r="O25">
            <v>25</v>
          </cell>
          <cell r="P25">
            <v>108</v>
          </cell>
          <cell r="Q25">
            <v>83</v>
          </cell>
          <cell r="R25">
            <v>23</v>
          </cell>
          <cell r="S25">
            <v>106</v>
          </cell>
          <cell r="T25">
            <v>83</v>
          </cell>
          <cell r="U25">
            <v>22</v>
          </cell>
          <cell r="V25">
            <v>105</v>
          </cell>
          <cell r="W25">
            <v>83</v>
          </cell>
          <cell r="X25">
            <v>22</v>
          </cell>
          <cell r="Y25">
            <v>105</v>
          </cell>
          <cell r="Z25">
            <v>83</v>
          </cell>
          <cell r="AA25">
            <v>21</v>
          </cell>
          <cell r="AB25">
            <v>104</v>
          </cell>
          <cell r="AC25">
            <v>83</v>
          </cell>
          <cell r="AD25">
            <v>21</v>
          </cell>
          <cell r="AE25">
            <v>104</v>
          </cell>
          <cell r="AF25">
            <v>83</v>
          </cell>
          <cell r="AG25">
            <v>21</v>
          </cell>
          <cell r="AH25">
            <v>104</v>
          </cell>
          <cell r="AI25">
            <v>82</v>
          </cell>
          <cell r="AJ25">
            <v>20</v>
          </cell>
          <cell r="AK25">
            <v>102</v>
          </cell>
          <cell r="AM25">
            <v>82</v>
          </cell>
          <cell r="AN25">
            <v>19</v>
          </cell>
          <cell r="AO25">
            <v>101</v>
          </cell>
        </row>
        <row r="26">
          <cell r="A26" t="str">
            <v>Turkey</v>
          </cell>
          <cell r="B26">
            <v>25</v>
          </cell>
          <cell r="C26">
            <v>4</v>
          </cell>
          <cell r="D26">
            <v>29</v>
          </cell>
          <cell r="E26">
            <v>25</v>
          </cell>
          <cell r="F26">
            <v>4</v>
          </cell>
          <cell r="G26">
            <v>29</v>
          </cell>
          <cell r="H26">
            <v>24</v>
          </cell>
          <cell r="I26">
            <v>4</v>
          </cell>
          <cell r="J26">
            <v>28</v>
          </cell>
          <cell r="K26">
            <v>24</v>
          </cell>
          <cell r="L26">
            <v>4</v>
          </cell>
          <cell r="M26">
            <v>28</v>
          </cell>
          <cell r="N26">
            <v>24</v>
          </cell>
          <cell r="O26">
            <v>4</v>
          </cell>
          <cell r="P26">
            <v>28</v>
          </cell>
          <cell r="Q26">
            <v>26</v>
          </cell>
          <cell r="R26">
            <v>5</v>
          </cell>
          <cell r="S26">
            <v>31</v>
          </cell>
          <cell r="T26">
            <v>26</v>
          </cell>
          <cell r="U26">
            <v>5</v>
          </cell>
          <cell r="V26">
            <v>31</v>
          </cell>
          <cell r="W26">
            <v>26</v>
          </cell>
          <cell r="X26">
            <v>5</v>
          </cell>
          <cell r="Y26">
            <v>31</v>
          </cell>
          <cell r="Z26">
            <v>26</v>
          </cell>
          <cell r="AA26">
            <v>5</v>
          </cell>
          <cell r="AB26">
            <v>31</v>
          </cell>
          <cell r="AC26">
            <v>26</v>
          </cell>
          <cell r="AD26">
            <v>5</v>
          </cell>
          <cell r="AE26">
            <v>31</v>
          </cell>
          <cell r="AF26">
            <v>26</v>
          </cell>
          <cell r="AG26">
            <v>5</v>
          </cell>
          <cell r="AH26">
            <v>31</v>
          </cell>
          <cell r="AI26">
            <v>26</v>
          </cell>
          <cell r="AJ26">
            <v>4</v>
          </cell>
          <cell r="AK26">
            <v>30</v>
          </cell>
          <cell r="AM26">
            <v>25</v>
          </cell>
          <cell r="AN26">
            <v>4</v>
          </cell>
          <cell r="AO26">
            <v>29</v>
          </cell>
        </row>
        <row r="27">
          <cell r="A27" t="str">
            <v>UK</v>
          </cell>
          <cell r="B27">
            <v>171</v>
          </cell>
          <cell r="C27">
            <v>44</v>
          </cell>
          <cell r="D27">
            <v>215</v>
          </cell>
          <cell r="E27">
            <v>169</v>
          </cell>
          <cell r="F27">
            <v>43</v>
          </cell>
          <cell r="G27">
            <v>212</v>
          </cell>
          <cell r="H27">
            <v>178</v>
          </cell>
          <cell r="I27">
            <v>46</v>
          </cell>
          <cell r="J27">
            <v>224</v>
          </cell>
          <cell r="K27">
            <v>178</v>
          </cell>
          <cell r="L27">
            <v>46</v>
          </cell>
          <cell r="M27">
            <v>224</v>
          </cell>
          <cell r="N27">
            <v>178</v>
          </cell>
          <cell r="O27">
            <v>46</v>
          </cell>
          <cell r="P27">
            <v>224</v>
          </cell>
          <cell r="Q27">
            <v>176</v>
          </cell>
          <cell r="R27">
            <v>44</v>
          </cell>
          <cell r="S27">
            <v>220</v>
          </cell>
          <cell r="T27">
            <v>176</v>
          </cell>
          <cell r="U27">
            <v>42</v>
          </cell>
          <cell r="V27">
            <v>218</v>
          </cell>
          <cell r="W27">
            <v>174</v>
          </cell>
          <cell r="X27">
            <v>40</v>
          </cell>
          <cell r="Y27">
            <v>214</v>
          </cell>
          <cell r="Z27">
            <v>173</v>
          </cell>
          <cell r="AA27">
            <v>40</v>
          </cell>
          <cell r="AB27">
            <v>213</v>
          </cell>
          <cell r="AC27">
            <v>173</v>
          </cell>
          <cell r="AD27">
            <v>44</v>
          </cell>
          <cell r="AE27">
            <v>217</v>
          </cell>
          <cell r="AF27">
            <v>172</v>
          </cell>
          <cell r="AG27">
            <v>43</v>
          </cell>
          <cell r="AH27">
            <v>215</v>
          </cell>
          <cell r="AI27">
            <v>171</v>
          </cell>
          <cell r="AJ27">
            <v>44</v>
          </cell>
          <cell r="AK27">
            <v>215</v>
          </cell>
          <cell r="AM27">
            <v>170</v>
          </cell>
          <cell r="AN27">
            <v>43.5</v>
          </cell>
          <cell r="AO27">
            <v>213.5</v>
          </cell>
        </row>
        <row r="28">
          <cell r="AH28">
            <v>0</v>
          </cell>
          <cell r="AK28">
            <v>0</v>
          </cell>
          <cell r="AM28" t="str">
            <v xml:space="preserve"> </v>
          </cell>
          <cell r="AN28" t="str">
            <v xml:space="preserve"> </v>
          </cell>
          <cell r="AO28" t="str">
            <v xml:space="preserve"> </v>
          </cell>
        </row>
        <row r="29">
          <cell r="E29" t="str">
            <v xml:space="preserve"> </v>
          </cell>
        </row>
        <row r="30">
          <cell r="A30" t="str">
            <v>Total Field</v>
          </cell>
          <cell r="B30">
            <v>1223</v>
          </cell>
          <cell r="C30">
            <v>296</v>
          </cell>
          <cell r="D30">
            <v>1519</v>
          </cell>
          <cell r="E30">
            <v>1220</v>
          </cell>
          <cell r="F30">
            <v>290</v>
          </cell>
          <cell r="G30">
            <v>1510</v>
          </cell>
          <cell r="H30">
            <v>1078</v>
          </cell>
          <cell r="I30">
            <v>254</v>
          </cell>
          <cell r="J30">
            <v>1332</v>
          </cell>
          <cell r="K30">
            <v>1076</v>
          </cell>
          <cell r="L30">
            <v>255</v>
          </cell>
          <cell r="M30">
            <v>1331</v>
          </cell>
          <cell r="N30">
            <v>1080</v>
          </cell>
          <cell r="O30">
            <v>256</v>
          </cell>
          <cell r="P30">
            <v>1336</v>
          </cell>
          <cell r="Q30">
            <v>1069</v>
          </cell>
          <cell r="R30">
            <v>255</v>
          </cell>
          <cell r="S30">
            <v>1324</v>
          </cell>
          <cell r="T30">
            <v>1063</v>
          </cell>
          <cell r="U30">
            <v>252</v>
          </cell>
          <cell r="V30">
            <v>1315</v>
          </cell>
          <cell r="W30">
            <v>1071</v>
          </cell>
          <cell r="X30">
            <v>250</v>
          </cell>
          <cell r="Y30">
            <v>1321</v>
          </cell>
          <cell r="Z30">
            <v>1068</v>
          </cell>
          <cell r="AA30">
            <v>247</v>
          </cell>
          <cell r="AB30">
            <v>1315</v>
          </cell>
          <cell r="AC30">
            <v>1072</v>
          </cell>
          <cell r="AD30">
            <v>251</v>
          </cell>
          <cell r="AE30">
            <v>1323</v>
          </cell>
          <cell r="AF30">
            <v>1067</v>
          </cell>
          <cell r="AG30">
            <v>250</v>
          </cell>
          <cell r="AH30">
            <v>1317</v>
          </cell>
          <cell r="AI30">
            <v>1061</v>
          </cell>
          <cell r="AJ30">
            <v>250</v>
          </cell>
          <cell r="AK30">
            <v>1311</v>
          </cell>
          <cell r="AM30">
            <v>1221.5</v>
          </cell>
          <cell r="AN30">
            <v>293</v>
          </cell>
          <cell r="AO30">
            <v>1514.5</v>
          </cell>
        </row>
        <row r="32">
          <cell r="A32" t="str">
            <v>Central Service  (GE cat 123)</v>
          </cell>
          <cell r="B32">
            <v>153</v>
          </cell>
          <cell r="C32">
            <v>136</v>
          </cell>
          <cell r="D32">
            <v>289</v>
          </cell>
          <cell r="E32">
            <v>154</v>
          </cell>
          <cell r="F32">
            <v>135</v>
          </cell>
          <cell r="G32">
            <v>289</v>
          </cell>
          <cell r="H32">
            <v>153</v>
          </cell>
          <cell r="I32">
            <v>125</v>
          </cell>
          <cell r="J32">
            <v>278</v>
          </cell>
          <cell r="K32">
            <v>174</v>
          </cell>
          <cell r="L32">
            <v>124</v>
          </cell>
          <cell r="M32">
            <v>298</v>
          </cell>
          <cell r="N32">
            <v>147</v>
          </cell>
          <cell r="O32">
            <v>122</v>
          </cell>
          <cell r="P32">
            <v>269</v>
          </cell>
          <cell r="Q32">
            <v>146</v>
          </cell>
          <cell r="R32">
            <v>124</v>
          </cell>
          <cell r="S32">
            <v>270</v>
          </cell>
          <cell r="T32">
            <v>146</v>
          </cell>
          <cell r="U32">
            <v>125</v>
          </cell>
          <cell r="V32">
            <v>271</v>
          </cell>
          <cell r="W32">
            <v>145</v>
          </cell>
          <cell r="X32">
            <v>128</v>
          </cell>
          <cell r="Y32">
            <v>273</v>
          </cell>
          <cell r="Z32">
            <v>149</v>
          </cell>
          <cell r="AA32">
            <v>131</v>
          </cell>
          <cell r="AB32">
            <v>280</v>
          </cell>
          <cell r="AC32">
            <v>149</v>
          </cell>
          <cell r="AD32">
            <v>127</v>
          </cell>
          <cell r="AE32">
            <v>276</v>
          </cell>
          <cell r="AF32">
            <v>148</v>
          </cell>
          <cell r="AG32">
            <v>124</v>
          </cell>
          <cell r="AH32">
            <v>272</v>
          </cell>
          <cell r="AI32">
            <v>148</v>
          </cell>
          <cell r="AJ32">
            <v>125</v>
          </cell>
          <cell r="AK32">
            <v>273</v>
          </cell>
          <cell r="AM32">
            <v>153.5</v>
          </cell>
          <cell r="AN32">
            <v>135.5</v>
          </cell>
          <cell r="AO32">
            <v>289</v>
          </cell>
        </row>
        <row r="34">
          <cell r="A34" t="str">
            <v>Total GEMS- E</v>
          </cell>
          <cell r="B34">
            <v>1376</v>
          </cell>
          <cell r="C34">
            <v>432</v>
          </cell>
          <cell r="D34">
            <v>1808</v>
          </cell>
          <cell r="E34">
            <v>1374</v>
          </cell>
          <cell r="F34">
            <v>425</v>
          </cell>
          <cell r="G34">
            <v>1799</v>
          </cell>
          <cell r="H34">
            <v>1231</v>
          </cell>
          <cell r="I34">
            <v>379</v>
          </cell>
          <cell r="J34">
            <v>1610</v>
          </cell>
          <cell r="K34">
            <v>1250</v>
          </cell>
          <cell r="L34">
            <v>379</v>
          </cell>
          <cell r="M34">
            <v>1629</v>
          </cell>
          <cell r="N34">
            <v>1227</v>
          </cell>
          <cell r="O34">
            <v>378</v>
          </cell>
          <cell r="P34">
            <v>1605</v>
          </cell>
          <cell r="Q34">
            <v>1215</v>
          </cell>
          <cell r="R34">
            <v>379</v>
          </cell>
          <cell r="S34">
            <v>1594</v>
          </cell>
          <cell r="T34">
            <v>1209</v>
          </cell>
          <cell r="U34">
            <v>377</v>
          </cell>
          <cell r="V34">
            <v>1586</v>
          </cell>
          <cell r="W34">
            <v>1216</v>
          </cell>
          <cell r="X34">
            <v>378</v>
          </cell>
          <cell r="Y34">
            <v>1594</v>
          </cell>
          <cell r="Z34">
            <v>1217</v>
          </cell>
          <cell r="AA34">
            <v>378</v>
          </cell>
          <cell r="AB34">
            <v>1595</v>
          </cell>
          <cell r="AC34">
            <v>1221</v>
          </cell>
          <cell r="AD34">
            <v>378</v>
          </cell>
          <cell r="AE34">
            <v>1599</v>
          </cell>
          <cell r="AF34">
            <v>1215</v>
          </cell>
          <cell r="AG34">
            <v>374</v>
          </cell>
          <cell r="AH34">
            <v>1589</v>
          </cell>
          <cell r="AI34">
            <v>1209</v>
          </cell>
          <cell r="AJ34">
            <v>375</v>
          </cell>
          <cell r="AK34">
            <v>1584</v>
          </cell>
          <cell r="AM34">
            <v>1375</v>
          </cell>
          <cell r="AN34">
            <v>428.5</v>
          </cell>
          <cell r="AO34">
            <v>1803.5</v>
          </cell>
        </row>
      </sheetData>
      <sheetData sheetId="3" refreshError="1">
        <row r="6">
          <cell r="A6" t="str">
            <v>Region</v>
          </cell>
          <cell r="B6" t="str">
            <v>Oct</v>
          </cell>
          <cell r="C6" t="str">
            <v>Nov</v>
          </cell>
          <cell r="D6" t="str">
            <v>TOTAL</v>
          </cell>
        </row>
        <row r="7">
          <cell r="A7" t="str">
            <v>Germany</v>
          </cell>
          <cell r="B7">
            <v>4606</v>
          </cell>
          <cell r="C7">
            <v>5081</v>
          </cell>
          <cell r="D7">
            <v>5723</v>
          </cell>
        </row>
        <row r="8">
          <cell r="A8" t="str">
            <v>Austria</v>
          </cell>
          <cell r="B8">
            <v>737</v>
          </cell>
          <cell r="C8">
            <v>809</v>
          </cell>
          <cell r="D8">
            <v>892</v>
          </cell>
          <cell r="E8" t="str">
            <v>Feb Product</v>
          </cell>
          <cell r="F8" t="str">
            <v>Feb Support</v>
          </cell>
        </row>
        <row r="9">
          <cell r="A9" t="str">
            <v>Switzerland</v>
          </cell>
          <cell r="B9">
            <v>1059</v>
          </cell>
          <cell r="C9">
            <v>1160</v>
          </cell>
          <cell r="D9">
            <v>1297</v>
          </cell>
          <cell r="E9">
            <v>129</v>
          </cell>
          <cell r="F9">
            <v>32</v>
          </cell>
        </row>
        <row r="10">
          <cell r="A10" t="str">
            <v>Central Europe</v>
          </cell>
          <cell r="B10">
            <v>6402</v>
          </cell>
          <cell r="C10">
            <v>7050</v>
          </cell>
          <cell r="D10">
            <v>7912</v>
          </cell>
          <cell r="E10">
            <v>20</v>
          </cell>
          <cell r="F10">
            <v>2</v>
          </cell>
        </row>
        <row r="11">
          <cell r="A11" t="str">
            <v>Eastern Europe</v>
          </cell>
          <cell r="B11">
            <v>941</v>
          </cell>
          <cell r="C11">
            <v>1023</v>
          </cell>
          <cell r="D11">
            <v>1254</v>
          </cell>
          <cell r="E11">
            <v>27</v>
          </cell>
          <cell r="F11">
            <v>3</v>
          </cell>
        </row>
        <row r="12">
          <cell r="A12" t="str">
            <v>MEAD</v>
          </cell>
          <cell r="B12">
            <v>397</v>
          </cell>
          <cell r="C12">
            <v>443</v>
          </cell>
          <cell r="D12">
            <v>560</v>
          </cell>
          <cell r="E12">
            <v>176</v>
          </cell>
          <cell r="F12">
            <v>37</v>
          </cell>
        </row>
        <row r="13">
          <cell r="A13" t="str">
            <v>EE / MEAD</v>
          </cell>
          <cell r="B13">
            <v>1338</v>
          </cell>
          <cell r="C13">
            <v>1466</v>
          </cell>
          <cell r="D13">
            <v>1814</v>
          </cell>
          <cell r="E13">
            <v>27</v>
          </cell>
          <cell r="F13">
            <v>21</v>
          </cell>
        </row>
        <row r="14">
          <cell r="A14" t="str">
            <v>France</v>
          </cell>
          <cell r="B14">
            <v>10314</v>
          </cell>
          <cell r="C14">
            <v>11324</v>
          </cell>
          <cell r="D14">
            <v>12807</v>
          </cell>
          <cell r="E14">
            <v>16</v>
          </cell>
          <cell r="F14">
            <v>13</v>
          </cell>
        </row>
        <row r="15">
          <cell r="A15" t="str">
            <v>Greece</v>
          </cell>
          <cell r="B15">
            <v>569</v>
          </cell>
          <cell r="C15">
            <v>626</v>
          </cell>
          <cell r="D15">
            <v>807</v>
          </cell>
          <cell r="E15">
            <v>43</v>
          </cell>
          <cell r="F15">
            <v>34</v>
          </cell>
        </row>
        <row r="16">
          <cell r="A16" t="str">
            <v>Portugal</v>
          </cell>
          <cell r="B16">
            <v>729</v>
          </cell>
          <cell r="C16">
            <v>801</v>
          </cell>
          <cell r="D16">
            <v>877</v>
          </cell>
          <cell r="E16">
            <v>369</v>
          </cell>
          <cell r="F16">
            <v>82</v>
          </cell>
        </row>
        <row r="17">
          <cell r="A17" t="str">
            <v>Spain</v>
          </cell>
          <cell r="B17">
            <v>4729</v>
          </cell>
          <cell r="C17">
            <v>5199</v>
          </cell>
          <cell r="D17">
            <v>5742</v>
          </cell>
          <cell r="E17">
            <v>17</v>
          </cell>
          <cell r="F17">
            <v>3</v>
          </cell>
        </row>
        <row r="18">
          <cell r="A18" t="str">
            <v>Iberia</v>
          </cell>
          <cell r="B18">
            <v>5458</v>
          </cell>
          <cell r="C18">
            <v>6000</v>
          </cell>
          <cell r="D18">
            <v>6619</v>
          </cell>
          <cell r="E18">
            <v>20</v>
          </cell>
          <cell r="F18">
            <v>3</v>
          </cell>
        </row>
        <row r="19">
          <cell r="A19" t="str">
            <v>Italy</v>
          </cell>
          <cell r="B19">
            <v>4352</v>
          </cell>
          <cell r="C19">
            <v>4836</v>
          </cell>
          <cell r="D19">
            <v>5349</v>
          </cell>
          <cell r="E19">
            <v>165</v>
          </cell>
          <cell r="F19">
            <v>29</v>
          </cell>
        </row>
        <row r="20">
          <cell r="A20" t="str">
            <v xml:space="preserve">Belgium </v>
          </cell>
          <cell r="B20">
            <v>1498</v>
          </cell>
          <cell r="C20">
            <v>1636</v>
          </cell>
          <cell r="D20">
            <v>1668</v>
          </cell>
          <cell r="E20">
            <v>185</v>
          </cell>
          <cell r="F20">
            <v>32</v>
          </cell>
        </row>
        <row r="21">
          <cell r="A21" t="str">
            <v xml:space="preserve">Holland </v>
          </cell>
          <cell r="B21">
            <v>516</v>
          </cell>
          <cell r="C21">
            <v>566</v>
          </cell>
          <cell r="D21">
            <v>725</v>
          </cell>
          <cell r="E21">
            <v>154</v>
          </cell>
          <cell r="F21">
            <v>36</v>
          </cell>
        </row>
        <row r="22">
          <cell r="A22" t="str">
            <v>Scan</v>
          </cell>
          <cell r="B22">
            <v>550</v>
          </cell>
          <cell r="C22">
            <v>592</v>
          </cell>
          <cell r="D22">
            <v>783</v>
          </cell>
          <cell r="E22">
            <v>64</v>
          </cell>
          <cell r="F22">
            <v>14</v>
          </cell>
        </row>
        <row r="23">
          <cell r="A23" t="str">
            <v>Northern Europe</v>
          </cell>
          <cell r="B23">
            <v>2564</v>
          </cell>
          <cell r="C23">
            <v>2794</v>
          </cell>
          <cell r="D23">
            <v>3176</v>
          </cell>
          <cell r="E23">
            <v>0</v>
          </cell>
          <cell r="F23">
            <v>1</v>
          </cell>
        </row>
        <row r="24">
          <cell r="A24" t="str">
            <v>Turkey</v>
          </cell>
          <cell r="B24">
            <v>855</v>
          </cell>
          <cell r="C24">
            <v>974</v>
          </cell>
          <cell r="D24">
            <v>1210</v>
          </cell>
          <cell r="E24">
            <v>18</v>
          </cell>
          <cell r="F24">
            <v>4</v>
          </cell>
        </row>
        <row r="25">
          <cell r="A25" t="str">
            <v>UK</v>
          </cell>
          <cell r="B25">
            <v>4515</v>
          </cell>
          <cell r="C25">
            <v>5089</v>
          </cell>
          <cell r="D25">
            <v>5127</v>
          </cell>
          <cell r="E25">
            <v>82</v>
          </cell>
          <cell r="F25">
            <v>19</v>
          </cell>
        </row>
        <row r="26">
          <cell r="A26" t="str">
            <v>Turkey</v>
          </cell>
          <cell r="B26">
            <v>25</v>
          </cell>
          <cell r="C26">
            <v>4</v>
          </cell>
          <cell r="D26">
            <v>29</v>
          </cell>
          <cell r="E26">
            <v>25</v>
          </cell>
          <cell r="F26">
            <v>4</v>
          </cell>
        </row>
        <row r="27">
          <cell r="A27" t="str">
            <v>UK</v>
          </cell>
          <cell r="B27">
            <v>171</v>
          </cell>
          <cell r="C27">
            <v>44</v>
          </cell>
          <cell r="D27">
            <v>215</v>
          </cell>
          <cell r="E27">
            <v>169</v>
          </cell>
          <cell r="F27">
            <v>43</v>
          </cell>
        </row>
        <row r="28">
          <cell r="A28" t="str">
            <v>Total Field</v>
          </cell>
          <cell r="B28">
            <v>36367</v>
          </cell>
          <cell r="C28">
            <v>40159</v>
          </cell>
          <cell r="D28">
            <v>44821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sheetName val="NEW PROFIT"/>
      <sheetName val="New Pvfp"/>
      <sheetName val="A"/>
      <sheetName val="CAS Testing"/>
      <sheetName val="VA89_CHG"/>
      <sheetName val="VA90_CHG"/>
      <sheetName val="VA91_CHG"/>
      <sheetName val="VA92_CHG"/>
      <sheetName val="VA93_CHG"/>
      <sheetName val="VA94_CHG"/>
      <sheetName val="VA95_CHG"/>
      <sheetName val="VA96_CHG"/>
      <sheetName val="Old PVFP"/>
      <sheetName val="Unlock"/>
      <sheetName val="Total Unlocking"/>
      <sheetName val="Validation Inputs"/>
      <sheetName val="Core + Deals"/>
      <sheetName val="P&amp;L Summary Page"/>
      <sheetName val="#REF"/>
      <sheetName val="--&gt; R&amp;O"/>
      <sheetName val="PopCache"/>
      <sheetName val="Overview"/>
      <sheetName val="catalog team requirment"/>
      <sheetName val="vlookup validation edit check"/>
      <sheetName val="Comm Mtg"/>
      <sheetName val="Status Summary"/>
      <sheetName val="Data"/>
      <sheetName val="Qvar"/>
      <sheetName val="Sheet1"/>
      <sheetName val="pitch"/>
      <sheetName val="SC984"/>
      <sheetName val="5-Final Variable Table"/>
      <sheetName val="Network"/>
      <sheetName val="Dropdown Options"/>
      <sheetName val="Liabilities Assumptions"/>
      <sheetName val="Business Summary Reports"/>
      <sheetName val="3800-004"/>
      <sheetName val="3800-003"/>
      <sheetName val="Map"/>
      <sheetName val="LCGRAPH"/>
      <sheetName val="Borrowing Base"/>
      <sheetName val="Cumulative Temp Diff"/>
      <sheetName val="Sheet3"/>
      <sheetName val=""/>
      <sheetName val="Sheet4"/>
      <sheetName val="Aug6MTM"/>
      <sheetName val="List"/>
      <sheetName val="expnov98"/>
      <sheetName val="Configuration"/>
      <sheetName val="Reference lookups"/>
      <sheetName val="Parts References"/>
      <sheetName val="Lookups"/>
      <sheetName val="BUM Tracker spreadsheet"/>
      <sheetName val="Log_book"/>
      <sheetName val="code_vlookup"/>
      <sheetName val="2Q03_Oracle_Data_v2"/>
      <sheetName val="ENTREE JOURNAL"/>
      <sheetName val="Economic Inputs"/>
      <sheetName val="Profile-Volume"/>
      <sheetName val="PREÇO REGINA"/>
      <sheetName val="Template Lookups"/>
      <sheetName val="Data Validations"/>
      <sheetName val="validation"/>
      <sheetName val="Inventory"/>
      <sheetName val="Category Reference"/>
      <sheetName val="2. Alstom SS Employees"/>
      <sheetName val="3. Alstom SS Employees"/>
      <sheetName val="Data Validation"/>
      <sheetName val="Mapping"/>
      <sheetName val="Instruction"/>
      <sheetName val="Coversheet"/>
      <sheetName val="Project Summary"/>
      <sheetName val="Adjustment Summary"/>
      <sheetName val="Project Info - Key Facts"/>
      <sheetName val="Testwork -&gt;&gt;"/>
      <sheetName val="Risks"/>
      <sheetName val="NCR Risk Analysis"/>
      <sheetName val="Risk Commentary"/>
      <sheetName val="Contract Obligations LDs &amp; PGs"/>
      <sheetName val="LD Risk Calculation"/>
      <sheetName val="CTC -&gt;&gt;"/>
      <sheetName val="Project Financials"/>
      <sheetName val="Summary"/>
      <sheetName val="EQUIPMENT"/>
      <sheetName val="Project Mgmt"/>
      <sheetName val="Engineering"/>
      <sheetName val="Finance"/>
      <sheetName val="Other"/>
      <sheetName val="Transport"/>
      <sheetName val="Site"/>
      <sheetName val="Rev Rec &gt;&gt;"/>
      <sheetName val="Restatement - CTC "/>
      <sheetName val="Restatement - Milestones"/>
      <sheetName val="Cut off Testwork"/>
      <sheetName val="Cutoff Testwork - ERP Confirmed"/>
      <sheetName val="Drop down list"/>
      <sheetName val="NEW_PROFIT"/>
      <sheetName val="New_Pvfp"/>
      <sheetName val="CAS_Testing"/>
      <sheetName val="Old_PVFP"/>
      <sheetName val="Total_Unlocking"/>
      <sheetName val="Validation_Inputs"/>
      <sheetName val="Comm_Mtg"/>
      <sheetName val="catalog_team_requirment"/>
      <sheetName val="vlookup_validation_edit_check"/>
      <sheetName val="P&amp;L_Summary_Page"/>
      <sheetName val="Core_+_Deals"/>
      <sheetName val="--&gt;_R&amp;O"/>
      <sheetName val="Status_Summary"/>
      <sheetName val="5-Final_Variable_Table"/>
      <sheetName val="Dropdown_Options"/>
      <sheetName val="Liabilities_Assumptions"/>
      <sheetName val="Business_Summary_Reports"/>
      <sheetName val="Borrowing_Base"/>
      <sheetName val="BUM_Tracker_spreadsheet"/>
      <sheetName val="Template_Lookups"/>
      <sheetName val="Cumulative_Temp_Diff"/>
      <sheetName val="Reference_lookups"/>
      <sheetName val="Parts_References"/>
      <sheetName val="ENTREE_JOURNAL"/>
      <sheetName val="Economic_Inputs"/>
      <sheetName val="PREÇO_REGINA"/>
      <sheetName val="Data_Validations"/>
      <sheetName val="Category_Reference"/>
      <sheetName val="2__Alstom_SS_Employees"/>
      <sheetName val="3__Alstom_SS_Employees"/>
      <sheetName val="Data_Validation"/>
      <sheetName val="Project_Summary"/>
      <sheetName val="Adjustment_Summary"/>
      <sheetName val="Project_Info_-_Key_Facts"/>
      <sheetName val="Testwork_-&gt;&gt;"/>
      <sheetName val="NCR_Risk_Analysis"/>
      <sheetName val="Risk_Commentary"/>
      <sheetName val="Contract_Obligations_LDs_&amp;_PGs"/>
      <sheetName val="LD_Risk_Calculation"/>
      <sheetName val="CTC_-&gt;&gt;"/>
      <sheetName val="Project_Financials"/>
      <sheetName val="Project_Mgmt"/>
      <sheetName val="Rev_Rec_&gt;&gt;"/>
      <sheetName val="Restatement_-_CTC_"/>
      <sheetName val="Restatement_-_Milestones"/>
      <sheetName val="Cut_off_Testwork"/>
      <sheetName val="Cutoff_Testwork_-_ERP_Confirmed"/>
      <sheetName val="Drop_down_list"/>
      <sheetName val="Currency table"/>
      <sheetName val="EoP"/>
      <sheetName val="Ref - Dropdown"/>
    </sheetNames>
    <sheetDataSet>
      <sheetData sheetId="0" refreshError="1">
        <row r="1">
          <cell r="I1" t="str">
            <v>GROSS PROFITS</v>
          </cell>
          <cell r="CD1" t="str">
            <v xml:space="preserve"> VARIABLE ANNUITY</v>
          </cell>
          <cell r="CN1">
            <v>38649.486968750003</v>
          </cell>
        </row>
        <row r="2">
          <cell r="J2" t="str">
            <v>ISSUE YEAR</v>
          </cell>
          <cell r="BA2" t="str">
            <v>VARIABLE ANNUITY</v>
          </cell>
          <cell r="CD2" t="str">
            <v>BY DISTRIBUTION ARM</v>
          </cell>
        </row>
        <row r="4">
          <cell r="D4">
            <v>1989</v>
          </cell>
          <cell r="F4">
            <v>1990</v>
          </cell>
          <cell r="H4">
            <v>1991</v>
          </cell>
          <cell r="J4">
            <v>1992</v>
          </cell>
          <cell r="L4">
            <v>1993</v>
          </cell>
          <cell r="N4">
            <v>1994</v>
          </cell>
          <cell r="P4">
            <v>1995</v>
          </cell>
          <cell r="R4">
            <v>1996</v>
          </cell>
          <cell r="T4" t="str">
            <v>TOTAL</v>
          </cell>
          <cell r="BE4" t="str">
            <v>PV</v>
          </cell>
          <cell r="BG4" t="str">
            <v>PV</v>
          </cell>
          <cell r="BO4" t="str">
            <v>GROSS</v>
          </cell>
          <cell r="BW4" t="str">
            <v xml:space="preserve">      BOP PVFP</v>
          </cell>
          <cell r="CB4" t="str">
            <v xml:space="preserve">   CHANGE IN PVFP</v>
          </cell>
          <cell r="CG4" t="str">
            <v xml:space="preserve">  INTEREST ON PVFP</v>
          </cell>
          <cell r="CL4" t="str">
            <v xml:space="preserve">   GROSS CHANGE IN PVFP</v>
          </cell>
        </row>
        <row r="5">
          <cell r="D5">
            <v>22915.28493390113</v>
          </cell>
          <cell r="F5">
            <v>112316.10401908388</v>
          </cell>
          <cell r="H5">
            <v>272596.99238300946</v>
          </cell>
          <cell r="J5">
            <v>659976.81676445226</v>
          </cell>
          <cell r="L5">
            <v>1618925.8817947304</v>
          </cell>
          <cell r="N5">
            <v>2528979.448999275</v>
          </cell>
          <cell r="P5">
            <v>1846563.78194584</v>
          </cell>
          <cell r="R5">
            <v>631915.72074434324</v>
          </cell>
          <cell r="AZ5" t="str">
            <v>POLICY</v>
          </cell>
          <cell r="BA5" t="str">
            <v>GROSS</v>
          </cell>
          <cell r="BC5" t="str">
            <v>GROSS</v>
          </cell>
          <cell r="BE5" t="str">
            <v>PROFITS</v>
          </cell>
          <cell r="BG5" t="str">
            <v>PROFITS</v>
          </cell>
          <cell r="BI5" t="str">
            <v>BOP</v>
          </cell>
          <cell r="BK5" t="str">
            <v>CHANGE</v>
          </cell>
          <cell r="BM5" t="str">
            <v xml:space="preserve">INTEREST </v>
          </cell>
          <cell r="BO5" t="str">
            <v>CHANGE</v>
          </cell>
          <cell r="BU5" t="str">
            <v>POLICY</v>
          </cell>
        </row>
        <row r="6">
          <cell r="A6" t="str">
            <v>95/96</v>
          </cell>
          <cell r="D6">
            <v>22915.28493390113</v>
          </cell>
          <cell r="F6">
            <v>112316.10401908388</v>
          </cell>
          <cell r="H6">
            <v>272596.99238300946</v>
          </cell>
          <cell r="J6">
            <v>659976.81676445226</v>
          </cell>
          <cell r="L6">
            <v>1618925.8817947304</v>
          </cell>
          <cell r="N6">
            <v>2528979.448999275</v>
          </cell>
          <cell r="P6">
            <v>1846563.78194584</v>
          </cell>
          <cell r="R6">
            <v>631915.72074434324</v>
          </cell>
          <cell r="T6">
            <v>7694190.0315846354</v>
          </cell>
          <cell r="AZ6" t="str">
            <v>YEAR</v>
          </cell>
          <cell r="BA6" t="str">
            <v>PROFITS</v>
          </cell>
          <cell r="BC6" t="str">
            <v>PROFITS</v>
          </cell>
          <cell r="BE6" t="str">
            <v>AT 15%</v>
          </cell>
          <cell r="BG6" t="str">
            <v>AT 7.15%</v>
          </cell>
          <cell r="BI6" t="str">
            <v>PVFP</v>
          </cell>
          <cell r="BK6" t="str">
            <v>IN PVFP</v>
          </cell>
          <cell r="BM6" t="str">
            <v>ON PVFP</v>
          </cell>
          <cell r="BO6" t="str">
            <v>IN PVFP</v>
          </cell>
          <cell r="BQ6" t="str">
            <v xml:space="preserve"> </v>
          </cell>
          <cell r="BU6" t="str">
            <v>YEAR</v>
          </cell>
          <cell r="BV6" t="str">
            <v>Career</v>
          </cell>
          <cell r="BW6" t="str">
            <v>Stock</v>
          </cell>
          <cell r="BX6" t="str">
            <v>Fin Inst</v>
          </cell>
          <cell r="BY6" t="str">
            <v>Total</v>
          </cell>
          <cell r="CA6" t="str">
            <v>Career</v>
          </cell>
          <cell r="CB6" t="str">
            <v>Stock</v>
          </cell>
          <cell r="CC6" t="str">
            <v>Fin Inst</v>
          </cell>
          <cell r="CD6" t="str">
            <v>Total</v>
          </cell>
          <cell r="CF6" t="str">
            <v>Career</v>
          </cell>
          <cell r="CG6" t="str">
            <v>Stock</v>
          </cell>
          <cell r="CH6" t="str">
            <v>Fin Inst</v>
          </cell>
          <cell r="CI6" t="str">
            <v>Total</v>
          </cell>
          <cell r="CK6" t="str">
            <v>Career</v>
          </cell>
          <cell r="CL6" t="str">
            <v>Stock</v>
          </cell>
          <cell r="CM6" t="str">
            <v>Fin Inst</v>
          </cell>
          <cell r="CN6" t="str">
            <v>Total</v>
          </cell>
        </row>
        <row r="7">
          <cell r="A7" t="str">
            <v>96/97</v>
          </cell>
          <cell r="D7">
            <v>88825.023983158666</v>
          </cell>
          <cell r="F7">
            <v>395912.34928029386</v>
          </cell>
          <cell r="H7">
            <v>1092058.7585989663</v>
          </cell>
          <cell r="J7">
            <v>2666015.8490538294</v>
          </cell>
          <cell r="L7">
            <v>6906636.3885818059</v>
          </cell>
          <cell r="N7">
            <v>11056908.252046963</v>
          </cell>
          <cell r="P7">
            <v>10869619.469362834</v>
          </cell>
          <cell r="R7">
            <v>3600933.2592741032</v>
          </cell>
          <cell r="T7">
            <v>36676909.350181952</v>
          </cell>
        </row>
        <row r="8">
          <cell r="A8" t="str">
            <v>97/98</v>
          </cell>
          <cell r="D8">
            <v>87701.597274778411</v>
          </cell>
          <cell r="F8">
            <v>385066.43693109544</v>
          </cell>
          <cell r="H8">
            <v>979695.59731979459</v>
          </cell>
          <cell r="J8">
            <v>2829309.3410061994</v>
          </cell>
          <cell r="L8">
            <v>7336288.6718334099</v>
          </cell>
          <cell r="N8">
            <v>12119201.03120924</v>
          </cell>
          <cell r="P8">
            <v>12202796.578887617</v>
          </cell>
          <cell r="R8">
            <v>4094120.3756795265</v>
          </cell>
          <cell r="T8">
            <v>40034179.630141661</v>
          </cell>
          <cell r="AZ8" t="str">
            <v>95/96 (1/4)</v>
          </cell>
          <cell r="BA8">
            <v>7694190.0315846354</v>
          </cell>
          <cell r="BC8">
            <v>7694190.0315846344</v>
          </cell>
          <cell r="BE8">
            <v>7429993.7467209576</v>
          </cell>
          <cell r="BG8">
            <v>7562490.8898970149</v>
          </cell>
          <cell r="BI8">
            <v>157781788.99171826</v>
          </cell>
          <cell r="BK8">
            <v>-3036423.9020630717</v>
          </cell>
          <cell r="BM8">
            <v>2747735.6980233705</v>
          </cell>
          <cell r="BO8">
            <v>-5784159.6000864422</v>
          </cell>
          <cell r="BQ8" t="str">
            <v xml:space="preserve"> </v>
          </cell>
          <cell r="BU8" t="str">
            <v>95/96 (1/4)</v>
          </cell>
          <cell r="BV8">
            <v>5043434</v>
          </cell>
          <cell r="BW8">
            <v>89422674</v>
          </cell>
          <cell r="BX8">
            <v>18942685</v>
          </cell>
          <cell r="BY8">
            <v>113408793</v>
          </cell>
          <cell r="CA8">
            <v>-95043.745553260669</v>
          </cell>
          <cell r="CB8">
            <v>-1643689.4428423345</v>
          </cell>
          <cell r="CC8">
            <v>-443756.76795416698</v>
          </cell>
          <cell r="CD8">
            <v>-2182489.9563497622</v>
          </cell>
          <cell r="CF8">
            <v>87830.311286128126</v>
          </cell>
          <cell r="CG8">
            <v>1557276.5091122352</v>
          </cell>
          <cell r="CH8">
            <v>329882.7584826271</v>
          </cell>
          <cell r="CI8">
            <v>1974989.5788809904</v>
          </cell>
          <cell r="CK8">
            <v>-182874.0568393888</v>
          </cell>
          <cell r="CL8">
            <v>-3200965.9519545697</v>
          </cell>
          <cell r="CM8">
            <v>-773639.52643679408</v>
          </cell>
          <cell r="CN8">
            <v>-4157479.5352307525</v>
          </cell>
        </row>
        <row r="9">
          <cell r="A9" t="str">
            <v>98/99</v>
          </cell>
          <cell r="D9">
            <v>88433.764786706131</v>
          </cell>
          <cell r="F9">
            <v>381668.66154277488</v>
          </cell>
          <cell r="H9">
            <v>917144.87375697296</v>
          </cell>
          <cell r="J9">
            <v>2543322.3611632464</v>
          </cell>
          <cell r="L9">
            <v>7727870.4665398831</v>
          </cell>
          <cell r="N9">
            <v>12765580.229561862</v>
          </cell>
          <cell r="P9">
            <v>13419623.442722656</v>
          </cell>
          <cell r="R9">
            <v>4511531.8597307671</v>
          </cell>
          <cell r="T9">
            <v>42355175.659804866</v>
          </cell>
          <cell r="AZ9" t="str">
            <v>96/97</v>
          </cell>
          <cell r="BA9">
            <v>36676909.350181952</v>
          </cell>
          <cell r="BC9">
            <v>36676909.350181952</v>
          </cell>
          <cell r="BE9">
            <v>30797852.270152066</v>
          </cell>
          <cell r="BG9">
            <v>33643604.012921251</v>
          </cell>
          <cell r="BI9">
            <v>154745365.08965519</v>
          </cell>
          <cell r="BK9">
            <v>-16507822.037697315</v>
          </cell>
          <cell r="BM9">
            <v>11064293.603910346</v>
          </cell>
          <cell r="BO9">
            <v>-27572115.641607661</v>
          </cell>
          <cell r="BU9" t="str">
            <v>96/97</v>
          </cell>
          <cell r="BV9">
            <v>4948390.2544467393</v>
          </cell>
          <cell r="BW9">
            <v>87778984.557157665</v>
          </cell>
          <cell r="BX9">
            <v>18498928.232045833</v>
          </cell>
          <cell r="BY9">
            <v>111226303.04365024</v>
          </cell>
          <cell r="CA9">
            <v>-524467.68325320445</v>
          </cell>
          <cell r="CB9">
            <v>-9198879.767279923</v>
          </cell>
          <cell r="CC9">
            <v>-2141977.3395940773</v>
          </cell>
          <cell r="CD9">
            <v>-11865324.790127205</v>
          </cell>
          <cell r="CF9">
            <v>353809.90319294186</v>
          </cell>
          <cell r="CG9">
            <v>6276197.3958367715</v>
          </cell>
          <cell r="CH9">
            <v>1322673.3685912769</v>
          </cell>
          <cell r="CI9">
            <v>7952680.6676209904</v>
          </cell>
          <cell r="CK9">
            <v>-878277.58644614625</v>
          </cell>
          <cell r="CL9">
            <v>-15475077.163116693</v>
          </cell>
          <cell r="CM9">
            <v>-3464650.7081853542</v>
          </cell>
          <cell r="CN9">
            <v>-19818005.457748193</v>
          </cell>
        </row>
        <row r="10">
          <cell r="A10" t="str">
            <v>99/00</v>
          </cell>
          <cell r="D10">
            <v>73177.915698473094</v>
          </cell>
          <cell r="F10">
            <v>384166.93278825801</v>
          </cell>
          <cell r="H10">
            <v>864319.86056473863</v>
          </cell>
          <cell r="J10">
            <v>2377560.1620207545</v>
          </cell>
          <cell r="L10">
            <v>6567802.3763986947</v>
          </cell>
          <cell r="N10">
            <v>13280309.482922411</v>
          </cell>
          <cell r="P10">
            <v>14219936.118636709</v>
          </cell>
          <cell r="R10">
            <v>3986020.2026360915</v>
          </cell>
          <cell r="T10">
            <v>41753293.051666126</v>
          </cell>
          <cell r="AZ10" t="str">
            <v>97/98</v>
          </cell>
          <cell r="BA10">
            <v>40034179.630141661</v>
          </cell>
          <cell r="BC10">
            <v>40034179.630141661</v>
          </cell>
          <cell r="BE10">
            <v>29232152.299652644</v>
          </cell>
          <cell r="BG10">
            <v>34272717.316590145</v>
          </cell>
          <cell r="BI10">
            <v>138237543.05195788</v>
          </cell>
          <cell r="BK10">
            <v>-20211982.042345166</v>
          </cell>
          <cell r="BM10">
            <v>9883984.3282149881</v>
          </cell>
          <cell r="BO10">
            <v>-30095966.370560154</v>
          </cell>
          <cell r="BU10" t="str">
            <v>97/98</v>
          </cell>
          <cell r="BV10">
            <v>4423922.5711935349</v>
          </cell>
          <cell r="BW10">
            <v>78580104.789877743</v>
          </cell>
          <cell r="BX10">
            <v>16356950.892451756</v>
          </cell>
          <cell r="BY10">
            <v>99360978.253523022</v>
          </cell>
          <cell r="CA10">
            <v>-645170.36798526859</v>
          </cell>
          <cell r="CB10">
            <v>-11325364.715099722</v>
          </cell>
          <cell r="CC10">
            <v>-2557228.2425061297</v>
          </cell>
          <cell r="CD10">
            <v>-14527763.325591121</v>
          </cell>
          <cell r="CF10">
            <v>316310.4638403377</v>
          </cell>
          <cell r="CG10">
            <v>5618477.4924762584</v>
          </cell>
          <cell r="CH10">
            <v>1169521.9888103004</v>
          </cell>
          <cell r="CI10">
            <v>7104309.9451268967</v>
          </cell>
          <cell r="CK10">
            <v>-961480.83182560629</v>
          </cell>
          <cell r="CL10">
            <v>-16943842.207575981</v>
          </cell>
          <cell r="CM10">
            <v>-3726750.23131643</v>
          </cell>
          <cell r="CN10">
            <v>-21632073.270718016</v>
          </cell>
        </row>
        <row r="11">
          <cell r="A11" t="str">
            <v>00/01</v>
          </cell>
          <cell r="D11">
            <v>61479.143292464993</v>
          </cell>
          <cell r="F11">
            <v>286388.30947843514</v>
          </cell>
          <cell r="H11">
            <v>737839.03853031551</v>
          </cell>
          <cell r="J11">
            <v>1944637.876671853</v>
          </cell>
          <cell r="L11">
            <v>5131692.8537053075</v>
          </cell>
          <cell r="N11">
            <v>10144208.515865074</v>
          </cell>
          <cell r="P11">
            <v>12516758.492182538</v>
          </cell>
          <cell r="R11">
            <v>2830078.3604098675</v>
          </cell>
          <cell r="T11">
            <v>33653082.590135857</v>
          </cell>
          <cell r="AZ11" t="str">
            <v>98/99</v>
          </cell>
          <cell r="BA11">
            <v>42355175.659804866</v>
          </cell>
          <cell r="BC11">
            <v>42355175.659804866</v>
          </cell>
          <cell r="BE11">
            <v>26892953.81888628</v>
          </cell>
          <cell r="BG11">
            <v>33840121.7795875</v>
          </cell>
          <cell r="BI11">
            <v>118025561.00961271</v>
          </cell>
          <cell r="BK11">
            <v>-23401963.283323377</v>
          </cell>
          <cell r="BM11">
            <v>8438827.6121873073</v>
          </cell>
          <cell r="BO11">
            <v>-31840790.895510685</v>
          </cell>
          <cell r="BU11" t="str">
            <v>98/99</v>
          </cell>
          <cell r="BV11">
            <v>3778752.2032082663</v>
          </cell>
          <cell r="BW11">
            <v>67254740.07477802</v>
          </cell>
          <cell r="BX11">
            <v>13799722.649945626</v>
          </cell>
          <cell r="BY11">
            <v>84833214.92793192</v>
          </cell>
          <cell r="CA11">
            <v>-748504.328418958</v>
          </cell>
          <cell r="CB11">
            <v>-13190737.98310221</v>
          </cell>
          <cell r="CC11">
            <v>-2881383.3560666386</v>
          </cell>
          <cell r="CD11">
            <v>-16820625.667587809</v>
          </cell>
          <cell r="CF11">
            <v>270180.782529391</v>
          </cell>
          <cell r="CG11">
            <v>4808713.9153466281</v>
          </cell>
          <cell r="CH11">
            <v>986680.1694711122</v>
          </cell>
          <cell r="CI11">
            <v>6065574.8673471315</v>
          </cell>
          <cell r="CK11">
            <v>-1018685.110948349</v>
          </cell>
          <cell r="CL11">
            <v>-17999451.89844884</v>
          </cell>
          <cell r="CM11">
            <v>-3868063.5255377507</v>
          </cell>
          <cell r="CN11">
            <v>-22886200.534934942</v>
          </cell>
        </row>
        <row r="12">
          <cell r="A12" t="str">
            <v>01/02</v>
          </cell>
          <cell r="D12">
            <v>39699.079875156043</v>
          </cell>
          <cell r="F12">
            <v>185037.48658383961</v>
          </cell>
          <cell r="H12">
            <v>415611.95299430093</v>
          </cell>
          <cell r="J12">
            <v>1206383.9166789376</v>
          </cell>
          <cell r="L12">
            <v>3144680.3802405642</v>
          </cell>
          <cell r="N12">
            <v>5618728.1301317299</v>
          </cell>
          <cell r="P12">
            <v>7243033.9758078922</v>
          </cell>
          <cell r="R12">
            <v>1694943.1135692808</v>
          </cell>
          <cell r="T12">
            <v>19548118.035881706</v>
          </cell>
          <cell r="AZ12" t="str">
            <v>99/00</v>
          </cell>
          <cell r="BA12">
            <v>41753293.051666126</v>
          </cell>
          <cell r="BC12">
            <v>41753293.051666118</v>
          </cell>
          <cell r="BE12">
            <v>23052865.273209259</v>
          </cell>
          <cell r="BG12">
            <v>31133216.253534749</v>
          </cell>
          <cell r="BI12">
            <v>94623597.726289332</v>
          </cell>
          <cell r="BK12">
            <v>-24622734.320606932</v>
          </cell>
          <cell r="BM12">
            <v>6765587.2374296868</v>
          </cell>
          <cell r="BO12">
            <v>-31388321.558036618</v>
          </cell>
          <cell r="BU12" t="str">
            <v>99/00</v>
          </cell>
          <cell r="BV12">
            <v>3030247.8747893083</v>
          </cell>
          <cell r="BW12">
            <v>54064002.091675811</v>
          </cell>
          <cell r="BX12">
            <v>10918339.293878987</v>
          </cell>
          <cell r="BY12">
            <v>68012589.260344103</v>
          </cell>
          <cell r="CA12">
            <v>-786623.94517786335</v>
          </cell>
          <cell r="CB12">
            <v>-14025838.758666627</v>
          </cell>
          <cell r="CC12">
            <v>-2885616.3805945748</v>
          </cell>
          <cell r="CD12">
            <v>-17698079.084439065</v>
          </cell>
          <cell r="CF12">
            <v>216662.72304743552</v>
          </cell>
          <cell r="CG12">
            <v>3865576.1495548203</v>
          </cell>
          <cell r="CH12">
            <v>780661.25951234752</v>
          </cell>
          <cell r="CI12">
            <v>4862900.1321146032</v>
          </cell>
          <cell r="CK12">
            <v>-1003286.6682252989</v>
          </cell>
          <cell r="CL12">
            <v>-17891414.908221446</v>
          </cell>
          <cell r="CM12">
            <v>-3666277.6401069225</v>
          </cell>
          <cell r="CN12">
            <v>-22560979.216553669</v>
          </cell>
        </row>
        <row r="13">
          <cell r="A13" t="str">
            <v>02/03</v>
          </cell>
          <cell r="D13">
            <v>31636.729829177937</v>
          </cell>
          <cell r="F13">
            <v>137535.26391572534</v>
          </cell>
          <cell r="H13">
            <v>312904.79111427104</v>
          </cell>
          <cell r="J13">
            <v>741108.45544051146</v>
          </cell>
          <cell r="L13">
            <v>2265819.415276452</v>
          </cell>
          <cell r="N13">
            <v>3919734.5381532526</v>
          </cell>
          <cell r="P13">
            <v>4544541.8360141078</v>
          </cell>
          <cell r="R13">
            <v>1256558.5108698811</v>
          </cell>
          <cell r="T13">
            <v>13209839.540613379</v>
          </cell>
          <cell r="AZ13" t="str">
            <v>00/01</v>
          </cell>
          <cell r="BA13">
            <v>33653082.590135857</v>
          </cell>
          <cell r="BC13">
            <v>33653082.590135857</v>
          </cell>
          <cell r="BE13">
            <v>16157017.280958245</v>
          </cell>
          <cell r="BG13">
            <v>23418869.719960246</v>
          </cell>
          <cell r="BI13">
            <v>70000863.4056824</v>
          </cell>
          <cell r="BK13">
            <v>-20293871.60933809</v>
          </cell>
          <cell r="BM13">
            <v>5005061.7335062912</v>
          </cell>
          <cell r="BO13">
            <v>-25298933.342844382</v>
          </cell>
          <cell r="BU13" t="str">
            <v>00/01</v>
          </cell>
          <cell r="BV13">
            <v>2243623.9296114449</v>
          </cell>
          <cell r="BW13">
            <v>40038163.333009183</v>
          </cell>
          <cell r="BX13">
            <v>8032722.9132844126</v>
          </cell>
          <cell r="BY13">
            <v>50314510.175905041</v>
          </cell>
          <cell r="CA13">
            <v>-650232.63045809511</v>
          </cell>
          <cell r="CB13">
            <v>-11589730.932384655</v>
          </cell>
          <cell r="CC13">
            <v>-2346659.5146329617</v>
          </cell>
          <cell r="CD13">
            <v>-14586623.077475712</v>
          </cell>
          <cell r="CF13">
            <v>160419.11096721829</v>
          </cell>
          <cell r="CG13">
            <v>2862728.6783101559</v>
          </cell>
          <cell r="CH13">
            <v>574339.68829983543</v>
          </cell>
          <cell r="CI13">
            <v>3597487.4775772095</v>
          </cell>
          <cell r="CK13">
            <v>-810651.7414253134</v>
          </cell>
          <cell r="CL13">
            <v>-14452459.610694811</v>
          </cell>
          <cell r="CM13">
            <v>-2920999.2029327974</v>
          </cell>
          <cell r="CN13">
            <v>-18184110.555052921</v>
          </cell>
        </row>
        <row r="14">
          <cell r="A14" t="str">
            <v>03/04</v>
          </cell>
          <cell r="D14">
            <v>27125.166299764307</v>
          </cell>
          <cell r="F14">
            <v>117093.67033329385</v>
          </cell>
          <cell r="H14">
            <v>272065.17098421673</v>
          </cell>
          <cell r="J14">
            <v>669087.76898555167</v>
          </cell>
          <cell r="L14">
            <v>1737287.2803264244</v>
          </cell>
          <cell r="N14">
            <v>3633078.0033092014</v>
          </cell>
          <cell r="P14">
            <v>3830059.4181344081</v>
          </cell>
          <cell r="R14">
            <v>1105823.2548988019</v>
          </cell>
          <cell r="T14">
            <v>11391619.733271662</v>
          </cell>
          <cell r="AZ14" t="str">
            <v>01/02</v>
          </cell>
          <cell r="BA14">
            <v>19548118.035881706</v>
          </cell>
          <cell r="BC14">
            <v>19548118.035881702</v>
          </cell>
          <cell r="BE14">
            <v>8161001.3654705901</v>
          </cell>
          <cell r="BG14">
            <v>12695618.298624834</v>
          </cell>
          <cell r="BI14">
            <v>49706991.79634431</v>
          </cell>
          <cell r="BK14">
            <v>-11141380.552499816</v>
          </cell>
          <cell r="BM14">
            <v>3554049.9134386177</v>
          </cell>
          <cell r="BO14">
            <v>-14695430.465938434</v>
          </cell>
          <cell r="BU14" t="str">
            <v>01/02</v>
          </cell>
          <cell r="BV14">
            <v>1593391.2991533498</v>
          </cell>
          <cell r="BW14">
            <v>28448432.400624529</v>
          </cell>
          <cell r="BX14">
            <v>5686063.3986514509</v>
          </cell>
          <cell r="BY14">
            <v>35727887.09842933</v>
          </cell>
          <cell r="CA14">
            <v>-357555.77267882507</v>
          </cell>
          <cell r="CB14">
            <v>-6332397.1529001705</v>
          </cell>
          <cell r="CC14">
            <v>-1318135.5166112343</v>
          </cell>
          <cell r="CD14">
            <v>-8008088.4421902299</v>
          </cell>
          <cell r="CF14">
            <v>113927.4778894645</v>
          </cell>
          <cell r="CG14">
            <v>2034062.9166446535</v>
          </cell>
          <cell r="CH14">
            <v>406553.53300357872</v>
          </cell>
          <cell r="CI14">
            <v>2554543.9275376969</v>
          </cell>
          <cell r="CK14">
            <v>-471483.25056828954</v>
          </cell>
          <cell r="CL14">
            <v>-8366460.0695448238</v>
          </cell>
          <cell r="CM14">
            <v>-1724689.0496148129</v>
          </cell>
          <cell r="CN14">
            <v>-10562632.369727926</v>
          </cell>
        </row>
        <row r="15">
          <cell r="A15" t="str">
            <v>04/05</v>
          </cell>
          <cell r="D15">
            <v>24281.552311151132</v>
          </cell>
          <cell r="F15">
            <v>104223.95016997606</v>
          </cell>
          <cell r="H15">
            <v>242720.92169863451</v>
          </cell>
          <cell r="J15">
            <v>614955.1131188022</v>
          </cell>
          <cell r="L15">
            <v>1570917.4039563704</v>
          </cell>
          <cell r="N15">
            <v>3308539.5420485302</v>
          </cell>
          <cell r="P15">
            <v>3346639.0746820914</v>
          </cell>
          <cell r="R15">
            <v>918232.3858571148</v>
          </cell>
          <cell r="T15">
            <v>10130509.94384267</v>
          </cell>
          <cell r="AZ15" t="str">
            <v>02/03</v>
          </cell>
          <cell r="BA15">
            <v>13209839.540613379</v>
          </cell>
          <cell r="BC15">
            <v>13209839.540613379</v>
          </cell>
          <cell r="BE15">
            <v>4795547.5295998333</v>
          </cell>
          <cell r="BG15">
            <v>8006713.1708139153</v>
          </cell>
          <cell r="BI15">
            <v>38565611.243844494</v>
          </cell>
          <cell r="BK15">
            <v>-7173145.3660337403</v>
          </cell>
          <cell r="BM15">
            <v>2757441.2039348809</v>
          </cell>
          <cell r="BO15">
            <v>-9930586.5699686222</v>
          </cell>
          <cell r="BU15" t="str">
            <v>02/03</v>
          </cell>
          <cell r="BV15">
            <v>1235835.5264745248</v>
          </cell>
          <cell r="BW15">
            <v>22116035.247724358</v>
          </cell>
          <cell r="BX15">
            <v>4367927.8820402166</v>
          </cell>
          <cell r="BY15">
            <v>27719798.6562391</v>
          </cell>
          <cell r="CA15">
            <v>-229120.94511443551</v>
          </cell>
          <cell r="CB15">
            <v>-4057064.2452906184</v>
          </cell>
          <cell r="CC15">
            <v>-869655.43717288086</v>
          </cell>
          <cell r="CD15">
            <v>-5155840.6275779344</v>
          </cell>
          <cell r="CF15">
            <v>88362.240142928509</v>
          </cell>
          <cell r="CG15">
            <v>1581296.5202122913</v>
          </cell>
          <cell r="CH15">
            <v>312306.84356587543</v>
          </cell>
          <cell r="CI15">
            <v>1981965.6039210951</v>
          </cell>
          <cell r="CK15">
            <v>-317483.18525736401</v>
          </cell>
          <cell r="CL15">
            <v>-5638360.7655029092</v>
          </cell>
          <cell r="CM15">
            <v>-1181962.2807387563</v>
          </cell>
          <cell r="CN15">
            <v>-7137806.2314990293</v>
          </cell>
        </row>
        <row r="16">
          <cell r="A16" t="str">
            <v>05/06</v>
          </cell>
          <cell r="D16">
            <v>21783.452375429933</v>
          </cell>
          <cell r="F16">
            <v>94153.922171180704</v>
          </cell>
          <cell r="H16">
            <v>220174.85865430627</v>
          </cell>
          <cell r="J16">
            <v>557632.42787888262</v>
          </cell>
          <cell r="L16">
            <v>1409348.456904683</v>
          </cell>
          <cell r="N16">
            <v>2990467.494803437</v>
          </cell>
          <cell r="P16">
            <v>2929288.3012809036</v>
          </cell>
          <cell r="R16">
            <v>806461.01744083699</v>
          </cell>
          <cell r="T16">
            <v>9029309.9315096606</v>
          </cell>
          <cell r="AZ16" t="str">
            <v>03/04</v>
          </cell>
          <cell r="BA16">
            <v>11391619.733271662</v>
          </cell>
          <cell r="BC16">
            <v>11391619.733271662</v>
          </cell>
          <cell r="BE16">
            <v>3596071.3192864093</v>
          </cell>
          <cell r="BG16">
            <v>6443918.4014830925</v>
          </cell>
          <cell r="BI16">
            <v>31392465.877810754</v>
          </cell>
          <cell r="BK16">
            <v>-6319166.1737544164</v>
          </cell>
          <cell r="BM16">
            <v>2244561.3102634689</v>
          </cell>
          <cell r="BO16">
            <v>-8563727.4840178862</v>
          </cell>
          <cell r="BU16" t="str">
            <v>03/04</v>
          </cell>
          <cell r="BV16">
            <v>1006714.5813600892</v>
          </cell>
          <cell r="BW16">
            <v>18058971.00243374</v>
          </cell>
          <cell r="BX16">
            <v>3498272.4448673357</v>
          </cell>
          <cell r="BY16">
            <v>22563958.028661165</v>
          </cell>
          <cell r="CA16">
            <v>-201104.18560407218</v>
          </cell>
          <cell r="CB16">
            <v>-3590971.2269395329</v>
          </cell>
          <cell r="CC16">
            <v>-749950.71804826381</v>
          </cell>
          <cell r="CD16">
            <v>-4542026.1305918694</v>
          </cell>
          <cell r="CF16">
            <v>71980.092567246378</v>
          </cell>
          <cell r="CG16">
            <v>1291216.4266740123</v>
          </cell>
          <cell r="CH16">
            <v>250126.4798080145</v>
          </cell>
          <cell r="CI16">
            <v>1613322.9990492733</v>
          </cell>
          <cell r="CK16">
            <v>-273084.27817131858</v>
          </cell>
          <cell r="CL16">
            <v>-4882187.653613545</v>
          </cell>
          <cell r="CM16">
            <v>-1000077.1978562783</v>
          </cell>
          <cell r="CN16">
            <v>-6155349.1296411417</v>
          </cell>
        </row>
        <row r="17">
          <cell r="A17" t="str">
            <v>06/07</v>
          </cell>
          <cell r="D17">
            <v>19379.012634412735</v>
          </cell>
          <cell r="F17">
            <v>84356.007626951206</v>
          </cell>
          <cell r="H17">
            <v>196659.65762428642</v>
          </cell>
          <cell r="J17">
            <v>499024.06157847954</v>
          </cell>
          <cell r="L17">
            <v>1255009.6364779689</v>
          </cell>
          <cell r="N17">
            <v>2679906.5090494403</v>
          </cell>
          <cell r="P17">
            <v>2592249.3323845039</v>
          </cell>
          <cell r="R17">
            <v>711432.35658998007</v>
          </cell>
          <cell r="T17">
            <v>8038016.5739660244</v>
          </cell>
          <cell r="AZ17" t="str">
            <v>04/05</v>
          </cell>
          <cell r="BA17">
            <v>10106228.391531518</v>
          </cell>
          <cell r="BC17">
            <v>10106228.391531518</v>
          </cell>
          <cell r="BE17">
            <v>2774176.4801394227</v>
          </cell>
          <cell r="BG17">
            <v>5335332.4560376108</v>
          </cell>
          <cell r="BI17">
            <v>25073299.704056337</v>
          </cell>
          <cell r="BK17">
            <v>-5804684.8861686476</v>
          </cell>
          <cell r="BM17">
            <v>1792740.9288400256</v>
          </cell>
          <cell r="BO17">
            <v>-7597425.8150086729</v>
          </cell>
          <cell r="BU17" t="str">
            <v>04/05</v>
          </cell>
          <cell r="BV17">
            <v>805610.39575601707</v>
          </cell>
          <cell r="BW17">
            <v>14467999.775494207</v>
          </cell>
          <cell r="BX17">
            <v>2748321.7268190719</v>
          </cell>
          <cell r="BY17">
            <v>18021931.898069296</v>
          </cell>
          <cell r="CA17">
            <v>-184540.88142574672</v>
          </cell>
          <cell r="CB17">
            <v>-3289356.5441779569</v>
          </cell>
          <cell r="CC17">
            <v>-698335.06645076117</v>
          </cell>
          <cell r="CD17">
            <v>-4172232.4920544648</v>
          </cell>
          <cell r="CF17">
            <v>57601.143296555216</v>
          </cell>
          <cell r="CG17">
            <v>1034461.9839478341</v>
          </cell>
          <cell r="CH17">
            <v>196505.00346756363</v>
          </cell>
          <cell r="CI17">
            <v>1288568.1307119529</v>
          </cell>
          <cell r="CK17">
            <v>-242142.02472230193</v>
          </cell>
          <cell r="CL17">
            <v>-4323818.5281257909</v>
          </cell>
          <cell r="CM17">
            <v>-894840.06991832482</v>
          </cell>
          <cell r="CN17">
            <v>-5460800.6227664184</v>
          </cell>
        </row>
        <row r="18">
          <cell r="A18" t="str">
            <v>07/08</v>
          </cell>
          <cell r="D18">
            <v>17194.917279542606</v>
          </cell>
          <cell r="F18">
            <v>75441.88431360817</v>
          </cell>
          <cell r="H18">
            <v>175164.85403342501</v>
          </cell>
          <cell r="J18">
            <v>445386.19382354704</v>
          </cell>
          <cell r="L18">
            <v>1113757.2561511532</v>
          </cell>
          <cell r="N18">
            <v>2392859.4222072707</v>
          </cell>
          <cell r="P18">
            <v>2287291.781919227</v>
          </cell>
          <cell r="R18">
            <v>624864.48443561548</v>
          </cell>
          <cell r="T18">
            <v>7131960.7941633891</v>
          </cell>
          <cell r="AZ18" t="str">
            <v xml:space="preserve">05/06 </v>
          </cell>
          <cell r="BA18">
            <v>8913372.5569630507</v>
          </cell>
          <cell r="BC18">
            <v>8913372.5569630507</v>
          </cell>
          <cell r="BE18">
            <v>2127596.1497313282</v>
          </cell>
          <cell r="BG18">
            <v>4391594.7954149758</v>
          </cell>
          <cell r="BI18">
            <v>19268614.81788769</v>
          </cell>
          <cell r="BK18">
            <v>-5322982.382356409</v>
          </cell>
          <cell r="BM18">
            <v>1377705.9594789678</v>
          </cell>
          <cell r="BO18">
            <v>-6700688.3418353768</v>
          </cell>
          <cell r="BU18" t="str">
            <v xml:space="preserve">05/06 </v>
          </cell>
          <cell r="BV18">
            <v>621069.51433027035</v>
          </cell>
          <cell r="BW18">
            <v>11178643.23131625</v>
          </cell>
          <cell r="BX18">
            <v>2049986.6603683108</v>
          </cell>
          <cell r="BY18">
            <v>13849699.40601483</v>
          </cell>
          <cell r="CA18">
            <v>-170246.61042307812</v>
          </cell>
          <cell r="CB18">
            <v>-3018156.5835045185</v>
          </cell>
          <cell r="CC18">
            <v>-637596.06112579093</v>
          </cell>
          <cell r="CD18">
            <v>-3825999.255053388</v>
          </cell>
          <cell r="CF18">
            <v>44406.470274614323</v>
          </cell>
          <cell r="CG18">
            <v>799272.99103911046</v>
          </cell>
          <cell r="CH18">
            <v>146574.04621633422</v>
          </cell>
          <cell r="CI18">
            <v>990253.50753005897</v>
          </cell>
          <cell r="CK18">
            <v>-214653.08069769244</v>
          </cell>
          <cell r="CL18">
            <v>-3817429.5745436288</v>
          </cell>
          <cell r="CM18">
            <v>-784170.10734212515</v>
          </cell>
          <cell r="CN18">
            <v>-4816252.7625834467</v>
          </cell>
        </row>
        <row r="19">
          <cell r="A19" t="str">
            <v>08/09</v>
          </cell>
          <cell r="D19">
            <v>15220.609345210569</v>
          </cell>
          <cell r="F19">
            <v>67377.34587321541</v>
          </cell>
          <cell r="H19">
            <v>155716.37004691828</v>
          </cell>
          <cell r="J19">
            <v>396788.64136794989</v>
          </cell>
          <cell r="L19">
            <v>985937.69588708295</v>
          </cell>
          <cell r="N19">
            <v>2132287.9822461447</v>
          </cell>
          <cell r="P19">
            <v>2013932.0507567439</v>
          </cell>
          <cell r="R19">
            <v>547255.88322951295</v>
          </cell>
          <cell r="T19">
            <v>6314516.5787527785</v>
          </cell>
          <cell r="AZ19" t="str">
            <v>06/07</v>
          </cell>
          <cell r="BA19">
            <v>7737621.8960803729</v>
          </cell>
          <cell r="BC19">
            <v>7737621.8960803729</v>
          </cell>
          <cell r="BE19">
            <v>1606041.6354113016</v>
          </cell>
          <cell r="BG19">
            <v>3557914.6921010776</v>
          </cell>
          <cell r="BI19">
            <v>13945632.435531281</v>
          </cell>
          <cell r="BK19">
            <v>-4819697.0799846686</v>
          </cell>
          <cell r="BM19">
            <v>997112.71914048516</v>
          </cell>
          <cell r="BO19">
            <v>-5816809.7991251536</v>
          </cell>
          <cell r="BU19" t="str">
            <v xml:space="preserve">06/07 </v>
          </cell>
          <cell r="BV19">
            <v>450822.90390719223</v>
          </cell>
          <cell r="BW19">
            <v>8160486.6478117313</v>
          </cell>
          <cell r="BX19">
            <v>1412390.5992425198</v>
          </cell>
          <cell r="BY19">
            <v>10023700.150961444</v>
          </cell>
          <cell r="CA19">
            <v>-156047.91607558401</v>
          </cell>
          <cell r="CB19">
            <v>-2731785.9992720364</v>
          </cell>
          <cell r="CC19">
            <v>-576419.03779499978</v>
          </cell>
          <cell r="CD19">
            <v>-3464252.9531426202</v>
          </cell>
          <cell r="CF19">
            <v>32233.837629364243</v>
          </cell>
          <cell r="CG19">
            <v>583474.79531853786</v>
          </cell>
          <cell r="CH19">
            <v>100985.92784584015</v>
          </cell>
          <cell r="CI19">
            <v>716694.56079374219</v>
          </cell>
          <cell r="CK19">
            <v>-188281.75370494826</v>
          </cell>
          <cell r="CL19">
            <v>-3315260.7945905742</v>
          </cell>
          <cell r="CM19">
            <v>-677404.96564083989</v>
          </cell>
          <cell r="CN19">
            <v>-4180947.5139363622</v>
          </cell>
        </row>
        <row r="20">
          <cell r="A20" t="str">
            <v>09/10</v>
          </cell>
          <cell r="D20">
            <v>13433.551217956376</v>
          </cell>
          <cell r="F20">
            <v>60064.815334660612</v>
          </cell>
          <cell r="H20">
            <v>138054.52462024384</v>
          </cell>
          <cell r="J20">
            <v>352585.83568709047</v>
          </cell>
          <cell r="L20">
            <v>869855.24589296011</v>
          </cell>
          <cell r="N20">
            <v>1894053.8086285307</v>
          </cell>
          <cell r="P20">
            <v>1768179.9233349401</v>
          </cell>
          <cell r="R20">
            <v>477354.16426347638</v>
          </cell>
          <cell r="T20">
            <v>5573581.8689798592</v>
          </cell>
          <cell r="AZ20" t="str">
            <v>07/08</v>
          </cell>
          <cell r="BA20">
            <v>6418772.9447132656</v>
          </cell>
          <cell r="BC20">
            <v>6418772.9447132647</v>
          </cell>
          <cell r="BE20">
            <v>1158519.822499898</v>
          </cell>
          <cell r="BG20">
            <v>2754532.272560494</v>
          </cell>
          <cell r="BI20">
            <v>9125935.3555466123</v>
          </cell>
          <cell r="BK20">
            <v>-4172851.7669788459</v>
          </cell>
          <cell r="BM20">
            <v>652504.37792158185</v>
          </cell>
          <cell r="BO20">
            <v>-4825356.1449004281</v>
          </cell>
          <cell r="BU20" t="str">
            <v>07/08</v>
          </cell>
          <cell r="BV20">
            <v>294774.98783160822</v>
          </cell>
          <cell r="BW20">
            <v>5428700.648539695</v>
          </cell>
          <cell r="BX20">
            <v>835971.56144752004</v>
          </cell>
          <cell r="BY20">
            <v>6559447.1978188232</v>
          </cell>
          <cell r="CA20">
            <v>-179230.84054413316</v>
          </cell>
          <cell r="CB20">
            <v>-2358554.5550053311</v>
          </cell>
          <cell r="CC20">
            <v>-461534.64819669828</v>
          </cell>
          <cell r="CD20">
            <v>-2999320.0437461622</v>
          </cell>
          <cell r="CF20">
            <v>21076.411629959985</v>
          </cell>
          <cell r="CG20">
            <v>388152.09637058753</v>
          </cell>
          <cell r="CH20">
            <v>59771.966643497675</v>
          </cell>
          <cell r="CI20">
            <v>469000.47464404523</v>
          </cell>
          <cell r="CK20">
            <v>-200307.25217409316</v>
          </cell>
          <cell r="CL20">
            <v>-2746706.6513759186</v>
          </cell>
          <cell r="CM20">
            <v>-521306.61484019598</v>
          </cell>
          <cell r="CN20">
            <v>-3468320.518390208</v>
          </cell>
        </row>
        <row r="21">
          <cell r="A21" t="str">
            <v>10/11</v>
          </cell>
          <cell r="D21">
            <v>8861.2197731573251</v>
          </cell>
          <cell r="F21">
            <v>40067.236857605254</v>
          </cell>
          <cell r="H21">
            <v>91477.381572310478</v>
          </cell>
          <cell r="J21">
            <v>234203.68052688532</v>
          </cell>
          <cell r="L21">
            <v>573160.34612671705</v>
          </cell>
          <cell r="N21">
            <v>1256407.1628786228</v>
          </cell>
          <cell r="P21">
            <v>1160150.6531942261</v>
          </cell>
          <cell r="R21">
            <v>310679.97075031663</v>
          </cell>
          <cell r="T21">
            <v>3675007.6516798413</v>
          </cell>
          <cell r="AZ21" t="str">
            <v>08/09</v>
          </cell>
          <cell r="BA21">
            <v>4693475.9162324015</v>
          </cell>
          <cell r="BC21">
            <v>4693475.9162324015</v>
          </cell>
          <cell r="BE21">
            <v>736627.97658432694</v>
          </cell>
          <cell r="BG21">
            <v>1879742.1071551396</v>
          </cell>
          <cell r="BI21">
            <v>4953083.5885677664</v>
          </cell>
          <cell r="BK21">
            <v>-3174206.9123249538</v>
          </cell>
          <cell r="BM21">
            <v>354145.4765825948</v>
          </cell>
          <cell r="BO21">
            <v>-3528352.3889075485</v>
          </cell>
          <cell r="BU21" t="str">
            <v>08/09</v>
          </cell>
          <cell r="BV21">
            <v>115544.14728747508</v>
          </cell>
          <cell r="BW21">
            <v>3070146.0935343639</v>
          </cell>
          <cell r="BX21">
            <v>374436.91325082176</v>
          </cell>
          <cell r="BY21">
            <v>3560127.1540726605</v>
          </cell>
          <cell r="CA21">
            <v>-56225.850902673577</v>
          </cell>
          <cell r="CB21">
            <v>-1970726.9575183922</v>
          </cell>
          <cell r="CC21">
            <v>-254571.42171632266</v>
          </cell>
          <cell r="CD21">
            <v>-2281524.2301373882</v>
          </cell>
          <cell r="CF21">
            <v>8261.4065310544665</v>
          </cell>
          <cell r="CG21">
            <v>219515.44568770667</v>
          </cell>
          <cell r="CH21">
            <v>26772.239297433753</v>
          </cell>
          <cell r="CI21">
            <v>254549.09151619489</v>
          </cell>
          <cell r="CK21">
            <v>-64487.257433728046</v>
          </cell>
          <cell r="CL21">
            <v>-2190242.4032060988</v>
          </cell>
          <cell r="CM21">
            <v>-281343.66101375641</v>
          </cell>
          <cell r="CN21">
            <v>-2536073.3216535831</v>
          </cell>
        </row>
        <row r="22">
          <cell r="D22">
            <v>17194.917279542606</v>
          </cell>
          <cell r="F22">
            <v>75441.88431360817</v>
          </cell>
          <cell r="H22">
            <v>175164.85403342501</v>
          </cell>
          <cell r="J22">
            <v>445386.19382354704</v>
          </cell>
          <cell r="L22">
            <v>1113757.2561511532</v>
          </cell>
          <cell r="N22">
            <v>2392859.4222072707</v>
          </cell>
          <cell r="P22">
            <v>2287291.781919227</v>
          </cell>
          <cell r="R22">
            <v>624864.48443561548</v>
          </cell>
          <cell r="AZ22" t="str">
            <v>09/10</v>
          </cell>
          <cell r="BA22">
            <v>2245534.0875984165</v>
          </cell>
          <cell r="BC22">
            <v>2245534.0875984165</v>
          </cell>
          <cell r="BE22">
            <v>306461.15009170648</v>
          </cell>
          <cell r="BG22">
            <v>839326.92073125765</v>
          </cell>
          <cell r="BI22">
            <v>1778876.6762428123</v>
          </cell>
          <cell r="BK22">
            <v>-1560905.8152625426</v>
          </cell>
          <cell r="BM22">
            <v>127189.6823513609</v>
          </cell>
          <cell r="BO22">
            <v>-1688095.4976139034</v>
          </cell>
          <cell r="BU22" t="str">
            <v>09/10</v>
          </cell>
          <cell r="BV22">
            <v>59318.296384801499</v>
          </cell>
          <cell r="BW22">
            <v>1099419.1360159717</v>
          </cell>
          <cell r="BX22">
            <v>119865.49153449912</v>
          </cell>
          <cell r="BY22">
            <v>1278602.9239352723</v>
          </cell>
          <cell r="CA22">
            <v>-52301.314349749671</v>
          </cell>
          <cell r="CB22">
            <v>-965789.08313799452</v>
          </cell>
          <cell r="CC22">
            <v>-103841.64312879043</v>
          </cell>
          <cell r="CD22">
            <v>-1121932.0406165347</v>
          </cell>
          <cell r="CF22">
            <v>4241.2581915133069</v>
          </cell>
          <cell r="CG22">
            <v>78608.468225141842</v>
          </cell>
          <cell r="CH22">
            <v>8570.3826447166866</v>
          </cell>
          <cell r="CI22">
            <v>91420.109061371826</v>
          </cell>
          <cell r="CK22">
            <v>-56542.572541262976</v>
          </cell>
          <cell r="CL22">
            <v>-1044397.5513631364</v>
          </cell>
          <cell r="CM22">
            <v>-112412.02577350711</v>
          </cell>
          <cell r="CN22">
            <v>-1213352.1496779064</v>
          </cell>
        </row>
        <row r="23">
          <cell r="D23" t="str">
            <v>-</v>
          </cell>
          <cell r="F23" t="str">
            <v>-</v>
          </cell>
          <cell r="H23" t="str">
            <v>-</v>
          </cell>
          <cell r="J23" t="str">
            <v>-</v>
          </cell>
          <cell r="L23" t="str">
            <v>-</v>
          </cell>
          <cell r="N23" t="str">
            <v>-</v>
          </cell>
          <cell r="P23" t="str">
            <v>-</v>
          </cell>
          <cell r="R23" t="str">
            <v>-</v>
          </cell>
          <cell r="T23" t="str">
            <v>-</v>
          </cell>
          <cell r="AZ23" t="str">
            <v>10/11</v>
          </cell>
          <cell r="BA23">
            <v>310679.97075031663</v>
          </cell>
          <cell r="BC23">
            <v>310679.97075031663</v>
          </cell>
          <cell r="BE23">
            <v>38180.85506896914</v>
          </cell>
          <cell r="BG23">
            <v>110263.20831168706</v>
          </cell>
          <cell r="BI23">
            <v>217970.86098026967</v>
          </cell>
          <cell r="BK23">
            <v>-217970.86098026967</v>
          </cell>
          <cell r="BM23">
            <v>11587.21240773739</v>
          </cell>
          <cell r="BO23">
            <v>-229558.07338800706</v>
          </cell>
          <cell r="BU23" t="str">
            <v>10/11 (3/4)</v>
          </cell>
          <cell r="BV23">
            <v>7016.9820350518266</v>
          </cell>
          <cell r="BW23">
            <v>133630.05287797714</v>
          </cell>
          <cell r="BX23">
            <v>16023.848405708692</v>
          </cell>
          <cell r="BY23">
            <v>156670.88331873767</v>
          </cell>
          <cell r="CA23">
            <v>-7016.9820350518266</v>
          </cell>
          <cell r="CB23">
            <v>-133630.05287797714</v>
          </cell>
          <cell r="CC23">
            <v>-16023.848405708692</v>
          </cell>
          <cell r="CD23">
            <v>-156670.88331873767</v>
          </cell>
          <cell r="CF23">
            <v>501.71421550620556</v>
          </cell>
          <cell r="CG23">
            <v>6681.1195619374867</v>
          </cell>
          <cell r="CH23">
            <v>1145.7051610081714</v>
          </cell>
          <cell r="CI23">
            <v>8328.5389384518639</v>
          </cell>
          <cell r="CK23">
            <v>-7518.6962505580323</v>
          </cell>
          <cell r="CL23">
            <v>-140311.17243991463</v>
          </cell>
          <cell r="CM23">
            <v>-17169.553566716862</v>
          </cell>
          <cell r="CN23">
            <v>-164999.42225718955</v>
          </cell>
        </row>
        <row r="24">
          <cell r="D24">
            <v>641148.02091044141</v>
          </cell>
          <cell r="F24">
            <v>2910870.3772199964</v>
          </cell>
          <cell r="H24">
            <v>7084205.6044967119</v>
          </cell>
          <cell r="J24">
            <v>18737978.501766969</v>
          </cell>
          <cell r="L24">
            <v>50214989.75609421</v>
          </cell>
          <cell r="N24">
            <v>91721249.554060981</v>
          </cell>
          <cell r="P24">
            <v>96790664.231247202</v>
          </cell>
          <cell r="R24">
            <v>28108204.920379516</v>
          </cell>
          <cell r="T24">
            <v>296209310.96617609</v>
          </cell>
          <cell r="AZ24" t="str">
            <v>11/12</v>
          </cell>
          <cell r="BA24">
            <v>0</v>
          </cell>
          <cell r="BC24">
            <v>0</v>
          </cell>
          <cell r="BE24">
            <v>0</v>
          </cell>
          <cell r="BG24">
            <v>0</v>
          </cell>
          <cell r="BI24">
            <v>0</v>
          </cell>
          <cell r="BK24">
            <v>0</v>
          </cell>
          <cell r="BM24">
            <v>0</v>
          </cell>
          <cell r="BO24">
            <v>0</v>
          </cell>
          <cell r="BV24" t="str">
            <v>-</v>
          </cell>
          <cell r="BW24" t="str">
            <v>-</v>
          </cell>
          <cell r="BX24" t="str">
            <v>-</v>
          </cell>
          <cell r="BY24" t="str">
            <v>-</v>
          </cell>
          <cell r="CA24" t="str">
            <v>-</v>
          </cell>
          <cell r="CB24" t="str">
            <v>-</v>
          </cell>
          <cell r="CC24" t="str">
            <v>-</v>
          </cell>
          <cell r="CD24" t="str">
            <v>-</v>
          </cell>
          <cell r="CF24" t="str">
            <v>-</v>
          </cell>
          <cell r="CG24" t="str">
            <v>-</v>
          </cell>
          <cell r="CH24" t="str">
            <v>-</v>
          </cell>
          <cell r="CI24" t="str">
            <v>-</v>
          </cell>
          <cell r="CK24" t="str">
            <v>-</v>
          </cell>
          <cell r="CL24" t="str">
            <v>-</v>
          </cell>
          <cell r="CM24" t="str">
            <v>-</v>
          </cell>
          <cell r="CN24" t="str">
            <v>-</v>
          </cell>
        </row>
        <row r="25">
          <cell r="T25">
            <v>0</v>
          </cell>
          <cell r="AZ25" t="str">
            <v>12/13</v>
          </cell>
          <cell r="BA25">
            <v>0</v>
          </cell>
          <cell r="BC25">
            <v>0</v>
          </cell>
          <cell r="BE25">
            <v>0</v>
          </cell>
          <cell r="BG25">
            <v>0</v>
          </cell>
          <cell r="BI25">
            <v>0</v>
          </cell>
          <cell r="BK25">
            <v>0</v>
          </cell>
          <cell r="BM25">
            <v>0</v>
          </cell>
          <cell r="BO25">
            <v>0</v>
          </cell>
          <cell r="BV25">
            <v>29658469.467769675</v>
          </cell>
          <cell r="BW25">
            <v>529301133.0828712</v>
          </cell>
          <cell r="BX25">
            <v>107658609.50823405</v>
          </cell>
          <cell r="BY25">
            <v>666618212.05887496</v>
          </cell>
          <cell r="CA25">
            <v>-5043434</v>
          </cell>
          <cell r="CB25">
            <v>-89422674</v>
          </cell>
          <cell r="CC25">
            <v>-18942684.999999996</v>
          </cell>
          <cell r="CD25">
            <v>-113408792.99999999</v>
          </cell>
          <cell r="CF25">
            <v>1847805.3472316598</v>
          </cell>
          <cell r="CG25">
            <v>33005712.904318687</v>
          </cell>
          <cell r="CH25">
            <v>6673071.3608213626</v>
          </cell>
          <cell r="CI25">
            <v>41526589.612371705</v>
          </cell>
          <cell r="CK25">
            <v>-6891239.3472316591</v>
          </cell>
          <cell r="CL25">
            <v>-122428386.90431868</v>
          </cell>
          <cell r="CM25">
            <v>-25615756.360821355</v>
          </cell>
          <cell r="CN25">
            <v>-154935382.61237168</v>
          </cell>
        </row>
        <row r="26">
          <cell r="BA26" t="str">
            <v>-</v>
          </cell>
          <cell r="BC26" t="str">
            <v>-</v>
          </cell>
          <cell r="BE26" t="str">
            <v>-</v>
          </cell>
          <cell r="BG26" t="str">
            <v>-</v>
          </cell>
          <cell r="BI26" t="str">
            <v>-</v>
          </cell>
          <cell r="BK26" t="str">
            <v>-</v>
          </cell>
          <cell r="BM26" t="str">
            <v>-</v>
          </cell>
          <cell r="BO26" t="str">
            <v>-</v>
          </cell>
        </row>
        <row r="27">
          <cell r="BA27">
            <v>286742093.3871513</v>
          </cell>
          <cell r="BC27">
            <v>286742093.38715118</v>
          </cell>
          <cell r="BE27">
            <v>157781788.99171826</v>
          </cell>
          <cell r="BG27">
            <v>207056644.05952692</v>
          </cell>
          <cell r="BI27">
            <v>927443201.63172805</v>
          </cell>
          <cell r="BK27">
            <v>-157781788.99171832</v>
          </cell>
          <cell r="BM27">
            <v>57774528.997631706</v>
          </cell>
          <cell r="BO27">
            <v>-215556317.98934999</v>
          </cell>
          <cell r="BQ27" t="str">
            <v xml:space="preserve"> </v>
          </cell>
        </row>
        <row r="29">
          <cell r="BA29" t="str">
            <v>K FACTOR:</v>
          </cell>
          <cell r="BC29">
            <v>0.76202234276702285</v>
          </cell>
          <cell r="BE29">
            <v>159936365.17385232</v>
          </cell>
          <cell r="BI29">
            <v>0.54771868594275097</v>
          </cell>
        </row>
        <row r="37">
          <cell r="AG37" t="str">
            <v>VARIABLE ANNUITY PROJECTIONS</v>
          </cell>
          <cell r="AT37">
            <v>38649.486968750003</v>
          </cell>
        </row>
        <row r="38">
          <cell r="AG38" t="str">
            <v xml:space="preserve">      GE SCENARIO 96-2</v>
          </cell>
        </row>
        <row r="41">
          <cell r="AA41" t="str">
            <v>Discount Rate</v>
          </cell>
          <cell r="AG41" t="str">
            <v>PRESENT VALUE OF GROSS PROFITS</v>
          </cell>
        </row>
        <row r="42">
          <cell r="AA42">
            <v>0.15</v>
          </cell>
        </row>
        <row r="43">
          <cell r="AD43">
            <v>1989</v>
          </cell>
          <cell r="AF43">
            <v>1990</v>
          </cell>
          <cell r="AH43">
            <v>1991</v>
          </cell>
          <cell r="AJ43">
            <v>1992</v>
          </cell>
          <cell r="AL43">
            <v>1993</v>
          </cell>
          <cell r="AN43">
            <v>1994</v>
          </cell>
          <cell r="AP43">
            <v>1995</v>
          </cell>
          <cell r="AR43">
            <v>1996</v>
          </cell>
          <cell r="AT43" t="str">
            <v>TOTAL</v>
          </cell>
        </row>
        <row r="45">
          <cell r="AA45" t="str">
            <v>95/96</v>
          </cell>
          <cell r="AD45">
            <v>22128.440169049067</v>
          </cell>
          <cell r="AF45">
            <v>108459.49308402838</v>
          </cell>
          <cell r="AH45">
            <v>263236.79821611661</v>
          </cell>
          <cell r="AJ45">
            <v>637315.11717429874</v>
          </cell>
          <cell r="AL45">
            <v>1563336.6382636952</v>
          </cell>
          <cell r="AN45">
            <v>2442141.5918395924</v>
          </cell>
          <cell r="AP45">
            <v>1783158.1097501614</v>
          </cell>
          <cell r="AR45">
            <v>610217.55822401552</v>
          </cell>
          <cell r="AT45">
            <v>7429993.7467209576</v>
          </cell>
        </row>
        <row r="46">
          <cell r="AA46" t="str">
            <v>96/97</v>
          </cell>
          <cell r="AD46">
            <v>74586.981700312317</v>
          </cell>
          <cell r="AF46">
            <v>332450.31441022572</v>
          </cell>
          <cell r="AH46">
            <v>917009.22770063695</v>
          </cell>
          <cell r="AJ46">
            <v>2238671.7889749492</v>
          </cell>
          <cell r="AL46">
            <v>5799549.9334009122</v>
          </cell>
          <cell r="AN46">
            <v>9284561.6750277877</v>
          </cell>
          <cell r="AP46">
            <v>9127293.9999930654</v>
          </cell>
          <cell r="AR46">
            <v>3023728.3489441797</v>
          </cell>
          <cell r="AT46">
            <v>30797852.27015207</v>
          </cell>
        </row>
        <row r="47">
          <cell r="AA47" t="str">
            <v>97/98</v>
          </cell>
          <cell r="AD47">
            <v>64037.941382690769</v>
          </cell>
          <cell r="AF47">
            <v>281167.76299268816</v>
          </cell>
          <cell r="AH47">
            <v>715354.00931731483</v>
          </cell>
          <cell r="AJ47">
            <v>2065904.7424779325</v>
          </cell>
          <cell r="AL47">
            <v>5356810.3493192988</v>
          </cell>
          <cell r="AN47">
            <v>8849196.7006034628</v>
          </cell>
          <cell r="AP47">
            <v>8910236.4872028958</v>
          </cell>
          <cell r="AR47">
            <v>2989444.3063563672</v>
          </cell>
          <cell r="AT47">
            <v>29232152.299652647</v>
          </cell>
        </row>
        <row r="48">
          <cell r="AA48" t="str">
            <v>98/99</v>
          </cell>
          <cell r="AD48">
            <v>56150.048143846987</v>
          </cell>
          <cell r="AF48">
            <v>242336.32676742083</v>
          </cell>
          <cell r="AH48">
            <v>582331.0693663687</v>
          </cell>
          <cell r="AJ48">
            <v>1614854.6131568353</v>
          </cell>
          <cell r="AL48">
            <v>4906726.5177752236</v>
          </cell>
          <cell r="AN48">
            <v>8105365.0288762953</v>
          </cell>
          <cell r="AP48">
            <v>8520642.5871224143</v>
          </cell>
          <cell r="AR48">
            <v>2864547.6276778737</v>
          </cell>
          <cell r="AT48">
            <v>26892953.81888628</v>
          </cell>
        </row>
        <row r="49">
          <cell r="AA49" t="str">
            <v>99/00</v>
          </cell>
          <cell r="AD49">
            <v>40403.055861574692</v>
          </cell>
          <cell r="AF49">
            <v>212106.58840803339</v>
          </cell>
          <cell r="AH49">
            <v>477209.04968866496</v>
          </cell>
          <cell r="AJ49">
            <v>1312700.630012389</v>
          </cell>
          <cell r="AL49">
            <v>3626220.8860228085</v>
          </cell>
          <cell r="AN49">
            <v>7332336.2762668859</v>
          </cell>
          <cell r="AP49">
            <v>7851123.7695895527</v>
          </cell>
          <cell r="AR49">
            <v>2200765.0173593513</v>
          </cell>
          <cell r="AT49">
            <v>23052865.273209259</v>
          </cell>
        </row>
        <row r="50">
          <cell r="AA50" t="str">
            <v>00/01</v>
          </cell>
          <cell r="AD50">
            <v>29516.451514786928</v>
          </cell>
          <cell r="AF50">
            <v>137496.49390703306</v>
          </cell>
          <cell r="AH50">
            <v>354240.30069667974</v>
          </cell>
          <cell r="AJ50">
            <v>933630.60261833319</v>
          </cell>
          <cell r="AL50">
            <v>2463752.0172428242</v>
          </cell>
          <cell r="AN50">
            <v>4870286.4545465745</v>
          </cell>
          <cell r="AP50">
            <v>6009359.8474408798</v>
          </cell>
          <cell r="AR50">
            <v>1358735.1129911339</v>
          </cell>
          <cell r="AT50">
            <v>16157017.280958245</v>
          </cell>
        </row>
        <row r="51">
          <cell r="AA51" t="str">
            <v>01/02</v>
          </cell>
          <cell r="AD51">
            <v>16573.679597922557</v>
          </cell>
          <cell r="AF51">
            <v>77249.952036410934</v>
          </cell>
          <cell r="AH51">
            <v>173510.8059848281</v>
          </cell>
          <cell r="AJ51">
            <v>503644.43130673497</v>
          </cell>
          <cell r="AL51">
            <v>1312849.6988817307</v>
          </cell>
          <cell r="AN51">
            <v>2345721.867345213</v>
          </cell>
          <cell r="AP51">
            <v>3023841.4796870733</v>
          </cell>
          <cell r="AR51">
            <v>707609.4506306767</v>
          </cell>
          <cell r="AT51">
            <v>8161001.3654705901</v>
          </cell>
        </row>
        <row r="52">
          <cell r="AA52" t="str">
            <v>02/03</v>
          </cell>
          <cell r="AD52">
            <v>11485.032888589267</v>
          </cell>
          <cell r="AF52">
            <v>49929.213225953543</v>
          </cell>
          <cell r="AH52">
            <v>113593.34028355035</v>
          </cell>
          <cell r="AJ52">
            <v>269043.45141563064</v>
          </cell>
          <cell r="AL52">
            <v>822556.90283303673</v>
          </cell>
          <cell r="AN52">
            <v>1422975.1408664838</v>
          </cell>
          <cell r="AP52">
            <v>1649797.9636964302</v>
          </cell>
          <cell r="AR52">
            <v>456166.4843901578</v>
          </cell>
          <cell r="AT52">
            <v>4795547.5295998333</v>
          </cell>
        </row>
        <row r="53">
          <cell r="AA53" t="str">
            <v>03/04</v>
          </cell>
          <cell r="AD53">
            <v>8562.7886854894259</v>
          </cell>
          <cell r="AF53">
            <v>36963.76805185042</v>
          </cell>
          <cell r="AH53">
            <v>85884.692542498437</v>
          </cell>
          <cell r="AJ53">
            <v>211215.55954916403</v>
          </cell>
          <cell r="AL53">
            <v>548421.48073956929</v>
          </cell>
          <cell r="AN53">
            <v>1146878.8385089776</v>
          </cell>
          <cell r="AP53">
            <v>1209061.3229028755</v>
          </cell>
          <cell r="AR53">
            <v>349082.86830598448</v>
          </cell>
          <cell r="AT53">
            <v>3596071.3192864093</v>
          </cell>
        </row>
        <row r="54">
          <cell r="AA54" t="str">
            <v>04/05</v>
          </cell>
          <cell r="AD54">
            <v>0</v>
          </cell>
          <cell r="AF54">
            <v>28609.647439894688</v>
          </cell>
          <cell r="AH54">
            <v>66627.296170977716</v>
          </cell>
          <cell r="AJ54">
            <v>168806.20000485948</v>
          </cell>
          <cell r="AL54">
            <v>431219.43671382061</v>
          </cell>
          <cell r="AN54">
            <v>908199.59984808567</v>
          </cell>
          <cell r="AP54">
            <v>918657.98484014627</v>
          </cell>
          <cell r="AR54">
            <v>252056.31512163812</v>
          </cell>
          <cell r="AT54">
            <v>2774176.4801394227</v>
          </cell>
        </row>
        <row r="55">
          <cell r="AA55" t="str">
            <v>05/06</v>
          </cell>
          <cell r="AD55">
            <v>0</v>
          </cell>
          <cell r="AF55">
            <v>0</v>
          </cell>
          <cell r="AH55">
            <v>52555.099492009635</v>
          </cell>
          <cell r="AJ55">
            <v>133105.24147154883</v>
          </cell>
          <cell r="AL55">
            <v>336407.38467705704</v>
          </cell>
          <cell r="AN55">
            <v>713815.90830848285</v>
          </cell>
          <cell r="AP55">
            <v>699212.61244596145</v>
          </cell>
          <cell r="AR55">
            <v>192499.90333626835</v>
          </cell>
          <cell r="AT55">
            <v>2127596.1497313282</v>
          </cell>
        </row>
        <row r="56">
          <cell r="AA56" t="str">
            <v>06/07</v>
          </cell>
          <cell r="AF56">
            <v>0</v>
          </cell>
          <cell r="AH56">
            <v>0</v>
          </cell>
          <cell r="AJ56">
            <v>103578.77791535427</v>
          </cell>
          <cell r="AL56">
            <v>260493.17944148398</v>
          </cell>
          <cell r="AN56">
            <v>556248.6110523754</v>
          </cell>
          <cell r="AP56">
            <v>538054.25143423397</v>
          </cell>
          <cell r="AR56">
            <v>147666.81556785383</v>
          </cell>
          <cell r="AT56">
            <v>1606041.6354113016</v>
          </cell>
        </row>
        <row r="57">
          <cell r="AA57" t="str">
            <v>07/08</v>
          </cell>
          <cell r="AH57">
            <v>0</v>
          </cell>
          <cell r="AJ57">
            <v>0</v>
          </cell>
          <cell r="AL57">
            <v>201021.26525085347</v>
          </cell>
          <cell r="AN57">
            <v>431885.51721026981</v>
          </cell>
          <cell r="AP57">
            <v>412831.68792830867</v>
          </cell>
          <cell r="AR57">
            <v>112781.35211046597</v>
          </cell>
          <cell r="AT57">
            <v>1158519.822499898</v>
          </cell>
        </row>
        <row r="58">
          <cell r="AA58" t="str">
            <v>08/09</v>
          </cell>
          <cell r="AJ58">
            <v>0</v>
          </cell>
          <cell r="AL58">
            <v>0</v>
          </cell>
          <cell r="AN58">
            <v>334656.66169176949</v>
          </cell>
          <cell r="AP58">
            <v>316081.02779360389</v>
          </cell>
          <cell r="AR58">
            <v>85890.2870989535</v>
          </cell>
          <cell r="AT58">
            <v>736627.97658432694</v>
          </cell>
        </row>
        <row r="59">
          <cell r="AA59" t="str">
            <v>09/10</v>
          </cell>
          <cell r="AL59">
            <v>0</v>
          </cell>
          <cell r="AN59">
            <v>0</v>
          </cell>
          <cell r="AP59">
            <v>241313.83970831928</v>
          </cell>
          <cell r="AR59">
            <v>65147.310383387274</v>
          </cell>
          <cell r="AT59">
            <v>306461.15009170654</v>
          </cell>
        </row>
        <row r="60">
          <cell r="AA60" t="str">
            <v>10/11</v>
          </cell>
          <cell r="AN60">
            <v>0</v>
          </cell>
          <cell r="AP60">
            <v>0</v>
          </cell>
          <cell r="AR60">
            <v>38180.855068969147</v>
          </cell>
          <cell r="AT60">
            <v>38180.855068969147</v>
          </cell>
        </row>
        <row r="61">
          <cell r="A61">
            <v>0.15694721560979927</v>
          </cell>
          <cell r="D61">
            <v>0.40050106588467738</v>
          </cell>
          <cell r="G61" t="str">
            <v>VARIABLE ANNUITY PROJECTIONS</v>
          </cell>
          <cell r="T61">
            <v>38649.486968750003</v>
          </cell>
          <cell r="AA61" t="str">
            <v>11/12</v>
          </cell>
          <cell r="AP61">
            <v>0</v>
          </cell>
          <cell r="AR61">
            <v>0</v>
          </cell>
          <cell r="AT61">
            <v>0</v>
          </cell>
        </row>
        <row r="62">
          <cell r="A62">
            <v>0.13647583966069501</v>
          </cell>
          <cell r="D62">
            <v>0.37377607642060429</v>
          </cell>
          <cell r="G62" t="str">
            <v xml:space="preserve">      GE SCENARIO 96-2</v>
          </cell>
          <cell r="AA62" t="str">
            <v>12/13</v>
          </cell>
          <cell r="AR62">
            <v>0</v>
          </cell>
          <cell r="AT62">
            <v>0</v>
          </cell>
        </row>
        <row r="63">
          <cell r="A63">
            <v>0.12289448520533644</v>
          </cell>
          <cell r="D63">
            <v>0.35490929153042189</v>
          </cell>
          <cell r="AD63" t="str">
            <v>-</v>
          </cell>
          <cell r="AF63" t="str">
            <v>-</v>
          </cell>
          <cell r="AH63" t="str">
            <v>-</v>
          </cell>
          <cell r="AJ63" t="str">
            <v>-</v>
          </cell>
          <cell r="AL63" t="str">
            <v>-</v>
          </cell>
          <cell r="AN63" t="str">
            <v>-</v>
          </cell>
          <cell r="AP63" t="str">
            <v>-</v>
          </cell>
          <cell r="AR63" t="str">
            <v>-</v>
          </cell>
          <cell r="AT63" t="str">
            <v>-</v>
          </cell>
        </row>
        <row r="64">
          <cell r="AD64">
            <v>323444.41994426202</v>
          </cell>
          <cell r="AF64">
            <v>1506769.5603235392</v>
          </cell>
          <cell r="AH64">
            <v>3801551.6894596466</v>
          </cell>
          <cell r="AJ64">
            <v>10192471.156078031</v>
          </cell>
          <cell r="AL64">
            <v>27629365.690562315</v>
          </cell>
          <cell r="AN64">
            <v>48744269.87199226</v>
          </cell>
          <cell r="AP64">
            <v>51210666.971535921</v>
          </cell>
          <cell r="AR64">
            <v>15454519.613567274</v>
          </cell>
          <cell r="AT64">
            <v>158863058.97346327</v>
          </cell>
        </row>
        <row r="65">
          <cell r="A65" t="str">
            <v>Discount Rate</v>
          </cell>
          <cell r="G65" t="str">
            <v>PRESENT VALUE OF GROSS PROFITS</v>
          </cell>
          <cell r="AT65">
            <v>0</v>
          </cell>
        </row>
        <row r="66">
          <cell r="A66">
            <v>0.15</v>
          </cell>
        </row>
        <row r="67">
          <cell r="D67">
            <v>1989</v>
          </cell>
          <cell r="F67">
            <v>1990</v>
          </cell>
          <cell r="H67">
            <v>1991</v>
          </cell>
          <cell r="J67">
            <v>1992</v>
          </cell>
          <cell r="L67">
            <v>1993</v>
          </cell>
          <cell r="N67">
            <v>1994</v>
          </cell>
          <cell r="P67">
            <v>1995</v>
          </cell>
          <cell r="R67">
            <v>1996</v>
          </cell>
          <cell r="T67" t="str">
            <v>TOTAL</v>
          </cell>
        </row>
        <row r="69">
          <cell r="A69" t="str">
            <v>95/96</v>
          </cell>
          <cell r="D69">
            <v>22128.440169049067</v>
          </cell>
          <cell r="F69">
            <v>108459.49308402838</v>
          </cell>
          <cell r="H69">
            <v>263236.79821611661</v>
          </cell>
          <cell r="J69">
            <v>637315.11717429874</v>
          </cell>
          <cell r="L69">
            <v>1563336.6382636952</v>
          </cell>
          <cell r="N69">
            <v>2442141.5918395924</v>
          </cell>
          <cell r="P69">
            <v>1783158.1097501614</v>
          </cell>
          <cell r="R69">
            <v>610217.55822401552</v>
          </cell>
          <cell r="T69">
            <v>7429993.7467209576</v>
          </cell>
          <cell r="AA69" t="str">
            <v>Discount Rate</v>
          </cell>
          <cell r="AG69" t="str">
            <v>PRESENT VALUE OF GROSS PROFITS</v>
          </cell>
        </row>
        <row r="70">
          <cell r="A70" t="str">
            <v>96/97</v>
          </cell>
          <cell r="D70">
            <v>74586.981700312317</v>
          </cell>
          <cell r="F70">
            <v>332450.31441022572</v>
          </cell>
          <cell r="H70">
            <v>917009.22770063695</v>
          </cell>
          <cell r="J70">
            <v>2238671.7889749492</v>
          </cell>
          <cell r="L70">
            <v>5799549.9334009122</v>
          </cell>
          <cell r="N70">
            <v>9284561.6750277877</v>
          </cell>
          <cell r="P70">
            <v>9127293.9999930654</v>
          </cell>
          <cell r="R70">
            <v>3023728.3489441797</v>
          </cell>
          <cell r="T70">
            <v>30797852.27015207</v>
          </cell>
          <cell r="AA70">
            <v>7.1499999999999994E-2</v>
          </cell>
        </row>
        <row r="71">
          <cell r="A71" t="str">
            <v>97/98</v>
          </cell>
          <cell r="D71">
            <v>64037.941382690769</v>
          </cell>
          <cell r="F71">
            <v>281167.76299268816</v>
          </cell>
          <cell r="H71">
            <v>715354.00931731483</v>
          </cell>
          <cell r="J71">
            <v>2065904.7424779325</v>
          </cell>
          <cell r="L71">
            <v>5356810.3493192988</v>
          </cell>
          <cell r="N71">
            <v>8849196.7006034628</v>
          </cell>
          <cell r="P71">
            <v>8910236.4872028958</v>
          </cell>
          <cell r="R71">
            <v>2989444.3063563672</v>
          </cell>
          <cell r="T71">
            <v>29232152.299652647</v>
          </cell>
          <cell r="AD71">
            <v>1989</v>
          </cell>
          <cell r="AF71">
            <v>1990</v>
          </cell>
          <cell r="AH71">
            <v>1991</v>
          </cell>
          <cell r="AJ71">
            <v>1992</v>
          </cell>
          <cell r="AL71">
            <v>1993</v>
          </cell>
          <cell r="AN71">
            <v>1994</v>
          </cell>
          <cell r="AP71">
            <v>1995</v>
          </cell>
          <cell r="AR71">
            <v>1996</v>
          </cell>
          <cell r="AT71" t="str">
            <v>TOTAL</v>
          </cell>
        </row>
        <row r="72">
          <cell r="A72" t="str">
            <v>98/99</v>
          </cell>
          <cell r="D72">
            <v>56150.048143846987</v>
          </cell>
          <cell r="F72">
            <v>242336.32676742083</v>
          </cell>
          <cell r="H72">
            <v>582331.0693663687</v>
          </cell>
          <cell r="J72">
            <v>1614854.6131568353</v>
          </cell>
          <cell r="L72">
            <v>4906726.5177752236</v>
          </cell>
          <cell r="N72">
            <v>8105365.0288762953</v>
          </cell>
          <cell r="P72">
            <v>8520642.5871224143</v>
          </cell>
          <cell r="R72">
            <v>2864547.6276778737</v>
          </cell>
          <cell r="T72">
            <v>26892953.81888628</v>
          </cell>
        </row>
        <row r="73">
          <cell r="A73" t="str">
            <v>99/00</v>
          </cell>
          <cell r="D73">
            <v>40403.055861574692</v>
          </cell>
          <cell r="F73">
            <v>212106.58840803339</v>
          </cell>
          <cell r="H73">
            <v>477209.04968866496</v>
          </cell>
          <cell r="J73">
            <v>1312700.630012389</v>
          </cell>
          <cell r="L73">
            <v>3626220.8860228085</v>
          </cell>
          <cell r="N73">
            <v>7332336.2762668859</v>
          </cell>
          <cell r="P73">
            <v>7851123.7695895527</v>
          </cell>
          <cell r="R73">
            <v>2200765.0173593513</v>
          </cell>
          <cell r="T73">
            <v>23052865.273209259</v>
          </cell>
          <cell r="AA73" t="str">
            <v>95/96</v>
          </cell>
          <cell r="AD73">
            <v>22523.05087873308</v>
          </cell>
          <cell r="AF73">
            <v>110393.62297347805</v>
          </cell>
          <cell r="AH73">
            <v>267931.0314727517</v>
          </cell>
          <cell r="AJ73">
            <v>648680.1916557916</v>
          </cell>
          <cell r="AL73">
            <v>1591215.2133276134</v>
          </cell>
          <cell r="AN73">
            <v>2485691.6667360859</v>
          </cell>
          <cell r="AP73">
            <v>1814956.7038576442</v>
          </cell>
          <cell r="AR73">
            <v>621099.40899491741</v>
          </cell>
          <cell r="AT73">
            <v>7562490.8898970159</v>
          </cell>
        </row>
        <row r="74">
          <cell r="A74" t="str">
            <v>00/01</v>
          </cell>
          <cell r="D74">
            <v>29516.451514786928</v>
          </cell>
          <cell r="F74">
            <v>137496.49390703306</v>
          </cell>
          <cell r="H74">
            <v>354240.30069667974</v>
          </cell>
          <cell r="J74">
            <v>933630.60261833319</v>
          </cell>
          <cell r="L74">
            <v>2463752.0172428242</v>
          </cell>
          <cell r="N74">
            <v>4870286.4545465745</v>
          </cell>
          <cell r="P74">
            <v>6009359.8474408798</v>
          </cell>
          <cell r="R74">
            <v>1358735.1129911339</v>
          </cell>
          <cell r="T74">
            <v>16157017.280958245</v>
          </cell>
          <cell r="AA74" t="str">
            <v>96/97</v>
          </cell>
          <cell r="AD74">
            <v>81478.891931574326</v>
          </cell>
          <cell r="AF74">
            <v>363169.0493829872</v>
          </cell>
          <cell r="AH74">
            <v>1001741.7793400772</v>
          </cell>
          <cell r="AJ74">
            <v>2445527.2569823037</v>
          </cell>
          <cell r="AL74">
            <v>6335434.0328985779</v>
          </cell>
          <cell r="AN74">
            <v>10142464.27602068</v>
          </cell>
          <cell r="AP74">
            <v>9970664.9136336856</v>
          </cell>
          <cell r="AR74">
            <v>3303123.8127313694</v>
          </cell>
          <cell r="AT74">
            <v>33643604.012921251</v>
          </cell>
        </row>
        <row r="75">
          <cell r="A75" t="str">
            <v>01/02</v>
          </cell>
          <cell r="D75">
            <v>16573.679597922557</v>
          </cell>
          <cell r="F75">
            <v>77249.952036410934</v>
          </cell>
          <cell r="H75">
            <v>173510.8059848281</v>
          </cell>
          <cell r="J75">
            <v>503644.43130673497</v>
          </cell>
          <cell r="L75">
            <v>1312849.6988817307</v>
          </cell>
          <cell r="N75">
            <v>2345721.867345213</v>
          </cell>
          <cell r="P75">
            <v>3023841.4796870733</v>
          </cell>
          <cell r="R75">
            <v>707609.4506306767</v>
          </cell>
          <cell r="T75">
            <v>8161001.3654705901</v>
          </cell>
          <cell r="AA75" t="str">
            <v>97/98</v>
          </cell>
          <cell r="AD75">
            <v>75080.145999766479</v>
          </cell>
          <cell r="AF75">
            <v>329650.14552489587</v>
          </cell>
          <cell r="AH75">
            <v>838704.09168992471</v>
          </cell>
          <cell r="AJ75">
            <v>2422133.2906366414</v>
          </cell>
          <cell r="AL75">
            <v>6280497.0683936384</v>
          </cell>
          <cell r="AN75">
            <v>10375083.363337856</v>
          </cell>
          <cell r="AP75">
            <v>10446648.376058873</v>
          </cell>
          <cell r="AR75">
            <v>3504920.8349485477</v>
          </cell>
          <cell r="AT75">
            <v>34272717.316590145</v>
          </cell>
        </row>
        <row r="76">
          <cell r="A76" t="str">
            <v>02/03</v>
          </cell>
          <cell r="D76">
            <v>11485.032888589267</v>
          </cell>
          <cell r="F76">
            <v>49929.213225953543</v>
          </cell>
          <cell r="H76">
            <v>113593.34028355035</v>
          </cell>
          <cell r="J76">
            <v>269043.45141563064</v>
          </cell>
          <cell r="L76">
            <v>822556.90283303673</v>
          </cell>
          <cell r="N76">
            <v>1422975.1408664838</v>
          </cell>
          <cell r="P76">
            <v>1649797.9636964302</v>
          </cell>
          <cell r="R76">
            <v>456166.4843901578</v>
          </cell>
          <cell r="T76">
            <v>4795547.5295998333</v>
          </cell>
          <cell r="AA76" t="str">
            <v>98/99</v>
          </cell>
          <cell r="AD76">
            <v>70655.104675897368</v>
          </cell>
          <cell r="AF76">
            <v>304938.26987752772</v>
          </cell>
          <cell r="AH76">
            <v>732762.73168461618</v>
          </cell>
          <cell r="AJ76">
            <v>2032014.6731958759</v>
          </cell>
          <cell r="AL76">
            <v>6174264.9773204178</v>
          </cell>
          <cell r="AN76">
            <v>10199197.213232813</v>
          </cell>
          <cell r="AP76">
            <v>10721752.051872715</v>
          </cell>
          <cell r="AR76">
            <v>3604536.7577276491</v>
          </cell>
          <cell r="AT76">
            <v>33840121.779587507</v>
          </cell>
        </row>
        <row r="77">
          <cell r="A77" t="str">
            <v>03/04</v>
          </cell>
          <cell r="D77">
            <v>8562.7886854894259</v>
          </cell>
          <cell r="F77">
            <v>36963.76805185042</v>
          </cell>
          <cell r="H77">
            <v>85884.692542498437</v>
          </cell>
          <cell r="J77">
            <v>211215.55954916403</v>
          </cell>
          <cell r="L77">
            <v>548421.48073956929</v>
          </cell>
          <cell r="N77">
            <v>1146878.8385089776</v>
          </cell>
          <cell r="P77">
            <v>1209061.3229028755</v>
          </cell>
          <cell r="R77">
            <v>349082.86830598448</v>
          </cell>
          <cell r="T77">
            <v>3596071.3192864093</v>
          </cell>
          <cell r="AA77" t="str">
            <v>99/00</v>
          </cell>
          <cell r="AD77">
            <v>54564.890764528245</v>
          </cell>
          <cell r="AF77">
            <v>286452.90758633276</v>
          </cell>
          <cell r="AH77">
            <v>644477.48104297684</v>
          </cell>
          <cell r="AJ77">
            <v>1772820.5195309147</v>
          </cell>
          <cell r="AL77">
            <v>4897261.9103809958</v>
          </cell>
          <cell r="AN77">
            <v>9902422.4636383019</v>
          </cell>
          <cell r="AP77">
            <v>10603052.213034973</v>
          </cell>
          <cell r="AR77">
            <v>2972163.8675557314</v>
          </cell>
          <cell r="AT77">
            <v>31133216.253534753</v>
          </cell>
        </row>
        <row r="78">
          <cell r="A78" t="str">
            <v>04/05</v>
          </cell>
          <cell r="D78">
            <v>6665.3264415947388</v>
          </cell>
          <cell r="F78">
            <v>28609.647439894688</v>
          </cell>
          <cell r="H78">
            <v>66627.296170977716</v>
          </cell>
          <cell r="J78">
            <v>168806.20000485948</v>
          </cell>
          <cell r="L78">
            <v>431219.43671382061</v>
          </cell>
          <cell r="N78">
            <v>908199.59984808567</v>
          </cell>
          <cell r="P78">
            <v>918657.98484014627</v>
          </cell>
          <cell r="R78">
            <v>252056.31512163812</v>
          </cell>
          <cell r="T78">
            <v>2780841.8065810171</v>
          </cell>
          <cell r="AA78" t="str">
            <v>00/01</v>
          </cell>
          <cell r="AD78">
            <v>42782.768663308751</v>
          </cell>
          <cell r="AF78">
            <v>199294.9825927983</v>
          </cell>
          <cell r="AH78">
            <v>513455.38024225412</v>
          </cell>
          <cell r="AJ78">
            <v>1353255.5588125219</v>
          </cell>
          <cell r="AL78">
            <v>3571097.7162906746</v>
          </cell>
          <cell r="AN78">
            <v>7059261.1244114991</v>
          </cell>
          <cell r="AP78">
            <v>8710296.765816886</v>
          </cell>
          <cell r="AR78">
            <v>1969425.4231303046</v>
          </cell>
          <cell r="AT78">
            <v>23418869.719960246</v>
          </cell>
        </row>
        <row r="79">
          <cell r="A79" t="str">
            <v>05/06</v>
          </cell>
          <cell r="D79">
            <v>5199.6468346445454</v>
          </cell>
          <cell r="F79">
            <v>22474.26785016607</v>
          </cell>
          <cell r="H79">
            <v>52555.099492009635</v>
          </cell>
          <cell r="J79">
            <v>133105.24147154883</v>
          </cell>
          <cell r="L79">
            <v>336407.38467705704</v>
          </cell>
          <cell r="N79">
            <v>713815.90830848285</v>
          </cell>
          <cell r="P79">
            <v>699212.61244596145</v>
          </cell>
          <cell r="R79">
            <v>192499.90333626835</v>
          </cell>
          <cell r="T79">
            <v>2155270.0644161385</v>
          </cell>
          <cell r="AA79" t="str">
            <v>01/02</v>
          </cell>
          <cell r="AD79">
            <v>25782.756374627519</v>
          </cell>
          <cell r="AF79">
            <v>120173.47635681929</v>
          </cell>
          <cell r="AH79">
            <v>269921.16099751508</v>
          </cell>
          <cell r="AJ79">
            <v>783491.77653024218</v>
          </cell>
          <cell r="AL79">
            <v>2042327.6402069207</v>
          </cell>
          <cell r="AN79">
            <v>3649109.7267247029</v>
          </cell>
          <cell r="AP79">
            <v>4704022.8891620021</v>
          </cell>
          <cell r="AR79">
            <v>1100788.8722720081</v>
          </cell>
          <cell r="AT79">
            <v>12695618.298624836</v>
          </cell>
        </row>
        <row r="80">
          <cell r="A80" t="str">
            <v>06/07</v>
          </cell>
          <cell r="D80">
            <v>4022.3600431800182</v>
          </cell>
          <cell r="F80">
            <v>17509.160083744377</v>
          </cell>
          <cell r="H80">
            <v>40819.208070936067</v>
          </cell>
          <cell r="J80">
            <v>103578.77791535427</v>
          </cell>
          <cell r="L80">
            <v>260493.17944148398</v>
          </cell>
          <cell r="N80">
            <v>556248.6110523754</v>
          </cell>
          <cell r="P80">
            <v>538054.25143423397</v>
          </cell>
          <cell r="R80">
            <v>147666.81556785383</v>
          </cell>
          <cell r="T80">
            <v>1668392.3636091619</v>
          </cell>
          <cell r="AA80" t="str">
            <v>02/03</v>
          </cell>
          <cell r="AD80">
            <v>19175.571408416865</v>
          </cell>
          <cell r="AF80">
            <v>83362.512137999307</v>
          </cell>
          <cell r="AH80">
            <v>189657.02834790674</v>
          </cell>
          <cell r="AJ80">
            <v>449198.70623209496</v>
          </cell>
          <cell r="AL80">
            <v>1373352.4997940641</v>
          </cell>
          <cell r="AN80">
            <v>2375819.1805612631</v>
          </cell>
          <cell r="AP80">
            <v>2754525.7352943928</v>
          </cell>
          <cell r="AR80">
            <v>761621.93703777844</v>
          </cell>
          <cell r="AT80">
            <v>8006713.1708139153</v>
          </cell>
        </row>
        <row r="81">
          <cell r="A81" t="str">
            <v>07/08</v>
          </cell>
          <cell r="D81">
            <v>3103.4985481147914</v>
          </cell>
          <cell r="F81">
            <v>13616.452735884002</v>
          </cell>
          <cell r="H81">
            <v>31615.381530229417</v>
          </cell>
          <cell r="J81">
            <v>80387.441440399896</v>
          </cell>
          <cell r="L81">
            <v>201021.26525085347</v>
          </cell>
          <cell r="N81">
            <v>431885.51721026981</v>
          </cell>
          <cell r="P81">
            <v>412831.68792830867</v>
          </cell>
          <cell r="R81">
            <v>112781.35211046597</v>
          </cell>
          <cell r="T81">
            <v>1287242.596754526</v>
          </cell>
          <cell r="AA81" t="str">
            <v>03/04</v>
          </cell>
          <cell r="AD81">
            <v>15343.942508177463</v>
          </cell>
          <cell r="AF81">
            <v>66236.590987505115</v>
          </cell>
          <cell r="AH81">
            <v>153899.603634709</v>
          </cell>
          <cell r="AJ81">
            <v>378484.1039049495</v>
          </cell>
          <cell r="AL81">
            <v>982734.47819371568</v>
          </cell>
          <cell r="AN81">
            <v>2055129.8891385945</v>
          </cell>
          <cell r="AP81">
            <v>2166556.7268897677</v>
          </cell>
          <cell r="AR81">
            <v>625533.066225674</v>
          </cell>
          <cell r="AT81">
            <v>6443918.4014830925</v>
          </cell>
        </row>
        <row r="82">
          <cell r="A82" t="str">
            <v>08/09</v>
          </cell>
          <cell r="D82">
            <v>2388.8322566152888</v>
          </cell>
          <cell r="F82">
            <v>10574.686829979559</v>
          </cell>
          <cell r="H82">
            <v>24439.250703728972</v>
          </cell>
          <cell r="J82">
            <v>62274.872448294947</v>
          </cell>
          <cell r="L82">
            <v>154740.17613421869</v>
          </cell>
          <cell r="N82">
            <v>334656.66169176949</v>
          </cell>
          <cell r="P82">
            <v>316081.02779360389</v>
          </cell>
          <cell r="R82">
            <v>85890.2870989535</v>
          </cell>
          <cell r="T82">
            <v>991045.79495716444</v>
          </cell>
          <cell r="AA82" t="str">
            <v>04/05</v>
          </cell>
          <cell r="AD82">
            <v>0</v>
          </cell>
          <cell r="AF82">
            <v>55022.447791134065</v>
          </cell>
          <cell r="AH82">
            <v>128138.48659735678</v>
          </cell>
          <cell r="AJ82">
            <v>324650.28959550528</v>
          </cell>
          <cell r="AL82">
            <v>829326.85531883559</v>
          </cell>
          <cell r="AN82">
            <v>1746661.3376328307</v>
          </cell>
          <cell r="AP82">
            <v>1766775.0403065239</v>
          </cell>
          <cell r="AR82">
            <v>484757.99879542389</v>
          </cell>
          <cell r="AT82">
            <v>5335332.4560376108</v>
          </cell>
        </row>
        <row r="83">
          <cell r="A83" t="str">
            <v>09/10</v>
          </cell>
          <cell r="D83">
            <v>1833.3551820955486</v>
          </cell>
          <cell r="F83">
            <v>8197.3961068623976</v>
          </cell>
          <cell r="H83">
            <v>18841.10716650587</v>
          </cell>
          <cell r="J83">
            <v>48119.447977863514</v>
          </cell>
          <cell r="L83">
            <v>118714.22506650205</v>
          </cell>
          <cell r="N83">
            <v>258492.58389511608</v>
          </cell>
          <cell r="P83">
            <v>241313.83970831928</v>
          </cell>
          <cell r="R83">
            <v>65147.310383387274</v>
          </cell>
          <cell r="T83">
            <v>760659.26548665203</v>
          </cell>
          <cell r="AA83" t="str">
            <v>05/06</v>
          </cell>
          <cell r="AD83">
            <v>0</v>
          </cell>
          <cell r="AF83">
            <v>0</v>
          </cell>
          <cell r="AH83">
            <v>108479.56339400743</v>
          </cell>
          <cell r="AJ83">
            <v>274744.0042898758</v>
          </cell>
          <cell r="AL83">
            <v>694382.21152707399</v>
          </cell>
          <cell r="AN83">
            <v>1473395.328435712</v>
          </cell>
          <cell r="AP83">
            <v>1443252.5035796638</v>
          </cell>
          <cell r="AR83">
            <v>397341.18418864236</v>
          </cell>
          <cell r="AT83">
            <v>4391594.7954149758</v>
          </cell>
        </row>
        <row r="84">
          <cell r="A84" t="str">
            <v>10/11</v>
          </cell>
          <cell r="D84">
            <v>1088.9950423135176</v>
          </cell>
          <cell r="F84">
            <v>4924.0424472156801</v>
          </cell>
          <cell r="H84">
            <v>11242.065716261226</v>
          </cell>
          <cell r="J84">
            <v>28782.34075154665</v>
          </cell>
          <cell r="L84">
            <v>70438.245677355342</v>
          </cell>
          <cell r="N84">
            <v>154405.51149026564</v>
          </cell>
          <cell r="P84">
            <v>142576.11728493922</v>
          </cell>
          <cell r="R84">
            <v>38180.855068969147</v>
          </cell>
          <cell r="T84">
            <v>451638.1734788664</v>
          </cell>
          <cell r="AA84" t="str">
            <v>06/07</v>
          </cell>
          <cell r="AF84">
            <v>0</v>
          </cell>
          <cell r="AH84">
            <v>0</v>
          </cell>
          <cell r="AJ84">
            <v>229461.33375959197</v>
          </cell>
          <cell r="AL84">
            <v>577078.75679675327</v>
          </cell>
          <cell r="AN84">
            <v>1232275.0930533803</v>
          </cell>
          <cell r="AP84">
            <v>1191968.5543115139</v>
          </cell>
          <cell r="AR84">
            <v>327130.95417983847</v>
          </cell>
          <cell r="AT84">
            <v>3557914.6921010776</v>
          </cell>
        </row>
        <row r="85">
          <cell r="D85" t="str">
            <v>-</v>
          </cell>
          <cell r="F85" t="str">
            <v>-</v>
          </cell>
          <cell r="H85" t="str">
            <v>-</v>
          </cell>
          <cell r="J85" t="str">
            <v>-</v>
          </cell>
          <cell r="L85" t="str">
            <v>-</v>
          </cell>
          <cell r="N85" t="str">
            <v>-</v>
          </cell>
          <cell r="P85" t="str">
            <v>-</v>
          </cell>
          <cell r="R85" t="str">
            <v>-</v>
          </cell>
          <cell r="T85" t="str">
            <v>-</v>
          </cell>
          <cell r="AA85" t="str">
            <v>07/08</v>
          </cell>
          <cell r="AH85">
            <v>0</v>
          </cell>
          <cell r="AJ85">
            <v>0</v>
          </cell>
          <cell r="AL85">
            <v>477954.32745344163</v>
          </cell>
          <cell r="AN85">
            <v>1026864.2556672988</v>
          </cell>
          <cell r="AP85">
            <v>981561.28660823917</v>
          </cell>
          <cell r="AR85">
            <v>268152.40283151431</v>
          </cell>
          <cell r="AT85">
            <v>2754532.272560494</v>
          </cell>
        </row>
        <row r="86">
          <cell r="D86">
            <v>347746.43429282046</v>
          </cell>
          <cell r="F86">
            <v>1584065.5663773916</v>
          </cell>
          <cell r="H86">
            <v>3928508.7026473079</v>
          </cell>
          <cell r="J86">
            <v>10412035.258696137</v>
          </cell>
          <cell r="L86">
            <v>27973258.33744039</v>
          </cell>
          <cell r="N86">
            <v>49157167.96737764</v>
          </cell>
          <cell r="P86">
            <v>51353243.08882086</v>
          </cell>
          <cell r="R86">
            <v>15454519.613567274</v>
          </cell>
          <cell r="T86">
            <v>160210544.96921983</v>
          </cell>
          <cell r="AA86" t="str">
            <v>08/09</v>
          </cell>
          <cell r="AJ86">
            <v>0</v>
          </cell>
          <cell r="AL86">
            <v>0</v>
          </cell>
          <cell r="AN86">
            <v>853983.60966266901</v>
          </cell>
          <cell r="AP86">
            <v>806581.93294739013</v>
          </cell>
          <cell r="AR86">
            <v>219176.56454508047</v>
          </cell>
          <cell r="AT86">
            <v>1879742.1071551396</v>
          </cell>
        </row>
        <row r="87">
          <cell r="T87">
            <v>0</v>
          </cell>
          <cell r="AA87" t="str">
            <v>09/10</v>
          </cell>
          <cell r="AL87">
            <v>0</v>
          </cell>
          <cell r="AN87">
            <v>0</v>
          </cell>
          <cell r="AP87">
            <v>660903.35414981877</v>
          </cell>
          <cell r="AR87">
            <v>178423.56658143885</v>
          </cell>
          <cell r="AT87">
            <v>839326.92073125765</v>
          </cell>
        </row>
        <row r="88">
          <cell r="AA88" t="str">
            <v>10/11</v>
          </cell>
          <cell r="AN88">
            <v>0</v>
          </cell>
          <cell r="AP88">
            <v>0</v>
          </cell>
          <cell r="AR88">
            <v>110263.20831168706</v>
          </cell>
          <cell r="AT88">
            <v>110263.20831168706</v>
          </cell>
        </row>
        <row r="89">
          <cell r="AA89" t="str">
            <v>11/12</v>
          </cell>
          <cell r="AP89">
            <v>0</v>
          </cell>
          <cell r="AR89">
            <v>0</v>
          </cell>
          <cell r="AT89">
            <v>0</v>
          </cell>
        </row>
        <row r="90">
          <cell r="AA90" t="str">
            <v>12/13</v>
          </cell>
          <cell r="AR90">
            <v>0</v>
          </cell>
          <cell r="AT90">
            <v>0</v>
          </cell>
        </row>
        <row r="91">
          <cell r="A91" t="str">
            <v>Discount Rate</v>
          </cell>
          <cell r="G91" t="str">
            <v>PRESENT VALUE OF GROSS PROFITS</v>
          </cell>
          <cell r="AD91" t="str">
            <v>-</v>
          </cell>
          <cell r="AF91" t="str">
            <v>-</v>
          </cell>
          <cell r="AH91" t="str">
            <v>-</v>
          </cell>
          <cell r="AJ91" t="str">
            <v>-</v>
          </cell>
          <cell r="AL91" t="str">
            <v>-</v>
          </cell>
          <cell r="AN91" t="str">
            <v>-</v>
          </cell>
          <cell r="AP91" t="str">
            <v>-</v>
          </cell>
          <cell r="AR91" t="str">
            <v>-</v>
          </cell>
          <cell r="AT91" t="str">
            <v>-</v>
          </cell>
        </row>
        <row r="92">
          <cell r="A92">
            <v>7.1499999999999994E-2</v>
          </cell>
          <cell r="AC92">
            <v>0</v>
          </cell>
          <cell r="AD92">
            <v>407387.1232050301</v>
          </cell>
          <cell r="AF92">
            <v>1918694.0052114779</v>
          </cell>
          <cell r="AH92">
            <v>4849168.3384440951</v>
          </cell>
          <cell r="AJ92">
            <v>13114461.70512631</v>
          </cell>
          <cell r="AL92">
            <v>35826927.687902726</v>
          </cell>
          <cell r="AN92">
            <v>64577358.528253682</v>
          </cell>
          <cell r="AP92">
            <v>68743519.047524095</v>
          </cell>
          <cell r="AR92">
            <v>20448459.860057604</v>
          </cell>
          <cell r="AT92">
            <v>209885976.29572505</v>
          </cell>
        </row>
        <row r="93">
          <cell r="D93">
            <v>1989</v>
          </cell>
          <cell r="F93">
            <v>1990</v>
          </cell>
          <cell r="H93">
            <v>1991</v>
          </cell>
          <cell r="J93">
            <v>1992</v>
          </cell>
          <cell r="L93">
            <v>1993</v>
          </cell>
          <cell r="N93">
            <v>1994</v>
          </cell>
          <cell r="P93">
            <v>1995</v>
          </cell>
          <cell r="R93">
            <v>1996</v>
          </cell>
          <cell r="T93" t="str">
            <v>TOTAL</v>
          </cell>
          <cell r="AT93">
            <v>0</v>
          </cell>
        </row>
        <row r="95">
          <cell r="A95" t="str">
            <v>95/96</v>
          </cell>
          <cell r="D95">
            <v>22523.05087873308</v>
          </cell>
          <cell r="F95">
            <v>110393.62297347805</v>
          </cell>
          <cell r="H95">
            <v>267931.0314727517</v>
          </cell>
          <cell r="J95">
            <v>648680.1916557916</v>
          </cell>
          <cell r="L95">
            <v>1591215.2133276134</v>
          </cell>
          <cell r="N95">
            <v>2485691.6667360859</v>
          </cell>
          <cell r="P95">
            <v>1814956.7038576442</v>
          </cell>
          <cell r="R95">
            <v>621099.40899491741</v>
          </cell>
          <cell r="T95">
            <v>7562490.8898970159</v>
          </cell>
          <cell r="AH95" t="str">
            <v>K Factors</v>
          </cell>
        </row>
        <row r="96">
          <cell r="A96" t="str">
            <v>96/97</v>
          </cell>
          <cell r="D96">
            <v>81478.891931574326</v>
          </cell>
          <cell r="F96">
            <v>363169.0493829872</v>
          </cell>
          <cell r="H96">
            <v>1001741.7793400772</v>
          </cell>
          <cell r="J96">
            <v>2445527.2569823037</v>
          </cell>
          <cell r="L96">
            <v>6335434.0328985779</v>
          </cell>
          <cell r="N96">
            <v>10142464.27602068</v>
          </cell>
          <cell r="P96">
            <v>9970664.9136336856</v>
          </cell>
          <cell r="R96">
            <v>3303123.8127313694</v>
          </cell>
          <cell r="T96">
            <v>33643604.012921251</v>
          </cell>
        </row>
        <row r="97">
          <cell r="A97" t="str">
            <v>97/98</v>
          </cell>
          <cell r="D97">
            <v>75080.145999766479</v>
          </cell>
          <cell r="F97">
            <v>329650.14552489587</v>
          </cell>
          <cell r="H97">
            <v>838704.09168992471</v>
          </cell>
          <cell r="J97">
            <v>2422133.2906366414</v>
          </cell>
          <cell r="L97">
            <v>6280497.0683936384</v>
          </cell>
          <cell r="N97">
            <v>10375083.363337856</v>
          </cell>
          <cell r="P97">
            <v>10446648.376058873</v>
          </cell>
          <cell r="R97">
            <v>3504920.8349485477</v>
          </cell>
          <cell r="T97">
            <v>34272717.316590145</v>
          </cell>
          <cell r="AD97">
            <v>0.79394856027758798</v>
          </cell>
          <cell r="AF97">
            <v>0.78530998493293547</v>
          </cell>
          <cell r="AH97">
            <v>0.78395952133091196</v>
          </cell>
          <cell r="AJ97">
            <v>0.77719325316218646</v>
          </cell>
          <cell r="AL97">
            <v>0.77118992538932141</v>
          </cell>
          <cell r="AN97">
            <v>0.75481981584405966</v>
          </cell>
          <cell r="AP97">
            <v>0.74495265417140955</v>
          </cell>
          <cell r="AR97">
            <v>0.75577915008430074</v>
          </cell>
          <cell r="AT97">
            <v>0.75690173196530508</v>
          </cell>
        </row>
        <row r="98">
          <cell r="A98" t="str">
            <v>98/99</v>
          </cell>
          <cell r="D98">
            <v>70655.104675897368</v>
          </cell>
          <cell r="F98">
            <v>304938.26987752772</v>
          </cell>
          <cell r="H98">
            <v>732762.73168461618</v>
          </cell>
          <cell r="J98">
            <v>2032014.6731958759</v>
          </cell>
          <cell r="L98">
            <v>6174264.9773204178</v>
          </cell>
          <cell r="N98">
            <v>10199197.213232813</v>
          </cell>
          <cell r="P98">
            <v>10721752.051872715</v>
          </cell>
          <cell r="R98">
            <v>3604536.7577276491</v>
          </cell>
          <cell r="T98">
            <v>33840121.779587507</v>
          </cell>
        </row>
        <row r="99">
          <cell r="A99" t="str">
            <v>99/00</v>
          </cell>
          <cell r="D99">
            <v>54564.890764528245</v>
          </cell>
          <cell r="F99">
            <v>286452.90758633276</v>
          </cell>
          <cell r="H99">
            <v>644477.48104297684</v>
          </cell>
          <cell r="J99">
            <v>1772820.5195309147</v>
          </cell>
          <cell r="L99">
            <v>4897261.9103809958</v>
          </cell>
          <cell r="N99">
            <v>9902422.4636383019</v>
          </cell>
          <cell r="P99">
            <v>10603052.213034973</v>
          </cell>
          <cell r="R99">
            <v>2972163.8675557314</v>
          </cell>
          <cell r="T99">
            <v>31133216.253534753</v>
          </cell>
        </row>
        <row r="100">
          <cell r="A100" t="str">
            <v>00/01</v>
          </cell>
          <cell r="D100">
            <v>42782.768663308751</v>
          </cell>
          <cell r="F100">
            <v>199294.9825927983</v>
          </cell>
          <cell r="H100">
            <v>513455.38024225412</v>
          </cell>
          <cell r="J100">
            <v>1353255.5588125219</v>
          </cell>
          <cell r="L100">
            <v>3571097.7162906746</v>
          </cell>
          <cell r="N100">
            <v>7059261.1244114991</v>
          </cell>
          <cell r="P100">
            <v>8710296.765816886</v>
          </cell>
          <cell r="R100">
            <v>1969425.4231303046</v>
          </cell>
          <cell r="T100">
            <v>23418869.719960246</v>
          </cell>
        </row>
        <row r="101">
          <cell r="A101" t="str">
            <v>01/02</v>
          </cell>
          <cell r="D101">
            <v>25782.756374627519</v>
          </cell>
          <cell r="F101">
            <v>120173.47635681929</v>
          </cell>
          <cell r="H101">
            <v>269921.16099751508</v>
          </cell>
          <cell r="J101">
            <v>783491.77653024218</v>
          </cell>
          <cell r="L101">
            <v>2042327.6402069207</v>
          </cell>
          <cell r="N101">
            <v>3649109.7267247029</v>
          </cell>
          <cell r="P101">
            <v>4704022.8891620021</v>
          </cell>
          <cell r="R101">
            <v>1100788.8722720081</v>
          </cell>
          <cell r="T101">
            <v>12695618.298624836</v>
          </cell>
        </row>
        <row r="102">
          <cell r="A102" t="str">
            <v>02/03</v>
          </cell>
          <cell r="D102">
            <v>19175.571408416865</v>
          </cell>
          <cell r="F102">
            <v>83362.512137999307</v>
          </cell>
          <cell r="H102">
            <v>189657.02834790674</v>
          </cell>
          <cell r="J102">
            <v>449198.70623209496</v>
          </cell>
          <cell r="L102">
            <v>1373352.4997940641</v>
          </cell>
          <cell r="N102">
            <v>2375819.1805612631</v>
          </cell>
          <cell r="P102">
            <v>2754525.7352943928</v>
          </cell>
          <cell r="R102">
            <v>761621.93703777844</v>
          </cell>
          <cell r="T102">
            <v>8006713.1708139153</v>
          </cell>
        </row>
        <row r="103">
          <cell r="A103" t="str">
            <v>03/04</v>
          </cell>
          <cell r="D103">
            <v>15343.942508177463</v>
          </cell>
          <cell r="F103">
            <v>66236.590987505115</v>
          </cell>
          <cell r="H103">
            <v>153899.603634709</v>
          </cell>
          <cell r="J103">
            <v>378484.1039049495</v>
          </cell>
          <cell r="L103">
            <v>982734.47819371568</v>
          </cell>
          <cell r="N103">
            <v>2055129.8891385945</v>
          </cell>
          <cell r="P103">
            <v>2166556.7268897677</v>
          </cell>
          <cell r="R103">
            <v>625533.066225674</v>
          </cell>
          <cell r="T103">
            <v>6443918.4014830925</v>
          </cell>
        </row>
        <row r="104">
          <cell r="A104" t="str">
            <v>04/05</v>
          </cell>
          <cell r="D104">
            <v>12818.842906540267</v>
          </cell>
          <cell r="F104">
            <v>55022.447791134065</v>
          </cell>
          <cell r="H104">
            <v>128138.48659735678</v>
          </cell>
          <cell r="J104">
            <v>324650.28959550528</v>
          </cell>
          <cell r="L104">
            <v>829326.85531883559</v>
          </cell>
          <cell r="N104">
            <v>1746661.3376328307</v>
          </cell>
          <cell r="P104">
            <v>1766775.0403065239</v>
          </cell>
          <cell r="R104">
            <v>484757.99879542389</v>
          </cell>
          <cell r="T104">
            <v>5348151.298944151</v>
          </cell>
        </row>
        <row r="105">
          <cell r="A105" t="str">
            <v>05/06</v>
          </cell>
          <cell r="D105">
            <v>10732.648665445506</v>
          </cell>
          <cell r="F105">
            <v>46389.385379370491</v>
          </cell>
          <cell r="H105">
            <v>108479.56339400743</v>
          </cell>
          <cell r="J105">
            <v>274744.0042898758</v>
          </cell>
          <cell r="L105">
            <v>694382.21152707399</v>
          </cell>
          <cell r="N105">
            <v>1473395.328435712</v>
          </cell>
          <cell r="P105">
            <v>1443252.5035796638</v>
          </cell>
          <cell r="R105">
            <v>397341.18418864236</v>
          </cell>
          <cell r="T105">
            <v>4448716.829459792</v>
          </cell>
        </row>
        <row r="106">
          <cell r="A106" t="str">
            <v>06/07</v>
          </cell>
          <cell r="D106">
            <v>8910.8610754574001</v>
          </cell>
          <cell r="F106">
            <v>38788.594601004879</v>
          </cell>
          <cell r="H106">
            <v>90428.079143988769</v>
          </cell>
          <cell r="J106">
            <v>229461.33375959197</v>
          </cell>
          <cell r="L106">
            <v>577078.75679675327</v>
          </cell>
          <cell r="N106">
            <v>1232275.0930533803</v>
          </cell>
          <cell r="P106">
            <v>1191968.5543115139</v>
          </cell>
          <cell r="R106">
            <v>327130.95417983847</v>
          </cell>
          <cell r="T106">
            <v>3696042.2269215286</v>
          </cell>
        </row>
        <row r="107">
          <cell r="A107" t="str">
            <v>07/08</v>
          </cell>
          <cell r="D107">
            <v>7378.9733611809506</v>
          </cell>
          <cell r="F107">
            <v>32374.895768164915</v>
          </cell>
          <cell r="H107">
            <v>75169.701064253968</v>
          </cell>
          <cell r="J107">
            <v>191131.64699965058</v>
          </cell>
          <cell r="L107">
            <v>477954.32745344163</v>
          </cell>
          <cell r="N107">
            <v>1026864.2556672988</v>
          </cell>
          <cell r="P107">
            <v>981561.28660823917</v>
          </cell>
          <cell r="R107">
            <v>268152.40283151431</v>
          </cell>
          <cell r="T107">
            <v>3060587.4897537446</v>
          </cell>
        </row>
        <row r="108">
          <cell r="A108" t="str">
            <v>08/09</v>
          </cell>
          <cell r="D108">
            <v>6095.8702661711141</v>
          </cell>
          <cell r="F108">
            <v>26984.698838703342</v>
          </cell>
          <cell r="H108">
            <v>62364.572179483621</v>
          </cell>
          <cell r="J108">
            <v>158914.27379879693</v>
          </cell>
          <cell r="L108">
            <v>394869.0980986596</v>
          </cell>
          <cell r="N108">
            <v>853983.60966266901</v>
          </cell>
          <cell r="P108">
            <v>806581.93294739013</v>
          </cell>
          <cell r="R108">
            <v>219176.56454508047</v>
          </cell>
          <cell r="T108">
            <v>2528970.6203369545</v>
          </cell>
        </row>
        <row r="109">
          <cell r="A109" t="str">
            <v>09/10</v>
          </cell>
          <cell r="D109">
            <v>5021.1400666429645</v>
          </cell>
          <cell r="F109">
            <v>22450.791006717591</v>
          </cell>
          <cell r="H109">
            <v>51601.478544666461</v>
          </cell>
          <cell r="J109">
            <v>131788.15026460055</v>
          </cell>
          <cell r="L109">
            <v>325131.0808637506</v>
          </cell>
          <cell r="N109">
            <v>707952.00111867429</v>
          </cell>
          <cell r="P109">
            <v>660903.35414981877</v>
          </cell>
          <cell r="R109">
            <v>178423.56658143885</v>
          </cell>
          <cell r="T109">
            <v>2083271.5625963099</v>
          </cell>
        </row>
        <row r="110">
          <cell r="A110" t="str">
            <v>10/11</v>
          </cell>
          <cell r="D110">
            <v>3144.929231786632</v>
          </cell>
          <cell r="F110">
            <v>14220.234646714289</v>
          </cell>
          <cell r="H110">
            <v>32466.172684886784</v>
          </cell>
          <cell r="J110">
            <v>83121.062329614128</v>
          </cell>
          <cell r="L110">
            <v>203419.93237716454</v>
          </cell>
          <cell r="N110">
            <v>445910.5760509994</v>
          </cell>
          <cell r="P110">
            <v>411748.24639371899</v>
          </cell>
          <cell r="R110">
            <v>110263.20831168706</v>
          </cell>
          <cell r="T110">
            <v>1304294.3620265718</v>
          </cell>
        </row>
        <row r="111">
          <cell r="D111" t="str">
            <v>-</v>
          </cell>
          <cell r="F111" t="str">
            <v>-</v>
          </cell>
          <cell r="H111" t="str">
            <v>-</v>
          </cell>
          <cell r="J111" t="str">
            <v>-</v>
          </cell>
          <cell r="L111" t="str">
            <v>-</v>
          </cell>
          <cell r="N111" t="str">
            <v>-</v>
          </cell>
          <cell r="P111" t="str">
            <v>-</v>
          </cell>
          <cell r="R111" t="str">
            <v>-</v>
          </cell>
          <cell r="T111" t="str">
            <v>-</v>
          </cell>
        </row>
        <row r="112">
          <cell r="D112">
            <v>461490.38877825497</v>
          </cell>
          <cell r="F112">
            <v>2099902.6054521534</v>
          </cell>
          <cell r="H112">
            <v>5161198.3420613743</v>
          </cell>
          <cell r="J112">
            <v>13679416.838518972</v>
          </cell>
          <cell r="L112">
            <v>36750347.799242303</v>
          </cell>
          <cell r="N112">
            <v>65731221.105423354</v>
          </cell>
          <cell r="P112">
            <v>69155267.29391782</v>
          </cell>
          <cell r="R112">
            <v>20448459.860057604</v>
          </cell>
          <cell r="T112">
            <v>213487304.23345184</v>
          </cell>
        </row>
        <row r="113">
          <cell r="T113">
            <v>0</v>
          </cell>
        </row>
        <row r="115">
          <cell r="H115" t="str">
            <v>K Factors</v>
          </cell>
        </row>
        <row r="117">
          <cell r="D117">
            <v>0.75352909345185037</v>
          </cell>
          <cell r="F117">
            <v>0.75435192197226153</v>
          </cell>
          <cell r="H117">
            <v>0.76116212597988786</v>
          </cell>
          <cell r="J117">
            <v>0.76114613521956365</v>
          </cell>
          <cell r="L117">
            <v>0.76116989396266688</v>
          </cell>
          <cell r="N117">
            <v>0.74785112980841584</v>
          </cell>
          <cell r="P117">
            <v>0.74257891117047792</v>
          </cell>
          <cell r="R117">
            <v>0.75577915008430074</v>
          </cell>
          <cell r="T117">
            <v>0.75044530420425837</v>
          </cell>
        </row>
        <row r="120">
          <cell r="A120" t="str">
            <v>Discount Rate</v>
          </cell>
          <cell r="G120" t="str">
            <v>PRESENT VALUE OF GROSS PROFITS</v>
          </cell>
        </row>
        <row r="121">
          <cell r="A121">
            <v>7.1499999999999994E-2</v>
          </cell>
          <cell r="H121" t="str">
            <v xml:space="preserve">       @ 3/31/97</v>
          </cell>
        </row>
        <row r="122">
          <cell r="D122">
            <v>1989</v>
          </cell>
          <cell r="F122">
            <v>1990</v>
          </cell>
          <cell r="H122">
            <v>1991</v>
          </cell>
          <cell r="J122">
            <v>1992</v>
          </cell>
          <cell r="L122">
            <v>1993</v>
          </cell>
          <cell r="N122">
            <v>1994</v>
          </cell>
          <cell r="P122">
            <v>1995</v>
          </cell>
          <cell r="R122" t="str">
            <v>TOTAL</v>
          </cell>
        </row>
        <row r="124">
          <cell r="A124" t="str">
            <v>95/96</v>
          </cell>
          <cell r="D124">
            <v>0</v>
          </cell>
          <cell r="F124">
            <v>0</v>
          </cell>
          <cell r="H124">
            <v>0</v>
          </cell>
          <cell r="J124">
            <v>0</v>
          </cell>
          <cell r="L124">
            <v>0</v>
          </cell>
          <cell r="N124">
            <v>0</v>
          </cell>
          <cell r="P124">
            <v>0</v>
          </cell>
          <cell r="R124">
            <v>0</v>
          </cell>
        </row>
        <row r="125">
          <cell r="A125" t="str">
            <v>96/97</v>
          </cell>
          <cell r="D125">
            <v>87304.632704681891</v>
          </cell>
          <cell r="F125">
            <v>389135.63641387079</v>
          </cell>
          <cell r="H125">
            <v>1073366.3165628926</v>
          </cell>
          <cell r="J125">
            <v>2620382.4558565384</v>
          </cell>
          <cell r="L125">
            <v>6788417.5662508253</v>
          </cell>
          <cell r="N125">
            <v>10867650.471756158</v>
          </cell>
          <cell r="P125">
            <v>10683567.454958493</v>
          </cell>
          <cell r="R125">
            <v>32509824.53450346</v>
          </cell>
        </row>
        <row r="126">
          <cell r="A126" t="str">
            <v>97/98</v>
          </cell>
          <cell r="D126">
            <v>80448.376438749765</v>
          </cell>
          <cell r="F126">
            <v>353220.13092992583</v>
          </cell>
          <cell r="H126">
            <v>898671.43424575415</v>
          </cell>
          <cell r="J126">
            <v>2595315.8209171607</v>
          </cell>
          <cell r="L126">
            <v>6729552.6087837815</v>
          </cell>
          <cell r="N126">
            <v>11116901.82381651</v>
          </cell>
          <cell r="P126">
            <v>11193583.73494708</v>
          </cell>
          <cell r="R126">
            <v>32967693.930078961</v>
          </cell>
        </row>
        <row r="127">
          <cell r="A127" t="str">
            <v>98/99</v>
          </cell>
          <cell r="D127">
            <v>75706.944660224035</v>
          </cell>
          <cell r="F127">
            <v>326741.35617377097</v>
          </cell>
          <cell r="H127">
            <v>785155.26700006623</v>
          </cell>
          <cell r="J127">
            <v>2177303.7223293809</v>
          </cell>
          <cell r="L127">
            <v>6615724.9231988275</v>
          </cell>
          <cell r="N127">
            <v>10928439.813978959</v>
          </cell>
          <cell r="P127">
            <v>11488357.323581614</v>
          </cell>
          <cell r="R127">
            <v>32397429.350922842</v>
          </cell>
        </row>
        <row r="128">
          <cell r="A128" t="str">
            <v>99/00</v>
          </cell>
          <cell r="D128">
            <v>58466.280454192005</v>
          </cell>
          <cell r="F128">
            <v>306934.29047875549</v>
          </cell>
          <cell r="H128">
            <v>690557.62093754951</v>
          </cell>
          <cell r="J128">
            <v>1899577.1866773746</v>
          </cell>
          <cell r="L128">
            <v>5247416.1369732358</v>
          </cell>
          <cell r="N128">
            <v>10610445.669788439</v>
          </cell>
          <cell r="P128">
            <v>11361170.44626697</v>
          </cell>
          <cell r="R128">
            <v>30174567.631576516</v>
          </cell>
        </row>
        <row r="129">
          <cell r="A129" t="str">
            <v>00/01</v>
          </cell>
          <cell r="D129">
            <v>45841.73662273532</v>
          </cell>
          <cell r="F129">
            <v>213544.57384818335</v>
          </cell>
          <cell r="H129">
            <v>550167.43992957519</v>
          </cell>
          <cell r="J129">
            <v>1450013.3312676169</v>
          </cell>
          <cell r="L129">
            <v>3826431.2030054573</v>
          </cell>
          <cell r="N129">
            <v>7563998.2948069191</v>
          </cell>
          <cell r="P129">
            <v>9333082.9845727924</v>
          </cell>
          <cell r="R129">
            <v>22983079.564053282</v>
          </cell>
        </row>
        <row r="130">
          <cell r="A130" t="str">
            <v>01/02</v>
          </cell>
          <cell r="D130">
            <v>27626.223455413387</v>
          </cell>
          <cell r="F130">
            <v>128765.87991633186</v>
          </cell>
          <cell r="H130">
            <v>289220.52400883741</v>
          </cell>
          <cell r="J130">
            <v>839511.43855215458</v>
          </cell>
          <cell r="L130">
            <v>2188354.0664817155</v>
          </cell>
          <cell r="N130">
            <v>3910021.0721855192</v>
          </cell>
          <cell r="P130">
            <v>5040360.5257370863</v>
          </cell>
          <cell r="R130">
            <v>12423859.730337057</v>
          </cell>
        </row>
        <row r="131">
          <cell r="A131" t="str">
            <v>02/03</v>
          </cell>
          <cell r="D131">
            <v>20546.624764118664</v>
          </cell>
          <cell r="F131">
            <v>89322.93175586623</v>
          </cell>
          <cell r="H131">
            <v>203217.50587478201</v>
          </cell>
          <cell r="J131">
            <v>481316.41372768959</v>
          </cell>
          <cell r="L131">
            <v>1471547.2035293391</v>
          </cell>
          <cell r="N131">
            <v>2545690.2519713924</v>
          </cell>
          <cell r="P131">
            <v>2951474.3253679411</v>
          </cell>
          <cell r="R131">
            <v>7763115.2569911294</v>
          </cell>
        </row>
        <row r="132">
          <cell r="A132" t="str">
            <v>03/04</v>
          </cell>
          <cell r="D132">
            <v>16441.03439751215</v>
          </cell>
          <cell r="F132">
            <v>70972.507243111715</v>
          </cell>
          <cell r="H132">
            <v>164903.42529459068</v>
          </cell>
          <cell r="J132">
            <v>405545.71733415336</v>
          </cell>
          <cell r="L132">
            <v>1052999.9933845664</v>
          </cell>
          <cell r="N132">
            <v>2202071.6762120035</v>
          </cell>
          <cell r="P132">
            <v>2321465.5328623857</v>
          </cell>
          <cell r="R132">
            <v>6234399.886728324</v>
          </cell>
        </row>
        <row r="133">
          <cell r="A133" t="str">
            <v>04/05</v>
          </cell>
          <cell r="D133">
            <v>13735.390174357895</v>
          </cell>
          <cell r="F133">
            <v>58956.552808200147</v>
          </cell>
          <cell r="H133">
            <v>137300.38838906778</v>
          </cell>
          <cell r="J133">
            <v>347862.78530158388</v>
          </cell>
          <cell r="L133">
            <v>888623.72547413222</v>
          </cell>
          <cell r="N133">
            <v>1871547.6232735778</v>
          </cell>
          <cell r="P133">
            <v>1893099.4556884402</v>
          </cell>
          <cell r="R133">
            <v>5211125.9211093597</v>
          </cell>
        </row>
        <row r="134">
          <cell r="A134" t="str">
            <v>05/06</v>
          </cell>
          <cell r="D134">
            <v>11500.033045024858</v>
          </cell>
          <cell r="F134">
            <v>49706.226433995471</v>
          </cell>
          <cell r="H134">
            <v>116235.85217667895</v>
          </cell>
          <cell r="J134">
            <v>294388.20059660188</v>
          </cell>
          <cell r="L134">
            <v>744030.53965125966</v>
          </cell>
          <cell r="N134">
            <v>1578743.0944188652</v>
          </cell>
          <cell r="P134">
            <v>1546445.0575856096</v>
          </cell>
          <cell r="R134">
            <v>4341049.0039080363</v>
          </cell>
        </row>
        <row r="135">
          <cell r="A135" t="str">
            <v>06/07</v>
          </cell>
          <cell r="D135">
            <v>9547.9876423526021</v>
          </cell>
          <cell r="F135">
            <v>41561.979114976719</v>
          </cell>
          <cell r="H135">
            <v>96893.686802783952</v>
          </cell>
          <cell r="J135">
            <v>245867.81912340273</v>
          </cell>
          <cell r="L135">
            <v>618339.88790772099</v>
          </cell>
          <cell r="N135">
            <v>1320382.7622066967</v>
          </cell>
          <cell r="P135">
            <v>1277194.3059447869</v>
          </cell>
          <cell r="R135">
            <v>3609788.4287427203</v>
          </cell>
        </row>
        <row r="136">
          <cell r="A136" t="str">
            <v>07/08</v>
          </cell>
          <cell r="D136">
            <v>7906.5699565053883</v>
          </cell>
          <cell r="F136">
            <v>34689.700815588709</v>
          </cell>
          <cell r="H136">
            <v>80544.334690348129</v>
          </cell>
          <cell r="J136">
            <v>204797.55976012559</v>
          </cell>
          <cell r="L136">
            <v>512128.0618663627</v>
          </cell>
          <cell r="N136">
            <v>1100285.0499475107</v>
          </cell>
          <cell r="P136">
            <v>1051742.9186007283</v>
          </cell>
          <cell r="R136">
            <v>2992094.1956371693</v>
          </cell>
        </row>
        <row r="137">
          <cell r="A137" t="str">
            <v>08/09</v>
          </cell>
          <cell r="D137">
            <v>6531.7249902023486</v>
          </cell>
          <cell r="F137">
            <v>28914.104805670628</v>
          </cell>
          <cell r="H137">
            <v>66823.63909031669</v>
          </cell>
          <cell r="J137">
            <v>170276.64437541089</v>
          </cell>
          <cell r="L137">
            <v>423102.23861271376</v>
          </cell>
          <cell r="N137">
            <v>915043.43775354966</v>
          </cell>
          <cell r="P137">
            <v>864252.54115312838</v>
          </cell>
          <cell r="R137">
            <v>2474944.3307809923</v>
          </cell>
        </row>
        <row r="138">
          <cell r="A138" t="str">
            <v>09/10</v>
          </cell>
          <cell r="D138">
            <v>5380.1515814079348</v>
          </cell>
          <cell r="F138">
            <v>24056.02256369789</v>
          </cell>
          <cell r="H138">
            <v>55290.984260610094</v>
          </cell>
          <cell r="J138">
            <v>141211.00300851944</v>
          </cell>
          <cell r="L138">
            <v>348377.95314550865</v>
          </cell>
          <cell r="N138">
            <v>758570.56919865927</v>
          </cell>
          <cell r="P138">
            <v>708157.94397153065</v>
          </cell>
          <cell r="R138">
            <v>2041044.6277299337</v>
          </cell>
        </row>
        <row r="139">
          <cell r="D139" t="str">
            <v>-</v>
          </cell>
          <cell r="F139" t="str">
            <v>-</v>
          </cell>
          <cell r="H139" t="str">
            <v>-</v>
          </cell>
          <cell r="J139" t="str">
            <v>-</v>
          </cell>
          <cell r="L139" t="str">
            <v>-</v>
          </cell>
          <cell r="N139" t="str">
            <v>-</v>
          </cell>
          <cell r="P139" t="str">
            <v>-</v>
          </cell>
          <cell r="R139" t="str">
            <v>-</v>
          </cell>
        </row>
        <row r="140">
          <cell r="D140">
            <v>466983.71088747826</v>
          </cell>
          <cell r="F140">
            <v>2116521.8933019456</v>
          </cell>
          <cell r="H140">
            <v>5208348.4192638537</v>
          </cell>
          <cell r="J140">
            <v>13873370.098827716</v>
          </cell>
          <cell r="L140">
            <v>37455046.108265452</v>
          </cell>
          <cell r="N140">
            <v>67289791.611314759</v>
          </cell>
          <cell r="P140">
            <v>71713954.551238582</v>
          </cell>
          <cell r="R140">
            <v>198124016.3930997</v>
          </cell>
        </row>
        <row r="141">
          <cell r="R141">
            <v>0</v>
          </cell>
        </row>
        <row r="149">
          <cell r="A149" t="str">
            <v>Discount Rate</v>
          </cell>
          <cell r="G149" t="str">
            <v>PRESENT VALUE OF GROSS PROFITS</v>
          </cell>
        </row>
        <row r="150">
          <cell r="A150">
            <v>7.1499999999999994E-2</v>
          </cell>
          <cell r="H150" t="str">
            <v xml:space="preserve">       @ 3/31/98</v>
          </cell>
        </row>
        <row r="151">
          <cell r="D151">
            <v>1989</v>
          </cell>
          <cell r="F151">
            <v>1990</v>
          </cell>
          <cell r="H151">
            <v>1991</v>
          </cell>
          <cell r="J151">
            <v>1992</v>
          </cell>
          <cell r="L151">
            <v>1993</v>
          </cell>
          <cell r="N151">
            <v>1994</v>
          </cell>
          <cell r="P151">
            <v>1995</v>
          </cell>
          <cell r="R151" t="str">
            <v>TOTAL</v>
          </cell>
        </row>
        <row r="153">
          <cell r="A153" t="str">
            <v>95/96</v>
          </cell>
          <cell r="D153">
            <v>0</v>
          </cell>
          <cell r="F153">
            <v>0</v>
          </cell>
          <cell r="H153">
            <v>0</v>
          </cell>
          <cell r="J153">
            <v>0</v>
          </cell>
          <cell r="L153">
            <v>0</v>
          </cell>
          <cell r="N153">
            <v>0</v>
          </cell>
          <cell r="P153">
            <v>0</v>
          </cell>
          <cell r="R153">
            <v>0</v>
          </cell>
        </row>
        <row r="154">
          <cell r="A154" t="str">
            <v>96/97</v>
          </cell>
          <cell r="D154">
            <v>0</v>
          </cell>
          <cell r="F154">
            <v>0</v>
          </cell>
          <cell r="H154">
            <v>0</v>
          </cell>
          <cell r="J154">
            <v>0</v>
          </cell>
          <cell r="L154">
            <v>0</v>
          </cell>
          <cell r="N154">
            <v>0</v>
          </cell>
          <cell r="P154">
            <v>0</v>
          </cell>
          <cell r="R154">
            <v>0</v>
          </cell>
        </row>
        <row r="155">
          <cell r="A155" t="str">
            <v>97/98</v>
          </cell>
          <cell r="D155">
            <v>86200.43535412036</v>
          </cell>
          <cell r="F155">
            <v>378475.37029141554</v>
          </cell>
          <cell r="H155">
            <v>962926.44179432548</v>
          </cell>
          <cell r="J155">
            <v>2780880.9021127373</v>
          </cell>
          <cell r="L155">
            <v>7210715.6203118218</v>
          </cell>
          <cell r="N155">
            <v>11911760.304219389</v>
          </cell>
          <cell r="P155">
            <v>11993924.971995795</v>
          </cell>
          <cell r="R155">
            <v>35324884.046079606</v>
          </cell>
        </row>
        <row r="156">
          <cell r="A156" t="str">
            <v>98/99</v>
          </cell>
          <cell r="D156">
            <v>81119.991203430036</v>
          </cell>
          <cell r="F156">
            <v>350103.36314019549</v>
          </cell>
          <cell r="H156">
            <v>841293.86859057075</v>
          </cell>
          <cell r="J156">
            <v>2332980.9384759315</v>
          </cell>
          <cell r="L156">
            <v>7088749.2552075414</v>
          </cell>
          <cell r="N156">
            <v>11709823.260678453</v>
          </cell>
          <cell r="P156">
            <v>12309774.872217696</v>
          </cell>
          <cell r="R156">
            <v>34713845.549513817</v>
          </cell>
        </row>
        <row r="157">
          <cell r="A157" t="str">
            <v>99/00</v>
          </cell>
          <cell r="D157">
            <v>62646.619506666728</v>
          </cell>
          <cell r="F157">
            <v>328880.09224798653</v>
          </cell>
          <cell r="H157">
            <v>739932.49083458423</v>
          </cell>
          <cell r="J157">
            <v>2035396.9555248069</v>
          </cell>
          <cell r="L157">
            <v>5622606.3907668218</v>
          </cell>
          <cell r="N157">
            <v>11369092.535178311</v>
          </cell>
          <cell r="P157">
            <v>12173494.133175058</v>
          </cell>
          <cell r="R157">
            <v>32332049.217234239</v>
          </cell>
        </row>
        <row r="158">
          <cell r="A158" t="str">
            <v>00/01</v>
          </cell>
          <cell r="D158">
            <v>49119.420791260884</v>
          </cell>
          <cell r="F158">
            <v>228813.01087832841</v>
          </cell>
          <cell r="H158">
            <v>589504.41188453964</v>
          </cell>
          <cell r="J158">
            <v>1553689.2844532512</v>
          </cell>
          <cell r="L158">
            <v>4100021.0340203466</v>
          </cell>
          <cell r="N158">
            <v>8104824.1728856126</v>
          </cell>
          <cell r="P158">
            <v>10000398.417969745</v>
          </cell>
          <cell r="R158">
            <v>24626369.752883084</v>
          </cell>
        </row>
        <row r="159">
          <cell r="A159" t="str">
            <v>01/02</v>
          </cell>
          <cell r="D159">
            <v>29601.49843247544</v>
          </cell>
          <cell r="F159">
            <v>137972.64033034956</v>
          </cell>
          <cell r="H159">
            <v>309899.79147546925</v>
          </cell>
          <cell r="J159">
            <v>899536.50640863343</v>
          </cell>
          <cell r="L159">
            <v>2344821.3822351578</v>
          </cell>
          <cell r="N159">
            <v>4189587.5788467829</v>
          </cell>
          <cell r="P159">
            <v>5400746.3033272866</v>
          </cell>
          <cell r="R159">
            <v>13312165.701056154</v>
          </cell>
        </row>
        <row r="160">
          <cell r="A160" t="str">
            <v>02/03</v>
          </cell>
          <cell r="D160">
            <v>22015.708434753149</v>
          </cell>
          <cell r="F160">
            <v>95709.521376410674</v>
          </cell>
          <cell r="H160">
            <v>217747.55754482895</v>
          </cell>
          <cell r="J160">
            <v>515730.53730921942</v>
          </cell>
          <cell r="L160">
            <v>1576762.8285816868</v>
          </cell>
          <cell r="N160">
            <v>2727707.1049873475</v>
          </cell>
          <cell r="P160">
            <v>3162504.7396317492</v>
          </cell>
          <cell r="R160">
            <v>8318177.9978659954</v>
          </cell>
        </row>
        <row r="161">
          <cell r="A161" t="str">
            <v>03/04</v>
          </cell>
          <cell r="D161">
            <v>17616.568356934262</v>
          </cell>
          <cell r="F161">
            <v>76047.041510994182</v>
          </cell>
          <cell r="H161">
            <v>176694.02020315384</v>
          </cell>
          <cell r="J161">
            <v>434542.23612354515</v>
          </cell>
          <cell r="L161">
            <v>1128289.4929115626</v>
          </cell>
          <cell r="N161">
            <v>2359519.8010611613</v>
          </cell>
          <cell r="P161">
            <v>2487450.3184620454</v>
          </cell>
          <cell r="R161">
            <v>6680159.4786293972</v>
          </cell>
        </row>
        <row r="162">
          <cell r="A162" t="str">
            <v>04/05</v>
          </cell>
          <cell r="D162">
            <v>14717.470571824482</v>
          </cell>
          <cell r="F162">
            <v>63171.946333986452</v>
          </cell>
          <cell r="H162">
            <v>147117.36615888609</v>
          </cell>
          <cell r="J162">
            <v>372734.97445064707</v>
          </cell>
          <cell r="L162">
            <v>952160.32184553251</v>
          </cell>
          <cell r="N162">
            <v>2005363.2783376384</v>
          </cell>
          <cell r="P162">
            <v>2028456.0667701634</v>
          </cell>
          <cell r="R162">
            <v>5583721.4244686784</v>
          </cell>
        </row>
        <row r="163">
          <cell r="A163" t="str">
            <v>05/06</v>
          </cell>
          <cell r="D163">
            <v>12322.285407744135</v>
          </cell>
          <cell r="F163">
            <v>53260.22162402614</v>
          </cell>
          <cell r="H163">
            <v>124546.71560731147</v>
          </cell>
          <cell r="J163">
            <v>315436.9569392589</v>
          </cell>
          <cell r="L163">
            <v>797228.72323632461</v>
          </cell>
          <cell r="N163">
            <v>1691623.2256698138</v>
          </cell>
          <cell r="P163">
            <v>1657015.8792029803</v>
          </cell>
          <cell r="R163">
            <v>4651434.0076874597</v>
          </cell>
        </row>
        <row r="164">
          <cell r="A164" t="str">
            <v>06/07</v>
          </cell>
          <cell r="D164">
            <v>10230.668758780812</v>
          </cell>
          <cell r="F164">
            <v>44533.660621697549</v>
          </cell>
          <cell r="H164">
            <v>103821.58540918298</v>
          </cell>
          <cell r="J164">
            <v>263447.36819072603</v>
          </cell>
          <cell r="L164">
            <v>662551.18989312288</v>
          </cell>
          <cell r="N164">
            <v>1414790.1297044752</v>
          </cell>
          <cell r="P164">
            <v>1368513.6988198389</v>
          </cell>
          <cell r="R164">
            <v>3867888.3013978242</v>
          </cell>
        </row>
        <row r="165">
          <cell r="A165" t="str">
            <v>07/08</v>
          </cell>
          <cell r="D165">
            <v>8471.8897083955217</v>
          </cell>
          <cell r="F165">
            <v>37170.014423903289</v>
          </cell>
          <cell r="H165">
            <v>86303.254620707987</v>
          </cell>
          <cell r="J165">
            <v>219440.5852829745</v>
          </cell>
          <cell r="L165">
            <v>548745.21828980744</v>
          </cell>
          <cell r="N165">
            <v>1178955.4310187574</v>
          </cell>
          <cell r="P165">
            <v>1126942.5372806801</v>
          </cell>
          <cell r="R165">
            <v>3206028.9306252263</v>
          </cell>
        </row>
        <row r="166">
          <cell r="A166" t="str">
            <v>08/09</v>
          </cell>
          <cell r="D166">
            <v>6998.7433270018164</v>
          </cell>
          <cell r="F166">
            <v>30981.463299276078</v>
          </cell>
          <cell r="H166">
            <v>71601.529285274344</v>
          </cell>
          <cell r="J166">
            <v>182451.42444825277</v>
          </cell>
          <cell r="L166">
            <v>453354.04867352278</v>
          </cell>
          <cell r="N166">
            <v>980469.04355292849</v>
          </cell>
          <cell r="P166">
            <v>926046.59784557705</v>
          </cell>
          <cell r="R166">
            <v>2651902.8504318334</v>
          </cell>
        </row>
        <row r="167">
          <cell r="A167" t="str">
            <v>09/10</v>
          </cell>
          <cell r="D167">
            <v>5764.832419478601</v>
          </cell>
          <cell r="F167">
            <v>25776.028177002285</v>
          </cell>
          <cell r="H167">
            <v>59244.289635243709</v>
          </cell>
          <cell r="J167">
            <v>151307.58972362857</v>
          </cell>
          <cell r="L167">
            <v>373286.97679541248</v>
          </cell>
          <cell r="N167">
            <v>812808.36489636335</v>
          </cell>
          <cell r="P167">
            <v>758791.23696549505</v>
          </cell>
          <cell r="R167">
            <v>2186979.318612624</v>
          </cell>
        </row>
        <row r="168">
          <cell r="D168" t="str">
            <v>-</v>
          </cell>
          <cell r="F168" t="str">
            <v>-</v>
          </cell>
          <cell r="H168" t="str">
            <v>-</v>
          </cell>
          <cell r="J168" t="str">
            <v>-</v>
          </cell>
          <cell r="L168" t="str">
            <v>-</v>
          </cell>
          <cell r="N168" t="str">
            <v>-</v>
          </cell>
          <cell r="P168" t="str">
            <v>-</v>
          </cell>
          <cell r="R168" t="str">
            <v>-</v>
          </cell>
        </row>
        <row r="169">
          <cell r="D169">
            <v>406826.13227286621</v>
          </cell>
          <cell r="F169">
            <v>1850894.374255572</v>
          </cell>
          <cell r="H169">
            <v>4430633.3230440784</v>
          </cell>
          <cell r="J169">
            <v>12057576.259443615</v>
          </cell>
          <cell r="L169">
            <v>32859292.482768662</v>
          </cell>
          <cell r="N169">
            <v>60456324.231037028</v>
          </cell>
          <cell r="P169">
            <v>65394059.773664102</v>
          </cell>
          <cell r="R169">
            <v>177455606.57648596</v>
          </cell>
        </row>
        <row r="170">
          <cell r="R170">
            <v>0</v>
          </cell>
        </row>
        <row r="172">
          <cell r="G172" t="str">
            <v>AMORTIZATION FOR 1/1/97 -- 12/31/97</v>
          </cell>
        </row>
        <row r="174">
          <cell r="D174">
            <v>45330.48567772704</v>
          </cell>
          <cell r="F174">
            <v>200376.62952135547</v>
          </cell>
          <cell r="H174">
            <v>591967.27604529716</v>
          </cell>
          <cell r="J174">
            <v>1382084.4632027019</v>
          </cell>
          <cell r="L174">
            <v>3498149.2997979335</v>
          </cell>
          <cell r="N174">
            <v>5110416.3008496566</v>
          </cell>
          <cell r="P174">
            <v>4693020.5826432472</v>
          </cell>
          <cell r="R174">
            <v>15521345.037737921</v>
          </cell>
        </row>
        <row r="178">
          <cell r="A178" t="str">
            <v>Discount Rate</v>
          </cell>
          <cell r="G178" t="str">
            <v>PRESENT VALUE OF GROSS PROFITS</v>
          </cell>
        </row>
        <row r="179">
          <cell r="A179">
            <v>7.1499999999999994E-2</v>
          </cell>
          <cell r="H179" t="str">
            <v xml:space="preserve">       @ 3/31/99</v>
          </cell>
        </row>
        <row r="180">
          <cell r="D180">
            <v>1989</v>
          </cell>
          <cell r="F180">
            <v>1990</v>
          </cell>
          <cell r="H180">
            <v>1991</v>
          </cell>
          <cell r="J180">
            <v>1992</v>
          </cell>
          <cell r="L180">
            <v>1993</v>
          </cell>
          <cell r="N180">
            <v>1994</v>
          </cell>
          <cell r="P180">
            <v>1995</v>
          </cell>
          <cell r="R180" t="str">
            <v>TOTAL</v>
          </cell>
        </row>
        <row r="182">
          <cell r="A182" t="str">
            <v>95/96</v>
          </cell>
          <cell r="D182">
            <v>0</v>
          </cell>
          <cell r="F182">
            <v>0</v>
          </cell>
          <cell r="H182">
            <v>0</v>
          </cell>
          <cell r="J182">
            <v>0</v>
          </cell>
          <cell r="L182">
            <v>0</v>
          </cell>
          <cell r="N182">
            <v>0</v>
          </cell>
          <cell r="P182">
            <v>0</v>
          </cell>
          <cell r="R182">
            <v>0</v>
          </cell>
        </row>
        <row r="183">
          <cell r="A183" t="str">
            <v>96/97</v>
          </cell>
          <cell r="D183">
            <v>0</v>
          </cell>
          <cell r="F183">
            <v>0</v>
          </cell>
          <cell r="H183">
            <v>0</v>
          </cell>
          <cell r="J183">
            <v>0</v>
          </cell>
          <cell r="L183">
            <v>0</v>
          </cell>
          <cell r="N183">
            <v>0</v>
          </cell>
          <cell r="P183">
            <v>0</v>
          </cell>
          <cell r="R183">
            <v>0</v>
          </cell>
          <cell r="AZ183">
            <v>38649.486968750003</v>
          </cell>
          <cell r="BE183" t="str">
            <v>VARIABLE ANNUITY 1994</v>
          </cell>
        </row>
        <row r="184">
          <cell r="A184" t="str">
            <v>97/98</v>
          </cell>
          <cell r="D184">
            <v>0</v>
          </cell>
          <cell r="F184">
            <v>0</v>
          </cell>
          <cell r="H184">
            <v>0</v>
          </cell>
          <cell r="J184">
            <v>0</v>
          </cell>
          <cell r="L184">
            <v>0</v>
          </cell>
          <cell r="N184">
            <v>0</v>
          </cell>
          <cell r="P184">
            <v>0</v>
          </cell>
          <cell r="R184">
            <v>0</v>
          </cell>
        </row>
        <row r="185">
          <cell r="A185" t="str">
            <v>98/99</v>
          </cell>
          <cell r="D185">
            <v>86920.070574475263</v>
          </cell>
          <cell r="F185">
            <v>375135.75360471947</v>
          </cell>
          <cell r="H185">
            <v>901446.38019479648</v>
          </cell>
          <cell r="J185">
            <v>2499789.0755769601</v>
          </cell>
          <cell r="L185">
            <v>7595594.8269548807</v>
          </cell>
          <cell r="N185">
            <v>12547075.623816961</v>
          </cell>
          <cell r="P185">
            <v>13189923.775581259</v>
          </cell>
          <cell r="R185">
            <v>37195885.506304055</v>
          </cell>
          <cell r="BC185" t="str">
            <v>97.24% OF</v>
          </cell>
          <cell r="BE185" t="str">
            <v>PV</v>
          </cell>
          <cell r="BG185" t="str">
            <v>PV</v>
          </cell>
          <cell r="BO185" t="str">
            <v>GROSS</v>
          </cell>
        </row>
        <row r="186">
          <cell r="A186" t="str">
            <v>99/00</v>
          </cell>
          <cell r="D186">
            <v>67125.852801393383</v>
          </cell>
          <cell r="F186">
            <v>352395.01884371747</v>
          </cell>
          <cell r="H186">
            <v>792837.66392925684</v>
          </cell>
          <cell r="J186">
            <v>2180927.83784483</v>
          </cell>
          <cell r="L186">
            <v>6024622.7477066489</v>
          </cell>
          <cell r="N186">
            <v>12181982.651443558</v>
          </cell>
          <cell r="P186">
            <v>13043898.963697072</v>
          </cell>
          <cell r="R186">
            <v>34643790.736266479</v>
          </cell>
          <cell r="AZ186" t="str">
            <v>POLICY</v>
          </cell>
          <cell r="BA186" t="str">
            <v>GROSS</v>
          </cell>
          <cell r="BC186" t="str">
            <v>GROSS</v>
          </cell>
          <cell r="BE186" t="str">
            <v>PROFITS</v>
          </cell>
          <cell r="BG186" t="str">
            <v>PROFITS</v>
          </cell>
          <cell r="BI186" t="str">
            <v>BOP</v>
          </cell>
          <cell r="BK186" t="str">
            <v>CHANGE</v>
          </cell>
          <cell r="BM186" t="str">
            <v xml:space="preserve">INTEREST </v>
          </cell>
          <cell r="BO186" t="str">
            <v>CHANGE</v>
          </cell>
        </row>
        <row r="187">
          <cell r="A187" t="str">
            <v>00/01</v>
          </cell>
          <cell r="D187">
            <v>52631.459377836036</v>
          </cell>
          <cell r="F187">
            <v>245173.14115612887</v>
          </cell>
          <cell r="H187">
            <v>631653.97733428422</v>
          </cell>
          <cell r="J187">
            <v>1664778.0682916585</v>
          </cell>
          <cell r="L187">
            <v>4393172.5379528012</v>
          </cell>
          <cell r="N187">
            <v>8684319.1012469344</v>
          </cell>
          <cell r="P187">
            <v>10715426.904854581</v>
          </cell>
          <cell r="R187">
            <v>26387155.190214224</v>
          </cell>
          <cell r="AZ187" t="str">
            <v>YEAR</v>
          </cell>
          <cell r="BA187" t="str">
            <v>PROFITS</v>
          </cell>
          <cell r="BC187" t="str">
            <v>PROFITS</v>
          </cell>
          <cell r="BE187" t="str">
            <v>AT 15%</v>
          </cell>
          <cell r="BG187" t="str">
            <v>AT 7.15%</v>
          </cell>
          <cell r="BI187" t="str">
            <v>PVFP</v>
          </cell>
          <cell r="BK187" t="str">
            <v>IN PVFP</v>
          </cell>
          <cell r="BM187" t="str">
            <v>ON PVFP</v>
          </cell>
          <cell r="BO187" t="str">
            <v>IN PVFP</v>
          </cell>
          <cell r="BQ187" t="str">
            <v>K-FACTOR</v>
          </cell>
        </row>
        <row r="188">
          <cell r="A188" t="str">
            <v>01/02</v>
          </cell>
          <cell r="D188">
            <v>31718.005570397429</v>
          </cell>
          <cell r="F188">
            <v>147837.68411396953</v>
          </cell>
          <cell r="H188">
            <v>332057.62656596518</v>
          </cell>
          <cell r="J188">
            <v>963853.36661685049</v>
          </cell>
          <cell r="L188">
            <v>2512476.111064971</v>
          </cell>
          <cell r="N188">
            <v>4489143.0907343272</v>
          </cell>
          <cell r="P188">
            <v>5786899.664015186</v>
          </cell>
          <cell r="R188">
            <v>14263985.548681665</v>
          </cell>
        </row>
        <row r="189">
          <cell r="A189" t="str">
            <v>02/03</v>
          </cell>
          <cell r="D189">
            <v>23589.831587837994</v>
          </cell>
          <cell r="F189">
            <v>102552.75215482402</v>
          </cell>
          <cell r="H189">
            <v>233316.50790928418</v>
          </cell>
          <cell r="J189">
            <v>552605.27072682849</v>
          </cell>
          <cell r="L189">
            <v>1689501.3708252772</v>
          </cell>
          <cell r="N189">
            <v>2922738.1629939419</v>
          </cell>
          <cell r="P189">
            <v>3388623.8285154183</v>
          </cell>
          <cell r="R189">
            <v>8912927.7247134112</v>
          </cell>
          <cell r="AZ189" t="str">
            <v>95/96 (1/4)</v>
          </cell>
          <cell r="BA189">
            <v>2528979.448999275</v>
          </cell>
          <cell r="BC189">
            <v>2528979.448999275</v>
          </cell>
          <cell r="BE189">
            <v>2442141.591839592</v>
          </cell>
          <cell r="BG189">
            <v>2485691.6667360859</v>
          </cell>
          <cell r="BI189">
            <v>48744269.871992223</v>
          </cell>
          <cell r="BK189">
            <v>-1060052.894511506</v>
          </cell>
          <cell r="BM189">
            <v>848870.90745553793</v>
          </cell>
          <cell r="BO189">
            <v>-1908923.8019670439</v>
          </cell>
        </row>
        <row r="190">
          <cell r="A190" t="str">
            <v>03/04</v>
          </cell>
          <cell r="D190">
            <v>18876.152994455064</v>
          </cell>
          <cell r="F190">
            <v>81484.404979030267</v>
          </cell>
          <cell r="H190">
            <v>189327.64264767934</v>
          </cell>
          <cell r="J190">
            <v>465612.00600637868</v>
          </cell>
          <cell r="L190">
            <v>1208962.1916547392</v>
          </cell>
          <cell r="N190">
            <v>2528225.4668370341</v>
          </cell>
          <cell r="P190">
            <v>2665303.0162320817</v>
          </cell>
          <cell r="R190">
            <v>7157790.8813513983</v>
          </cell>
          <cell r="AZ190" t="str">
            <v>96/97</v>
          </cell>
          <cell r="BA190">
            <v>11056908.252046963</v>
          </cell>
          <cell r="BC190">
            <v>11056908.252046963</v>
          </cell>
          <cell r="BE190">
            <v>9284561.6750277877</v>
          </cell>
          <cell r="BG190">
            <v>10142464.27602068</v>
          </cell>
          <cell r="BI190">
            <v>47684216.977480717</v>
          </cell>
          <cell r="BK190">
            <v>-4936551.9367248565</v>
          </cell>
          <cell r="BM190">
            <v>3409421.5138898711</v>
          </cell>
          <cell r="BO190">
            <v>-8345973.450614728</v>
          </cell>
        </row>
        <row r="191">
          <cell r="A191" t="str">
            <v>04/05</v>
          </cell>
          <cell r="D191">
            <v>15769.769717709929</v>
          </cell>
          <cell r="F191">
            <v>67688.740496866463</v>
          </cell>
          <cell r="H191">
            <v>157636.25783924642</v>
          </cell>
          <cell r="J191">
            <v>399385.5251238682</v>
          </cell>
          <cell r="L191">
            <v>1020239.7848574878</v>
          </cell>
          <cell r="N191">
            <v>2148746.7527387789</v>
          </cell>
          <cell r="P191">
            <v>2173490.6755442293</v>
          </cell>
          <cell r="R191">
            <v>5982957.5063181873</v>
          </cell>
          <cell r="AZ191" t="str">
            <v>97/98</v>
          </cell>
          <cell r="BA191">
            <v>12119201.03120924</v>
          </cell>
          <cell r="BC191">
            <v>12119201.03120924</v>
          </cell>
          <cell r="BE191">
            <v>8849196.7006034609</v>
          </cell>
          <cell r="BG191">
            <v>10375083.363337856</v>
          </cell>
          <cell r="BI191">
            <v>42747665.040755861</v>
          </cell>
          <cell r="BK191">
            <v>-6091355.0401404649</v>
          </cell>
          <cell r="BM191">
            <v>3056458.0504140439</v>
          </cell>
          <cell r="BO191">
            <v>-9147813.0905545093</v>
          </cell>
        </row>
        <row r="192">
          <cell r="A192" t="str">
            <v>05/06</v>
          </cell>
          <cell r="D192">
            <v>13203.328814397839</v>
          </cell>
          <cell r="F192">
            <v>57068.327470144002</v>
          </cell>
          <cell r="H192">
            <v>133451.80577323423</v>
          </cell>
          <cell r="J192">
            <v>337990.69936041586</v>
          </cell>
          <cell r="L192">
            <v>854230.57694772177</v>
          </cell>
          <cell r="N192">
            <v>1812574.2863052052</v>
          </cell>
          <cell r="P192">
            <v>1775492.5145659933</v>
          </cell>
          <cell r="R192">
            <v>4984011.5392371118</v>
          </cell>
          <cell r="AZ192" t="str">
            <v>98/99</v>
          </cell>
          <cell r="BA192">
            <v>12765580.229561862</v>
          </cell>
          <cell r="BC192">
            <v>12765580.22956186</v>
          </cell>
          <cell r="BE192">
            <v>8105365.0288762944</v>
          </cell>
          <cell r="BG192">
            <v>10199197.213232813</v>
          </cell>
          <cell r="BI192">
            <v>36656310.000615396</v>
          </cell>
          <cell r="BK192">
            <v>-7014786.7529764548</v>
          </cell>
          <cell r="BM192">
            <v>2620926.1650440004</v>
          </cell>
          <cell r="BO192">
            <v>-9635712.9180204552</v>
          </cell>
        </row>
        <row r="193">
          <cell r="A193" t="str">
            <v>06/07</v>
          </cell>
          <cell r="D193">
            <v>10962.161575033639</v>
          </cell>
          <cell r="F193">
            <v>47717.817356148917</v>
          </cell>
          <cell r="H193">
            <v>111244.82876593956</v>
          </cell>
          <cell r="J193">
            <v>282283.85501636285</v>
          </cell>
          <cell r="L193">
            <v>709923.59997048113</v>
          </cell>
          <cell r="N193">
            <v>1515947.623978345</v>
          </cell>
          <cell r="P193">
            <v>1466362.4282854572</v>
          </cell>
          <cell r="R193">
            <v>4144442.3149477681</v>
          </cell>
          <cell r="AZ193" t="str">
            <v>99/00</v>
          </cell>
          <cell r="BA193">
            <v>13280309.482922411</v>
          </cell>
          <cell r="BC193">
            <v>13280309.482922411</v>
          </cell>
          <cell r="BE193">
            <v>7332336.2762668859</v>
          </cell>
          <cell r="BG193">
            <v>9902422.4636383019</v>
          </cell>
          <cell r="BI193">
            <v>29641523.247638941</v>
          </cell>
          <cell r="BK193">
            <v>-7904871.8460454307</v>
          </cell>
          <cell r="BM193">
            <v>2119368.9122061841</v>
          </cell>
          <cell r="BO193">
            <v>-10024240.758251615</v>
          </cell>
        </row>
        <row r="194">
          <cell r="A194" t="str">
            <v>07/08</v>
          </cell>
          <cell r="D194">
            <v>9077.6298225457995</v>
          </cell>
          <cell r="F194">
            <v>39827.67045521237</v>
          </cell>
          <cell r="H194">
            <v>92473.937326088606</v>
          </cell>
          <cell r="J194">
            <v>235130.58713070716</v>
          </cell>
          <cell r="L194">
            <v>587980.50139752869</v>
          </cell>
          <cell r="N194">
            <v>1263250.7443365983</v>
          </cell>
          <cell r="P194">
            <v>1207518.9286962484</v>
          </cell>
          <cell r="R194">
            <v>3435259.9991649296</v>
          </cell>
          <cell r="AZ194" t="str">
            <v>00/01</v>
          </cell>
          <cell r="BA194">
            <v>10144208.515865074</v>
          </cell>
          <cell r="BC194">
            <v>10144208.515865074</v>
          </cell>
          <cell r="BE194">
            <v>4870286.4545465736</v>
          </cell>
          <cell r="BG194">
            <v>7059261.1244114991</v>
          </cell>
          <cell r="BI194">
            <v>21736651.40159351</v>
          </cell>
          <cell r="BK194">
            <v>-6102879.028615078</v>
          </cell>
          <cell r="BM194">
            <v>1554170.5752139359</v>
          </cell>
          <cell r="BO194">
            <v>-7657049.6038290141</v>
          </cell>
        </row>
        <row r="195">
          <cell r="A195" t="str">
            <v>08/09</v>
          </cell>
          <cell r="D195">
            <v>7499.1534748824442</v>
          </cell>
          <cell r="F195">
            <v>33196.637925174306</v>
          </cell>
          <cell r="H195">
            <v>76721.038629171439</v>
          </cell>
          <cell r="J195">
            <v>195496.70129630278</v>
          </cell>
          <cell r="L195">
            <v>485768.86315367953</v>
          </cell>
          <cell r="N195">
            <v>1050572.5801669627</v>
          </cell>
          <cell r="P195">
            <v>992258.92959153559</v>
          </cell>
          <cell r="R195">
            <v>2841513.904237709</v>
          </cell>
          <cell r="AZ195" t="str">
            <v>01/02</v>
          </cell>
          <cell r="BA195">
            <v>5618728.1301317299</v>
          </cell>
          <cell r="BC195">
            <v>5618728.1301317299</v>
          </cell>
          <cell r="BE195">
            <v>2345721.867345213</v>
          </cell>
          <cell r="BG195">
            <v>3649109.7267247029</v>
          </cell>
          <cell r="BI195">
            <v>15633772.372978432</v>
          </cell>
          <cell r="BK195">
            <v>-3123312.6077959109</v>
          </cell>
          <cell r="BM195">
            <v>1117814.7246679578</v>
          </cell>
          <cell r="BO195">
            <v>-4241127.3324638689</v>
          </cell>
        </row>
        <row r="196">
          <cell r="A196" t="str">
            <v>09/10</v>
          </cell>
          <cell r="D196">
            <v>6177.0179374713216</v>
          </cell>
          <cell r="F196">
            <v>27619.014191657949</v>
          </cell>
          <cell r="H196">
            <v>63480.256344163638</v>
          </cell>
          <cell r="J196">
            <v>162126.08238886803</v>
          </cell>
          <cell r="L196">
            <v>399976.99563628447</v>
          </cell>
          <cell r="N196">
            <v>870924.16298645339</v>
          </cell>
          <cell r="P196">
            <v>813044.81040852796</v>
          </cell>
          <cell r="R196">
            <v>2343348.3398934267</v>
          </cell>
          <cell r="AZ196" t="str">
            <v>02/03</v>
          </cell>
          <cell r="BA196">
            <v>3919734.5381532526</v>
          </cell>
          <cell r="BC196">
            <v>3919734.5381532526</v>
          </cell>
          <cell r="BE196">
            <v>1422975.1408664838</v>
          </cell>
          <cell r="BG196">
            <v>2375819.1805612631</v>
          </cell>
          <cell r="BI196">
            <v>12510459.765182521</v>
          </cell>
          <cell r="BK196">
            <v>-2064195.429035889</v>
          </cell>
          <cell r="BM196">
            <v>894497.87321055017</v>
          </cell>
          <cell r="BO196">
            <v>-2958693.3022464393</v>
          </cell>
        </row>
        <row r="197">
          <cell r="D197" t="str">
            <v>-</v>
          </cell>
          <cell r="F197" t="str">
            <v>-</v>
          </cell>
          <cell r="H197" t="str">
            <v>-</v>
          </cell>
          <cell r="J197" t="str">
            <v>-</v>
          </cell>
          <cell r="L197" t="str">
            <v>-</v>
          </cell>
          <cell r="N197" t="str">
            <v>-</v>
          </cell>
          <cell r="P197" t="str">
            <v>-</v>
          </cell>
          <cell r="R197" t="str">
            <v>-</v>
          </cell>
          <cell r="AZ197" t="str">
            <v>03/04</v>
          </cell>
          <cell r="BA197">
            <v>3633078.0033092014</v>
          </cell>
          <cell r="BC197">
            <v>3633078.0033092014</v>
          </cell>
          <cell r="BE197">
            <v>1146878.8385089776</v>
          </cell>
          <cell r="BG197">
            <v>2055129.8891385945</v>
          </cell>
          <cell r="BI197">
            <v>10446264.336146632</v>
          </cell>
          <cell r="BK197">
            <v>-1995411.3693704735</v>
          </cell>
          <cell r="BM197">
            <v>746907.9000344841</v>
          </cell>
          <cell r="BO197">
            <v>-2742319.2694049575</v>
          </cell>
        </row>
        <row r="198">
          <cell r="D198">
            <v>343550.43424843613</v>
          </cell>
          <cell r="F198">
            <v>1577696.9627475939</v>
          </cell>
          <cell r="H198">
            <v>3715647.9232591097</v>
          </cell>
          <cell r="J198">
            <v>9939979.0753800329</v>
          </cell>
          <cell r="L198">
            <v>27482450.108122505</v>
          </cell>
          <cell r="N198">
            <v>52015500.247585103</v>
          </cell>
          <cell r="P198">
            <v>57218244.439987592</v>
          </cell>
          <cell r="R198">
            <v>152293069.19133037</v>
          </cell>
          <cell r="AZ198" t="str">
            <v>04/05</v>
          </cell>
          <cell r="BA198">
            <v>3308539.5420485302</v>
          </cell>
          <cell r="BC198">
            <v>3308539.5420485302</v>
          </cell>
          <cell r="BE198">
            <v>908199.59984808555</v>
          </cell>
          <cell r="BG198">
            <v>1746661.3376328307</v>
          </cell>
          <cell r="BI198">
            <v>8450852.9667761587</v>
          </cell>
          <cell r="BK198">
            <v>-1893115.220717364</v>
          </cell>
          <cell r="BM198">
            <v>604235.98712449532</v>
          </cell>
          <cell r="BO198">
            <v>-2497351.2078418592</v>
          </cell>
        </row>
        <row r="199">
          <cell r="R199">
            <v>0</v>
          </cell>
          <cell r="AZ199" t="str">
            <v>05/06</v>
          </cell>
          <cell r="BA199">
            <v>2990467.494803437</v>
          </cell>
          <cell r="BC199">
            <v>2990467.494803437</v>
          </cell>
          <cell r="BE199">
            <v>713815.90830848285</v>
          </cell>
          <cell r="BG199">
            <v>1473395.328435712</v>
          </cell>
          <cell r="BI199">
            <v>6557737.7460587947</v>
          </cell>
          <cell r="BK199">
            <v>-1788385.8748719739</v>
          </cell>
          <cell r="BM199">
            <v>468878.24884320312</v>
          </cell>
          <cell r="BO199">
            <v>-2257264.1237151772</v>
          </cell>
        </row>
        <row r="200">
          <cell r="AZ200" t="str">
            <v>06/07</v>
          </cell>
          <cell r="BA200">
            <v>2679906.5090494403</v>
          </cell>
          <cell r="BC200">
            <v>2679906.5090494398</v>
          </cell>
          <cell r="BE200">
            <v>556248.6110523754</v>
          </cell>
          <cell r="BG200">
            <v>1232275.0930533803</v>
          </cell>
          <cell r="BI200">
            <v>4769351.8711868208</v>
          </cell>
          <cell r="BK200">
            <v>-1681837.8788501364</v>
          </cell>
          <cell r="BM200">
            <v>341008.65878985717</v>
          </cell>
          <cell r="BO200">
            <v>-2022846.5376399937</v>
          </cell>
        </row>
        <row r="201">
          <cell r="G201" t="str">
            <v>AMORTIZATION FOR 1/1/98 -- 12/31/98</v>
          </cell>
          <cell r="AZ201" t="str">
            <v>07/08</v>
          </cell>
          <cell r="BA201">
            <v>2392859.4222072707</v>
          </cell>
          <cell r="BC201">
            <v>2392859.4222072712</v>
          </cell>
          <cell r="BE201">
            <v>431885.51721026981</v>
          </cell>
          <cell r="BG201">
            <v>1026864.2556672988</v>
          </cell>
          <cell r="BI201">
            <v>3087513.9923366844</v>
          </cell>
          <cell r="BK201">
            <v>-1585420.4579591425</v>
          </cell>
          <cell r="BM201">
            <v>220757.25045207262</v>
          </cell>
          <cell r="BO201">
            <v>-1806177.7084112151</v>
          </cell>
        </row>
        <row r="202">
          <cell r="AZ202" t="str">
            <v xml:space="preserve">08/09 </v>
          </cell>
          <cell r="BA202">
            <v>2132287.9822461447</v>
          </cell>
          <cell r="BC202">
            <v>2132287.9822461447</v>
          </cell>
          <cell r="BE202">
            <v>334656.66169176949</v>
          </cell>
          <cell r="BG202">
            <v>853983.6096626689</v>
          </cell>
          <cell r="BI202">
            <v>1502093.5343775419</v>
          </cell>
          <cell r="BK202">
            <v>-1502093.5343775419</v>
          </cell>
          <cell r="BM202">
            <v>107399.68770799409</v>
          </cell>
          <cell r="BO202">
            <v>-1609493.222085536</v>
          </cell>
        </row>
        <row r="203">
          <cell r="D203">
            <v>47680.079369881838</v>
          </cell>
          <cell r="F203">
            <v>206086.99244889012</v>
          </cell>
          <cell r="H203">
            <v>544219.80694490683</v>
          </cell>
          <cell r="J203">
            <v>1611800.9126018262</v>
          </cell>
          <cell r="L203">
            <v>4092690.5401633894</v>
          </cell>
          <cell r="N203">
            <v>6312479.7525384957</v>
          </cell>
          <cell r="P203">
            <v>6071188.0484124003</v>
          </cell>
          <cell r="R203">
            <v>18886146.132479791</v>
          </cell>
          <cell r="AZ203" t="str">
            <v>09/10</v>
          </cell>
          <cell r="BA203">
            <v>0</v>
          </cell>
          <cell r="BC203">
            <v>0</v>
          </cell>
          <cell r="BE203">
            <v>0</v>
          </cell>
          <cell r="BG203">
            <v>0</v>
          </cell>
          <cell r="BI203">
            <v>0</v>
          </cell>
          <cell r="BK203">
            <v>0</v>
          </cell>
          <cell r="BM203">
            <v>0</v>
          </cell>
          <cell r="BO203">
            <v>0</v>
          </cell>
        </row>
        <row r="204">
          <cell r="AZ204" t="str">
            <v>10/11 (3/4)</v>
          </cell>
          <cell r="BA204">
            <v>0</v>
          </cell>
          <cell r="BC204">
            <v>0</v>
          </cell>
          <cell r="BE204">
            <v>0</v>
          </cell>
          <cell r="BG204">
            <v>0</v>
          </cell>
          <cell r="BI204">
            <v>0</v>
          </cell>
          <cell r="BK204">
            <v>0</v>
          </cell>
          <cell r="BM204">
            <v>0</v>
          </cell>
          <cell r="BO204">
            <v>0</v>
          </cell>
        </row>
        <row r="205">
          <cell r="BA205" t="str">
            <v>-</v>
          </cell>
          <cell r="BC205" t="str">
            <v>-</v>
          </cell>
          <cell r="BE205" t="str">
            <v>-</v>
          </cell>
          <cell r="BG205" t="str">
            <v>-</v>
          </cell>
          <cell r="BK205" t="str">
            <v>-</v>
          </cell>
          <cell r="BM205" t="str">
            <v>-</v>
          </cell>
          <cell r="BO205" t="str">
            <v>-</v>
          </cell>
        </row>
        <row r="206">
          <cell r="A206" t="str">
            <v>Discount Rate</v>
          </cell>
          <cell r="G206" t="str">
            <v>PRESENT VALUE OF GROSS PROFITS</v>
          </cell>
          <cell r="BA206">
            <v>88570788.582553834</v>
          </cell>
          <cell r="BC206">
            <v>88570788.582553834</v>
          </cell>
          <cell r="BE206">
            <v>48744269.871992245</v>
          </cell>
          <cell r="BG206">
            <v>64577358.528253682</v>
          </cell>
          <cell r="BK206">
            <v>-48744269.87199223</v>
          </cell>
          <cell r="BM206">
            <v>18110716.455054186</v>
          </cell>
          <cell r="BO206">
            <v>-66854986.327046402</v>
          </cell>
          <cell r="BQ206">
            <v>0.75481981584405933</v>
          </cell>
        </row>
        <row r="207">
          <cell r="A207">
            <v>7.1499999999999994E-2</v>
          </cell>
          <cell r="H207" t="str">
            <v xml:space="preserve">       @ 3/31/00</v>
          </cell>
        </row>
        <row r="208">
          <cell r="D208">
            <v>1989</v>
          </cell>
          <cell r="F208">
            <v>1990</v>
          </cell>
          <cell r="H208">
            <v>1991</v>
          </cell>
          <cell r="J208">
            <v>1992</v>
          </cell>
          <cell r="L208">
            <v>1993</v>
          </cell>
          <cell r="N208">
            <v>1994</v>
          </cell>
          <cell r="P208">
            <v>1995</v>
          </cell>
          <cell r="R208" t="str">
            <v>TOTAL</v>
          </cell>
          <cell r="BA208" t="str">
            <v>K FACTOR:</v>
          </cell>
          <cell r="BC208">
            <v>0.75481981584405944</v>
          </cell>
          <cell r="BI208">
            <v>0.64358917656590486</v>
          </cell>
        </row>
        <row r="210">
          <cell r="A210" t="str">
            <v>95/96</v>
          </cell>
          <cell r="D210">
            <v>0</v>
          </cell>
          <cell r="F210">
            <v>0</v>
          </cell>
          <cell r="H210">
            <v>0</v>
          </cell>
          <cell r="J210">
            <v>0</v>
          </cell>
          <cell r="L210">
            <v>0</v>
          </cell>
          <cell r="N210">
            <v>0</v>
          </cell>
          <cell r="P210">
            <v>0</v>
          </cell>
          <cell r="R210">
            <v>0</v>
          </cell>
        </row>
        <row r="211">
          <cell r="A211" t="str">
            <v>96/97</v>
          </cell>
          <cell r="D211">
            <v>0</v>
          </cell>
          <cell r="F211">
            <v>0</v>
          </cell>
          <cell r="H211">
            <v>0</v>
          </cell>
          <cell r="J211">
            <v>0</v>
          </cell>
          <cell r="L211">
            <v>0</v>
          </cell>
          <cell r="N211">
            <v>0</v>
          </cell>
          <cell r="P211">
            <v>0</v>
          </cell>
          <cell r="R211">
            <v>0</v>
          </cell>
        </row>
        <row r="212">
          <cell r="A212" t="str">
            <v>97/98</v>
          </cell>
          <cell r="D212">
            <v>0</v>
          </cell>
          <cell r="F212">
            <v>0</v>
          </cell>
          <cell r="H212">
            <v>0</v>
          </cell>
          <cell r="J212">
            <v>0</v>
          </cell>
          <cell r="L212">
            <v>0</v>
          </cell>
          <cell r="N212">
            <v>0</v>
          </cell>
          <cell r="P212">
            <v>0</v>
          </cell>
          <cell r="R212">
            <v>0</v>
          </cell>
        </row>
        <row r="213">
          <cell r="A213" t="str">
            <v>98/99</v>
          </cell>
          <cell r="D213">
            <v>0</v>
          </cell>
          <cell r="F213">
            <v>0</v>
          </cell>
          <cell r="H213">
            <v>0</v>
          </cell>
          <cell r="J213">
            <v>0</v>
          </cell>
          <cell r="L213">
            <v>0</v>
          </cell>
          <cell r="N213">
            <v>0</v>
          </cell>
          <cell r="P213">
            <v>0</v>
          </cell>
          <cell r="R213">
            <v>0</v>
          </cell>
        </row>
        <row r="214">
          <cell r="A214" t="str">
            <v>99/00</v>
          </cell>
          <cell r="D214">
            <v>71925.351276693007</v>
          </cell>
          <cell r="F214">
            <v>377591.26269104326</v>
          </cell>
          <cell r="H214">
            <v>849525.55690019869</v>
          </cell>
          <cell r="J214">
            <v>2336864.1782507352</v>
          </cell>
          <cell r="L214">
            <v>6455383.2741676737</v>
          </cell>
          <cell r="N214">
            <v>13052994.411021771</v>
          </cell>
          <cell r="P214">
            <v>13976537.739601413</v>
          </cell>
          <cell r="R214">
            <v>37120821.773909524</v>
          </cell>
        </row>
        <row r="215">
          <cell r="A215" t="str">
            <v>00/01</v>
          </cell>
          <cell r="D215">
            <v>56394.608723351295</v>
          </cell>
          <cell r="F215">
            <v>262703.02074879204</v>
          </cell>
          <cell r="H215">
            <v>676817.23671368544</v>
          </cell>
          <cell r="J215">
            <v>1783809.7001745119</v>
          </cell>
          <cell r="L215">
            <v>4707284.3744164258</v>
          </cell>
          <cell r="N215">
            <v>9305247.9169860873</v>
          </cell>
          <cell r="P215">
            <v>11481579.928551681</v>
          </cell>
          <cell r="R215">
            <v>28273836.786314536</v>
          </cell>
        </row>
        <row r="216">
          <cell r="A216" t="str">
            <v>01/02</v>
          </cell>
          <cell r="D216">
            <v>33985.842968680845</v>
          </cell>
          <cell r="F216">
            <v>158408.07852811835</v>
          </cell>
          <cell r="H216">
            <v>355799.74686543172</v>
          </cell>
          <cell r="J216">
            <v>1032768.8823299552</v>
          </cell>
          <cell r="L216">
            <v>2692118.1530061164</v>
          </cell>
          <cell r="N216">
            <v>4810116.8217218313</v>
          </cell>
          <cell r="P216">
            <v>6200662.9899922721</v>
          </cell>
          <cell r="R216">
            <v>15283860.515412405</v>
          </cell>
        </row>
        <row r="217">
          <cell r="A217" t="str">
            <v>02/03</v>
          </cell>
          <cell r="D217">
            <v>25276.504546368407</v>
          </cell>
          <cell r="F217">
            <v>109885.27393389391</v>
          </cell>
          <cell r="H217">
            <v>249998.63822479793</v>
          </cell>
          <cell r="J217">
            <v>592116.54758379667</v>
          </cell>
          <cell r="L217">
            <v>1810300.718839284</v>
          </cell>
          <cell r="N217">
            <v>3131713.9416480083</v>
          </cell>
          <cell r="P217">
            <v>3630910.4322542702</v>
          </cell>
          <cell r="R217">
            <v>9550202.0570304189</v>
          </cell>
        </row>
        <row r="218">
          <cell r="A218" t="str">
            <v>03/04</v>
          </cell>
          <cell r="D218">
            <v>20225.797933558595</v>
          </cell>
          <cell r="F218">
            <v>87310.539935030916</v>
          </cell>
          <cell r="H218">
            <v>202864.56909698839</v>
          </cell>
          <cell r="J218">
            <v>498903.26443583466</v>
          </cell>
          <cell r="L218">
            <v>1295402.9883580527</v>
          </cell>
          <cell r="N218">
            <v>2708993.5877158819</v>
          </cell>
          <cell r="P218">
            <v>2855872.1818926749</v>
          </cell>
          <cell r="R218">
            <v>7669572.929368021</v>
          </cell>
        </row>
        <row r="219">
          <cell r="A219" t="str">
            <v>04/05</v>
          </cell>
          <cell r="D219">
            <v>16897.308252526189</v>
          </cell>
          <cell r="F219">
            <v>72528.485442392412</v>
          </cell>
          <cell r="H219">
            <v>168907.25027475253</v>
          </cell>
          <cell r="J219">
            <v>427941.59017022478</v>
          </cell>
          <cell r="L219">
            <v>1093186.9294747983</v>
          </cell>
          <cell r="N219">
            <v>2302382.1455596015</v>
          </cell>
          <cell r="P219">
            <v>2328895.2588456422</v>
          </cell>
          <cell r="R219">
            <v>6410738.9680199381</v>
          </cell>
        </row>
        <row r="220">
          <cell r="A220" t="str">
            <v>05/06</v>
          </cell>
          <cell r="D220">
            <v>14147.366824627281</v>
          </cell>
          <cell r="F220">
            <v>61148.712884259279</v>
          </cell>
          <cell r="H220">
            <v>142993.60988602045</v>
          </cell>
          <cell r="J220">
            <v>362157.03436468547</v>
          </cell>
          <cell r="L220">
            <v>915308.06319948356</v>
          </cell>
          <cell r="N220">
            <v>1942173.3477760269</v>
          </cell>
          <cell r="P220">
            <v>1902440.2293574612</v>
          </cell>
          <cell r="R220">
            <v>5340368.3642925639</v>
          </cell>
        </row>
        <row r="221">
          <cell r="A221" t="str">
            <v>06/07</v>
          </cell>
          <cell r="D221">
            <v>11745.956127648542</v>
          </cell>
          <cell r="F221">
            <v>51129.641297113558</v>
          </cell>
          <cell r="H221">
            <v>119198.83402270422</v>
          </cell>
          <cell r="J221">
            <v>302467.1506500328</v>
          </cell>
          <cell r="L221">
            <v>760683.13736837043</v>
          </cell>
          <cell r="N221">
            <v>1624337.8790927965</v>
          </cell>
          <cell r="P221">
            <v>1571207.3419078672</v>
          </cell>
          <cell r="R221">
            <v>4440769.9404665334</v>
          </cell>
        </row>
        <row r="222">
          <cell r="A222" t="str">
            <v>07/08</v>
          </cell>
          <cell r="D222">
            <v>9726.6803548578227</v>
          </cell>
          <cell r="F222">
            <v>42675.348892760048</v>
          </cell>
          <cell r="H222">
            <v>99085.82384490392</v>
          </cell>
          <cell r="J222">
            <v>251942.42411055267</v>
          </cell>
          <cell r="L222">
            <v>630021.1072474519</v>
          </cell>
          <cell r="N222">
            <v>1353573.172556665</v>
          </cell>
          <cell r="P222">
            <v>1293856.5320980302</v>
          </cell>
          <cell r="R222">
            <v>3680881.0891052214</v>
          </cell>
        </row>
        <row r="223">
          <cell r="A223" t="str">
            <v>08/09</v>
          </cell>
          <cell r="D223">
            <v>8035.342948336538</v>
          </cell>
          <cell r="F223">
            <v>35570.197536824264</v>
          </cell>
          <cell r="H223">
            <v>82206.592891157183</v>
          </cell>
          <cell r="J223">
            <v>209474.71543898841</v>
          </cell>
          <cell r="L223">
            <v>520501.33686916757</v>
          </cell>
          <cell r="N223">
            <v>1125688.5196489003</v>
          </cell>
          <cell r="P223">
            <v>1063205.4430573303</v>
          </cell>
          <cell r="R223">
            <v>3044682.1483907048</v>
          </cell>
        </row>
        <row r="224">
          <cell r="A224" t="str">
            <v>09/10</v>
          </cell>
          <cell r="D224">
            <v>6618.6747200005193</v>
          </cell>
          <cell r="F224">
            <v>29593.773706361484</v>
          </cell>
          <cell r="H224">
            <v>68019.094672771316</v>
          </cell>
          <cell r="J224">
            <v>173718.09727967205</v>
          </cell>
          <cell r="L224">
            <v>428575.35082427872</v>
          </cell>
          <cell r="N224">
            <v>933195.24063998449</v>
          </cell>
          <cell r="P224">
            <v>871177.51435273746</v>
          </cell>
          <cell r="R224">
            <v>2510897.7461958062</v>
          </cell>
        </row>
        <row r="225">
          <cell r="D225" t="str">
            <v>-</v>
          </cell>
          <cell r="F225" t="str">
            <v>-</v>
          </cell>
          <cell r="H225" t="str">
            <v>-</v>
          </cell>
          <cell r="J225" t="str">
            <v>-</v>
          </cell>
          <cell r="L225" t="str">
            <v>-</v>
          </cell>
          <cell r="N225" t="str">
            <v>-</v>
          </cell>
          <cell r="P225" t="str">
            <v>-</v>
          </cell>
          <cell r="R225" t="str">
            <v>-</v>
          </cell>
        </row>
        <row r="226">
          <cell r="D226">
            <v>274979.43467664905</v>
          </cell>
          <cell r="F226">
            <v>1288544.3355965894</v>
          </cell>
          <cell r="H226">
            <v>3015416.9533934118</v>
          </cell>
          <cell r="J226">
            <v>7972163.5847889893</v>
          </cell>
          <cell r="L226">
            <v>21308765.433771104</v>
          </cell>
          <cell r="N226">
            <v>42290416.984367557</v>
          </cell>
          <cell r="P226">
            <v>47176345.591911383</v>
          </cell>
          <cell r="R226">
            <v>123326632.31850567</v>
          </cell>
        </row>
        <row r="227">
          <cell r="R227">
            <v>0</v>
          </cell>
        </row>
        <row r="229">
          <cell r="G229" t="str">
            <v>AMORTIZATION FOR 1/1/99 -- 12/31/99</v>
          </cell>
        </row>
        <row r="231">
          <cell r="D231">
            <v>51670.243144415937</v>
          </cell>
          <cell r="F231">
            <v>218122.84003468897</v>
          </cell>
          <cell r="H231">
            <v>532989.29369993345</v>
          </cell>
          <cell r="J231">
            <v>1497795.1554885625</v>
          </cell>
          <cell r="L231">
            <v>4699222.9089349983</v>
          </cell>
          <cell r="N231">
            <v>7272914.505878157</v>
          </cell>
          <cell r="P231">
            <v>7456902.3126885081</v>
          </cell>
          <cell r="R231">
            <v>21729617.259869263</v>
          </cell>
        </row>
        <row r="251">
          <cell r="J251" t="str">
            <v>GROSS PROFITS OUT TO 12 YEARS FROM ISSUE</v>
          </cell>
          <cell r="T251">
            <v>38649.486968750003</v>
          </cell>
        </row>
        <row r="253">
          <cell r="D253">
            <v>1989</v>
          </cell>
          <cell r="F253">
            <v>1990</v>
          </cell>
          <cell r="H253">
            <v>1991</v>
          </cell>
          <cell r="J253">
            <v>1992</v>
          </cell>
          <cell r="L253">
            <v>1993</v>
          </cell>
          <cell r="N253">
            <v>1994</v>
          </cell>
          <cell r="P253">
            <v>1995</v>
          </cell>
          <cell r="R253">
            <v>1996</v>
          </cell>
          <cell r="T253" t="str">
            <v>TOTAL</v>
          </cell>
        </row>
        <row r="255">
          <cell r="D255">
            <v>22915.28493390113</v>
          </cell>
          <cell r="F255">
            <v>112316.10401908388</v>
          </cell>
          <cell r="H255">
            <v>272596.99238300946</v>
          </cell>
          <cell r="J255">
            <v>659976.81676445226</v>
          </cell>
          <cell r="L255">
            <v>1618925.8817947304</v>
          </cell>
          <cell r="N255">
            <v>2528979.448999275</v>
          </cell>
          <cell r="P255">
            <v>1846563.78194584</v>
          </cell>
          <cell r="R255">
            <v>631915.72074434324</v>
          </cell>
          <cell r="T255">
            <v>7694190.0315846354</v>
          </cell>
        </row>
        <row r="256">
          <cell r="D256">
            <v>88825.023983158666</v>
          </cell>
          <cell r="F256">
            <v>395912.34928029386</v>
          </cell>
          <cell r="H256">
            <v>1092058.7585989663</v>
          </cell>
          <cell r="J256">
            <v>2666015.8490538294</v>
          </cell>
          <cell r="L256">
            <v>6906636.3885818059</v>
          </cell>
          <cell r="N256">
            <v>11056908.252046963</v>
          </cell>
          <cell r="P256">
            <v>10869619.469362834</v>
          </cell>
          <cell r="R256">
            <v>3600933.2592741032</v>
          </cell>
          <cell r="T256">
            <v>36676909.350181952</v>
          </cell>
        </row>
        <row r="257">
          <cell r="D257">
            <v>87701.597274778411</v>
          </cell>
          <cell r="F257">
            <v>385066.43693109544</v>
          </cell>
          <cell r="H257">
            <v>979695.59731979459</v>
          </cell>
          <cell r="J257">
            <v>2829309.3410061994</v>
          </cell>
          <cell r="L257">
            <v>7336288.6718334099</v>
          </cell>
          <cell r="N257">
            <v>12119201.03120924</v>
          </cell>
          <cell r="P257">
            <v>12202796.578887617</v>
          </cell>
          <cell r="R257">
            <v>4094120.3756795265</v>
          </cell>
          <cell r="T257">
            <v>40034179.630141661</v>
          </cell>
        </row>
        <row r="258">
          <cell r="D258">
            <v>88433.764786706131</v>
          </cell>
          <cell r="F258">
            <v>381668.66154277488</v>
          </cell>
          <cell r="H258">
            <v>917144.87375697296</v>
          </cell>
          <cell r="J258">
            <v>2543322.3611632464</v>
          </cell>
          <cell r="L258">
            <v>7727870.4665398831</v>
          </cell>
          <cell r="N258">
            <v>12765580.229561862</v>
          </cell>
          <cell r="P258">
            <v>13419623.442722656</v>
          </cell>
          <cell r="R258">
            <v>4511531.8597307671</v>
          </cell>
          <cell r="T258">
            <v>42355175.659804866</v>
          </cell>
        </row>
        <row r="259">
          <cell r="D259">
            <v>73177.915698473094</v>
          </cell>
          <cell r="F259">
            <v>384166.93278825801</v>
          </cell>
          <cell r="H259">
            <v>864319.86056473863</v>
          </cell>
          <cell r="J259">
            <v>2377560.1620207545</v>
          </cell>
          <cell r="L259">
            <v>6567802.3763986947</v>
          </cell>
          <cell r="N259">
            <v>13280309.482922411</v>
          </cell>
          <cell r="P259">
            <v>14219936.118636709</v>
          </cell>
          <cell r="R259">
            <v>3986020.2026360915</v>
          </cell>
          <cell r="T259">
            <v>41753293.051666126</v>
          </cell>
        </row>
        <row r="260">
          <cell r="D260">
            <v>61479.143292464993</v>
          </cell>
          <cell r="F260">
            <v>286388.30947843514</v>
          </cell>
          <cell r="H260">
            <v>737839.03853031551</v>
          </cell>
          <cell r="J260">
            <v>1944637.876671853</v>
          </cell>
          <cell r="L260">
            <v>5131692.8537053075</v>
          </cell>
          <cell r="N260">
            <v>10144208.515865074</v>
          </cell>
          <cell r="P260">
            <v>12516758.492182538</v>
          </cell>
          <cell r="R260">
            <v>2830078.3604098675</v>
          </cell>
          <cell r="T260">
            <v>33653082.590135857</v>
          </cell>
        </row>
        <row r="261">
          <cell r="D261">
            <v>39699.079875156043</v>
          </cell>
          <cell r="F261">
            <v>185037.48658383961</v>
          </cell>
          <cell r="H261">
            <v>415611.95299430093</v>
          </cell>
          <cell r="J261">
            <v>1206383.9166789376</v>
          </cell>
          <cell r="L261">
            <v>3144680.3802405642</v>
          </cell>
          <cell r="N261">
            <v>5618728.1301317299</v>
          </cell>
          <cell r="P261">
            <v>7243033.9758078922</v>
          </cell>
          <cell r="R261">
            <v>1694943.1135692808</v>
          </cell>
          <cell r="T261">
            <v>19548118.035881706</v>
          </cell>
        </row>
        <row r="262">
          <cell r="D262">
            <v>31636.729829177937</v>
          </cell>
          <cell r="F262">
            <v>137535.26391572534</v>
          </cell>
          <cell r="H262">
            <v>312904.79111427104</v>
          </cell>
          <cell r="J262">
            <v>741108.45544051146</v>
          </cell>
          <cell r="L262">
            <v>2265819.415276452</v>
          </cell>
          <cell r="N262">
            <v>3919734.5381532526</v>
          </cell>
          <cell r="P262">
            <v>4544541.8360141078</v>
          </cell>
          <cell r="R262">
            <v>1256558.5108698811</v>
          </cell>
          <cell r="T262">
            <v>13209839.540613379</v>
          </cell>
        </row>
        <row r="263">
          <cell r="D263">
            <v>27125.166299764307</v>
          </cell>
          <cell r="F263">
            <v>117093.67033329385</v>
          </cell>
          <cell r="H263">
            <v>272065.17098421673</v>
          </cell>
          <cell r="J263">
            <v>669087.76898555167</v>
          </cell>
          <cell r="L263">
            <v>1737287.2803264244</v>
          </cell>
          <cell r="N263">
            <v>3633078.0033092014</v>
          </cell>
          <cell r="P263">
            <v>3830059.4181344081</v>
          </cell>
          <cell r="R263">
            <v>1105823.2548988019</v>
          </cell>
          <cell r="T263">
            <v>11391619.733271662</v>
          </cell>
        </row>
        <row r="264">
          <cell r="D264">
            <v>0</v>
          </cell>
          <cell r="F264">
            <v>104223.95016997606</v>
          </cell>
          <cell r="H264">
            <v>242720.92169863451</v>
          </cell>
          <cell r="J264">
            <v>614955.1131188022</v>
          </cell>
          <cell r="L264">
            <v>1570917.4039563704</v>
          </cell>
          <cell r="N264">
            <v>3308539.5420485302</v>
          </cell>
          <cell r="P264">
            <v>3346639.0746820914</v>
          </cell>
          <cell r="R264">
            <v>918232.3858571148</v>
          </cell>
          <cell r="T264">
            <v>10106228.391531518</v>
          </cell>
        </row>
        <row r="265">
          <cell r="D265">
            <v>0</v>
          </cell>
          <cell r="F265">
            <v>0</v>
          </cell>
          <cell r="H265">
            <v>220174.85865430627</v>
          </cell>
          <cell r="J265">
            <v>557632.42787888262</v>
          </cell>
          <cell r="L265">
            <v>1409348.456904683</v>
          </cell>
          <cell r="N265">
            <v>2990467.494803437</v>
          </cell>
          <cell r="P265">
            <v>2929288.3012809036</v>
          </cell>
          <cell r="R265">
            <v>806461.01744083699</v>
          </cell>
          <cell r="T265">
            <v>8913372.5569630507</v>
          </cell>
        </row>
        <row r="266">
          <cell r="F266">
            <v>0</v>
          </cell>
          <cell r="H266">
            <v>0</v>
          </cell>
          <cell r="J266">
            <v>499024.06157847954</v>
          </cell>
          <cell r="L266">
            <v>1255009.6364779689</v>
          </cell>
          <cell r="N266">
            <v>2679906.5090494403</v>
          </cell>
          <cell r="P266">
            <v>2592249.3323845039</v>
          </cell>
          <cell r="R266">
            <v>711432.35658998007</v>
          </cell>
          <cell r="T266">
            <v>7737621.8960803729</v>
          </cell>
        </row>
        <row r="267">
          <cell r="H267">
            <v>0</v>
          </cell>
          <cell r="J267">
            <v>0</v>
          </cell>
          <cell r="L267">
            <v>1113757.2561511532</v>
          </cell>
          <cell r="N267">
            <v>2392859.4222072707</v>
          </cell>
          <cell r="P267">
            <v>2287291.781919227</v>
          </cell>
          <cell r="R267">
            <v>624864.48443561548</v>
          </cell>
          <cell r="T267">
            <v>6418772.9447132656</v>
          </cell>
        </row>
        <row r="268">
          <cell r="J268">
            <v>0</v>
          </cell>
          <cell r="L268">
            <v>0</v>
          </cell>
          <cell r="N268">
            <v>2132287.9822461447</v>
          </cell>
          <cell r="P268">
            <v>2013932.0507567439</v>
          </cell>
          <cell r="R268">
            <v>547255.88322951295</v>
          </cell>
          <cell r="T268">
            <v>4693475.9162324015</v>
          </cell>
        </row>
        <row r="269">
          <cell r="L269">
            <v>0</v>
          </cell>
          <cell r="N269">
            <v>0</v>
          </cell>
          <cell r="P269">
            <v>1768179.9233349401</v>
          </cell>
          <cell r="R269">
            <v>477354.16426347638</v>
          </cell>
          <cell r="T269">
            <v>2245534.0875984165</v>
          </cell>
        </row>
      </sheetData>
      <sheetData sheetId="1">
        <row r="31">
          <cell r="BD31">
            <v>118340</v>
          </cell>
        </row>
      </sheetData>
      <sheetData sheetId="2">
        <row r="31">
          <cell r="BD31">
            <v>118340</v>
          </cell>
        </row>
      </sheetData>
      <sheetData sheetId="3"/>
      <sheetData sheetId="4">
        <row r="31">
          <cell r="BD31">
            <v>118340</v>
          </cell>
        </row>
      </sheetData>
      <sheetData sheetId="5" refreshError="1">
        <row r="31">
          <cell r="BD31">
            <v>118340</v>
          </cell>
        </row>
        <row r="32">
          <cell r="BD32">
            <v>115369.75095516359</v>
          </cell>
          <cell r="BE32">
            <v>2.5099282109484634E-2</v>
          </cell>
          <cell r="BF32">
            <v>2.5099282109484634E-2</v>
          </cell>
          <cell r="BG32">
            <v>2970.2490448364115</v>
          </cell>
        </row>
        <row r="33">
          <cell r="BD33">
            <v>107899.38125676391</v>
          </cell>
          <cell r="BE33">
            <v>6.3126328362343068E-2</v>
          </cell>
          <cell r="BF33">
            <v>8.8225610471827698E-2</v>
          </cell>
          <cell r="BG33">
            <v>7470.3696983996788</v>
          </cell>
        </row>
        <row r="34">
          <cell r="BD34">
            <v>102822.38643137102</v>
          </cell>
          <cell r="BE34">
            <v>4.2901764622214712E-2</v>
          </cell>
          <cell r="BF34">
            <v>0.1311273750940424</v>
          </cell>
          <cell r="BG34">
            <v>5076.9948253928887</v>
          </cell>
        </row>
        <row r="35">
          <cell r="BD35">
            <v>92010.73535085308</v>
          </cell>
          <cell r="BE35">
            <v>9.1360918375172739E-2</v>
          </cell>
          <cell r="BF35">
            <v>0.22248829346921514</v>
          </cell>
          <cell r="BG35">
            <v>10811.651080517942</v>
          </cell>
        </row>
        <row r="36">
          <cell r="BD36">
            <v>85643.455127340698</v>
          </cell>
          <cell r="BE36">
            <v>5.3804970622886444E-2</v>
          </cell>
          <cell r="BF36">
            <v>0.27629326409210159</v>
          </cell>
          <cell r="BG36">
            <v>6367.2802235123818</v>
          </cell>
        </row>
        <row r="37">
          <cell r="BD37">
            <v>53272.717692761697</v>
          </cell>
          <cell r="BE37">
            <v>0.27354011690534902</v>
          </cell>
          <cell r="BF37">
            <v>0.5498333809974506</v>
          </cell>
          <cell r="BG37">
            <v>32370.737434579001</v>
          </cell>
        </row>
        <row r="38">
          <cell r="BD38">
            <v>33432.345838860798</v>
          </cell>
          <cell r="BE38">
            <v>0.16765566886852204</v>
          </cell>
          <cell r="BF38">
            <v>0.71748904986597262</v>
          </cell>
          <cell r="BG38">
            <v>19840.371853900899</v>
          </cell>
        </row>
        <row r="39">
          <cell r="BD39">
            <v>24365.182806894692</v>
          </cell>
          <cell r="BE39">
            <v>7.6619596349215016E-2</v>
          </cell>
          <cell r="BF39">
            <v>0.79410864621518762</v>
          </cell>
          <cell r="BG39">
            <v>9067.1630319661053</v>
          </cell>
        </row>
        <row r="40">
          <cell r="I40">
            <v>19815.43191692658</v>
          </cell>
          <cell r="Y40">
            <v>0</v>
          </cell>
          <cell r="AE40">
            <v>8489902.2780319545</v>
          </cell>
          <cell r="BD40">
            <v>19635.804856784962</v>
          </cell>
          <cell r="BE40">
            <v>3.9964322715140534E-2</v>
          </cell>
          <cell r="BF40">
            <v>0.83407296893032812</v>
          </cell>
          <cell r="BG40">
            <v>4729.3779501097306</v>
          </cell>
        </row>
        <row r="41">
          <cell r="I41">
            <v>21145.072006851515</v>
          </cell>
          <cell r="Y41">
            <v>0</v>
          </cell>
          <cell r="AE41">
            <v>9059585.2642894257</v>
          </cell>
          <cell r="BD41">
            <v>14029.808123443587</v>
          </cell>
          <cell r="BE41">
            <v>4.7371951439423486E-2</v>
          </cell>
          <cell r="BF41">
            <v>0.88144492036975164</v>
          </cell>
          <cell r="BG41">
            <v>5605.9967333413751</v>
          </cell>
        </row>
        <row r="42">
          <cell r="I42">
            <v>22030.04057186174</v>
          </cell>
          <cell r="Y42">
            <v>0</v>
          </cell>
          <cell r="AE42">
            <v>9438749.1738910638</v>
          </cell>
          <cell r="BD42">
            <v>8784.5147952491097</v>
          </cell>
          <cell r="BE42">
            <v>4.4323925369228301E-2</v>
          </cell>
          <cell r="BF42">
            <v>0.92576884573897988</v>
          </cell>
          <cell r="BG42">
            <v>5245.293328194477</v>
          </cell>
        </row>
        <row r="43">
          <cell r="I43">
            <v>23002.622573252436</v>
          </cell>
          <cell r="Y43">
            <v>0</v>
          </cell>
          <cell r="AE43">
            <v>9855450.9739727657</v>
          </cell>
          <cell r="BE43">
            <v>7.4231154261020019E-2</v>
          </cell>
          <cell r="BF43">
            <v>0.99999999999999989</v>
          </cell>
          <cell r="BG43">
            <v>8784.5147952491097</v>
          </cell>
        </row>
        <row r="44">
          <cell r="I44">
            <v>24017.476486602129</v>
          </cell>
          <cell r="Y44">
            <v>0</v>
          </cell>
          <cell r="AE44">
            <v>10290264.133077176</v>
          </cell>
        </row>
        <row r="45">
          <cell r="I45">
            <v>25076.370479746016</v>
          </cell>
          <cell r="Y45">
            <v>0</v>
          </cell>
          <cell r="AE45">
            <v>10743946.220970873</v>
          </cell>
        </row>
        <row r="46">
          <cell r="I46">
            <v>26181.02000478734</v>
          </cell>
          <cell r="Y46">
            <v>0</v>
          </cell>
          <cell r="AE46">
            <v>11217232.221417027</v>
          </cell>
        </row>
        <row r="47">
          <cell r="I47">
            <v>27333.28126918435</v>
          </cell>
          <cell r="Y47">
            <v>0</v>
          </cell>
          <cell r="AE47">
            <v>11710917.424671959</v>
          </cell>
        </row>
        <row r="48">
          <cell r="I48">
            <v>28535.168274033957</v>
          </cell>
          <cell r="Y48">
            <v>0</v>
          </cell>
          <cell r="AE48">
            <v>12225864.727520976</v>
          </cell>
        </row>
        <row r="49">
          <cell r="I49">
            <v>29736.526188263269</v>
          </cell>
          <cell r="Y49">
            <v>0</v>
          </cell>
          <cell r="AE49">
            <v>12740585.342015112</v>
          </cell>
        </row>
        <row r="50">
          <cell r="I50">
            <v>30933.088359396792</v>
          </cell>
          <cell r="Y50">
            <v>0</v>
          </cell>
          <cell r="AE50">
            <v>13253251.225105738</v>
          </cell>
        </row>
        <row r="51">
          <cell r="I51">
            <v>32177.977786696276</v>
          </cell>
          <cell r="Y51">
            <v>0</v>
          </cell>
          <cell r="AE51">
            <v>13786622.873477411</v>
          </cell>
        </row>
        <row r="52">
          <cell r="I52">
            <v>33473.118207353284</v>
          </cell>
          <cell r="Y52">
            <v>0</v>
          </cell>
          <cell r="AE52">
            <v>14341524.510434141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ow r="31">
          <cell r="BD31">
            <v>118340</v>
          </cell>
        </row>
      </sheetData>
      <sheetData sheetId="98">
        <row r="31">
          <cell r="BD31">
            <v>118340</v>
          </cell>
        </row>
      </sheetData>
      <sheetData sheetId="99">
        <row r="31">
          <cell r="BD31">
            <v>118340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Table1"/>
      <sheetName val="2009Table2"/>
      <sheetName val="2009Table3"/>
      <sheetName val="DeprLot"/>
      <sheetName val="General Info"/>
      <sheetName val="2009 Data"/>
    </sheetNames>
    <sheetDataSet>
      <sheetData sheetId="0" refreshError="1"/>
      <sheetData sheetId="1" refreshError="1"/>
      <sheetData sheetId="2" refreshError="1"/>
      <sheetData sheetId="3">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53.01</v>
          </cell>
          <cell r="B2" t="str">
            <v xml:space="preserve">       </v>
          </cell>
          <cell r="C2">
            <v>24</v>
          </cell>
          <cell r="D2" t="str">
            <v xml:space="preserve">R2   </v>
          </cell>
          <cell r="E2">
            <v>23</v>
          </cell>
          <cell r="F2">
            <v>67558.53</v>
          </cell>
          <cell r="G2">
            <v>34319</v>
          </cell>
          <cell r="H2">
            <v>17701</v>
          </cell>
          <cell r="I2">
            <v>2169</v>
          </cell>
          <cell r="J2">
            <v>3.21</v>
          </cell>
          <cell r="K2">
            <v>8.16</v>
          </cell>
          <cell r="L2" t="str">
            <v xml:space="preserve">      </v>
          </cell>
          <cell r="M2" t="str">
            <v xml:space="preserve">     </v>
          </cell>
          <cell r="N2">
            <v>0</v>
          </cell>
          <cell r="O2">
            <v>50.8</v>
          </cell>
          <cell r="P2">
            <v>23.3</v>
          </cell>
        </row>
        <row r="3">
          <cell r="A3">
            <v>53.02</v>
          </cell>
          <cell r="B3" t="str">
            <v xml:space="preserve">       </v>
          </cell>
          <cell r="C3">
            <v>26</v>
          </cell>
          <cell r="D3" t="str">
            <v xml:space="preserve">R2   </v>
          </cell>
          <cell r="E3">
            <v>15</v>
          </cell>
          <cell r="F3">
            <v>9457325.0299999993</v>
          </cell>
          <cell r="G3">
            <v>3611584</v>
          </cell>
          <cell r="H3">
            <v>4427142</v>
          </cell>
          <cell r="I3">
            <v>309491</v>
          </cell>
          <cell r="J3">
            <v>3.27</v>
          </cell>
          <cell r="K3">
            <v>14.3</v>
          </cell>
          <cell r="L3" t="str">
            <v xml:space="preserve">      </v>
          </cell>
          <cell r="M3" t="str">
            <v xml:space="preserve">     </v>
          </cell>
          <cell r="N3">
            <v>0</v>
          </cell>
          <cell r="O3">
            <v>38.200000000000003</v>
          </cell>
          <cell r="P3">
            <v>17</v>
          </cell>
        </row>
        <row r="4">
          <cell r="A4">
            <v>53.03</v>
          </cell>
          <cell r="B4" t="str">
            <v xml:space="preserve">       </v>
          </cell>
          <cell r="C4">
            <v>23</v>
          </cell>
          <cell r="D4" t="str">
            <v xml:space="preserve">R1.5 </v>
          </cell>
          <cell r="E4">
            <v>22</v>
          </cell>
          <cell r="F4">
            <v>100850392.14</v>
          </cell>
          <cell r="G4">
            <v>38754269</v>
          </cell>
          <cell r="H4">
            <v>39909037</v>
          </cell>
          <cell r="I4">
            <v>3421854</v>
          </cell>
          <cell r="J4">
            <v>3.39</v>
          </cell>
          <cell r="K4">
            <v>11.66</v>
          </cell>
          <cell r="L4" t="str">
            <v xml:space="preserve">      </v>
          </cell>
          <cell r="M4" t="str">
            <v xml:space="preserve">     </v>
          </cell>
          <cell r="N4">
            <v>0</v>
          </cell>
          <cell r="O4">
            <v>38.4</v>
          </cell>
          <cell r="P4">
            <v>17.399999999999999</v>
          </cell>
        </row>
        <row r="5">
          <cell r="A5">
            <v>53.04</v>
          </cell>
          <cell r="B5" t="str">
            <v xml:space="preserve">       </v>
          </cell>
          <cell r="C5">
            <v>32</v>
          </cell>
          <cell r="D5" t="str">
            <v xml:space="preserve">S0.5 </v>
          </cell>
          <cell r="E5">
            <v>18</v>
          </cell>
          <cell r="F5">
            <v>72739185.329999998</v>
          </cell>
          <cell r="G5">
            <v>23753666</v>
          </cell>
          <cell r="H5">
            <v>35892466</v>
          </cell>
          <cell r="I5">
            <v>1866924</v>
          </cell>
          <cell r="J5">
            <v>2.57</v>
          </cell>
          <cell r="K5">
            <v>19.23</v>
          </cell>
          <cell r="L5" t="str">
            <v xml:space="preserve">      </v>
          </cell>
          <cell r="M5" t="str">
            <v xml:space="preserve">     </v>
          </cell>
          <cell r="N5">
            <v>0</v>
          </cell>
          <cell r="O5">
            <v>32.700000000000003</v>
          </cell>
          <cell r="P5">
            <v>17.2</v>
          </cell>
        </row>
        <row r="6">
          <cell r="A6">
            <v>53.05</v>
          </cell>
          <cell r="B6" t="str">
            <v xml:space="preserve">       </v>
          </cell>
          <cell r="C6">
            <v>30</v>
          </cell>
          <cell r="D6" t="str">
            <v xml:space="preserve">R1.5 </v>
          </cell>
          <cell r="E6">
            <v>15</v>
          </cell>
          <cell r="F6">
            <v>111484671.15000001</v>
          </cell>
          <cell r="G6">
            <v>48942915</v>
          </cell>
          <cell r="H6">
            <v>45819055</v>
          </cell>
          <cell r="I6">
            <v>3155574</v>
          </cell>
          <cell r="J6">
            <v>2.83</v>
          </cell>
          <cell r="K6">
            <v>14.52</v>
          </cell>
          <cell r="L6" t="str">
            <v xml:space="preserve">      </v>
          </cell>
          <cell r="M6" t="str">
            <v xml:space="preserve">     </v>
          </cell>
          <cell r="N6">
            <v>0</v>
          </cell>
          <cell r="O6">
            <v>43.9</v>
          </cell>
          <cell r="P6">
            <v>22.8</v>
          </cell>
        </row>
        <row r="7">
          <cell r="A7">
            <v>53.06</v>
          </cell>
          <cell r="B7" t="str">
            <v xml:space="preserve">       </v>
          </cell>
          <cell r="C7">
            <v>31</v>
          </cell>
          <cell r="D7" t="str">
            <v xml:space="preserve">R2   </v>
          </cell>
          <cell r="E7">
            <v>21</v>
          </cell>
          <cell r="F7">
            <v>376477625.73000002</v>
          </cell>
          <cell r="G7">
            <v>170602917</v>
          </cell>
          <cell r="H7">
            <v>126814407</v>
          </cell>
          <cell r="I7">
            <v>9606580</v>
          </cell>
          <cell r="J7">
            <v>2.5499999999999998</v>
          </cell>
          <cell r="K7">
            <v>13.2</v>
          </cell>
          <cell r="L7" t="str">
            <v xml:space="preserve">      </v>
          </cell>
          <cell r="M7" t="str">
            <v xml:space="preserve">     </v>
          </cell>
          <cell r="N7">
            <v>0</v>
          </cell>
          <cell r="O7">
            <v>45.3</v>
          </cell>
          <cell r="P7">
            <v>24.2</v>
          </cell>
        </row>
        <row r="8">
          <cell r="A8">
            <v>53.07</v>
          </cell>
          <cell r="B8" t="str">
            <v xml:space="preserve">       </v>
          </cell>
          <cell r="C8">
            <v>30</v>
          </cell>
          <cell r="D8" t="str">
            <v xml:space="preserve">R1   </v>
          </cell>
          <cell r="E8">
            <v>17</v>
          </cell>
          <cell r="F8">
            <v>118565060.03</v>
          </cell>
          <cell r="G8">
            <v>59924559</v>
          </cell>
          <cell r="H8">
            <v>38484441</v>
          </cell>
          <cell r="I8">
            <v>3277020</v>
          </cell>
          <cell r="J8">
            <v>2.76</v>
          </cell>
          <cell r="K8">
            <v>11.74</v>
          </cell>
          <cell r="L8" t="str">
            <v xml:space="preserve">      </v>
          </cell>
          <cell r="M8" t="str">
            <v xml:space="preserve">     </v>
          </cell>
          <cell r="N8">
            <v>0</v>
          </cell>
          <cell r="O8">
            <v>50.5</v>
          </cell>
          <cell r="P8">
            <v>29.3</v>
          </cell>
        </row>
        <row r="9">
          <cell r="A9">
            <v>53.08</v>
          </cell>
          <cell r="B9" t="str">
            <v xml:space="preserve">       </v>
          </cell>
          <cell r="C9">
            <v>35</v>
          </cell>
          <cell r="D9" t="str">
            <v xml:space="preserve">R1.5 </v>
          </cell>
          <cell r="E9">
            <v>18</v>
          </cell>
          <cell r="F9">
            <v>46457980.490000002</v>
          </cell>
          <cell r="G9">
            <v>19288587</v>
          </cell>
          <cell r="H9">
            <v>18806957</v>
          </cell>
          <cell r="I9">
            <v>1089533</v>
          </cell>
          <cell r="J9">
            <v>2.35</v>
          </cell>
          <cell r="K9">
            <v>17.260000000000002</v>
          </cell>
          <cell r="L9" t="str">
            <v xml:space="preserve">      </v>
          </cell>
          <cell r="M9" t="str">
            <v xml:space="preserve">     </v>
          </cell>
          <cell r="N9">
            <v>0</v>
          </cell>
          <cell r="O9">
            <v>41.5</v>
          </cell>
          <cell r="P9">
            <v>24.7</v>
          </cell>
        </row>
        <row r="10">
          <cell r="A10">
            <v>53.09</v>
          </cell>
          <cell r="B10" t="str">
            <v xml:space="preserve">       </v>
          </cell>
          <cell r="C10">
            <v>24</v>
          </cell>
          <cell r="D10" t="str">
            <v xml:space="preserve">R1   </v>
          </cell>
          <cell r="E10">
            <v>15</v>
          </cell>
          <cell r="F10">
            <v>6704958.9000000004</v>
          </cell>
          <cell r="G10">
            <v>1787662</v>
          </cell>
          <cell r="H10">
            <v>3911553</v>
          </cell>
          <cell r="I10">
            <v>237657</v>
          </cell>
          <cell r="J10">
            <v>3.54</v>
          </cell>
          <cell r="K10">
            <v>16.46</v>
          </cell>
          <cell r="L10" t="str">
            <v xml:space="preserve">      </v>
          </cell>
          <cell r="M10" t="str">
            <v xml:space="preserve">     </v>
          </cell>
          <cell r="N10">
            <v>0</v>
          </cell>
          <cell r="O10">
            <v>26.7</v>
          </cell>
          <cell r="P10">
            <v>10.9</v>
          </cell>
        </row>
        <row r="11">
          <cell r="A11">
            <v>53.1</v>
          </cell>
          <cell r="B11" t="str">
            <v xml:space="preserve">       </v>
          </cell>
          <cell r="C11">
            <v>24</v>
          </cell>
          <cell r="D11" t="str">
            <v xml:space="preserve">R1.5 </v>
          </cell>
          <cell r="E11">
            <v>22</v>
          </cell>
          <cell r="F11">
            <v>84561425.480000004</v>
          </cell>
          <cell r="G11">
            <v>26804718</v>
          </cell>
          <cell r="H11">
            <v>39153194</v>
          </cell>
          <cell r="I11">
            <v>2750445</v>
          </cell>
          <cell r="J11">
            <v>3.25</v>
          </cell>
          <cell r="K11">
            <v>14.24</v>
          </cell>
          <cell r="L11" t="str">
            <v xml:space="preserve">      </v>
          </cell>
          <cell r="M11" t="str">
            <v xml:space="preserve">     </v>
          </cell>
          <cell r="N11">
            <v>0</v>
          </cell>
          <cell r="O11">
            <v>31.7</v>
          </cell>
          <cell r="P11">
            <v>14</v>
          </cell>
        </row>
        <row r="12">
          <cell r="A12">
            <v>53.11</v>
          </cell>
          <cell r="B12" t="str">
            <v xml:space="preserve">       </v>
          </cell>
          <cell r="C12">
            <v>24</v>
          </cell>
          <cell r="D12" t="str">
            <v xml:space="preserve">R3   </v>
          </cell>
          <cell r="E12">
            <v>15</v>
          </cell>
          <cell r="F12">
            <v>13180590.109999999</v>
          </cell>
          <cell r="G12">
            <v>7639209</v>
          </cell>
          <cell r="H12">
            <v>3564293</v>
          </cell>
          <cell r="I12">
            <v>467186</v>
          </cell>
          <cell r="J12">
            <v>3.54</v>
          </cell>
          <cell r="K12">
            <v>7.63</v>
          </cell>
          <cell r="L12" t="str">
            <v xml:space="preserve">      </v>
          </cell>
          <cell r="M12" t="str">
            <v xml:space="preserve">     </v>
          </cell>
          <cell r="N12">
            <v>0</v>
          </cell>
          <cell r="O12">
            <v>58</v>
          </cell>
          <cell r="P12">
            <v>19.5</v>
          </cell>
        </row>
        <row r="13">
          <cell r="A13">
            <v>53.12</v>
          </cell>
          <cell r="B13" t="str">
            <v xml:space="preserve">       </v>
          </cell>
          <cell r="C13">
            <v>28</v>
          </cell>
          <cell r="D13" t="str">
            <v xml:space="preserve">S1   </v>
          </cell>
          <cell r="E13">
            <v>29</v>
          </cell>
          <cell r="F13">
            <v>32217711.780000001</v>
          </cell>
          <cell r="G13">
            <v>7218348</v>
          </cell>
          <cell r="H13">
            <v>15656227</v>
          </cell>
          <cell r="I13">
            <v>816622</v>
          </cell>
          <cell r="J13">
            <v>2.5299999999999998</v>
          </cell>
          <cell r="K13">
            <v>19.170000000000002</v>
          </cell>
          <cell r="L13" t="str">
            <v xml:space="preserve">      </v>
          </cell>
          <cell r="M13" t="str">
            <v xml:space="preserve">     </v>
          </cell>
          <cell r="N13">
            <v>0</v>
          </cell>
          <cell r="O13">
            <v>22.4</v>
          </cell>
          <cell r="P13">
            <v>14</v>
          </cell>
        </row>
        <row r="14">
          <cell r="A14">
            <v>53.13</v>
          </cell>
          <cell r="B14" t="str">
            <v xml:space="preserve">       </v>
          </cell>
          <cell r="C14">
            <v>33</v>
          </cell>
          <cell r="D14" t="str">
            <v xml:space="preserve">R2   </v>
          </cell>
          <cell r="E14">
            <v>19</v>
          </cell>
          <cell r="F14">
            <v>1769341.4</v>
          </cell>
          <cell r="G14">
            <v>1138257</v>
          </cell>
          <cell r="H14">
            <v>294910</v>
          </cell>
          <cell r="I14">
            <v>43425</v>
          </cell>
          <cell r="J14">
            <v>2.4500000000000002</v>
          </cell>
          <cell r="K14">
            <v>6.79</v>
          </cell>
          <cell r="L14" t="str">
            <v xml:space="preserve">      </v>
          </cell>
          <cell r="M14" t="str">
            <v xml:space="preserve">     </v>
          </cell>
          <cell r="N14">
            <v>0</v>
          </cell>
          <cell r="O14">
            <v>64.3</v>
          </cell>
          <cell r="P14">
            <v>39.700000000000003</v>
          </cell>
        </row>
        <row r="15">
          <cell r="A15">
            <v>53.14</v>
          </cell>
          <cell r="B15" t="str">
            <v xml:space="preserve">       </v>
          </cell>
          <cell r="C15">
            <v>29</v>
          </cell>
          <cell r="D15" t="str">
            <v xml:space="preserve">R2   </v>
          </cell>
          <cell r="E15">
            <v>20</v>
          </cell>
          <cell r="F15">
            <v>62459374.390000001</v>
          </cell>
          <cell r="G15">
            <v>26526958</v>
          </cell>
          <cell r="H15">
            <v>23440542</v>
          </cell>
          <cell r="I15">
            <v>1723879</v>
          </cell>
          <cell r="J15">
            <v>2.76</v>
          </cell>
          <cell r="K15">
            <v>13.6</v>
          </cell>
          <cell r="L15" t="str">
            <v xml:space="preserve">      </v>
          </cell>
          <cell r="M15" t="str">
            <v xml:space="preserve">     </v>
          </cell>
          <cell r="N15">
            <v>0</v>
          </cell>
          <cell r="O15">
            <v>42.5</v>
          </cell>
          <cell r="P15">
            <v>21.2</v>
          </cell>
        </row>
        <row r="16">
          <cell r="A16">
            <v>53.15</v>
          </cell>
          <cell r="B16" t="str">
            <v xml:space="preserve">       </v>
          </cell>
          <cell r="C16">
            <v>38</v>
          </cell>
          <cell r="D16" t="str">
            <v xml:space="preserve">R3   </v>
          </cell>
          <cell r="E16">
            <v>20</v>
          </cell>
          <cell r="F16">
            <v>14236613.23</v>
          </cell>
          <cell r="G16">
            <v>7479030</v>
          </cell>
          <cell r="H16">
            <v>3910261</v>
          </cell>
          <cell r="I16">
            <v>299538</v>
          </cell>
          <cell r="J16">
            <v>2.1</v>
          </cell>
          <cell r="K16">
            <v>13.05</v>
          </cell>
          <cell r="L16" t="str">
            <v xml:space="preserve">      </v>
          </cell>
          <cell r="M16" t="str">
            <v xml:space="preserve">     </v>
          </cell>
          <cell r="N16">
            <v>0</v>
          </cell>
          <cell r="O16">
            <v>52.5</v>
          </cell>
          <cell r="P16">
            <v>29.2</v>
          </cell>
        </row>
        <row r="17">
          <cell r="A17">
            <v>53.16</v>
          </cell>
          <cell r="B17" t="str">
            <v xml:space="preserve">       </v>
          </cell>
          <cell r="C17">
            <v>22</v>
          </cell>
          <cell r="D17" t="str">
            <v xml:space="preserve">L1   </v>
          </cell>
          <cell r="E17">
            <v>2</v>
          </cell>
          <cell r="F17">
            <v>12211702.6</v>
          </cell>
          <cell r="G17">
            <v>7784367</v>
          </cell>
          <cell r="H17">
            <v>4183102</v>
          </cell>
          <cell r="I17">
            <v>544520</v>
          </cell>
          <cell r="J17">
            <v>4.46</v>
          </cell>
          <cell r="K17">
            <v>7.68</v>
          </cell>
          <cell r="L17" t="str">
            <v xml:space="preserve">      </v>
          </cell>
          <cell r="M17" t="str">
            <v xml:space="preserve">     </v>
          </cell>
          <cell r="N17">
            <v>0</v>
          </cell>
          <cell r="O17">
            <v>63.7</v>
          </cell>
          <cell r="P17">
            <v>31.3</v>
          </cell>
        </row>
        <row r="18">
          <cell r="A18">
            <v>53.17</v>
          </cell>
          <cell r="B18" t="str">
            <v xml:space="preserve">       </v>
          </cell>
          <cell r="C18">
            <v>18</v>
          </cell>
          <cell r="D18" t="str">
            <v xml:space="preserve">S0   </v>
          </cell>
          <cell r="E18">
            <v>18</v>
          </cell>
          <cell r="F18">
            <v>34607541.759999998</v>
          </cell>
          <cell r="G18">
            <v>12091469</v>
          </cell>
          <cell r="H18">
            <v>16286715</v>
          </cell>
          <cell r="I18">
            <v>1577827</v>
          </cell>
          <cell r="J18">
            <v>4.5599999999999996</v>
          </cell>
          <cell r="K18">
            <v>10.32</v>
          </cell>
          <cell r="L18" t="str">
            <v xml:space="preserve">      </v>
          </cell>
          <cell r="M18" t="str">
            <v xml:space="preserve">     </v>
          </cell>
          <cell r="N18">
            <v>0</v>
          </cell>
          <cell r="O18">
            <v>34.9</v>
          </cell>
          <cell r="P18">
            <v>11.7</v>
          </cell>
        </row>
        <row r="19">
          <cell r="A19">
            <v>55.02</v>
          </cell>
          <cell r="B19" t="str">
            <v xml:space="preserve">       </v>
          </cell>
          <cell r="C19">
            <v>9</v>
          </cell>
          <cell r="D19" t="str">
            <v xml:space="preserve">L0   </v>
          </cell>
          <cell r="E19">
            <v>10</v>
          </cell>
          <cell r="F19">
            <v>15153950.390000001</v>
          </cell>
          <cell r="G19">
            <v>8165268</v>
          </cell>
          <cell r="H19">
            <v>5473287</v>
          </cell>
          <cell r="I19">
            <v>1515244</v>
          </cell>
          <cell r="J19">
            <v>10</v>
          </cell>
          <cell r="K19">
            <v>3.61</v>
          </cell>
          <cell r="L19" t="str">
            <v xml:space="preserve">      </v>
          </cell>
          <cell r="M19" t="str">
            <v xml:space="preserve">     </v>
          </cell>
          <cell r="N19">
            <v>0</v>
          </cell>
          <cell r="O19">
            <v>53.9</v>
          </cell>
          <cell r="P19">
            <v>15.8</v>
          </cell>
        </row>
        <row r="20">
          <cell r="A20">
            <v>57</v>
          </cell>
          <cell r="B20" t="str">
            <v xml:space="preserve">       </v>
          </cell>
          <cell r="C20">
            <v>35</v>
          </cell>
          <cell r="D20" t="str">
            <v xml:space="preserve">L0   </v>
          </cell>
          <cell r="E20">
            <v>17</v>
          </cell>
          <cell r="F20">
            <v>171466820.75999999</v>
          </cell>
          <cell r="G20">
            <v>30320324</v>
          </cell>
          <cell r="H20">
            <v>111997137</v>
          </cell>
          <cell r="I20">
            <v>4070279</v>
          </cell>
          <cell r="J20">
            <v>2.37</v>
          </cell>
          <cell r="K20">
            <v>27.52</v>
          </cell>
          <cell r="L20" t="str">
            <v xml:space="preserve">      </v>
          </cell>
          <cell r="M20" t="str">
            <v xml:space="preserve">     </v>
          </cell>
          <cell r="N20">
            <v>0</v>
          </cell>
          <cell r="O20">
            <v>17.7</v>
          </cell>
          <cell r="P20">
            <v>15.9</v>
          </cell>
        </row>
        <row r="21">
          <cell r="A21">
            <v>57.02</v>
          </cell>
          <cell r="B21" t="str">
            <v xml:space="preserve">       </v>
          </cell>
          <cell r="C21">
            <v>12</v>
          </cell>
          <cell r="D21" t="str">
            <v xml:space="preserve">L2   </v>
          </cell>
          <cell r="E21">
            <v>5</v>
          </cell>
          <cell r="F21">
            <v>722978.46</v>
          </cell>
          <cell r="G21">
            <v>603908</v>
          </cell>
          <cell r="H21">
            <v>82922</v>
          </cell>
          <cell r="I21">
            <v>57213</v>
          </cell>
          <cell r="J21">
            <v>7.91</v>
          </cell>
          <cell r="K21">
            <v>1.45</v>
          </cell>
          <cell r="L21" t="str">
            <v xml:space="preserve">      </v>
          </cell>
          <cell r="M21" t="str">
            <v xml:space="preserve">     </v>
          </cell>
          <cell r="N21">
            <v>0</v>
          </cell>
          <cell r="O21">
            <v>83.5</v>
          </cell>
          <cell r="P21">
            <v>26.3</v>
          </cell>
        </row>
        <row r="22">
          <cell r="A22">
            <v>58.02</v>
          </cell>
          <cell r="B22" t="str">
            <v xml:space="preserve">       </v>
          </cell>
          <cell r="C22">
            <v>8.5</v>
          </cell>
          <cell r="D22" t="str">
            <v xml:space="preserve">L2   </v>
          </cell>
          <cell r="E22">
            <v>4</v>
          </cell>
          <cell r="F22">
            <v>12118548.039999999</v>
          </cell>
          <cell r="G22">
            <v>6644164</v>
          </cell>
          <cell r="H22">
            <v>4989642</v>
          </cell>
          <cell r="I22">
            <v>1368136</v>
          </cell>
          <cell r="J22">
            <v>11.29</v>
          </cell>
          <cell r="K22">
            <v>3.65</v>
          </cell>
          <cell r="L22" t="str">
            <v xml:space="preserve">      </v>
          </cell>
          <cell r="M22" t="str">
            <v xml:space="preserve">     </v>
          </cell>
          <cell r="N22">
            <v>0</v>
          </cell>
          <cell r="O22">
            <v>54.8</v>
          </cell>
          <cell r="P22">
            <v>8.9</v>
          </cell>
        </row>
        <row r="23">
          <cell r="A23">
            <v>58.03</v>
          </cell>
          <cell r="B23" t="str">
            <v xml:space="preserve">       </v>
          </cell>
          <cell r="C23">
            <v>12</v>
          </cell>
          <cell r="D23" t="str">
            <v xml:space="preserve">L2   </v>
          </cell>
          <cell r="E23">
            <v>5</v>
          </cell>
          <cell r="F23">
            <v>123178324.40000001</v>
          </cell>
          <cell r="G23">
            <v>72653462</v>
          </cell>
          <cell r="H23">
            <v>44365946</v>
          </cell>
          <cell r="I23">
            <v>9747717</v>
          </cell>
          <cell r="J23">
            <v>7.91</v>
          </cell>
          <cell r="K23">
            <v>4.55</v>
          </cell>
          <cell r="L23" t="str">
            <v xml:space="preserve">      </v>
          </cell>
          <cell r="M23" t="str">
            <v xml:space="preserve">     </v>
          </cell>
          <cell r="N23">
            <v>0</v>
          </cell>
          <cell r="O23">
            <v>59</v>
          </cell>
          <cell r="P23">
            <v>12.8</v>
          </cell>
        </row>
        <row r="24">
          <cell r="A24">
            <v>58.04</v>
          </cell>
          <cell r="B24" t="str">
            <v xml:space="preserve">       </v>
          </cell>
          <cell r="C24">
            <v>11</v>
          </cell>
          <cell r="D24" t="str">
            <v xml:space="preserve">S0   </v>
          </cell>
          <cell r="E24">
            <v>5</v>
          </cell>
          <cell r="F24">
            <v>1266900.22</v>
          </cell>
          <cell r="G24">
            <v>879192</v>
          </cell>
          <cell r="H24">
            <v>324363</v>
          </cell>
          <cell r="I24">
            <v>109403</v>
          </cell>
          <cell r="J24">
            <v>8.64</v>
          </cell>
          <cell r="K24">
            <v>2.96</v>
          </cell>
          <cell r="L24" t="str">
            <v xml:space="preserve">      </v>
          </cell>
          <cell r="M24" t="str">
            <v xml:space="preserve">     </v>
          </cell>
          <cell r="N24">
            <v>0</v>
          </cell>
          <cell r="O24">
            <v>69.400000000000006</v>
          </cell>
          <cell r="P24">
            <v>14.5</v>
          </cell>
        </row>
        <row r="25">
          <cell r="A25" t="str">
            <v>_x001A_</v>
          </cell>
        </row>
      </sheetData>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Variance action items "/>
      <sheetName val="PSI to Sales Tracker Variance"/>
      <sheetName val="Summary by Omar Staff "/>
      <sheetName val="references"/>
      <sheetName val="Production US-SGM Jun-08"/>
      <sheetName val="Production US-Wip Jun-08 (2)"/>
      <sheetName val="Production US-Wux Jun-08"/>
      <sheetName val="Production US-Hin Jun-08 (4)"/>
      <sheetName val="Production US-Kre Jun-08"/>
      <sheetName val="Production US-Hai Jun-08"/>
      <sheetName val="Production US-Hor Jun-08"/>
      <sheetName val="Production US-EA  Jun-08 (2)"/>
      <sheetName val="Production US-Wip Jun-08"/>
      <sheetName val="Production US-ROA Jun-08"/>
      <sheetName val="Production US-Jap Jun-08"/>
      <sheetName val="Production US-Res Jun-08"/>
      <sheetName val="Production US-Can Jun-08"/>
      <sheetName val="Production US-Lat Jun-08"/>
      <sheetName val="Production US-USA Jun-08"/>
      <sheetName val="CY Head"/>
      <sheetName val="95 Rev"/>
      <sheetName val="Ind Mat"/>
      <sheetName val="94 Rev"/>
      <sheetName val="Crow (117 Card)"/>
      <sheetName val="Crow (118 Card)"/>
      <sheetName val="Crow (130 Card)"/>
      <sheetName val="Crow (309 Panel)"/>
      <sheetName val="Crow (359 Panel)"/>
      <sheetName val="Crow (All Panels)"/>
    </sheetNames>
    <sheetDataSet>
      <sheetData sheetId="0"/>
      <sheetData sheetId="1"/>
      <sheetData sheetId="2"/>
      <sheetData sheetId="3" refreshError="1">
        <row r="1">
          <cell r="A1">
            <v>37780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
      <sheetName val="Center"/>
      <sheetName val="Modality"/>
      <sheetName val="Folder"/>
      <sheetName val="Company"/>
      <sheetName val="references"/>
    </sheetNames>
    <sheetDataSet>
      <sheetData sheetId="0"/>
      <sheetData sheetId="1"/>
      <sheetData sheetId="2"/>
      <sheetData sheetId="3"/>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Q4  SALES to PRODUCTION"/>
      <sheetName val="Reduction Plan Summary"/>
      <sheetName val="Summary"/>
      <sheetName val="Sheet3"/>
      <sheetName val="Focus Areas"/>
      <sheetName val="Ledger Balance"/>
      <sheetName val="Reduction Plan"/>
      <sheetName val="L700"/>
      <sheetName val="L9"/>
      <sheetName val="Kretz"/>
      <sheetName val="Lunar"/>
      <sheetName val="Wuxi"/>
      <sheetName val="MFG"/>
      <sheetName val="3-13 Summary"/>
      <sheetName val="Wenger Analysis"/>
      <sheetName val="3-13 Demo Details"/>
      <sheetName val="GL Demo Summary"/>
      <sheetName val="Wenger Summary"/>
      <sheetName val="Manual Entries"/>
      <sheetName val="Drivers"/>
      <sheetName val="Update"/>
      <sheetName val="FGMS"/>
      <sheetName val="Catalog"/>
      <sheetName val="Description"/>
      <sheetName val="Sheet1"/>
      <sheetName val="Demo Summery"/>
      <sheetName val="Compan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3">
          <cell r="A3">
            <v>2115462</v>
          </cell>
        </row>
        <row r="4">
          <cell r="A4">
            <v>2115464</v>
          </cell>
        </row>
        <row r="5">
          <cell r="A5">
            <v>2127661</v>
          </cell>
        </row>
        <row r="6">
          <cell r="A6">
            <v>2138853</v>
          </cell>
        </row>
        <row r="7">
          <cell r="A7">
            <v>2157697</v>
          </cell>
        </row>
        <row r="8">
          <cell r="A8">
            <v>2166104</v>
          </cell>
        </row>
        <row r="9">
          <cell r="A9">
            <v>2166281</v>
          </cell>
        </row>
        <row r="10">
          <cell r="A10">
            <v>2188125</v>
          </cell>
        </row>
        <row r="11">
          <cell r="A11">
            <v>2235374</v>
          </cell>
        </row>
        <row r="12">
          <cell r="A12">
            <v>2245794</v>
          </cell>
          <cell r="B12">
            <v>0</v>
          </cell>
        </row>
        <row r="13">
          <cell r="A13" t="str">
            <v>2137069-100</v>
          </cell>
        </row>
        <row r="14">
          <cell r="A14" t="str">
            <v>2137070-100</v>
          </cell>
        </row>
        <row r="15">
          <cell r="A15" t="str">
            <v>2163920-100</v>
          </cell>
        </row>
        <row r="16">
          <cell r="A16" t="str">
            <v>2183922-127</v>
          </cell>
        </row>
        <row r="17">
          <cell r="A17" t="str">
            <v>2193631-106</v>
          </cell>
        </row>
        <row r="18">
          <cell r="A18" t="str">
            <v>2200294-100</v>
          </cell>
        </row>
        <row r="19">
          <cell r="A19" t="str">
            <v>2200294-106</v>
          </cell>
        </row>
        <row r="20">
          <cell r="A20" t="str">
            <v>2200294-127</v>
          </cell>
        </row>
        <row r="21">
          <cell r="A21" t="str">
            <v>2202690-100</v>
          </cell>
        </row>
        <row r="22">
          <cell r="A22" t="str">
            <v>2207122-100</v>
          </cell>
        </row>
        <row r="23">
          <cell r="A23" t="str">
            <v>2218743-100</v>
          </cell>
        </row>
        <row r="24">
          <cell r="A24" t="str">
            <v>2223127-20</v>
          </cell>
        </row>
        <row r="25">
          <cell r="A25" t="str">
            <v>2225653-100</v>
          </cell>
        </row>
        <row r="26">
          <cell r="A26" t="str">
            <v>2227261-100</v>
          </cell>
        </row>
        <row r="27">
          <cell r="A27" t="str">
            <v>2227262-100</v>
          </cell>
        </row>
        <row r="28">
          <cell r="A28" t="str">
            <v>2233222-100</v>
          </cell>
        </row>
        <row r="29">
          <cell r="A29" t="str">
            <v>2233658-100</v>
          </cell>
        </row>
        <row r="30">
          <cell r="A30" t="str">
            <v>2233659-100</v>
          </cell>
        </row>
        <row r="31">
          <cell r="A31" t="str">
            <v>2233660-100</v>
          </cell>
        </row>
        <row r="32">
          <cell r="A32" t="str">
            <v>2234813-100</v>
          </cell>
        </row>
        <row r="33">
          <cell r="A33" t="str">
            <v>2234974-100</v>
          </cell>
        </row>
        <row r="34">
          <cell r="A34" t="str">
            <v>2237878-100</v>
          </cell>
        </row>
        <row r="35">
          <cell r="A35" t="str">
            <v>2237879-100</v>
          </cell>
        </row>
        <row r="36">
          <cell r="A36" t="str">
            <v>2286866-100</v>
          </cell>
        </row>
        <row r="37">
          <cell r="A37" t="str">
            <v>2291859-100</v>
          </cell>
        </row>
        <row r="38">
          <cell r="A38" t="str">
            <v>2291860-100</v>
          </cell>
        </row>
        <row r="39">
          <cell r="A39" t="str">
            <v>2297564-100</v>
          </cell>
        </row>
        <row r="40">
          <cell r="A40" t="str">
            <v>46-030501</v>
          </cell>
        </row>
        <row r="41">
          <cell r="A41" t="str">
            <v>46-285365P1</v>
          </cell>
        </row>
        <row r="42">
          <cell r="A42" t="str">
            <v>E63201B</v>
          </cell>
        </row>
        <row r="43">
          <cell r="A43" t="str">
            <v>E7010GC</v>
          </cell>
        </row>
        <row r="44">
          <cell r="A44" t="str">
            <v>E8000ED</v>
          </cell>
        </row>
        <row r="45">
          <cell r="A45" t="str">
            <v>E8001LD</v>
          </cell>
        </row>
        <row r="46">
          <cell r="A46" t="str">
            <v>E8001NC</v>
          </cell>
        </row>
        <row r="47">
          <cell r="A47" t="str">
            <v>E8003HB</v>
          </cell>
        </row>
        <row r="48">
          <cell r="A48" t="str">
            <v>E8200CD</v>
          </cell>
          <cell r="B48" t="e">
            <v>#N/A</v>
          </cell>
        </row>
        <row r="49">
          <cell r="A49" t="str">
            <v>E8200DK</v>
          </cell>
          <cell r="B49">
            <v>18090</v>
          </cell>
        </row>
        <row r="50">
          <cell r="A50" t="str">
            <v>E8200DL</v>
          </cell>
          <cell r="B50">
            <v>5004</v>
          </cell>
        </row>
        <row r="51">
          <cell r="A51" t="str">
            <v>E8202A</v>
          </cell>
        </row>
        <row r="52">
          <cell r="A52" t="str">
            <v>E8205DC</v>
          </cell>
          <cell r="B52" t="e">
            <v>#N/A</v>
          </cell>
        </row>
        <row r="53">
          <cell r="A53" t="str">
            <v>E8210B</v>
          </cell>
          <cell r="B53" t="e">
            <v>#N/A</v>
          </cell>
        </row>
        <row r="54">
          <cell r="A54" t="str">
            <v>E8300AD</v>
          </cell>
        </row>
        <row r="55">
          <cell r="A55" t="str">
            <v>E8310BA</v>
          </cell>
        </row>
        <row r="56">
          <cell r="A56" t="str">
            <v>E8310GE</v>
          </cell>
        </row>
        <row r="57">
          <cell r="A57" t="str">
            <v>E8310KA</v>
          </cell>
          <cell r="B57">
            <v>2479.44</v>
          </cell>
        </row>
        <row r="58">
          <cell r="A58" t="str">
            <v>E8310KB</v>
          </cell>
        </row>
        <row r="59">
          <cell r="A59" t="str">
            <v>E8310KC</v>
          </cell>
        </row>
        <row r="60">
          <cell r="A60" t="str">
            <v>E8310KD</v>
          </cell>
        </row>
        <row r="61">
          <cell r="A61" t="str">
            <v>E8310KK</v>
          </cell>
        </row>
        <row r="62">
          <cell r="A62" t="str">
            <v>E8310KL</v>
          </cell>
        </row>
        <row r="63">
          <cell r="A63" t="str">
            <v>E8317C</v>
          </cell>
        </row>
        <row r="64">
          <cell r="A64" t="str">
            <v>E8323DC</v>
          </cell>
        </row>
        <row r="65">
          <cell r="A65" t="str">
            <v>E8323GC</v>
          </cell>
        </row>
        <row r="66">
          <cell r="A66" t="str">
            <v>E8363JD</v>
          </cell>
        </row>
        <row r="67">
          <cell r="A67" t="str">
            <v>E8365AF</v>
          </cell>
        </row>
        <row r="68">
          <cell r="A68" t="str">
            <v>E8365BA</v>
          </cell>
        </row>
        <row r="69">
          <cell r="A69" t="str">
            <v>E8365BC</v>
          </cell>
        </row>
        <row r="70">
          <cell r="A70" t="str">
            <v>E8365BD</v>
          </cell>
        </row>
        <row r="71">
          <cell r="A71" t="str">
            <v>E8365BH</v>
          </cell>
        </row>
        <row r="72">
          <cell r="A72" t="str">
            <v>E8365BK</v>
          </cell>
        </row>
        <row r="73">
          <cell r="A73" t="str">
            <v>E8366J</v>
          </cell>
        </row>
        <row r="74">
          <cell r="A74" t="str">
            <v>E8370RR</v>
          </cell>
        </row>
        <row r="75">
          <cell r="A75" t="str">
            <v>E8381AD</v>
          </cell>
        </row>
        <row r="76">
          <cell r="A76" t="str">
            <v>E8381AE</v>
          </cell>
        </row>
        <row r="77">
          <cell r="A77" t="str">
            <v>E8381AF</v>
          </cell>
        </row>
        <row r="78">
          <cell r="A78" t="str">
            <v>E8385CA</v>
          </cell>
        </row>
        <row r="79">
          <cell r="A79" t="str">
            <v>E8385CB</v>
          </cell>
        </row>
        <row r="80">
          <cell r="A80" t="str">
            <v>E8385CC</v>
          </cell>
        </row>
        <row r="81">
          <cell r="A81" t="str">
            <v>E8385CE</v>
          </cell>
        </row>
        <row r="82">
          <cell r="A82" t="str">
            <v>E8385CF</v>
          </cell>
        </row>
        <row r="83">
          <cell r="A83" t="str">
            <v>E8385CG</v>
          </cell>
        </row>
        <row r="84">
          <cell r="A84" t="str">
            <v>E8385CK</v>
          </cell>
        </row>
        <row r="85">
          <cell r="A85" t="str">
            <v>E8385CM</v>
          </cell>
        </row>
        <row r="86">
          <cell r="A86" t="str">
            <v>E8385LA</v>
          </cell>
        </row>
        <row r="87">
          <cell r="A87" t="str">
            <v>E8385LE</v>
          </cell>
        </row>
        <row r="88">
          <cell r="A88" t="str">
            <v>E8385LF</v>
          </cell>
        </row>
        <row r="89">
          <cell r="A89" t="str">
            <v>E8385LW</v>
          </cell>
        </row>
        <row r="90">
          <cell r="A90" t="str">
            <v>E8385MA</v>
          </cell>
        </row>
        <row r="91">
          <cell r="A91" t="str">
            <v>E8385MC</v>
          </cell>
        </row>
        <row r="92">
          <cell r="A92" t="str">
            <v>E8385MD</v>
          </cell>
        </row>
        <row r="93">
          <cell r="A93" t="str">
            <v>E8385MF</v>
          </cell>
        </row>
        <row r="94">
          <cell r="A94" t="str">
            <v>E8385MG</v>
          </cell>
        </row>
        <row r="95">
          <cell r="A95" t="str">
            <v>E8385MJ</v>
          </cell>
        </row>
        <row r="96">
          <cell r="A96" t="str">
            <v>E8385MK</v>
          </cell>
        </row>
        <row r="97">
          <cell r="A97" t="str">
            <v>E8385ML</v>
          </cell>
        </row>
        <row r="98">
          <cell r="A98" t="str">
            <v>E8385MM</v>
          </cell>
        </row>
        <row r="99">
          <cell r="A99" t="str">
            <v>E8385MY</v>
          </cell>
        </row>
        <row r="100">
          <cell r="A100" t="str">
            <v>E8385PA</v>
          </cell>
        </row>
        <row r="101">
          <cell r="A101" t="str">
            <v>E8385PC</v>
          </cell>
        </row>
        <row r="102">
          <cell r="A102" t="str">
            <v>E8385PD</v>
          </cell>
        </row>
        <row r="103">
          <cell r="A103" t="str">
            <v>E8385RD</v>
          </cell>
        </row>
        <row r="104">
          <cell r="A104" t="str">
            <v>E8385RF</v>
          </cell>
        </row>
        <row r="105">
          <cell r="A105" t="str">
            <v>E8385RG</v>
          </cell>
        </row>
        <row r="106">
          <cell r="A106" t="str">
            <v>E8385TB</v>
          </cell>
        </row>
        <row r="107">
          <cell r="A107" t="str">
            <v>E8385TC</v>
          </cell>
        </row>
        <row r="108">
          <cell r="A108" t="str">
            <v>E8386AD</v>
          </cell>
        </row>
        <row r="109">
          <cell r="A109" t="str">
            <v>E8386AG</v>
          </cell>
        </row>
        <row r="110">
          <cell r="A110" t="str">
            <v>E8386CB</v>
          </cell>
        </row>
        <row r="111">
          <cell r="A111" t="str">
            <v>E8386CD</v>
          </cell>
        </row>
        <row r="112">
          <cell r="A112" t="str">
            <v>E8386CF</v>
          </cell>
        </row>
        <row r="113">
          <cell r="A113" t="str">
            <v>E8386EB</v>
          </cell>
        </row>
        <row r="114">
          <cell r="A114" t="str">
            <v>E8386EE</v>
          </cell>
        </row>
        <row r="115">
          <cell r="A115" t="str">
            <v>E8386JA</v>
          </cell>
        </row>
        <row r="116">
          <cell r="A116" t="str">
            <v>E8386JD</v>
          </cell>
        </row>
        <row r="117">
          <cell r="A117" t="str">
            <v>E8386JG</v>
          </cell>
        </row>
        <row r="118">
          <cell r="A118" t="str">
            <v>E8386JN</v>
          </cell>
        </row>
        <row r="119">
          <cell r="A119" t="str">
            <v>E8386RH</v>
          </cell>
        </row>
        <row r="120">
          <cell r="A120" t="str">
            <v>E8386RJ</v>
          </cell>
        </row>
        <row r="121">
          <cell r="A121" t="str">
            <v>E8386RK</v>
          </cell>
        </row>
        <row r="122">
          <cell r="A122" t="str">
            <v>E8500CB</v>
          </cell>
        </row>
        <row r="123">
          <cell r="A123" t="str">
            <v>E8803E</v>
          </cell>
        </row>
        <row r="124">
          <cell r="A124" t="str">
            <v>E8811KA</v>
          </cell>
        </row>
        <row r="125">
          <cell r="A125" t="str">
            <v>E9002ZB</v>
          </cell>
        </row>
        <row r="126">
          <cell r="A126" t="str">
            <v>E9002ZW</v>
          </cell>
        </row>
        <row r="127">
          <cell r="A127" t="str">
            <v>E9003CL</v>
          </cell>
        </row>
        <row r="128">
          <cell r="A128" t="str">
            <v>EN0473</v>
          </cell>
        </row>
        <row r="129">
          <cell r="A129" t="str">
            <v>FB307895</v>
          </cell>
        </row>
        <row r="130">
          <cell r="A130" t="str">
            <v>H4000P</v>
          </cell>
          <cell r="B130">
            <v>100821.13399999999</v>
          </cell>
        </row>
        <row r="131">
          <cell r="A131" t="str">
            <v>H4003S</v>
          </cell>
          <cell r="B131">
            <v>12277.387999999999</v>
          </cell>
        </row>
        <row r="132">
          <cell r="A132" t="str">
            <v>H40042L</v>
          </cell>
        </row>
        <row r="133">
          <cell r="A133" t="str">
            <v>H40042LC</v>
          </cell>
          <cell r="B133" t="e">
            <v>#N/A</v>
          </cell>
        </row>
        <row r="134">
          <cell r="A134" t="str">
            <v>H40052L</v>
          </cell>
        </row>
        <row r="135">
          <cell r="A135" t="str">
            <v>H40062L</v>
          </cell>
        </row>
        <row r="136">
          <cell r="A136" t="str">
            <v>H40062LB</v>
          </cell>
        </row>
        <row r="137">
          <cell r="A137" t="str">
            <v>H40062LE</v>
          </cell>
        </row>
        <row r="138">
          <cell r="A138" t="str">
            <v>H40062LF</v>
          </cell>
        </row>
        <row r="139">
          <cell r="A139" t="str">
            <v>H40062LJ</v>
          </cell>
        </row>
        <row r="140">
          <cell r="A140" t="str">
            <v>H40072L</v>
          </cell>
        </row>
        <row r="141">
          <cell r="A141" t="str">
            <v>H40072LH</v>
          </cell>
        </row>
        <row r="142">
          <cell r="A142" t="str">
            <v>H40082L</v>
          </cell>
        </row>
        <row r="143">
          <cell r="A143" t="str">
            <v>H4008S</v>
          </cell>
          <cell r="B143">
            <v>45504.153999999995</v>
          </cell>
        </row>
        <row r="144">
          <cell r="A144" t="str">
            <v>H40092L</v>
          </cell>
        </row>
        <row r="145">
          <cell r="A145" t="str">
            <v>H4009E</v>
          </cell>
        </row>
        <row r="146">
          <cell r="A146" t="str">
            <v>H4009J</v>
          </cell>
        </row>
        <row r="147">
          <cell r="A147" t="str">
            <v>H4009K</v>
          </cell>
        </row>
        <row r="148">
          <cell r="A148" t="str">
            <v>H40102L</v>
          </cell>
        </row>
        <row r="149">
          <cell r="A149" t="str">
            <v>H4010JA</v>
          </cell>
        </row>
        <row r="150">
          <cell r="A150" t="str">
            <v>H4010JB</v>
          </cell>
        </row>
        <row r="151">
          <cell r="A151" t="str">
            <v>H4010PB</v>
          </cell>
        </row>
        <row r="152">
          <cell r="A152" t="str">
            <v>H4010PH</v>
          </cell>
          <cell r="B152">
            <v>352</v>
          </cell>
        </row>
        <row r="153">
          <cell r="A153" t="str">
            <v>H40112L</v>
          </cell>
        </row>
        <row r="154">
          <cell r="A154" t="str">
            <v>H40122L</v>
          </cell>
        </row>
        <row r="155">
          <cell r="A155" t="str">
            <v>H4012L</v>
          </cell>
          <cell r="B155">
            <v>170159.16</v>
          </cell>
        </row>
        <row r="156">
          <cell r="A156" t="str">
            <v>H40152L</v>
          </cell>
        </row>
        <row r="157">
          <cell r="A157" t="str">
            <v>H40202LB</v>
          </cell>
          <cell r="B157">
            <v>0</v>
          </cell>
        </row>
        <row r="158">
          <cell r="A158" t="str">
            <v>H40202LP</v>
          </cell>
        </row>
        <row r="159">
          <cell r="A159" t="str">
            <v>H40212LA</v>
          </cell>
          <cell r="B159">
            <v>111166.916</v>
          </cell>
        </row>
        <row r="160">
          <cell r="A160" t="str">
            <v>H40212LB</v>
          </cell>
          <cell r="B160">
            <v>99585.111999999994</v>
          </cell>
        </row>
        <row r="161">
          <cell r="A161" t="str">
            <v>H40212LC</v>
          </cell>
          <cell r="B161">
            <v>136810.83799999999</v>
          </cell>
        </row>
        <row r="162">
          <cell r="A162" t="str">
            <v>H40212LD</v>
          </cell>
          <cell r="B162">
            <v>25096.536</v>
          </cell>
        </row>
        <row r="163">
          <cell r="A163" t="str">
            <v>H40212LF</v>
          </cell>
        </row>
        <row r="164">
          <cell r="A164" t="str">
            <v>H40212LG</v>
          </cell>
        </row>
        <row r="165">
          <cell r="A165" t="str">
            <v>H40212LH</v>
          </cell>
          <cell r="B165">
            <v>107156.432</v>
          </cell>
        </row>
        <row r="166">
          <cell r="A166" t="str">
            <v>H40212LK</v>
          </cell>
        </row>
        <row r="167">
          <cell r="A167" t="str">
            <v>H40212LL</v>
          </cell>
          <cell r="B167">
            <v>1844</v>
          </cell>
        </row>
        <row r="168">
          <cell r="A168" t="str">
            <v>H40212LM</v>
          </cell>
          <cell r="B168">
            <v>38314.144</v>
          </cell>
        </row>
        <row r="169">
          <cell r="A169" t="str">
            <v>H4029NA</v>
          </cell>
        </row>
        <row r="170">
          <cell r="A170" t="str">
            <v>H4029PA</v>
          </cell>
        </row>
        <row r="171">
          <cell r="A171" t="str">
            <v>H40412LA</v>
          </cell>
          <cell r="B171">
            <v>20184</v>
          </cell>
        </row>
        <row r="172">
          <cell r="A172" t="str">
            <v>H40412LB</v>
          </cell>
        </row>
        <row r="173">
          <cell r="A173" t="str">
            <v>H40412LC</v>
          </cell>
          <cell r="B173">
            <v>386910</v>
          </cell>
        </row>
        <row r="174">
          <cell r="A174" t="str">
            <v>H40412LD</v>
          </cell>
          <cell r="B174">
            <v>340599</v>
          </cell>
        </row>
        <row r="175">
          <cell r="A175" t="str">
            <v>H40412LE</v>
          </cell>
          <cell r="B175">
            <v>223630</v>
          </cell>
        </row>
        <row r="176">
          <cell r="A176" t="str">
            <v>H40412LF</v>
          </cell>
          <cell r="B176">
            <v>312090</v>
          </cell>
        </row>
        <row r="177">
          <cell r="A177" t="str">
            <v>H40412LG</v>
          </cell>
          <cell r="B177">
            <v>270666</v>
          </cell>
        </row>
        <row r="178">
          <cell r="A178" t="str">
            <v>H40412LH</v>
          </cell>
          <cell r="B178">
            <v>90810</v>
          </cell>
        </row>
        <row r="179">
          <cell r="A179" t="str">
            <v>H40542LC</v>
          </cell>
        </row>
        <row r="180">
          <cell r="A180" t="str">
            <v>H40542LD</v>
          </cell>
        </row>
        <row r="181">
          <cell r="A181" t="str">
            <v>H40542LE</v>
          </cell>
        </row>
        <row r="182">
          <cell r="A182" t="str">
            <v>H40552L</v>
          </cell>
        </row>
        <row r="183">
          <cell r="A183" t="str">
            <v>H40552LF</v>
          </cell>
        </row>
        <row r="184">
          <cell r="A184" t="str">
            <v>H40552LH</v>
          </cell>
        </row>
        <row r="185">
          <cell r="A185" t="str">
            <v>H40552LL</v>
          </cell>
        </row>
        <row r="186">
          <cell r="A186" t="str">
            <v>H40552LM</v>
          </cell>
        </row>
        <row r="187">
          <cell r="A187" t="str">
            <v>H40552LN</v>
          </cell>
        </row>
        <row r="188">
          <cell r="A188" t="str">
            <v>H40552LP</v>
          </cell>
        </row>
        <row r="189">
          <cell r="A189" t="str">
            <v>H40562L</v>
          </cell>
        </row>
        <row r="190">
          <cell r="A190" t="str">
            <v>H40562LA</v>
          </cell>
        </row>
        <row r="191">
          <cell r="A191" t="str">
            <v>H40562LD</v>
          </cell>
        </row>
        <row r="192">
          <cell r="A192" t="str">
            <v>H40562LE</v>
          </cell>
        </row>
        <row r="193">
          <cell r="A193" t="str">
            <v>H40562LF</v>
          </cell>
        </row>
        <row r="194">
          <cell r="A194" t="str">
            <v>H40562LN</v>
          </cell>
        </row>
        <row r="195">
          <cell r="A195" t="str">
            <v>H40572L</v>
          </cell>
        </row>
        <row r="196">
          <cell r="A196" t="str">
            <v>H40582L</v>
          </cell>
        </row>
        <row r="197">
          <cell r="A197" t="str">
            <v>H40592L</v>
          </cell>
        </row>
        <row r="198">
          <cell r="A198" t="str">
            <v>H40602L</v>
          </cell>
        </row>
        <row r="199">
          <cell r="A199" t="str">
            <v>H40602LA</v>
          </cell>
        </row>
        <row r="200">
          <cell r="A200" t="str">
            <v>H40602LB</v>
          </cell>
        </row>
        <row r="201">
          <cell r="A201" t="str">
            <v>H40602LL</v>
          </cell>
        </row>
        <row r="202">
          <cell r="A202" t="str">
            <v>H40602LM</v>
          </cell>
        </row>
        <row r="203">
          <cell r="A203" t="str">
            <v>H40602LN</v>
          </cell>
          <cell r="B203">
            <v>53621.580999999998</v>
          </cell>
        </row>
        <row r="204">
          <cell r="A204" t="str">
            <v>H40612L</v>
          </cell>
        </row>
        <row r="205">
          <cell r="A205" t="str">
            <v>H40612LE</v>
          </cell>
        </row>
        <row r="206">
          <cell r="A206" t="str">
            <v>H40612LH</v>
          </cell>
        </row>
        <row r="207">
          <cell r="A207" t="str">
            <v>H40612S</v>
          </cell>
        </row>
        <row r="208">
          <cell r="A208" t="str">
            <v>H4061A</v>
          </cell>
        </row>
        <row r="209">
          <cell r="A209" t="str">
            <v>H4061B</v>
          </cell>
        </row>
        <row r="210">
          <cell r="A210" t="str">
            <v>H4061D</v>
          </cell>
        </row>
        <row r="211">
          <cell r="A211" t="str">
            <v>H4061F</v>
          </cell>
        </row>
        <row r="212">
          <cell r="A212" t="str">
            <v>H4061PR</v>
          </cell>
        </row>
        <row r="213">
          <cell r="A213" t="str">
            <v>H4061RA</v>
          </cell>
        </row>
        <row r="214">
          <cell r="A214" t="str">
            <v>H4061TR</v>
          </cell>
        </row>
        <row r="215">
          <cell r="A215" t="str">
            <v>H40622L</v>
          </cell>
        </row>
        <row r="216">
          <cell r="A216" t="str">
            <v>H40632L</v>
          </cell>
        </row>
        <row r="217">
          <cell r="A217" t="str">
            <v>H40652L</v>
          </cell>
        </row>
        <row r="218">
          <cell r="A218" t="str">
            <v>H40662L</v>
          </cell>
        </row>
        <row r="219">
          <cell r="A219" t="str">
            <v>H40682L</v>
          </cell>
        </row>
        <row r="220">
          <cell r="A220" t="str">
            <v>H40692L</v>
          </cell>
        </row>
        <row r="221">
          <cell r="A221" t="str">
            <v>H40702L</v>
          </cell>
        </row>
        <row r="222">
          <cell r="A222" t="str">
            <v>H40732L</v>
          </cell>
        </row>
        <row r="223">
          <cell r="A223" t="str">
            <v>H4075JA</v>
          </cell>
        </row>
        <row r="224">
          <cell r="A224" t="str">
            <v>H4075JC</v>
          </cell>
        </row>
        <row r="225">
          <cell r="A225" t="str">
            <v>H4075JH</v>
          </cell>
        </row>
        <row r="226">
          <cell r="A226" t="str">
            <v>H40762L</v>
          </cell>
        </row>
        <row r="227">
          <cell r="A227" t="str">
            <v>H40912L</v>
          </cell>
        </row>
        <row r="228">
          <cell r="A228" t="str">
            <v>H40982LB</v>
          </cell>
        </row>
        <row r="229">
          <cell r="A229" t="str">
            <v>H40982LD</v>
          </cell>
        </row>
        <row r="230">
          <cell r="A230" t="str">
            <v>H40982LE</v>
          </cell>
        </row>
        <row r="231">
          <cell r="A231" t="str">
            <v>H40982LF</v>
          </cell>
        </row>
        <row r="232">
          <cell r="A232" t="str">
            <v>H40982LL</v>
          </cell>
        </row>
        <row r="233">
          <cell r="A233" t="str">
            <v>H4100MC</v>
          </cell>
        </row>
        <row r="234">
          <cell r="A234" t="str">
            <v>H4100MP</v>
          </cell>
        </row>
        <row r="235">
          <cell r="A235" t="str">
            <v>H4100MS</v>
          </cell>
        </row>
        <row r="236">
          <cell r="A236" t="str">
            <v>H41042A</v>
          </cell>
          <cell r="B236">
            <v>22</v>
          </cell>
        </row>
        <row r="237">
          <cell r="A237" t="str">
            <v>H41052LC</v>
          </cell>
        </row>
        <row r="238">
          <cell r="A238" t="str">
            <v>H4105MP</v>
          </cell>
        </row>
        <row r="239">
          <cell r="A239" t="str">
            <v>H4105MS</v>
          </cell>
        </row>
        <row r="240">
          <cell r="A240" t="str">
            <v>H41062A</v>
          </cell>
        </row>
        <row r="241">
          <cell r="A241" t="str">
            <v>H41072A</v>
          </cell>
        </row>
        <row r="242">
          <cell r="A242" t="str">
            <v>H41142LB</v>
          </cell>
        </row>
        <row r="243">
          <cell r="A243" t="str">
            <v>H4115MP</v>
          </cell>
        </row>
        <row r="244">
          <cell r="A244" t="str">
            <v>H4115MS</v>
          </cell>
        </row>
        <row r="245">
          <cell r="A245" t="str">
            <v>H41162LG</v>
          </cell>
          <cell r="B245">
            <v>0</v>
          </cell>
        </row>
        <row r="246">
          <cell r="A246" t="str">
            <v>H41182LA</v>
          </cell>
        </row>
        <row r="247">
          <cell r="A247" t="str">
            <v>H41192LA</v>
          </cell>
        </row>
        <row r="248">
          <cell r="A248" t="str">
            <v>H4120KD</v>
          </cell>
          <cell r="B248">
            <v>9467.4660000000003</v>
          </cell>
        </row>
        <row r="249">
          <cell r="A249" t="str">
            <v>H4120MC</v>
          </cell>
          <cell r="B249">
            <v>39077.96</v>
          </cell>
        </row>
        <row r="250">
          <cell r="A250" t="str">
            <v>H4120NT</v>
          </cell>
        </row>
        <row r="251">
          <cell r="A251" t="str">
            <v>H4120PC</v>
          </cell>
          <cell r="B251" t="e">
            <v>#N/A</v>
          </cell>
        </row>
        <row r="252">
          <cell r="A252" t="str">
            <v>H4120SR</v>
          </cell>
        </row>
        <row r="253">
          <cell r="A253" t="str">
            <v>H4120ST</v>
          </cell>
          <cell r="B253">
            <v>146718.375</v>
          </cell>
        </row>
        <row r="254">
          <cell r="A254" t="str">
            <v>H4120TT</v>
          </cell>
        </row>
        <row r="255">
          <cell r="A255" t="str">
            <v>H41252CF</v>
          </cell>
          <cell r="B255">
            <v>393</v>
          </cell>
        </row>
        <row r="256">
          <cell r="A256" t="str">
            <v>H41252HP</v>
          </cell>
        </row>
        <row r="257">
          <cell r="A257" t="str">
            <v>H41252ME</v>
          </cell>
        </row>
        <row r="258">
          <cell r="A258" t="str">
            <v>H4152D</v>
          </cell>
        </row>
        <row r="259">
          <cell r="A259" t="str">
            <v>H4200JD</v>
          </cell>
        </row>
        <row r="260">
          <cell r="A260" t="str">
            <v>H4200JE</v>
          </cell>
        </row>
        <row r="261">
          <cell r="A261" t="str">
            <v>H4200KT</v>
          </cell>
        </row>
        <row r="262">
          <cell r="A262" t="str">
            <v>H4200NE</v>
          </cell>
        </row>
        <row r="263">
          <cell r="A263" t="str">
            <v>H4200NH</v>
          </cell>
        </row>
        <row r="264">
          <cell r="A264" t="str">
            <v>H4200NM</v>
          </cell>
        </row>
        <row r="265">
          <cell r="A265" t="str">
            <v>H4200PC</v>
          </cell>
        </row>
        <row r="266">
          <cell r="A266" t="str">
            <v>H4200TT</v>
          </cell>
          <cell r="B266">
            <v>0</v>
          </cell>
        </row>
        <row r="267">
          <cell r="A267" t="str">
            <v>H42132LJ</v>
          </cell>
          <cell r="B267">
            <v>0</v>
          </cell>
        </row>
        <row r="268">
          <cell r="A268" t="str">
            <v>H42162LE</v>
          </cell>
          <cell r="B268">
            <v>539401.90399999998</v>
          </cell>
        </row>
        <row r="269">
          <cell r="A269" t="str">
            <v>H42162LN</v>
          </cell>
        </row>
        <row r="270">
          <cell r="A270" t="str">
            <v>H42172LH</v>
          </cell>
          <cell r="B270">
            <v>15743.857</v>
          </cell>
        </row>
        <row r="271">
          <cell r="A271" t="str">
            <v>H4222AH</v>
          </cell>
        </row>
        <row r="272">
          <cell r="A272" t="str">
            <v>H4222BG</v>
          </cell>
        </row>
        <row r="273">
          <cell r="A273" t="str">
            <v>H4222J</v>
          </cell>
        </row>
        <row r="274">
          <cell r="A274" t="str">
            <v>H4222K</v>
          </cell>
        </row>
        <row r="275">
          <cell r="A275" t="str">
            <v>H4222SX</v>
          </cell>
        </row>
        <row r="276">
          <cell r="A276" t="str">
            <v>H4222TG</v>
          </cell>
        </row>
        <row r="277">
          <cell r="A277" t="str">
            <v>H42512L</v>
          </cell>
        </row>
        <row r="278">
          <cell r="A278" t="str">
            <v>H42522LE</v>
          </cell>
        </row>
        <row r="279">
          <cell r="A279" t="str">
            <v>H42522LF</v>
          </cell>
        </row>
        <row r="280">
          <cell r="A280" t="str">
            <v>H42522LG</v>
          </cell>
        </row>
        <row r="281">
          <cell r="A281" t="str">
            <v>H42522LN</v>
          </cell>
        </row>
        <row r="282">
          <cell r="A282" t="str">
            <v>H42522LS</v>
          </cell>
        </row>
        <row r="283">
          <cell r="A283" t="str">
            <v>H42532LP</v>
          </cell>
        </row>
        <row r="284">
          <cell r="A284" t="str">
            <v>H42532LS</v>
          </cell>
        </row>
        <row r="285">
          <cell r="A285" t="str">
            <v>H42542L</v>
          </cell>
        </row>
        <row r="286">
          <cell r="A286" t="str">
            <v>H42562L</v>
          </cell>
        </row>
        <row r="287">
          <cell r="A287" t="str">
            <v>H42562LC</v>
          </cell>
        </row>
        <row r="288">
          <cell r="A288" t="str">
            <v>H42562LD</v>
          </cell>
        </row>
        <row r="289">
          <cell r="A289" t="str">
            <v>H42562LE</v>
          </cell>
        </row>
        <row r="290">
          <cell r="A290" t="str">
            <v>H42562LG</v>
          </cell>
        </row>
        <row r="291">
          <cell r="A291" t="str">
            <v>H42562LP</v>
          </cell>
        </row>
        <row r="292">
          <cell r="A292" t="str">
            <v>H42562LR</v>
          </cell>
        </row>
        <row r="293">
          <cell r="A293" t="str">
            <v>H42572L</v>
          </cell>
        </row>
        <row r="294">
          <cell r="A294" t="str">
            <v>H42572LJ</v>
          </cell>
        </row>
        <row r="295">
          <cell r="A295" t="str">
            <v>H42572LL</v>
          </cell>
        </row>
        <row r="296">
          <cell r="A296" t="str">
            <v>H42572LM</v>
          </cell>
        </row>
        <row r="297">
          <cell r="A297" t="str">
            <v>H42572LP</v>
          </cell>
        </row>
        <row r="298">
          <cell r="A298" t="str">
            <v>H42572LR</v>
          </cell>
        </row>
        <row r="299">
          <cell r="A299" t="str">
            <v>H42582LA</v>
          </cell>
        </row>
        <row r="300">
          <cell r="A300" t="str">
            <v>H42582LE</v>
          </cell>
        </row>
        <row r="301">
          <cell r="A301" t="str">
            <v>H42582LL</v>
          </cell>
        </row>
        <row r="302">
          <cell r="A302" t="str">
            <v>H42592LD</v>
          </cell>
        </row>
        <row r="303">
          <cell r="A303" t="str">
            <v>H42592LF</v>
          </cell>
        </row>
        <row r="304">
          <cell r="A304" t="str">
            <v>H42592LJ</v>
          </cell>
        </row>
        <row r="305">
          <cell r="A305" t="str">
            <v>H42592LN</v>
          </cell>
        </row>
        <row r="306">
          <cell r="A306" t="str">
            <v>H42592LS</v>
          </cell>
        </row>
        <row r="307">
          <cell r="A307" t="str">
            <v>H42602LB</v>
          </cell>
        </row>
        <row r="308">
          <cell r="A308" t="str">
            <v>H42602LL</v>
          </cell>
        </row>
        <row r="309">
          <cell r="A309" t="str">
            <v>H42612L</v>
          </cell>
        </row>
        <row r="310">
          <cell r="A310" t="str">
            <v>H42632L</v>
          </cell>
        </row>
        <row r="311">
          <cell r="A311" t="str">
            <v>H42642L</v>
          </cell>
        </row>
        <row r="312">
          <cell r="A312" t="str">
            <v>H42692LL</v>
          </cell>
        </row>
        <row r="313">
          <cell r="A313" t="str">
            <v>H42692LN</v>
          </cell>
        </row>
        <row r="314">
          <cell r="A314" t="str">
            <v>H42692LP</v>
          </cell>
        </row>
        <row r="315">
          <cell r="A315" t="str">
            <v>H42692LS</v>
          </cell>
        </row>
        <row r="316">
          <cell r="A316" t="str">
            <v>H42982L</v>
          </cell>
        </row>
        <row r="317">
          <cell r="A317" t="str">
            <v>H4300KG</v>
          </cell>
        </row>
        <row r="318">
          <cell r="A318" t="str">
            <v>H4300MC</v>
          </cell>
        </row>
        <row r="319">
          <cell r="A319" t="str">
            <v>H4300MD</v>
          </cell>
        </row>
        <row r="320">
          <cell r="A320" t="str">
            <v>H4300MG</v>
          </cell>
          <cell r="B320">
            <v>5056.55</v>
          </cell>
        </row>
        <row r="321">
          <cell r="A321" t="str">
            <v>H4300ML</v>
          </cell>
        </row>
        <row r="322">
          <cell r="A322" t="str">
            <v>H4300MM</v>
          </cell>
        </row>
        <row r="323">
          <cell r="A323" t="str">
            <v>H4300MP</v>
          </cell>
        </row>
        <row r="324">
          <cell r="A324" t="str">
            <v>H4300MR</v>
          </cell>
        </row>
        <row r="325">
          <cell r="A325" t="str">
            <v>H4300MS</v>
          </cell>
          <cell r="B325">
            <v>57</v>
          </cell>
        </row>
        <row r="326">
          <cell r="A326" t="str">
            <v>H4300PM</v>
          </cell>
        </row>
        <row r="327">
          <cell r="A327" t="str">
            <v>H4300SM</v>
          </cell>
        </row>
        <row r="328">
          <cell r="A328" t="str">
            <v>H43022LH</v>
          </cell>
          <cell r="B328">
            <v>71769.544000000009</v>
          </cell>
        </row>
        <row r="329">
          <cell r="A329" t="str">
            <v>H43142LF</v>
          </cell>
          <cell r="B329">
            <v>273988.58600000001</v>
          </cell>
        </row>
        <row r="330">
          <cell r="A330" t="str">
            <v>H43272CL</v>
          </cell>
        </row>
        <row r="331">
          <cell r="A331" t="str">
            <v>H43502LD</v>
          </cell>
        </row>
        <row r="332">
          <cell r="A332" t="str">
            <v>H43512LK</v>
          </cell>
        </row>
        <row r="333">
          <cell r="A333" t="str">
            <v>H43532AT</v>
          </cell>
        </row>
        <row r="334">
          <cell r="A334" t="str">
            <v>H43532EC</v>
          </cell>
        </row>
        <row r="335">
          <cell r="A335" t="str">
            <v>H43532MR</v>
          </cell>
        </row>
        <row r="336">
          <cell r="A336" t="str">
            <v>H44002LA</v>
          </cell>
          <cell r="B336">
            <v>1492905.9380000001</v>
          </cell>
        </row>
        <row r="337">
          <cell r="A337" t="str">
            <v>H4400JE</v>
          </cell>
        </row>
        <row r="338">
          <cell r="A338" t="str">
            <v>H4400RS</v>
          </cell>
        </row>
        <row r="339">
          <cell r="A339" t="str">
            <v>H4400SW</v>
          </cell>
        </row>
        <row r="340">
          <cell r="A340" t="str">
            <v>H44012LD</v>
          </cell>
        </row>
        <row r="341">
          <cell r="A341" t="str">
            <v>H44012LF</v>
          </cell>
        </row>
        <row r="342">
          <cell r="A342" t="str">
            <v>H44012LH</v>
          </cell>
        </row>
        <row r="343">
          <cell r="A343" t="str">
            <v>H44012LJ</v>
          </cell>
        </row>
        <row r="344">
          <cell r="A344" t="str">
            <v>H44012LK</v>
          </cell>
        </row>
        <row r="345">
          <cell r="A345" t="str">
            <v>H44012LN</v>
          </cell>
        </row>
        <row r="346">
          <cell r="A346" t="str">
            <v>H44022LA</v>
          </cell>
        </row>
        <row r="347">
          <cell r="A347" t="str">
            <v>H44022LB</v>
          </cell>
        </row>
        <row r="348">
          <cell r="A348" t="str">
            <v>H44022LC</v>
          </cell>
        </row>
        <row r="349">
          <cell r="A349" t="str">
            <v>H44022LD</v>
          </cell>
        </row>
        <row r="350">
          <cell r="A350" t="str">
            <v>H44022LE</v>
          </cell>
        </row>
        <row r="351">
          <cell r="A351" t="str">
            <v>H44022LF</v>
          </cell>
        </row>
        <row r="352">
          <cell r="A352" t="str">
            <v>H44022LG</v>
          </cell>
        </row>
        <row r="353">
          <cell r="A353" t="str">
            <v>H4440KM</v>
          </cell>
        </row>
        <row r="354">
          <cell r="A354" t="str">
            <v>H44501GD</v>
          </cell>
        </row>
        <row r="355">
          <cell r="A355" t="str">
            <v>H44701RU</v>
          </cell>
        </row>
        <row r="356">
          <cell r="A356" t="str">
            <v>H44701RV</v>
          </cell>
        </row>
        <row r="357">
          <cell r="A357" t="str">
            <v>H44701S</v>
          </cell>
        </row>
        <row r="358">
          <cell r="A358" t="str">
            <v>H44701TS</v>
          </cell>
        </row>
        <row r="359">
          <cell r="A359" t="str">
            <v>H44701UA</v>
          </cell>
        </row>
        <row r="360">
          <cell r="A360" t="str">
            <v>H44701UE</v>
          </cell>
        </row>
        <row r="361">
          <cell r="A361" t="str">
            <v>H44701UF</v>
          </cell>
        </row>
        <row r="362">
          <cell r="A362" t="str">
            <v>H44701WE</v>
          </cell>
        </row>
        <row r="363">
          <cell r="A363" t="str">
            <v>H45001AE</v>
          </cell>
          <cell r="B363">
            <v>28480.984</v>
          </cell>
        </row>
        <row r="364">
          <cell r="A364" t="str">
            <v>H45001B</v>
          </cell>
        </row>
        <row r="365">
          <cell r="A365" t="str">
            <v>H45001BF</v>
          </cell>
        </row>
        <row r="366">
          <cell r="A366" t="str">
            <v>H45001BG</v>
          </cell>
        </row>
        <row r="367">
          <cell r="A367" t="str">
            <v>H45001BJ</v>
          </cell>
        </row>
        <row r="368">
          <cell r="A368" t="str">
            <v>H45001BM</v>
          </cell>
        </row>
        <row r="369">
          <cell r="A369" t="str">
            <v>H45001CA</v>
          </cell>
        </row>
        <row r="370">
          <cell r="A370" t="str">
            <v>H45001CD</v>
          </cell>
          <cell r="B370">
            <v>0</v>
          </cell>
        </row>
        <row r="371">
          <cell r="A371" t="str">
            <v>H45001DD</v>
          </cell>
        </row>
        <row r="372">
          <cell r="A372" t="str">
            <v>H45001DH</v>
          </cell>
          <cell r="B372">
            <v>0</v>
          </cell>
        </row>
        <row r="373">
          <cell r="A373" t="str">
            <v>H45001DN</v>
          </cell>
        </row>
        <row r="374">
          <cell r="A374" t="str">
            <v>H45001DP</v>
          </cell>
        </row>
        <row r="375">
          <cell r="A375" t="str">
            <v>H45001DY</v>
          </cell>
        </row>
        <row r="376">
          <cell r="A376" t="str">
            <v>H45001FK</v>
          </cell>
          <cell r="B376">
            <v>0</v>
          </cell>
        </row>
        <row r="377">
          <cell r="A377" t="str">
            <v>H45001GH</v>
          </cell>
        </row>
        <row r="378">
          <cell r="A378" t="str">
            <v>H45001HA</v>
          </cell>
          <cell r="B378">
            <v>0</v>
          </cell>
        </row>
        <row r="379">
          <cell r="A379" t="str">
            <v>H45001HB</v>
          </cell>
        </row>
        <row r="380">
          <cell r="A380" t="str">
            <v>H45001HK</v>
          </cell>
        </row>
        <row r="381">
          <cell r="A381" t="str">
            <v>H45001HR</v>
          </cell>
        </row>
        <row r="382">
          <cell r="A382" t="str">
            <v>H45001HT</v>
          </cell>
          <cell r="B382">
            <v>897</v>
          </cell>
        </row>
        <row r="383">
          <cell r="A383" t="str">
            <v>H45001HU</v>
          </cell>
        </row>
        <row r="384">
          <cell r="A384" t="str">
            <v>H45001HX</v>
          </cell>
        </row>
        <row r="385">
          <cell r="A385" t="str">
            <v>H45001HY</v>
          </cell>
        </row>
        <row r="386">
          <cell r="A386" t="str">
            <v>H45001JG</v>
          </cell>
        </row>
        <row r="387">
          <cell r="A387" t="str">
            <v>H45001JJ</v>
          </cell>
          <cell r="B387">
            <v>19500</v>
          </cell>
        </row>
        <row r="388">
          <cell r="A388" t="str">
            <v>H45001JK</v>
          </cell>
        </row>
        <row r="389">
          <cell r="A389" t="str">
            <v>H45001JN</v>
          </cell>
          <cell r="B389">
            <v>254611</v>
          </cell>
        </row>
        <row r="390">
          <cell r="A390" t="str">
            <v>H45001KB</v>
          </cell>
          <cell r="B390">
            <v>8070</v>
          </cell>
        </row>
        <row r="391">
          <cell r="A391" t="str">
            <v>H45001KC</v>
          </cell>
          <cell r="B391">
            <v>16746</v>
          </cell>
        </row>
        <row r="392">
          <cell r="A392" t="str">
            <v>H45001KD</v>
          </cell>
        </row>
        <row r="393">
          <cell r="A393" t="str">
            <v>H45001LD</v>
          </cell>
          <cell r="B393">
            <v>24859</v>
          </cell>
        </row>
        <row r="394">
          <cell r="A394" t="str">
            <v>H45001LK</v>
          </cell>
          <cell r="B394">
            <v>6278</v>
          </cell>
        </row>
        <row r="395">
          <cell r="A395" t="str">
            <v>H45001LM</v>
          </cell>
          <cell r="B395">
            <v>359</v>
          </cell>
        </row>
        <row r="396">
          <cell r="A396" t="str">
            <v>H45001MA</v>
          </cell>
        </row>
        <row r="397">
          <cell r="A397" t="str">
            <v>H45001ME</v>
          </cell>
        </row>
        <row r="398">
          <cell r="A398" t="str">
            <v>H45001ND</v>
          </cell>
        </row>
        <row r="399">
          <cell r="A399" t="str">
            <v>H45001NE</v>
          </cell>
        </row>
        <row r="400">
          <cell r="A400" t="str">
            <v>H45001NF</v>
          </cell>
        </row>
        <row r="401">
          <cell r="A401" t="str">
            <v>H45001NH</v>
          </cell>
        </row>
        <row r="402">
          <cell r="A402" t="str">
            <v>H45001NZ</v>
          </cell>
        </row>
        <row r="403">
          <cell r="A403" t="str">
            <v>H45001PA</v>
          </cell>
          <cell r="B403">
            <v>9360</v>
          </cell>
        </row>
        <row r="404">
          <cell r="A404" t="str">
            <v>H45001PX</v>
          </cell>
          <cell r="B404">
            <v>0</v>
          </cell>
        </row>
        <row r="405">
          <cell r="A405" t="str">
            <v>H45001RC</v>
          </cell>
        </row>
        <row r="406">
          <cell r="A406" t="str">
            <v>H45001RD</v>
          </cell>
          <cell r="B406">
            <v>538</v>
          </cell>
        </row>
        <row r="407">
          <cell r="A407" t="str">
            <v>H45001RH</v>
          </cell>
        </row>
        <row r="408">
          <cell r="A408" t="str">
            <v>H45001TB</v>
          </cell>
          <cell r="B408">
            <v>14660</v>
          </cell>
        </row>
        <row r="409">
          <cell r="A409" t="str">
            <v>H45001WB</v>
          </cell>
          <cell r="B409">
            <v>800140</v>
          </cell>
        </row>
        <row r="410">
          <cell r="A410" t="str">
            <v>H45001WD</v>
          </cell>
        </row>
        <row r="411">
          <cell r="A411" t="str">
            <v>H45001YA</v>
          </cell>
        </row>
        <row r="412">
          <cell r="A412" t="str">
            <v>H45001YD</v>
          </cell>
          <cell r="B412">
            <v>63270</v>
          </cell>
        </row>
        <row r="413">
          <cell r="A413" t="str">
            <v>H45001YE</v>
          </cell>
          <cell r="B413">
            <v>40082</v>
          </cell>
        </row>
        <row r="414">
          <cell r="A414" t="str">
            <v>H45001YF</v>
          </cell>
        </row>
        <row r="415">
          <cell r="A415" t="str">
            <v>H45001YH</v>
          </cell>
        </row>
        <row r="416">
          <cell r="A416" t="str">
            <v>H45001YS</v>
          </cell>
          <cell r="B416">
            <v>897</v>
          </cell>
        </row>
        <row r="417">
          <cell r="A417" t="str">
            <v>H45001YT</v>
          </cell>
        </row>
        <row r="418">
          <cell r="A418" t="str">
            <v>H45001YW</v>
          </cell>
        </row>
        <row r="419">
          <cell r="A419" t="str">
            <v>H45001YZ</v>
          </cell>
          <cell r="B419">
            <v>26323</v>
          </cell>
        </row>
        <row r="420">
          <cell r="A420" t="str">
            <v>H4500CN</v>
          </cell>
        </row>
        <row r="421">
          <cell r="A421" t="str">
            <v>H4500DT</v>
          </cell>
        </row>
        <row r="422">
          <cell r="A422" t="str">
            <v>H4500LK</v>
          </cell>
        </row>
        <row r="423">
          <cell r="A423" t="str">
            <v>H4500LT</v>
          </cell>
        </row>
        <row r="424">
          <cell r="A424" t="str">
            <v>H4500MD</v>
          </cell>
        </row>
        <row r="425">
          <cell r="A425" t="str">
            <v>H4500ME</v>
          </cell>
        </row>
        <row r="426">
          <cell r="A426" t="str">
            <v>H4500MJ</v>
          </cell>
        </row>
        <row r="427">
          <cell r="A427" t="str">
            <v>H4500MK</v>
          </cell>
        </row>
        <row r="428">
          <cell r="A428" t="str">
            <v>H4500ML</v>
          </cell>
        </row>
        <row r="429">
          <cell r="A429" t="str">
            <v>H4500PT</v>
          </cell>
        </row>
        <row r="430">
          <cell r="A430" t="str">
            <v>H4500ST</v>
          </cell>
        </row>
        <row r="431">
          <cell r="A431" t="str">
            <v>H4500SW</v>
          </cell>
        </row>
        <row r="432">
          <cell r="A432" t="str">
            <v>H4500SY</v>
          </cell>
        </row>
        <row r="433">
          <cell r="A433" t="str">
            <v>H4500TZ</v>
          </cell>
        </row>
        <row r="434">
          <cell r="A434" t="str">
            <v>H4500Y</v>
          </cell>
        </row>
        <row r="435">
          <cell r="A435" t="str">
            <v>H45011AA</v>
          </cell>
        </row>
        <row r="436">
          <cell r="A436" t="str">
            <v>H45011AH</v>
          </cell>
        </row>
        <row r="437">
          <cell r="A437" t="str">
            <v>H45011AL</v>
          </cell>
        </row>
        <row r="438">
          <cell r="A438" t="str">
            <v>H45011AN</v>
          </cell>
        </row>
        <row r="439">
          <cell r="A439" t="str">
            <v>H45011AP</v>
          </cell>
        </row>
        <row r="440">
          <cell r="A440" t="str">
            <v>H45011AR</v>
          </cell>
        </row>
        <row r="441">
          <cell r="A441" t="str">
            <v>H45011AS</v>
          </cell>
        </row>
        <row r="442">
          <cell r="A442" t="str">
            <v>H45011AT</v>
          </cell>
        </row>
        <row r="443">
          <cell r="A443" t="str">
            <v>H45011AU</v>
          </cell>
        </row>
        <row r="444">
          <cell r="A444" t="str">
            <v>H45011AV</v>
          </cell>
        </row>
        <row r="445">
          <cell r="A445" t="str">
            <v>H45011AY</v>
          </cell>
        </row>
        <row r="446">
          <cell r="A446" t="str">
            <v>H45011BA</v>
          </cell>
        </row>
        <row r="447">
          <cell r="A447" t="str">
            <v>H45011CA</v>
          </cell>
        </row>
        <row r="448">
          <cell r="A448" t="str">
            <v>H45011CF</v>
          </cell>
          <cell r="B448">
            <v>19340</v>
          </cell>
        </row>
        <row r="449">
          <cell r="A449" t="str">
            <v>H45011CG</v>
          </cell>
          <cell r="B449">
            <v>10770</v>
          </cell>
        </row>
        <row r="450">
          <cell r="A450" t="str">
            <v>H45011CN</v>
          </cell>
        </row>
        <row r="451">
          <cell r="A451" t="str">
            <v>H45011ED</v>
          </cell>
          <cell r="B451">
            <v>495200</v>
          </cell>
        </row>
        <row r="452">
          <cell r="A452" t="str">
            <v>H45011ME</v>
          </cell>
        </row>
        <row r="453">
          <cell r="A453" t="str">
            <v>H45011MP</v>
          </cell>
        </row>
        <row r="454">
          <cell r="A454" t="str">
            <v>H45011MS</v>
          </cell>
        </row>
        <row r="455">
          <cell r="A455" t="str">
            <v>H45011PA</v>
          </cell>
        </row>
        <row r="456">
          <cell r="A456" t="str">
            <v>H45011PD</v>
          </cell>
          <cell r="B456">
            <v>395232</v>
          </cell>
        </row>
        <row r="457">
          <cell r="A457" t="str">
            <v>H45011SZ</v>
          </cell>
          <cell r="B457">
            <v>60881</v>
          </cell>
        </row>
        <row r="458">
          <cell r="A458" t="str">
            <v>H45011YA</v>
          </cell>
          <cell r="B458">
            <v>10236</v>
          </cell>
        </row>
        <row r="459">
          <cell r="A459" t="str">
            <v>H45132B</v>
          </cell>
        </row>
        <row r="460">
          <cell r="A460" t="str">
            <v>H45202AG</v>
          </cell>
          <cell r="B460">
            <v>5785.88</v>
          </cell>
        </row>
        <row r="461">
          <cell r="A461" t="str">
            <v>H45202CC</v>
          </cell>
        </row>
        <row r="462">
          <cell r="A462" t="str">
            <v>H45202CD</v>
          </cell>
          <cell r="B462">
            <v>3247</v>
          </cell>
        </row>
        <row r="463">
          <cell r="A463" t="str">
            <v>H45202CE</v>
          </cell>
          <cell r="B463">
            <v>117849.83199999999</v>
          </cell>
        </row>
        <row r="464">
          <cell r="A464" t="str">
            <v>H45202CF</v>
          </cell>
          <cell r="B464">
            <v>6600.66</v>
          </cell>
        </row>
        <row r="465">
          <cell r="A465" t="str">
            <v>H45202CZ</v>
          </cell>
          <cell r="B465" t="e">
            <v>#N/A</v>
          </cell>
        </row>
        <row r="466">
          <cell r="A466" t="str">
            <v>H45202DB</v>
          </cell>
          <cell r="B466">
            <v>9816.15</v>
          </cell>
        </row>
        <row r="467">
          <cell r="A467" t="str">
            <v>H45202DE</v>
          </cell>
          <cell r="B467">
            <v>10182.82</v>
          </cell>
        </row>
        <row r="468">
          <cell r="A468" t="str">
            <v>H45202FM</v>
          </cell>
          <cell r="B468">
            <v>1640</v>
          </cell>
        </row>
        <row r="469">
          <cell r="A469" t="str">
            <v>H45202HP</v>
          </cell>
          <cell r="B469" t="e">
            <v>#N/A</v>
          </cell>
        </row>
        <row r="470">
          <cell r="A470" t="str">
            <v>H45202JG</v>
          </cell>
          <cell r="B470">
            <v>40520.199999999997</v>
          </cell>
        </row>
        <row r="471">
          <cell r="A471" t="str">
            <v>H45202LM</v>
          </cell>
          <cell r="B471">
            <v>15680.655000000001</v>
          </cell>
        </row>
        <row r="472">
          <cell r="A472" t="str">
            <v>H45202MN</v>
          </cell>
          <cell r="B472">
            <v>8765.49</v>
          </cell>
        </row>
        <row r="473">
          <cell r="A473" t="str">
            <v>H45202MT</v>
          </cell>
          <cell r="B473">
            <v>1767</v>
          </cell>
        </row>
        <row r="474">
          <cell r="A474" t="str">
            <v>H45202PA</v>
          </cell>
          <cell r="B474">
            <v>5863</v>
          </cell>
        </row>
        <row r="475">
          <cell r="A475" t="str">
            <v>H45202PB</v>
          </cell>
          <cell r="B475">
            <v>0</v>
          </cell>
        </row>
        <row r="476">
          <cell r="A476" t="str">
            <v>H45202SC</v>
          </cell>
          <cell r="B476">
            <v>0</v>
          </cell>
        </row>
        <row r="477">
          <cell r="A477" t="str">
            <v>H45202SD</v>
          </cell>
          <cell r="B477" t="e">
            <v>#N/A</v>
          </cell>
        </row>
        <row r="478">
          <cell r="A478" t="str">
            <v>H45202SF</v>
          </cell>
          <cell r="B478">
            <v>65773.078999999998</v>
          </cell>
        </row>
        <row r="479">
          <cell r="A479" t="str">
            <v>H45202TC</v>
          </cell>
          <cell r="B479">
            <v>1620</v>
          </cell>
        </row>
        <row r="480">
          <cell r="A480" t="str">
            <v>H45202WB</v>
          </cell>
          <cell r="B480">
            <v>72842.098000000013</v>
          </cell>
        </row>
        <row r="481">
          <cell r="A481" t="str">
            <v>H45202WG</v>
          </cell>
          <cell r="B481">
            <v>6024.48</v>
          </cell>
        </row>
        <row r="482">
          <cell r="A482" t="str">
            <v>H45222CS</v>
          </cell>
        </row>
        <row r="483">
          <cell r="A483" t="str">
            <v>H45252CE</v>
          </cell>
          <cell r="B483">
            <v>0</v>
          </cell>
        </row>
        <row r="484">
          <cell r="A484" t="str">
            <v>H45252CS</v>
          </cell>
          <cell r="B484">
            <v>0</v>
          </cell>
        </row>
        <row r="485">
          <cell r="A485" t="str">
            <v>H45252E</v>
          </cell>
        </row>
        <row r="486">
          <cell r="A486" t="str">
            <v>H45252MT</v>
          </cell>
          <cell r="B486">
            <v>0</v>
          </cell>
        </row>
        <row r="487">
          <cell r="A487" t="str">
            <v>H45272SB</v>
          </cell>
          <cell r="B487">
            <v>28837.1</v>
          </cell>
        </row>
        <row r="488">
          <cell r="A488" t="str">
            <v>H45282LA</v>
          </cell>
          <cell r="B488">
            <v>21488</v>
          </cell>
        </row>
        <row r="489">
          <cell r="A489" t="str">
            <v>H45282LF</v>
          </cell>
          <cell r="B489">
            <v>61573.86</v>
          </cell>
        </row>
        <row r="490">
          <cell r="A490" t="str">
            <v>H45282LS</v>
          </cell>
          <cell r="B490">
            <v>48463.625</v>
          </cell>
        </row>
        <row r="491">
          <cell r="A491" t="str">
            <v>H45282ML</v>
          </cell>
          <cell r="B491">
            <v>196112.88</v>
          </cell>
        </row>
        <row r="492">
          <cell r="A492" t="str">
            <v>H45282SB</v>
          </cell>
          <cell r="B492">
            <v>2251</v>
          </cell>
        </row>
        <row r="493">
          <cell r="A493" t="str">
            <v>H4550GY</v>
          </cell>
        </row>
        <row r="494">
          <cell r="A494" t="str">
            <v>H4550KB</v>
          </cell>
        </row>
        <row r="495">
          <cell r="A495" t="str">
            <v>H4550KE</v>
          </cell>
        </row>
        <row r="496">
          <cell r="A496" t="str">
            <v>H4550KP</v>
          </cell>
        </row>
        <row r="497">
          <cell r="A497" t="str">
            <v>H4550KR</v>
          </cell>
        </row>
        <row r="498">
          <cell r="A498" t="str">
            <v>H4550PJ</v>
          </cell>
          <cell r="B498">
            <v>295</v>
          </cell>
        </row>
        <row r="499">
          <cell r="A499" t="str">
            <v>H4550RS</v>
          </cell>
        </row>
        <row r="500">
          <cell r="A500" t="str">
            <v>H4550SZ</v>
          </cell>
          <cell r="B500">
            <v>90480.096000000005</v>
          </cell>
        </row>
        <row r="501">
          <cell r="A501" t="str">
            <v>H4550TY</v>
          </cell>
        </row>
        <row r="502">
          <cell r="A502" t="str">
            <v>H4550Y</v>
          </cell>
        </row>
        <row r="503">
          <cell r="A503" t="str">
            <v>H45511AA</v>
          </cell>
          <cell r="B503">
            <v>26808</v>
          </cell>
        </row>
        <row r="504">
          <cell r="A504" t="str">
            <v>H45511AC</v>
          </cell>
        </row>
        <row r="505">
          <cell r="A505" t="str">
            <v>H45511CA</v>
          </cell>
          <cell r="B505">
            <v>22806</v>
          </cell>
        </row>
        <row r="506">
          <cell r="A506" t="str">
            <v>H45511CC</v>
          </cell>
        </row>
        <row r="507">
          <cell r="A507" t="str">
            <v>H45511CR</v>
          </cell>
        </row>
        <row r="508">
          <cell r="A508" t="str">
            <v>H45511CW</v>
          </cell>
        </row>
        <row r="509">
          <cell r="A509" t="str">
            <v>H45511CZ</v>
          </cell>
        </row>
        <row r="510">
          <cell r="A510" t="str">
            <v>H45511DL</v>
          </cell>
        </row>
        <row r="511">
          <cell r="A511" t="str">
            <v>H45511EC</v>
          </cell>
          <cell r="B511">
            <v>268</v>
          </cell>
        </row>
        <row r="512">
          <cell r="A512" t="str">
            <v>H45511EK</v>
          </cell>
          <cell r="B512">
            <v>0</v>
          </cell>
        </row>
        <row r="513">
          <cell r="A513" t="str">
            <v>H45511FH</v>
          </cell>
        </row>
        <row r="514">
          <cell r="A514" t="str">
            <v>H45511FJ</v>
          </cell>
        </row>
        <row r="515">
          <cell r="A515" t="str">
            <v>H45511FP</v>
          </cell>
        </row>
        <row r="516">
          <cell r="A516" t="str">
            <v>H45511FZ</v>
          </cell>
        </row>
        <row r="517">
          <cell r="A517" t="str">
            <v>H46022CA</v>
          </cell>
          <cell r="B517">
            <v>9186.2649999999994</v>
          </cell>
        </row>
        <row r="518">
          <cell r="A518" t="str">
            <v>H46022CB</v>
          </cell>
          <cell r="B518">
            <v>955.41300000000001</v>
          </cell>
        </row>
        <row r="519">
          <cell r="A519" t="str">
            <v>H46022LH</v>
          </cell>
          <cell r="B519">
            <v>13347.362000000001</v>
          </cell>
        </row>
        <row r="520">
          <cell r="A520" t="str">
            <v>H46022LI</v>
          </cell>
          <cell r="B520">
            <v>0</v>
          </cell>
        </row>
        <row r="521">
          <cell r="A521" t="str">
            <v>H46022LT</v>
          </cell>
          <cell r="B521">
            <v>1737.84</v>
          </cell>
        </row>
        <row r="522">
          <cell r="A522" t="str">
            <v>H46022MT</v>
          </cell>
          <cell r="B522">
            <v>44444.61</v>
          </cell>
        </row>
        <row r="523">
          <cell r="A523" t="str">
            <v>H46122CB</v>
          </cell>
          <cell r="B523">
            <v>15181.342000000001</v>
          </cell>
        </row>
        <row r="524">
          <cell r="A524" t="str">
            <v>H46122LH</v>
          </cell>
        </row>
        <row r="525">
          <cell r="A525" t="str">
            <v>H4618E</v>
          </cell>
        </row>
        <row r="526">
          <cell r="A526" t="str">
            <v>H46222AB</v>
          </cell>
        </row>
        <row r="527">
          <cell r="A527" t="str">
            <v>H46222AD</v>
          </cell>
          <cell r="B527">
            <v>0</v>
          </cell>
        </row>
        <row r="528">
          <cell r="A528" t="str">
            <v>H46322AC</v>
          </cell>
        </row>
        <row r="529">
          <cell r="A529" t="str">
            <v>H46501AA</v>
          </cell>
        </row>
        <row r="530">
          <cell r="A530" t="str">
            <v>H46501AD</v>
          </cell>
        </row>
        <row r="531">
          <cell r="A531" t="str">
            <v>H46511AE</v>
          </cell>
        </row>
        <row r="532">
          <cell r="A532" t="str">
            <v>H46521HA</v>
          </cell>
        </row>
        <row r="533">
          <cell r="A533" t="str">
            <v>H46601B</v>
          </cell>
        </row>
        <row r="534">
          <cell r="A534" t="str">
            <v>H46601D</v>
          </cell>
          <cell r="B534">
            <v>919498.26399999997</v>
          </cell>
        </row>
        <row r="535">
          <cell r="A535" t="str">
            <v>H46601L</v>
          </cell>
        </row>
        <row r="536">
          <cell r="A536" t="str">
            <v>H46611E</v>
          </cell>
        </row>
        <row r="537">
          <cell r="A537" t="str">
            <v>H46631A</v>
          </cell>
        </row>
        <row r="538">
          <cell r="A538" t="str">
            <v>H46631B</v>
          </cell>
        </row>
        <row r="539">
          <cell r="A539" t="str">
            <v>H46631C</v>
          </cell>
        </row>
        <row r="540">
          <cell r="A540" t="str">
            <v>H46631D</v>
          </cell>
        </row>
        <row r="541">
          <cell r="A541" t="str">
            <v>H46631E</v>
          </cell>
        </row>
        <row r="542">
          <cell r="A542" t="str">
            <v>H46631F</v>
          </cell>
        </row>
        <row r="543">
          <cell r="A543" t="str">
            <v>H46631G</v>
          </cell>
        </row>
        <row r="544">
          <cell r="A544" t="str">
            <v>H46631H</v>
          </cell>
        </row>
        <row r="545">
          <cell r="A545" t="str">
            <v>H46681A</v>
          </cell>
        </row>
        <row r="546">
          <cell r="A546" t="str">
            <v>H46681B</v>
          </cell>
        </row>
        <row r="547">
          <cell r="A547" t="str">
            <v>H46681C</v>
          </cell>
        </row>
        <row r="548">
          <cell r="A548" t="str">
            <v>H46681D</v>
          </cell>
        </row>
        <row r="549">
          <cell r="A549" t="str">
            <v>H46681E</v>
          </cell>
        </row>
        <row r="550">
          <cell r="A550" t="str">
            <v>H46701B</v>
          </cell>
          <cell r="B550">
            <v>34290</v>
          </cell>
        </row>
        <row r="551">
          <cell r="A551" t="str">
            <v>H46701C</v>
          </cell>
        </row>
        <row r="552">
          <cell r="A552" t="str">
            <v>H46701D</v>
          </cell>
          <cell r="B552">
            <v>71554</v>
          </cell>
        </row>
        <row r="553">
          <cell r="A553" t="str">
            <v>H46701E</v>
          </cell>
          <cell r="B553">
            <v>64243</v>
          </cell>
        </row>
        <row r="554">
          <cell r="A554" t="str">
            <v>H46701M</v>
          </cell>
          <cell r="B554">
            <v>89453</v>
          </cell>
        </row>
        <row r="555">
          <cell r="A555" t="str">
            <v>H46701N</v>
          </cell>
          <cell r="B555">
            <v>80808</v>
          </cell>
        </row>
        <row r="556">
          <cell r="A556" t="str">
            <v>H46701P</v>
          </cell>
          <cell r="B556">
            <v>86208</v>
          </cell>
        </row>
        <row r="557">
          <cell r="A557" t="str">
            <v>H46701R</v>
          </cell>
          <cell r="B557">
            <v>134712</v>
          </cell>
        </row>
        <row r="558">
          <cell r="A558" t="str">
            <v>H46711A</v>
          </cell>
        </row>
        <row r="559">
          <cell r="A559" t="str">
            <v>H46711M</v>
          </cell>
        </row>
        <row r="560">
          <cell r="A560" t="str">
            <v>H46711R</v>
          </cell>
        </row>
        <row r="561">
          <cell r="A561" t="str">
            <v>H46711S</v>
          </cell>
        </row>
        <row r="562">
          <cell r="A562" t="str">
            <v>H46721D</v>
          </cell>
        </row>
        <row r="563">
          <cell r="A563" t="str">
            <v>H46721M</v>
          </cell>
        </row>
        <row r="564">
          <cell r="A564" t="str">
            <v>H46721R</v>
          </cell>
        </row>
        <row r="565">
          <cell r="A565" t="str">
            <v>H46721S</v>
          </cell>
        </row>
        <row r="566">
          <cell r="A566" t="str">
            <v>H46731P</v>
          </cell>
        </row>
        <row r="567">
          <cell r="A567" t="str">
            <v>H46811C</v>
          </cell>
        </row>
        <row r="568">
          <cell r="A568" t="str">
            <v>H46821A</v>
          </cell>
        </row>
        <row r="569">
          <cell r="A569" t="str">
            <v>H46821B</v>
          </cell>
        </row>
        <row r="570">
          <cell r="A570" t="str">
            <v>H46821C</v>
          </cell>
        </row>
        <row r="571">
          <cell r="A571" t="str">
            <v>H4700KA</v>
          </cell>
        </row>
        <row r="572">
          <cell r="A572" t="str">
            <v>H4700KD</v>
          </cell>
        </row>
        <row r="573">
          <cell r="A573" t="str">
            <v>H4700LD</v>
          </cell>
        </row>
        <row r="574">
          <cell r="A574" t="str">
            <v>H4700LE</v>
          </cell>
        </row>
        <row r="575">
          <cell r="A575" t="str">
            <v>H4700LT</v>
          </cell>
        </row>
        <row r="576">
          <cell r="A576" t="str">
            <v>H4700LW</v>
          </cell>
        </row>
        <row r="577">
          <cell r="A577" t="str">
            <v>H4700NG</v>
          </cell>
        </row>
        <row r="578">
          <cell r="A578" t="str">
            <v>H4700NH</v>
          </cell>
        </row>
        <row r="579">
          <cell r="A579" t="str">
            <v>H4700PC</v>
          </cell>
          <cell r="B579">
            <v>354</v>
          </cell>
        </row>
        <row r="580">
          <cell r="A580" t="str">
            <v>H4700TA</v>
          </cell>
        </row>
        <row r="581">
          <cell r="A581" t="str">
            <v>H4700TB</v>
          </cell>
        </row>
        <row r="582">
          <cell r="A582" t="str">
            <v>H4700TH</v>
          </cell>
          <cell r="B582">
            <v>8653.0499999999993</v>
          </cell>
        </row>
        <row r="583">
          <cell r="A583" t="str">
            <v>H4700TJ</v>
          </cell>
          <cell r="B583">
            <v>34928</v>
          </cell>
        </row>
        <row r="584">
          <cell r="A584" t="str">
            <v>H4700TN</v>
          </cell>
          <cell r="B584">
            <v>119416</v>
          </cell>
        </row>
        <row r="585">
          <cell r="A585" t="str">
            <v>H4701SC</v>
          </cell>
          <cell r="B585">
            <v>6400</v>
          </cell>
        </row>
        <row r="586">
          <cell r="A586" t="str">
            <v>H4710MR</v>
          </cell>
          <cell r="B586">
            <v>0</v>
          </cell>
        </row>
        <row r="587">
          <cell r="A587" t="str">
            <v>H4710NC</v>
          </cell>
        </row>
        <row r="588">
          <cell r="A588" t="str">
            <v>H4710NT</v>
          </cell>
        </row>
        <row r="589">
          <cell r="A589" t="str">
            <v>H4717MP</v>
          </cell>
        </row>
        <row r="590">
          <cell r="A590" t="str">
            <v>H4720MP</v>
          </cell>
          <cell r="B590">
            <v>49962</v>
          </cell>
        </row>
        <row r="591">
          <cell r="A591" t="str">
            <v>H4720MR</v>
          </cell>
          <cell r="B591">
            <v>0</v>
          </cell>
        </row>
        <row r="592">
          <cell r="A592" t="str">
            <v>H4730MR</v>
          </cell>
          <cell r="B592">
            <v>449253</v>
          </cell>
        </row>
        <row r="593">
          <cell r="A593" t="str">
            <v>H4730SH</v>
          </cell>
          <cell r="B593" t="e">
            <v>#N/A</v>
          </cell>
        </row>
        <row r="594">
          <cell r="A594" t="str">
            <v>H4740MR</v>
          </cell>
          <cell r="B594">
            <v>0</v>
          </cell>
        </row>
        <row r="595">
          <cell r="A595" t="str">
            <v>H4800JC</v>
          </cell>
        </row>
        <row r="596">
          <cell r="A596" t="str">
            <v>H4800LG</v>
          </cell>
          <cell r="B596" t="e">
            <v>#N/A</v>
          </cell>
        </row>
        <row r="597">
          <cell r="A597" t="str">
            <v>H4800MB</v>
          </cell>
        </row>
        <row r="598">
          <cell r="A598" t="str">
            <v>H4800MH</v>
          </cell>
        </row>
        <row r="599">
          <cell r="A599" t="str">
            <v>H4800MM</v>
          </cell>
        </row>
        <row r="600">
          <cell r="A600" t="str">
            <v>H4800NA</v>
          </cell>
          <cell r="B600" t="e">
            <v>#N/A</v>
          </cell>
        </row>
        <row r="601">
          <cell r="A601" t="str">
            <v>H4800NL</v>
          </cell>
        </row>
        <row r="602">
          <cell r="A602" t="str">
            <v>H4800PA</v>
          </cell>
          <cell r="B602">
            <v>590</v>
          </cell>
        </row>
        <row r="603">
          <cell r="A603" t="str">
            <v>H4800PB</v>
          </cell>
          <cell r="B603">
            <v>3835</v>
          </cell>
        </row>
        <row r="604">
          <cell r="A604" t="str">
            <v>H4800PC</v>
          </cell>
          <cell r="B604">
            <v>4296</v>
          </cell>
        </row>
        <row r="605">
          <cell r="A605" t="str">
            <v>H4800PG</v>
          </cell>
          <cell r="B605" t="e">
            <v>#N/A</v>
          </cell>
        </row>
        <row r="606">
          <cell r="A606" t="str">
            <v>H4800PK</v>
          </cell>
        </row>
        <row r="607">
          <cell r="A607" t="str">
            <v>H4800RE</v>
          </cell>
          <cell r="B607">
            <v>0</v>
          </cell>
        </row>
        <row r="608">
          <cell r="A608" t="str">
            <v>H4800RF</v>
          </cell>
          <cell r="B608">
            <v>0</v>
          </cell>
        </row>
        <row r="609">
          <cell r="A609" t="str">
            <v>H4800RJ</v>
          </cell>
          <cell r="B609" t="e">
            <v>#N/A</v>
          </cell>
        </row>
        <row r="610">
          <cell r="A610" t="str">
            <v>H4800RT</v>
          </cell>
        </row>
        <row r="611">
          <cell r="A611" t="str">
            <v>H4800RW</v>
          </cell>
        </row>
        <row r="612">
          <cell r="A612" t="str">
            <v>H4810JG</v>
          </cell>
        </row>
        <row r="613">
          <cell r="A613" t="str">
            <v>H4811JD</v>
          </cell>
          <cell r="B613">
            <v>0</v>
          </cell>
        </row>
        <row r="614">
          <cell r="A614" t="str">
            <v>H4812JB</v>
          </cell>
        </row>
        <row r="615">
          <cell r="A615" t="str">
            <v>H4814JB</v>
          </cell>
        </row>
        <row r="616">
          <cell r="A616" t="str">
            <v>H4820JS</v>
          </cell>
        </row>
        <row r="617">
          <cell r="A617" t="str">
            <v>H4820KC</v>
          </cell>
        </row>
        <row r="618">
          <cell r="A618" t="str">
            <v>H4820KD</v>
          </cell>
        </row>
        <row r="619">
          <cell r="A619" t="str">
            <v>H4820KH</v>
          </cell>
        </row>
        <row r="620">
          <cell r="A620" t="str">
            <v>H4820KK</v>
          </cell>
        </row>
        <row r="621">
          <cell r="A621" t="str">
            <v>H4820KL</v>
          </cell>
        </row>
        <row r="622">
          <cell r="A622" t="str">
            <v>H48301B</v>
          </cell>
          <cell r="B622">
            <v>9873</v>
          </cell>
        </row>
        <row r="623">
          <cell r="A623" t="str">
            <v>H4830JB</v>
          </cell>
        </row>
        <row r="624">
          <cell r="A624" t="str">
            <v>H4830JC</v>
          </cell>
        </row>
        <row r="625">
          <cell r="A625" t="str">
            <v>H4830JD</v>
          </cell>
        </row>
        <row r="626">
          <cell r="A626" t="str">
            <v>H4830JE</v>
          </cell>
          <cell r="B626">
            <v>9509.2649999999994</v>
          </cell>
        </row>
        <row r="627">
          <cell r="A627" t="str">
            <v>H4830JG</v>
          </cell>
          <cell r="B627">
            <v>1048</v>
          </cell>
        </row>
        <row r="628">
          <cell r="A628" t="str">
            <v>H4830JM</v>
          </cell>
          <cell r="B628">
            <v>18270</v>
          </cell>
        </row>
        <row r="629">
          <cell r="A629" t="str">
            <v>H4830JS</v>
          </cell>
          <cell r="B629">
            <v>19570.664000000001</v>
          </cell>
        </row>
        <row r="630">
          <cell r="A630" t="str">
            <v>H4830JT</v>
          </cell>
          <cell r="B630">
            <v>0</v>
          </cell>
        </row>
        <row r="631">
          <cell r="A631" t="str">
            <v>H4830JW</v>
          </cell>
          <cell r="B631">
            <v>43319.373000000007</v>
          </cell>
        </row>
        <row r="632">
          <cell r="A632" t="str">
            <v>H4830JX</v>
          </cell>
          <cell r="B632">
            <v>56159.364000000001</v>
          </cell>
        </row>
        <row r="633">
          <cell r="A633" t="str">
            <v>H4830JY</v>
          </cell>
          <cell r="B633">
            <v>59633.303999999996</v>
          </cell>
        </row>
        <row r="634">
          <cell r="A634" t="str">
            <v>H4830JZ</v>
          </cell>
          <cell r="B634">
            <v>29529.255000000001</v>
          </cell>
        </row>
        <row r="635">
          <cell r="A635" t="str">
            <v>H4830KJ</v>
          </cell>
          <cell r="B635">
            <v>45912.767999999996</v>
          </cell>
        </row>
        <row r="636">
          <cell r="A636" t="str">
            <v>H4830KK</v>
          </cell>
          <cell r="B636">
            <v>9581</v>
          </cell>
        </row>
        <row r="637">
          <cell r="A637" t="str">
            <v>H4830KL</v>
          </cell>
          <cell r="B637">
            <v>11720</v>
          </cell>
        </row>
        <row r="638">
          <cell r="A638" t="str">
            <v>H4830KM</v>
          </cell>
          <cell r="B638">
            <v>10768.412</v>
          </cell>
        </row>
        <row r="639">
          <cell r="A639" t="str">
            <v>H4830KS</v>
          </cell>
          <cell r="B639">
            <v>2496</v>
          </cell>
        </row>
        <row r="640">
          <cell r="A640" t="str">
            <v>H4830LG</v>
          </cell>
        </row>
        <row r="641">
          <cell r="A641" t="str">
            <v>H4830S</v>
          </cell>
        </row>
        <row r="642">
          <cell r="A642" t="str">
            <v>H4830SB</v>
          </cell>
        </row>
        <row r="643">
          <cell r="A643" t="str">
            <v>H4840JC</v>
          </cell>
        </row>
        <row r="644">
          <cell r="A644" t="str">
            <v>H4840JD</v>
          </cell>
          <cell r="B644">
            <v>15183</v>
          </cell>
        </row>
        <row r="645">
          <cell r="A645" t="str">
            <v>H4840JH</v>
          </cell>
          <cell r="B645">
            <v>2718.1779999999999</v>
          </cell>
        </row>
        <row r="646">
          <cell r="A646" t="str">
            <v>H4840JY</v>
          </cell>
        </row>
        <row r="647">
          <cell r="A647" t="str">
            <v>H4840KW</v>
          </cell>
        </row>
        <row r="648">
          <cell r="A648" t="str">
            <v>H4901PB</v>
          </cell>
          <cell r="B648">
            <v>64375</v>
          </cell>
        </row>
        <row r="649">
          <cell r="A649" t="str">
            <v>H4901PC</v>
          </cell>
          <cell r="B649">
            <v>184212</v>
          </cell>
        </row>
        <row r="650">
          <cell r="A650" t="str">
            <v>H4901PE</v>
          </cell>
          <cell r="B650" t="e">
            <v>#N/A</v>
          </cell>
        </row>
        <row r="651">
          <cell r="A651" t="str">
            <v>H4901PP</v>
          </cell>
        </row>
        <row r="652">
          <cell r="A652" t="str">
            <v>H4901RA</v>
          </cell>
          <cell r="B652">
            <v>100827</v>
          </cell>
        </row>
        <row r="653">
          <cell r="A653" t="str">
            <v>H4901SC</v>
          </cell>
          <cell r="B653">
            <v>6750</v>
          </cell>
        </row>
        <row r="654">
          <cell r="A654" t="str">
            <v>H4901SG</v>
          </cell>
          <cell r="B654">
            <v>0</v>
          </cell>
        </row>
        <row r="655">
          <cell r="A655" t="str">
            <v>H4901TG</v>
          </cell>
          <cell r="B655">
            <v>1023496</v>
          </cell>
        </row>
        <row r="656">
          <cell r="A656" t="str">
            <v>H4990K</v>
          </cell>
        </row>
        <row r="657">
          <cell r="A657" t="str">
            <v>H4999MP</v>
          </cell>
        </row>
        <row r="658">
          <cell r="A658" t="str">
            <v>H4999MS</v>
          </cell>
        </row>
        <row r="659">
          <cell r="A659" t="str">
            <v>H5000MD</v>
          </cell>
        </row>
        <row r="660">
          <cell r="A660" t="str">
            <v>H5000MP</v>
          </cell>
        </row>
        <row r="661">
          <cell r="A661" t="str">
            <v>H5000MS</v>
          </cell>
        </row>
        <row r="662">
          <cell r="A662" t="str">
            <v>H7348C</v>
          </cell>
          <cell r="B662">
            <v>46092.642</v>
          </cell>
        </row>
        <row r="663">
          <cell r="A663" t="str">
            <v>H7364MC</v>
          </cell>
          <cell r="B663">
            <v>19081.93</v>
          </cell>
        </row>
        <row r="664">
          <cell r="A664" t="str">
            <v>H7548C</v>
          </cell>
          <cell r="B664">
            <v>35953.248</v>
          </cell>
        </row>
        <row r="665">
          <cell r="A665" t="str">
            <v>H7618C</v>
          </cell>
          <cell r="B665">
            <v>20503</v>
          </cell>
        </row>
        <row r="666">
          <cell r="A666" t="str">
            <v>H7618E</v>
          </cell>
          <cell r="B666">
            <v>65840.89</v>
          </cell>
        </row>
        <row r="667">
          <cell r="A667" t="str">
            <v>H7753MC</v>
          </cell>
          <cell r="B667">
            <v>179520.88800000001</v>
          </cell>
        </row>
        <row r="668">
          <cell r="A668" t="str">
            <v>K2006CH</v>
          </cell>
        </row>
        <row r="669">
          <cell r="A669" t="str">
            <v>K2030WA</v>
          </cell>
        </row>
        <row r="670">
          <cell r="A670" t="str">
            <v>K2030WD</v>
          </cell>
        </row>
        <row r="671">
          <cell r="A671" t="str">
            <v>K2030YA</v>
          </cell>
        </row>
        <row r="672">
          <cell r="A672" t="str">
            <v>K9000JB</v>
          </cell>
        </row>
        <row r="673">
          <cell r="A673" t="str">
            <v>L4120PC</v>
          </cell>
        </row>
        <row r="674">
          <cell r="A674" t="str">
            <v>L4300MR</v>
          </cell>
        </row>
        <row r="675">
          <cell r="A675" t="str">
            <v>L4550KP</v>
          </cell>
        </row>
        <row r="676">
          <cell r="A676" t="str">
            <v>L9210A</v>
          </cell>
        </row>
        <row r="677">
          <cell r="A677" t="str">
            <v>L9210B</v>
          </cell>
        </row>
        <row r="678">
          <cell r="A678" t="str">
            <v>L9210C</v>
          </cell>
        </row>
        <row r="679">
          <cell r="A679" t="str">
            <v>L9210D</v>
          </cell>
        </row>
        <row r="680">
          <cell r="A680" t="str">
            <v>L9211A</v>
          </cell>
        </row>
        <row r="681">
          <cell r="A681" t="str">
            <v>L9211B</v>
          </cell>
        </row>
        <row r="682">
          <cell r="A682" t="str">
            <v>L9211C</v>
          </cell>
        </row>
        <row r="683">
          <cell r="A683" t="str">
            <v>L9211D</v>
          </cell>
        </row>
        <row r="684">
          <cell r="A684" t="str">
            <v>L9212A</v>
          </cell>
        </row>
        <row r="685">
          <cell r="A685" t="str">
            <v>L9212B</v>
          </cell>
        </row>
        <row r="686">
          <cell r="A686" t="str">
            <v>L9215B</v>
          </cell>
        </row>
        <row r="687">
          <cell r="A687" t="str">
            <v>L9215E</v>
          </cell>
        </row>
        <row r="688">
          <cell r="A688" t="str">
            <v>L9218A</v>
          </cell>
        </row>
        <row r="689">
          <cell r="A689" t="str">
            <v>L9310A</v>
          </cell>
        </row>
        <row r="690">
          <cell r="A690" t="str">
            <v>L9310B</v>
          </cell>
        </row>
        <row r="691">
          <cell r="A691" t="str">
            <v>L9310C</v>
          </cell>
        </row>
        <row r="692">
          <cell r="A692" t="str">
            <v>L9310D</v>
          </cell>
        </row>
        <row r="693">
          <cell r="A693" t="str">
            <v>L9311B</v>
          </cell>
        </row>
        <row r="694">
          <cell r="A694" t="str">
            <v>L9311C</v>
          </cell>
        </row>
        <row r="695">
          <cell r="A695" t="str">
            <v>L9311D</v>
          </cell>
        </row>
        <row r="696">
          <cell r="A696" t="str">
            <v>L9312C</v>
          </cell>
        </row>
        <row r="697">
          <cell r="A697" t="str">
            <v>L9314A</v>
          </cell>
        </row>
        <row r="698">
          <cell r="A698" t="str">
            <v>L9363A</v>
          </cell>
        </row>
        <row r="699">
          <cell r="A699" t="str">
            <v>L9403A</v>
          </cell>
        </row>
        <row r="700">
          <cell r="A700" t="str">
            <v>L9406A</v>
          </cell>
        </row>
        <row r="701">
          <cell r="A701" t="str">
            <v>L9406B</v>
          </cell>
        </row>
        <row r="702">
          <cell r="A702" t="str">
            <v>L9406C</v>
          </cell>
        </row>
        <row r="703">
          <cell r="A703" t="str">
            <v>L9406D</v>
          </cell>
        </row>
        <row r="704">
          <cell r="A704" t="str">
            <v>L9407A</v>
          </cell>
        </row>
        <row r="705">
          <cell r="A705" t="str">
            <v>L9408B</v>
          </cell>
        </row>
        <row r="706">
          <cell r="A706" t="str">
            <v>L9409A</v>
          </cell>
        </row>
        <row r="707">
          <cell r="A707" t="str">
            <v>L9409B</v>
          </cell>
        </row>
        <row r="708">
          <cell r="A708" t="str">
            <v>L9411A</v>
          </cell>
        </row>
        <row r="709">
          <cell r="A709" t="str">
            <v>L9412A</v>
          </cell>
        </row>
        <row r="710">
          <cell r="A710" t="str">
            <v>L9413A</v>
          </cell>
        </row>
        <row r="711">
          <cell r="A711" t="str">
            <v>L9422A</v>
          </cell>
        </row>
        <row r="712">
          <cell r="A712" t="str">
            <v>L9423A</v>
          </cell>
        </row>
        <row r="713">
          <cell r="A713" t="str">
            <v>L9424A</v>
          </cell>
        </row>
        <row r="714">
          <cell r="A714" t="str">
            <v>L9425A</v>
          </cell>
        </row>
        <row r="715">
          <cell r="A715" t="str">
            <v>L9426A</v>
          </cell>
        </row>
        <row r="716">
          <cell r="A716" t="str">
            <v>L9427A</v>
          </cell>
        </row>
        <row r="717">
          <cell r="A717" t="str">
            <v>L9428A</v>
          </cell>
        </row>
        <row r="718">
          <cell r="A718" t="str">
            <v>L9429A</v>
          </cell>
        </row>
        <row r="719">
          <cell r="A719" t="str">
            <v>L9430A</v>
          </cell>
        </row>
        <row r="720">
          <cell r="A720" t="str">
            <v>L9431A</v>
          </cell>
        </row>
        <row r="721">
          <cell r="A721" t="str">
            <v>L9431B</v>
          </cell>
        </row>
        <row r="722">
          <cell r="A722" t="str">
            <v>L9432A</v>
          </cell>
        </row>
        <row r="723">
          <cell r="A723" t="str">
            <v>L9433A</v>
          </cell>
        </row>
        <row r="724">
          <cell r="A724" t="str">
            <v>L9435A</v>
          </cell>
        </row>
        <row r="725">
          <cell r="A725" t="str">
            <v>L9435B</v>
          </cell>
        </row>
        <row r="726">
          <cell r="A726" t="str">
            <v>L9436A</v>
          </cell>
        </row>
        <row r="727">
          <cell r="A727" t="str">
            <v>L9437A</v>
          </cell>
        </row>
        <row r="728">
          <cell r="A728" t="str">
            <v>L9438A</v>
          </cell>
        </row>
        <row r="729">
          <cell r="A729" t="str">
            <v>L9439A</v>
          </cell>
        </row>
        <row r="730">
          <cell r="A730" t="str">
            <v>L9442A</v>
          </cell>
        </row>
        <row r="731">
          <cell r="A731" t="str">
            <v>L9443A</v>
          </cell>
        </row>
        <row r="732">
          <cell r="A732" t="str">
            <v>L9445A</v>
          </cell>
        </row>
        <row r="733">
          <cell r="A733" t="str">
            <v>L9446A</v>
          </cell>
        </row>
        <row r="734">
          <cell r="A734" t="str">
            <v>L9502C</v>
          </cell>
        </row>
        <row r="735">
          <cell r="A735" t="str">
            <v>L9503A</v>
          </cell>
        </row>
        <row r="736">
          <cell r="A736" t="str">
            <v>L9505A</v>
          </cell>
        </row>
        <row r="737">
          <cell r="A737" t="str">
            <v>L9506A</v>
          </cell>
        </row>
        <row r="738">
          <cell r="A738" t="str">
            <v>L9506B</v>
          </cell>
        </row>
        <row r="739">
          <cell r="A739" t="str">
            <v>L9509A</v>
          </cell>
        </row>
        <row r="740">
          <cell r="A740" t="str">
            <v>L9601A</v>
          </cell>
        </row>
        <row r="741">
          <cell r="A741" t="str">
            <v>L9602A</v>
          </cell>
        </row>
        <row r="742">
          <cell r="A742" t="str">
            <v>L9702A</v>
          </cell>
        </row>
        <row r="743">
          <cell r="A743" t="str">
            <v>L9704B</v>
          </cell>
        </row>
        <row r="744">
          <cell r="A744" t="str">
            <v>L9704C</v>
          </cell>
        </row>
        <row r="745">
          <cell r="A745" t="str">
            <v>L9704D</v>
          </cell>
        </row>
        <row r="746">
          <cell r="A746" t="str">
            <v>L9901A</v>
          </cell>
        </row>
        <row r="747">
          <cell r="A747" t="str">
            <v>L9902A</v>
          </cell>
        </row>
        <row r="748">
          <cell r="A748" t="str">
            <v>L9912B</v>
          </cell>
        </row>
        <row r="749">
          <cell r="A749" t="str">
            <v>L9935A</v>
          </cell>
        </row>
        <row r="750">
          <cell r="A750" t="str">
            <v>NL11002</v>
          </cell>
        </row>
        <row r="751">
          <cell r="A751" t="str">
            <v>NL11003</v>
          </cell>
        </row>
        <row r="752">
          <cell r="A752" t="str">
            <v>NL11004</v>
          </cell>
        </row>
        <row r="753">
          <cell r="A753" t="str">
            <v>NL92501</v>
          </cell>
        </row>
        <row r="754">
          <cell r="A754" t="str">
            <v>NL92502</v>
          </cell>
        </row>
        <row r="755">
          <cell r="A755" t="str">
            <v>NW6013DZ</v>
          </cell>
        </row>
        <row r="756">
          <cell r="A756" t="str">
            <v>NW8310MF</v>
          </cell>
        </row>
        <row r="757">
          <cell r="A757" t="str">
            <v>NW8310PJ</v>
          </cell>
          <cell r="B757">
            <v>0</v>
          </cell>
        </row>
        <row r="758">
          <cell r="A758" t="str">
            <v>NW9506BW</v>
          </cell>
        </row>
        <row r="759">
          <cell r="A759" t="str">
            <v>NW9506CU</v>
          </cell>
          <cell r="B759">
            <v>0</v>
          </cell>
        </row>
        <row r="760">
          <cell r="A760" t="str">
            <v>NW9506E</v>
          </cell>
        </row>
        <row r="761">
          <cell r="A761" t="str">
            <v>NW9506EA</v>
          </cell>
        </row>
        <row r="762">
          <cell r="A762" t="str">
            <v>NW9506ER</v>
          </cell>
        </row>
        <row r="763">
          <cell r="A763" t="str">
            <v>NW9506FQ</v>
          </cell>
        </row>
        <row r="764">
          <cell r="A764" t="str">
            <v>Other</v>
          </cell>
          <cell r="B764">
            <v>55000</v>
          </cell>
        </row>
        <row r="765">
          <cell r="A765" t="str">
            <v>V530</v>
          </cell>
          <cell r="B765">
            <v>30000</v>
          </cell>
        </row>
        <row r="766">
          <cell r="A766" t="str">
            <v>YMSP9030GX</v>
          </cell>
        </row>
        <row r="767">
          <cell r="A767" t="str">
            <v>YMSP9503XN</v>
          </cell>
        </row>
      </sheetData>
      <sheetData sheetId="14"/>
      <sheetData sheetId="15"/>
      <sheetData sheetId="16"/>
      <sheetData sheetId="17" refreshError="1">
        <row r="2">
          <cell r="A2" t="str">
            <v>018004 KTRINE-390793</v>
          </cell>
          <cell r="B2">
            <v>13303676.029999999</v>
          </cell>
          <cell r="C2">
            <v>0</v>
          </cell>
          <cell r="D2">
            <v>13303676.029999999</v>
          </cell>
        </row>
        <row r="3">
          <cell r="A3" t="str">
            <v>018008 KTRINE-396742</v>
          </cell>
          <cell r="B3">
            <v>7121493.4199999999</v>
          </cell>
          <cell r="C3">
            <v>0</v>
          </cell>
          <cell r="D3">
            <v>7121493.4199999999</v>
          </cell>
        </row>
        <row r="4">
          <cell r="A4" t="str">
            <v>018003 KTRINE-359163</v>
          </cell>
          <cell r="B4">
            <v>5160957.6399999997</v>
          </cell>
          <cell r="C4">
            <v>0</v>
          </cell>
          <cell r="D4">
            <v>5160957.6399999997</v>
          </cell>
        </row>
        <row r="5">
          <cell r="A5" t="str">
            <v>052221 TKERSTING-396</v>
          </cell>
          <cell r="B5">
            <v>4300000</v>
          </cell>
          <cell r="C5">
            <v>0</v>
          </cell>
          <cell r="D5">
            <v>4300000</v>
          </cell>
        </row>
        <row r="6">
          <cell r="A6" t="str">
            <v>H4730MR</v>
          </cell>
          <cell r="B6">
            <v>3203488.86</v>
          </cell>
          <cell r="C6">
            <v>1163767.2</v>
          </cell>
          <cell r="D6">
            <v>2039721.66</v>
          </cell>
        </row>
        <row r="7">
          <cell r="A7" t="str">
            <v>0521005 RDEVLIN-2898</v>
          </cell>
          <cell r="B7">
            <v>2802000</v>
          </cell>
          <cell r="C7">
            <v>0</v>
          </cell>
          <cell r="D7">
            <v>2802000</v>
          </cell>
        </row>
        <row r="8">
          <cell r="A8" t="str">
            <v>052220 TKERSTING-396</v>
          </cell>
          <cell r="B8">
            <v>2760000</v>
          </cell>
          <cell r="C8">
            <v>0</v>
          </cell>
          <cell r="D8">
            <v>2760000</v>
          </cell>
        </row>
        <row r="9">
          <cell r="A9" t="str">
            <v>PONOMATCH</v>
          </cell>
          <cell r="B9">
            <v>2678991.58</v>
          </cell>
          <cell r="C9">
            <v>0</v>
          </cell>
          <cell r="D9">
            <v>2678991.58</v>
          </cell>
        </row>
        <row r="10">
          <cell r="A10" t="str">
            <v>H44002LA</v>
          </cell>
          <cell r="B10">
            <v>2135205.54</v>
          </cell>
          <cell r="C10">
            <v>1532192.9070000001</v>
          </cell>
          <cell r="D10">
            <v>603012.63299999991</v>
          </cell>
        </row>
        <row r="11">
          <cell r="A11" t="str">
            <v>0521002 RDEVLIN-2832</v>
          </cell>
          <cell r="B11">
            <v>2080480.54</v>
          </cell>
          <cell r="C11">
            <v>0</v>
          </cell>
          <cell r="D11">
            <v>2080480.54</v>
          </cell>
        </row>
        <row r="12">
          <cell r="A12" t="str">
            <v>H7753MC</v>
          </cell>
          <cell r="B12">
            <v>1753048.52</v>
          </cell>
          <cell r="C12">
            <v>690316.45600000012</v>
          </cell>
          <cell r="D12">
            <v>1062732.0639999998</v>
          </cell>
        </row>
        <row r="13">
          <cell r="A13" t="str">
            <v>2188900-2</v>
          </cell>
          <cell r="B13">
            <v>1496566.13</v>
          </cell>
          <cell r="C13">
            <v>0</v>
          </cell>
          <cell r="D13">
            <v>1496566.13</v>
          </cell>
        </row>
        <row r="14">
          <cell r="A14">
            <v>2188900</v>
          </cell>
          <cell r="B14">
            <v>1247208.93</v>
          </cell>
          <cell r="C14">
            <v>0</v>
          </cell>
          <cell r="D14">
            <v>1247208.93</v>
          </cell>
        </row>
        <row r="15">
          <cell r="A15" t="str">
            <v>H4901TG</v>
          </cell>
          <cell r="B15">
            <v>1152965.21</v>
          </cell>
          <cell r="C15">
            <v>1023496</v>
          </cell>
          <cell r="D15">
            <v>129469.21</v>
          </cell>
        </row>
        <row r="16">
          <cell r="A16" t="str">
            <v>0521003 RDEVLIN-2839</v>
          </cell>
          <cell r="B16">
            <v>1065582.3400000001</v>
          </cell>
          <cell r="C16">
            <v>0</v>
          </cell>
          <cell r="D16">
            <v>1065582.3400000001</v>
          </cell>
        </row>
        <row r="17">
          <cell r="A17" t="str">
            <v>002016 TKERSTING-397</v>
          </cell>
          <cell r="B17">
            <v>968300</v>
          </cell>
          <cell r="C17">
            <v>0</v>
          </cell>
          <cell r="D17">
            <v>968300</v>
          </cell>
        </row>
        <row r="18">
          <cell r="A18" t="str">
            <v>H40412LC</v>
          </cell>
          <cell r="B18">
            <v>925298.14</v>
          </cell>
          <cell r="C18">
            <v>803003.61600000004</v>
          </cell>
          <cell r="D18">
            <v>122294.52399999998</v>
          </cell>
        </row>
        <row r="19">
          <cell r="A19" t="str">
            <v>052209 TKERSTING-395</v>
          </cell>
          <cell r="B19">
            <v>906500</v>
          </cell>
          <cell r="C19">
            <v>0</v>
          </cell>
          <cell r="D19">
            <v>906500</v>
          </cell>
        </row>
        <row r="20">
          <cell r="A20" t="str">
            <v>H42162LE</v>
          </cell>
          <cell r="B20">
            <v>896877.15</v>
          </cell>
          <cell r="C20">
            <v>753325.92799999996</v>
          </cell>
          <cell r="D20">
            <v>143551.22199999992</v>
          </cell>
        </row>
        <row r="21">
          <cell r="A21" t="str">
            <v>052210 TKERSTING-388</v>
          </cell>
          <cell r="B21">
            <v>835750</v>
          </cell>
          <cell r="C21">
            <v>0</v>
          </cell>
          <cell r="D21">
            <v>835750</v>
          </cell>
        </row>
        <row r="22">
          <cell r="A22" t="str">
            <v>H7364MC</v>
          </cell>
          <cell r="B22">
            <v>801441.06</v>
          </cell>
          <cell r="C22">
            <v>686949.48</v>
          </cell>
          <cell r="D22">
            <v>114491.58</v>
          </cell>
        </row>
        <row r="23">
          <cell r="A23" t="str">
            <v>H40212LC</v>
          </cell>
          <cell r="B23">
            <v>733943.53</v>
          </cell>
          <cell r="C23">
            <v>396506.54399999994</v>
          </cell>
          <cell r="D23">
            <v>337436.98600000003</v>
          </cell>
        </row>
        <row r="24">
          <cell r="A24" t="str">
            <v>H4700TH</v>
          </cell>
          <cell r="B24">
            <v>726855.51</v>
          </cell>
          <cell r="C24">
            <v>69224.414999999994</v>
          </cell>
          <cell r="D24">
            <v>657631.09499999997</v>
          </cell>
        </row>
        <row r="25">
          <cell r="A25" t="str">
            <v>H45011ED</v>
          </cell>
          <cell r="B25">
            <v>680459.05</v>
          </cell>
          <cell r="C25">
            <v>495200</v>
          </cell>
          <cell r="D25">
            <v>185259.05</v>
          </cell>
        </row>
        <row r="26">
          <cell r="A26" t="str">
            <v>H4120ST</v>
          </cell>
          <cell r="B26">
            <v>664666.03</v>
          </cell>
          <cell r="C26">
            <v>183777.80499999999</v>
          </cell>
          <cell r="D26">
            <v>480888.22499999998</v>
          </cell>
        </row>
        <row r="27">
          <cell r="A27" t="str">
            <v>FXP-FXPPG421-318--29</v>
          </cell>
          <cell r="B27">
            <v>643026.26</v>
          </cell>
          <cell r="C27">
            <v>0</v>
          </cell>
          <cell r="D27">
            <v>643026.26</v>
          </cell>
        </row>
        <row r="28">
          <cell r="A28" t="str">
            <v>H4800NA</v>
          </cell>
          <cell r="B28">
            <v>638400</v>
          </cell>
          <cell r="C28">
            <v>0</v>
          </cell>
          <cell r="D28">
            <v>638400</v>
          </cell>
        </row>
        <row r="29">
          <cell r="A29" t="str">
            <v>011348 GSILVA-341363</v>
          </cell>
          <cell r="B29">
            <v>613400</v>
          </cell>
          <cell r="D29">
            <v>613400</v>
          </cell>
        </row>
        <row r="30">
          <cell r="A30" t="str">
            <v>NONE</v>
          </cell>
          <cell r="B30">
            <v>594686.16</v>
          </cell>
          <cell r="C30">
            <v>0</v>
          </cell>
          <cell r="D30">
            <v>594686.16</v>
          </cell>
        </row>
        <row r="31">
          <cell r="A31" t="str">
            <v>H40402LE</v>
          </cell>
          <cell r="B31">
            <v>593506.17000000004</v>
          </cell>
          <cell r="C31">
            <v>15898.62</v>
          </cell>
          <cell r="D31">
            <v>577607.55000000005</v>
          </cell>
        </row>
        <row r="32">
          <cell r="A32" t="str">
            <v>H45282ML</v>
          </cell>
          <cell r="B32">
            <v>554076.79</v>
          </cell>
          <cell r="C32">
            <v>246247.62</v>
          </cell>
          <cell r="D32">
            <v>307829.17</v>
          </cell>
        </row>
        <row r="33">
          <cell r="A33" t="str">
            <v>E8205DC</v>
          </cell>
          <cell r="B33">
            <v>540006.6</v>
          </cell>
          <cell r="C33">
            <v>297000</v>
          </cell>
          <cell r="D33">
            <v>243006.6</v>
          </cell>
        </row>
        <row r="34">
          <cell r="A34" t="str">
            <v>TOTAL ALL IDS LT 5K</v>
          </cell>
          <cell r="B34">
            <v>538398.31000000006</v>
          </cell>
          <cell r="C34">
            <v>0</v>
          </cell>
          <cell r="D34">
            <v>538398.31000000006</v>
          </cell>
        </row>
        <row r="35">
          <cell r="A35" t="str">
            <v>H45011PD</v>
          </cell>
          <cell r="B35">
            <v>531504.49</v>
          </cell>
          <cell r="C35">
            <v>485535.505</v>
          </cell>
          <cell r="D35">
            <v>45968.985000000015</v>
          </cell>
        </row>
        <row r="36">
          <cell r="A36" t="str">
            <v>052214 RDEVLIN-33792</v>
          </cell>
          <cell r="B36">
            <v>521445.9</v>
          </cell>
          <cell r="C36">
            <v>0</v>
          </cell>
          <cell r="D36">
            <v>521445.9</v>
          </cell>
        </row>
        <row r="37">
          <cell r="A37" t="str">
            <v>002048 GSILVA-280314</v>
          </cell>
          <cell r="B37">
            <v>476300</v>
          </cell>
          <cell r="D37">
            <v>476300</v>
          </cell>
        </row>
        <row r="38">
          <cell r="A38" t="str">
            <v>H40202LB</v>
          </cell>
          <cell r="B38">
            <v>469118.52</v>
          </cell>
          <cell r="C38">
            <v>47249.83</v>
          </cell>
          <cell r="D38">
            <v>421868.69</v>
          </cell>
        </row>
        <row r="39">
          <cell r="A39" t="str">
            <v>H4811JC</v>
          </cell>
          <cell r="B39">
            <v>467700.66</v>
          </cell>
          <cell r="C39">
            <v>0</v>
          </cell>
          <cell r="D39">
            <v>467700.66</v>
          </cell>
        </row>
        <row r="40">
          <cell r="A40" t="str">
            <v>H40412LF</v>
          </cell>
          <cell r="B40">
            <v>452429.27</v>
          </cell>
          <cell r="C40">
            <v>395507.71499999997</v>
          </cell>
          <cell r="D40">
            <v>56921.555</v>
          </cell>
        </row>
        <row r="41">
          <cell r="A41" t="str">
            <v>H40402LD</v>
          </cell>
          <cell r="B41">
            <v>447054.74</v>
          </cell>
          <cell r="C41">
            <v>16387.59</v>
          </cell>
          <cell r="D41">
            <v>430667.15</v>
          </cell>
        </row>
        <row r="42">
          <cell r="A42" t="str">
            <v>H4700TN</v>
          </cell>
          <cell r="B42">
            <v>446140.5</v>
          </cell>
          <cell r="C42">
            <v>187253.5</v>
          </cell>
          <cell r="D42">
            <v>258887</v>
          </cell>
        </row>
        <row r="43">
          <cell r="A43" t="str">
            <v>H43532AT</v>
          </cell>
          <cell r="B43">
            <v>440750</v>
          </cell>
          <cell r="C43">
            <v>25625</v>
          </cell>
          <cell r="D43">
            <v>415125</v>
          </cell>
        </row>
        <row r="44">
          <cell r="A44" t="str">
            <v>52904 MGILLESPIE-271</v>
          </cell>
          <cell r="B44">
            <v>433871.23</v>
          </cell>
          <cell r="C44">
            <v>0</v>
          </cell>
          <cell r="D44">
            <v>433871.23</v>
          </cell>
        </row>
        <row r="45">
          <cell r="A45" t="str">
            <v>H40412LE</v>
          </cell>
          <cell r="B45">
            <v>433848.46</v>
          </cell>
          <cell r="C45">
            <v>430974.07</v>
          </cell>
          <cell r="D45">
            <v>2874.390000000014</v>
          </cell>
        </row>
        <row r="46">
          <cell r="A46" t="str">
            <v>H40412LG</v>
          </cell>
          <cell r="B46">
            <v>402452.78</v>
          </cell>
          <cell r="C46">
            <v>308948.65000000002</v>
          </cell>
          <cell r="D46">
            <v>93504.13</v>
          </cell>
        </row>
        <row r="47">
          <cell r="A47" t="str">
            <v>H7618C</v>
          </cell>
          <cell r="B47">
            <v>377478.41</v>
          </cell>
          <cell r="C47">
            <v>51257.5</v>
          </cell>
          <cell r="D47">
            <v>326220.90999999997</v>
          </cell>
        </row>
        <row r="48">
          <cell r="A48" t="str">
            <v>011347 GSILVA-279790</v>
          </cell>
          <cell r="B48">
            <v>364858</v>
          </cell>
          <cell r="D48">
            <v>364858</v>
          </cell>
        </row>
        <row r="49">
          <cell r="A49" t="str">
            <v>H4901PE</v>
          </cell>
          <cell r="B49">
            <v>330345.96000000002</v>
          </cell>
          <cell r="C49">
            <v>133568</v>
          </cell>
          <cell r="D49">
            <v>196777.96</v>
          </cell>
        </row>
        <row r="50">
          <cell r="A50" t="str">
            <v>H45001WB</v>
          </cell>
          <cell r="B50">
            <v>329673.51</v>
          </cell>
          <cell r="C50">
            <v>945620.79200000002</v>
          </cell>
          <cell r="D50">
            <v>-615947.28200000001</v>
          </cell>
        </row>
        <row r="51">
          <cell r="A51" t="str">
            <v>H40412LD</v>
          </cell>
          <cell r="B51">
            <v>328746.46999999997</v>
          </cell>
          <cell r="C51">
            <v>576117.6</v>
          </cell>
          <cell r="D51">
            <v>-247371.13</v>
          </cell>
        </row>
        <row r="52">
          <cell r="A52" t="str">
            <v>INV THE ULTRASO</v>
          </cell>
          <cell r="B52">
            <v>325000.01</v>
          </cell>
          <cell r="C52">
            <v>0</v>
          </cell>
          <cell r="D52">
            <v>325000.01</v>
          </cell>
        </row>
        <row r="53">
          <cell r="A53" t="str">
            <v>H42522LN</v>
          </cell>
          <cell r="B53">
            <v>324450</v>
          </cell>
          <cell r="C53">
            <v>324450</v>
          </cell>
          <cell r="D53">
            <v>0</v>
          </cell>
        </row>
        <row r="54">
          <cell r="A54" t="str">
            <v>H40212LB</v>
          </cell>
          <cell r="B54">
            <v>316811.84000000003</v>
          </cell>
          <cell r="C54">
            <v>157476.087</v>
          </cell>
          <cell r="D54">
            <v>159335.75300000003</v>
          </cell>
        </row>
        <row r="55">
          <cell r="A55" t="str">
            <v>H45202WB</v>
          </cell>
          <cell r="B55">
            <v>306202.96000000002</v>
          </cell>
          <cell r="C55">
            <v>211905.652</v>
          </cell>
          <cell r="D55">
            <v>94297.307999999975</v>
          </cell>
        </row>
        <row r="56">
          <cell r="A56" t="str">
            <v>052233 TKERSTING-342</v>
          </cell>
          <cell r="B56">
            <v>300000</v>
          </cell>
          <cell r="C56">
            <v>0</v>
          </cell>
          <cell r="D56">
            <v>300000</v>
          </cell>
        </row>
        <row r="57">
          <cell r="A57" t="str">
            <v>CAR-CARPG009-006--32</v>
          </cell>
          <cell r="B57">
            <v>300000</v>
          </cell>
          <cell r="C57">
            <v>0</v>
          </cell>
          <cell r="D57">
            <v>300000</v>
          </cell>
        </row>
        <row r="58">
          <cell r="A58" t="str">
            <v>CAR-CARPG009-006--38</v>
          </cell>
          <cell r="B58">
            <v>293750</v>
          </cell>
          <cell r="C58">
            <v>0</v>
          </cell>
          <cell r="D58">
            <v>293750</v>
          </cell>
        </row>
        <row r="59">
          <cell r="A59" t="str">
            <v>H4700NG</v>
          </cell>
          <cell r="B59">
            <v>287264.67</v>
          </cell>
          <cell r="C59">
            <v>0</v>
          </cell>
          <cell r="D59">
            <v>287264.67</v>
          </cell>
        </row>
        <row r="60">
          <cell r="A60" t="str">
            <v>H42172LH</v>
          </cell>
          <cell r="B60">
            <v>277746.34999999998</v>
          </cell>
          <cell r="C60">
            <v>220413.99799999999</v>
          </cell>
          <cell r="D60">
            <v>57332.352000000014</v>
          </cell>
        </row>
        <row r="61">
          <cell r="A61" t="str">
            <v>H7618E</v>
          </cell>
          <cell r="B61">
            <v>276778.77</v>
          </cell>
          <cell r="C61">
            <v>135147.09</v>
          </cell>
          <cell r="D61">
            <v>141631.67999999999</v>
          </cell>
        </row>
        <row r="62">
          <cell r="A62" t="str">
            <v>E8210B</v>
          </cell>
          <cell r="B62">
            <v>275377.40000000002</v>
          </cell>
          <cell r="C62">
            <v>22482.6</v>
          </cell>
          <cell r="D62">
            <v>252894.8</v>
          </cell>
        </row>
        <row r="63">
          <cell r="A63" t="str">
            <v>H45011CA</v>
          </cell>
          <cell r="B63">
            <v>275084.5</v>
          </cell>
          <cell r="C63">
            <v>79147.5</v>
          </cell>
          <cell r="D63">
            <v>195937</v>
          </cell>
        </row>
        <row r="64">
          <cell r="A64" t="str">
            <v>CAR-CARPG009-006--36</v>
          </cell>
          <cell r="B64">
            <v>267000</v>
          </cell>
          <cell r="C64">
            <v>0</v>
          </cell>
          <cell r="D64">
            <v>267000</v>
          </cell>
        </row>
        <row r="65">
          <cell r="A65" t="str">
            <v>H4730MP</v>
          </cell>
          <cell r="B65">
            <v>257335.4</v>
          </cell>
          <cell r="C65">
            <v>0</v>
          </cell>
          <cell r="D65">
            <v>257335.4</v>
          </cell>
        </row>
        <row r="66">
          <cell r="A66" t="str">
            <v>CAR-CARPG009-006--33</v>
          </cell>
          <cell r="B66">
            <v>248500</v>
          </cell>
          <cell r="C66">
            <v>0</v>
          </cell>
          <cell r="D66">
            <v>248500</v>
          </cell>
        </row>
        <row r="67">
          <cell r="A67" t="str">
            <v>002038TKERSTING-3981</v>
          </cell>
          <cell r="B67">
            <v>241716.9</v>
          </cell>
          <cell r="C67">
            <v>0</v>
          </cell>
          <cell r="D67">
            <v>241716.9</v>
          </cell>
        </row>
        <row r="68">
          <cell r="A68" t="str">
            <v>H4120PC</v>
          </cell>
          <cell r="B68">
            <v>241480.45</v>
          </cell>
          <cell r="C68">
            <v>36453.69</v>
          </cell>
          <cell r="D68">
            <v>205026.76</v>
          </cell>
        </row>
        <row r="69">
          <cell r="A69" t="str">
            <v>H40212LA</v>
          </cell>
          <cell r="B69">
            <v>240986.97</v>
          </cell>
          <cell r="C69">
            <v>197236.41200000001</v>
          </cell>
          <cell r="D69">
            <v>43750.55799999999</v>
          </cell>
        </row>
        <row r="70">
          <cell r="A70" t="str">
            <v>H40602LN</v>
          </cell>
          <cell r="B70">
            <v>232878.6</v>
          </cell>
          <cell r="C70">
            <v>64172.839</v>
          </cell>
          <cell r="D70">
            <v>168705.761</v>
          </cell>
        </row>
        <row r="71">
          <cell r="A71" t="str">
            <v>H40412LB</v>
          </cell>
          <cell r="B71">
            <v>221824.38</v>
          </cell>
          <cell r="C71">
            <v>133571.53600000002</v>
          </cell>
          <cell r="D71">
            <v>88252.843999999983</v>
          </cell>
        </row>
        <row r="72">
          <cell r="A72" t="str">
            <v>011353 GSILVA-341896</v>
          </cell>
          <cell r="B72">
            <v>204808.48</v>
          </cell>
          <cell r="D72">
            <v>204808.48</v>
          </cell>
        </row>
        <row r="73">
          <cell r="A73" t="str">
            <v>H4012L</v>
          </cell>
          <cell r="B73">
            <v>201901.52</v>
          </cell>
          <cell r="C73">
            <v>182550.98</v>
          </cell>
          <cell r="D73">
            <v>19350.54</v>
          </cell>
        </row>
        <row r="74">
          <cell r="A74" t="str">
            <v>H4700NR</v>
          </cell>
          <cell r="B74">
            <v>201807.29</v>
          </cell>
          <cell r="C74">
            <v>5377.83</v>
          </cell>
          <cell r="D74">
            <v>196429.46</v>
          </cell>
        </row>
        <row r="75">
          <cell r="A75" t="str">
            <v>H45282LF</v>
          </cell>
          <cell r="B75">
            <v>194848.65</v>
          </cell>
          <cell r="C75">
            <v>77227.570000000007</v>
          </cell>
          <cell r="D75">
            <v>117621.08</v>
          </cell>
        </row>
        <row r="76">
          <cell r="A76" t="str">
            <v>H7548C</v>
          </cell>
          <cell r="B76">
            <v>192925.7</v>
          </cell>
          <cell r="C76">
            <v>84763.15400000001</v>
          </cell>
          <cell r="D76">
            <v>108162.54600000002</v>
          </cell>
        </row>
        <row r="77">
          <cell r="A77" t="str">
            <v>011356 GSILVA-342617</v>
          </cell>
          <cell r="B77">
            <v>188000</v>
          </cell>
          <cell r="D77">
            <v>188000</v>
          </cell>
        </row>
        <row r="78">
          <cell r="A78" t="str">
            <v>H40212LH</v>
          </cell>
          <cell r="B78">
            <v>186723.54</v>
          </cell>
          <cell r="C78">
            <v>148319.48199999999</v>
          </cell>
          <cell r="D78">
            <v>38404.058000000005</v>
          </cell>
        </row>
        <row r="79">
          <cell r="A79" t="str">
            <v>H4700NS</v>
          </cell>
          <cell r="B79">
            <v>173489.02</v>
          </cell>
          <cell r="C79">
            <v>0</v>
          </cell>
          <cell r="D79">
            <v>173489.02</v>
          </cell>
        </row>
        <row r="80">
          <cell r="A80" t="str">
            <v>H4814JB</v>
          </cell>
          <cell r="B80">
            <v>171375.32</v>
          </cell>
          <cell r="C80">
            <v>68493.331999999995</v>
          </cell>
          <cell r="D80">
            <v>102881.98800000001</v>
          </cell>
        </row>
        <row r="81">
          <cell r="A81" t="str">
            <v>011345 GSILVA-340336</v>
          </cell>
          <cell r="B81">
            <v>171300</v>
          </cell>
          <cell r="D81">
            <v>171300</v>
          </cell>
        </row>
        <row r="82">
          <cell r="A82" t="str">
            <v>H45202CE</v>
          </cell>
          <cell r="B82">
            <v>167455.14000000001</v>
          </cell>
          <cell r="C82">
            <v>132787.6</v>
          </cell>
          <cell r="D82">
            <v>34667.54</v>
          </cell>
        </row>
        <row r="83">
          <cell r="A83" t="str">
            <v>H4061PR</v>
          </cell>
          <cell r="B83">
            <v>166687.29</v>
          </cell>
          <cell r="C83">
            <v>160982.91</v>
          </cell>
          <cell r="D83">
            <v>5704.38</v>
          </cell>
        </row>
        <row r="84">
          <cell r="A84" t="str">
            <v>011350 GSILVA-341364</v>
          </cell>
          <cell r="B84">
            <v>163500</v>
          </cell>
          <cell r="D84">
            <v>163500</v>
          </cell>
        </row>
        <row r="85">
          <cell r="A85" t="str">
            <v>H4800LG</v>
          </cell>
          <cell r="B85">
            <v>157500</v>
          </cell>
          <cell r="C85">
            <v>0</v>
          </cell>
          <cell r="D85">
            <v>157500</v>
          </cell>
        </row>
        <row r="86">
          <cell r="A86" t="str">
            <v>H4800RJ</v>
          </cell>
          <cell r="B86">
            <v>157500</v>
          </cell>
          <cell r="C86">
            <v>0</v>
          </cell>
          <cell r="D86">
            <v>157500</v>
          </cell>
        </row>
        <row r="87">
          <cell r="A87" t="str">
            <v>H46022MT</v>
          </cell>
          <cell r="B87">
            <v>154793.32999999999</v>
          </cell>
          <cell r="C87">
            <v>124679.93</v>
          </cell>
          <cell r="D87">
            <v>30113.4</v>
          </cell>
        </row>
        <row r="88">
          <cell r="A88" t="str">
            <v>H45282LS</v>
          </cell>
          <cell r="B88">
            <v>152571.14000000001</v>
          </cell>
          <cell r="C88">
            <v>72571.994999999995</v>
          </cell>
          <cell r="D88">
            <v>79999.14499999999</v>
          </cell>
        </row>
        <row r="89">
          <cell r="A89" t="str">
            <v>H4850JA</v>
          </cell>
          <cell r="B89">
            <v>144252.84</v>
          </cell>
          <cell r="C89">
            <v>0</v>
          </cell>
          <cell r="D89">
            <v>144252.84</v>
          </cell>
        </row>
        <row r="90">
          <cell r="A90" t="str">
            <v>H45202HP</v>
          </cell>
          <cell r="B90">
            <v>140175.35999999999</v>
          </cell>
          <cell r="C90">
            <v>30663.360000000001</v>
          </cell>
          <cell r="D90">
            <v>109512</v>
          </cell>
        </row>
        <row r="91">
          <cell r="A91" t="str">
            <v>H40402LC</v>
          </cell>
          <cell r="B91">
            <v>137172.29999999999</v>
          </cell>
          <cell r="C91">
            <v>0</v>
          </cell>
          <cell r="D91">
            <v>137172.29999999999</v>
          </cell>
        </row>
        <row r="92">
          <cell r="A92" t="str">
            <v>L9436A</v>
          </cell>
          <cell r="B92">
            <v>133000</v>
          </cell>
          <cell r="C92">
            <v>0</v>
          </cell>
          <cell r="D92">
            <v>133000</v>
          </cell>
        </row>
        <row r="93">
          <cell r="A93" t="str">
            <v>011349 GSILVA-279789</v>
          </cell>
          <cell r="B93">
            <v>130700</v>
          </cell>
          <cell r="D93">
            <v>130700</v>
          </cell>
        </row>
        <row r="94">
          <cell r="A94" t="str">
            <v>E8200CD</v>
          </cell>
          <cell r="B94">
            <v>126633.8</v>
          </cell>
          <cell r="C94">
            <v>249600</v>
          </cell>
          <cell r="D94">
            <v>-122966.2</v>
          </cell>
        </row>
        <row r="95">
          <cell r="A95" t="str">
            <v>H4000P</v>
          </cell>
          <cell r="B95">
            <v>124401.42</v>
          </cell>
          <cell r="C95">
            <v>132757.78</v>
          </cell>
          <cell r="D95">
            <v>-8356.3599999999715</v>
          </cell>
        </row>
        <row r="96">
          <cell r="A96" t="str">
            <v>H40592L</v>
          </cell>
          <cell r="B96">
            <v>124306.87</v>
          </cell>
          <cell r="C96">
            <v>126280</v>
          </cell>
          <cell r="D96">
            <v>-1973.13</v>
          </cell>
        </row>
        <row r="97">
          <cell r="A97" t="str">
            <v>H4700TE</v>
          </cell>
          <cell r="B97">
            <v>122604.15</v>
          </cell>
          <cell r="C97">
            <v>0</v>
          </cell>
          <cell r="D97">
            <v>122604.15</v>
          </cell>
        </row>
        <row r="98">
          <cell r="A98" t="str">
            <v>H4730SH</v>
          </cell>
          <cell r="B98">
            <v>122500</v>
          </cell>
          <cell r="C98">
            <v>0</v>
          </cell>
          <cell r="D98">
            <v>122500</v>
          </cell>
        </row>
        <row r="99">
          <cell r="A99" t="str">
            <v>052215 RDEVLIN-30077</v>
          </cell>
          <cell r="B99">
            <v>121060</v>
          </cell>
          <cell r="C99">
            <v>0</v>
          </cell>
          <cell r="D99">
            <v>121060</v>
          </cell>
        </row>
        <row r="100">
          <cell r="A100" t="str">
            <v>CAR-CARPG009-006--35</v>
          </cell>
          <cell r="B100">
            <v>118642</v>
          </cell>
          <cell r="C100">
            <v>0</v>
          </cell>
          <cell r="D100">
            <v>118642</v>
          </cell>
        </row>
        <row r="101">
          <cell r="A101">
            <v>1</v>
          </cell>
          <cell r="B101">
            <v>118529.25</v>
          </cell>
          <cell r="C101">
            <v>0</v>
          </cell>
          <cell r="D101">
            <v>118529.25</v>
          </cell>
        </row>
        <row r="102">
          <cell r="A102" t="str">
            <v>H40982LE</v>
          </cell>
          <cell r="B102">
            <v>115595.63</v>
          </cell>
          <cell r="C102">
            <v>115696.875</v>
          </cell>
          <cell r="D102">
            <v>-101.24499999999534</v>
          </cell>
        </row>
        <row r="103">
          <cell r="A103" t="str">
            <v>H4830KM</v>
          </cell>
          <cell r="B103">
            <v>114467.35</v>
          </cell>
          <cell r="C103">
            <v>10896.618</v>
          </cell>
          <cell r="D103">
            <v>103570.732</v>
          </cell>
        </row>
        <row r="104">
          <cell r="A104" t="str">
            <v>H4700NH</v>
          </cell>
          <cell r="B104">
            <v>111359.13</v>
          </cell>
          <cell r="C104">
            <v>0</v>
          </cell>
          <cell r="D104">
            <v>111359.13</v>
          </cell>
        </row>
        <row r="105">
          <cell r="A105" t="str">
            <v>L9431A</v>
          </cell>
          <cell r="B105">
            <v>110000</v>
          </cell>
          <cell r="C105">
            <v>0</v>
          </cell>
          <cell r="D105">
            <v>110000</v>
          </cell>
        </row>
        <row r="106">
          <cell r="A106" t="str">
            <v>L9439A</v>
          </cell>
          <cell r="B106">
            <v>110000</v>
          </cell>
          <cell r="C106">
            <v>0</v>
          </cell>
          <cell r="D106">
            <v>110000</v>
          </cell>
        </row>
        <row r="107">
          <cell r="A107" t="str">
            <v>H45202JG</v>
          </cell>
          <cell r="B107">
            <v>109983.4</v>
          </cell>
          <cell r="C107">
            <v>107350.38</v>
          </cell>
          <cell r="D107">
            <v>2633.02</v>
          </cell>
        </row>
        <row r="108">
          <cell r="A108" t="str">
            <v>H4008S</v>
          </cell>
          <cell r="B108">
            <v>109288.29</v>
          </cell>
          <cell r="C108">
            <v>52810.863999999994</v>
          </cell>
          <cell r="D108">
            <v>56477.426000000007</v>
          </cell>
        </row>
        <row r="109">
          <cell r="A109" t="str">
            <v>H4901PC</v>
          </cell>
          <cell r="B109">
            <v>106735.88</v>
          </cell>
          <cell r="C109">
            <v>184212</v>
          </cell>
          <cell r="D109">
            <v>-77476.12</v>
          </cell>
        </row>
        <row r="110">
          <cell r="A110" t="str">
            <v>H4800PG</v>
          </cell>
          <cell r="B110">
            <v>106400</v>
          </cell>
          <cell r="C110">
            <v>0</v>
          </cell>
          <cell r="D110">
            <v>106400</v>
          </cell>
        </row>
        <row r="111">
          <cell r="A111" t="str">
            <v>H40212LM</v>
          </cell>
          <cell r="B111">
            <v>104687.07</v>
          </cell>
          <cell r="C111">
            <v>63857.002</v>
          </cell>
          <cell r="D111">
            <v>40830.067999999999</v>
          </cell>
        </row>
        <row r="112">
          <cell r="A112" t="str">
            <v>H4550SZ</v>
          </cell>
          <cell r="B112">
            <v>101949.28</v>
          </cell>
          <cell r="C112">
            <v>123888.864</v>
          </cell>
          <cell r="D112">
            <v>-21939.584000000003</v>
          </cell>
        </row>
        <row r="113">
          <cell r="A113" t="str">
            <v>CAR-CARPG009-006--28</v>
          </cell>
          <cell r="B113">
            <v>100000</v>
          </cell>
          <cell r="C113">
            <v>0</v>
          </cell>
          <cell r="D113">
            <v>100000</v>
          </cell>
        </row>
        <row r="114">
          <cell r="A114" t="str">
            <v>H7348C</v>
          </cell>
          <cell r="B114">
            <v>98511.78</v>
          </cell>
          <cell r="C114">
            <v>41071.558000000005</v>
          </cell>
          <cell r="D114">
            <v>57440.222000000002</v>
          </cell>
        </row>
        <row r="115">
          <cell r="A115" t="str">
            <v>H45511CA</v>
          </cell>
          <cell r="B115">
            <v>98120.320000000007</v>
          </cell>
          <cell r="C115">
            <v>92391.025999999998</v>
          </cell>
          <cell r="D115">
            <v>5729.2939999999944</v>
          </cell>
        </row>
        <row r="116">
          <cell r="A116" t="str">
            <v>H4700MR</v>
          </cell>
          <cell r="B116">
            <v>97655.6</v>
          </cell>
          <cell r="C116">
            <v>0</v>
          </cell>
          <cell r="D116">
            <v>97655.6</v>
          </cell>
        </row>
        <row r="117">
          <cell r="A117" t="str">
            <v>H40042LC</v>
          </cell>
          <cell r="B117">
            <v>96552.2</v>
          </cell>
          <cell r="C117">
            <v>0</v>
          </cell>
          <cell r="D117">
            <v>96552.2</v>
          </cell>
        </row>
        <row r="118">
          <cell r="A118" t="str">
            <v>H4700TJ</v>
          </cell>
          <cell r="B118">
            <v>96444.6</v>
          </cell>
          <cell r="C118">
            <v>42013.25</v>
          </cell>
          <cell r="D118">
            <v>54431.35</v>
          </cell>
        </row>
        <row r="119">
          <cell r="A119" t="str">
            <v>H4550RS</v>
          </cell>
          <cell r="B119">
            <v>96253.5</v>
          </cell>
          <cell r="C119">
            <v>107068.5</v>
          </cell>
          <cell r="D119">
            <v>-10815</v>
          </cell>
        </row>
        <row r="120">
          <cell r="A120" t="str">
            <v>H46501AA</v>
          </cell>
          <cell r="B120">
            <v>95993.59</v>
          </cell>
          <cell r="C120">
            <v>7763.625</v>
          </cell>
          <cell r="D120">
            <v>88229.964999999997</v>
          </cell>
        </row>
        <row r="121">
          <cell r="A121" t="str">
            <v>H42642L</v>
          </cell>
          <cell r="B121">
            <v>94710</v>
          </cell>
          <cell r="C121">
            <v>94710</v>
          </cell>
          <cell r="D121">
            <v>0</v>
          </cell>
        </row>
        <row r="122">
          <cell r="A122" t="str">
            <v>H45001NA</v>
          </cell>
          <cell r="B122">
            <v>94500</v>
          </cell>
          <cell r="C122">
            <v>0</v>
          </cell>
          <cell r="D122">
            <v>94500</v>
          </cell>
        </row>
        <row r="123">
          <cell r="A123" t="str">
            <v>H40122L</v>
          </cell>
          <cell r="B123">
            <v>94348.39</v>
          </cell>
          <cell r="C123">
            <v>79437.5</v>
          </cell>
          <cell r="D123">
            <v>14910.89</v>
          </cell>
        </row>
        <row r="124">
          <cell r="A124" t="str">
            <v>H45202CC</v>
          </cell>
          <cell r="B124">
            <v>88078.87</v>
          </cell>
          <cell r="C124">
            <v>88078.87</v>
          </cell>
          <cell r="D124">
            <v>0</v>
          </cell>
        </row>
        <row r="125">
          <cell r="A125" t="str">
            <v>H40412LA</v>
          </cell>
          <cell r="B125">
            <v>87563.06</v>
          </cell>
          <cell r="C125">
            <v>20184</v>
          </cell>
          <cell r="D125">
            <v>67379.06</v>
          </cell>
        </row>
        <row r="126">
          <cell r="A126" t="str">
            <v>H45011AU</v>
          </cell>
          <cell r="B126">
            <v>87535.2</v>
          </cell>
          <cell r="C126">
            <v>43050</v>
          </cell>
          <cell r="D126">
            <v>44485.2</v>
          </cell>
        </row>
        <row r="127">
          <cell r="A127" t="str">
            <v>H45011AN</v>
          </cell>
          <cell r="B127">
            <v>86716.25</v>
          </cell>
          <cell r="C127">
            <v>17578.75</v>
          </cell>
          <cell r="D127">
            <v>69137.5</v>
          </cell>
        </row>
        <row r="128">
          <cell r="A128" t="str">
            <v>H45001LN</v>
          </cell>
          <cell r="B128">
            <v>83710.740000000005</v>
          </cell>
          <cell r="C128">
            <v>0</v>
          </cell>
          <cell r="D128">
            <v>83710.740000000005</v>
          </cell>
        </row>
        <row r="129">
          <cell r="A129" t="str">
            <v>H40082L</v>
          </cell>
          <cell r="B129">
            <v>82470.58</v>
          </cell>
          <cell r="C129">
            <v>57400</v>
          </cell>
          <cell r="D129">
            <v>25070.58</v>
          </cell>
        </row>
        <row r="130">
          <cell r="A130" t="str">
            <v>CAR-CARPG009-006--26</v>
          </cell>
          <cell r="B130">
            <v>82000</v>
          </cell>
          <cell r="C130">
            <v>0</v>
          </cell>
          <cell r="D130">
            <v>82000</v>
          </cell>
        </row>
        <row r="131">
          <cell r="A131" t="str">
            <v>H4680R</v>
          </cell>
          <cell r="B131">
            <v>81382</v>
          </cell>
          <cell r="C131">
            <v>0</v>
          </cell>
          <cell r="D131">
            <v>81382</v>
          </cell>
        </row>
        <row r="132">
          <cell r="A132" t="str">
            <v>H45001FK</v>
          </cell>
          <cell r="B132">
            <v>80626.679999999993</v>
          </cell>
          <cell r="C132">
            <v>26333.73</v>
          </cell>
          <cell r="D132">
            <v>54292.95</v>
          </cell>
        </row>
        <row r="133">
          <cell r="A133" t="str">
            <v>H4120TT</v>
          </cell>
          <cell r="B133">
            <v>79520.63</v>
          </cell>
          <cell r="C133">
            <v>79520.625</v>
          </cell>
          <cell r="D133">
            <v>5.0000000046566129E-3</v>
          </cell>
        </row>
        <row r="134">
          <cell r="A134" t="str">
            <v>H40552LM</v>
          </cell>
          <cell r="B134">
            <v>78966.77</v>
          </cell>
          <cell r="C134">
            <v>58937.5</v>
          </cell>
          <cell r="D134">
            <v>20029.27</v>
          </cell>
        </row>
        <row r="135">
          <cell r="A135" t="str">
            <v>H46022CA</v>
          </cell>
          <cell r="B135">
            <v>78698</v>
          </cell>
          <cell r="C135">
            <v>59708.44</v>
          </cell>
          <cell r="D135">
            <v>18989.560000000001</v>
          </cell>
        </row>
        <row r="136">
          <cell r="A136" t="str">
            <v>H45202SD</v>
          </cell>
          <cell r="B136">
            <v>78216.929999999993</v>
          </cell>
          <cell r="C136">
            <v>57355.078000000001</v>
          </cell>
          <cell r="D136">
            <v>20861.851999999992</v>
          </cell>
        </row>
        <row r="137">
          <cell r="A137" t="str">
            <v>H45202PA</v>
          </cell>
          <cell r="B137">
            <v>78181.440000000002</v>
          </cell>
          <cell r="C137">
            <v>59215</v>
          </cell>
          <cell r="D137">
            <v>18966.439999999999</v>
          </cell>
        </row>
        <row r="138">
          <cell r="A138" t="str">
            <v>H4830JX</v>
          </cell>
          <cell r="B138">
            <v>77988.98</v>
          </cell>
          <cell r="C138">
            <v>56159.364000000001</v>
          </cell>
          <cell r="D138">
            <v>21829.616000000002</v>
          </cell>
        </row>
        <row r="139">
          <cell r="A139" t="str">
            <v>H42562LP</v>
          </cell>
          <cell r="B139">
            <v>77651.149999999994</v>
          </cell>
          <cell r="C139">
            <v>43946.875</v>
          </cell>
          <cell r="D139">
            <v>33704.274999999994</v>
          </cell>
        </row>
        <row r="140">
          <cell r="A140" t="str">
            <v>H40402LG</v>
          </cell>
          <cell r="B140">
            <v>77283.78</v>
          </cell>
          <cell r="C140">
            <v>6254.07</v>
          </cell>
          <cell r="D140">
            <v>71029.710000000006</v>
          </cell>
        </row>
        <row r="141">
          <cell r="A141" t="str">
            <v>CAR-CARPG009-006--30</v>
          </cell>
          <cell r="B141">
            <v>77000</v>
          </cell>
          <cell r="C141">
            <v>0</v>
          </cell>
          <cell r="D141">
            <v>77000</v>
          </cell>
        </row>
        <row r="142">
          <cell r="A142">
            <v>2322179</v>
          </cell>
          <cell r="B142">
            <v>75945.38</v>
          </cell>
          <cell r="C142">
            <v>0</v>
          </cell>
          <cell r="D142">
            <v>75945.38</v>
          </cell>
        </row>
        <row r="143">
          <cell r="A143" t="str">
            <v>H45001JN</v>
          </cell>
          <cell r="B143">
            <v>74832.35999999987</v>
          </cell>
          <cell r="C143">
            <v>400104.42</v>
          </cell>
          <cell r="D143">
            <v>-325272.06</v>
          </cell>
        </row>
        <row r="144">
          <cell r="A144" t="str">
            <v>H45011CF</v>
          </cell>
          <cell r="B144">
            <v>74517.98</v>
          </cell>
          <cell r="C144">
            <v>30999.375</v>
          </cell>
          <cell r="D144">
            <v>43518.604999999996</v>
          </cell>
        </row>
        <row r="145">
          <cell r="A145" t="str">
            <v>H45202CF</v>
          </cell>
          <cell r="B145">
            <v>74141.460000000006</v>
          </cell>
          <cell r="C145">
            <v>8324.8799999999992</v>
          </cell>
          <cell r="D145">
            <v>65816.58</v>
          </cell>
        </row>
        <row r="146">
          <cell r="A146" t="str">
            <v>H45202CZ</v>
          </cell>
          <cell r="B146">
            <v>73199.460000000006</v>
          </cell>
          <cell r="C146">
            <v>58190.288000000008</v>
          </cell>
          <cell r="D146">
            <v>15009.171999999999</v>
          </cell>
        </row>
        <row r="147">
          <cell r="A147" t="str">
            <v>H45511TL</v>
          </cell>
          <cell r="B147">
            <v>73126.09</v>
          </cell>
          <cell r="C147">
            <v>0</v>
          </cell>
          <cell r="D147">
            <v>73126.09</v>
          </cell>
        </row>
        <row r="148">
          <cell r="A148" t="str">
            <v>H45001AE</v>
          </cell>
          <cell r="B148">
            <v>71152.67</v>
          </cell>
          <cell r="C148">
            <v>28480.984</v>
          </cell>
          <cell r="D148">
            <v>42671.686000000002</v>
          </cell>
        </row>
        <row r="149">
          <cell r="A149" t="str">
            <v>H45011AS</v>
          </cell>
          <cell r="B149">
            <v>70410.5</v>
          </cell>
          <cell r="C149">
            <v>7175</v>
          </cell>
          <cell r="D149">
            <v>63235.5</v>
          </cell>
        </row>
        <row r="150">
          <cell r="A150" t="str">
            <v>H40552LF</v>
          </cell>
          <cell r="B150">
            <v>69341.77</v>
          </cell>
          <cell r="C150">
            <v>82000</v>
          </cell>
          <cell r="D150">
            <v>-12658.23</v>
          </cell>
        </row>
        <row r="151">
          <cell r="A151" t="str">
            <v>H4800RE</v>
          </cell>
          <cell r="B151">
            <v>69005.289999999994</v>
          </cell>
          <cell r="C151">
            <v>0</v>
          </cell>
          <cell r="D151">
            <v>69005.289999999994</v>
          </cell>
        </row>
        <row r="152">
          <cell r="A152" t="str">
            <v>H4800RF</v>
          </cell>
          <cell r="B152">
            <v>69005.289999999994</v>
          </cell>
          <cell r="C152">
            <v>0</v>
          </cell>
          <cell r="D152">
            <v>69005.289999999994</v>
          </cell>
        </row>
        <row r="153">
          <cell r="A153" t="str">
            <v>002049 GSILVA-280315</v>
          </cell>
          <cell r="B153">
            <v>68700</v>
          </cell>
          <cell r="D153">
            <v>68700</v>
          </cell>
        </row>
        <row r="154">
          <cell r="A154" t="str">
            <v>H45511CR</v>
          </cell>
          <cell r="B154">
            <v>67848.17</v>
          </cell>
          <cell r="C154">
            <v>24334.013999999999</v>
          </cell>
          <cell r="D154">
            <v>43514.156000000003</v>
          </cell>
        </row>
        <row r="155">
          <cell r="A155" t="str">
            <v>011354 GSILVA-342613</v>
          </cell>
          <cell r="B155">
            <v>66100</v>
          </cell>
          <cell r="D155">
            <v>66100</v>
          </cell>
        </row>
        <row r="156">
          <cell r="A156" t="str">
            <v>H4901WB</v>
          </cell>
          <cell r="B156">
            <v>65961.2</v>
          </cell>
          <cell r="C156">
            <v>57758.325000000004</v>
          </cell>
          <cell r="D156">
            <v>8202.8749999999964</v>
          </cell>
        </row>
        <row r="157">
          <cell r="A157" t="str">
            <v>E8202AA</v>
          </cell>
          <cell r="B157">
            <v>64981.38</v>
          </cell>
          <cell r="C157">
            <v>0</v>
          </cell>
          <cell r="D157">
            <v>64981.38</v>
          </cell>
        </row>
        <row r="158">
          <cell r="A158" t="str">
            <v>H45511DK</v>
          </cell>
          <cell r="B158">
            <v>64296.39</v>
          </cell>
          <cell r="C158">
            <v>0</v>
          </cell>
          <cell r="D158">
            <v>64296.39</v>
          </cell>
        </row>
        <row r="159">
          <cell r="A159" t="str">
            <v>H4003S</v>
          </cell>
          <cell r="B159">
            <v>63431.18</v>
          </cell>
          <cell r="C159">
            <v>20605.462</v>
          </cell>
          <cell r="D159">
            <v>42825.718000000001</v>
          </cell>
        </row>
        <row r="160">
          <cell r="A160" t="str">
            <v>002010 TKERSTING-397</v>
          </cell>
          <cell r="B160">
            <v>62400</v>
          </cell>
          <cell r="C160">
            <v>0</v>
          </cell>
          <cell r="D160">
            <v>62400</v>
          </cell>
        </row>
        <row r="161">
          <cell r="A161" t="str">
            <v>H42572LR</v>
          </cell>
          <cell r="B161">
            <v>61500</v>
          </cell>
          <cell r="C161">
            <v>61500</v>
          </cell>
          <cell r="D161">
            <v>0</v>
          </cell>
        </row>
        <row r="162">
          <cell r="A162" t="str">
            <v>H45001DN</v>
          </cell>
          <cell r="B162">
            <v>61233.36</v>
          </cell>
          <cell r="C162">
            <v>21525</v>
          </cell>
          <cell r="D162">
            <v>39708.36</v>
          </cell>
        </row>
        <row r="163">
          <cell r="A163" t="str">
            <v>H42602LL</v>
          </cell>
          <cell r="B163">
            <v>60434.87</v>
          </cell>
          <cell r="C163">
            <v>62540.743999999999</v>
          </cell>
          <cell r="D163">
            <v>-2105.8739999999962</v>
          </cell>
        </row>
        <row r="164">
          <cell r="A164" t="str">
            <v>H4550GY</v>
          </cell>
          <cell r="B164">
            <v>59482.5</v>
          </cell>
          <cell r="C164">
            <v>59482.5</v>
          </cell>
          <cell r="D164">
            <v>0</v>
          </cell>
        </row>
        <row r="165">
          <cell r="A165" t="str">
            <v>H42612L</v>
          </cell>
          <cell r="B165">
            <v>59323.17</v>
          </cell>
          <cell r="C165">
            <v>26906.25</v>
          </cell>
          <cell r="D165">
            <v>32416.92</v>
          </cell>
        </row>
        <row r="166">
          <cell r="A166" t="str">
            <v>H45252E</v>
          </cell>
          <cell r="B166">
            <v>57755.13</v>
          </cell>
          <cell r="C166">
            <v>53662.013999999996</v>
          </cell>
          <cell r="D166">
            <v>4093.1160000000018</v>
          </cell>
        </row>
        <row r="167">
          <cell r="A167" t="str">
            <v>H4811JD</v>
          </cell>
          <cell r="B167">
            <v>56240</v>
          </cell>
          <cell r="C167">
            <v>0</v>
          </cell>
          <cell r="D167">
            <v>56240</v>
          </cell>
        </row>
        <row r="168">
          <cell r="A168" t="str">
            <v>H40202LA</v>
          </cell>
          <cell r="B168">
            <v>55434.63</v>
          </cell>
          <cell r="C168">
            <v>0</v>
          </cell>
          <cell r="D168">
            <v>55434.63</v>
          </cell>
        </row>
        <row r="169">
          <cell r="A169" t="str">
            <v>H40212LF</v>
          </cell>
          <cell r="B169">
            <v>55331.16</v>
          </cell>
          <cell r="C169">
            <v>30603.37</v>
          </cell>
          <cell r="D169">
            <v>24727.79</v>
          </cell>
        </row>
        <row r="170">
          <cell r="A170" t="str">
            <v>L9438A</v>
          </cell>
          <cell r="B170">
            <v>55000</v>
          </cell>
          <cell r="C170">
            <v>0</v>
          </cell>
          <cell r="D170">
            <v>55000</v>
          </cell>
        </row>
        <row r="171">
          <cell r="A171" t="str">
            <v>H4830KJ</v>
          </cell>
          <cell r="B171">
            <v>54985.95</v>
          </cell>
          <cell r="C171">
            <v>49738.96</v>
          </cell>
          <cell r="D171">
            <v>5246.99</v>
          </cell>
        </row>
        <row r="172">
          <cell r="A172" t="str">
            <v>H4830JY</v>
          </cell>
          <cell r="B172">
            <v>54451.01</v>
          </cell>
          <cell r="C172">
            <v>73547.567999999999</v>
          </cell>
          <cell r="D172">
            <v>-19096.557999999997</v>
          </cell>
        </row>
        <row r="173">
          <cell r="A173">
            <v>2317665</v>
          </cell>
          <cell r="B173">
            <v>52668.95</v>
          </cell>
          <cell r="C173">
            <v>0</v>
          </cell>
          <cell r="D173">
            <v>52668.95</v>
          </cell>
        </row>
        <row r="174">
          <cell r="A174" t="str">
            <v>H42632L</v>
          </cell>
          <cell r="B174">
            <v>52324.79</v>
          </cell>
          <cell r="C174">
            <v>58117.5</v>
          </cell>
          <cell r="D174">
            <v>-5792.71</v>
          </cell>
        </row>
        <row r="175">
          <cell r="A175" t="str">
            <v>CAR-CARPG009-006--34</v>
          </cell>
          <cell r="B175">
            <v>50000</v>
          </cell>
          <cell r="C175">
            <v>0</v>
          </cell>
          <cell r="D175">
            <v>50000</v>
          </cell>
        </row>
        <row r="176">
          <cell r="A176" t="str">
            <v>FXP-FXPPG421-309--33</v>
          </cell>
          <cell r="B176">
            <v>49581.17</v>
          </cell>
          <cell r="C176">
            <v>0</v>
          </cell>
          <cell r="D176">
            <v>49581.17</v>
          </cell>
        </row>
        <row r="177">
          <cell r="A177" t="str">
            <v>FXP-FXPPG421-309--34</v>
          </cell>
          <cell r="B177">
            <v>49581.17</v>
          </cell>
          <cell r="C177">
            <v>0</v>
          </cell>
          <cell r="D177">
            <v>49581.17</v>
          </cell>
        </row>
        <row r="178">
          <cell r="A178" t="str">
            <v>H45011AR</v>
          </cell>
          <cell r="B178">
            <v>47572.2</v>
          </cell>
          <cell r="C178">
            <v>21525</v>
          </cell>
          <cell r="D178">
            <v>26047.200000000001</v>
          </cell>
        </row>
        <row r="179">
          <cell r="A179" t="str">
            <v>H4830JW</v>
          </cell>
          <cell r="B179">
            <v>46686.44</v>
          </cell>
          <cell r="C179">
            <v>57757.552000000011</v>
          </cell>
          <cell r="D179">
            <v>-11071.112000000001</v>
          </cell>
        </row>
        <row r="180">
          <cell r="A180" t="str">
            <v>H45202AG</v>
          </cell>
          <cell r="B180">
            <v>46287.040000000001</v>
          </cell>
          <cell r="C180">
            <v>5785.88</v>
          </cell>
          <cell r="D180">
            <v>40501.160000000003</v>
          </cell>
        </row>
        <row r="181">
          <cell r="A181" t="str">
            <v>H40402LF</v>
          </cell>
          <cell r="B181">
            <v>46032.76</v>
          </cell>
          <cell r="C181">
            <v>4710.76</v>
          </cell>
          <cell r="D181">
            <v>41322</v>
          </cell>
        </row>
        <row r="182">
          <cell r="A182" t="str">
            <v>H4830JZ</v>
          </cell>
          <cell r="B182">
            <v>45294.69</v>
          </cell>
          <cell r="C182">
            <v>50199.212</v>
          </cell>
          <cell r="D182">
            <v>-4904.5220000000045</v>
          </cell>
        </row>
        <row r="183">
          <cell r="A183" t="str">
            <v>011359 GSILVA-342619</v>
          </cell>
          <cell r="B183">
            <v>44900</v>
          </cell>
          <cell r="D183">
            <v>44900</v>
          </cell>
        </row>
        <row r="184">
          <cell r="A184" t="str">
            <v>H45511DL</v>
          </cell>
          <cell r="B184">
            <v>43100.959999999999</v>
          </cell>
          <cell r="C184">
            <v>0</v>
          </cell>
          <cell r="D184">
            <v>43100.959999999999</v>
          </cell>
        </row>
        <row r="185">
          <cell r="A185" t="str">
            <v>H4700TC</v>
          </cell>
          <cell r="B185">
            <v>42869.35</v>
          </cell>
          <cell r="C185">
            <v>0</v>
          </cell>
          <cell r="D185">
            <v>42869.35</v>
          </cell>
        </row>
        <row r="186">
          <cell r="A186" t="str">
            <v>H4075JA</v>
          </cell>
          <cell r="B186">
            <v>41248.53</v>
          </cell>
          <cell r="C186">
            <v>27788.25</v>
          </cell>
          <cell r="D186">
            <v>13460.28</v>
          </cell>
        </row>
        <row r="187">
          <cell r="A187" t="str">
            <v>H4840JY</v>
          </cell>
          <cell r="B187">
            <v>41004</v>
          </cell>
          <cell r="C187">
            <v>35878.5</v>
          </cell>
          <cell r="D187">
            <v>5125.5</v>
          </cell>
        </row>
        <row r="188">
          <cell r="A188" t="str">
            <v>052201 MGILLESPIE-34</v>
          </cell>
          <cell r="B188">
            <v>39636.230000000003</v>
          </cell>
          <cell r="C188">
            <v>0</v>
          </cell>
          <cell r="D188">
            <v>39636.230000000003</v>
          </cell>
        </row>
        <row r="189">
          <cell r="A189" t="str">
            <v>L9433A</v>
          </cell>
          <cell r="B189">
            <v>39000</v>
          </cell>
          <cell r="C189">
            <v>0</v>
          </cell>
          <cell r="D189">
            <v>39000</v>
          </cell>
        </row>
        <row r="190">
          <cell r="A190" t="str">
            <v>H45011AP</v>
          </cell>
          <cell r="B190">
            <v>38745</v>
          </cell>
          <cell r="C190">
            <v>0</v>
          </cell>
          <cell r="D190">
            <v>38745</v>
          </cell>
        </row>
        <row r="191">
          <cell r="A191" t="str">
            <v>H4120NT</v>
          </cell>
          <cell r="B191">
            <v>38667.379999999997</v>
          </cell>
          <cell r="C191">
            <v>38667.375</v>
          </cell>
          <cell r="D191">
            <v>4.9999999973806553E-3</v>
          </cell>
        </row>
        <row r="192">
          <cell r="A192" t="str">
            <v>H45202SF</v>
          </cell>
          <cell r="B192">
            <v>38368.74</v>
          </cell>
          <cell r="C192">
            <v>65773.078999999998</v>
          </cell>
          <cell r="D192">
            <v>-27404.339</v>
          </cell>
        </row>
        <row r="193">
          <cell r="A193" t="str">
            <v>H45282SB</v>
          </cell>
          <cell r="B193">
            <v>38259.35</v>
          </cell>
          <cell r="C193">
            <v>38259.35</v>
          </cell>
          <cell r="D193">
            <v>0</v>
          </cell>
        </row>
        <row r="194">
          <cell r="A194" t="str">
            <v>NW9506GL</v>
          </cell>
          <cell r="B194">
            <v>37132.5</v>
          </cell>
          <cell r="C194">
            <v>0</v>
          </cell>
          <cell r="D194">
            <v>37132.5</v>
          </cell>
        </row>
        <row r="195">
          <cell r="A195" t="str">
            <v>2144268-2</v>
          </cell>
          <cell r="B195">
            <v>35923.919999999998</v>
          </cell>
          <cell r="C195">
            <v>0</v>
          </cell>
          <cell r="D195">
            <v>35923.919999999998</v>
          </cell>
        </row>
        <row r="196">
          <cell r="A196" t="str">
            <v>NL11003</v>
          </cell>
          <cell r="B196">
            <v>35000</v>
          </cell>
          <cell r="C196">
            <v>0</v>
          </cell>
          <cell r="D196">
            <v>35000</v>
          </cell>
        </row>
        <row r="197">
          <cell r="A197" t="str">
            <v>H40202LP</v>
          </cell>
          <cell r="B197">
            <v>34677.199999999997</v>
          </cell>
          <cell r="C197">
            <v>174972.726</v>
          </cell>
          <cell r="D197">
            <v>-140295.52600000001</v>
          </cell>
        </row>
        <row r="198">
          <cell r="A198" t="str">
            <v>H40212LL</v>
          </cell>
          <cell r="B198">
            <v>33600.42</v>
          </cell>
          <cell r="C198">
            <v>1844</v>
          </cell>
          <cell r="D198">
            <v>31756.42</v>
          </cell>
        </row>
        <row r="199">
          <cell r="A199" t="str">
            <v>H40602LM</v>
          </cell>
          <cell r="B199">
            <v>32766.93</v>
          </cell>
          <cell r="C199">
            <v>16571.07</v>
          </cell>
          <cell r="D199">
            <v>16195.86</v>
          </cell>
        </row>
        <row r="200">
          <cell r="A200" t="str">
            <v>H4550ST</v>
          </cell>
          <cell r="B200">
            <v>32163.78</v>
          </cell>
          <cell r="C200">
            <v>0</v>
          </cell>
          <cell r="D200">
            <v>32163.78</v>
          </cell>
        </row>
        <row r="201">
          <cell r="A201" t="str">
            <v>H45202WG</v>
          </cell>
          <cell r="B201">
            <v>31837.52</v>
          </cell>
          <cell r="C201">
            <v>28172.32</v>
          </cell>
          <cell r="D201">
            <v>3665.2</v>
          </cell>
        </row>
        <row r="202">
          <cell r="A202" t="str">
            <v>H4901RA</v>
          </cell>
          <cell r="B202">
            <v>31802.11</v>
          </cell>
          <cell r="C202">
            <v>100827</v>
          </cell>
          <cell r="D202">
            <v>-69024.89</v>
          </cell>
        </row>
        <row r="203">
          <cell r="A203" t="str">
            <v>H40982LL</v>
          </cell>
          <cell r="B203">
            <v>31562.28</v>
          </cell>
          <cell r="C203">
            <v>32646.25</v>
          </cell>
          <cell r="D203">
            <v>-1083.97</v>
          </cell>
        </row>
        <row r="204">
          <cell r="A204" t="str">
            <v>H45202BT</v>
          </cell>
          <cell r="B204">
            <v>31557</v>
          </cell>
          <cell r="C204">
            <v>31557</v>
          </cell>
          <cell r="D204">
            <v>0</v>
          </cell>
        </row>
        <row r="205">
          <cell r="A205" t="str">
            <v>H45272SB</v>
          </cell>
          <cell r="B205">
            <v>31324.91</v>
          </cell>
          <cell r="C205">
            <v>28837.1</v>
          </cell>
          <cell r="D205">
            <v>2487.81</v>
          </cell>
        </row>
        <row r="206">
          <cell r="A206" t="str">
            <v>H45011PA</v>
          </cell>
          <cell r="B206">
            <v>31298.68</v>
          </cell>
          <cell r="C206">
            <v>11276.1</v>
          </cell>
          <cell r="D206">
            <v>20022.580000000002</v>
          </cell>
        </row>
        <row r="207">
          <cell r="A207" t="str">
            <v>H40012LE</v>
          </cell>
          <cell r="B207">
            <v>31256.16</v>
          </cell>
          <cell r="C207">
            <v>15310.9</v>
          </cell>
          <cell r="D207">
            <v>15945.26</v>
          </cell>
        </row>
        <row r="208">
          <cell r="A208" t="str">
            <v>H40982LF</v>
          </cell>
          <cell r="B208">
            <v>30898.86</v>
          </cell>
          <cell r="C208">
            <v>18081</v>
          </cell>
          <cell r="D208">
            <v>12817.86</v>
          </cell>
        </row>
        <row r="209">
          <cell r="A209" t="str">
            <v>H40412LH</v>
          </cell>
          <cell r="B209">
            <v>30401.360000000001</v>
          </cell>
          <cell r="C209">
            <v>90810</v>
          </cell>
          <cell r="D209">
            <v>-60408.639999999999</v>
          </cell>
        </row>
        <row r="210">
          <cell r="A210" t="str">
            <v>H40612LH</v>
          </cell>
          <cell r="B210">
            <v>30303.7</v>
          </cell>
          <cell r="C210">
            <v>2003.68</v>
          </cell>
          <cell r="D210">
            <v>28300.02</v>
          </cell>
        </row>
        <row r="211">
          <cell r="A211" t="str">
            <v>H4009K</v>
          </cell>
          <cell r="B211">
            <v>30201.23</v>
          </cell>
          <cell r="C211">
            <v>7804.0640000000003</v>
          </cell>
          <cell r="D211">
            <v>22397.165999999997</v>
          </cell>
        </row>
        <row r="212">
          <cell r="A212" t="str">
            <v>L9426A</v>
          </cell>
          <cell r="B212">
            <v>30000</v>
          </cell>
          <cell r="C212">
            <v>0</v>
          </cell>
          <cell r="D212">
            <v>30000</v>
          </cell>
        </row>
        <row r="213">
          <cell r="A213" t="str">
            <v>H4812JB</v>
          </cell>
          <cell r="B213">
            <v>29753.119999999999</v>
          </cell>
          <cell r="C213">
            <v>4780</v>
          </cell>
          <cell r="D213">
            <v>24973.119999999999</v>
          </cell>
        </row>
        <row r="214">
          <cell r="A214" t="str">
            <v>H4550PB</v>
          </cell>
          <cell r="B214">
            <v>29004.67</v>
          </cell>
          <cell r="C214">
            <v>0</v>
          </cell>
          <cell r="D214">
            <v>29004.67</v>
          </cell>
        </row>
        <row r="215">
          <cell r="A215" t="str">
            <v>H46222AD</v>
          </cell>
          <cell r="B215">
            <v>28716.29</v>
          </cell>
          <cell r="C215">
            <v>8285.3619999999992</v>
          </cell>
          <cell r="D215">
            <v>20430.928</v>
          </cell>
        </row>
        <row r="216">
          <cell r="A216" t="str">
            <v>H4500SW</v>
          </cell>
          <cell r="B216">
            <v>28532.5</v>
          </cell>
          <cell r="C216">
            <v>11356.5</v>
          </cell>
          <cell r="D216">
            <v>17176</v>
          </cell>
        </row>
        <row r="217">
          <cell r="A217" t="str">
            <v>H45011AV</v>
          </cell>
          <cell r="B217">
            <v>28445</v>
          </cell>
          <cell r="C217">
            <v>28700</v>
          </cell>
          <cell r="D217">
            <v>-255</v>
          </cell>
        </row>
        <row r="218">
          <cell r="A218" t="str">
            <v>H40582L</v>
          </cell>
          <cell r="B218">
            <v>28316.45</v>
          </cell>
          <cell r="C218">
            <v>3636.864</v>
          </cell>
          <cell r="D218">
            <v>24679.585999999999</v>
          </cell>
        </row>
        <row r="219">
          <cell r="A219" t="str">
            <v>H4701SC</v>
          </cell>
          <cell r="B219">
            <v>28123.95</v>
          </cell>
          <cell r="C219">
            <v>20965.103999999999</v>
          </cell>
          <cell r="D219">
            <v>7158.8460000000014</v>
          </cell>
        </row>
        <row r="220">
          <cell r="A220" t="str">
            <v>H42562LD</v>
          </cell>
          <cell r="B220">
            <v>27814.49</v>
          </cell>
          <cell r="C220">
            <v>32287.5</v>
          </cell>
          <cell r="D220">
            <v>-4473.01</v>
          </cell>
        </row>
        <row r="221">
          <cell r="A221" t="str">
            <v>46-285515G1</v>
          </cell>
          <cell r="B221">
            <v>27721.200000000001</v>
          </cell>
          <cell r="C221">
            <v>0</v>
          </cell>
          <cell r="D221">
            <v>27721.200000000001</v>
          </cell>
        </row>
        <row r="222">
          <cell r="A222" t="str">
            <v>H44022LH</v>
          </cell>
          <cell r="B222">
            <v>27690.48</v>
          </cell>
          <cell r="C222">
            <v>0</v>
          </cell>
          <cell r="D222">
            <v>27690.48</v>
          </cell>
        </row>
        <row r="223">
          <cell r="A223" t="str">
            <v>H42592LS</v>
          </cell>
          <cell r="B223">
            <v>27510.03</v>
          </cell>
          <cell r="C223">
            <v>33392.910000000003</v>
          </cell>
          <cell r="D223">
            <v>-5882.88</v>
          </cell>
        </row>
        <row r="224">
          <cell r="A224" t="str">
            <v>H45001NZ</v>
          </cell>
          <cell r="B224">
            <v>26862.5</v>
          </cell>
          <cell r="C224">
            <v>19731.25</v>
          </cell>
          <cell r="D224">
            <v>7131.25</v>
          </cell>
        </row>
        <row r="225">
          <cell r="A225" t="str">
            <v>H45511TA</v>
          </cell>
          <cell r="B225">
            <v>26799.69</v>
          </cell>
          <cell r="C225">
            <v>0</v>
          </cell>
          <cell r="D225">
            <v>26799.69</v>
          </cell>
        </row>
        <row r="226">
          <cell r="A226" t="str">
            <v>H44012LJ</v>
          </cell>
          <cell r="B226">
            <v>26723.48</v>
          </cell>
          <cell r="C226">
            <v>17590.612000000001</v>
          </cell>
          <cell r="D226">
            <v>9132.8679999999986</v>
          </cell>
        </row>
        <row r="227">
          <cell r="A227" t="str">
            <v>H40562LA</v>
          </cell>
          <cell r="B227">
            <v>26091.03</v>
          </cell>
          <cell r="C227">
            <v>5620.0780000000004</v>
          </cell>
          <cell r="D227">
            <v>20470.951999999997</v>
          </cell>
        </row>
        <row r="228">
          <cell r="A228" t="str">
            <v>H4120MC</v>
          </cell>
          <cell r="B228">
            <v>25879.99</v>
          </cell>
          <cell r="C228">
            <v>39077.96</v>
          </cell>
          <cell r="D228">
            <v>-13197.97</v>
          </cell>
        </row>
        <row r="229">
          <cell r="A229" t="str">
            <v>H42572LM</v>
          </cell>
          <cell r="B229">
            <v>25679.83</v>
          </cell>
          <cell r="C229">
            <v>19447.038</v>
          </cell>
          <cell r="D229">
            <v>6232.7920000000013</v>
          </cell>
        </row>
        <row r="230">
          <cell r="A230" t="str">
            <v>H40552LH</v>
          </cell>
          <cell r="B230">
            <v>25625</v>
          </cell>
          <cell r="C230">
            <v>23062.5</v>
          </cell>
          <cell r="D230">
            <v>2562.5</v>
          </cell>
        </row>
        <row r="231">
          <cell r="A231" t="str">
            <v>H40562LD</v>
          </cell>
          <cell r="B231">
            <v>25455.72</v>
          </cell>
          <cell r="C231">
            <v>22099</v>
          </cell>
          <cell r="D231">
            <v>3356.72</v>
          </cell>
        </row>
        <row r="232">
          <cell r="A232">
            <v>2294521</v>
          </cell>
          <cell r="B232">
            <v>25416</v>
          </cell>
          <cell r="D232">
            <v>25416</v>
          </cell>
        </row>
        <row r="233">
          <cell r="A233" t="str">
            <v>L9435B</v>
          </cell>
          <cell r="B233">
            <v>25000</v>
          </cell>
          <cell r="C233">
            <v>0</v>
          </cell>
          <cell r="D233">
            <v>25000</v>
          </cell>
        </row>
        <row r="234">
          <cell r="A234" t="str">
            <v>L9506B</v>
          </cell>
          <cell r="B234">
            <v>25000</v>
          </cell>
          <cell r="C234">
            <v>0</v>
          </cell>
          <cell r="D234">
            <v>25000</v>
          </cell>
        </row>
        <row r="235">
          <cell r="A235" t="str">
            <v>H40212LD</v>
          </cell>
          <cell r="B235">
            <v>24956.83</v>
          </cell>
          <cell r="C235">
            <v>71944.504000000001</v>
          </cell>
          <cell r="D235">
            <v>-46987.673999999999</v>
          </cell>
        </row>
        <row r="236">
          <cell r="A236" t="str">
            <v>H4550PJ</v>
          </cell>
          <cell r="B236">
            <v>24459.33</v>
          </cell>
          <cell r="C236">
            <v>13000.21</v>
          </cell>
          <cell r="D236">
            <v>11459.12</v>
          </cell>
        </row>
        <row r="237">
          <cell r="A237" t="str">
            <v>FB307380</v>
          </cell>
          <cell r="B237">
            <v>24457.73</v>
          </cell>
          <cell r="C237">
            <v>0</v>
          </cell>
          <cell r="D237">
            <v>24457.73</v>
          </cell>
        </row>
        <row r="238">
          <cell r="A238" t="str">
            <v>H40052LF</v>
          </cell>
          <cell r="B238">
            <v>24407.91</v>
          </cell>
          <cell r="C238">
            <v>15260.67</v>
          </cell>
          <cell r="D238">
            <v>9147.24</v>
          </cell>
        </row>
        <row r="239">
          <cell r="A239" t="str">
            <v>H4300MM</v>
          </cell>
          <cell r="B239">
            <v>24350.02</v>
          </cell>
          <cell r="C239">
            <v>20399.524000000001</v>
          </cell>
          <cell r="D239">
            <v>3950.4959999999992</v>
          </cell>
        </row>
        <row r="240">
          <cell r="A240" t="str">
            <v>L9437A</v>
          </cell>
          <cell r="B240">
            <v>24000</v>
          </cell>
          <cell r="C240">
            <v>0</v>
          </cell>
          <cell r="D240">
            <v>24000</v>
          </cell>
        </row>
        <row r="241">
          <cell r="A241" t="str">
            <v>H40552LN</v>
          </cell>
          <cell r="B241">
            <v>23906.42</v>
          </cell>
          <cell r="C241">
            <v>27485.248</v>
          </cell>
          <cell r="D241">
            <v>-3578.8280000000013</v>
          </cell>
        </row>
        <row r="242">
          <cell r="A242" t="str">
            <v>KN100062</v>
          </cell>
          <cell r="B242">
            <v>23462.86</v>
          </cell>
          <cell r="D242">
            <v>23462.86</v>
          </cell>
        </row>
        <row r="243">
          <cell r="A243" t="str">
            <v>H4820KK</v>
          </cell>
          <cell r="B243">
            <v>23139.37</v>
          </cell>
          <cell r="C243">
            <v>30852.5</v>
          </cell>
          <cell r="D243">
            <v>-7713.13</v>
          </cell>
        </row>
        <row r="244">
          <cell r="A244" t="str">
            <v>H42122LB</v>
          </cell>
          <cell r="B244">
            <v>22191.35</v>
          </cell>
          <cell r="C244">
            <v>0</v>
          </cell>
          <cell r="D244">
            <v>22191.35</v>
          </cell>
        </row>
        <row r="245">
          <cell r="A245" t="str">
            <v>H43512LA</v>
          </cell>
          <cell r="B245">
            <v>22166.560000000001</v>
          </cell>
          <cell r="C245">
            <v>0</v>
          </cell>
          <cell r="D245">
            <v>22166.560000000001</v>
          </cell>
        </row>
        <row r="246">
          <cell r="A246">
            <v>2294523</v>
          </cell>
          <cell r="B246">
            <v>21818.400000000001</v>
          </cell>
          <cell r="D246">
            <v>21818.400000000001</v>
          </cell>
        </row>
        <row r="247">
          <cell r="A247" t="str">
            <v>E8370RR</v>
          </cell>
          <cell r="B247">
            <v>21608</v>
          </cell>
          <cell r="C247">
            <v>9898</v>
          </cell>
          <cell r="D247">
            <v>11710</v>
          </cell>
        </row>
        <row r="248">
          <cell r="A248" t="str">
            <v>H42572LJ</v>
          </cell>
          <cell r="B248">
            <v>21545</v>
          </cell>
          <cell r="C248">
            <v>21525</v>
          </cell>
          <cell r="D248">
            <v>20</v>
          </cell>
        </row>
        <row r="249">
          <cell r="A249" t="str">
            <v>H4830JC</v>
          </cell>
          <cell r="B249">
            <v>21225.040000000001</v>
          </cell>
          <cell r="C249">
            <v>24515.871999999999</v>
          </cell>
          <cell r="D249">
            <v>-3290.8319999999985</v>
          </cell>
        </row>
        <row r="250">
          <cell r="A250" t="str">
            <v>H4739L</v>
          </cell>
          <cell r="B250">
            <v>21012.86</v>
          </cell>
          <cell r="D250">
            <v>21012.86</v>
          </cell>
        </row>
        <row r="251">
          <cell r="A251" t="str">
            <v>H40072L</v>
          </cell>
          <cell r="B251">
            <v>20502.900000000001</v>
          </cell>
          <cell r="C251">
            <v>18452.61</v>
          </cell>
          <cell r="D251">
            <v>2050.29</v>
          </cell>
        </row>
        <row r="252">
          <cell r="A252" t="str">
            <v>H42572LP</v>
          </cell>
          <cell r="B252">
            <v>20500</v>
          </cell>
          <cell r="C252">
            <v>20500</v>
          </cell>
          <cell r="D252">
            <v>0</v>
          </cell>
        </row>
        <row r="253">
          <cell r="A253" t="str">
            <v>E8200DK</v>
          </cell>
          <cell r="B253">
            <v>20099</v>
          </cell>
          <cell r="C253">
            <v>18090</v>
          </cell>
          <cell r="D253">
            <v>2009</v>
          </cell>
        </row>
        <row r="254">
          <cell r="A254" t="str">
            <v>H4830JS</v>
          </cell>
          <cell r="B254">
            <v>20081.68</v>
          </cell>
          <cell r="C254">
            <v>23370.838</v>
          </cell>
          <cell r="D254">
            <v>-3289.1579999999994</v>
          </cell>
        </row>
        <row r="255">
          <cell r="A255" t="str">
            <v>L9409B</v>
          </cell>
          <cell r="B255">
            <v>20000</v>
          </cell>
          <cell r="C255">
            <v>0</v>
          </cell>
          <cell r="D255">
            <v>20000</v>
          </cell>
        </row>
        <row r="256">
          <cell r="A256" t="str">
            <v>L9432A</v>
          </cell>
          <cell r="B256">
            <v>20000</v>
          </cell>
          <cell r="C256">
            <v>0</v>
          </cell>
          <cell r="D256">
            <v>20000</v>
          </cell>
        </row>
        <row r="257">
          <cell r="A257" t="str">
            <v>NW8310PJ</v>
          </cell>
          <cell r="B257">
            <v>19977.07</v>
          </cell>
          <cell r="C257">
            <v>20315.7</v>
          </cell>
          <cell r="D257">
            <v>-338.63</v>
          </cell>
        </row>
        <row r="258">
          <cell r="A258" t="str">
            <v>H45011CG</v>
          </cell>
          <cell r="B258">
            <v>19771.849999999999</v>
          </cell>
          <cell r="C258">
            <v>13640</v>
          </cell>
          <cell r="D258">
            <v>6131.85</v>
          </cell>
        </row>
        <row r="259">
          <cell r="A259">
            <v>2111170</v>
          </cell>
          <cell r="B259">
            <v>19725.3</v>
          </cell>
          <cell r="D259">
            <v>19725.3</v>
          </cell>
        </row>
        <row r="260">
          <cell r="A260" t="str">
            <v>H4901SC</v>
          </cell>
          <cell r="B260">
            <v>19464.810000000001</v>
          </cell>
          <cell r="C260">
            <v>22979.325000000004</v>
          </cell>
          <cell r="D260">
            <v>-3514.5150000000031</v>
          </cell>
        </row>
        <row r="261">
          <cell r="A261" t="str">
            <v>H45202DB</v>
          </cell>
          <cell r="B261">
            <v>19077.87</v>
          </cell>
          <cell r="C261">
            <v>34357.050000000003</v>
          </cell>
          <cell r="D261">
            <v>-15279.18</v>
          </cell>
        </row>
        <row r="262">
          <cell r="A262" t="str">
            <v>H42152LE</v>
          </cell>
          <cell r="B262">
            <v>18965.93</v>
          </cell>
          <cell r="C262">
            <v>0</v>
          </cell>
          <cell r="D262">
            <v>18965.93</v>
          </cell>
        </row>
        <row r="263">
          <cell r="A263" t="str">
            <v>H45011AT</v>
          </cell>
          <cell r="B263">
            <v>18887.78</v>
          </cell>
          <cell r="C263">
            <v>3228.75</v>
          </cell>
          <cell r="D263">
            <v>15659.03</v>
          </cell>
        </row>
        <row r="264">
          <cell r="A264" t="str">
            <v>H42152LP</v>
          </cell>
          <cell r="B264">
            <v>18774.330000000002</v>
          </cell>
          <cell r="C264">
            <v>0</v>
          </cell>
          <cell r="D264">
            <v>18774.330000000002</v>
          </cell>
        </row>
        <row r="265">
          <cell r="A265">
            <v>2267259</v>
          </cell>
          <cell r="B265">
            <v>18766</v>
          </cell>
          <cell r="D265">
            <v>18766</v>
          </cell>
        </row>
        <row r="266">
          <cell r="A266" t="str">
            <v>H42132LJ</v>
          </cell>
          <cell r="B266">
            <v>18534.05</v>
          </cell>
          <cell r="C266">
            <v>0</v>
          </cell>
          <cell r="D266">
            <v>18534.05</v>
          </cell>
        </row>
        <row r="267">
          <cell r="A267" t="str">
            <v>H40402LB</v>
          </cell>
          <cell r="B267">
            <v>18191.79</v>
          </cell>
          <cell r="C267">
            <v>0</v>
          </cell>
          <cell r="D267">
            <v>18191.79</v>
          </cell>
        </row>
        <row r="268">
          <cell r="A268" t="str">
            <v>H4820JR</v>
          </cell>
          <cell r="B268">
            <v>18184.830000000002</v>
          </cell>
          <cell r="C268">
            <v>0</v>
          </cell>
          <cell r="D268">
            <v>18184.830000000002</v>
          </cell>
        </row>
        <row r="269">
          <cell r="A269" t="str">
            <v>H4061B</v>
          </cell>
          <cell r="B269">
            <v>17916.060000000001</v>
          </cell>
          <cell r="C269">
            <v>15325.109</v>
          </cell>
          <cell r="D269">
            <v>2590.9510000000009</v>
          </cell>
        </row>
        <row r="270">
          <cell r="A270" t="str">
            <v>H42562LR</v>
          </cell>
          <cell r="B270">
            <v>17887.89</v>
          </cell>
          <cell r="C270">
            <v>17220</v>
          </cell>
          <cell r="D270">
            <v>667.88999999999942</v>
          </cell>
        </row>
        <row r="271">
          <cell r="A271" t="str">
            <v>H45511EA</v>
          </cell>
          <cell r="B271">
            <v>17825.689999999999</v>
          </cell>
          <cell r="C271">
            <v>0</v>
          </cell>
          <cell r="D271">
            <v>17825.689999999999</v>
          </cell>
        </row>
        <row r="272">
          <cell r="A272" t="str">
            <v>H4820KL</v>
          </cell>
          <cell r="B272">
            <v>17343.78</v>
          </cell>
          <cell r="C272">
            <v>15943.3</v>
          </cell>
          <cell r="D272">
            <v>1400.48</v>
          </cell>
        </row>
        <row r="273">
          <cell r="A273" t="str">
            <v>H4830JE</v>
          </cell>
          <cell r="B273">
            <v>17080.88</v>
          </cell>
          <cell r="C273">
            <v>9509.2649999999994</v>
          </cell>
          <cell r="D273">
            <v>7571.6150000000016</v>
          </cell>
        </row>
        <row r="274">
          <cell r="A274" t="str">
            <v>H40622L</v>
          </cell>
          <cell r="B274">
            <v>16727.64</v>
          </cell>
          <cell r="C274">
            <v>3396.0060000000003</v>
          </cell>
          <cell r="D274">
            <v>13331.634</v>
          </cell>
        </row>
        <row r="275">
          <cell r="A275" t="str">
            <v>H42602LB</v>
          </cell>
          <cell r="B275">
            <v>16713.28</v>
          </cell>
          <cell r="C275">
            <v>6742.7280000000001</v>
          </cell>
          <cell r="D275">
            <v>9970.5519999999997</v>
          </cell>
        </row>
        <row r="276">
          <cell r="A276">
            <v>2261018</v>
          </cell>
          <cell r="B276">
            <v>16415.39</v>
          </cell>
          <cell r="D276">
            <v>16415.39</v>
          </cell>
        </row>
        <row r="277">
          <cell r="A277" t="str">
            <v>FB307381</v>
          </cell>
          <cell r="B277">
            <v>16356.59</v>
          </cell>
          <cell r="C277">
            <v>0</v>
          </cell>
          <cell r="D277">
            <v>16356.59</v>
          </cell>
        </row>
        <row r="278">
          <cell r="A278" t="str">
            <v>FB307382</v>
          </cell>
          <cell r="B278">
            <v>16356.59</v>
          </cell>
          <cell r="C278">
            <v>0</v>
          </cell>
          <cell r="D278">
            <v>16356.59</v>
          </cell>
        </row>
        <row r="279">
          <cell r="A279" t="str">
            <v>H45001YZ</v>
          </cell>
          <cell r="B279">
            <v>16316.12</v>
          </cell>
          <cell r="C279">
            <v>52651.368000000002</v>
          </cell>
          <cell r="D279">
            <v>-36335.247999999992</v>
          </cell>
        </row>
        <row r="280">
          <cell r="A280" t="str">
            <v>H42692LL</v>
          </cell>
          <cell r="B280">
            <v>16308.84</v>
          </cell>
          <cell r="C280">
            <v>15375</v>
          </cell>
          <cell r="D280">
            <v>933.84</v>
          </cell>
        </row>
        <row r="281">
          <cell r="A281" t="str">
            <v>H46022LH</v>
          </cell>
          <cell r="B281">
            <v>16207.51</v>
          </cell>
          <cell r="C281">
            <v>13347.362000000001</v>
          </cell>
          <cell r="D281">
            <v>2860.1479999999992</v>
          </cell>
        </row>
        <row r="282">
          <cell r="A282" t="str">
            <v>L9435A</v>
          </cell>
          <cell r="B282">
            <v>16000</v>
          </cell>
          <cell r="C282">
            <v>0</v>
          </cell>
          <cell r="D282">
            <v>16000</v>
          </cell>
        </row>
        <row r="283">
          <cell r="A283" t="str">
            <v>H45001KB</v>
          </cell>
          <cell r="B283">
            <v>15492.85</v>
          </cell>
          <cell r="C283">
            <v>8070</v>
          </cell>
          <cell r="D283">
            <v>7422.85</v>
          </cell>
        </row>
        <row r="284">
          <cell r="A284" t="str">
            <v>H4061RA</v>
          </cell>
          <cell r="B284">
            <v>15102.14</v>
          </cell>
          <cell r="C284">
            <v>15102.135</v>
          </cell>
          <cell r="D284">
            <v>4.9999999991996447E-3</v>
          </cell>
        </row>
        <row r="285">
          <cell r="A285" t="str">
            <v>L9311C</v>
          </cell>
          <cell r="B285">
            <v>15000</v>
          </cell>
          <cell r="C285">
            <v>0</v>
          </cell>
          <cell r="D285">
            <v>15000</v>
          </cell>
        </row>
        <row r="286">
          <cell r="A286" t="str">
            <v>H40602LL</v>
          </cell>
          <cell r="B286">
            <v>14899.75</v>
          </cell>
          <cell r="C286">
            <v>16788.114000000001</v>
          </cell>
          <cell r="D286">
            <v>-1888.3640000000014</v>
          </cell>
        </row>
        <row r="287">
          <cell r="A287" t="str">
            <v>H40552L</v>
          </cell>
          <cell r="B287">
            <v>14701.61</v>
          </cell>
          <cell r="C287">
            <v>14449.64</v>
          </cell>
          <cell r="D287">
            <v>251.97000000000116</v>
          </cell>
        </row>
        <row r="288">
          <cell r="A288">
            <v>2286354</v>
          </cell>
          <cell r="B288">
            <v>14562</v>
          </cell>
          <cell r="D288">
            <v>14562</v>
          </cell>
        </row>
        <row r="289">
          <cell r="A289" t="str">
            <v>H40212LK</v>
          </cell>
          <cell r="B289">
            <v>14544.56</v>
          </cell>
          <cell r="C289">
            <v>30426.141</v>
          </cell>
          <cell r="D289">
            <v>-15881.581</v>
          </cell>
        </row>
        <row r="290">
          <cell r="A290" t="str">
            <v>H4300MG</v>
          </cell>
          <cell r="B290">
            <v>14318.33</v>
          </cell>
          <cell r="C290">
            <v>5056.55</v>
          </cell>
          <cell r="D290">
            <v>9261.7800000000007</v>
          </cell>
        </row>
        <row r="291">
          <cell r="A291" t="str">
            <v>H4009KA</v>
          </cell>
          <cell r="B291">
            <v>14254.68</v>
          </cell>
          <cell r="C291">
            <v>0</v>
          </cell>
          <cell r="D291">
            <v>14254.68</v>
          </cell>
        </row>
        <row r="292">
          <cell r="A292" t="str">
            <v>H4800PB</v>
          </cell>
          <cell r="B292">
            <v>14138.46</v>
          </cell>
          <cell r="C292">
            <v>12699.1</v>
          </cell>
          <cell r="D292">
            <v>1439.36</v>
          </cell>
        </row>
        <row r="293">
          <cell r="A293" t="str">
            <v>FB200831</v>
          </cell>
          <cell r="B293">
            <v>14130.42</v>
          </cell>
          <cell r="C293">
            <v>0</v>
          </cell>
          <cell r="D293">
            <v>14130.42</v>
          </cell>
        </row>
        <row r="294">
          <cell r="A294" t="str">
            <v>H42562LE</v>
          </cell>
          <cell r="B294">
            <v>13927.86</v>
          </cell>
          <cell r="C294">
            <v>13927.855</v>
          </cell>
          <cell r="D294">
            <v>5.0000000010186341E-3</v>
          </cell>
        </row>
        <row r="295">
          <cell r="A295" t="str">
            <v>H4830LH</v>
          </cell>
          <cell r="B295">
            <v>13907.04</v>
          </cell>
          <cell r="C295">
            <v>0</v>
          </cell>
          <cell r="D295">
            <v>13907.04</v>
          </cell>
        </row>
        <row r="296">
          <cell r="A296" t="str">
            <v>H44022LE</v>
          </cell>
          <cell r="B296">
            <v>13739.65</v>
          </cell>
          <cell r="C296">
            <v>2818.3440000000001</v>
          </cell>
          <cell r="D296">
            <v>10921.306</v>
          </cell>
        </row>
        <row r="297">
          <cell r="A297" t="str">
            <v>H4830LK</v>
          </cell>
          <cell r="B297">
            <v>13562.52</v>
          </cell>
          <cell r="C297">
            <v>0</v>
          </cell>
          <cell r="D297">
            <v>13562.52</v>
          </cell>
        </row>
        <row r="298">
          <cell r="A298" t="str">
            <v>H4300MR</v>
          </cell>
          <cell r="B298">
            <v>13485.15</v>
          </cell>
          <cell r="C298">
            <v>2834.1</v>
          </cell>
          <cell r="D298">
            <v>10651.05</v>
          </cell>
        </row>
        <row r="299">
          <cell r="A299" t="str">
            <v>H45202SC</v>
          </cell>
          <cell r="B299">
            <v>13287</v>
          </cell>
          <cell r="C299">
            <v>13287</v>
          </cell>
          <cell r="D299">
            <v>0</v>
          </cell>
        </row>
        <row r="300">
          <cell r="A300" t="str">
            <v>H4550KB</v>
          </cell>
          <cell r="B300">
            <v>13278.36</v>
          </cell>
          <cell r="C300">
            <v>3264.3449999999998</v>
          </cell>
          <cell r="D300">
            <v>10014.015000000001</v>
          </cell>
        </row>
        <row r="301">
          <cell r="A301" t="str">
            <v>H45252CS</v>
          </cell>
          <cell r="B301">
            <v>13236.68</v>
          </cell>
          <cell r="C301">
            <v>17744.16</v>
          </cell>
          <cell r="D301">
            <v>-4507.4799999999996</v>
          </cell>
        </row>
        <row r="302">
          <cell r="A302" t="str">
            <v>H40602LB</v>
          </cell>
          <cell r="B302">
            <v>13065.5</v>
          </cell>
          <cell r="C302">
            <v>11121.25</v>
          </cell>
          <cell r="D302">
            <v>1944.25</v>
          </cell>
        </row>
        <row r="303">
          <cell r="A303" t="str">
            <v>H4700LE</v>
          </cell>
          <cell r="B303">
            <v>12938.96</v>
          </cell>
          <cell r="C303">
            <v>13135.2</v>
          </cell>
          <cell r="D303">
            <v>-196.24</v>
          </cell>
        </row>
        <row r="304">
          <cell r="A304">
            <v>2322177</v>
          </cell>
          <cell r="B304">
            <v>12667.93</v>
          </cell>
          <cell r="C304">
            <v>0</v>
          </cell>
          <cell r="D304">
            <v>12667.93</v>
          </cell>
        </row>
        <row r="305">
          <cell r="A305" t="str">
            <v>H42522LF</v>
          </cell>
          <cell r="B305">
            <v>12576.3</v>
          </cell>
          <cell r="C305">
            <v>12576.3</v>
          </cell>
          <cell r="D305">
            <v>0</v>
          </cell>
        </row>
        <row r="306">
          <cell r="A306" t="str">
            <v>H40392LR</v>
          </cell>
          <cell r="B306">
            <v>12353.21</v>
          </cell>
          <cell r="C306">
            <v>0</v>
          </cell>
          <cell r="D306">
            <v>12353.21</v>
          </cell>
        </row>
        <row r="307">
          <cell r="A307" t="str">
            <v>H45011ME</v>
          </cell>
          <cell r="B307">
            <v>12192.92</v>
          </cell>
          <cell r="C307">
            <v>5749.8180000000002</v>
          </cell>
          <cell r="D307">
            <v>6443.1019999999999</v>
          </cell>
        </row>
        <row r="308">
          <cell r="A308" t="str">
            <v>L9434A</v>
          </cell>
          <cell r="B308">
            <v>12000</v>
          </cell>
          <cell r="C308">
            <v>0</v>
          </cell>
          <cell r="D308">
            <v>12000</v>
          </cell>
        </row>
        <row r="309">
          <cell r="A309" t="str">
            <v>H45202TC</v>
          </cell>
          <cell r="B309">
            <v>11953.15</v>
          </cell>
          <cell r="C309">
            <v>1620</v>
          </cell>
          <cell r="D309">
            <v>10333.15</v>
          </cell>
        </row>
        <row r="310">
          <cell r="A310" t="str">
            <v>2299702-2</v>
          </cell>
          <cell r="B310">
            <v>11937.6</v>
          </cell>
          <cell r="D310">
            <v>11937.6</v>
          </cell>
        </row>
        <row r="311">
          <cell r="A311">
            <v>2264600</v>
          </cell>
          <cell r="B311">
            <v>11889.6</v>
          </cell>
          <cell r="D311">
            <v>11889.6</v>
          </cell>
        </row>
        <row r="312">
          <cell r="A312" t="str">
            <v>H4760DM</v>
          </cell>
          <cell r="B312">
            <v>11795.25</v>
          </cell>
          <cell r="C312">
            <v>0</v>
          </cell>
          <cell r="D312">
            <v>11795.25</v>
          </cell>
        </row>
        <row r="313">
          <cell r="A313" t="str">
            <v>H45001HA</v>
          </cell>
          <cell r="B313">
            <v>11495.82</v>
          </cell>
          <cell r="C313">
            <v>0</v>
          </cell>
          <cell r="D313">
            <v>11495.82</v>
          </cell>
        </row>
        <row r="314">
          <cell r="A314" t="str">
            <v>H45202DE</v>
          </cell>
          <cell r="B314">
            <v>11380.62</v>
          </cell>
          <cell r="C314">
            <v>10182.82</v>
          </cell>
          <cell r="D314">
            <v>1197.8</v>
          </cell>
        </row>
        <row r="315">
          <cell r="A315" t="str">
            <v>H4800PA</v>
          </cell>
          <cell r="B315">
            <v>11227.86</v>
          </cell>
          <cell r="C315">
            <v>4726.58</v>
          </cell>
          <cell r="D315">
            <v>6501.28</v>
          </cell>
        </row>
        <row r="316">
          <cell r="A316" t="str">
            <v>H45511CC</v>
          </cell>
          <cell r="B316">
            <v>11122.26</v>
          </cell>
          <cell r="C316">
            <v>520.90599999999995</v>
          </cell>
          <cell r="D316">
            <v>10601.353999999999</v>
          </cell>
        </row>
        <row r="317">
          <cell r="A317" t="str">
            <v>H4550KP</v>
          </cell>
          <cell r="B317">
            <v>10948.6</v>
          </cell>
          <cell r="C317">
            <v>7888.9089999999997</v>
          </cell>
          <cell r="D317">
            <v>3059.6910000000007</v>
          </cell>
        </row>
        <row r="318">
          <cell r="A318" t="str">
            <v>H41162LG</v>
          </cell>
          <cell r="B318">
            <v>10901.06</v>
          </cell>
          <cell r="C318">
            <v>4500.652</v>
          </cell>
          <cell r="D318">
            <v>6400.4080000000031</v>
          </cell>
        </row>
        <row r="319">
          <cell r="A319">
            <v>2294516</v>
          </cell>
          <cell r="B319">
            <v>10866</v>
          </cell>
          <cell r="D319">
            <v>10866</v>
          </cell>
        </row>
        <row r="320">
          <cell r="A320" t="str">
            <v>H4200JD</v>
          </cell>
          <cell r="B320">
            <v>10826.9</v>
          </cell>
          <cell r="D320">
            <v>10826.9</v>
          </cell>
        </row>
        <row r="321">
          <cell r="A321" t="str">
            <v>H4700LT</v>
          </cell>
          <cell r="B321">
            <v>10782.47</v>
          </cell>
          <cell r="C321">
            <v>10946</v>
          </cell>
          <cell r="D321">
            <v>-163.53000000000065</v>
          </cell>
        </row>
        <row r="322">
          <cell r="A322" t="str">
            <v>H45011AY</v>
          </cell>
          <cell r="B322">
            <v>10762.44</v>
          </cell>
          <cell r="C322">
            <v>0</v>
          </cell>
          <cell r="D322">
            <v>10762.44</v>
          </cell>
        </row>
        <row r="323">
          <cell r="A323" t="str">
            <v>H45001LK</v>
          </cell>
          <cell r="B323">
            <v>10674.93</v>
          </cell>
          <cell r="C323">
            <v>12556.125</v>
          </cell>
          <cell r="D323">
            <v>-1881.1949999999999</v>
          </cell>
        </row>
        <row r="324">
          <cell r="A324" t="str">
            <v>H40552LL</v>
          </cell>
          <cell r="B324">
            <v>10317.43</v>
          </cell>
          <cell r="C324">
            <v>7475.4479999999994</v>
          </cell>
          <cell r="D324">
            <v>2841.9820000000009</v>
          </cell>
        </row>
        <row r="325">
          <cell r="A325" t="str">
            <v>H45001B</v>
          </cell>
          <cell r="B325">
            <v>10206.65</v>
          </cell>
          <cell r="C325">
            <v>4828.16</v>
          </cell>
          <cell r="D325">
            <v>5378.49</v>
          </cell>
        </row>
        <row r="326">
          <cell r="A326" t="str">
            <v>H4029PA</v>
          </cell>
          <cell r="B326">
            <v>10136.44</v>
          </cell>
          <cell r="C326">
            <v>10136.436</v>
          </cell>
          <cell r="D326">
            <v>4.0000000008149073E-3</v>
          </cell>
        </row>
        <row r="327">
          <cell r="A327" t="str">
            <v>H4550KR</v>
          </cell>
          <cell r="B327">
            <v>10105.66</v>
          </cell>
          <cell r="C327">
            <v>8842.5540000000001</v>
          </cell>
          <cell r="D327">
            <v>1263.1059999999998</v>
          </cell>
        </row>
        <row r="328">
          <cell r="A328">
            <v>2264598</v>
          </cell>
          <cell r="B328">
            <v>10024.799999999999</v>
          </cell>
          <cell r="D328">
            <v>10024.799999999999</v>
          </cell>
        </row>
        <row r="329">
          <cell r="A329" t="str">
            <v>H43132LF</v>
          </cell>
          <cell r="B329">
            <v>9987.6</v>
          </cell>
          <cell r="C329">
            <v>5537.57</v>
          </cell>
          <cell r="D329">
            <v>4450.03</v>
          </cell>
        </row>
        <row r="330">
          <cell r="A330" t="str">
            <v>H44012LH</v>
          </cell>
          <cell r="B330">
            <v>9844.1200000000008</v>
          </cell>
          <cell r="C330">
            <v>9200.4</v>
          </cell>
          <cell r="D330">
            <v>643.71999999999935</v>
          </cell>
        </row>
        <row r="331">
          <cell r="A331" t="str">
            <v>H45001GH</v>
          </cell>
          <cell r="B331">
            <v>9760.51</v>
          </cell>
          <cell r="C331">
            <v>3024.6419999999998</v>
          </cell>
          <cell r="D331">
            <v>6735.8680000000004</v>
          </cell>
        </row>
        <row r="332">
          <cell r="A332" t="str">
            <v>H4820KN</v>
          </cell>
          <cell r="B332">
            <v>9758</v>
          </cell>
          <cell r="C332">
            <v>0</v>
          </cell>
          <cell r="D332">
            <v>9758</v>
          </cell>
        </row>
        <row r="333">
          <cell r="A333" t="str">
            <v>H4820KP</v>
          </cell>
          <cell r="B333">
            <v>9758</v>
          </cell>
          <cell r="C333">
            <v>0</v>
          </cell>
          <cell r="D333">
            <v>9758</v>
          </cell>
        </row>
        <row r="334">
          <cell r="A334" t="str">
            <v>H4800PC</v>
          </cell>
          <cell r="B334">
            <v>9660.06</v>
          </cell>
          <cell r="C334">
            <v>4296</v>
          </cell>
          <cell r="D334">
            <v>5364.06</v>
          </cell>
        </row>
        <row r="335">
          <cell r="A335" t="str">
            <v>H40602LA</v>
          </cell>
          <cell r="B335">
            <v>9607.7199999999993</v>
          </cell>
          <cell r="C335">
            <v>6074.3549999999996</v>
          </cell>
          <cell r="D335">
            <v>3533.3649999999998</v>
          </cell>
        </row>
        <row r="336">
          <cell r="A336" t="str">
            <v>H40392LS</v>
          </cell>
          <cell r="B336">
            <v>9513.51</v>
          </cell>
          <cell r="C336">
            <v>0</v>
          </cell>
          <cell r="D336">
            <v>9513.51</v>
          </cell>
        </row>
        <row r="337">
          <cell r="A337" t="str">
            <v>H43532MR</v>
          </cell>
          <cell r="B337">
            <v>9509.67</v>
          </cell>
          <cell r="C337">
            <v>1355.3280000000002</v>
          </cell>
          <cell r="D337">
            <v>8154.3419999999996</v>
          </cell>
        </row>
        <row r="338">
          <cell r="A338" t="str">
            <v>H4800PK</v>
          </cell>
          <cell r="B338">
            <v>9484.6</v>
          </cell>
          <cell r="C338">
            <v>9813.8249999999989</v>
          </cell>
          <cell r="D338">
            <v>-329.22499999999854</v>
          </cell>
        </row>
        <row r="339">
          <cell r="A339" t="str">
            <v>46-312078P2</v>
          </cell>
          <cell r="B339">
            <v>9460</v>
          </cell>
          <cell r="D339">
            <v>9460</v>
          </cell>
        </row>
        <row r="340">
          <cell r="A340" t="str">
            <v>H40092L</v>
          </cell>
          <cell r="B340">
            <v>9438</v>
          </cell>
          <cell r="C340">
            <v>9438</v>
          </cell>
          <cell r="D340">
            <v>0</v>
          </cell>
        </row>
        <row r="341">
          <cell r="A341" t="str">
            <v>H40612S</v>
          </cell>
          <cell r="B341">
            <v>9365.7900000000009</v>
          </cell>
          <cell r="C341">
            <v>9365.7900000000009</v>
          </cell>
          <cell r="D341">
            <v>0</v>
          </cell>
        </row>
        <row r="342">
          <cell r="A342">
            <v>2290751</v>
          </cell>
          <cell r="B342">
            <v>9304.08</v>
          </cell>
          <cell r="D342">
            <v>9304.08</v>
          </cell>
        </row>
        <row r="343">
          <cell r="A343">
            <v>2315842</v>
          </cell>
          <cell r="B343">
            <v>8964.58</v>
          </cell>
          <cell r="C343">
            <v>0</v>
          </cell>
          <cell r="D343">
            <v>8964.58</v>
          </cell>
        </row>
        <row r="344">
          <cell r="A344" t="str">
            <v>H4830JB</v>
          </cell>
          <cell r="B344">
            <v>8817</v>
          </cell>
          <cell r="C344">
            <v>10411.142</v>
          </cell>
          <cell r="D344">
            <v>-1594.1419999999998</v>
          </cell>
        </row>
        <row r="345">
          <cell r="A345" t="str">
            <v>2121267-2</v>
          </cell>
          <cell r="B345">
            <v>8609.02</v>
          </cell>
          <cell r="C345">
            <v>0</v>
          </cell>
          <cell r="D345">
            <v>8609.02</v>
          </cell>
        </row>
        <row r="346">
          <cell r="A346">
            <v>2304617</v>
          </cell>
          <cell r="B346">
            <v>8494.4</v>
          </cell>
          <cell r="D346">
            <v>8494.4</v>
          </cell>
        </row>
        <row r="347">
          <cell r="A347" t="str">
            <v>H43532EC</v>
          </cell>
          <cell r="B347">
            <v>8299.5499999999993</v>
          </cell>
          <cell r="C347">
            <v>0</v>
          </cell>
          <cell r="D347">
            <v>8299.5499999999993</v>
          </cell>
        </row>
        <row r="348">
          <cell r="A348" t="str">
            <v>H4732MR</v>
          </cell>
          <cell r="B348">
            <v>8082.5</v>
          </cell>
          <cell r="C348">
            <v>0</v>
          </cell>
          <cell r="D348">
            <v>8082.5</v>
          </cell>
        </row>
        <row r="349">
          <cell r="A349" t="str">
            <v>H4800TC</v>
          </cell>
          <cell r="B349">
            <v>8071.16</v>
          </cell>
          <cell r="C349">
            <v>0</v>
          </cell>
          <cell r="D349">
            <v>8071.16</v>
          </cell>
        </row>
        <row r="350">
          <cell r="A350" t="str">
            <v>H4990K</v>
          </cell>
          <cell r="B350">
            <v>8048.35</v>
          </cell>
          <cell r="C350">
            <v>0</v>
          </cell>
          <cell r="D350">
            <v>8048.35</v>
          </cell>
        </row>
        <row r="351">
          <cell r="A351" t="str">
            <v>L9310D</v>
          </cell>
          <cell r="B351">
            <v>8000</v>
          </cell>
          <cell r="C351">
            <v>0</v>
          </cell>
          <cell r="D351">
            <v>8000</v>
          </cell>
        </row>
        <row r="352">
          <cell r="A352" t="str">
            <v>NW9506GK</v>
          </cell>
          <cell r="B352">
            <v>7979.7</v>
          </cell>
          <cell r="D352">
            <v>7979.7</v>
          </cell>
        </row>
        <row r="353">
          <cell r="A353">
            <v>2264604</v>
          </cell>
          <cell r="B353">
            <v>7961.6</v>
          </cell>
          <cell r="D353">
            <v>7961.6</v>
          </cell>
        </row>
        <row r="354">
          <cell r="A354" t="str">
            <v>C363</v>
          </cell>
          <cell r="B354">
            <v>7920</v>
          </cell>
          <cell r="C354">
            <v>0</v>
          </cell>
          <cell r="D354">
            <v>7920</v>
          </cell>
        </row>
        <row r="355">
          <cell r="A355" t="str">
            <v>H45012EH</v>
          </cell>
          <cell r="B355">
            <v>7875.38</v>
          </cell>
          <cell r="C355">
            <v>0</v>
          </cell>
          <cell r="D355">
            <v>7875.38</v>
          </cell>
        </row>
        <row r="356">
          <cell r="A356" t="str">
            <v>H40562LE</v>
          </cell>
          <cell r="B356">
            <v>7857.33</v>
          </cell>
          <cell r="C356">
            <v>7349.9840000000004</v>
          </cell>
          <cell r="D356">
            <v>507.34599999999955</v>
          </cell>
        </row>
        <row r="357">
          <cell r="A357">
            <v>2111174</v>
          </cell>
          <cell r="B357">
            <v>7842.42</v>
          </cell>
          <cell r="D357">
            <v>7842.42</v>
          </cell>
        </row>
        <row r="358">
          <cell r="A358" t="str">
            <v>H40062LF</v>
          </cell>
          <cell r="B358">
            <v>7517.73</v>
          </cell>
          <cell r="C358">
            <v>7517.73</v>
          </cell>
          <cell r="D358">
            <v>0</v>
          </cell>
        </row>
        <row r="359">
          <cell r="A359" t="str">
            <v>H40562LN</v>
          </cell>
          <cell r="B359">
            <v>7435.53</v>
          </cell>
          <cell r="C359">
            <v>773.21</v>
          </cell>
          <cell r="D359">
            <v>6662.32</v>
          </cell>
        </row>
        <row r="360">
          <cell r="A360" t="str">
            <v>H45001HS</v>
          </cell>
          <cell r="B360">
            <v>7417.61</v>
          </cell>
          <cell r="C360">
            <v>0</v>
          </cell>
          <cell r="D360">
            <v>7417.61</v>
          </cell>
        </row>
        <row r="361">
          <cell r="A361" t="str">
            <v>H4840JC</v>
          </cell>
          <cell r="B361">
            <v>7403.89</v>
          </cell>
          <cell r="C361">
            <v>8909.505000000001</v>
          </cell>
          <cell r="D361">
            <v>-1505.615</v>
          </cell>
        </row>
        <row r="362">
          <cell r="A362" t="str">
            <v>H4125MH</v>
          </cell>
          <cell r="B362">
            <v>7340</v>
          </cell>
          <cell r="C362">
            <v>0</v>
          </cell>
          <cell r="D362">
            <v>7340</v>
          </cell>
        </row>
        <row r="363">
          <cell r="A363">
            <v>2295377</v>
          </cell>
          <cell r="B363">
            <v>7336.52</v>
          </cell>
          <cell r="D363">
            <v>7336.52</v>
          </cell>
        </row>
        <row r="364">
          <cell r="A364" t="str">
            <v>H45511AC</v>
          </cell>
          <cell r="B364">
            <v>7319.27</v>
          </cell>
          <cell r="C364">
            <v>0</v>
          </cell>
          <cell r="D364">
            <v>7319.27</v>
          </cell>
        </row>
        <row r="365">
          <cell r="A365" t="str">
            <v>H4061G</v>
          </cell>
          <cell r="B365">
            <v>7253.51</v>
          </cell>
          <cell r="C365">
            <v>0</v>
          </cell>
          <cell r="D365">
            <v>7253.51</v>
          </cell>
        </row>
        <row r="366">
          <cell r="A366" t="str">
            <v>H40542LC</v>
          </cell>
          <cell r="B366">
            <v>7216</v>
          </cell>
          <cell r="C366">
            <v>7216</v>
          </cell>
          <cell r="D366">
            <v>0</v>
          </cell>
        </row>
        <row r="367">
          <cell r="A367" t="str">
            <v>H4830LG</v>
          </cell>
          <cell r="B367">
            <v>7211.57</v>
          </cell>
          <cell r="C367">
            <v>7211.5720000000001</v>
          </cell>
          <cell r="D367">
            <v>-2.0000000004074536E-3</v>
          </cell>
        </row>
        <row r="368">
          <cell r="A368" t="str">
            <v>H4730SC</v>
          </cell>
          <cell r="B368">
            <v>7207.53</v>
          </cell>
          <cell r="D368">
            <v>7207.53</v>
          </cell>
        </row>
        <row r="369">
          <cell r="A369" t="str">
            <v>H4830JD</v>
          </cell>
          <cell r="B369">
            <v>7197.1</v>
          </cell>
          <cell r="C369">
            <v>7197.1020000000008</v>
          </cell>
          <cell r="D369">
            <v>-2.0000000004074536E-3</v>
          </cell>
        </row>
        <row r="370">
          <cell r="A370" t="str">
            <v>H4010JA</v>
          </cell>
          <cell r="B370">
            <v>7179.12</v>
          </cell>
          <cell r="C370">
            <v>6526.47</v>
          </cell>
          <cell r="D370">
            <v>652.65</v>
          </cell>
        </row>
        <row r="371">
          <cell r="A371" t="str">
            <v>H42522LE</v>
          </cell>
          <cell r="B371">
            <v>7120.71</v>
          </cell>
          <cell r="C371">
            <v>4469.5379999999996</v>
          </cell>
          <cell r="D371">
            <v>2651.1720000000005</v>
          </cell>
        </row>
        <row r="372">
          <cell r="A372" t="str">
            <v>H45002A</v>
          </cell>
          <cell r="B372">
            <v>7005.85</v>
          </cell>
          <cell r="C372">
            <v>0</v>
          </cell>
          <cell r="D372">
            <v>7005.85</v>
          </cell>
        </row>
        <row r="373">
          <cell r="A373" t="str">
            <v>L9409A</v>
          </cell>
          <cell r="B373">
            <v>7000</v>
          </cell>
          <cell r="C373">
            <v>0</v>
          </cell>
          <cell r="D373">
            <v>7000</v>
          </cell>
        </row>
        <row r="374">
          <cell r="A374" t="str">
            <v>E8385RG</v>
          </cell>
          <cell r="B374">
            <v>6990</v>
          </cell>
          <cell r="C374">
            <v>0</v>
          </cell>
          <cell r="D374">
            <v>6990</v>
          </cell>
        </row>
        <row r="375">
          <cell r="A375" t="str">
            <v>H42592LJ</v>
          </cell>
          <cell r="B375">
            <v>6984.71</v>
          </cell>
          <cell r="C375">
            <v>2716.681</v>
          </cell>
          <cell r="D375">
            <v>4268.0290000000005</v>
          </cell>
        </row>
        <row r="376">
          <cell r="A376" t="str">
            <v>NW9506E</v>
          </cell>
          <cell r="B376">
            <v>6964.63</v>
          </cell>
          <cell r="C376">
            <v>0</v>
          </cell>
          <cell r="D376">
            <v>6964.63</v>
          </cell>
        </row>
        <row r="377">
          <cell r="A377" t="str">
            <v>H4222J</v>
          </cell>
          <cell r="B377">
            <v>6864.15</v>
          </cell>
          <cell r="C377">
            <v>2924.55</v>
          </cell>
          <cell r="D377">
            <v>3939.6</v>
          </cell>
        </row>
        <row r="378">
          <cell r="A378" t="str">
            <v>H44012LK</v>
          </cell>
          <cell r="B378">
            <v>6798.75</v>
          </cell>
          <cell r="C378">
            <v>3263.4359999999997</v>
          </cell>
          <cell r="D378">
            <v>3535.3140000000003</v>
          </cell>
        </row>
        <row r="379">
          <cell r="A379" t="str">
            <v>H4500LK</v>
          </cell>
          <cell r="B379">
            <v>6745.65</v>
          </cell>
          <cell r="C379">
            <v>6745.6469999999999</v>
          </cell>
          <cell r="D379">
            <v>2.9999999997016857E-3</v>
          </cell>
        </row>
        <row r="380">
          <cell r="A380" t="str">
            <v>H45001DH</v>
          </cell>
          <cell r="B380">
            <v>6703.62</v>
          </cell>
          <cell r="C380">
            <v>0</v>
          </cell>
          <cell r="D380">
            <v>6703.62</v>
          </cell>
        </row>
        <row r="381">
          <cell r="A381">
            <v>2283334</v>
          </cell>
          <cell r="B381">
            <v>6620</v>
          </cell>
          <cell r="D381">
            <v>6620</v>
          </cell>
        </row>
        <row r="382">
          <cell r="A382">
            <v>2317667</v>
          </cell>
          <cell r="B382">
            <v>6540.26</v>
          </cell>
          <cell r="C382">
            <v>0</v>
          </cell>
          <cell r="D382">
            <v>6540.26</v>
          </cell>
        </row>
        <row r="383">
          <cell r="A383">
            <v>2264602</v>
          </cell>
          <cell r="B383">
            <v>6492.8</v>
          </cell>
          <cell r="D383">
            <v>6492.8</v>
          </cell>
        </row>
        <row r="384">
          <cell r="A384" t="str">
            <v>H40562L</v>
          </cell>
          <cell r="B384">
            <v>6404.15</v>
          </cell>
          <cell r="C384">
            <v>7766.8760000000002</v>
          </cell>
          <cell r="D384">
            <v>-1362.7260000000006</v>
          </cell>
        </row>
        <row r="385">
          <cell r="A385" t="str">
            <v>H46022LT</v>
          </cell>
          <cell r="B385">
            <v>6276.47</v>
          </cell>
          <cell r="C385">
            <v>6951.36</v>
          </cell>
          <cell r="D385">
            <v>-674.88999999999942</v>
          </cell>
        </row>
        <row r="386">
          <cell r="A386" t="str">
            <v>H40982LD</v>
          </cell>
          <cell r="B386">
            <v>6264.14</v>
          </cell>
          <cell r="C386">
            <v>6264.1350000000002</v>
          </cell>
          <cell r="D386">
            <v>5.0000000001091394E-3</v>
          </cell>
        </row>
        <row r="387">
          <cell r="A387">
            <v>2157697</v>
          </cell>
          <cell r="B387">
            <v>6182.83</v>
          </cell>
          <cell r="C387">
            <v>32541.200000000001</v>
          </cell>
          <cell r="D387">
            <v>-26358.37</v>
          </cell>
        </row>
        <row r="388">
          <cell r="A388" t="str">
            <v>H4760PH</v>
          </cell>
          <cell r="B388">
            <v>6108.8</v>
          </cell>
          <cell r="C388">
            <v>0</v>
          </cell>
          <cell r="D388">
            <v>6108.8</v>
          </cell>
        </row>
        <row r="389">
          <cell r="A389" t="str">
            <v>H40562LF</v>
          </cell>
          <cell r="B389">
            <v>6077.74</v>
          </cell>
          <cell r="C389">
            <v>6011.94</v>
          </cell>
          <cell r="D389">
            <v>65.800000000000182</v>
          </cell>
        </row>
        <row r="390">
          <cell r="A390" t="str">
            <v>H40982LB</v>
          </cell>
          <cell r="B390">
            <v>6059.49</v>
          </cell>
          <cell r="C390">
            <v>6059.49</v>
          </cell>
          <cell r="D390">
            <v>0</v>
          </cell>
        </row>
        <row r="391">
          <cell r="A391" t="str">
            <v>H45001LM</v>
          </cell>
          <cell r="B391">
            <v>5955.25</v>
          </cell>
          <cell r="C391">
            <v>359</v>
          </cell>
          <cell r="D391">
            <v>5596.25</v>
          </cell>
        </row>
        <row r="392">
          <cell r="A392" t="str">
            <v>H46521HA</v>
          </cell>
          <cell r="B392">
            <v>5939.09</v>
          </cell>
          <cell r="C392">
            <v>0</v>
          </cell>
          <cell r="D392">
            <v>5939.09</v>
          </cell>
        </row>
        <row r="393">
          <cell r="A393" t="str">
            <v>E8310KA</v>
          </cell>
          <cell r="B393">
            <v>5928.47</v>
          </cell>
          <cell r="C393">
            <v>2479.44</v>
          </cell>
          <cell r="D393">
            <v>3449.03</v>
          </cell>
        </row>
        <row r="394">
          <cell r="A394" t="str">
            <v>H45202LE</v>
          </cell>
          <cell r="B394">
            <v>5840.78</v>
          </cell>
          <cell r="C394">
            <v>0</v>
          </cell>
          <cell r="D394">
            <v>5840.78</v>
          </cell>
        </row>
        <row r="395">
          <cell r="A395" t="str">
            <v>H45001PX</v>
          </cell>
          <cell r="B395">
            <v>5812.86</v>
          </cell>
          <cell r="C395">
            <v>0</v>
          </cell>
          <cell r="D395">
            <v>5812.86</v>
          </cell>
        </row>
        <row r="396">
          <cell r="A396">
            <v>2283532</v>
          </cell>
          <cell r="B396">
            <v>5764.8</v>
          </cell>
          <cell r="D396">
            <v>5764.8</v>
          </cell>
        </row>
        <row r="397">
          <cell r="A397" t="str">
            <v>H44012LF</v>
          </cell>
          <cell r="B397">
            <v>5679.25</v>
          </cell>
          <cell r="C397">
            <v>5757.95</v>
          </cell>
          <cell r="D397">
            <v>-78.700000000000728</v>
          </cell>
        </row>
        <row r="398">
          <cell r="A398" t="str">
            <v>H4730SB</v>
          </cell>
          <cell r="B398">
            <v>5664.66</v>
          </cell>
          <cell r="D398">
            <v>5664.66</v>
          </cell>
        </row>
        <row r="399">
          <cell r="A399" t="str">
            <v>H4732MP</v>
          </cell>
          <cell r="B399">
            <v>5658.12</v>
          </cell>
          <cell r="C399">
            <v>0</v>
          </cell>
          <cell r="D399">
            <v>5658.12</v>
          </cell>
        </row>
        <row r="400">
          <cell r="A400" t="str">
            <v>H4120MF</v>
          </cell>
          <cell r="B400">
            <v>5557.65</v>
          </cell>
          <cell r="C400">
            <v>0</v>
          </cell>
          <cell r="D400">
            <v>5557.65</v>
          </cell>
        </row>
        <row r="401">
          <cell r="A401" t="str">
            <v>H42512L</v>
          </cell>
          <cell r="B401">
            <v>5391.9</v>
          </cell>
          <cell r="C401">
            <v>2977.77</v>
          </cell>
          <cell r="D401">
            <v>2414.13</v>
          </cell>
        </row>
        <row r="402">
          <cell r="A402" t="str">
            <v>H4700LW</v>
          </cell>
          <cell r="B402">
            <v>5391.24</v>
          </cell>
          <cell r="C402">
            <v>5473</v>
          </cell>
          <cell r="D402">
            <v>-81.760000000000218</v>
          </cell>
        </row>
        <row r="403">
          <cell r="A403" t="str">
            <v>H4840JA</v>
          </cell>
          <cell r="B403">
            <v>5370.42</v>
          </cell>
          <cell r="C403">
            <v>0</v>
          </cell>
          <cell r="D403">
            <v>5370.42</v>
          </cell>
        </row>
        <row r="404">
          <cell r="A404" t="str">
            <v>E8200DL</v>
          </cell>
          <cell r="B404">
            <v>5277.25</v>
          </cell>
          <cell r="C404">
            <v>5004</v>
          </cell>
          <cell r="D404">
            <v>273.25</v>
          </cell>
        </row>
        <row r="405">
          <cell r="A405" t="str">
            <v>H4830KT</v>
          </cell>
          <cell r="B405">
            <v>5208.12</v>
          </cell>
          <cell r="C405">
            <v>0</v>
          </cell>
          <cell r="D405">
            <v>5208.12</v>
          </cell>
        </row>
        <row r="406">
          <cell r="A406" t="str">
            <v>H4830KL</v>
          </cell>
          <cell r="B406">
            <v>5183.63</v>
          </cell>
          <cell r="C406">
            <v>11720</v>
          </cell>
          <cell r="D406">
            <v>-6536.37</v>
          </cell>
        </row>
        <row r="407">
          <cell r="A407">
            <v>2121524</v>
          </cell>
          <cell r="B407">
            <v>5120.5</v>
          </cell>
          <cell r="C407">
            <v>0</v>
          </cell>
          <cell r="D407">
            <v>5120.5</v>
          </cell>
        </row>
        <row r="408">
          <cell r="A408" t="str">
            <v>K2030LM</v>
          </cell>
          <cell r="B408">
            <v>5120.3100000000004</v>
          </cell>
          <cell r="C408">
            <v>0</v>
          </cell>
          <cell r="D408">
            <v>5120.3100000000004</v>
          </cell>
        </row>
        <row r="409">
          <cell r="A409" t="str">
            <v>H4800ZG</v>
          </cell>
          <cell r="B409">
            <v>5111.7</v>
          </cell>
          <cell r="C409">
            <v>0</v>
          </cell>
          <cell r="D409">
            <v>5111.7</v>
          </cell>
        </row>
        <row r="410">
          <cell r="A410" t="str">
            <v>H40112L</v>
          </cell>
          <cell r="B410">
            <v>5093.1499999999996</v>
          </cell>
          <cell r="C410">
            <v>3907.17</v>
          </cell>
          <cell r="D410">
            <v>1185.98</v>
          </cell>
        </row>
        <row r="411">
          <cell r="A411" t="str">
            <v>H45001YA</v>
          </cell>
          <cell r="B411">
            <v>5066.54</v>
          </cell>
          <cell r="C411">
            <v>5117.46</v>
          </cell>
          <cell r="D411">
            <v>-50.920000000000073</v>
          </cell>
        </row>
        <row r="412">
          <cell r="A412" t="str">
            <v>H4840JH</v>
          </cell>
          <cell r="B412">
            <v>4485.4399999999996</v>
          </cell>
          <cell r="C412">
            <v>17557.679</v>
          </cell>
          <cell r="D412">
            <v>-13072.239000000001</v>
          </cell>
        </row>
        <row r="413">
          <cell r="A413" t="str">
            <v>H45001BW</v>
          </cell>
          <cell r="B413">
            <v>1135.24</v>
          </cell>
          <cell r="C413">
            <v>12772.84</v>
          </cell>
          <cell r="D413">
            <v>-11637.6</v>
          </cell>
        </row>
        <row r="414">
          <cell r="A414" t="str">
            <v>H45282LA</v>
          </cell>
          <cell r="B414">
            <v>1089.54</v>
          </cell>
          <cell r="C414">
            <v>15449.07</v>
          </cell>
          <cell r="D414">
            <v>-14359.53</v>
          </cell>
        </row>
        <row r="415">
          <cell r="A415" t="str">
            <v>H45202CD</v>
          </cell>
          <cell r="B415">
            <v>0</v>
          </cell>
          <cell r="C415">
            <v>3247</v>
          </cell>
          <cell r="D415">
            <v>-3247</v>
          </cell>
        </row>
        <row r="416">
          <cell r="A416" t="str">
            <v>H46701G</v>
          </cell>
          <cell r="B416">
            <v>0</v>
          </cell>
          <cell r="C416">
            <v>0</v>
          </cell>
          <cell r="D416">
            <v>0</v>
          </cell>
        </row>
        <row r="417">
          <cell r="A417" t="str">
            <v>NW9506GJ</v>
          </cell>
          <cell r="B417">
            <v>0</v>
          </cell>
          <cell r="C417">
            <v>0</v>
          </cell>
          <cell r="D417">
            <v>0</v>
          </cell>
        </row>
        <row r="418">
          <cell r="A418" t="str">
            <v>H45001TB</v>
          </cell>
          <cell r="B418">
            <v>-480.46000000000095</v>
          </cell>
          <cell r="C418">
            <v>16125.074000000001</v>
          </cell>
          <cell r="D418">
            <v>-16605.534</v>
          </cell>
        </row>
        <row r="419">
          <cell r="A419" t="str">
            <v>H46022CB</v>
          </cell>
          <cell r="B419">
            <v>-1910.76</v>
          </cell>
          <cell r="C419">
            <v>955.41300000000001</v>
          </cell>
          <cell r="D419">
            <v>-2866.1730000000007</v>
          </cell>
        </row>
        <row r="420">
          <cell r="A420" t="str">
            <v>H48301B</v>
          </cell>
          <cell r="B420">
            <v>-2591.2199999999998</v>
          </cell>
          <cell r="C420">
            <v>0</v>
          </cell>
          <cell r="D420">
            <v>-2591.2199999999998</v>
          </cell>
        </row>
        <row r="421">
          <cell r="A421" t="str">
            <v>H4120KD</v>
          </cell>
          <cell r="B421">
            <v>-3685.84</v>
          </cell>
          <cell r="C421">
            <v>25243.460999999999</v>
          </cell>
          <cell r="D421">
            <v>-28929.300999999999</v>
          </cell>
        </row>
        <row r="422">
          <cell r="A422" t="str">
            <v>H45011CD</v>
          </cell>
          <cell r="B422">
            <v>-5000</v>
          </cell>
          <cell r="C422">
            <v>0</v>
          </cell>
          <cell r="D422">
            <v>-5000</v>
          </cell>
        </row>
        <row r="423">
          <cell r="A423" t="str">
            <v>H4760SA</v>
          </cell>
          <cell r="B423">
            <v>-5080.6099999999997</v>
          </cell>
          <cell r="C423">
            <v>0</v>
          </cell>
          <cell r="D423">
            <v>-5080.6099999999997</v>
          </cell>
        </row>
        <row r="424">
          <cell r="A424" t="str">
            <v>H45272LA</v>
          </cell>
          <cell r="B424">
            <v>-5144.8</v>
          </cell>
          <cell r="C424">
            <v>0</v>
          </cell>
          <cell r="D424">
            <v>-5144.8</v>
          </cell>
        </row>
        <row r="425">
          <cell r="A425" t="str">
            <v>H45252CE</v>
          </cell>
          <cell r="B425">
            <v>-5284.79</v>
          </cell>
          <cell r="C425">
            <v>5941.7049999999999</v>
          </cell>
          <cell r="D425">
            <v>-11226.494999999999</v>
          </cell>
        </row>
        <row r="426">
          <cell r="A426" t="str">
            <v>H4061CC</v>
          </cell>
          <cell r="B426">
            <v>-5497.85</v>
          </cell>
          <cell r="C426">
            <v>0</v>
          </cell>
          <cell r="D426">
            <v>-5497.85</v>
          </cell>
        </row>
        <row r="427">
          <cell r="A427" t="str">
            <v>H45202TG</v>
          </cell>
          <cell r="B427">
            <v>-5541.89</v>
          </cell>
          <cell r="C427">
            <v>0</v>
          </cell>
          <cell r="D427">
            <v>-5541.89</v>
          </cell>
        </row>
        <row r="428">
          <cell r="A428" t="str">
            <v>NW9506DY</v>
          </cell>
          <cell r="B428">
            <v>-5700</v>
          </cell>
          <cell r="C428">
            <v>0</v>
          </cell>
          <cell r="D428">
            <v>-5700</v>
          </cell>
        </row>
        <row r="429">
          <cell r="A429" t="str">
            <v>H46681C</v>
          </cell>
          <cell r="B429">
            <v>-5723.2</v>
          </cell>
          <cell r="C429">
            <v>0</v>
          </cell>
          <cell r="D429">
            <v>-5723.2</v>
          </cell>
        </row>
        <row r="430">
          <cell r="A430" t="str">
            <v>H45001KC</v>
          </cell>
          <cell r="B430">
            <v>-5732.99</v>
          </cell>
          <cell r="C430">
            <v>31142.917000000001</v>
          </cell>
          <cell r="D430">
            <v>-36875.906999999999</v>
          </cell>
        </row>
        <row r="431">
          <cell r="A431" t="str">
            <v>L45202CF</v>
          </cell>
          <cell r="B431">
            <v>-5935.68</v>
          </cell>
          <cell r="C431">
            <v>0</v>
          </cell>
          <cell r="D431">
            <v>-5935.68</v>
          </cell>
        </row>
        <row r="432">
          <cell r="A432" t="str">
            <v>H8650NA</v>
          </cell>
          <cell r="B432">
            <v>-6025.5</v>
          </cell>
          <cell r="C432">
            <v>0</v>
          </cell>
          <cell r="D432">
            <v>-6025.5</v>
          </cell>
        </row>
        <row r="433">
          <cell r="A433" t="str">
            <v>H46701C</v>
          </cell>
          <cell r="B433">
            <v>-6140.9</v>
          </cell>
          <cell r="C433">
            <v>0</v>
          </cell>
          <cell r="D433">
            <v>-6140.9</v>
          </cell>
        </row>
        <row r="434">
          <cell r="A434" t="str">
            <v>H43142LE</v>
          </cell>
          <cell r="B434">
            <v>-6153.69</v>
          </cell>
          <cell r="C434">
            <v>0</v>
          </cell>
          <cell r="D434">
            <v>-6153.69</v>
          </cell>
        </row>
        <row r="435">
          <cell r="A435" t="str">
            <v>H4901DM</v>
          </cell>
          <cell r="B435">
            <v>-6284.57</v>
          </cell>
          <cell r="C435">
            <v>0</v>
          </cell>
          <cell r="D435">
            <v>-6284.57</v>
          </cell>
        </row>
        <row r="436">
          <cell r="A436" t="str">
            <v>H46631H</v>
          </cell>
          <cell r="B436">
            <v>-6535.12</v>
          </cell>
          <cell r="C436">
            <v>0</v>
          </cell>
          <cell r="D436">
            <v>-6535.12</v>
          </cell>
        </row>
        <row r="437">
          <cell r="A437" t="str">
            <v>H8650NB</v>
          </cell>
          <cell r="B437">
            <v>-6691.65</v>
          </cell>
          <cell r="C437">
            <v>0</v>
          </cell>
          <cell r="D437">
            <v>-6691.65</v>
          </cell>
        </row>
        <row r="438">
          <cell r="A438" t="str">
            <v>L45202LA</v>
          </cell>
          <cell r="B438">
            <v>-6727.1</v>
          </cell>
          <cell r="C438">
            <v>0</v>
          </cell>
          <cell r="D438">
            <v>-6727.1</v>
          </cell>
        </row>
        <row r="439">
          <cell r="A439" t="str">
            <v>NW8310MF</v>
          </cell>
          <cell r="B439">
            <v>-6905.37</v>
          </cell>
          <cell r="D439">
            <v>-6905.37</v>
          </cell>
        </row>
        <row r="440">
          <cell r="A440" t="str">
            <v>H45272LF</v>
          </cell>
          <cell r="B440">
            <v>-7033.32</v>
          </cell>
          <cell r="C440">
            <v>0</v>
          </cell>
          <cell r="D440">
            <v>-7033.32</v>
          </cell>
        </row>
        <row r="441">
          <cell r="A441" t="str">
            <v>H45001EE</v>
          </cell>
          <cell r="B441">
            <v>-7080.13</v>
          </cell>
          <cell r="C441">
            <v>0</v>
          </cell>
          <cell r="D441">
            <v>-7080.13</v>
          </cell>
        </row>
        <row r="442">
          <cell r="A442" t="str">
            <v>H8650MH</v>
          </cell>
          <cell r="B442">
            <v>-7086.25</v>
          </cell>
          <cell r="C442">
            <v>0</v>
          </cell>
          <cell r="D442">
            <v>-7086.25</v>
          </cell>
        </row>
        <row r="443">
          <cell r="A443" t="str">
            <v>H45001HY</v>
          </cell>
          <cell r="B443">
            <v>-7136.59</v>
          </cell>
          <cell r="C443">
            <v>0</v>
          </cell>
          <cell r="D443">
            <v>-7136.59</v>
          </cell>
        </row>
        <row r="444">
          <cell r="A444" t="str">
            <v>H4999MP</v>
          </cell>
          <cell r="B444">
            <v>-7348.13</v>
          </cell>
          <cell r="C444">
            <v>1875.7969999999998</v>
          </cell>
          <cell r="D444">
            <v>-9223.9269999999997</v>
          </cell>
        </row>
        <row r="445">
          <cell r="A445" t="str">
            <v>H45001MD</v>
          </cell>
          <cell r="B445">
            <v>-7354.38</v>
          </cell>
          <cell r="C445">
            <v>0</v>
          </cell>
          <cell r="D445">
            <v>-7354.38</v>
          </cell>
        </row>
        <row r="446">
          <cell r="A446" t="str">
            <v>E8381AD</v>
          </cell>
          <cell r="B446">
            <v>-7464.31</v>
          </cell>
          <cell r="C446">
            <v>25.76</v>
          </cell>
          <cell r="D446">
            <v>-7490.07</v>
          </cell>
        </row>
        <row r="447">
          <cell r="A447" t="str">
            <v>L4550KY</v>
          </cell>
          <cell r="B447">
            <v>-7531.94</v>
          </cell>
          <cell r="C447">
            <v>0</v>
          </cell>
          <cell r="D447">
            <v>-7531.94</v>
          </cell>
        </row>
        <row r="448">
          <cell r="A448" t="str">
            <v>H4700SE</v>
          </cell>
          <cell r="B448">
            <v>-7724.8</v>
          </cell>
          <cell r="C448">
            <v>0</v>
          </cell>
          <cell r="D448">
            <v>-7724.8</v>
          </cell>
        </row>
        <row r="449">
          <cell r="A449" t="str">
            <v>H45511FP</v>
          </cell>
          <cell r="B449">
            <v>-7949.95</v>
          </cell>
          <cell r="C449">
            <v>7175</v>
          </cell>
          <cell r="D449">
            <v>-15124.95</v>
          </cell>
        </row>
        <row r="450">
          <cell r="A450" t="str">
            <v>H46701A</v>
          </cell>
          <cell r="B450">
            <v>-8077.33</v>
          </cell>
          <cell r="C450">
            <v>0</v>
          </cell>
          <cell r="D450">
            <v>-8077.33</v>
          </cell>
        </row>
        <row r="451">
          <cell r="A451" t="str">
            <v>H8635PR</v>
          </cell>
          <cell r="B451">
            <v>-8235.69</v>
          </cell>
          <cell r="C451">
            <v>0</v>
          </cell>
          <cell r="D451">
            <v>-8235.69</v>
          </cell>
        </row>
        <row r="452">
          <cell r="A452" t="str">
            <v>L4552KP</v>
          </cell>
          <cell r="B452">
            <v>-8451.18</v>
          </cell>
          <cell r="C452">
            <v>0</v>
          </cell>
          <cell r="D452">
            <v>-8451.18</v>
          </cell>
        </row>
        <row r="453">
          <cell r="A453" t="str">
            <v>H45001CL</v>
          </cell>
          <cell r="B453">
            <v>-8457.26</v>
          </cell>
          <cell r="C453">
            <v>0</v>
          </cell>
          <cell r="D453">
            <v>-8457.26</v>
          </cell>
        </row>
        <row r="454">
          <cell r="A454" t="str">
            <v>H5000MD</v>
          </cell>
          <cell r="B454">
            <v>-9000.01</v>
          </cell>
          <cell r="C454">
            <v>3860.3789999999999</v>
          </cell>
          <cell r="D454">
            <v>-12860.388999999999</v>
          </cell>
        </row>
        <row r="455">
          <cell r="A455" t="str">
            <v>H8624SD</v>
          </cell>
          <cell r="B455">
            <v>-9134.73</v>
          </cell>
          <cell r="C455">
            <v>0</v>
          </cell>
          <cell r="D455">
            <v>-9134.73</v>
          </cell>
        </row>
        <row r="456">
          <cell r="A456" t="str">
            <v>H4999MS</v>
          </cell>
          <cell r="B456">
            <v>-9254.92</v>
          </cell>
          <cell r="C456">
            <v>2096.4789999999998</v>
          </cell>
          <cell r="D456">
            <v>-11351.398999999999</v>
          </cell>
        </row>
        <row r="457">
          <cell r="A457" t="str">
            <v>H8529SC</v>
          </cell>
          <cell r="B457">
            <v>-9349.5400000000009</v>
          </cell>
          <cell r="C457">
            <v>0</v>
          </cell>
          <cell r="D457">
            <v>-9349.5400000000009</v>
          </cell>
        </row>
        <row r="458">
          <cell r="A458" t="str">
            <v>H45202MN</v>
          </cell>
          <cell r="B458">
            <v>-9421.11</v>
          </cell>
          <cell r="C458">
            <v>8765.49</v>
          </cell>
          <cell r="D458">
            <v>-18186.599999999999</v>
          </cell>
        </row>
        <row r="459">
          <cell r="A459" t="str">
            <v>H8525PR</v>
          </cell>
          <cell r="B459">
            <v>-9516.9699999999993</v>
          </cell>
          <cell r="C459">
            <v>0</v>
          </cell>
          <cell r="D459">
            <v>-9516.9699999999993</v>
          </cell>
        </row>
        <row r="460">
          <cell r="A460" t="str">
            <v>H45001YW</v>
          </cell>
          <cell r="B460">
            <v>-10063.08</v>
          </cell>
          <cell r="C460">
            <v>0</v>
          </cell>
          <cell r="D460">
            <v>-10063.08</v>
          </cell>
        </row>
        <row r="461">
          <cell r="A461" t="str">
            <v>H45011AW</v>
          </cell>
          <cell r="B461">
            <v>-10500</v>
          </cell>
          <cell r="C461">
            <v>0</v>
          </cell>
          <cell r="D461">
            <v>-10500</v>
          </cell>
        </row>
        <row r="462">
          <cell r="A462" t="str">
            <v>H8605PR</v>
          </cell>
          <cell r="B462">
            <v>-10879.34</v>
          </cell>
          <cell r="C462">
            <v>0</v>
          </cell>
          <cell r="D462">
            <v>-10879.34</v>
          </cell>
        </row>
        <row r="463">
          <cell r="A463" t="str">
            <v>H45011EB</v>
          </cell>
          <cell r="B463">
            <v>-11292.02</v>
          </cell>
          <cell r="C463">
            <v>0</v>
          </cell>
          <cell r="D463">
            <v>-11292.02</v>
          </cell>
        </row>
        <row r="464">
          <cell r="A464" t="str">
            <v>H45011EC</v>
          </cell>
          <cell r="B464">
            <v>-11292.02</v>
          </cell>
          <cell r="C464">
            <v>0</v>
          </cell>
          <cell r="D464">
            <v>-11292.02</v>
          </cell>
        </row>
        <row r="465">
          <cell r="A465" t="str">
            <v>2200294-127</v>
          </cell>
          <cell r="B465">
            <v>-11339.25</v>
          </cell>
          <cell r="D465">
            <v>-11339.25</v>
          </cell>
        </row>
        <row r="466">
          <cell r="A466" t="str">
            <v>NW9506FZ</v>
          </cell>
          <cell r="B466">
            <v>-11374.09</v>
          </cell>
          <cell r="C466">
            <v>0</v>
          </cell>
          <cell r="D466">
            <v>-11374.09</v>
          </cell>
        </row>
        <row r="467">
          <cell r="A467" t="str">
            <v>H42692LR</v>
          </cell>
          <cell r="B467">
            <v>-11569.86</v>
          </cell>
          <cell r="C467">
            <v>0</v>
          </cell>
          <cell r="D467">
            <v>-11569.86</v>
          </cell>
        </row>
        <row r="468">
          <cell r="A468" t="str">
            <v>H4500SY</v>
          </cell>
          <cell r="B468">
            <v>-11672.25</v>
          </cell>
          <cell r="C468">
            <v>7949.55</v>
          </cell>
          <cell r="D468">
            <v>-19621.8</v>
          </cell>
        </row>
        <row r="469">
          <cell r="A469" t="str">
            <v>H8650DC</v>
          </cell>
          <cell r="B469">
            <v>-11972.04</v>
          </cell>
          <cell r="C469">
            <v>0</v>
          </cell>
          <cell r="D469">
            <v>-11972.04</v>
          </cell>
        </row>
        <row r="470">
          <cell r="A470" t="str">
            <v>NW9506FH</v>
          </cell>
          <cell r="B470">
            <v>-12060</v>
          </cell>
          <cell r="C470">
            <v>0</v>
          </cell>
          <cell r="D470">
            <v>-12060</v>
          </cell>
        </row>
        <row r="471">
          <cell r="A471" t="str">
            <v>H45511CS</v>
          </cell>
          <cell r="B471">
            <v>-12211.8</v>
          </cell>
          <cell r="C471">
            <v>0</v>
          </cell>
          <cell r="D471">
            <v>-12211.8</v>
          </cell>
        </row>
        <row r="472">
          <cell r="A472" t="str">
            <v>H4061CB</v>
          </cell>
          <cell r="B472">
            <v>-12279.17</v>
          </cell>
          <cell r="C472">
            <v>0</v>
          </cell>
          <cell r="D472">
            <v>-12279.17</v>
          </cell>
        </row>
        <row r="473">
          <cell r="A473" t="str">
            <v>H45001PB</v>
          </cell>
          <cell r="B473">
            <v>-12314.96</v>
          </cell>
          <cell r="C473">
            <v>0</v>
          </cell>
          <cell r="D473">
            <v>-12314.96</v>
          </cell>
        </row>
        <row r="474">
          <cell r="A474" t="str">
            <v>2223127-21</v>
          </cell>
          <cell r="B474">
            <v>-12494.02</v>
          </cell>
          <cell r="C474">
            <v>0</v>
          </cell>
          <cell r="D474">
            <v>-12494.02</v>
          </cell>
        </row>
        <row r="475">
          <cell r="A475" t="str">
            <v>H45001JR</v>
          </cell>
          <cell r="B475">
            <v>-12657.22</v>
          </cell>
          <cell r="C475">
            <v>0</v>
          </cell>
          <cell r="D475">
            <v>-12657.22</v>
          </cell>
        </row>
        <row r="476">
          <cell r="A476" t="str">
            <v>H44012LA</v>
          </cell>
          <cell r="B476">
            <v>-12900</v>
          </cell>
          <cell r="C476">
            <v>0</v>
          </cell>
          <cell r="D476">
            <v>-12900</v>
          </cell>
        </row>
        <row r="477">
          <cell r="A477" t="str">
            <v>H46701P</v>
          </cell>
          <cell r="B477">
            <v>-13420.56</v>
          </cell>
          <cell r="C477">
            <v>94136.79</v>
          </cell>
          <cell r="D477">
            <v>-107557.35</v>
          </cell>
        </row>
        <row r="478">
          <cell r="A478" t="str">
            <v>H45001RC</v>
          </cell>
          <cell r="B478">
            <v>-13453.13</v>
          </cell>
          <cell r="C478">
            <v>1076.25</v>
          </cell>
          <cell r="D478">
            <v>-14529.38</v>
          </cell>
        </row>
        <row r="479">
          <cell r="A479" t="str">
            <v>H4800MH</v>
          </cell>
          <cell r="B479">
            <v>-13536.22</v>
          </cell>
          <cell r="C479">
            <v>988.18200000000002</v>
          </cell>
          <cell r="D479">
            <v>-14524.402000000002</v>
          </cell>
        </row>
        <row r="480">
          <cell r="A480" t="str">
            <v>H8631BR</v>
          </cell>
          <cell r="B480">
            <v>-13926.4</v>
          </cell>
          <cell r="C480">
            <v>0</v>
          </cell>
          <cell r="D480">
            <v>-13926.4</v>
          </cell>
        </row>
        <row r="481">
          <cell r="A481" t="str">
            <v>FB200900</v>
          </cell>
          <cell r="B481">
            <v>-13966.84</v>
          </cell>
          <cell r="C481">
            <v>0</v>
          </cell>
          <cell r="D481">
            <v>-13966.84</v>
          </cell>
        </row>
        <row r="482">
          <cell r="A482" t="str">
            <v>H45001JG</v>
          </cell>
          <cell r="B482">
            <v>-14497.72</v>
          </cell>
          <cell r="C482">
            <v>3122.56</v>
          </cell>
          <cell r="D482">
            <v>-17620.28</v>
          </cell>
        </row>
        <row r="483">
          <cell r="A483" t="str">
            <v>H45511AA</v>
          </cell>
          <cell r="B483">
            <v>-14871.08</v>
          </cell>
          <cell r="C483">
            <v>31275.133999999998</v>
          </cell>
          <cell r="D483">
            <v>-46146.214</v>
          </cell>
        </row>
        <row r="484">
          <cell r="A484" t="str">
            <v>H7039ML</v>
          </cell>
          <cell r="B484">
            <v>-15183.71</v>
          </cell>
          <cell r="C484">
            <v>0</v>
          </cell>
          <cell r="D484">
            <v>-15183.71</v>
          </cell>
        </row>
        <row r="485">
          <cell r="A485" t="str">
            <v>H45001HT</v>
          </cell>
          <cell r="B485">
            <v>-15389.17</v>
          </cell>
          <cell r="C485">
            <v>3587.625</v>
          </cell>
          <cell r="D485">
            <v>-18976.794999999998</v>
          </cell>
        </row>
        <row r="486">
          <cell r="A486" t="str">
            <v>L4550MA</v>
          </cell>
          <cell r="B486">
            <v>-15480</v>
          </cell>
          <cell r="C486">
            <v>0</v>
          </cell>
          <cell r="D486">
            <v>-15480</v>
          </cell>
        </row>
        <row r="487">
          <cell r="A487">
            <v>2295658</v>
          </cell>
          <cell r="B487">
            <v>-15701.16</v>
          </cell>
          <cell r="C487">
            <v>0</v>
          </cell>
          <cell r="D487">
            <v>-15701.16</v>
          </cell>
        </row>
        <row r="488">
          <cell r="A488" t="str">
            <v>H8635SD</v>
          </cell>
          <cell r="B488">
            <v>-16068</v>
          </cell>
          <cell r="C488">
            <v>0</v>
          </cell>
          <cell r="D488">
            <v>-16068</v>
          </cell>
        </row>
        <row r="489">
          <cell r="A489" t="str">
            <v>2223127-20</v>
          </cell>
          <cell r="B489">
            <v>-16350.88</v>
          </cell>
          <cell r="C489">
            <v>1167.92</v>
          </cell>
          <cell r="D489">
            <v>-17518.8</v>
          </cell>
        </row>
        <row r="490">
          <cell r="A490" t="str">
            <v>E8202AN</v>
          </cell>
          <cell r="B490">
            <v>-16535.72</v>
          </cell>
          <cell r="C490">
            <v>0</v>
          </cell>
          <cell r="D490">
            <v>-16535.72</v>
          </cell>
        </row>
        <row r="491">
          <cell r="A491" t="str">
            <v>E8201PL</v>
          </cell>
          <cell r="B491">
            <v>-17036.68</v>
          </cell>
          <cell r="C491">
            <v>0</v>
          </cell>
          <cell r="D491">
            <v>-17036.68</v>
          </cell>
        </row>
        <row r="492">
          <cell r="A492" t="str">
            <v>H8650TD</v>
          </cell>
          <cell r="B492">
            <v>-18119.240000000002</v>
          </cell>
          <cell r="C492">
            <v>0</v>
          </cell>
          <cell r="D492">
            <v>-18119.240000000002</v>
          </cell>
        </row>
        <row r="493">
          <cell r="A493" t="str">
            <v>H41252CF</v>
          </cell>
          <cell r="B493">
            <v>-18252.89</v>
          </cell>
          <cell r="C493">
            <v>27137.906999999999</v>
          </cell>
          <cell r="D493">
            <v>-45390.796999999999</v>
          </cell>
        </row>
        <row r="494">
          <cell r="A494" t="str">
            <v>H45202LM</v>
          </cell>
          <cell r="B494">
            <v>-19183.830000000002</v>
          </cell>
          <cell r="C494">
            <v>19165.245000000003</v>
          </cell>
          <cell r="D494">
            <v>-38349.074999999997</v>
          </cell>
        </row>
        <row r="495">
          <cell r="A495" t="str">
            <v>H42102LF</v>
          </cell>
          <cell r="B495">
            <v>-19468.47</v>
          </cell>
          <cell r="C495">
            <v>0</v>
          </cell>
          <cell r="D495">
            <v>-19468.47</v>
          </cell>
        </row>
        <row r="496">
          <cell r="A496" t="str">
            <v>H45272ML</v>
          </cell>
          <cell r="B496">
            <v>-19696.68</v>
          </cell>
          <cell r="C496">
            <v>0</v>
          </cell>
          <cell r="D496">
            <v>-19696.68</v>
          </cell>
        </row>
        <row r="497">
          <cell r="A497" t="str">
            <v>H45001JJ</v>
          </cell>
          <cell r="B497">
            <v>-19813.939999999999</v>
          </cell>
          <cell r="C497">
            <v>0</v>
          </cell>
          <cell r="D497">
            <v>-19813.939999999999</v>
          </cell>
        </row>
        <row r="498">
          <cell r="A498" t="str">
            <v>H8555AA</v>
          </cell>
          <cell r="B498">
            <v>-19950</v>
          </cell>
          <cell r="C498">
            <v>0</v>
          </cell>
          <cell r="D498">
            <v>-19950</v>
          </cell>
        </row>
        <row r="499">
          <cell r="A499" t="str">
            <v>H4901TC</v>
          </cell>
          <cell r="B499">
            <v>-20500.68</v>
          </cell>
          <cell r="C499">
            <v>0</v>
          </cell>
          <cell r="D499">
            <v>-20500.68</v>
          </cell>
        </row>
        <row r="500">
          <cell r="A500" t="str">
            <v>037001 LTREMEL-27100</v>
          </cell>
          <cell r="B500">
            <v>-22000</v>
          </cell>
          <cell r="C500">
            <v>0</v>
          </cell>
          <cell r="D500">
            <v>-22000</v>
          </cell>
        </row>
        <row r="501">
          <cell r="A501" t="str">
            <v>037005 LTREMEL-33059</v>
          </cell>
          <cell r="B501">
            <v>-22000</v>
          </cell>
          <cell r="C501">
            <v>0</v>
          </cell>
          <cell r="D501">
            <v>-22000</v>
          </cell>
        </row>
        <row r="502">
          <cell r="A502" t="str">
            <v>037006 LTREMEL-29382</v>
          </cell>
          <cell r="B502">
            <v>-22000</v>
          </cell>
          <cell r="C502">
            <v>0</v>
          </cell>
          <cell r="D502">
            <v>-22000</v>
          </cell>
        </row>
        <row r="503">
          <cell r="A503" t="str">
            <v>037013 LTREMEL-31004</v>
          </cell>
          <cell r="B503">
            <v>-22000</v>
          </cell>
          <cell r="C503">
            <v>0</v>
          </cell>
          <cell r="D503">
            <v>-22000</v>
          </cell>
        </row>
        <row r="504">
          <cell r="A504" t="str">
            <v>H45001ND</v>
          </cell>
          <cell r="B504">
            <v>-22349.9</v>
          </cell>
          <cell r="C504">
            <v>17937.5</v>
          </cell>
          <cell r="D504">
            <v>-40287.4</v>
          </cell>
        </row>
        <row r="505">
          <cell r="A505" t="str">
            <v>2293008-2</v>
          </cell>
          <cell r="B505">
            <v>-22558.54</v>
          </cell>
          <cell r="C505">
            <v>0</v>
          </cell>
          <cell r="D505">
            <v>-22558.54</v>
          </cell>
        </row>
        <row r="506">
          <cell r="A506" t="str">
            <v>2293008-3</v>
          </cell>
          <cell r="B506">
            <v>-22558.54</v>
          </cell>
          <cell r="C506">
            <v>0</v>
          </cell>
          <cell r="D506">
            <v>-22558.54</v>
          </cell>
        </row>
        <row r="507">
          <cell r="A507" t="str">
            <v>H46701E</v>
          </cell>
          <cell r="B507">
            <v>-22855.66</v>
          </cell>
          <cell r="C507">
            <v>67952.34</v>
          </cell>
          <cell r="D507">
            <v>-90808</v>
          </cell>
        </row>
        <row r="508">
          <cell r="A508" t="str">
            <v>H8630ZF</v>
          </cell>
          <cell r="B508">
            <v>-23062.400000000001</v>
          </cell>
          <cell r="C508">
            <v>0</v>
          </cell>
          <cell r="D508">
            <v>-23062.400000000001</v>
          </cell>
        </row>
        <row r="509">
          <cell r="A509" t="str">
            <v>H40172LC</v>
          </cell>
          <cell r="B509">
            <v>-23109.03</v>
          </cell>
          <cell r="D509">
            <v>-23109.03</v>
          </cell>
        </row>
        <row r="510">
          <cell r="A510" t="str">
            <v>H8699SD</v>
          </cell>
          <cell r="B510">
            <v>-24423.95</v>
          </cell>
          <cell r="C510">
            <v>0</v>
          </cell>
          <cell r="D510">
            <v>-24423.95</v>
          </cell>
        </row>
        <row r="511">
          <cell r="A511" t="str">
            <v>H45001RH</v>
          </cell>
          <cell r="B511">
            <v>-25822.14</v>
          </cell>
          <cell r="C511">
            <v>1057.4939999999999</v>
          </cell>
          <cell r="D511">
            <v>-26879.633999999998</v>
          </cell>
        </row>
        <row r="512">
          <cell r="A512" t="str">
            <v>H40542LF</v>
          </cell>
          <cell r="B512">
            <v>-27331.84</v>
          </cell>
          <cell r="C512">
            <v>0</v>
          </cell>
          <cell r="D512">
            <v>-27331.84</v>
          </cell>
        </row>
        <row r="513">
          <cell r="A513" t="str">
            <v>E7014LD</v>
          </cell>
          <cell r="B513">
            <v>-27469.98</v>
          </cell>
          <cell r="C513">
            <v>0</v>
          </cell>
          <cell r="D513">
            <v>-27469.98</v>
          </cell>
        </row>
        <row r="514">
          <cell r="A514" t="str">
            <v>H45011AA</v>
          </cell>
          <cell r="B514">
            <v>-27750.69</v>
          </cell>
          <cell r="C514">
            <v>19981.452000000001</v>
          </cell>
          <cell r="D514">
            <v>-47732.142</v>
          </cell>
        </row>
        <row r="515">
          <cell r="A515" t="str">
            <v>H4500MK</v>
          </cell>
          <cell r="B515">
            <v>-27807.05</v>
          </cell>
          <cell r="C515">
            <v>74.507000000000005</v>
          </cell>
          <cell r="D515">
            <v>-27881.557000000001</v>
          </cell>
        </row>
        <row r="516">
          <cell r="A516" t="str">
            <v>H45511FH</v>
          </cell>
          <cell r="B516">
            <v>-28115.13</v>
          </cell>
          <cell r="C516">
            <v>0</v>
          </cell>
          <cell r="D516">
            <v>-28115.13</v>
          </cell>
        </row>
        <row r="517">
          <cell r="A517">
            <v>2236952</v>
          </cell>
          <cell r="B517">
            <v>-28336</v>
          </cell>
          <cell r="C517">
            <v>0</v>
          </cell>
          <cell r="D517">
            <v>-28336</v>
          </cell>
        </row>
        <row r="518">
          <cell r="A518" t="str">
            <v>H45001NC</v>
          </cell>
          <cell r="B518">
            <v>-29768</v>
          </cell>
          <cell r="C518">
            <v>0</v>
          </cell>
          <cell r="D518">
            <v>-29768</v>
          </cell>
        </row>
        <row r="519">
          <cell r="A519" t="str">
            <v>H4200R</v>
          </cell>
          <cell r="B519">
            <v>-29962.49</v>
          </cell>
          <cell r="C519">
            <v>0</v>
          </cell>
          <cell r="D519">
            <v>-29962.49</v>
          </cell>
        </row>
        <row r="520">
          <cell r="A520" t="str">
            <v>H4820KC</v>
          </cell>
          <cell r="B520">
            <v>-31086.33</v>
          </cell>
          <cell r="C520">
            <v>10762.5</v>
          </cell>
          <cell r="D520">
            <v>-41848.83</v>
          </cell>
        </row>
        <row r="521">
          <cell r="A521" t="str">
            <v>H8604SD</v>
          </cell>
          <cell r="B521">
            <v>-32100.89</v>
          </cell>
          <cell r="C521">
            <v>0</v>
          </cell>
          <cell r="D521">
            <v>-32100.89</v>
          </cell>
        </row>
        <row r="522">
          <cell r="A522" t="str">
            <v>H4901TK</v>
          </cell>
          <cell r="B522">
            <v>-33016.660000000003</v>
          </cell>
          <cell r="C522">
            <v>0</v>
          </cell>
          <cell r="D522">
            <v>-33016.660000000003</v>
          </cell>
        </row>
        <row r="523">
          <cell r="A523" t="str">
            <v>H46631F</v>
          </cell>
          <cell r="B523">
            <v>-34529.25</v>
          </cell>
          <cell r="C523">
            <v>0</v>
          </cell>
          <cell r="D523">
            <v>-34529.25</v>
          </cell>
        </row>
        <row r="524">
          <cell r="A524" t="str">
            <v>H45001WA</v>
          </cell>
          <cell r="B524">
            <v>-36070.910000000003</v>
          </cell>
          <cell r="C524">
            <v>0</v>
          </cell>
          <cell r="D524">
            <v>-36070.910000000003</v>
          </cell>
        </row>
        <row r="525">
          <cell r="A525" t="str">
            <v>H4061TR</v>
          </cell>
          <cell r="B525">
            <v>-37351.35</v>
          </cell>
          <cell r="C525">
            <v>7594.0709999999999</v>
          </cell>
          <cell r="D525">
            <v>-44945.421000000002</v>
          </cell>
        </row>
        <row r="526">
          <cell r="A526" t="str">
            <v>NW9506GB</v>
          </cell>
          <cell r="B526">
            <v>-37777.410000000003</v>
          </cell>
          <cell r="C526">
            <v>0</v>
          </cell>
          <cell r="D526">
            <v>-37777.410000000003</v>
          </cell>
        </row>
        <row r="527">
          <cell r="A527" t="str">
            <v>H45001YE</v>
          </cell>
          <cell r="B527">
            <v>-38881.74</v>
          </cell>
          <cell r="C527">
            <v>40082</v>
          </cell>
          <cell r="D527">
            <v>-78963.740000000005</v>
          </cell>
        </row>
        <row r="528">
          <cell r="A528" t="str">
            <v>H8609SF</v>
          </cell>
          <cell r="B528">
            <v>-38981.25</v>
          </cell>
          <cell r="C528">
            <v>0</v>
          </cell>
          <cell r="D528">
            <v>-38981.25</v>
          </cell>
        </row>
        <row r="529">
          <cell r="A529" t="str">
            <v>L4550PB</v>
          </cell>
          <cell r="B529">
            <v>-40362.730000000003</v>
          </cell>
          <cell r="C529">
            <v>0</v>
          </cell>
          <cell r="D529">
            <v>-40362.730000000003</v>
          </cell>
        </row>
        <row r="530">
          <cell r="A530" t="str">
            <v>H8682AR</v>
          </cell>
          <cell r="B530">
            <v>-40821.46</v>
          </cell>
          <cell r="C530">
            <v>0</v>
          </cell>
          <cell r="D530">
            <v>-40821.46</v>
          </cell>
        </row>
        <row r="531">
          <cell r="A531" t="str">
            <v>H45001FC</v>
          </cell>
          <cell r="B531">
            <v>-41383.040000000001</v>
          </cell>
          <cell r="C531">
            <v>32985.300000000003</v>
          </cell>
          <cell r="D531">
            <v>-74368.34</v>
          </cell>
        </row>
        <row r="532">
          <cell r="A532" t="str">
            <v>2200294-106</v>
          </cell>
          <cell r="B532">
            <v>-43789.96</v>
          </cell>
          <cell r="D532">
            <v>-43789.96</v>
          </cell>
        </row>
        <row r="533">
          <cell r="A533">
            <v>2294511</v>
          </cell>
          <cell r="B533">
            <v>-44123.23</v>
          </cell>
          <cell r="D533">
            <v>-44123.23</v>
          </cell>
        </row>
        <row r="534">
          <cell r="A534" t="str">
            <v>H4901SP</v>
          </cell>
          <cell r="B534">
            <v>-44508.27</v>
          </cell>
          <cell r="C534">
            <v>0</v>
          </cell>
          <cell r="D534">
            <v>-44508.27</v>
          </cell>
        </row>
        <row r="535">
          <cell r="A535" t="str">
            <v>H42162LN</v>
          </cell>
          <cell r="B535">
            <v>-44724.03</v>
          </cell>
          <cell r="C535">
            <v>15044.233</v>
          </cell>
          <cell r="D535">
            <v>-59768.262999999999</v>
          </cell>
        </row>
        <row r="536">
          <cell r="A536" t="str">
            <v>011359 GSILVA-342550</v>
          </cell>
          <cell r="B536">
            <v>-44900</v>
          </cell>
          <cell r="D536">
            <v>-44900</v>
          </cell>
        </row>
        <row r="537">
          <cell r="A537" t="str">
            <v>H44012LD</v>
          </cell>
          <cell r="B537">
            <v>-45150</v>
          </cell>
          <cell r="C537">
            <v>0</v>
          </cell>
          <cell r="D537">
            <v>-45150</v>
          </cell>
        </row>
        <row r="538">
          <cell r="A538" t="str">
            <v>H44012LC</v>
          </cell>
          <cell r="B538">
            <v>-46225</v>
          </cell>
          <cell r="C538">
            <v>0</v>
          </cell>
          <cell r="D538">
            <v>-46225</v>
          </cell>
        </row>
        <row r="539">
          <cell r="A539" t="str">
            <v>H45511GB</v>
          </cell>
          <cell r="B539">
            <v>-46848.15</v>
          </cell>
          <cell r="C539">
            <v>0</v>
          </cell>
          <cell r="D539">
            <v>-46848.15</v>
          </cell>
        </row>
        <row r="540">
          <cell r="A540" t="str">
            <v>H4500MJ</v>
          </cell>
          <cell r="B540">
            <v>-47040.68</v>
          </cell>
          <cell r="C540">
            <v>110.34099999999999</v>
          </cell>
          <cell r="D540">
            <v>-47151.021000000001</v>
          </cell>
        </row>
        <row r="541">
          <cell r="A541" t="str">
            <v>H45001YS</v>
          </cell>
          <cell r="B541">
            <v>-47850</v>
          </cell>
          <cell r="C541">
            <v>19731.375</v>
          </cell>
          <cell r="D541">
            <v>-67581.375</v>
          </cell>
        </row>
        <row r="542">
          <cell r="A542" t="str">
            <v>H46631D</v>
          </cell>
          <cell r="B542">
            <v>-49387.8</v>
          </cell>
          <cell r="C542">
            <v>0</v>
          </cell>
          <cell r="D542">
            <v>-49387.8</v>
          </cell>
        </row>
        <row r="543">
          <cell r="A543" t="str">
            <v>H45001BJ</v>
          </cell>
          <cell r="B543">
            <v>-50646.720000000001</v>
          </cell>
          <cell r="C543">
            <v>5381.25</v>
          </cell>
          <cell r="D543">
            <v>-56027.97</v>
          </cell>
        </row>
        <row r="544">
          <cell r="A544" t="str">
            <v>R4208NB</v>
          </cell>
          <cell r="B544">
            <v>-51163.199999999997</v>
          </cell>
          <cell r="C544">
            <v>0</v>
          </cell>
          <cell r="D544">
            <v>-51163.199999999997</v>
          </cell>
        </row>
        <row r="545">
          <cell r="A545" t="str">
            <v>H46122LH</v>
          </cell>
          <cell r="B545">
            <v>-51409.99</v>
          </cell>
          <cell r="C545">
            <v>798.98800000000006</v>
          </cell>
          <cell r="D545">
            <v>-52208.977999999996</v>
          </cell>
        </row>
        <row r="546">
          <cell r="A546" t="str">
            <v>H8650FA</v>
          </cell>
          <cell r="B546">
            <v>-51563.97</v>
          </cell>
          <cell r="C546">
            <v>0</v>
          </cell>
          <cell r="D546">
            <v>-51563.97</v>
          </cell>
        </row>
        <row r="547">
          <cell r="A547" t="str">
            <v>NL11001</v>
          </cell>
          <cell r="B547">
            <v>-52001.16</v>
          </cell>
          <cell r="C547">
            <v>0</v>
          </cell>
          <cell r="D547">
            <v>-52001.16</v>
          </cell>
        </row>
        <row r="548">
          <cell r="A548" t="str">
            <v>H45001NB</v>
          </cell>
          <cell r="B548">
            <v>-53082</v>
          </cell>
          <cell r="C548">
            <v>0</v>
          </cell>
          <cell r="D548">
            <v>-53082</v>
          </cell>
        </row>
        <row r="549">
          <cell r="A549" t="str">
            <v>H45001YJ</v>
          </cell>
          <cell r="B549">
            <v>-56106.720000000001</v>
          </cell>
          <cell r="C549">
            <v>0</v>
          </cell>
          <cell r="D549">
            <v>-56106.720000000001</v>
          </cell>
        </row>
        <row r="550">
          <cell r="A550" t="str">
            <v>L45202MT</v>
          </cell>
          <cell r="B550">
            <v>-56341.06</v>
          </cell>
          <cell r="C550">
            <v>0</v>
          </cell>
          <cell r="D550">
            <v>-56341.06</v>
          </cell>
        </row>
        <row r="551">
          <cell r="A551" t="str">
            <v>H45001YH</v>
          </cell>
          <cell r="B551">
            <v>-56754.49</v>
          </cell>
          <cell r="C551">
            <v>28700</v>
          </cell>
          <cell r="D551">
            <v>-85454.49</v>
          </cell>
        </row>
        <row r="552">
          <cell r="A552" t="str">
            <v>H45511FJ</v>
          </cell>
          <cell r="B552">
            <v>-57528.639999999999</v>
          </cell>
          <cell r="C552">
            <v>26906.25</v>
          </cell>
          <cell r="D552">
            <v>-84434.89</v>
          </cell>
        </row>
        <row r="553">
          <cell r="A553" t="str">
            <v>H4500ST</v>
          </cell>
          <cell r="B553">
            <v>-59494.54</v>
          </cell>
          <cell r="C553">
            <v>34069.5</v>
          </cell>
          <cell r="D553">
            <v>-93564.04</v>
          </cell>
        </row>
        <row r="554">
          <cell r="A554" t="str">
            <v>H40202LC</v>
          </cell>
          <cell r="B554">
            <v>-60197.279999999999</v>
          </cell>
          <cell r="C554">
            <v>0</v>
          </cell>
          <cell r="D554">
            <v>-60197.279999999999</v>
          </cell>
        </row>
        <row r="555">
          <cell r="A555" t="str">
            <v>H45011SZ</v>
          </cell>
          <cell r="B555">
            <v>-60266.99</v>
          </cell>
          <cell r="C555">
            <v>71467.775999999998</v>
          </cell>
          <cell r="D555">
            <v>-131734.76600000003</v>
          </cell>
        </row>
        <row r="556">
          <cell r="A556" t="str">
            <v>2218096-4</v>
          </cell>
          <cell r="B556">
            <v>-60711.93</v>
          </cell>
          <cell r="C556">
            <v>0</v>
          </cell>
          <cell r="D556">
            <v>-60711.93</v>
          </cell>
        </row>
        <row r="557">
          <cell r="A557" t="str">
            <v>H4500LT</v>
          </cell>
          <cell r="B557">
            <v>-61817.5</v>
          </cell>
          <cell r="C557">
            <v>29547</v>
          </cell>
          <cell r="D557">
            <v>-91364.5</v>
          </cell>
        </row>
        <row r="558">
          <cell r="A558" t="str">
            <v>011354 GSILVA-342544</v>
          </cell>
          <cell r="B558">
            <v>-66100</v>
          </cell>
          <cell r="D558">
            <v>-66100</v>
          </cell>
        </row>
        <row r="559">
          <cell r="A559" t="str">
            <v>H46681A</v>
          </cell>
          <cell r="B559">
            <v>-66236.62</v>
          </cell>
          <cell r="C559">
            <v>5803.875</v>
          </cell>
          <cell r="D559">
            <v>-72040.494999999995</v>
          </cell>
        </row>
        <row r="560">
          <cell r="A560" t="str">
            <v>011352 GSILVA-396749</v>
          </cell>
          <cell r="B560">
            <v>-68600</v>
          </cell>
          <cell r="D560">
            <v>-68600</v>
          </cell>
        </row>
        <row r="561">
          <cell r="A561" t="str">
            <v>002049 GSILVA-280288</v>
          </cell>
          <cell r="B561">
            <v>-68700</v>
          </cell>
          <cell r="D561">
            <v>-68700</v>
          </cell>
        </row>
        <row r="562">
          <cell r="A562" t="str">
            <v>H8634SD</v>
          </cell>
          <cell r="B562">
            <v>-70675.02</v>
          </cell>
          <cell r="C562">
            <v>0</v>
          </cell>
          <cell r="D562">
            <v>-70675.02</v>
          </cell>
        </row>
        <row r="563">
          <cell r="A563" t="str">
            <v>H8600PF</v>
          </cell>
          <cell r="B563">
            <v>-70967</v>
          </cell>
          <cell r="C563">
            <v>0</v>
          </cell>
          <cell r="D563">
            <v>-70967</v>
          </cell>
        </row>
        <row r="564">
          <cell r="A564" t="str">
            <v>H8650PD</v>
          </cell>
          <cell r="B564">
            <v>-71335.25</v>
          </cell>
          <cell r="C564">
            <v>0</v>
          </cell>
          <cell r="D564">
            <v>-71335.25</v>
          </cell>
        </row>
        <row r="565">
          <cell r="A565" t="str">
            <v>H40172LB</v>
          </cell>
          <cell r="B565">
            <v>-74533.42</v>
          </cell>
          <cell r="C565">
            <v>0</v>
          </cell>
          <cell r="D565">
            <v>-74533.42</v>
          </cell>
        </row>
        <row r="566">
          <cell r="A566" t="str">
            <v>H44012LB</v>
          </cell>
          <cell r="B566">
            <v>-78045</v>
          </cell>
          <cell r="C566">
            <v>0</v>
          </cell>
          <cell r="D566">
            <v>-78045</v>
          </cell>
        </row>
        <row r="567">
          <cell r="A567" t="str">
            <v>H42582LL</v>
          </cell>
          <cell r="B567">
            <v>-78181.58</v>
          </cell>
          <cell r="C567">
            <v>325.40199999999999</v>
          </cell>
          <cell r="D567">
            <v>-78506.981999999989</v>
          </cell>
        </row>
        <row r="568">
          <cell r="A568" t="str">
            <v>H4710MR</v>
          </cell>
          <cell r="B568">
            <v>-78613.87</v>
          </cell>
          <cell r="C568">
            <v>0</v>
          </cell>
          <cell r="D568">
            <v>-78613.87</v>
          </cell>
        </row>
        <row r="569">
          <cell r="A569" t="str">
            <v>H46631E</v>
          </cell>
          <cell r="B569">
            <v>-79922.710000000006</v>
          </cell>
          <cell r="C569">
            <v>26381.25</v>
          </cell>
          <cell r="D569">
            <v>-106303.96</v>
          </cell>
        </row>
        <row r="570">
          <cell r="A570" t="str">
            <v>H46701M</v>
          </cell>
          <cell r="B570">
            <v>-85407.06</v>
          </cell>
          <cell r="C570">
            <v>96203.68</v>
          </cell>
          <cell r="D570">
            <v>-181610.74</v>
          </cell>
        </row>
        <row r="571">
          <cell r="A571" t="str">
            <v>H45001LB</v>
          </cell>
          <cell r="B571">
            <v>-97071.29</v>
          </cell>
          <cell r="C571">
            <v>0</v>
          </cell>
          <cell r="D571">
            <v>-97071.29</v>
          </cell>
        </row>
        <row r="572">
          <cell r="A572" t="str">
            <v>H46701B</v>
          </cell>
          <cell r="B572">
            <v>-97103.98</v>
          </cell>
          <cell r="C572">
            <v>38029.06</v>
          </cell>
          <cell r="D572">
            <v>-135133.04</v>
          </cell>
        </row>
        <row r="573">
          <cell r="A573" t="str">
            <v>NL202</v>
          </cell>
          <cell r="B573">
            <v>-98240</v>
          </cell>
          <cell r="C573">
            <v>0</v>
          </cell>
          <cell r="D573">
            <v>-98240</v>
          </cell>
        </row>
        <row r="574">
          <cell r="A574">
            <v>2273651</v>
          </cell>
          <cell r="B574">
            <v>-99162.34</v>
          </cell>
          <cell r="C574">
            <v>0</v>
          </cell>
          <cell r="D574">
            <v>-99162.34</v>
          </cell>
        </row>
        <row r="575">
          <cell r="A575" t="str">
            <v>H4500DT</v>
          </cell>
          <cell r="B575">
            <v>-104620.5</v>
          </cell>
          <cell r="C575">
            <v>24120</v>
          </cell>
          <cell r="D575">
            <v>-128740.5</v>
          </cell>
        </row>
        <row r="576">
          <cell r="A576" t="str">
            <v>H45202MT</v>
          </cell>
          <cell r="B576">
            <v>-104866.06</v>
          </cell>
          <cell r="C576">
            <v>1767</v>
          </cell>
          <cell r="D576">
            <v>-106633.06</v>
          </cell>
        </row>
        <row r="577">
          <cell r="A577">
            <v>2294514</v>
          </cell>
          <cell r="B577">
            <v>-108018.03</v>
          </cell>
          <cell r="D577">
            <v>-108018.03</v>
          </cell>
        </row>
        <row r="578">
          <cell r="A578" t="str">
            <v>H4901TH</v>
          </cell>
          <cell r="B578">
            <v>-109516.24</v>
          </cell>
          <cell r="C578">
            <v>0</v>
          </cell>
          <cell r="D578">
            <v>-109516.24</v>
          </cell>
        </row>
        <row r="579">
          <cell r="A579" t="str">
            <v>H46631B</v>
          </cell>
          <cell r="B579">
            <v>-114266.04</v>
          </cell>
          <cell r="C579">
            <v>5698.35</v>
          </cell>
          <cell r="D579">
            <v>-119964.39</v>
          </cell>
        </row>
        <row r="580">
          <cell r="A580" t="str">
            <v>H8650DF</v>
          </cell>
          <cell r="B580">
            <v>-117062.65</v>
          </cell>
          <cell r="C580">
            <v>0</v>
          </cell>
          <cell r="D580">
            <v>-117062.65</v>
          </cell>
        </row>
        <row r="581">
          <cell r="A581" t="str">
            <v>H8650TB</v>
          </cell>
          <cell r="B581">
            <v>-127467.15</v>
          </cell>
          <cell r="C581">
            <v>0</v>
          </cell>
          <cell r="D581">
            <v>-127467.15</v>
          </cell>
        </row>
        <row r="582">
          <cell r="A582" t="str">
            <v>011349 GSILVA-279600</v>
          </cell>
          <cell r="B582">
            <v>-130700</v>
          </cell>
          <cell r="D582">
            <v>-130700</v>
          </cell>
        </row>
        <row r="583">
          <cell r="A583" t="str">
            <v>H45511GA</v>
          </cell>
          <cell r="B583">
            <v>-138467.81</v>
          </cell>
          <cell r="C583">
            <v>0</v>
          </cell>
          <cell r="D583">
            <v>-138467.81</v>
          </cell>
        </row>
        <row r="584">
          <cell r="A584" t="str">
            <v>H45001SJ</v>
          </cell>
          <cell r="B584">
            <v>-144625.74</v>
          </cell>
          <cell r="C584">
            <v>0</v>
          </cell>
          <cell r="D584">
            <v>-144625.74</v>
          </cell>
        </row>
        <row r="585">
          <cell r="A585" t="str">
            <v>H4901PB</v>
          </cell>
          <cell r="B585">
            <v>-145977.82</v>
          </cell>
          <cell r="C585">
            <v>64375</v>
          </cell>
          <cell r="D585">
            <v>-210352.82</v>
          </cell>
        </row>
        <row r="586">
          <cell r="A586" t="str">
            <v>H4721SS</v>
          </cell>
          <cell r="B586">
            <v>-148547.82</v>
          </cell>
          <cell r="C586">
            <v>0</v>
          </cell>
          <cell r="D586">
            <v>-148547.82</v>
          </cell>
        </row>
        <row r="587">
          <cell r="A587" t="str">
            <v>H4799JK</v>
          </cell>
          <cell r="B587">
            <v>-149412.09</v>
          </cell>
          <cell r="C587">
            <v>0</v>
          </cell>
          <cell r="D587">
            <v>-149412.09</v>
          </cell>
        </row>
        <row r="588">
          <cell r="A588" t="str">
            <v>H45001YT</v>
          </cell>
          <cell r="B588">
            <v>-150618.96</v>
          </cell>
          <cell r="C588">
            <v>5022.5</v>
          </cell>
          <cell r="D588">
            <v>-155641.46</v>
          </cell>
        </row>
        <row r="589">
          <cell r="A589" t="str">
            <v>H45001YD</v>
          </cell>
          <cell r="B589">
            <v>-155654.84</v>
          </cell>
          <cell r="C589">
            <v>147629.96</v>
          </cell>
          <cell r="D589">
            <v>-303284.8</v>
          </cell>
        </row>
        <row r="590">
          <cell r="A590" t="str">
            <v>011350 GSILVA-341325</v>
          </cell>
          <cell r="B590">
            <v>-163500</v>
          </cell>
          <cell r="D590">
            <v>-163500</v>
          </cell>
        </row>
        <row r="591">
          <cell r="A591" t="str">
            <v>011345 GSILVA-340216</v>
          </cell>
          <cell r="B591">
            <v>-171300</v>
          </cell>
          <cell r="D591">
            <v>-171300</v>
          </cell>
        </row>
        <row r="592">
          <cell r="A592" t="str">
            <v>H46631C</v>
          </cell>
          <cell r="B592">
            <v>-171766.99</v>
          </cell>
          <cell r="C592">
            <v>8336.4749999999985</v>
          </cell>
          <cell r="D592">
            <v>-180103.46500000003</v>
          </cell>
        </row>
        <row r="593">
          <cell r="A593" t="str">
            <v>H4550TY</v>
          </cell>
          <cell r="B593">
            <v>-175061</v>
          </cell>
          <cell r="C593">
            <v>10920</v>
          </cell>
          <cell r="D593">
            <v>-185981</v>
          </cell>
        </row>
        <row r="594">
          <cell r="A594" t="str">
            <v>002017 TKERSTING-397</v>
          </cell>
          <cell r="B594">
            <v>-181500</v>
          </cell>
          <cell r="C594">
            <v>0</v>
          </cell>
          <cell r="D594">
            <v>-181500</v>
          </cell>
        </row>
        <row r="595">
          <cell r="A595" t="str">
            <v>011356 GSILVA-342547</v>
          </cell>
          <cell r="B595">
            <v>-188000</v>
          </cell>
          <cell r="D595">
            <v>-188000</v>
          </cell>
        </row>
        <row r="596">
          <cell r="A596" t="str">
            <v>H4799JB</v>
          </cell>
          <cell r="B596">
            <v>-192049.22</v>
          </cell>
          <cell r="C596">
            <v>0</v>
          </cell>
          <cell r="D596">
            <v>-192049.22</v>
          </cell>
        </row>
        <row r="597">
          <cell r="A597" t="str">
            <v>011353 GSILVA-341886</v>
          </cell>
          <cell r="B597">
            <v>-204808.48</v>
          </cell>
          <cell r="D597">
            <v>-204808.48</v>
          </cell>
        </row>
        <row r="598">
          <cell r="A598" t="str">
            <v>H4830KK</v>
          </cell>
          <cell r="B598">
            <v>-214759.61</v>
          </cell>
          <cell r="C598">
            <v>9581</v>
          </cell>
          <cell r="D598">
            <v>-224340.61</v>
          </cell>
        </row>
        <row r="599">
          <cell r="A599" t="str">
            <v>H4717MP</v>
          </cell>
          <cell r="B599">
            <v>-216425.12</v>
          </cell>
          <cell r="C599">
            <v>126906.04399999999</v>
          </cell>
          <cell r="D599">
            <v>-343331.16400000011</v>
          </cell>
        </row>
        <row r="600">
          <cell r="A600" t="str">
            <v>H45001SX</v>
          </cell>
          <cell r="B600">
            <v>-217244.94</v>
          </cell>
          <cell r="D600">
            <v>-217244.94</v>
          </cell>
        </row>
        <row r="601">
          <cell r="A601" t="str">
            <v>H8600PR</v>
          </cell>
          <cell r="B601">
            <v>-220759.47</v>
          </cell>
          <cell r="C601">
            <v>0</v>
          </cell>
          <cell r="D601">
            <v>-220759.47</v>
          </cell>
        </row>
        <row r="602">
          <cell r="A602" t="str">
            <v>052023 EDICKINSON-28</v>
          </cell>
          <cell r="B602">
            <v>-221506.77</v>
          </cell>
          <cell r="C602">
            <v>0</v>
          </cell>
          <cell r="D602">
            <v>-221506.77</v>
          </cell>
        </row>
        <row r="603">
          <cell r="A603" t="str">
            <v>H46631G</v>
          </cell>
          <cell r="B603">
            <v>-223858.13</v>
          </cell>
          <cell r="C603">
            <v>15828.75</v>
          </cell>
          <cell r="D603">
            <v>-239686.88</v>
          </cell>
        </row>
        <row r="604">
          <cell r="A604" t="str">
            <v>H46701D</v>
          </cell>
          <cell r="B604">
            <v>-230419.49</v>
          </cell>
          <cell r="C604">
            <v>75250.240000000005</v>
          </cell>
          <cell r="D604">
            <v>-305669.73</v>
          </cell>
        </row>
        <row r="605">
          <cell r="A605" t="str">
            <v>H8620PF</v>
          </cell>
          <cell r="B605">
            <v>-241321.26</v>
          </cell>
          <cell r="C605">
            <v>0</v>
          </cell>
          <cell r="D605">
            <v>-241321.26</v>
          </cell>
        </row>
        <row r="606">
          <cell r="A606" t="str">
            <v>H43022LH</v>
          </cell>
          <cell r="B606">
            <v>-256857.68</v>
          </cell>
          <cell r="C606">
            <v>154894.80800000002</v>
          </cell>
          <cell r="D606">
            <v>-402720.478</v>
          </cell>
        </row>
        <row r="607">
          <cell r="A607" t="str">
            <v>H45001ED</v>
          </cell>
          <cell r="B607">
            <v>-260423.66</v>
          </cell>
          <cell r="C607">
            <v>5994.7</v>
          </cell>
          <cell r="D607">
            <v>-266418.36</v>
          </cell>
        </row>
        <row r="608">
          <cell r="A608" t="str">
            <v>H4720MR</v>
          </cell>
          <cell r="B608">
            <v>-260995.11</v>
          </cell>
          <cell r="C608">
            <v>0</v>
          </cell>
          <cell r="D608">
            <v>-260995.11</v>
          </cell>
        </row>
        <row r="609">
          <cell r="A609" t="str">
            <v>H8525AA</v>
          </cell>
          <cell r="B609">
            <v>-294185.45</v>
          </cell>
          <cell r="C609">
            <v>0</v>
          </cell>
          <cell r="D609">
            <v>-294185.45</v>
          </cell>
        </row>
        <row r="610">
          <cell r="A610" t="str">
            <v>H41282LG</v>
          </cell>
          <cell r="B610">
            <v>-318155.21999999997</v>
          </cell>
          <cell r="C610">
            <v>0</v>
          </cell>
          <cell r="D610">
            <v>-318155.21999999997</v>
          </cell>
        </row>
        <row r="611">
          <cell r="A611" t="str">
            <v>011347 GSILVA-279598</v>
          </cell>
          <cell r="B611">
            <v>-364858</v>
          </cell>
          <cell r="D611">
            <v>-364858</v>
          </cell>
        </row>
        <row r="612">
          <cell r="A612" t="str">
            <v>H46701N</v>
          </cell>
          <cell r="B612">
            <v>-376635.72</v>
          </cell>
          <cell r="C612">
            <v>87290.52</v>
          </cell>
          <cell r="D612">
            <v>-463926.24</v>
          </cell>
        </row>
        <row r="613">
          <cell r="A613" t="str">
            <v>H46631A</v>
          </cell>
          <cell r="B613">
            <v>-381844.52</v>
          </cell>
          <cell r="C613">
            <v>19100.025000000001</v>
          </cell>
          <cell r="D613">
            <v>-400944.54499999998</v>
          </cell>
        </row>
        <row r="614">
          <cell r="A614" t="str">
            <v>H4799JA</v>
          </cell>
          <cell r="B614">
            <v>-418105.57</v>
          </cell>
          <cell r="C614">
            <v>0</v>
          </cell>
          <cell r="D614">
            <v>-418105.57</v>
          </cell>
        </row>
        <row r="615">
          <cell r="A615" t="str">
            <v>011354 GSILVA-396751</v>
          </cell>
          <cell r="B615">
            <v>-456200</v>
          </cell>
          <cell r="D615">
            <v>-456200</v>
          </cell>
        </row>
        <row r="616">
          <cell r="A616" t="str">
            <v>NL201</v>
          </cell>
          <cell r="B616">
            <v>-472077.6</v>
          </cell>
          <cell r="C616">
            <v>0</v>
          </cell>
          <cell r="D616">
            <v>-472077.6</v>
          </cell>
        </row>
        <row r="617">
          <cell r="A617" t="str">
            <v>002048 GSILVA-280287</v>
          </cell>
          <cell r="B617">
            <v>-476300</v>
          </cell>
          <cell r="D617">
            <v>-476300</v>
          </cell>
        </row>
        <row r="618">
          <cell r="A618" t="str">
            <v>H46122CB</v>
          </cell>
          <cell r="B618">
            <v>-512860.8</v>
          </cell>
          <cell r="C618">
            <v>1598.0360000000001</v>
          </cell>
          <cell r="D618">
            <v>-514458.83600000001</v>
          </cell>
        </row>
        <row r="619">
          <cell r="A619" t="str">
            <v>H46701R</v>
          </cell>
          <cell r="B619">
            <v>-515097.36</v>
          </cell>
          <cell r="C619">
            <v>138382.84</v>
          </cell>
          <cell r="D619">
            <v>-653480.19999999995</v>
          </cell>
        </row>
        <row r="620">
          <cell r="A620" t="str">
            <v>H4550KY</v>
          </cell>
          <cell r="B620">
            <v>-533238</v>
          </cell>
          <cell r="C620">
            <v>0</v>
          </cell>
          <cell r="D620">
            <v>-533238</v>
          </cell>
        </row>
        <row r="621">
          <cell r="A621" t="str">
            <v>H46601L</v>
          </cell>
          <cell r="B621">
            <v>-585218.37</v>
          </cell>
          <cell r="C621">
            <v>139408</v>
          </cell>
          <cell r="D621">
            <v>-724626.37</v>
          </cell>
        </row>
        <row r="622">
          <cell r="A622" t="str">
            <v>011351 GSILVA-396746</v>
          </cell>
          <cell r="B622">
            <v>-600600</v>
          </cell>
          <cell r="D622">
            <v>-600600</v>
          </cell>
        </row>
        <row r="623">
          <cell r="A623" t="str">
            <v>011348 GSILVA-341324</v>
          </cell>
          <cell r="B623">
            <v>-613400</v>
          </cell>
          <cell r="D623">
            <v>-613400</v>
          </cell>
        </row>
        <row r="624">
          <cell r="A624" t="str">
            <v>037006 LTREMEL-35762</v>
          </cell>
          <cell r="B624">
            <v>-642221.07999999996</v>
          </cell>
          <cell r="C624">
            <v>0</v>
          </cell>
          <cell r="D624">
            <v>-642221.07999999996</v>
          </cell>
        </row>
        <row r="625">
          <cell r="A625" t="str">
            <v>052206 RDEVLIN-39461</v>
          </cell>
          <cell r="B625">
            <v>-985108</v>
          </cell>
          <cell r="C625">
            <v>0</v>
          </cell>
          <cell r="D625">
            <v>-985108</v>
          </cell>
        </row>
        <row r="626">
          <cell r="A626" t="str">
            <v>052217 RDEVLIN-39667</v>
          </cell>
          <cell r="B626">
            <v>-1029045</v>
          </cell>
          <cell r="C626">
            <v>0</v>
          </cell>
          <cell r="D626">
            <v>-1029045</v>
          </cell>
        </row>
        <row r="627">
          <cell r="A627" t="str">
            <v>H8600CL</v>
          </cell>
          <cell r="B627">
            <v>-1182389.8500000001</v>
          </cell>
          <cell r="C627">
            <v>0</v>
          </cell>
          <cell r="D627">
            <v>-1182389.8500000001</v>
          </cell>
        </row>
        <row r="628">
          <cell r="A628" t="str">
            <v>H4717MR</v>
          </cell>
          <cell r="B628">
            <v>-1496565.94</v>
          </cell>
          <cell r="C628">
            <v>0</v>
          </cell>
          <cell r="D628">
            <v>-1496565.94</v>
          </cell>
        </row>
        <row r="629">
          <cell r="A629" t="str">
            <v>H46601D</v>
          </cell>
          <cell r="B629">
            <v>-1750346.33</v>
          </cell>
          <cell r="C629">
            <v>998885.42</v>
          </cell>
          <cell r="D629">
            <v>-2749231.75</v>
          </cell>
        </row>
        <row r="630">
          <cell r="A630" t="str">
            <v>052224 TKERSTING-396</v>
          </cell>
          <cell r="B630">
            <v>-1973880</v>
          </cell>
          <cell r="C630">
            <v>0</v>
          </cell>
          <cell r="D630">
            <v>-1973880</v>
          </cell>
        </row>
        <row r="631">
          <cell r="A631" t="str">
            <v>H43142LF</v>
          </cell>
          <cell r="B631">
            <v>-2180995.23</v>
          </cell>
          <cell r="C631">
            <v>283582.90399999998</v>
          </cell>
          <cell r="D631">
            <v>-2464578.1340000001</v>
          </cell>
        </row>
        <row r="632">
          <cell r="A632" t="str">
            <v>H8630PR</v>
          </cell>
          <cell r="B632">
            <v>-2285647.41</v>
          </cell>
          <cell r="C632">
            <v>0</v>
          </cell>
          <cell r="D632">
            <v>-2285647.41</v>
          </cell>
        </row>
      </sheetData>
      <sheetData sheetId="18"/>
      <sheetData sheetId="19"/>
      <sheetData sheetId="20"/>
      <sheetData sheetId="21"/>
      <sheetData sheetId="22"/>
      <sheetData sheetId="23"/>
      <sheetData sheetId="24"/>
      <sheetData sheetId="25"/>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TATICV"/>
      <sheetName val="Sheet4"/>
      <sheetName val="AMOUNTS"/>
      <sheetName val="inventory snapshot 2-22-02"/>
      <sheetName val="inventory snapshot 20020313"/>
      <sheetName val="3-13 Summary"/>
      <sheetName val="Wenger Summary"/>
    </sheetNames>
    <sheetDataSet>
      <sheetData sheetId="0"/>
      <sheetData sheetId="1" refreshError="1">
        <row r="5">
          <cell r="A5">
            <v>2157697</v>
          </cell>
          <cell r="B5" t="str">
            <v>Unit STAT ICV</v>
          </cell>
          <cell r="C5" t="str">
            <v>ID Desc</v>
          </cell>
          <cell r="D5" t="str">
            <v>ID Matl Class</v>
          </cell>
        </row>
        <row r="6">
          <cell r="A6">
            <v>2188900</v>
          </cell>
          <cell r="B6">
            <v>2776.3530000000001</v>
          </cell>
          <cell r="C6" t="str">
            <v xml:space="preserve">PROBE C721                  </v>
          </cell>
          <cell r="D6" t="str">
            <v xml:space="preserve">831 </v>
          </cell>
        </row>
        <row r="7">
          <cell r="A7" t="str">
            <v>2188900-2</v>
          </cell>
          <cell r="B7">
            <v>509.24900000000002</v>
          </cell>
          <cell r="C7" t="str">
            <v xml:space="preserve">U/S INLINK                  </v>
          </cell>
          <cell r="D7" t="str">
            <v xml:space="preserve">835 </v>
          </cell>
        </row>
        <row r="8">
          <cell r="A8" t="str">
            <v>2218096-4</v>
          </cell>
          <cell r="B8">
            <v>3019.03</v>
          </cell>
          <cell r="C8" t="str">
            <v xml:space="preserve">S317 PROBE                  </v>
          </cell>
          <cell r="D8" t="str">
            <v xml:space="preserve">831 </v>
          </cell>
        </row>
        <row r="9">
          <cell r="A9" t="str">
            <v>2223127-20</v>
          </cell>
          <cell r="B9">
            <v>325.41199999999998</v>
          </cell>
          <cell r="C9" t="str">
            <v xml:space="preserve">PART                        </v>
          </cell>
          <cell r="D9" t="str">
            <v xml:space="preserve">831 </v>
          </cell>
        </row>
        <row r="10">
          <cell r="A10" t="str">
            <v>2223127-21</v>
          </cell>
          <cell r="B10">
            <v>33016.663999999997</v>
          </cell>
          <cell r="C10" t="str">
            <v xml:space="preserve">ASSEMBLY                    </v>
          </cell>
          <cell r="D10" t="str">
            <v xml:space="preserve">801 </v>
          </cell>
        </row>
        <row r="11">
          <cell r="A11">
            <v>2273651</v>
          </cell>
          <cell r="B11">
            <v>33013.843999999997</v>
          </cell>
          <cell r="C11" t="str">
            <v xml:space="preserve">ASSEMBLY                    </v>
          </cell>
          <cell r="D11" t="str">
            <v xml:space="preserve">801 </v>
          </cell>
        </row>
        <row r="12">
          <cell r="A12" t="str">
            <v>2293008-2</v>
          </cell>
          <cell r="B12">
            <v>3372.8850000000002</v>
          </cell>
          <cell r="C12" t="str">
            <v xml:space="preserve">TD3-3 CKT BD                </v>
          </cell>
          <cell r="D12" t="str">
            <v xml:space="preserve">831 </v>
          </cell>
        </row>
        <row r="13">
          <cell r="A13" t="str">
            <v>2293008-3</v>
          </cell>
          <cell r="B13">
            <v>1167.92</v>
          </cell>
          <cell r="C13" t="str">
            <v xml:space="preserve">NAME                        </v>
          </cell>
          <cell r="D13" t="str">
            <v xml:space="preserve">831 </v>
          </cell>
        </row>
        <row r="14">
          <cell r="A14">
            <v>2317667</v>
          </cell>
          <cell r="B14">
            <v>892.43</v>
          </cell>
          <cell r="C14" t="str">
            <v xml:space="preserve">NAME                        </v>
          </cell>
          <cell r="D14" t="str">
            <v xml:space="preserve">831 </v>
          </cell>
        </row>
        <row r="15">
          <cell r="A15">
            <v>2322179</v>
          </cell>
          <cell r="B15">
            <v>221.45</v>
          </cell>
          <cell r="C15" t="str">
            <v xml:space="preserve">STATOR                      </v>
          </cell>
          <cell r="D15" t="str">
            <v xml:space="preserve">831 </v>
          </cell>
        </row>
        <row r="16">
          <cell r="A16" t="str">
            <v>46-285515G1</v>
          </cell>
          <cell r="B16">
            <v>124.07899999999999</v>
          </cell>
          <cell r="C16" t="str">
            <v xml:space="preserve">MISCELLANEOU                </v>
          </cell>
          <cell r="D16" t="str">
            <v xml:space="preserve">831 </v>
          </cell>
        </row>
        <row r="17">
          <cell r="A17" t="str">
            <v>E8210B</v>
          </cell>
          <cell r="B17">
            <v>124.07899999999999</v>
          </cell>
          <cell r="C17" t="str">
            <v xml:space="preserve">MISCELLANEOU                </v>
          </cell>
          <cell r="D17" t="str">
            <v xml:space="preserve">831 </v>
          </cell>
        </row>
        <row r="18">
          <cell r="A18" t="str">
            <v>E8310KA</v>
          </cell>
          <cell r="B18">
            <v>4.5449999999999999</v>
          </cell>
          <cell r="C18" t="str">
            <v xml:space="preserve">PART                        </v>
          </cell>
          <cell r="D18" t="str">
            <v xml:space="preserve">831 </v>
          </cell>
        </row>
        <row r="19">
          <cell r="A19" t="str">
            <v>E8370RR</v>
          </cell>
          <cell r="B19">
            <v>0</v>
          </cell>
          <cell r="C19" t="str">
            <v xml:space="preserve">                            </v>
          </cell>
          <cell r="D19" t="str">
            <v xml:space="preserve">    </v>
          </cell>
        </row>
        <row r="20">
          <cell r="A20" t="str">
            <v>E8381AD</v>
          </cell>
          <cell r="B20">
            <v>7594.0709999999999</v>
          </cell>
          <cell r="C20" t="str">
            <v xml:space="preserve">TRR7 PROBE                  </v>
          </cell>
          <cell r="D20" t="str">
            <v xml:space="preserve">038 </v>
          </cell>
        </row>
        <row r="21">
          <cell r="A21" t="str">
            <v>E8385RG</v>
          </cell>
          <cell r="B21">
            <v>535.29999999999995</v>
          </cell>
          <cell r="C21" t="str">
            <v xml:space="preserve">B&amp;W SONY PRT                </v>
          </cell>
          <cell r="D21" t="str">
            <v xml:space="preserve">725 </v>
          </cell>
        </row>
        <row r="22">
          <cell r="A22" t="str">
            <v>FB307380</v>
          </cell>
          <cell r="B22">
            <v>619.86</v>
          </cell>
          <cell r="C22" t="str">
            <v xml:space="preserve">BL &amp; WHT PTN                </v>
          </cell>
          <cell r="D22" t="str">
            <v xml:space="preserve">736 </v>
          </cell>
        </row>
        <row r="23">
          <cell r="A23" t="str">
            <v>FB307381</v>
          </cell>
          <cell r="B23">
            <v>2474.5</v>
          </cell>
          <cell r="C23" t="str">
            <v xml:space="preserve">RMI 408 PHAN                </v>
          </cell>
          <cell r="D23" t="str">
            <v xml:space="preserve">721 </v>
          </cell>
        </row>
        <row r="24">
          <cell r="A24" t="str">
            <v>FB307382</v>
          </cell>
          <cell r="B24">
            <v>25.76</v>
          </cell>
          <cell r="C24" t="str">
            <v>3.5 MOD                    "</v>
          </cell>
          <cell r="D24" t="str">
            <v xml:space="preserve">704 </v>
          </cell>
        </row>
        <row r="25">
          <cell r="A25" t="str">
            <v>FXP-FXPPG421-309--33</v>
          </cell>
          <cell r="B25">
            <v>0</v>
          </cell>
          <cell r="C25" t="str">
            <v xml:space="preserve">                            </v>
          </cell>
          <cell r="D25" t="str">
            <v xml:space="preserve">    </v>
          </cell>
        </row>
        <row r="26">
          <cell r="A26" t="str">
            <v>FXP-FXPPG421-309--34</v>
          </cell>
          <cell r="B26">
            <v>0</v>
          </cell>
          <cell r="C26" t="str">
            <v xml:space="preserve">                            </v>
          </cell>
          <cell r="D26" t="str">
            <v xml:space="preserve">    </v>
          </cell>
        </row>
        <row r="27">
          <cell r="A27" t="str">
            <v>FXP-FXPPG421-318--29</v>
          </cell>
          <cell r="B27">
            <v>545.21900000000005</v>
          </cell>
          <cell r="C27" t="str">
            <v xml:space="preserve">AFFL ITEM                   </v>
          </cell>
          <cell r="D27" t="str">
            <v xml:space="preserve">858 </v>
          </cell>
        </row>
        <row r="28">
          <cell r="A28" t="str">
            <v>H4000P</v>
          </cell>
          <cell r="B28">
            <v>545.21900000000005</v>
          </cell>
          <cell r="C28" t="str">
            <v xml:space="preserve">AFFL ITEM                   </v>
          </cell>
          <cell r="D28" t="str">
            <v xml:space="preserve">858 </v>
          </cell>
        </row>
        <row r="29">
          <cell r="A29" t="str">
            <v>H4003S</v>
          </cell>
          <cell r="B29">
            <v>0</v>
          </cell>
          <cell r="C29" t="str">
            <v xml:space="preserve">                            </v>
          </cell>
          <cell r="D29" t="str">
            <v xml:space="preserve">    </v>
          </cell>
        </row>
        <row r="30">
          <cell r="A30" t="str">
            <v>H40062LF</v>
          </cell>
          <cell r="B30">
            <v>0</v>
          </cell>
          <cell r="C30" t="str">
            <v xml:space="preserve">                            </v>
          </cell>
          <cell r="D30" t="str">
            <v xml:space="preserve">    </v>
          </cell>
        </row>
        <row r="31">
          <cell r="A31" t="str">
            <v>H40072L</v>
          </cell>
          <cell r="B31">
            <v>0</v>
          </cell>
          <cell r="C31" t="str">
            <v xml:space="preserve">                            </v>
          </cell>
          <cell r="D31" t="str">
            <v xml:space="preserve">    </v>
          </cell>
        </row>
        <row r="32">
          <cell r="A32" t="str">
            <v>H40082L</v>
          </cell>
          <cell r="B32">
            <v>2281.1889999999999</v>
          </cell>
          <cell r="C32" t="str">
            <v xml:space="preserve">AFFL ITEM                   </v>
          </cell>
          <cell r="D32" t="str">
            <v xml:space="preserve">054 </v>
          </cell>
        </row>
        <row r="33">
          <cell r="A33" t="str">
            <v>H4008S</v>
          </cell>
          <cell r="B33">
            <v>1753.8979999999999</v>
          </cell>
          <cell r="C33" t="str">
            <v xml:space="preserve">3S SECT PROB                </v>
          </cell>
          <cell r="D33" t="str">
            <v xml:space="preserve">054 </v>
          </cell>
        </row>
        <row r="34">
          <cell r="A34" t="str">
            <v>H40092L</v>
          </cell>
          <cell r="B34">
            <v>1252.9549999999999</v>
          </cell>
          <cell r="C34" t="str">
            <v xml:space="preserve">CARD PCB KIT                </v>
          </cell>
          <cell r="D34" t="str">
            <v xml:space="preserve">042 </v>
          </cell>
        </row>
        <row r="35">
          <cell r="A35" t="str">
            <v>H4009K</v>
          </cell>
          <cell r="B35">
            <v>2050.29</v>
          </cell>
          <cell r="C35" t="str">
            <v xml:space="preserve">CARDIAC PACK                </v>
          </cell>
          <cell r="D35" t="str">
            <v xml:space="preserve">042 </v>
          </cell>
        </row>
        <row r="36">
          <cell r="A36" t="str">
            <v>H4009KA</v>
          </cell>
          <cell r="B36">
            <v>1793.75</v>
          </cell>
          <cell r="C36" t="str">
            <v xml:space="preserve">CALC OPTION                 </v>
          </cell>
          <cell r="D36" t="str">
            <v xml:space="preserve">045 </v>
          </cell>
        </row>
        <row r="37">
          <cell r="A37" t="str">
            <v>H4010JA</v>
          </cell>
          <cell r="B37">
            <v>2528.0219999999999</v>
          </cell>
          <cell r="C37" t="str">
            <v xml:space="preserve">8S SECT PROB                </v>
          </cell>
          <cell r="D37" t="str">
            <v xml:space="preserve">054 </v>
          </cell>
        </row>
        <row r="38">
          <cell r="A38" t="str">
            <v>H40122L</v>
          </cell>
          <cell r="B38">
            <v>1887.6</v>
          </cell>
          <cell r="C38" t="str">
            <v xml:space="preserve">PDI U/G                     </v>
          </cell>
          <cell r="D38" t="str">
            <v xml:space="preserve">042 </v>
          </cell>
        </row>
        <row r="39">
          <cell r="A39" t="str">
            <v>H4012L</v>
          </cell>
          <cell r="B39">
            <v>3902.0320000000002</v>
          </cell>
          <cell r="C39" t="str">
            <v xml:space="preserve">00172WAT-B                  </v>
          </cell>
          <cell r="D39" t="str">
            <v xml:space="preserve">038 </v>
          </cell>
        </row>
        <row r="40">
          <cell r="A40" t="str">
            <v>H40172LB</v>
          </cell>
          <cell r="B40">
            <v>4219.2380000000003</v>
          </cell>
          <cell r="C40" t="str">
            <v xml:space="preserve">00172YAT-B                  </v>
          </cell>
          <cell r="D40" t="str">
            <v xml:space="preserve">038 </v>
          </cell>
        </row>
        <row r="41">
          <cell r="A41" t="str">
            <v>H40202LA</v>
          </cell>
          <cell r="B41">
            <v>652.64700000000005</v>
          </cell>
          <cell r="C41" t="str">
            <v xml:space="preserve">340LP-KIT                   </v>
          </cell>
          <cell r="D41" t="str">
            <v xml:space="preserve">038 </v>
          </cell>
        </row>
        <row r="42">
          <cell r="A42" t="str">
            <v>H40202LB</v>
          </cell>
          <cell r="B42">
            <v>2562.5</v>
          </cell>
          <cell r="C42" t="str">
            <v xml:space="preserve">AFFL ITEM                   </v>
          </cell>
          <cell r="D42" t="str">
            <v xml:space="preserve">045 </v>
          </cell>
        </row>
        <row r="43">
          <cell r="A43" t="str">
            <v>H40202LC</v>
          </cell>
          <cell r="B43">
            <v>2762.16</v>
          </cell>
          <cell r="C43" t="str">
            <v xml:space="preserve">I12L LIN PRO                </v>
          </cell>
          <cell r="D43" t="str">
            <v xml:space="preserve">054 </v>
          </cell>
        </row>
        <row r="44">
          <cell r="A44" t="str">
            <v>H40202LP</v>
          </cell>
          <cell r="B44">
            <v>23149.901999999998</v>
          </cell>
          <cell r="C44" t="str">
            <v xml:space="preserve">L500 PRO                    </v>
          </cell>
          <cell r="D44" t="str">
            <v xml:space="preserve">042 </v>
          </cell>
        </row>
        <row r="45">
          <cell r="A45" t="str">
            <v>H40212LA</v>
          </cell>
          <cell r="B45">
            <v>22570.745999999999</v>
          </cell>
          <cell r="C45" t="str">
            <v xml:space="preserve">GE YOKOGAWA                 </v>
          </cell>
          <cell r="D45" t="str">
            <v xml:space="preserve">042 </v>
          </cell>
        </row>
        <row r="46">
          <cell r="A46" t="str">
            <v>H40212LB</v>
          </cell>
          <cell r="B46">
            <v>18673.645</v>
          </cell>
          <cell r="C46" t="str">
            <v xml:space="preserve">AFFIL PART                  </v>
          </cell>
          <cell r="D46" t="str">
            <v xml:space="preserve">042 </v>
          </cell>
        </row>
        <row r="47">
          <cell r="A47" t="str">
            <v>H40212LC</v>
          </cell>
          <cell r="B47">
            <v>18656.466</v>
          </cell>
          <cell r="C47" t="str">
            <v xml:space="preserve">ASSEMBLY                    </v>
          </cell>
          <cell r="D47" t="str">
            <v xml:space="preserve">042 </v>
          </cell>
        </row>
        <row r="48">
          <cell r="A48" t="str">
            <v>H40212LD</v>
          </cell>
          <cell r="B48">
            <v>29162.120999999999</v>
          </cell>
          <cell r="C48" t="str">
            <v xml:space="preserve">AFFL ITEM                   </v>
          </cell>
          <cell r="D48" t="str">
            <v xml:space="preserve">042 </v>
          </cell>
        </row>
        <row r="49">
          <cell r="A49" t="str">
            <v>H40212LF</v>
          </cell>
          <cell r="B49">
            <v>3586.2289999999998</v>
          </cell>
          <cell r="C49" t="str">
            <v xml:space="preserve">546L PROBE                  </v>
          </cell>
          <cell r="D49" t="str">
            <v xml:space="preserve">040 </v>
          </cell>
        </row>
        <row r="50">
          <cell r="A50" t="str">
            <v>H40212LH</v>
          </cell>
          <cell r="B50">
            <v>2315.6390000000001</v>
          </cell>
          <cell r="C50" t="str">
            <v xml:space="preserve">AFFL ITEM                   </v>
          </cell>
          <cell r="D50" t="str">
            <v xml:space="preserve">040 </v>
          </cell>
        </row>
        <row r="51">
          <cell r="A51" t="str">
            <v>H40212LK</v>
          </cell>
          <cell r="B51">
            <v>2443.1289999999999</v>
          </cell>
          <cell r="C51" t="str">
            <v xml:space="preserve">AFFL ITEM                   </v>
          </cell>
          <cell r="D51" t="str">
            <v xml:space="preserve">040 </v>
          </cell>
        </row>
        <row r="52">
          <cell r="A52" t="str">
            <v>H40212LM</v>
          </cell>
          <cell r="B52">
            <v>1673.1279999999999</v>
          </cell>
          <cell r="C52" t="str">
            <v xml:space="preserve">GE YOKOGAWA                 </v>
          </cell>
          <cell r="D52" t="str">
            <v xml:space="preserve">042 </v>
          </cell>
        </row>
        <row r="53">
          <cell r="A53" t="str">
            <v>H4029PA</v>
          </cell>
          <cell r="B53">
            <v>5463.558</v>
          </cell>
          <cell r="C53" t="str">
            <v xml:space="preserve">AFFL ITEM                   </v>
          </cell>
          <cell r="D53" t="str">
            <v xml:space="preserve">040 </v>
          </cell>
        </row>
        <row r="54">
          <cell r="A54" t="str">
            <v>H40392LR</v>
          </cell>
          <cell r="B54">
            <v>3571.777</v>
          </cell>
          <cell r="C54" t="str">
            <v xml:space="preserve">AFFL ITEM                   </v>
          </cell>
          <cell r="D54" t="str">
            <v xml:space="preserve">040 </v>
          </cell>
        </row>
        <row r="55">
          <cell r="A55" t="str">
            <v>H40392LS</v>
          </cell>
          <cell r="B55">
            <v>1789.7729999999999</v>
          </cell>
          <cell r="C55" t="str">
            <v xml:space="preserve">AFFL ITEM                   </v>
          </cell>
          <cell r="D55" t="str">
            <v xml:space="preserve">040 </v>
          </cell>
        </row>
        <row r="56">
          <cell r="A56" t="str">
            <v>H40402LB</v>
          </cell>
          <cell r="B56">
            <v>4257.143</v>
          </cell>
          <cell r="C56" t="str">
            <v xml:space="preserve">AFFL ITEM                   </v>
          </cell>
          <cell r="D56" t="str">
            <v xml:space="preserve">040 </v>
          </cell>
        </row>
        <row r="57">
          <cell r="A57" t="str">
            <v>H40402LC</v>
          </cell>
          <cell r="B57">
            <v>844.70299999999997</v>
          </cell>
          <cell r="C57" t="str">
            <v xml:space="preserve">L500 MNTGKIT                </v>
          </cell>
          <cell r="D57" t="str">
            <v xml:space="preserve">038 </v>
          </cell>
        </row>
        <row r="58">
          <cell r="A58" t="str">
            <v>H40402LD</v>
          </cell>
          <cell r="B58">
            <v>7165.1909999999998</v>
          </cell>
          <cell r="C58" t="str">
            <v xml:space="preserve">AFFL ITEM                   </v>
          </cell>
          <cell r="D58" t="str">
            <v xml:space="preserve">040 </v>
          </cell>
        </row>
        <row r="59">
          <cell r="A59" t="str">
            <v>H40402LE</v>
          </cell>
          <cell r="B59">
            <v>6951.3959999999997</v>
          </cell>
          <cell r="C59" t="str">
            <v xml:space="preserve">AFFL ITEM                   </v>
          </cell>
          <cell r="D59" t="str">
            <v xml:space="preserve">040 </v>
          </cell>
        </row>
        <row r="60">
          <cell r="A60" t="str">
            <v>H40402LF</v>
          </cell>
          <cell r="B60">
            <v>1660.1310000000001</v>
          </cell>
          <cell r="C60" t="str">
            <v xml:space="preserve">AFFL ITEM                   </v>
          </cell>
          <cell r="D60" t="str">
            <v xml:space="preserve">040 </v>
          </cell>
        </row>
        <row r="61">
          <cell r="A61" t="str">
            <v>H40402LG</v>
          </cell>
          <cell r="B61">
            <v>3756.933</v>
          </cell>
          <cell r="C61" t="str">
            <v xml:space="preserve">AFFL ITEM                   </v>
          </cell>
          <cell r="D61" t="str">
            <v xml:space="preserve">040 </v>
          </cell>
        </row>
        <row r="62">
          <cell r="A62" t="str">
            <v>H40412LA</v>
          </cell>
          <cell r="B62">
            <v>7165.1909999999998</v>
          </cell>
          <cell r="C62" t="str">
            <v xml:space="preserve">AFFL ITEM                   </v>
          </cell>
          <cell r="D62" t="str">
            <v xml:space="preserve">040 </v>
          </cell>
        </row>
        <row r="63">
          <cell r="A63" t="str">
            <v>H40412LB</v>
          </cell>
          <cell r="B63">
            <v>6951.3959999999997</v>
          </cell>
          <cell r="C63" t="str">
            <v xml:space="preserve">AFFL ITEM                   </v>
          </cell>
          <cell r="D63" t="str">
            <v xml:space="preserve">040 </v>
          </cell>
        </row>
        <row r="64">
          <cell r="A64" t="str">
            <v>H40412LC</v>
          </cell>
          <cell r="B64">
            <v>3089.5450000000001</v>
          </cell>
          <cell r="C64" t="str">
            <v xml:space="preserve">AFFL ITEM                   </v>
          </cell>
          <cell r="D64" t="str">
            <v xml:space="preserve">040 </v>
          </cell>
        </row>
        <row r="65">
          <cell r="A65" t="str">
            <v>H40412LD</v>
          </cell>
          <cell r="B65">
            <v>2734.4749999999999</v>
          </cell>
          <cell r="C65" t="str">
            <v xml:space="preserve">AFFL ITEM                   </v>
          </cell>
          <cell r="D65" t="str">
            <v xml:space="preserve">040 </v>
          </cell>
        </row>
        <row r="66">
          <cell r="A66" t="str">
            <v>H40412LE</v>
          </cell>
          <cell r="B66">
            <v>0</v>
          </cell>
          <cell r="C66" t="str">
            <v xml:space="preserve">                            </v>
          </cell>
          <cell r="D66" t="str">
            <v xml:space="preserve">    </v>
          </cell>
        </row>
        <row r="67">
          <cell r="A67" t="str">
            <v>H40412LF</v>
          </cell>
          <cell r="B67">
            <v>2385.2060000000001</v>
          </cell>
          <cell r="C67" t="str">
            <v xml:space="preserve">GE YOKOGAWA                 </v>
          </cell>
          <cell r="D67" t="str">
            <v xml:space="preserve">040 </v>
          </cell>
        </row>
        <row r="68">
          <cell r="A68" t="str">
            <v>H40412LG</v>
          </cell>
          <cell r="B68">
            <v>11558.156000000001</v>
          </cell>
          <cell r="C68" t="str">
            <v xml:space="preserve">GE YOKOGAWA                 </v>
          </cell>
          <cell r="D68" t="str">
            <v xml:space="preserve">040 </v>
          </cell>
        </row>
        <row r="69">
          <cell r="A69" t="str">
            <v>H40412LH</v>
          </cell>
          <cell r="B69">
            <v>9420.7440000000006</v>
          </cell>
          <cell r="C69" t="str">
            <v xml:space="preserve">GE YOKOGAWA                 </v>
          </cell>
          <cell r="D69" t="str">
            <v xml:space="preserve">040 </v>
          </cell>
        </row>
        <row r="70">
          <cell r="A70" t="str">
            <v>H40542LC</v>
          </cell>
          <cell r="B70">
            <v>4065.57</v>
          </cell>
          <cell r="C70" t="str">
            <v xml:space="preserve">GE YOKOGAWA                 </v>
          </cell>
          <cell r="D70" t="str">
            <v xml:space="preserve">040 </v>
          </cell>
        </row>
        <row r="71">
          <cell r="A71" t="str">
            <v>H40542LF</v>
          </cell>
          <cell r="B71">
            <v>3089.5450000000001</v>
          </cell>
          <cell r="C71" t="str">
            <v xml:space="preserve">AFFL ITEM                   </v>
          </cell>
          <cell r="D71" t="str">
            <v xml:space="preserve">040 </v>
          </cell>
        </row>
        <row r="72">
          <cell r="A72" t="str">
            <v>H40552LF</v>
          </cell>
          <cell r="B72">
            <v>2734.4749999999999</v>
          </cell>
          <cell r="C72" t="str">
            <v xml:space="preserve">AFFL ITEM                   </v>
          </cell>
          <cell r="D72" t="str">
            <v xml:space="preserve">040 </v>
          </cell>
        </row>
        <row r="73">
          <cell r="A73" t="str">
            <v>H40552LH</v>
          </cell>
          <cell r="B73">
            <v>0</v>
          </cell>
          <cell r="C73" t="str">
            <v xml:space="preserve">                            </v>
          </cell>
          <cell r="D73" t="str">
            <v xml:space="preserve">    </v>
          </cell>
        </row>
        <row r="74">
          <cell r="A74" t="str">
            <v>H40552LL</v>
          </cell>
          <cell r="B74">
            <v>131.19999999999999</v>
          </cell>
          <cell r="C74" t="str">
            <v xml:space="preserve">AFFIL PART                  </v>
          </cell>
          <cell r="D74" t="str">
            <v xml:space="preserve">042 </v>
          </cell>
        </row>
        <row r="75">
          <cell r="A75" t="str">
            <v>H40552LM</v>
          </cell>
          <cell r="B75">
            <v>1708.952</v>
          </cell>
          <cell r="C75" t="str">
            <v xml:space="preserve">AFFIL PART                  </v>
          </cell>
          <cell r="D75" t="str">
            <v xml:space="preserve">042 </v>
          </cell>
        </row>
        <row r="76">
          <cell r="A76" t="str">
            <v>H40562LA</v>
          </cell>
          <cell r="B76">
            <v>2562.5</v>
          </cell>
          <cell r="C76" t="str">
            <v xml:space="preserve">AFFIL PART                  </v>
          </cell>
          <cell r="D76" t="str">
            <v xml:space="preserve">045 </v>
          </cell>
        </row>
        <row r="77">
          <cell r="A77" t="str">
            <v>H40562LD</v>
          </cell>
          <cell r="B77">
            <v>2562.5</v>
          </cell>
          <cell r="C77" t="str">
            <v xml:space="preserve">AFFIL PART                  </v>
          </cell>
          <cell r="D77" t="str">
            <v xml:space="preserve">045 </v>
          </cell>
        </row>
        <row r="78">
          <cell r="A78" t="str">
            <v>H40562LE</v>
          </cell>
          <cell r="B78">
            <v>622.95399999999995</v>
          </cell>
          <cell r="C78" t="str">
            <v xml:space="preserve">AFFIL PART                  </v>
          </cell>
          <cell r="D78" t="str">
            <v xml:space="preserve">042 </v>
          </cell>
        </row>
        <row r="79">
          <cell r="A79" t="str">
            <v>H40562LN</v>
          </cell>
          <cell r="B79">
            <v>2562.5</v>
          </cell>
          <cell r="C79" t="str">
            <v xml:space="preserve">AFFIL PART                  </v>
          </cell>
          <cell r="D79" t="str">
            <v xml:space="preserve">045 </v>
          </cell>
        </row>
        <row r="80">
          <cell r="A80" t="str">
            <v>H40582L</v>
          </cell>
          <cell r="B80">
            <v>2810.0390000000002</v>
          </cell>
          <cell r="C80" t="str">
            <v xml:space="preserve">L500 UPGRADE                </v>
          </cell>
          <cell r="D80" t="str">
            <v xml:space="preserve">042 </v>
          </cell>
        </row>
        <row r="81">
          <cell r="A81" t="str">
            <v>H40592L</v>
          </cell>
          <cell r="B81">
            <v>502.25</v>
          </cell>
          <cell r="C81" t="str">
            <v xml:space="preserve">PFD OPT                     </v>
          </cell>
          <cell r="D81" t="str">
            <v xml:space="preserve">045 </v>
          </cell>
        </row>
        <row r="82">
          <cell r="A82" t="str">
            <v>H40602LA</v>
          </cell>
          <cell r="B82">
            <v>459.37400000000002</v>
          </cell>
          <cell r="C82" t="str">
            <v xml:space="preserve">PFD OPT                     </v>
          </cell>
          <cell r="D82" t="str">
            <v xml:space="preserve">042 </v>
          </cell>
        </row>
        <row r="83">
          <cell r="A83" t="str">
            <v>H40602LL</v>
          </cell>
          <cell r="B83">
            <v>154.642</v>
          </cell>
          <cell r="C83" t="str">
            <v xml:space="preserve">AFFL ITEM                   </v>
          </cell>
          <cell r="D83" t="str">
            <v xml:space="preserve">042 </v>
          </cell>
        </row>
        <row r="84">
          <cell r="A84" t="str">
            <v>H40602LM</v>
          </cell>
          <cell r="B84">
            <v>113.652</v>
          </cell>
          <cell r="C84" t="str">
            <v xml:space="preserve">AFFL ITEM                   </v>
          </cell>
          <cell r="D84" t="str">
            <v xml:space="preserve">042 </v>
          </cell>
        </row>
        <row r="85">
          <cell r="A85" t="str">
            <v>H40602LN</v>
          </cell>
          <cell r="B85">
            <v>1973.125</v>
          </cell>
          <cell r="C85" t="str">
            <v xml:space="preserve">CINE MEMORY                 </v>
          </cell>
          <cell r="D85" t="str">
            <v xml:space="preserve">045 </v>
          </cell>
        </row>
        <row r="86">
          <cell r="A86" t="str">
            <v>H40612LH</v>
          </cell>
          <cell r="B86">
            <v>173.553</v>
          </cell>
          <cell r="C86" t="str">
            <v xml:space="preserve">AFFL ITEM                   </v>
          </cell>
          <cell r="D86" t="str">
            <v xml:space="preserve">042 </v>
          </cell>
        </row>
        <row r="87">
          <cell r="A87" t="str">
            <v>H40612S</v>
          </cell>
          <cell r="B87">
            <v>1865.346</v>
          </cell>
          <cell r="C87" t="str">
            <v xml:space="preserve">GE YOKOGAWA                 </v>
          </cell>
          <cell r="D87" t="str">
            <v xml:space="preserve">040 </v>
          </cell>
        </row>
        <row r="88">
          <cell r="A88" t="str">
            <v>H4061B</v>
          </cell>
          <cell r="B88">
            <v>1657.107</v>
          </cell>
          <cell r="C88" t="str">
            <v xml:space="preserve">C721 PROBE                  </v>
          </cell>
          <cell r="D88" t="str">
            <v xml:space="preserve">040 </v>
          </cell>
        </row>
        <row r="89">
          <cell r="A89" t="str">
            <v>H4061C</v>
          </cell>
          <cell r="B89">
            <v>1675.547</v>
          </cell>
          <cell r="C89" t="str">
            <v xml:space="preserve">AFFL ITEM                   </v>
          </cell>
          <cell r="D89" t="str">
            <v xml:space="preserve">040 </v>
          </cell>
        </row>
        <row r="90">
          <cell r="A90" t="str">
            <v>H4061CB</v>
          </cell>
          <cell r="B90">
            <v>2003.68</v>
          </cell>
          <cell r="C90" t="str">
            <v xml:space="preserve">AFFIL PART                  </v>
          </cell>
          <cell r="D90" t="str">
            <v xml:space="preserve">042 </v>
          </cell>
        </row>
        <row r="91">
          <cell r="A91" t="str">
            <v>H4061PR</v>
          </cell>
          <cell r="B91">
            <v>1337.97</v>
          </cell>
          <cell r="C91" t="str">
            <v xml:space="preserve">3.5 MCNVX S                 </v>
          </cell>
          <cell r="D91" t="str">
            <v xml:space="preserve">042 </v>
          </cell>
        </row>
        <row r="92">
          <cell r="A92" t="str">
            <v>H4061RA</v>
          </cell>
          <cell r="B92">
            <v>901.47699999999998</v>
          </cell>
          <cell r="C92" t="str">
            <v xml:space="preserve">TRANSDUCER                  </v>
          </cell>
          <cell r="D92" t="str">
            <v xml:space="preserve">040 </v>
          </cell>
        </row>
        <row r="93">
          <cell r="A93" t="str">
            <v>H4061TR</v>
          </cell>
          <cell r="B93">
            <v>1610.07</v>
          </cell>
          <cell r="C93" t="str">
            <v xml:space="preserve">TRANSDUCER                  </v>
          </cell>
          <cell r="D93" t="str">
            <v xml:space="preserve">040 </v>
          </cell>
        </row>
        <row r="94">
          <cell r="A94" t="str">
            <v>H40622L</v>
          </cell>
          <cell r="B94">
            <v>1133.066</v>
          </cell>
          <cell r="C94" t="str">
            <v xml:space="preserve">PROBE CB                    </v>
          </cell>
          <cell r="D94" t="str">
            <v xml:space="preserve">040 </v>
          </cell>
        </row>
        <row r="95">
          <cell r="A95" t="str">
            <v>H4075JA</v>
          </cell>
          <cell r="B95">
            <v>4878.2700000000004</v>
          </cell>
          <cell r="C95" t="str">
            <v xml:space="preserve">THOMSON MICR                </v>
          </cell>
          <cell r="D95" t="str">
            <v xml:space="preserve">038 </v>
          </cell>
        </row>
        <row r="96">
          <cell r="A96" t="str">
            <v>H40982LB</v>
          </cell>
          <cell r="B96">
            <v>5034.0450000000001</v>
          </cell>
          <cell r="C96" t="str">
            <v xml:space="preserve">TX TRR7 PB                  </v>
          </cell>
          <cell r="D96" t="str">
            <v xml:space="preserve">043 </v>
          </cell>
        </row>
        <row r="97">
          <cell r="A97" t="str">
            <v>H40982LD</v>
          </cell>
          <cell r="B97">
            <v>7594.0709999999999</v>
          </cell>
          <cell r="C97" t="str">
            <v xml:space="preserve">TRR7 PROBE                  </v>
          </cell>
          <cell r="D97" t="str">
            <v xml:space="preserve">038 </v>
          </cell>
        </row>
        <row r="98">
          <cell r="A98" t="str">
            <v>H40982LE</v>
          </cell>
          <cell r="B98">
            <v>125.77800000000001</v>
          </cell>
          <cell r="C98" t="str">
            <v xml:space="preserve">AFFL ITEM                   </v>
          </cell>
          <cell r="D98" t="str">
            <v xml:space="preserve">042 </v>
          </cell>
        </row>
        <row r="99">
          <cell r="A99" t="str">
            <v>H40982LF</v>
          </cell>
          <cell r="B99">
            <v>5557.65</v>
          </cell>
          <cell r="C99" t="str">
            <v xml:space="preserve">IIE 460CAMER                </v>
          </cell>
          <cell r="D99" t="str">
            <v xml:space="preserve">038 </v>
          </cell>
        </row>
        <row r="100">
          <cell r="A100" t="str">
            <v>H40982LL</v>
          </cell>
          <cell r="B100">
            <v>2019.83</v>
          </cell>
          <cell r="C100" t="str">
            <v xml:space="preserve">AFFL ITEM                   </v>
          </cell>
          <cell r="D100" t="str">
            <v xml:space="preserve">042 </v>
          </cell>
        </row>
        <row r="101">
          <cell r="A101" t="str">
            <v>H41162LG</v>
          </cell>
          <cell r="B101">
            <v>1252.827</v>
          </cell>
          <cell r="C101" t="str">
            <v xml:space="preserve">AFFL ITEM                   </v>
          </cell>
          <cell r="D101" t="str">
            <v xml:space="preserve">042 </v>
          </cell>
        </row>
        <row r="102">
          <cell r="A102" t="str">
            <v>H4120MF</v>
          </cell>
          <cell r="B102">
            <v>2690.625</v>
          </cell>
          <cell r="C102" t="str">
            <v xml:space="preserve">AFFL ITEM                   </v>
          </cell>
          <cell r="D102" t="str">
            <v xml:space="preserve">045 </v>
          </cell>
        </row>
        <row r="103">
          <cell r="A103" t="str">
            <v>H4120NT</v>
          </cell>
          <cell r="B103">
            <v>861</v>
          </cell>
          <cell r="C103" t="str">
            <v xml:space="preserve">AFFL ITEM                   </v>
          </cell>
          <cell r="D103" t="str">
            <v xml:space="preserve">045 </v>
          </cell>
        </row>
        <row r="104">
          <cell r="A104" t="str">
            <v>H4120PC</v>
          </cell>
          <cell r="B104">
            <v>1255.625</v>
          </cell>
          <cell r="C104" t="str">
            <v xml:space="preserve">AFFL ITEM                   </v>
          </cell>
          <cell r="D104" t="str">
            <v xml:space="preserve">045 </v>
          </cell>
        </row>
        <row r="105">
          <cell r="A105" t="str">
            <v>H4120ST</v>
          </cell>
          <cell r="B105">
            <v>2250.326</v>
          </cell>
          <cell r="C105" t="str">
            <v xml:space="preserve">LOG100V5.0                  </v>
          </cell>
          <cell r="D105" t="str">
            <v xml:space="preserve">048 </v>
          </cell>
        </row>
        <row r="106">
          <cell r="A106" t="str">
            <v>H4120TT</v>
          </cell>
          <cell r="B106">
            <v>5557.65</v>
          </cell>
          <cell r="C106" t="str">
            <v xml:space="preserve">VIDEO IMAGER                </v>
          </cell>
          <cell r="D106" t="str">
            <v xml:space="preserve">039 </v>
          </cell>
        </row>
        <row r="107">
          <cell r="A107" t="str">
            <v>H41252CF</v>
          </cell>
          <cell r="B107">
            <v>4296.375</v>
          </cell>
          <cell r="C107" t="str">
            <v xml:space="preserve">NT100                       </v>
          </cell>
          <cell r="D107" t="str">
            <v xml:space="preserve">039 </v>
          </cell>
        </row>
        <row r="108">
          <cell r="A108" t="str">
            <v>H41252HP</v>
          </cell>
          <cell r="B108">
            <v>1458.2049999999999</v>
          </cell>
          <cell r="C108" t="str">
            <v xml:space="preserve">UP2900MD PTR                </v>
          </cell>
          <cell r="D108" t="str">
            <v xml:space="preserve">038 </v>
          </cell>
        </row>
        <row r="109">
          <cell r="A109" t="str">
            <v>H41252ME</v>
          </cell>
          <cell r="B109">
            <v>1482.375</v>
          </cell>
          <cell r="C109" t="str">
            <v xml:space="preserve">CATALOG ITEM                </v>
          </cell>
          <cell r="D109" t="str">
            <v xml:space="preserve">038 </v>
          </cell>
        </row>
        <row r="110">
          <cell r="A110" t="str">
            <v>H41282LG</v>
          </cell>
          <cell r="B110">
            <v>5301.375</v>
          </cell>
          <cell r="C110" t="str">
            <v xml:space="preserve">NT200 IMAGER                </v>
          </cell>
          <cell r="D110" t="str">
            <v xml:space="preserve">039 </v>
          </cell>
        </row>
        <row r="111">
          <cell r="A111" t="str">
            <v>H4200JD</v>
          </cell>
          <cell r="B111">
            <v>393.303</v>
          </cell>
          <cell r="C111" t="str">
            <v xml:space="preserve">GE BEL PLOT                 </v>
          </cell>
          <cell r="D111" t="str">
            <v xml:space="preserve">048 </v>
          </cell>
        </row>
        <row r="112">
          <cell r="A112" t="str">
            <v>H4200JE</v>
          </cell>
          <cell r="B112">
            <v>387.44</v>
          </cell>
          <cell r="C112" t="str">
            <v xml:space="preserve">GE BEL PLOT                 </v>
          </cell>
          <cell r="D112" t="str">
            <v xml:space="preserve">048 </v>
          </cell>
        </row>
        <row r="113">
          <cell r="A113" t="str">
            <v>H4200PC</v>
          </cell>
          <cell r="B113">
            <v>458.75900000000001</v>
          </cell>
          <cell r="C113" t="str">
            <v xml:space="preserve">GE BEL PLOT                 </v>
          </cell>
          <cell r="D113" t="str">
            <v xml:space="preserve">048 </v>
          </cell>
        </row>
        <row r="114">
          <cell r="A114" t="str">
            <v>H4200R</v>
          </cell>
          <cell r="B114">
            <v>3721.674</v>
          </cell>
          <cell r="C114" t="str">
            <v xml:space="preserve">AFFL ITEM                   </v>
          </cell>
          <cell r="D114" t="str">
            <v xml:space="preserve">048 </v>
          </cell>
        </row>
        <row r="115">
          <cell r="A115" t="str">
            <v>H42152LP</v>
          </cell>
          <cell r="B115">
            <v>400.995</v>
          </cell>
          <cell r="C115" t="str">
            <v xml:space="preserve">JVC VCR                     </v>
          </cell>
          <cell r="D115" t="str">
            <v xml:space="preserve">038 </v>
          </cell>
        </row>
        <row r="116">
          <cell r="A116" t="str">
            <v>H42162LE</v>
          </cell>
          <cell r="B116">
            <v>49.244999999999997</v>
          </cell>
          <cell r="C116" t="str">
            <v xml:space="preserve">VCR CBL KIT                 </v>
          </cell>
          <cell r="D116" t="str">
            <v xml:space="preserve">038 </v>
          </cell>
        </row>
        <row r="117">
          <cell r="A117" t="str">
            <v>H42162LN</v>
          </cell>
          <cell r="B117">
            <v>260.29500000000002</v>
          </cell>
          <cell r="C117" t="str">
            <v xml:space="preserve">COVER F/L200                </v>
          </cell>
          <cell r="D117" t="str">
            <v xml:space="preserve">038 </v>
          </cell>
        </row>
        <row r="118">
          <cell r="A118" t="str">
            <v>H42172LH</v>
          </cell>
          <cell r="B118">
            <v>9594.3179999999993</v>
          </cell>
          <cell r="C118" t="str">
            <v xml:space="preserve">LOGIQ 200 PR                </v>
          </cell>
          <cell r="D118" t="str">
            <v xml:space="preserve">042 </v>
          </cell>
        </row>
        <row r="119">
          <cell r="A119" t="str">
            <v>H4222J</v>
          </cell>
          <cell r="B119">
            <v>0</v>
          </cell>
          <cell r="C119" t="str">
            <v xml:space="preserve">                            </v>
          </cell>
          <cell r="D119" t="str">
            <v xml:space="preserve">    </v>
          </cell>
        </row>
        <row r="120">
          <cell r="A120" t="str">
            <v>H42522LF</v>
          </cell>
          <cell r="B120">
            <v>15864.632</v>
          </cell>
          <cell r="C120" t="str">
            <v xml:space="preserve">L400 PRO                    </v>
          </cell>
          <cell r="D120" t="str">
            <v xml:space="preserve">049 </v>
          </cell>
        </row>
        <row r="121">
          <cell r="A121" t="str">
            <v>H42522LN</v>
          </cell>
          <cell r="B121">
            <v>15044.233</v>
          </cell>
          <cell r="C121" t="str">
            <v xml:space="preserve">AFFL ITEM                   </v>
          </cell>
          <cell r="D121" t="str">
            <v xml:space="preserve">049 </v>
          </cell>
        </row>
        <row r="122">
          <cell r="A122" t="str">
            <v>H42532LP</v>
          </cell>
          <cell r="B122">
            <v>15743.857</v>
          </cell>
          <cell r="C122" t="str">
            <v xml:space="preserve">AFFIL PART                  </v>
          </cell>
          <cell r="D122" t="str">
            <v xml:space="preserve">049 </v>
          </cell>
        </row>
        <row r="123">
          <cell r="A123" t="str">
            <v>H42562LD</v>
          </cell>
          <cell r="B123">
            <v>974.85</v>
          </cell>
          <cell r="C123" t="str">
            <v xml:space="preserve">NEEDL GDE KT                </v>
          </cell>
          <cell r="D123" t="str">
            <v xml:space="preserve">038 </v>
          </cell>
        </row>
        <row r="124">
          <cell r="A124" t="str">
            <v>H42562LE</v>
          </cell>
          <cell r="B124">
            <v>1143.3</v>
          </cell>
          <cell r="C124" t="str">
            <v xml:space="preserve">AFFIL PART                  </v>
          </cell>
          <cell r="D124" t="str">
            <v xml:space="preserve">042 </v>
          </cell>
        </row>
        <row r="125">
          <cell r="A125" t="str">
            <v>H42562LP</v>
          </cell>
          <cell r="B125">
            <v>2163</v>
          </cell>
          <cell r="C125" t="str">
            <v xml:space="preserve">AFFIL PART                  </v>
          </cell>
          <cell r="D125" t="str">
            <v xml:space="preserve">045 </v>
          </cell>
        </row>
        <row r="126">
          <cell r="A126" t="str">
            <v>H42562LR</v>
          </cell>
          <cell r="B126">
            <v>181.64</v>
          </cell>
          <cell r="C126" t="str">
            <v xml:space="preserve">AFFIL PART                  </v>
          </cell>
          <cell r="D126" t="str">
            <v xml:space="preserve">049 </v>
          </cell>
        </row>
        <row r="127">
          <cell r="A127" t="str">
            <v>H42572LJ</v>
          </cell>
          <cell r="B127">
            <v>2690.625</v>
          </cell>
          <cell r="C127" t="str">
            <v xml:space="preserve">AFFIL PART                  </v>
          </cell>
          <cell r="D127" t="str">
            <v xml:space="preserve">045 </v>
          </cell>
        </row>
        <row r="128">
          <cell r="A128" t="str">
            <v>H42572LM</v>
          </cell>
          <cell r="B128">
            <v>2785.5709999999999</v>
          </cell>
          <cell r="C128" t="str">
            <v xml:space="preserve">CPU OPT                     </v>
          </cell>
          <cell r="D128" t="str">
            <v xml:space="preserve">042 </v>
          </cell>
        </row>
        <row r="129">
          <cell r="A129" t="str">
            <v>H42572LP</v>
          </cell>
          <cell r="B129">
            <v>1255.625</v>
          </cell>
          <cell r="C129" t="str">
            <v xml:space="preserve">AFFL ITEM                   </v>
          </cell>
          <cell r="D129" t="str">
            <v xml:space="preserve">045 </v>
          </cell>
        </row>
        <row r="130">
          <cell r="A130" t="str">
            <v>H42572LR</v>
          </cell>
          <cell r="B130">
            <v>717.5</v>
          </cell>
          <cell r="C130" t="str">
            <v xml:space="preserve">DICOM WKLST                 </v>
          </cell>
          <cell r="D130" t="str">
            <v xml:space="preserve">045 </v>
          </cell>
        </row>
        <row r="131">
          <cell r="A131" t="str">
            <v>H42582LL</v>
          </cell>
          <cell r="B131">
            <v>1076.25</v>
          </cell>
          <cell r="C131" t="str">
            <v xml:space="preserve">AFFIL PART                  </v>
          </cell>
          <cell r="D131" t="str">
            <v xml:space="preserve">045 </v>
          </cell>
        </row>
        <row r="132">
          <cell r="A132" t="str">
            <v>H42592LN</v>
          </cell>
          <cell r="B132">
            <v>1080.3910000000001</v>
          </cell>
          <cell r="C132" t="str">
            <v xml:space="preserve">AFFIL PART                  </v>
          </cell>
          <cell r="D132" t="str">
            <v xml:space="preserve">049 </v>
          </cell>
        </row>
        <row r="133">
          <cell r="A133" t="str">
            <v>H42592LS</v>
          </cell>
          <cell r="B133">
            <v>2562.5</v>
          </cell>
          <cell r="C133" t="str">
            <v xml:space="preserve">AFFIL PART                  </v>
          </cell>
          <cell r="D133" t="str">
            <v xml:space="preserve">045 </v>
          </cell>
        </row>
        <row r="134">
          <cell r="A134" t="str">
            <v>H42602LB</v>
          </cell>
          <cell r="B134">
            <v>2562.5</v>
          </cell>
          <cell r="C134" t="str">
            <v xml:space="preserve">AFFIL PART                  </v>
          </cell>
          <cell r="D134" t="str">
            <v xml:space="preserve">045 </v>
          </cell>
        </row>
        <row r="135">
          <cell r="A135" t="str">
            <v>H42602LL</v>
          </cell>
          <cell r="B135">
            <v>29.582000000000001</v>
          </cell>
          <cell r="C135" t="str">
            <v xml:space="preserve">SAMSUNG GE M                </v>
          </cell>
          <cell r="D135" t="str">
            <v xml:space="preserve">049 </v>
          </cell>
        </row>
        <row r="136">
          <cell r="A136" t="str">
            <v>H42612L</v>
          </cell>
          <cell r="B136">
            <v>3798.7420000000002</v>
          </cell>
          <cell r="C136" t="str">
            <v xml:space="preserve">AFFIL PART                  </v>
          </cell>
          <cell r="D136" t="str">
            <v xml:space="preserve">049 </v>
          </cell>
        </row>
        <row r="137">
          <cell r="A137" t="str">
            <v>H42632L</v>
          </cell>
          <cell r="B137">
            <v>6678.5820000000003</v>
          </cell>
          <cell r="C137" t="str">
            <v xml:space="preserve">AFFL ITEM                   </v>
          </cell>
          <cell r="D137" t="str">
            <v xml:space="preserve">049 </v>
          </cell>
        </row>
        <row r="138">
          <cell r="A138" t="str">
            <v>H42642L</v>
          </cell>
          <cell r="B138">
            <v>187.298</v>
          </cell>
          <cell r="C138" t="str">
            <v xml:space="preserve">AFFIL PART                  </v>
          </cell>
          <cell r="D138" t="str">
            <v xml:space="preserve">042 </v>
          </cell>
        </row>
        <row r="139">
          <cell r="A139" t="str">
            <v>H42692LL</v>
          </cell>
          <cell r="B139">
            <v>2233.598</v>
          </cell>
          <cell r="C139" t="str">
            <v xml:space="preserve">AFFL ITEM                   </v>
          </cell>
          <cell r="D139" t="str">
            <v xml:space="preserve">049 </v>
          </cell>
        </row>
        <row r="140">
          <cell r="A140" t="str">
            <v>H42692LR</v>
          </cell>
          <cell r="B140">
            <v>1793.75</v>
          </cell>
          <cell r="C140" t="str">
            <v xml:space="preserve">AFFIL PART                  </v>
          </cell>
          <cell r="D140" t="str">
            <v xml:space="preserve">045 </v>
          </cell>
        </row>
        <row r="141">
          <cell r="A141" t="str">
            <v>H4300MM</v>
          </cell>
          <cell r="B141">
            <v>1076.25</v>
          </cell>
          <cell r="C141" t="str">
            <v xml:space="preserve">IMAGE ARCHIV                </v>
          </cell>
          <cell r="D141" t="str">
            <v xml:space="preserve">045 </v>
          </cell>
        </row>
        <row r="142">
          <cell r="A142" t="str">
            <v>H4300MR</v>
          </cell>
          <cell r="B142">
            <v>1435</v>
          </cell>
          <cell r="C142" t="str">
            <v xml:space="preserve">PDI L400                    </v>
          </cell>
          <cell r="D142" t="str">
            <v xml:space="preserve">045 </v>
          </cell>
        </row>
        <row r="143">
          <cell r="A143" t="str">
            <v>H43022LH</v>
          </cell>
          <cell r="B143">
            <v>2562.5</v>
          </cell>
          <cell r="C143" t="str">
            <v xml:space="preserve">AFFL ITEM                   </v>
          </cell>
          <cell r="D143" t="str">
            <v xml:space="preserve">045 </v>
          </cell>
        </row>
        <row r="144">
          <cell r="A144" t="str">
            <v>H43142LF</v>
          </cell>
          <cell r="B144">
            <v>1875.7909999999999</v>
          </cell>
          <cell r="C144" t="str">
            <v xml:space="preserve">AFFIL PART                  </v>
          </cell>
          <cell r="D144" t="str">
            <v xml:space="preserve">049 </v>
          </cell>
        </row>
        <row r="145">
          <cell r="A145" t="str">
            <v>H43512LA</v>
          </cell>
          <cell r="B145">
            <v>299.99299999999999</v>
          </cell>
          <cell r="C145" t="str">
            <v xml:space="preserve">EXCEL CONNEC                </v>
          </cell>
          <cell r="D145" t="str">
            <v xml:space="preserve">038 </v>
          </cell>
        </row>
        <row r="146">
          <cell r="A146" t="str">
            <v>H43532AT</v>
          </cell>
          <cell r="B146">
            <v>30.15</v>
          </cell>
          <cell r="C146" t="str">
            <v xml:space="preserve">CATALOG                     </v>
          </cell>
          <cell r="D146" t="str">
            <v xml:space="preserve">038 </v>
          </cell>
        </row>
        <row r="147">
          <cell r="A147" t="str">
            <v>H43532EC</v>
          </cell>
          <cell r="B147">
            <v>5520.7120000000004</v>
          </cell>
          <cell r="C147" t="str">
            <v xml:space="preserve">L@200                       </v>
          </cell>
          <cell r="D147" t="str">
            <v xml:space="preserve">049 </v>
          </cell>
        </row>
        <row r="148">
          <cell r="A148" t="str">
            <v>H43532MR</v>
          </cell>
          <cell r="B148">
            <v>9594.3179999999993</v>
          </cell>
          <cell r="C148" t="str">
            <v xml:space="preserve">CATALOG ITEM                </v>
          </cell>
          <cell r="D148" t="str">
            <v xml:space="preserve">049 </v>
          </cell>
        </row>
        <row r="149">
          <cell r="A149" t="str">
            <v>H44002LA</v>
          </cell>
          <cell r="B149">
            <v>982.90300000000002</v>
          </cell>
          <cell r="C149" t="str">
            <v xml:space="preserve">UPGRADE                     </v>
          </cell>
          <cell r="D149" t="str">
            <v xml:space="preserve">049 </v>
          </cell>
        </row>
        <row r="150">
          <cell r="A150" t="str">
            <v>H44012LA</v>
          </cell>
          <cell r="B150">
            <v>2562.5</v>
          </cell>
          <cell r="C150" t="str">
            <v xml:space="preserve">AUTO TISSUE                 </v>
          </cell>
          <cell r="D150" t="str">
            <v xml:space="preserve">045 </v>
          </cell>
        </row>
        <row r="151">
          <cell r="A151" t="str">
            <v>H44012LB</v>
          </cell>
          <cell r="B151">
            <v>0</v>
          </cell>
          <cell r="C151" t="str">
            <v xml:space="preserve">                            </v>
          </cell>
          <cell r="D151" t="str">
            <v xml:space="preserve">    </v>
          </cell>
        </row>
        <row r="152">
          <cell r="A152" t="str">
            <v>H44012LC</v>
          </cell>
          <cell r="B152">
            <v>37.648000000000003</v>
          </cell>
          <cell r="C152" t="str">
            <v xml:space="preserve">AFFL ITEM                   </v>
          </cell>
          <cell r="D152" t="str">
            <v xml:space="preserve">049 </v>
          </cell>
        </row>
        <row r="153">
          <cell r="A153" t="str">
            <v>H44012LD</v>
          </cell>
          <cell r="B153">
            <v>39286.968999999997</v>
          </cell>
          <cell r="C153" t="str">
            <v xml:space="preserve">AFFL ITEM                   </v>
          </cell>
          <cell r="D153" t="str">
            <v xml:space="preserve">042 </v>
          </cell>
        </row>
        <row r="154">
          <cell r="A154" t="str">
            <v>H44012LF</v>
          </cell>
          <cell r="B154">
            <v>0</v>
          </cell>
          <cell r="C154" t="str">
            <v xml:space="preserve">                            </v>
          </cell>
          <cell r="D154" t="str">
            <v xml:space="preserve">    </v>
          </cell>
        </row>
        <row r="155">
          <cell r="A155" t="str">
            <v>H44012LH</v>
          </cell>
          <cell r="B155">
            <v>0</v>
          </cell>
          <cell r="C155" t="str">
            <v xml:space="preserve">                            </v>
          </cell>
          <cell r="D155" t="str">
            <v xml:space="preserve">    </v>
          </cell>
        </row>
        <row r="156">
          <cell r="A156" t="str">
            <v>H44012LJ</v>
          </cell>
          <cell r="B156">
            <v>0</v>
          </cell>
          <cell r="C156" t="str">
            <v xml:space="preserve">                            </v>
          </cell>
          <cell r="D156" t="str">
            <v xml:space="preserve">    </v>
          </cell>
        </row>
        <row r="157">
          <cell r="A157" t="str">
            <v>H44012LK</v>
          </cell>
          <cell r="B157">
            <v>0</v>
          </cell>
          <cell r="C157" t="str">
            <v xml:space="preserve">                            </v>
          </cell>
          <cell r="D157" t="str">
            <v xml:space="preserve">    </v>
          </cell>
        </row>
        <row r="158">
          <cell r="A158" t="str">
            <v>H44022LE</v>
          </cell>
          <cell r="B158">
            <v>115.15900000000001</v>
          </cell>
          <cell r="C158" t="str">
            <v xml:space="preserve">GE YOKOGAWA                 </v>
          </cell>
          <cell r="D158" t="str">
            <v xml:space="preserve">042 </v>
          </cell>
        </row>
        <row r="159">
          <cell r="A159" t="str">
            <v>H44022LH</v>
          </cell>
          <cell r="B159">
            <v>270.60000000000002</v>
          </cell>
          <cell r="C159" t="str">
            <v xml:space="preserve">GE YOKOGAWA                 </v>
          </cell>
          <cell r="D159" t="str">
            <v xml:space="preserve">042 </v>
          </cell>
        </row>
        <row r="160">
          <cell r="A160" t="str">
            <v>H45001B</v>
          </cell>
          <cell r="B160">
            <v>338.28100000000001</v>
          </cell>
          <cell r="C160" t="str">
            <v xml:space="preserve">GE YOKOGAWA                 </v>
          </cell>
          <cell r="D160" t="str">
            <v xml:space="preserve">042 </v>
          </cell>
        </row>
        <row r="161">
          <cell r="A161" t="str">
            <v>H45001BJ</v>
          </cell>
          <cell r="B161">
            <v>90.650999999999996</v>
          </cell>
          <cell r="C161" t="str">
            <v xml:space="preserve">AFFL ITEM                   </v>
          </cell>
          <cell r="D161" t="str">
            <v xml:space="preserve">042 </v>
          </cell>
        </row>
        <row r="162">
          <cell r="A162" t="str">
            <v>H45001BW</v>
          </cell>
          <cell r="B162">
            <v>352.29300000000001</v>
          </cell>
          <cell r="C162" t="str">
            <v xml:space="preserve">AFFL ITEM                   </v>
          </cell>
          <cell r="D162" t="str">
            <v xml:space="preserve">042 </v>
          </cell>
        </row>
        <row r="163">
          <cell r="A163" t="str">
            <v>H45001CL</v>
          </cell>
          <cell r="B163">
            <v>0</v>
          </cell>
          <cell r="C163" t="str">
            <v xml:space="preserve">                            </v>
          </cell>
          <cell r="D163" t="str">
            <v xml:space="preserve">    </v>
          </cell>
        </row>
        <row r="164">
          <cell r="A164" t="str">
            <v>H45001DN</v>
          </cell>
          <cell r="B164">
            <v>482.81599999999997</v>
          </cell>
          <cell r="C164" t="str">
            <v xml:space="preserve">GE VINGMED U                </v>
          </cell>
          <cell r="D164" t="str">
            <v xml:space="preserve">063 </v>
          </cell>
        </row>
        <row r="165">
          <cell r="A165" t="str">
            <v>H45001ED</v>
          </cell>
          <cell r="B165">
            <v>5381.25</v>
          </cell>
          <cell r="C165" t="str">
            <v xml:space="preserve">AFFL ITEM                   </v>
          </cell>
          <cell r="D165" t="str">
            <v xml:space="preserve">064 </v>
          </cell>
        </row>
        <row r="166">
          <cell r="A166" t="str">
            <v>H45001FC</v>
          </cell>
          <cell r="B166">
            <v>8935.9500000000007</v>
          </cell>
          <cell r="C166" t="str">
            <v xml:space="preserve">EP200190 INT PW             </v>
          </cell>
          <cell r="D166" t="str">
            <v xml:space="preserve">063 </v>
          </cell>
        </row>
        <row r="167">
          <cell r="A167" t="str">
            <v>H45001GH</v>
          </cell>
          <cell r="B167">
            <v>0</v>
          </cell>
          <cell r="C167" t="str">
            <v xml:space="preserve">                            </v>
          </cell>
          <cell r="D167" t="str">
            <v xml:space="preserve">    </v>
          </cell>
        </row>
        <row r="168">
          <cell r="A168" t="str">
            <v>H45001HT</v>
          </cell>
          <cell r="B168">
            <v>3587.5</v>
          </cell>
          <cell r="C168" t="str">
            <v xml:space="preserve">AFFL ITEM                   </v>
          </cell>
          <cell r="D168" t="str">
            <v xml:space="preserve">064 </v>
          </cell>
        </row>
        <row r="169">
          <cell r="A169" t="str">
            <v>H45001HU</v>
          </cell>
        </row>
        <row r="170">
          <cell r="A170" t="str">
            <v>H45001HY</v>
          </cell>
        </row>
        <row r="171">
          <cell r="A171" t="str">
            <v>H45001JA</v>
          </cell>
        </row>
        <row r="172">
          <cell r="A172" t="str">
            <v>H45001JG</v>
          </cell>
          <cell r="B172">
            <v>8351.6389999999992</v>
          </cell>
          <cell r="C172" t="str">
            <v xml:space="preserve">AFFL ITEM                   </v>
          </cell>
          <cell r="D172" t="str">
            <v xml:space="preserve">063 </v>
          </cell>
        </row>
        <row r="173">
          <cell r="A173" t="str">
            <v>H45001JJ</v>
          </cell>
          <cell r="B173">
            <v>41383.031999999999</v>
          </cell>
          <cell r="C173" t="str">
            <v xml:space="preserve">AFFL ITEM                   </v>
          </cell>
          <cell r="D173" t="str">
            <v xml:space="preserve">063 </v>
          </cell>
        </row>
        <row r="174">
          <cell r="A174" t="str">
            <v>H45001JN</v>
          </cell>
          <cell r="B174">
            <v>3024.6419999999998</v>
          </cell>
          <cell r="C174" t="str">
            <v xml:space="preserve">AFFL ITEM                   </v>
          </cell>
          <cell r="D174" t="str">
            <v xml:space="preserve">063 </v>
          </cell>
        </row>
        <row r="175">
          <cell r="A175" t="str">
            <v>H45001JR</v>
          </cell>
          <cell r="B175">
            <v>896.875</v>
          </cell>
          <cell r="C175" t="str">
            <v xml:space="preserve">AFFL ITEM                   </v>
          </cell>
          <cell r="D175" t="str">
            <v xml:space="preserve">064 </v>
          </cell>
        </row>
        <row r="176">
          <cell r="A176" t="str">
            <v>H45001KB</v>
          </cell>
          <cell r="B176">
            <v>446.08</v>
          </cell>
          <cell r="C176" t="str">
            <v xml:space="preserve">AFFL ITEM                   </v>
          </cell>
          <cell r="D176" t="str">
            <v xml:space="preserve">063 </v>
          </cell>
        </row>
        <row r="177">
          <cell r="A177" t="str">
            <v>H45001KC</v>
          </cell>
          <cell r="B177">
            <v>19499.866999999998</v>
          </cell>
          <cell r="C177" t="str">
            <v xml:space="preserve">AFFL ITEM                   </v>
          </cell>
          <cell r="D177" t="str">
            <v xml:space="preserve">063 </v>
          </cell>
        </row>
        <row r="178">
          <cell r="A178" t="str">
            <v>H45001LB</v>
          </cell>
          <cell r="B178">
            <v>36373.355000000003</v>
          </cell>
          <cell r="C178" t="str">
            <v xml:space="preserve">AFFL ITEM                   </v>
          </cell>
          <cell r="D178" t="str">
            <v xml:space="preserve">063 </v>
          </cell>
        </row>
        <row r="179">
          <cell r="A179" t="str">
            <v>H45001LK</v>
          </cell>
          <cell r="B179">
            <v>52459.849000000002</v>
          </cell>
          <cell r="C179" t="str">
            <v xml:space="preserve">AFFL ITEM                   </v>
          </cell>
          <cell r="D179" t="str">
            <v xml:space="preserve">063 </v>
          </cell>
        </row>
        <row r="180">
          <cell r="A180" t="str">
            <v>H45001LN</v>
          </cell>
          <cell r="B180">
            <v>8069.6</v>
          </cell>
          <cell r="C180" t="str">
            <v xml:space="preserve">AFFL ITEM                   </v>
          </cell>
          <cell r="D180" t="str">
            <v xml:space="preserve">063 </v>
          </cell>
        </row>
        <row r="181">
          <cell r="A181" t="str">
            <v>H45001MD</v>
          </cell>
          <cell r="B181">
            <v>8372.9069999999992</v>
          </cell>
          <cell r="C181" t="str">
            <v xml:space="preserve">AFFL ITEM                   </v>
          </cell>
          <cell r="D181" t="str">
            <v xml:space="preserve">063 </v>
          </cell>
        </row>
        <row r="182">
          <cell r="A182" t="str">
            <v>H45001NB</v>
          </cell>
          <cell r="B182">
            <v>24858.936000000002</v>
          </cell>
          <cell r="C182" t="str">
            <v xml:space="preserve">AFFL ITEM                   </v>
          </cell>
          <cell r="D182" t="str">
            <v xml:space="preserve">060 </v>
          </cell>
        </row>
        <row r="183">
          <cell r="A183" t="str">
            <v>H45001NC</v>
          </cell>
          <cell r="B183">
            <v>6278.125</v>
          </cell>
          <cell r="C183" t="str">
            <v xml:space="preserve">AFFL ITEM                   </v>
          </cell>
          <cell r="D183" t="str">
            <v xml:space="preserve">064 </v>
          </cell>
        </row>
        <row r="184">
          <cell r="A184" t="str">
            <v>H45001ND</v>
          </cell>
          <cell r="B184">
            <v>0</v>
          </cell>
          <cell r="C184" t="str">
            <v xml:space="preserve">                            </v>
          </cell>
          <cell r="D184" t="str">
            <v xml:space="preserve">    </v>
          </cell>
        </row>
        <row r="185">
          <cell r="A185" t="str">
            <v>H45001NZ</v>
          </cell>
          <cell r="B185">
            <v>367.71899999999999</v>
          </cell>
          <cell r="C185" t="str">
            <v xml:space="preserve">AFFL ITEM                   </v>
          </cell>
          <cell r="D185" t="str">
            <v xml:space="preserve">060 </v>
          </cell>
        </row>
        <row r="186">
          <cell r="A186" t="str">
            <v>H45001PB</v>
          </cell>
          <cell r="B186">
            <v>2870</v>
          </cell>
          <cell r="C186" t="str">
            <v xml:space="preserve">AFFL ITEM                   </v>
          </cell>
          <cell r="D186" t="str">
            <v xml:space="preserve">061 </v>
          </cell>
        </row>
        <row r="187">
          <cell r="A187" t="str">
            <v>H45001PX</v>
          </cell>
          <cell r="B187">
            <v>3587.5</v>
          </cell>
          <cell r="C187" t="str">
            <v xml:space="preserve">AFFL ITEM                   </v>
          </cell>
          <cell r="D187" t="str">
            <v xml:space="preserve">061 </v>
          </cell>
        </row>
        <row r="188">
          <cell r="A188" t="str">
            <v>H45001RC</v>
          </cell>
          <cell r="B188">
            <v>3587.5</v>
          </cell>
          <cell r="C188" t="str">
            <v xml:space="preserve">AFFL ITEM                   </v>
          </cell>
          <cell r="D188" t="str">
            <v xml:space="preserve">061 </v>
          </cell>
        </row>
        <row r="189">
          <cell r="A189" t="str">
            <v>H45001RH</v>
          </cell>
          <cell r="B189">
            <v>1793.75</v>
          </cell>
          <cell r="C189" t="str">
            <v xml:space="preserve">AFFL ITEM                   </v>
          </cell>
          <cell r="D189" t="str">
            <v xml:space="preserve">061 </v>
          </cell>
        </row>
        <row r="190">
          <cell r="A190" t="str">
            <v>H45001TB</v>
          </cell>
          <cell r="B190">
            <v>2237.5239999999999</v>
          </cell>
          <cell r="C190" t="str">
            <v xml:space="preserve">GE/CGR C/O L                </v>
          </cell>
          <cell r="D190" t="str">
            <v xml:space="preserve">059 </v>
          </cell>
        </row>
        <row r="191">
          <cell r="A191" t="str">
            <v>H45001WB</v>
          </cell>
          <cell r="B191">
            <v>287.28699999999998</v>
          </cell>
          <cell r="C191" t="str">
            <v xml:space="preserve">AFFL ITEM                   </v>
          </cell>
          <cell r="D191" t="str">
            <v xml:space="preserve">059 </v>
          </cell>
        </row>
        <row r="192">
          <cell r="A192" t="str">
            <v>H45001YD</v>
          </cell>
          <cell r="B192">
            <v>538.125</v>
          </cell>
          <cell r="C192" t="str">
            <v xml:space="preserve">GE VINGMED U                </v>
          </cell>
          <cell r="D192" t="str">
            <v xml:space="preserve">064 </v>
          </cell>
        </row>
        <row r="193">
          <cell r="A193" t="str">
            <v>H45001YE</v>
          </cell>
          <cell r="B193">
            <v>176.249</v>
          </cell>
          <cell r="C193" t="str">
            <v xml:space="preserve">GE VINGMED U                </v>
          </cell>
          <cell r="D193" t="str">
            <v xml:space="preserve">062 </v>
          </cell>
        </row>
        <row r="194">
          <cell r="A194" t="str">
            <v>H45001YH</v>
          </cell>
          <cell r="B194">
            <v>732.53700000000003</v>
          </cell>
          <cell r="C194" t="str">
            <v xml:space="preserve">AFFL ITEM                   </v>
          </cell>
          <cell r="D194" t="str">
            <v xml:space="preserve">063 </v>
          </cell>
        </row>
        <row r="195">
          <cell r="A195" t="str">
            <v>H45001YJ</v>
          </cell>
          <cell r="B195">
            <v>36370.197999999997</v>
          </cell>
          <cell r="C195" t="str">
            <v xml:space="preserve">AFFL ITEM                   </v>
          </cell>
          <cell r="D195" t="str">
            <v xml:space="preserve">063 </v>
          </cell>
        </row>
        <row r="196">
          <cell r="A196" t="str">
            <v>H45001YT</v>
          </cell>
          <cell r="B196">
            <v>10544.995000000001</v>
          </cell>
          <cell r="C196" t="str">
            <v xml:space="preserve">AFFL ITEM                   </v>
          </cell>
          <cell r="D196" t="str">
            <v xml:space="preserve">063 </v>
          </cell>
        </row>
        <row r="197">
          <cell r="A197" t="str">
            <v>H45001YW</v>
          </cell>
          <cell r="B197">
            <v>20040.727999999999</v>
          </cell>
          <cell r="C197" t="str">
            <v xml:space="preserve">AFFL ITEM                   </v>
          </cell>
          <cell r="D197" t="str">
            <v xml:space="preserve">063 </v>
          </cell>
        </row>
        <row r="198">
          <cell r="A198" t="str">
            <v>H4500DT</v>
          </cell>
          <cell r="B198">
            <v>7175</v>
          </cell>
          <cell r="C198" t="str">
            <v xml:space="preserve">GE VINGMED U                </v>
          </cell>
          <cell r="D198" t="str">
            <v xml:space="preserve">064 </v>
          </cell>
        </row>
        <row r="199">
          <cell r="A199" t="str">
            <v>H4500LK</v>
          </cell>
          <cell r="B199">
            <v>3587.5</v>
          </cell>
          <cell r="C199" t="str">
            <v xml:space="preserve">AFFL ITEM                   </v>
          </cell>
          <cell r="D199" t="str">
            <v xml:space="preserve">064 </v>
          </cell>
        </row>
        <row r="200">
          <cell r="A200" t="str">
            <v>H4500LT</v>
          </cell>
          <cell r="B200">
            <v>5022.5</v>
          </cell>
          <cell r="C200" t="str">
            <v xml:space="preserve">GE VINGMED U                </v>
          </cell>
          <cell r="D200" t="str">
            <v xml:space="preserve">064 </v>
          </cell>
        </row>
        <row r="201">
          <cell r="A201" t="str">
            <v>H4500MJ</v>
          </cell>
          <cell r="B201">
            <v>0</v>
          </cell>
          <cell r="C201" t="str">
            <v xml:space="preserve">                            </v>
          </cell>
          <cell r="D201" t="str">
            <v xml:space="preserve">    </v>
          </cell>
        </row>
        <row r="202">
          <cell r="A202" t="str">
            <v>H4500MK</v>
          </cell>
          <cell r="B202">
            <v>12060</v>
          </cell>
          <cell r="C202" t="str">
            <v xml:space="preserve">DESKTOP COMP                </v>
          </cell>
          <cell r="D202" t="str">
            <v xml:space="preserve">038 </v>
          </cell>
        </row>
        <row r="203">
          <cell r="A203" t="str">
            <v>H4500ST</v>
          </cell>
          <cell r="B203">
            <v>293.28899999999999</v>
          </cell>
          <cell r="C203" t="str">
            <v xml:space="preserve">LIFTER KIT                  </v>
          </cell>
          <cell r="D203" t="str">
            <v xml:space="preserve">043 </v>
          </cell>
        </row>
        <row r="204">
          <cell r="A204" t="str">
            <v>H4500SW</v>
          </cell>
          <cell r="B204">
            <v>4924.5</v>
          </cell>
          <cell r="C204" t="str">
            <v xml:space="preserve">LAPTOP COMP                 </v>
          </cell>
          <cell r="D204" t="str">
            <v xml:space="preserve">038 </v>
          </cell>
        </row>
        <row r="205">
          <cell r="A205" t="str">
            <v>H45011AA</v>
          </cell>
          <cell r="B205">
            <v>110.34099999999999</v>
          </cell>
          <cell r="C205" t="str">
            <v xml:space="preserve">OP MANUAL                   </v>
          </cell>
          <cell r="D205" t="str">
            <v xml:space="preserve">039 </v>
          </cell>
        </row>
        <row r="206">
          <cell r="A206" t="str">
            <v>H45011AN</v>
          </cell>
          <cell r="B206">
            <v>74.507000000000005</v>
          </cell>
          <cell r="C206" t="str">
            <v xml:space="preserve">OP MANUAL                   </v>
          </cell>
          <cell r="D206" t="str">
            <v xml:space="preserve">039 </v>
          </cell>
        </row>
        <row r="207">
          <cell r="A207" t="str">
            <v>H45011AR</v>
          </cell>
          <cell r="B207">
            <v>8517.375</v>
          </cell>
          <cell r="C207" t="str">
            <v xml:space="preserve">ULTRA32-EXP                 </v>
          </cell>
          <cell r="D207" t="str">
            <v xml:space="preserve">038 </v>
          </cell>
        </row>
        <row r="208">
          <cell r="A208" t="str">
            <v>H45011AS</v>
          </cell>
          <cell r="B208">
            <v>5678.25</v>
          </cell>
          <cell r="C208" t="str">
            <v xml:space="preserve">ULTRA32-PRO                 </v>
          </cell>
          <cell r="D208" t="str">
            <v xml:space="preserve">038 </v>
          </cell>
        </row>
        <row r="209">
          <cell r="A209" t="str">
            <v>H45011AT</v>
          </cell>
          <cell r="B209">
            <v>9990.7260000000006</v>
          </cell>
          <cell r="C209" t="str">
            <v xml:space="preserve">AFFL ITEM                   </v>
          </cell>
          <cell r="D209" t="str">
            <v xml:space="preserve">063 </v>
          </cell>
        </row>
        <row r="210">
          <cell r="A210" t="str">
            <v>H45011AU</v>
          </cell>
          <cell r="B210">
            <v>2511.25</v>
          </cell>
          <cell r="C210" t="str">
            <v xml:space="preserve">AFFL ITEM                   </v>
          </cell>
          <cell r="D210" t="str">
            <v xml:space="preserve">061 </v>
          </cell>
        </row>
        <row r="211">
          <cell r="A211" t="str">
            <v>H45011AV</v>
          </cell>
          <cell r="B211">
            <v>1435</v>
          </cell>
          <cell r="C211" t="str">
            <v xml:space="preserve">AFFL ITEM                   </v>
          </cell>
          <cell r="D211" t="str">
            <v xml:space="preserve">061 </v>
          </cell>
        </row>
        <row r="212">
          <cell r="A212" t="str">
            <v>H45011AW</v>
          </cell>
          <cell r="B212">
            <v>3587.5</v>
          </cell>
          <cell r="C212" t="str">
            <v xml:space="preserve">AFFL ITEM                   </v>
          </cell>
          <cell r="D212" t="str">
            <v xml:space="preserve">061 </v>
          </cell>
        </row>
        <row r="213">
          <cell r="A213" t="str">
            <v>H45011CA</v>
          </cell>
          <cell r="B213">
            <v>538.125</v>
          </cell>
          <cell r="C213" t="str">
            <v xml:space="preserve">AFFL ITEM                   </v>
          </cell>
          <cell r="D213" t="str">
            <v xml:space="preserve">061 </v>
          </cell>
        </row>
        <row r="214">
          <cell r="A214" t="str">
            <v>H45011CD</v>
          </cell>
          <cell r="B214">
            <v>1435</v>
          </cell>
          <cell r="C214" t="str">
            <v xml:space="preserve">AFFL ITEM                   </v>
          </cell>
          <cell r="D214" t="str">
            <v xml:space="preserve">061 </v>
          </cell>
        </row>
        <row r="215">
          <cell r="A215" t="str">
            <v>H45011CF</v>
          </cell>
          <cell r="B215">
            <v>3587.5</v>
          </cell>
          <cell r="C215" t="str">
            <v xml:space="preserve">AFFL ITEM                   </v>
          </cell>
          <cell r="D215" t="str">
            <v xml:space="preserve">061 </v>
          </cell>
        </row>
        <row r="216">
          <cell r="A216" t="str">
            <v>H45011CG</v>
          </cell>
          <cell r="B216">
            <v>5381.25</v>
          </cell>
          <cell r="C216" t="str">
            <v xml:space="preserve">AFFL ITEM                   </v>
          </cell>
          <cell r="D216" t="str">
            <v xml:space="preserve">061 </v>
          </cell>
        </row>
        <row r="217">
          <cell r="A217" t="str">
            <v>H45011EB</v>
          </cell>
          <cell r="B217">
            <v>3587.5</v>
          </cell>
          <cell r="C217" t="str">
            <v xml:space="preserve">AFFL ITEM                   </v>
          </cell>
          <cell r="D217" t="str">
            <v xml:space="preserve">061 </v>
          </cell>
        </row>
        <row r="218">
          <cell r="A218" t="str">
            <v>H45011ED</v>
          </cell>
          <cell r="B218">
            <v>717.5</v>
          </cell>
          <cell r="C218" t="str">
            <v xml:space="preserve">AFFL ITEM                   </v>
          </cell>
          <cell r="D218" t="str">
            <v xml:space="preserve">061 </v>
          </cell>
        </row>
        <row r="219">
          <cell r="A219" t="str">
            <v>H45011ME</v>
          </cell>
          <cell r="B219">
            <v>896.875</v>
          </cell>
          <cell r="C219" t="str">
            <v xml:space="preserve">AFFL ITEM                   </v>
          </cell>
          <cell r="D219" t="str">
            <v xml:space="preserve">061 </v>
          </cell>
        </row>
        <row r="220">
          <cell r="A220" t="str">
            <v>H45011MP</v>
          </cell>
          <cell r="B220">
            <v>717.5</v>
          </cell>
          <cell r="C220" t="str">
            <v xml:space="preserve">AFFL ITEM                   </v>
          </cell>
          <cell r="D220" t="str">
            <v xml:space="preserve">061 </v>
          </cell>
        </row>
        <row r="221">
          <cell r="A221" t="str">
            <v>H45011PA</v>
          </cell>
          <cell r="B221">
            <v>0</v>
          </cell>
          <cell r="C221" t="str">
            <v xml:space="preserve">                            </v>
          </cell>
          <cell r="D221" t="str">
            <v xml:space="preserve">    </v>
          </cell>
        </row>
        <row r="222">
          <cell r="A222" t="str">
            <v>H45011PD</v>
          </cell>
          <cell r="B222">
            <v>24759.9</v>
          </cell>
          <cell r="C222" t="str">
            <v xml:space="preserve">AFFL ITEM                   </v>
          </cell>
          <cell r="D222" t="str">
            <v xml:space="preserve">060 </v>
          </cell>
        </row>
        <row r="223">
          <cell r="A223" t="str">
            <v>H45011SZ</v>
          </cell>
          <cell r="B223">
            <v>151.31100000000001</v>
          </cell>
          <cell r="C223" t="str">
            <v xml:space="preserve">AFFL ITEM                   </v>
          </cell>
          <cell r="D223" t="str">
            <v xml:space="preserve">060 </v>
          </cell>
        </row>
        <row r="224">
          <cell r="A224" t="str">
            <v>H45202BT</v>
          </cell>
          <cell r="B224">
            <v>0</v>
          </cell>
          <cell r="C224" t="str">
            <v xml:space="preserve">                            </v>
          </cell>
          <cell r="D224" t="str">
            <v xml:space="preserve">    </v>
          </cell>
        </row>
        <row r="225">
          <cell r="A225" t="str">
            <v>H45202CC</v>
          </cell>
          <cell r="B225">
            <v>512.54999999999995</v>
          </cell>
          <cell r="C225" t="str">
            <v xml:space="preserve">PRINTER                     </v>
          </cell>
          <cell r="D225" t="str">
            <v xml:space="preserve">063 </v>
          </cell>
        </row>
        <row r="226">
          <cell r="A226" t="str">
            <v>H45202CD</v>
          </cell>
          <cell r="B226">
            <v>24072.125</v>
          </cell>
          <cell r="C226" t="str">
            <v xml:space="preserve">AFFL ITEM                   </v>
          </cell>
          <cell r="D226" t="str">
            <v xml:space="preserve">060 </v>
          </cell>
        </row>
        <row r="227">
          <cell r="A227" t="str">
            <v>H45202CE</v>
          </cell>
          <cell r="B227">
            <v>2646.694</v>
          </cell>
          <cell r="C227" t="str">
            <v xml:space="preserve">AFFL ITEM                   </v>
          </cell>
          <cell r="D227" t="str">
            <v xml:space="preserve">062 </v>
          </cell>
        </row>
        <row r="228">
          <cell r="A228" t="str">
            <v>H45202CF</v>
          </cell>
          <cell r="B228">
            <v>15778.5</v>
          </cell>
          <cell r="C228" t="str">
            <v xml:space="preserve">TE PROBE                    </v>
          </cell>
          <cell r="D228" t="str">
            <v xml:space="preserve">039 </v>
          </cell>
        </row>
        <row r="229">
          <cell r="A229" t="str">
            <v>H45202CZ</v>
          </cell>
          <cell r="B229">
            <v>5181.1099999999997</v>
          </cell>
          <cell r="C229" t="str">
            <v xml:space="preserve">AFFL ITEM                   </v>
          </cell>
          <cell r="D229" t="str">
            <v xml:space="preserve">040 </v>
          </cell>
        </row>
        <row r="230">
          <cell r="A230" t="str">
            <v>H45202DB</v>
          </cell>
          <cell r="B230">
            <v>3592.64</v>
          </cell>
          <cell r="C230" t="str">
            <v xml:space="preserve">PROBE                       </v>
          </cell>
          <cell r="D230" t="str">
            <v xml:space="preserve">040 </v>
          </cell>
        </row>
        <row r="231">
          <cell r="A231" t="str">
            <v>H45202FK</v>
          </cell>
          <cell r="B231">
            <v>1659.752</v>
          </cell>
          <cell r="C231" t="str">
            <v xml:space="preserve">C551 PROBE                  </v>
          </cell>
          <cell r="D231" t="str">
            <v xml:space="preserve">040 </v>
          </cell>
        </row>
        <row r="232">
          <cell r="A232" t="str">
            <v>H45202HP</v>
          </cell>
          <cell r="B232">
            <v>1724.22</v>
          </cell>
          <cell r="C232" t="str">
            <v xml:space="preserve">C364 PROBE                  </v>
          </cell>
          <cell r="D232" t="str">
            <v xml:space="preserve">040 </v>
          </cell>
        </row>
        <row r="233">
          <cell r="A233" t="str">
            <v>H45202JG</v>
          </cell>
          <cell r="B233">
            <v>1119.0440000000001</v>
          </cell>
          <cell r="C233" t="str">
            <v xml:space="preserve">AFFL ITEM                   </v>
          </cell>
          <cell r="D233" t="str">
            <v xml:space="preserve">040 </v>
          </cell>
        </row>
        <row r="234">
          <cell r="A234" t="str">
            <v>H45202LM</v>
          </cell>
          <cell r="B234">
            <v>818.03</v>
          </cell>
          <cell r="C234" t="str">
            <v xml:space="preserve">H45202DB                    </v>
          </cell>
          <cell r="D234" t="str">
            <v xml:space="preserve">038 </v>
          </cell>
        </row>
        <row r="235">
          <cell r="A235" t="str">
            <v>H45202LP</v>
          </cell>
          <cell r="B235">
            <v>1624.31</v>
          </cell>
          <cell r="C235" t="str">
            <v xml:space="preserve">AFFL ITEM                   </v>
          </cell>
          <cell r="D235" t="str">
            <v xml:space="preserve">040 </v>
          </cell>
        </row>
        <row r="236">
          <cell r="A236" t="str">
            <v>H45202MN</v>
          </cell>
          <cell r="B236">
            <v>2190.2399999999998</v>
          </cell>
          <cell r="C236" t="str">
            <v xml:space="preserve">L764 PROBE                  </v>
          </cell>
          <cell r="D236" t="str">
            <v xml:space="preserve">040 </v>
          </cell>
        </row>
        <row r="237">
          <cell r="A237" t="str">
            <v>H45202MT</v>
          </cell>
          <cell r="B237">
            <v>5788.6</v>
          </cell>
          <cell r="C237" t="str">
            <v xml:space="preserve">AFFL ITEM                   </v>
          </cell>
          <cell r="D237" t="str">
            <v xml:space="preserve">040 </v>
          </cell>
        </row>
        <row r="238">
          <cell r="A238" t="str">
            <v>H45202PA</v>
          </cell>
          <cell r="B238">
            <v>1742.2950000000001</v>
          </cell>
          <cell r="C238" t="str">
            <v xml:space="preserve">PROBE 10L                   </v>
          </cell>
          <cell r="D238" t="str">
            <v xml:space="preserve">054 </v>
          </cell>
        </row>
        <row r="239">
          <cell r="A239" t="str">
            <v>H45202SC</v>
          </cell>
          <cell r="B239">
            <v>1440.402</v>
          </cell>
          <cell r="C239" t="str">
            <v xml:space="preserve">7.5 MHZ LP                  </v>
          </cell>
          <cell r="D239" t="str">
            <v xml:space="preserve">043 </v>
          </cell>
        </row>
        <row r="240">
          <cell r="A240" t="str">
            <v>H45202WB</v>
          </cell>
          <cell r="B240">
            <v>2145.4899999999998</v>
          </cell>
          <cell r="C240" t="str">
            <v xml:space="preserve">PROBE                       </v>
          </cell>
          <cell r="D240" t="str">
            <v xml:space="preserve">040 </v>
          </cell>
        </row>
        <row r="241">
          <cell r="A241" t="str">
            <v>H45202WG</v>
          </cell>
          <cell r="B241">
            <v>1766.5260000000001</v>
          </cell>
          <cell r="C241" t="str">
            <v xml:space="preserve">E721 6.5 TV                 </v>
          </cell>
          <cell r="D241" t="str">
            <v xml:space="preserve">040 </v>
          </cell>
        </row>
        <row r="242">
          <cell r="A242" t="str">
            <v>H45252CS</v>
          </cell>
          <cell r="B242">
            <v>988</v>
          </cell>
          <cell r="C242" t="str">
            <v xml:space="preserve">AFFL ITEM                   </v>
          </cell>
          <cell r="D242" t="str">
            <v xml:space="preserve">042 </v>
          </cell>
        </row>
        <row r="243">
          <cell r="A243" t="str">
            <v>H45252E</v>
          </cell>
          <cell r="B243">
            <v>1107.25</v>
          </cell>
          <cell r="C243" t="str">
            <v xml:space="preserve">S316 3.5 SEC                </v>
          </cell>
          <cell r="D243" t="str">
            <v xml:space="preserve">040 </v>
          </cell>
        </row>
        <row r="244">
          <cell r="A244" t="str">
            <v>H45272ML</v>
          </cell>
          <cell r="B244">
            <v>2207.3580000000002</v>
          </cell>
          <cell r="C244" t="str">
            <v xml:space="preserve">3CB PROBE                   </v>
          </cell>
          <cell r="D244" t="str">
            <v xml:space="preserve">040 </v>
          </cell>
        </row>
        <row r="245">
          <cell r="A245" t="str">
            <v>H45282LA</v>
          </cell>
          <cell r="B245">
            <v>1384.24</v>
          </cell>
          <cell r="C245" t="str">
            <v xml:space="preserve">AFFL ITEM                   </v>
          </cell>
          <cell r="D245" t="str">
            <v xml:space="preserve">040 </v>
          </cell>
        </row>
        <row r="246">
          <cell r="A246" t="str">
            <v>H45282LF</v>
          </cell>
          <cell r="B246">
            <v>554.505</v>
          </cell>
          <cell r="C246" t="str">
            <v xml:space="preserve">PROBE                       </v>
          </cell>
          <cell r="D246" t="str">
            <v xml:space="preserve">040 </v>
          </cell>
        </row>
        <row r="247">
          <cell r="A247" t="str">
            <v>H45282LS</v>
          </cell>
          <cell r="B247">
            <v>2981.223</v>
          </cell>
          <cell r="C247" t="str">
            <v xml:space="preserve">PROBE                       </v>
          </cell>
          <cell r="D247" t="str">
            <v xml:space="preserve">040 </v>
          </cell>
        </row>
        <row r="248">
          <cell r="A248" t="str">
            <v>H45282ML</v>
          </cell>
          <cell r="B248">
            <v>19696.689999999999</v>
          </cell>
          <cell r="C248" t="str">
            <v xml:space="preserve">PROBE M12                   </v>
          </cell>
          <cell r="D248" t="str">
            <v xml:space="preserve">040 </v>
          </cell>
        </row>
        <row r="249">
          <cell r="A249" t="str">
            <v>H45282SB</v>
          </cell>
          <cell r="B249">
            <v>2686.24</v>
          </cell>
          <cell r="C249" t="str">
            <v xml:space="preserve">AFFL ITEM                   </v>
          </cell>
          <cell r="D249" t="str">
            <v xml:space="preserve">040 </v>
          </cell>
        </row>
        <row r="250">
          <cell r="A250" t="str">
            <v>H4550GY</v>
          </cell>
          <cell r="B250">
            <v>2932.31</v>
          </cell>
          <cell r="C250" t="str">
            <v xml:space="preserve">546L PROBE                  </v>
          </cell>
          <cell r="D250" t="str">
            <v xml:space="preserve">040 </v>
          </cell>
        </row>
        <row r="251">
          <cell r="A251" t="str">
            <v>H4550KB</v>
          </cell>
          <cell r="B251">
            <v>3028.875</v>
          </cell>
          <cell r="C251" t="str">
            <v xml:space="preserve">CATALOG ITEM                </v>
          </cell>
          <cell r="D251" t="str">
            <v xml:space="preserve">040 </v>
          </cell>
        </row>
        <row r="252">
          <cell r="A252" t="str">
            <v>H4550KP</v>
          </cell>
          <cell r="B252">
            <v>10895.32</v>
          </cell>
          <cell r="C252" t="str">
            <v xml:space="preserve">M12L PROBE                  </v>
          </cell>
          <cell r="D252" t="str">
            <v xml:space="preserve">040 </v>
          </cell>
        </row>
        <row r="253">
          <cell r="A253" t="str">
            <v>H4550KR</v>
          </cell>
          <cell r="B253">
            <v>2250.5500000000002</v>
          </cell>
          <cell r="C253" t="str">
            <v xml:space="preserve">CATALOG ITEM                </v>
          </cell>
          <cell r="D253" t="str">
            <v xml:space="preserve">040 </v>
          </cell>
        </row>
        <row r="254">
          <cell r="A254" t="str">
            <v>H4550KY</v>
          </cell>
          <cell r="B254">
            <v>1081.5</v>
          </cell>
          <cell r="C254" t="str">
            <v xml:space="preserve">OB CALC                     </v>
          </cell>
          <cell r="D254" t="str">
            <v xml:space="preserve">045 </v>
          </cell>
        </row>
        <row r="255">
          <cell r="A255" t="str">
            <v>H4550PJ</v>
          </cell>
          <cell r="B255">
            <v>72.540999999999997</v>
          </cell>
          <cell r="C255" t="str">
            <v xml:space="preserve">INSTALL KIT                 </v>
          </cell>
          <cell r="D255" t="str">
            <v xml:space="preserve">038 </v>
          </cell>
        </row>
        <row r="256">
          <cell r="A256" t="str">
            <v>H4550RS</v>
          </cell>
          <cell r="B256">
            <v>183.46299999999999</v>
          </cell>
          <cell r="C256" t="str">
            <v xml:space="preserve">CAT                         </v>
          </cell>
          <cell r="D256" t="str">
            <v xml:space="preserve">038 </v>
          </cell>
        </row>
        <row r="257">
          <cell r="A257" t="str">
            <v>H4550SZ</v>
          </cell>
          <cell r="B257">
            <v>140.358</v>
          </cell>
          <cell r="C257" t="str">
            <v xml:space="preserve">SVO9500 KIT                 </v>
          </cell>
          <cell r="D257" t="str">
            <v xml:space="preserve">038 </v>
          </cell>
        </row>
        <row r="258">
          <cell r="A258" t="str">
            <v>H4550TY</v>
          </cell>
          <cell r="B258">
            <v>1040</v>
          </cell>
          <cell r="C258" t="str">
            <v xml:space="preserve">SOFTWARE MOD                </v>
          </cell>
          <cell r="D258" t="str">
            <v xml:space="preserve">046 </v>
          </cell>
        </row>
        <row r="259">
          <cell r="A259" t="str">
            <v>H45511AA</v>
          </cell>
          <cell r="B259">
            <v>295.47000000000003</v>
          </cell>
          <cell r="C259" t="str">
            <v xml:space="preserve">COV L400/500                </v>
          </cell>
          <cell r="D259" t="str">
            <v xml:space="preserve">038 </v>
          </cell>
        </row>
        <row r="260">
          <cell r="A260" t="str">
            <v>H45511CA</v>
          </cell>
          <cell r="B260">
            <v>1081.5</v>
          </cell>
          <cell r="C260" t="str">
            <v xml:space="preserve">VASC CALC                   </v>
          </cell>
          <cell r="D260" t="str">
            <v xml:space="preserve">045 </v>
          </cell>
        </row>
        <row r="261">
          <cell r="A261" t="str">
            <v>H45511CC</v>
          </cell>
          <cell r="B261">
            <v>1392.0319999999999</v>
          </cell>
          <cell r="C261" t="str">
            <v xml:space="preserve">L500 PROBE                  </v>
          </cell>
          <cell r="D261" t="str">
            <v xml:space="preserve">054 </v>
          </cell>
        </row>
        <row r="262">
          <cell r="A262" t="str">
            <v>H45511CR</v>
          </cell>
          <cell r="B262">
            <v>1560</v>
          </cell>
          <cell r="C262" t="str">
            <v xml:space="preserve">SOFTWARE MOD                </v>
          </cell>
          <cell r="D262" t="str">
            <v xml:space="preserve">046 </v>
          </cell>
        </row>
        <row r="263">
          <cell r="A263" t="str">
            <v>H45511CS</v>
          </cell>
          <cell r="B263">
            <v>2233.567</v>
          </cell>
          <cell r="C263" t="str">
            <v xml:space="preserve">AFFL ITEM                   </v>
          </cell>
          <cell r="D263" t="str">
            <v xml:space="preserve">063 </v>
          </cell>
        </row>
        <row r="264">
          <cell r="A264" t="str">
            <v>H45511DK</v>
          </cell>
          <cell r="B264">
            <v>7602.1279999999997</v>
          </cell>
          <cell r="C264" t="str">
            <v xml:space="preserve">AFFL ITEM                   </v>
          </cell>
          <cell r="D264" t="str">
            <v xml:space="preserve">063 </v>
          </cell>
        </row>
        <row r="265">
          <cell r="A265" t="str">
            <v>H45511DL</v>
          </cell>
          <cell r="B265">
            <v>260.45299999999997</v>
          </cell>
          <cell r="C265" t="str">
            <v xml:space="preserve">AFFL ITEM                   </v>
          </cell>
          <cell r="D265" t="str">
            <v xml:space="preserve">063 </v>
          </cell>
        </row>
        <row r="266">
          <cell r="A266" t="str">
            <v>H45511EA</v>
          </cell>
          <cell r="B266">
            <v>8111.3379999999997</v>
          </cell>
          <cell r="C266" t="str">
            <v xml:space="preserve">GE VINGMED U                </v>
          </cell>
          <cell r="D266" t="str">
            <v xml:space="preserve">063 </v>
          </cell>
        </row>
        <row r="267">
          <cell r="A267" t="str">
            <v>H45511FH</v>
          </cell>
          <cell r="B267">
            <v>6578.491</v>
          </cell>
          <cell r="C267" t="str">
            <v xml:space="preserve">AFFL ITEM                   </v>
          </cell>
          <cell r="D267" t="str">
            <v xml:space="preserve">063 </v>
          </cell>
        </row>
        <row r="268">
          <cell r="A268" t="str">
            <v>H45511FJ</v>
          </cell>
          <cell r="B268">
            <v>7359.0290000000005</v>
          </cell>
          <cell r="C268" t="str">
            <v xml:space="preserve">AFFL ITEM                   </v>
          </cell>
          <cell r="D268" t="str">
            <v xml:space="preserve">063 </v>
          </cell>
        </row>
        <row r="269">
          <cell r="A269" t="str">
            <v>H45511FP</v>
          </cell>
          <cell r="B269">
            <v>0</v>
          </cell>
          <cell r="C269" t="str">
            <v xml:space="preserve">                            </v>
          </cell>
          <cell r="D269" t="str">
            <v xml:space="preserve">    </v>
          </cell>
        </row>
        <row r="270">
          <cell r="A270" t="str">
            <v>H45511GA</v>
          </cell>
          <cell r="B270">
            <v>8144.5680000000002</v>
          </cell>
          <cell r="C270" t="str">
            <v xml:space="preserve">AFFL ITEM                   </v>
          </cell>
          <cell r="D270" t="str">
            <v xml:space="preserve">063 </v>
          </cell>
        </row>
        <row r="271">
          <cell r="A271" t="str">
            <v>H45511GB</v>
          </cell>
          <cell r="B271">
            <v>0</v>
          </cell>
          <cell r="C271" t="str">
            <v xml:space="preserve">                            </v>
          </cell>
          <cell r="D271" t="str">
            <v xml:space="preserve">    </v>
          </cell>
        </row>
        <row r="272">
          <cell r="A272" t="str">
            <v>H46022CA</v>
          </cell>
          <cell r="B272">
            <v>5381.25</v>
          </cell>
          <cell r="C272" t="str">
            <v xml:space="preserve">GE VINGMED U                </v>
          </cell>
          <cell r="D272" t="str">
            <v xml:space="preserve">064 </v>
          </cell>
        </row>
        <row r="273">
          <cell r="A273" t="str">
            <v>H46022CB</v>
          </cell>
          <cell r="B273">
            <v>717.5</v>
          </cell>
          <cell r="C273" t="str">
            <v xml:space="preserve">AFFL ITEM                   </v>
          </cell>
          <cell r="D273" t="str">
            <v xml:space="preserve">064 </v>
          </cell>
        </row>
        <row r="274">
          <cell r="A274" t="str">
            <v>H46022LI</v>
          </cell>
          <cell r="B274">
            <v>8680.7659999999996</v>
          </cell>
          <cell r="C274" t="str">
            <v xml:space="preserve">AFFL ITEM                   </v>
          </cell>
          <cell r="D274" t="str">
            <v xml:space="preserve">063 </v>
          </cell>
        </row>
        <row r="275">
          <cell r="A275" t="str">
            <v>H46022LT</v>
          </cell>
          <cell r="B275">
            <v>6402.8059999999996</v>
          </cell>
          <cell r="C275" t="str">
            <v xml:space="preserve">AFFL ITEM                   </v>
          </cell>
          <cell r="D275" t="str">
            <v xml:space="preserve">063 </v>
          </cell>
        </row>
        <row r="276">
          <cell r="A276" t="str">
            <v>H46022MT</v>
          </cell>
          <cell r="B276">
            <v>918.58500000000004</v>
          </cell>
          <cell r="C276" t="str">
            <v xml:space="preserve">CAE PROBE                   </v>
          </cell>
          <cell r="D276" t="str">
            <v xml:space="preserve">040 </v>
          </cell>
        </row>
        <row r="277">
          <cell r="A277" t="str">
            <v>H46122CB</v>
          </cell>
          <cell r="B277">
            <v>955.41300000000001</v>
          </cell>
          <cell r="C277" t="str">
            <v xml:space="preserve">AFFL ITEM                   </v>
          </cell>
          <cell r="D277" t="str">
            <v xml:space="preserve">040 </v>
          </cell>
        </row>
        <row r="278">
          <cell r="A278" t="str">
            <v>H46222AD</v>
          </cell>
          <cell r="B278">
            <v>1702.48</v>
          </cell>
          <cell r="C278" t="str">
            <v xml:space="preserve">GE YOKOGAWA                 </v>
          </cell>
          <cell r="D278" t="str">
            <v xml:space="preserve">040 </v>
          </cell>
        </row>
        <row r="279">
          <cell r="A279" t="str">
            <v>H46501AA</v>
          </cell>
          <cell r="B279">
            <v>1737.84</v>
          </cell>
          <cell r="C279" t="str">
            <v xml:space="preserve">AFFL ITEM                   </v>
          </cell>
          <cell r="D279" t="str">
            <v xml:space="preserve">040 </v>
          </cell>
        </row>
        <row r="280">
          <cell r="A280" t="str">
            <v>H46601D</v>
          </cell>
          <cell r="B280">
            <v>1058.21</v>
          </cell>
          <cell r="C280" t="str">
            <v xml:space="preserve">MTZ PROBE                   </v>
          </cell>
          <cell r="D280" t="str">
            <v xml:space="preserve">040 </v>
          </cell>
        </row>
        <row r="281">
          <cell r="A281" t="str">
            <v>H46601L</v>
          </cell>
          <cell r="B281">
            <v>799.01800000000003</v>
          </cell>
          <cell r="C281" t="str">
            <v xml:space="preserve">GE BEL PLOT                 </v>
          </cell>
          <cell r="D281" t="str">
            <v xml:space="preserve">048 </v>
          </cell>
        </row>
        <row r="282">
          <cell r="A282" t="str">
            <v>H46631A</v>
          </cell>
          <cell r="B282">
            <v>104.878</v>
          </cell>
          <cell r="C282" t="str">
            <v xml:space="preserve">AFFL ITEM                   </v>
          </cell>
          <cell r="D282" t="str">
            <v xml:space="preserve">042 </v>
          </cell>
        </row>
        <row r="283">
          <cell r="A283" t="str">
            <v>H46631B</v>
          </cell>
          <cell r="B283">
            <v>310.54500000000002</v>
          </cell>
          <cell r="C283" t="str">
            <v xml:space="preserve">3D ECHO-KT                  </v>
          </cell>
          <cell r="D283" t="str">
            <v xml:space="preserve">045 </v>
          </cell>
        </row>
        <row r="284">
          <cell r="A284" t="str">
            <v>H46631C</v>
          </cell>
          <cell r="B284">
            <v>23448.157999999999</v>
          </cell>
          <cell r="C284" t="str">
            <v xml:space="preserve">V730                        </v>
          </cell>
          <cell r="D284" t="str">
            <v xml:space="preserve">041 </v>
          </cell>
        </row>
        <row r="285">
          <cell r="A285" t="str">
            <v>H46631D</v>
          </cell>
          <cell r="B285">
            <v>0</v>
          </cell>
          <cell r="C285" t="str">
            <v xml:space="preserve">                            </v>
          </cell>
          <cell r="D285" t="str">
            <v xml:space="preserve">    </v>
          </cell>
        </row>
        <row r="286">
          <cell r="A286" t="str">
            <v>H46631E</v>
          </cell>
          <cell r="B286">
            <v>6366.6750000000002</v>
          </cell>
          <cell r="C286" t="str">
            <v xml:space="preserve">RT 4D                       </v>
          </cell>
          <cell r="D286" t="str">
            <v xml:space="preserve">045 </v>
          </cell>
        </row>
        <row r="287">
          <cell r="A287" t="str">
            <v>H46631F</v>
          </cell>
          <cell r="B287">
            <v>1899.45</v>
          </cell>
          <cell r="C287" t="str">
            <v xml:space="preserve">SONO VIEWII                 </v>
          </cell>
          <cell r="D287" t="str">
            <v xml:space="preserve">045 </v>
          </cell>
        </row>
        <row r="288">
          <cell r="A288" t="str">
            <v>H46631G</v>
          </cell>
          <cell r="B288">
            <v>2778.8249999999998</v>
          </cell>
          <cell r="C288" t="str">
            <v xml:space="preserve">HARMON IM                   </v>
          </cell>
          <cell r="D288" t="str">
            <v xml:space="preserve">045 </v>
          </cell>
        </row>
        <row r="289">
          <cell r="A289" t="str">
            <v>H46631H</v>
          </cell>
          <cell r="B289">
            <v>0</v>
          </cell>
          <cell r="C289" t="str">
            <v xml:space="preserve">                            </v>
          </cell>
          <cell r="D289" t="str">
            <v xml:space="preserve">    </v>
          </cell>
        </row>
        <row r="290">
          <cell r="A290" t="str">
            <v>H46681A</v>
          </cell>
          <cell r="B290">
            <v>5276.25</v>
          </cell>
          <cell r="C290" t="str">
            <v xml:space="preserve">RT4D-BIOPSY                 </v>
          </cell>
          <cell r="D290" t="str">
            <v xml:space="preserve">045 </v>
          </cell>
        </row>
        <row r="291">
          <cell r="A291" t="str">
            <v>H46681B</v>
          </cell>
          <cell r="B291">
            <v>0</v>
          </cell>
          <cell r="C291" t="str">
            <v xml:space="preserve">                            </v>
          </cell>
          <cell r="D291" t="str">
            <v xml:space="preserve">    </v>
          </cell>
        </row>
        <row r="292">
          <cell r="A292" t="str">
            <v>H46701B</v>
          </cell>
          <cell r="B292">
            <v>5276.25</v>
          </cell>
          <cell r="C292" t="str">
            <v xml:space="preserve">COM RES IMA                 </v>
          </cell>
          <cell r="D292" t="str">
            <v xml:space="preserve">045 </v>
          </cell>
        </row>
        <row r="293">
          <cell r="A293" t="str">
            <v>H46701C</v>
          </cell>
          <cell r="B293">
            <v>0</v>
          </cell>
          <cell r="C293" t="str">
            <v xml:space="preserve">                            </v>
          </cell>
          <cell r="D293" t="str">
            <v xml:space="preserve">    </v>
          </cell>
        </row>
        <row r="294">
          <cell r="A294" t="str">
            <v>H46701D</v>
          </cell>
          <cell r="B294">
            <v>1934.625</v>
          </cell>
          <cell r="C294" t="str">
            <v xml:space="preserve">DICOM                       </v>
          </cell>
          <cell r="D294" t="str">
            <v xml:space="preserve">045 </v>
          </cell>
        </row>
        <row r="295">
          <cell r="A295" t="str">
            <v>H46701E</v>
          </cell>
          <cell r="B295">
            <v>0</v>
          </cell>
          <cell r="C295" t="str">
            <v xml:space="preserve">                            </v>
          </cell>
          <cell r="D295" t="str">
            <v xml:space="preserve">    </v>
          </cell>
        </row>
        <row r="296">
          <cell r="A296" t="str">
            <v>H46701M</v>
          </cell>
          <cell r="B296">
            <v>0</v>
          </cell>
          <cell r="C296" t="str">
            <v xml:space="preserve">                            </v>
          </cell>
          <cell r="D296" t="str">
            <v xml:space="preserve">    </v>
          </cell>
        </row>
        <row r="297">
          <cell r="A297" t="str">
            <v>H46701N</v>
          </cell>
          <cell r="B297">
            <v>0</v>
          </cell>
          <cell r="C297" t="str">
            <v xml:space="preserve">                            </v>
          </cell>
          <cell r="D297" t="str">
            <v xml:space="preserve">    </v>
          </cell>
        </row>
        <row r="298">
          <cell r="A298" t="str">
            <v>H46701P</v>
          </cell>
          <cell r="B298">
            <v>0</v>
          </cell>
          <cell r="C298" t="str">
            <v xml:space="preserve">                            </v>
          </cell>
          <cell r="D298" t="str">
            <v xml:space="preserve">    </v>
          </cell>
        </row>
        <row r="299">
          <cell r="A299" t="str">
            <v>H46701R</v>
          </cell>
          <cell r="B299">
            <v>0</v>
          </cell>
          <cell r="C299" t="str">
            <v xml:space="preserve">                            </v>
          </cell>
          <cell r="D299" t="str">
            <v xml:space="preserve">    </v>
          </cell>
        </row>
        <row r="300">
          <cell r="A300" t="str">
            <v>H46721B</v>
          </cell>
          <cell r="B300">
            <v>0</v>
          </cell>
          <cell r="C300" t="str">
            <v xml:space="preserve">                            </v>
          </cell>
          <cell r="D300" t="str">
            <v xml:space="preserve">    </v>
          </cell>
        </row>
        <row r="301">
          <cell r="A301" t="str">
            <v>H4700LE</v>
          </cell>
          <cell r="B301">
            <v>0</v>
          </cell>
          <cell r="C301" t="str">
            <v xml:space="preserve">                            </v>
          </cell>
          <cell r="D301" t="str">
            <v xml:space="preserve">    </v>
          </cell>
        </row>
        <row r="302">
          <cell r="A302" t="str">
            <v>H4700LT</v>
          </cell>
          <cell r="B302">
            <v>0</v>
          </cell>
          <cell r="C302" t="str">
            <v xml:space="preserve">                            </v>
          </cell>
          <cell r="D302" t="str">
            <v xml:space="preserve">    </v>
          </cell>
        </row>
        <row r="303">
          <cell r="A303" t="str">
            <v>H4700LW</v>
          </cell>
          <cell r="B303">
            <v>0</v>
          </cell>
          <cell r="C303" t="str">
            <v xml:space="preserve">                            </v>
          </cell>
          <cell r="D303" t="str">
            <v xml:space="preserve">    </v>
          </cell>
        </row>
        <row r="304">
          <cell r="A304" t="str">
            <v>H4700MR</v>
          </cell>
          <cell r="B304">
            <v>0</v>
          </cell>
          <cell r="C304" t="str">
            <v xml:space="preserve">                            </v>
          </cell>
          <cell r="D304" t="str">
            <v xml:space="preserve">    </v>
          </cell>
        </row>
        <row r="305">
          <cell r="A305" t="str">
            <v>H4700NG</v>
          </cell>
          <cell r="B305">
            <v>1094.5999999999999</v>
          </cell>
          <cell r="C305" t="str">
            <v xml:space="preserve">CATALOG ITEM                </v>
          </cell>
          <cell r="D305" t="str">
            <v xml:space="preserve">038 </v>
          </cell>
        </row>
        <row r="306">
          <cell r="A306" t="str">
            <v>H4700NH</v>
          </cell>
          <cell r="B306">
            <v>1094.5999999999999</v>
          </cell>
          <cell r="C306" t="str">
            <v xml:space="preserve">CATALOG ITEM                </v>
          </cell>
          <cell r="D306" t="str">
            <v xml:space="preserve">038 </v>
          </cell>
        </row>
        <row r="307">
          <cell r="A307" t="str">
            <v>H4700NR</v>
          </cell>
          <cell r="B307">
            <v>1094.5999999999999</v>
          </cell>
          <cell r="C307" t="str">
            <v xml:space="preserve">CATALOG ITEM                </v>
          </cell>
          <cell r="D307" t="str">
            <v xml:space="preserve">038 </v>
          </cell>
        </row>
        <row r="308">
          <cell r="A308" t="str">
            <v>H4700NS</v>
          </cell>
          <cell r="B308">
            <v>97775.085000000006</v>
          </cell>
          <cell r="C308" t="str">
            <v xml:space="preserve">CAT ITEM                    </v>
          </cell>
          <cell r="D308" t="str">
            <v xml:space="preserve">039 </v>
          </cell>
        </row>
        <row r="309">
          <cell r="A309" t="str">
            <v>H4700TH</v>
          </cell>
          <cell r="B309">
            <v>0</v>
          </cell>
          <cell r="C309" t="str">
            <v xml:space="preserve">                            </v>
          </cell>
          <cell r="D309" t="str">
            <v xml:space="preserve">    </v>
          </cell>
        </row>
        <row r="310">
          <cell r="A310" t="str">
            <v>H4700TJ</v>
          </cell>
          <cell r="B310">
            <v>0</v>
          </cell>
          <cell r="C310" t="str">
            <v xml:space="preserve">                            </v>
          </cell>
          <cell r="D310" t="str">
            <v xml:space="preserve">    </v>
          </cell>
        </row>
        <row r="311">
          <cell r="A311" t="str">
            <v>H4700TN</v>
          </cell>
          <cell r="B311">
            <v>0</v>
          </cell>
          <cell r="C311" t="str">
            <v xml:space="preserve">                            </v>
          </cell>
          <cell r="D311" t="str">
            <v xml:space="preserve">    </v>
          </cell>
        </row>
        <row r="312">
          <cell r="A312" t="str">
            <v>H4701SC</v>
          </cell>
          <cell r="B312">
            <v>0</v>
          </cell>
          <cell r="C312" t="str">
            <v xml:space="preserve">                            </v>
          </cell>
          <cell r="D312" t="str">
            <v xml:space="preserve">    </v>
          </cell>
        </row>
        <row r="313">
          <cell r="A313" t="str">
            <v>H4710MR</v>
          </cell>
          <cell r="B313">
            <v>4326.5249999999996</v>
          </cell>
          <cell r="C313" t="str">
            <v xml:space="preserve">SONY PRNTR                  </v>
          </cell>
          <cell r="D313" t="str">
            <v xml:space="preserve">043 </v>
          </cell>
        </row>
        <row r="314">
          <cell r="A314" t="str">
            <v>H4717MP</v>
          </cell>
          <cell r="B314">
            <v>472.35</v>
          </cell>
          <cell r="C314" t="str">
            <v xml:space="preserve">B&amp;W SONY PRT                </v>
          </cell>
          <cell r="D314" t="str">
            <v xml:space="preserve">038 </v>
          </cell>
        </row>
        <row r="315">
          <cell r="A315" t="str">
            <v>H4717MR</v>
          </cell>
          <cell r="B315">
            <v>2713.5</v>
          </cell>
          <cell r="C315" t="str">
            <v xml:space="preserve">UP51MDU PNTR                </v>
          </cell>
          <cell r="D315" t="str">
            <v xml:space="preserve">038 </v>
          </cell>
        </row>
        <row r="316">
          <cell r="A316" t="str">
            <v>H4730MP</v>
          </cell>
          <cell r="B316">
            <v>255.672</v>
          </cell>
          <cell r="C316" t="str">
            <v xml:space="preserve">COVER F/L7                  </v>
          </cell>
          <cell r="D316" t="str">
            <v xml:space="preserve">038 </v>
          </cell>
        </row>
        <row r="317">
          <cell r="A317" t="str">
            <v>H4730MR</v>
          </cell>
          <cell r="B317">
            <v>76896.752999999997</v>
          </cell>
          <cell r="C317" t="str">
            <v xml:space="preserve">CAT ITEM                    </v>
          </cell>
          <cell r="D317" t="str">
            <v xml:space="preserve">039 </v>
          </cell>
        </row>
        <row r="318">
          <cell r="A318" t="str">
            <v>H4732MP</v>
          </cell>
          <cell r="B318">
            <v>33016.663999999997</v>
          </cell>
          <cell r="C318" t="str">
            <v xml:space="preserve">CATALOG ITEM                </v>
          </cell>
          <cell r="D318" t="str">
            <v xml:space="preserve">039 </v>
          </cell>
        </row>
        <row r="319">
          <cell r="A319" t="str">
            <v>H4732MR</v>
          </cell>
          <cell r="B319">
            <v>33013.843999999997</v>
          </cell>
          <cell r="C319" t="str">
            <v xml:space="preserve">CATALOG ITEM                </v>
          </cell>
          <cell r="D319" t="str">
            <v xml:space="preserve">039 </v>
          </cell>
        </row>
        <row r="320">
          <cell r="A320" t="str">
            <v>H4760DM</v>
          </cell>
          <cell r="B320">
            <v>49965.446000000004</v>
          </cell>
          <cell r="C320" t="str">
            <v xml:space="preserve">CATALOG ITEM                </v>
          </cell>
          <cell r="D320" t="str">
            <v xml:space="preserve">039 </v>
          </cell>
        </row>
        <row r="321">
          <cell r="A321" t="str">
            <v>H4799JA</v>
          </cell>
          <cell r="B321">
            <v>49916.784</v>
          </cell>
          <cell r="C321" t="str">
            <v xml:space="preserve">CATALOG ITEM                </v>
          </cell>
          <cell r="D321" t="str">
            <v xml:space="preserve">039 </v>
          </cell>
        </row>
        <row r="322">
          <cell r="A322" t="str">
            <v>H4799JB</v>
          </cell>
          <cell r="B322">
            <v>50094.137000000002</v>
          </cell>
          <cell r="C322" t="str">
            <v xml:space="preserve">CATALOG ITEM                </v>
          </cell>
          <cell r="D322" t="str">
            <v xml:space="preserve">039 </v>
          </cell>
        </row>
        <row r="323">
          <cell r="A323" t="str">
            <v>H4799JK</v>
          </cell>
          <cell r="B323">
            <v>50042.101999999999</v>
          </cell>
          <cell r="C323" t="str">
            <v xml:space="preserve">CATALOG ITEM                </v>
          </cell>
          <cell r="D323" t="str">
            <v xml:space="preserve">039 </v>
          </cell>
        </row>
        <row r="324">
          <cell r="A324" t="str">
            <v>H4800PA</v>
          </cell>
          <cell r="B324">
            <v>307.8</v>
          </cell>
          <cell r="C324" t="str">
            <v xml:space="preserve">CATALOG ITEM                </v>
          </cell>
          <cell r="D324" t="str">
            <v xml:space="preserve">046 </v>
          </cell>
        </row>
        <row r="325">
          <cell r="A325" t="str">
            <v>H4800PG</v>
          </cell>
          <cell r="B325">
            <v>83104.421999999991</v>
          </cell>
        </row>
        <row r="326">
          <cell r="A326" t="str">
            <v>H4800PK</v>
          </cell>
          <cell r="B326">
            <v>1.0049999999999999</v>
          </cell>
          <cell r="C326" t="str">
            <v xml:space="preserve">APPLICATIONS                </v>
          </cell>
          <cell r="D326" t="str">
            <v xml:space="preserve">039 </v>
          </cell>
        </row>
        <row r="327">
          <cell r="A327" t="str">
            <v>H4800RE</v>
          </cell>
          <cell r="B327">
            <v>3678.1509999999998</v>
          </cell>
        </row>
        <row r="328">
          <cell r="A328" t="str">
            <v>H4800RF</v>
          </cell>
        </row>
        <row r="329">
          <cell r="A329" t="str">
            <v>H4800ZG</v>
          </cell>
          <cell r="B329">
            <v>1.0049999999999999</v>
          </cell>
          <cell r="C329" t="str">
            <v xml:space="preserve">APPLICATIONS                </v>
          </cell>
          <cell r="D329" t="str">
            <v xml:space="preserve">039 </v>
          </cell>
        </row>
        <row r="330">
          <cell r="A330" t="str">
            <v>H4811JD</v>
          </cell>
          <cell r="B330">
            <v>1.0049999999999999</v>
          </cell>
          <cell r="C330" t="str">
            <v xml:space="preserve">APPLICATIONS                </v>
          </cell>
          <cell r="D330" t="str">
            <v xml:space="preserve">039 </v>
          </cell>
        </row>
        <row r="331">
          <cell r="A331" t="str">
            <v>H4820KC</v>
          </cell>
          <cell r="B331">
            <v>295.47000000000003</v>
          </cell>
          <cell r="C331" t="str">
            <v xml:space="preserve">COVER V-5                   </v>
          </cell>
          <cell r="D331" t="str">
            <v xml:space="preserve">038 </v>
          </cell>
        </row>
        <row r="332">
          <cell r="A332" t="str">
            <v>H4820KK</v>
          </cell>
          <cell r="B332">
            <v>280.39499999999998</v>
          </cell>
          <cell r="C332" t="str">
            <v xml:space="preserve">COVER F/V7                  </v>
          </cell>
          <cell r="D332" t="str">
            <v xml:space="preserve">038 </v>
          </cell>
        </row>
        <row r="333">
          <cell r="A333" t="str">
            <v>H4820KL</v>
          </cell>
          <cell r="B333">
            <v>399.04300000000001</v>
          </cell>
          <cell r="C333" t="str">
            <v xml:space="preserve">AFFL ITEM                   </v>
          </cell>
          <cell r="D333" t="str">
            <v xml:space="preserve">059 </v>
          </cell>
        </row>
        <row r="334">
          <cell r="A334" t="str">
            <v>H48301B</v>
          </cell>
          <cell r="B334">
            <v>0</v>
          </cell>
          <cell r="C334" t="str">
            <v xml:space="preserve">                            </v>
          </cell>
          <cell r="D334" t="str">
            <v xml:space="preserve">    </v>
          </cell>
        </row>
        <row r="335">
          <cell r="A335" t="str">
            <v>H4830JB</v>
          </cell>
          <cell r="B335">
            <v>1793.75</v>
          </cell>
          <cell r="C335" t="str">
            <v xml:space="preserve">EP STREE                    </v>
          </cell>
          <cell r="D335" t="str">
            <v xml:space="preserve">064 </v>
          </cell>
        </row>
        <row r="336">
          <cell r="A336" t="str">
            <v>H4830JC</v>
          </cell>
          <cell r="B336">
            <v>7713.125</v>
          </cell>
          <cell r="C336" t="str">
            <v xml:space="preserve">ECHO SERVER                 </v>
          </cell>
          <cell r="D336" t="str">
            <v xml:space="preserve">064 </v>
          </cell>
        </row>
        <row r="337">
          <cell r="A337" t="str">
            <v>H4830JD</v>
          </cell>
          <cell r="B337">
            <v>3985.8249999999998</v>
          </cell>
          <cell r="C337" t="str">
            <v xml:space="preserve">3D SENSOR                   </v>
          </cell>
          <cell r="D337" t="str">
            <v xml:space="preserve">063 </v>
          </cell>
        </row>
        <row r="338">
          <cell r="A338" t="str">
            <v>H4830JE</v>
          </cell>
          <cell r="B338">
            <v>9872.9030000000002</v>
          </cell>
          <cell r="C338" t="str">
            <v xml:space="preserve">AFFL ITEM                   </v>
          </cell>
          <cell r="D338" t="str">
            <v xml:space="preserve">063 </v>
          </cell>
        </row>
        <row r="339">
          <cell r="A339" t="str">
            <v>H4830JS</v>
          </cell>
          <cell r="B339">
            <v>1487.306</v>
          </cell>
          <cell r="C339" t="str">
            <v xml:space="preserve">APA PROBE                   </v>
          </cell>
          <cell r="D339" t="str">
            <v xml:space="preserve">063 </v>
          </cell>
        </row>
        <row r="340">
          <cell r="A340" t="str">
            <v>H4830JW</v>
          </cell>
          <cell r="B340">
            <v>1532.242</v>
          </cell>
          <cell r="C340" t="str">
            <v xml:space="preserve">APA PROBE                   </v>
          </cell>
          <cell r="D340" t="str">
            <v xml:space="preserve">063 </v>
          </cell>
        </row>
        <row r="341">
          <cell r="A341" t="str">
            <v>H4830JX</v>
          </cell>
          <cell r="B341">
            <v>1199.5170000000001</v>
          </cell>
          <cell r="C341" t="str">
            <v xml:space="preserve">APA PROBE                   </v>
          </cell>
          <cell r="D341" t="str">
            <v xml:space="preserve">063 </v>
          </cell>
        </row>
        <row r="342">
          <cell r="A342" t="str">
            <v>H4830JY</v>
          </cell>
          <cell r="B342">
            <v>257.26499999999999</v>
          </cell>
          <cell r="C342" t="str">
            <v xml:space="preserve">PEDOF PROBE                 </v>
          </cell>
          <cell r="D342" t="str">
            <v xml:space="preserve">063 </v>
          </cell>
        </row>
        <row r="343">
          <cell r="A343" t="str">
            <v>H4830JZ</v>
          </cell>
          <cell r="B343">
            <v>33.332000000000001</v>
          </cell>
          <cell r="C343" t="str">
            <v xml:space="preserve">PROBE                       </v>
          </cell>
          <cell r="D343" t="str">
            <v xml:space="preserve">054 </v>
          </cell>
        </row>
        <row r="344">
          <cell r="A344" t="str">
            <v>H4830KJ</v>
          </cell>
          <cell r="B344">
            <v>2062.5970000000002</v>
          </cell>
          <cell r="C344" t="str">
            <v xml:space="preserve">PROBE                       </v>
          </cell>
          <cell r="D344" t="str">
            <v xml:space="preserve">054 </v>
          </cell>
        </row>
        <row r="345">
          <cell r="A345" t="str">
            <v>H4830KK</v>
          </cell>
          <cell r="B345">
            <v>2807.9470000000001</v>
          </cell>
          <cell r="C345" t="str">
            <v xml:space="preserve">ARRAY PROBE                 </v>
          </cell>
          <cell r="D345" t="str">
            <v xml:space="preserve">063 </v>
          </cell>
        </row>
        <row r="346">
          <cell r="A346" t="str">
            <v>H4830KL</v>
          </cell>
          <cell r="B346">
            <v>1987.752</v>
          </cell>
          <cell r="C346" t="str">
            <v xml:space="preserve">PROBE                       </v>
          </cell>
          <cell r="D346" t="str">
            <v xml:space="preserve">054 </v>
          </cell>
        </row>
        <row r="347">
          <cell r="A347" t="str">
            <v>H4830KM</v>
          </cell>
          <cell r="B347">
            <v>2952.8510000000001</v>
          </cell>
          <cell r="C347" t="str">
            <v xml:space="preserve">ARRAY PROBE                 </v>
          </cell>
          <cell r="D347" t="str">
            <v xml:space="preserve">063 </v>
          </cell>
        </row>
        <row r="348">
          <cell r="A348" t="str">
            <v>H4830LG</v>
          </cell>
          <cell r="B348">
            <v>3826.192</v>
          </cell>
          <cell r="C348" t="str">
            <v xml:space="preserve">PROBE                       </v>
          </cell>
          <cell r="D348" t="str">
            <v xml:space="preserve">054 </v>
          </cell>
        </row>
        <row r="349">
          <cell r="A349" t="str">
            <v>H4830SE</v>
          </cell>
          <cell r="B349">
            <v>9580.6029999999992</v>
          </cell>
          <cell r="C349" t="str">
            <v xml:space="preserve">MULTI 64EL                  </v>
          </cell>
          <cell r="D349" t="str">
            <v xml:space="preserve">063 </v>
          </cell>
        </row>
        <row r="350">
          <cell r="A350" t="str">
            <v>H4840JA</v>
          </cell>
          <cell r="B350">
            <v>2344.2370000000001</v>
          </cell>
          <cell r="C350" t="str">
            <v xml:space="preserve">ARRAY PROBE                 </v>
          </cell>
          <cell r="D350" t="str">
            <v xml:space="preserve">054 </v>
          </cell>
        </row>
        <row r="351">
          <cell r="A351" t="str">
            <v>H4840JC</v>
          </cell>
          <cell r="B351">
            <v>64.102999999999994</v>
          </cell>
          <cell r="C351" t="str">
            <v xml:space="preserve">ARRAY PROBE                 </v>
          </cell>
          <cell r="D351" t="str">
            <v xml:space="preserve">054 </v>
          </cell>
        </row>
        <row r="352">
          <cell r="A352" t="str">
            <v>H4840JH</v>
          </cell>
          <cell r="B352">
            <v>3605.7860000000001</v>
          </cell>
          <cell r="C352" t="str">
            <v xml:space="preserve">CLA                         </v>
          </cell>
          <cell r="D352" t="str">
            <v xml:space="preserve">057 </v>
          </cell>
        </row>
        <row r="353">
          <cell r="A353" t="str">
            <v>H4840JY</v>
          </cell>
          <cell r="B353">
            <v>41112.54</v>
          </cell>
          <cell r="C353" t="str">
            <v xml:space="preserve">ECSR560GB                   </v>
          </cell>
          <cell r="D353" t="str">
            <v xml:space="preserve">038 </v>
          </cell>
        </row>
        <row r="354">
          <cell r="A354" t="str">
            <v>H4901DM</v>
          </cell>
          <cell r="B354">
            <v>890.72500000000002</v>
          </cell>
          <cell r="C354" t="str">
            <v xml:space="preserve">SONY PRINTER                </v>
          </cell>
          <cell r="D354" t="str">
            <v xml:space="preserve">062 </v>
          </cell>
        </row>
        <row r="355">
          <cell r="A355" t="str">
            <v>H4901PB</v>
          </cell>
          <cell r="B355">
            <v>1781.9010000000001</v>
          </cell>
          <cell r="C355" t="str">
            <v xml:space="preserve">SONY PRINTER                </v>
          </cell>
          <cell r="D355" t="str">
            <v xml:space="preserve">062 </v>
          </cell>
        </row>
        <row r="356">
          <cell r="A356" t="str">
            <v>H4901PC</v>
          </cell>
          <cell r="B356">
            <v>1359.0889999999999</v>
          </cell>
          <cell r="C356" t="str">
            <v xml:space="preserve">SONY VCR                    </v>
          </cell>
          <cell r="D356" t="str">
            <v xml:space="preserve">062 </v>
          </cell>
        </row>
        <row r="357">
          <cell r="A357" t="str">
            <v>H4901PE</v>
          </cell>
          <cell r="B357">
            <v>5125.5</v>
          </cell>
          <cell r="C357" t="str">
            <v xml:space="preserve">NTSC IMAGER                 </v>
          </cell>
          <cell r="D357" t="str">
            <v xml:space="preserve">057 </v>
          </cell>
        </row>
        <row r="358">
          <cell r="A358" t="str">
            <v>H4901RA</v>
          </cell>
          <cell r="B358">
            <v>0</v>
          </cell>
          <cell r="C358" t="str">
            <v xml:space="preserve">                            </v>
          </cell>
          <cell r="D358" t="str">
            <v xml:space="preserve">    </v>
          </cell>
        </row>
        <row r="359">
          <cell r="A359" t="str">
            <v>H4901SC</v>
          </cell>
          <cell r="B359">
            <v>0</v>
          </cell>
          <cell r="C359" t="str">
            <v xml:space="preserve">                            </v>
          </cell>
          <cell r="D359" t="str">
            <v xml:space="preserve">    </v>
          </cell>
        </row>
        <row r="360">
          <cell r="A360" t="str">
            <v>H4901SP</v>
          </cell>
          <cell r="B360">
            <v>0</v>
          </cell>
          <cell r="C360" t="str">
            <v xml:space="preserve">                            </v>
          </cell>
          <cell r="D360" t="str">
            <v xml:space="preserve">    </v>
          </cell>
        </row>
        <row r="361">
          <cell r="A361" t="str">
            <v>H4901TC</v>
          </cell>
          <cell r="B361">
            <v>0</v>
          </cell>
          <cell r="C361" t="str">
            <v xml:space="preserve">                            </v>
          </cell>
          <cell r="D361" t="str">
            <v xml:space="preserve">    </v>
          </cell>
        </row>
        <row r="362">
          <cell r="A362" t="str">
            <v>H4901TG</v>
          </cell>
          <cell r="B362">
            <v>0</v>
          </cell>
          <cell r="C362" t="str">
            <v xml:space="preserve">                            </v>
          </cell>
          <cell r="D362" t="str">
            <v xml:space="preserve">    </v>
          </cell>
        </row>
        <row r="363">
          <cell r="A363" t="str">
            <v>H4901TH</v>
          </cell>
          <cell r="B363">
            <v>270.34500000000003</v>
          </cell>
          <cell r="C363" t="str">
            <v xml:space="preserve">COVER F/L9                  </v>
          </cell>
          <cell r="D363" t="str">
            <v xml:space="preserve">038 </v>
          </cell>
        </row>
        <row r="364">
          <cell r="A364" t="str">
            <v>H4901TK</v>
          </cell>
          <cell r="B364">
            <v>0</v>
          </cell>
          <cell r="C364" t="str">
            <v xml:space="preserve">                            </v>
          </cell>
          <cell r="D364" t="str">
            <v xml:space="preserve">    </v>
          </cell>
        </row>
        <row r="365">
          <cell r="A365" t="str">
            <v>H4901WB</v>
          </cell>
          <cell r="B365">
            <v>0</v>
          </cell>
          <cell r="C365" t="str">
            <v xml:space="preserve">                            </v>
          </cell>
          <cell r="D365" t="str">
            <v xml:space="preserve">    </v>
          </cell>
        </row>
        <row r="366">
          <cell r="A366" t="str">
            <v>H4999MS</v>
          </cell>
          <cell r="B366">
            <v>33016.663999999997</v>
          </cell>
          <cell r="C366" t="str">
            <v xml:space="preserve">CATALOG ITEM                </v>
          </cell>
          <cell r="D366" t="str">
            <v xml:space="preserve">039 </v>
          </cell>
        </row>
        <row r="367">
          <cell r="A367" t="str">
            <v>H5000MD</v>
          </cell>
          <cell r="B367">
            <v>33013.843999999997</v>
          </cell>
          <cell r="C367" t="str">
            <v xml:space="preserve">CATALOG ITEM                </v>
          </cell>
          <cell r="D367" t="str">
            <v xml:space="preserve">039 </v>
          </cell>
        </row>
        <row r="368">
          <cell r="A368" t="str">
            <v>H7348C</v>
          </cell>
          <cell r="B368">
            <v>33016.663999999997</v>
          </cell>
          <cell r="C368" t="str">
            <v xml:space="preserve">CATALOG ITEM                </v>
          </cell>
          <cell r="D368" t="str">
            <v xml:space="preserve">039 </v>
          </cell>
        </row>
        <row r="369">
          <cell r="A369" t="str">
            <v>H7364MC</v>
          </cell>
          <cell r="B369">
            <v>8259.2450000000008</v>
          </cell>
          <cell r="C369" t="str">
            <v xml:space="preserve">CATALOG ITEM                </v>
          </cell>
          <cell r="D369" t="str">
            <v xml:space="preserve">039 </v>
          </cell>
        </row>
        <row r="370">
          <cell r="A370" t="str">
            <v>H7548C</v>
          </cell>
          <cell r="B370">
            <v>110.34099999999999</v>
          </cell>
          <cell r="C370" t="str">
            <v xml:space="preserve">OP MANUAL                   </v>
          </cell>
          <cell r="D370" t="str">
            <v xml:space="preserve">039 </v>
          </cell>
        </row>
        <row r="371">
          <cell r="A371" t="str">
            <v>H7618C</v>
          </cell>
          <cell r="B371">
            <v>142.977</v>
          </cell>
          <cell r="C371" t="str">
            <v xml:space="preserve">OP MANUAL COLLE             </v>
          </cell>
          <cell r="D371" t="str">
            <v xml:space="preserve">038 </v>
          </cell>
        </row>
        <row r="372">
          <cell r="A372" t="str">
            <v>H7618E</v>
          </cell>
          <cell r="B372">
            <v>2194.607</v>
          </cell>
          <cell r="C372" t="str">
            <v xml:space="preserve">PROBE                       </v>
          </cell>
          <cell r="D372" t="str">
            <v xml:space="preserve">054 </v>
          </cell>
        </row>
        <row r="373">
          <cell r="A373" t="str">
            <v>H7753MC</v>
          </cell>
          <cell r="B373">
            <v>19081.93</v>
          </cell>
          <cell r="C373" t="str">
            <v xml:space="preserve">M3C PROBE                   </v>
          </cell>
          <cell r="D373" t="str">
            <v xml:space="preserve">043 </v>
          </cell>
        </row>
        <row r="374">
          <cell r="A374" t="str">
            <v>H8525AA</v>
          </cell>
          <cell r="B374">
            <v>2996.2080000000001</v>
          </cell>
          <cell r="C374" t="str">
            <v xml:space="preserve">PROBE                       </v>
          </cell>
          <cell r="D374" t="str">
            <v xml:space="preserve">054 </v>
          </cell>
        </row>
        <row r="375">
          <cell r="A375" t="str">
            <v>H8525BR</v>
          </cell>
          <cell r="B375">
            <v>5125.75</v>
          </cell>
          <cell r="C375" t="str">
            <v xml:space="preserve">PROBE                       </v>
          </cell>
          <cell r="D375" t="str">
            <v xml:space="preserve">043 </v>
          </cell>
        </row>
        <row r="376">
          <cell r="A376" t="str">
            <v>H8525PR</v>
          </cell>
          <cell r="B376">
            <v>3465.31</v>
          </cell>
          <cell r="C376" t="str">
            <v xml:space="preserve">PROBE                       </v>
          </cell>
          <cell r="D376" t="str">
            <v xml:space="preserve">043 </v>
          </cell>
        </row>
        <row r="377">
          <cell r="A377" t="str">
            <v>H8555AA</v>
          </cell>
          <cell r="B377">
            <v>13067.858</v>
          </cell>
          <cell r="C377" t="str">
            <v xml:space="preserve">PROBE                       </v>
          </cell>
          <cell r="D377" t="str">
            <v xml:space="preserve">057 </v>
          </cell>
        </row>
        <row r="378">
          <cell r="A378" t="str">
            <v>H8600CL</v>
          </cell>
          <cell r="B378">
            <v>862.01499999999999</v>
          </cell>
          <cell r="C378" t="str">
            <v xml:space="preserve">ACHILLE EXP                 </v>
          </cell>
          <cell r="D378" t="str">
            <v xml:space="preserve">065 </v>
          </cell>
        </row>
        <row r="379">
          <cell r="A379" t="str">
            <v>H8600PF</v>
          </cell>
          <cell r="B379">
            <v>0</v>
          </cell>
          <cell r="C379" t="str">
            <v xml:space="preserve">                            </v>
          </cell>
          <cell r="D379" t="str">
            <v xml:space="preserve">    </v>
          </cell>
        </row>
        <row r="380">
          <cell r="A380" t="str">
            <v>H8600PR</v>
          </cell>
          <cell r="B380">
            <v>9754.8940000000002</v>
          </cell>
          <cell r="C380" t="str">
            <v xml:space="preserve">AFFL ITEM                   </v>
          </cell>
          <cell r="D380" t="str">
            <v xml:space="preserve">065 </v>
          </cell>
        </row>
        <row r="381">
          <cell r="A381" t="str">
            <v>H8604SD</v>
          </cell>
          <cell r="B381">
            <v>0</v>
          </cell>
          <cell r="C381" t="str">
            <v xml:space="preserve">                            </v>
          </cell>
          <cell r="D381" t="str">
            <v xml:space="preserve">    </v>
          </cell>
        </row>
        <row r="382">
          <cell r="A382" t="str">
            <v>H8605PR</v>
          </cell>
          <cell r="B382">
            <v>41338.188999999998</v>
          </cell>
          <cell r="C382" t="str">
            <v xml:space="preserve">PRDGY ORACLE                </v>
          </cell>
          <cell r="D382" t="str">
            <v xml:space="preserve">065 </v>
          </cell>
        </row>
        <row r="383">
          <cell r="A383" t="str">
            <v>H8609SF</v>
          </cell>
          <cell r="B383">
            <v>72741.175000000003</v>
          </cell>
          <cell r="C383" t="str">
            <v xml:space="preserve">AFFL ITEM                   </v>
          </cell>
          <cell r="D383" t="str">
            <v xml:space="preserve">065 </v>
          </cell>
        </row>
        <row r="384">
          <cell r="A384" t="str">
            <v>H8620PF</v>
          </cell>
          <cell r="B384">
            <v>36495.063999999998</v>
          </cell>
          <cell r="C384" t="str">
            <v xml:space="preserve">AFFL ITEM                   </v>
          </cell>
          <cell r="D384" t="str">
            <v xml:space="preserve">065 </v>
          </cell>
        </row>
        <row r="385">
          <cell r="A385" t="str">
            <v>H8624SD</v>
          </cell>
          <cell r="B385">
            <v>2744.95</v>
          </cell>
          <cell r="C385" t="str">
            <v xml:space="preserve">PRDGY COMP                  </v>
          </cell>
          <cell r="D385" t="str">
            <v xml:space="preserve">065 </v>
          </cell>
        </row>
        <row r="386">
          <cell r="A386" t="str">
            <v>H8630PR</v>
          </cell>
          <cell r="B386">
            <v>1372.4749999999999</v>
          </cell>
          <cell r="C386" t="str">
            <v xml:space="preserve">AFFL ITEM                   </v>
          </cell>
          <cell r="D386" t="str">
            <v xml:space="preserve">065 </v>
          </cell>
        </row>
        <row r="387">
          <cell r="A387" t="str">
            <v>H8630ZF</v>
          </cell>
          <cell r="B387">
            <v>9686.25</v>
          </cell>
          <cell r="C387" t="str">
            <v xml:space="preserve">PRDGY S/W                   </v>
          </cell>
          <cell r="D387" t="str">
            <v xml:space="preserve">067 </v>
          </cell>
        </row>
        <row r="388">
          <cell r="A388" t="str">
            <v>H8631BR</v>
          </cell>
          <cell r="B388">
            <v>61075.139000000003</v>
          </cell>
          <cell r="C388" t="str">
            <v xml:space="preserve">NT FULL PREF                </v>
          </cell>
          <cell r="D388" t="str">
            <v xml:space="preserve">065 </v>
          </cell>
        </row>
        <row r="389">
          <cell r="A389" t="str">
            <v>H8634SD</v>
          </cell>
          <cell r="B389">
            <v>3469.2049999999999</v>
          </cell>
          <cell r="C389" t="str">
            <v xml:space="preserve">NT COMP                     </v>
          </cell>
          <cell r="D389" t="str">
            <v xml:space="preserve">065 </v>
          </cell>
        </row>
        <row r="390">
          <cell r="A390" t="str">
            <v>H8635PR</v>
          </cell>
          <cell r="B390">
            <v>27701.116999999998</v>
          </cell>
          <cell r="C390" t="str">
            <v xml:space="preserve">MD+FULL,PRO                 </v>
          </cell>
          <cell r="D390" t="str">
            <v xml:space="preserve">065 </v>
          </cell>
        </row>
        <row r="391">
          <cell r="A391" t="str">
            <v>H8635SD</v>
          </cell>
          <cell r="B391">
            <v>0</v>
          </cell>
          <cell r="C391" t="str">
            <v xml:space="preserve">                            </v>
          </cell>
          <cell r="D391" t="str">
            <v xml:space="preserve">    </v>
          </cell>
        </row>
        <row r="392">
          <cell r="A392" t="str">
            <v>H8650DC</v>
          </cell>
          <cell r="B392">
            <v>724.50099999999998</v>
          </cell>
          <cell r="C392" t="str">
            <v xml:space="preserve">MD+DST                      </v>
          </cell>
          <cell r="D392" t="str">
            <v xml:space="preserve">065 </v>
          </cell>
        </row>
        <row r="393">
          <cell r="A393" t="str">
            <v>H8650DF</v>
          </cell>
          <cell r="B393">
            <v>3193.3670000000002</v>
          </cell>
          <cell r="C393" t="str">
            <v xml:space="preserve">MD+COMP                     </v>
          </cell>
          <cell r="D393" t="str">
            <v xml:space="preserve">065 </v>
          </cell>
        </row>
        <row r="394">
          <cell r="A394" t="str">
            <v>H8650FA</v>
          </cell>
          <cell r="B394">
            <v>1674.1220000000001</v>
          </cell>
          <cell r="C394" t="str">
            <v xml:space="preserve">AFFL ITEM                   </v>
          </cell>
          <cell r="D394" t="str">
            <v xml:space="preserve">065 </v>
          </cell>
        </row>
        <row r="395">
          <cell r="A395" t="str">
            <v>H8650NA</v>
          </cell>
          <cell r="B395">
            <v>686.23900000000003</v>
          </cell>
          <cell r="C395" t="str">
            <v xml:space="preserve">MD+PRINTR                   </v>
          </cell>
          <cell r="D395" t="str">
            <v xml:space="preserve">065 </v>
          </cell>
        </row>
        <row r="396">
          <cell r="A396" t="str">
            <v>H8650NB</v>
          </cell>
          <cell r="B396">
            <v>1793.75</v>
          </cell>
          <cell r="C396" t="str">
            <v xml:space="preserve">AFFL ITEM                   </v>
          </cell>
          <cell r="D396" t="str">
            <v xml:space="preserve">067 </v>
          </cell>
        </row>
        <row r="397">
          <cell r="A397" t="str">
            <v>H8650PD</v>
          </cell>
          <cell r="B397">
            <v>1793.75</v>
          </cell>
          <cell r="C397" t="str">
            <v xml:space="preserve">ENCORE SW                   </v>
          </cell>
          <cell r="D397" t="str">
            <v xml:space="preserve">067 </v>
          </cell>
        </row>
        <row r="398">
          <cell r="A398" t="str">
            <v>H8650TB</v>
          </cell>
          <cell r="B398">
            <v>1793.75</v>
          </cell>
          <cell r="C398" t="str">
            <v xml:space="preserve">AFFL ITEM                   </v>
          </cell>
          <cell r="D398" t="str">
            <v xml:space="preserve">067 </v>
          </cell>
        </row>
        <row r="399">
          <cell r="A399" t="str">
            <v>H8650TD</v>
          </cell>
          <cell r="B399">
            <v>2058.7139999999999</v>
          </cell>
          <cell r="C399" t="str">
            <v xml:space="preserve">SW, NET3 USE                </v>
          </cell>
          <cell r="D399" t="str">
            <v xml:space="preserve">067 </v>
          </cell>
        </row>
        <row r="400">
          <cell r="A400" t="str">
            <v>H8682AR</v>
          </cell>
          <cell r="B400">
            <v>3431.1889999999999</v>
          </cell>
          <cell r="C400" t="str">
            <v xml:space="preserve">AFFL ITEM                   </v>
          </cell>
          <cell r="D400" t="str">
            <v xml:space="preserve">067 </v>
          </cell>
        </row>
        <row r="401">
          <cell r="A401" t="str">
            <v>H8699SD</v>
          </cell>
          <cell r="B401">
            <v>1793.75</v>
          </cell>
          <cell r="C401" t="str">
            <v xml:space="preserve">SW PEDIATRIC                </v>
          </cell>
          <cell r="D401" t="str">
            <v xml:space="preserve">067 </v>
          </cell>
        </row>
        <row r="402">
          <cell r="A402" t="str">
            <v>INV THE ULTRASO</v>
          </cell>
          <cell r="B402">
            <v>2511.25</v>
          </cell>
          <cell r="C402" t="str">
            <v xml:space="preserve">ENCORE SW                   </v>
          </cell>
          <cell r="D402" t="str">
            <v xml:space="preserve">067 </v>
          </cell>
        </row>
        <row r="403">
          <cell r="A403" t="str">
            <v>L45202CF</v>
          </cell>
          <cell r="B403">
            <v>1793.75</v>
          </cell>
          <cell r="C403" t="str">
            <v xml:space="preserve">AFFL ITEM                   </v>
          </cell>
          <cell r="D403" t="str">
            <v xml:space="preserve">067 </v>
          </cell>
        </row>
        <row r="404">
          <cell r="A404" t="str">
            <v>L45202MT</v>
          </cell>
          <cell r="B404">
            <v>3931.1010000000001</v>
          </cell>
          <cell r="C404" t="str">
            <v xml:space="preserve">AFFL ITEM                   </v>
          </cell>
          <cell r="D404" t="str">
            <v xml:space="preserve">065 </v>
          </cell>
        </row>
        <row r="405">
          <cell r="A405" t="str">
            <v>L4550KY</v>
          </cell>
          <cell r="B405">
            <v>273.67500000000001</v>
          </cell>
          <cell r="C405" t="str">
            <v xml:space="preserve">COMP, TBL                   </v>
          </cell>
          <cell r="D405" t="str">
            <v xml:space="preserve">066 </v>
          </cell>
        </row>
        <row r="406">
          <cell r="A406" t="str">
            <v>L4550MA</v>
          </cell>
          <cell r="B406">
            <v>0</v>
          </cell>
          <cell r="C406" t="str">
            <v xml:space="preserve">                            </v>
          </cell>
          <cell r="D406" t="str">
            <v xml:space="preserve">    </v>
          </cell>
        </row>
        <row r="407">
          <cell r="A407" t="str">
            <v>L4550PB</v>
          </cell>
          <cell r="B407">
            <v>0</v>
          </cell>
          <cell r="C407" t="str">
            <v xml:space="preserve">                            </v>
          </cell>
          <cell r="D407" t="str">
            <v xml:space="preserve">    </v>
          </cell>
        </row>
        <row r="408">
          <cell r="A408" t="str">
            <v>L4552KP</v>
          </cell>
          <cell r="B408">
            <v>0</v>
          </cell>
          <cell r="C408" t="str">
            <v xml:space="preserve">                            </v>
          </cell>
          <cell r="D408" t="str">
            <v xml:space="preserve">    </v>
          </cell>
        </row>
        <row r="409">
          <cell r="A409" t="str">
            <v>L9310D</v>
          </cell>
          <cell r="B409">
            <v>0</v>
          </cell>
          <cell r="C409" t="str">
            <v xml:space="preserve">                            </v>
          </cell>
          <cell r="D409" t="str">
            <v xml:space="preserve">    </v>
          </cell>
        </row>
        <row r="410">
          <cell r="A410" t="str">
            <v>L9311C</v>
          </cell>
          <cell r="B410">
            <v>0</v>
          </cell>
          <cell r="C410" t="str">
            <v xml:space="preserve">                            </v>
          </cell>
          <cell r="D410" t="str">
            <v xml:space="preserve">    </v>
          </cell>
        </row>
        <row r="411">
          <cell r="A411" t="str">
            <v>L9409A</v>
          </cell>
          <cell r="B411">
            <v>0</v>
          </cell>
          <cell r="C411" t="str">
            <v xml:space="preserve">                            </v>
          </cell>
          <cell r="D411" t="str">
            <v xml:space="preserve">    </v>
          </cell>
        </row>
        <row r="412">
          <cell r="A412" t="str">
            <v>L9409B</v>
          </cell>
          <cell r="B412">
            <v>0</v>
          </cell>
          <cell r="C412" t="str">
            <v xml:space="preserve">                            </v>
          </cell>
          <cell r="D412" t="str">
            <v xml:space="preserve">    </v>
          </cell>
        </row>
        <row r="413">
          <cell r="A413" t="str">
            <v>L9426A</v>
          </cell>
          <cell r="B413">
            <v>0</v>
          </cell>
          <cell r="C413" t="str">
            <v xml:space="preserve">                            </v>
          </cell>
          <cell r="D413" t="str">
            <v xml:space="preserve">    </v>
          </cell>
        </row>
        <row r="414">
          <cell r="A414" t="str">
            <v>L9431A</v>
          </cell>
          <cell r="B414">
            <v>0</v>
          </cell>
          <cell r="C414" t="str">
            <v xml:space="preserve">                            </v>
          </cell>
          <cell r="D414" t="str">
            <v xml:space="preserve">    </v>
          </cell>
        </row>
        <row r="415">
          <cell r="A415" t="str">
            <v>L9432A</v>
          </cell>
          <cell r="B415">
            <v>0</v>
          </cell>
          <cell r="C415" t="str">
            <v xml:space="preserve">                            </v>
          </cell>
          <cell r="D415" t="str">
            <v xml:space="preserve">    </v>
          </cell>
        </row>
        <row r="416">
          <cell r="A416" t="str">
            <v>L9433A</v>
          </cell>
          <cell r="B416">
            <v>0</v>
          </cell>
          <cell r="C416" t="str">
            <v xml:space="preserve">                            </v>
          </cell>
          <cell r="D416" t="str">
            <v xml:space="preserve">    </v>
          </cell>
        </row>
        <row r="417">
          <cell r="A417" t="str">
            <v>L9434A</v>
          </cell>
          <cell r="B417">
            <v>0</v>
          </cell>
          <cell r="C417" t="str">
            <v xml:space="preserve">                            </v>
          </cell>
          <cell r="D417" t="str">
            <v xml:space="preserve">    </v>
          </cell>
        </row>
        <row r="418">
          <cell r="A418" t="str">
            <v>L9435A</v>
          </cell>
          <cell r="B418">
            <v>0</v>
          </cell>
          <cell r="C418" t="str">
            <v xml:space="preserve">                            </v>
          </cell>
          <cell r="D418" t="str">
            <v xml:space="preserve">    </v>
          </cell>
        </row>
        <row r="419">
          <cell r="A419" t="str">
            <v>L9435B</v>
          </cell>
          <cell r="B419">
            <v>0</v>
          </cell>
          <cell r="C419" t="str">
            <v xml:space="preserve">                            </v>
          </cell>
          <cell r="D419" t="str">
            <v xml:space="preserve">    </v>
          </cell>
        </row>
        <row r="420">
          <cell r="A420" t="str">
            <v>L9436A</v>
          </cell>
          <cell r="B420">
            <v>0</v>
          </cell>
          <cell r="C420" t="str">
            <v xml:space="preserve">                            </v>
          </cell>
          <cell r="D420" t="str">
            <v xml:space="preserve">    </v>
          </cell>
        </row>
        <row r="421">
          <cell r="A421" t="str">
            <v>L9437A</v>
          </cell>
          <cell r="B421">
            <v>0</v>
          </cell>
          <cell r="C421" t="str">
            <v xml:space="preserve">                            </v>
          </cell>
          <cell r="D421" t="str">
            <v xml:space="preserve">    </v>
          </cell>
        </row>
        <row r="422">
          <cell r="A422" t="str">
            <v>L9438A</v>
          </cell>
          <cell r="B422">
            <v>0</v>
          </cell>
          <cell r="C422" t="str">
            <v xml:space="preserve">                            </v>
          </cell>
          <cell r="D422" t="str">
            <v xml:space="preserve">    </v>
          </cell>
        </row>
        <row r="423">
          <cell r="A423" t="str">
            <v>L9439A</v>
          </cell>
          <cell r="B423">
            <v>0</v>
          </cell>
          <cell r="C423" t="str">
            <v xml:space="preserve">                            </v>
          </cell>
          <cell r="D423" t="str">
            <v xml:space="preserve">    </v>
          </cell>
        </row>
        <row r="424">
          <cell r="A424" t="str">
            <v>L9506B</v>
          </cell>
          <cell r="B424">
            <v>0</v>
          </cell>
          <cell r="C424" t="str">
            <v xml:space="preserve">                            </v>
          </cell>
          <cell r="D424" t="str">
            <v xml:space="preserve">    </v>
          </cell>
        </row>
        <row r="425">
          <cell r="A425" t="str">
            <v>NL11001</v>
          </cell>
          <cell r="B425">
            <v>0</v>
          </cell>
          <cell r="C425" t="str">
            <v xml:space="preserve">                            </v>
          </cell>
          <cell r="D425" t="str">
            <v xml:space="preserve">    </v>
          </cell>
        </row>
        <row r="426">
          <cell r="A426" t="str">
            <v>NL11003</v>
          </cell>
          <cell r="B426">
            <v>0</v>
          </cell>
          <cell r="C426" t="str">
            <v xml:space="preserve">                            </v>
          </cell>
          <cell r="D426" t="str">
            <v xml:space="preserve">    </v>
          </cell>
        </row>
        <row r="427">
          <cell r="A427" t="str">
            <v>NL201</v>
          </cell>
          <cell r="B427">
            <v>0</v>
          </cell>
          <cell r="C427" t="str">
            <v xml:space="preserve">                            </v>
          </cell>
          <cell r="D427" t="str">
            <v xml:space="preserve">    </v>
          </cell>
        </row>
        <row r="428">
          <cell r="A428" t="str">
            <v>NL202</v>
          </cell>
          <cell r="B428">
            <v>0</v>
          </cell>
          <cell r="C428" t="str">
            <v xml:space="preserve">                            </v>
          </cell>
          <cell r="D428" t="str">
            <v xml:space="preserve">    </v>
          </cell>
        </row>
        <row r="429">
          <cell r="A429" t="str">
            <v>NONE</v>
          </cell>
          <cell r="B429">
            <v>0</v>
          </cell>
          <cell r="C429" t="str">
            <v xml:space="preserve">                            </v>
          </cell>
          <cell r="D429" t="str">
            <v xml:space="preserve">    </v>
          </cell>
        </row>
        <row r="430">
          <cell r="A430" t="str">
            <v>NW8310PJ</v>
          </cell>
          <cell r="B430">
            <v>0</v>
          </cell>
          <cell r="C430" t="str">
            <v xml:space="preserve">                            </v>
          </cell>
          <cell r="D430" t="str">
            <v xml:space="preserve">    </v>
          </cell>
        </row>
        <row r="431">
          <cell r="A431" t="str">
            <v>NW9506DY</v>
          </cell>
          <cell r="B431">
            <v>0</v>
          </cell>
          <cell r="C431" t="str">
            <v xml:space="preserve">                            </v>
          </cell>
          <cell r="D431" t="str">
            <v xml:space="preserve">    </v>
          </cell>
        </row>
        <row r="432">
          <cell r="A432" t="str">
            <v>NW9506FH</v>
          </cell>
          <cell r="B432">
            <v>0</v>
          </cell>
          <cell r="C432" t="str">
            <v xml:space="preserve">                            </v>
          </cell>
          <cell r="D432" t="str">
            <v xml:space="preserve">    </v>
          </cell>
        </row>
        <row r="433">
          <cell r="A433" t="str">
            <v>NW9506FZ</v>
          </cell>
          <cell r="B433">
            <v>0</v>
          </cell>
          <cell r="C433" t="str">
            <v xml:space="preserve">                            </v>
          </cell>
          <cell r="D433" t="str">
            <v xml:space="preserve">    </v>
          </cell>
        </row>
        <row r="434">
          <cell r="A434" t="str">
            <v>NW9506GK</v>
          </cell>
          <cell r="B434">
            <v>338.59500000000003</v>
          </cell>
          <cell r="C434" t="str">
            <v xml:space="preserve">PART                        </v>
          </cell>
          <cell r="D434" t="str">
            <v xml:space="preserve">040 </v>
          </cell>
        </row>
        <row r="435">
          <cell r="A435" t="str">
            <v>PONOMATCH</v>
          </cell>
          <cell r="B435">
            <v>5527.5</v>
          </cell>
          <cell r="C435" t="str">
            <v xml:space="preserve">LICENSE                     </v>
          </cell>
          <cell r="D435" t="str">
            <v xml:space="preserve">040 </v>
          </cell>
        </row>
        <row r="436">
          <cell r="A436" t="str">
            <v>R4208NB</v>
          </cell>
          <cell r="B436">
            <v>12060</v>
          </cell>
          <cell r="C436" t="str">
            <v xml:space="preserve">SONULTRA                    </v>
          </cell>
          <cell r="D436" t="str">
            <v xml:space="preserve">040 </v>
          </cell>
        </row>
        <row r="437">
          <cell r="A437" t="str">
            <v>Reverse Manual entry</v>
          </cell>
          <cell r="B437">
            <v>11374.088</v>
          </cell>
          <cell r="C437" t="str">
            <v xml:space="preserve">SONULTRA                    </v>
          </cell>
          <cell r="D437" t="str">
            <v xml:space="preserve">040 </v>
          </cell>
        </row>
        <row r="438">
          <cell r="A438" t="str">
            <v>TOTAL ALL IDS LT 5K</v>
          </cell>
          <cell r="B438">
            <v>7979.7</v>
          </cell>
          <cell r="C438" t="str">
            <v xml:space="preserve">PRINTER PKG                 </v>
          </cell>
          <cell r="D438" t="str">
            <v xml:space="preserve">040 </v>
          </cell>
        </row>
        <row r="439">
          <cell r="B439">
            <v>0</v>
          </cell>
          <cell r="C439" t="str">
            <v xml:space="preserve">                            </v>
          </cell>
          <cell r="D439" t="str">
            <v xml:space="preserve">    </v>
          </cell>
        </row>
        <row r="440">
          <cell r="B440">
            <v>2842.4</v>
          </cell>
          <cell r="C440" t="str">
            <v xml:space="preserve">USED 618E                   </v>
          </cell>
          <cell r="D440" t="str">
            <v xml:space="preserve">831 </v>
          </cell>
        </row>
        <row r="441">
          <cell r="B441">
            <v>0</v>
          </cell>
          <cell r="C441" t="str">
            <v xml:space="preserve">                            </v>
          </cell>
          <cell r="D441" t="str">
            <v xml:space="preserve">    </v>
          </cell>
        </row>
        <row r="442">
          <cell r="B442">
            <v>0</v>
          </cell>
          <cell r="C442" t="str">
            <v xml:space="preserve">                            </v>
          </cell>
          <cell r="D442" t="str">
            <v xml:space="preserve">    </v>
          </cell>
        </row>
      </sheetData>
      <sheetData sheetId="2"/>
      <sheetData sheetId="3"/>
      <sheetData sheetId="4"/>
      <sheetData sheetId="5" refreshError="1">
        <row r="81">
          <cell r="C81" t="str">
            <v>38</v>
          </cell>
          <cell r="D81" t="str">
            <v>VIVID 3 PRO</v>
          </cell>
        </row>
        <row r="82">
          <cell r="C82" t="str">
            <v>E8200CD</v>
          </cell>
          <cell r="D82" t="str">
            <v>CODONICS PRINTER</v>
          </cell>
        </row>
        <row r="83">
          <cell r="C83" t="str">
            <v>E8200CD</v>
          </cell>
          <cell r="D83" t="str">
            <v>CODONICS PRINTER</v>
          </cell>
        </row>
        <row r="84">
          <cell r="C84" t="str">
            <v>E8200DK</v>
          </cell>
          <cell r="D84" t="str">
            <v>CODONICS PRINTER CART</v>
          </cell>
        </row>
        <row r="85">
          <cell r="C85" t="str">
            <v>E8200DL</v>
          </cell>
          <cell r="D85" t="str">
            <v>CODONICS PRINTER COVER</v>
          </cell>
        </row>
        <row r="86">
          <cell r="C86" t="str">
            <v>E8205DC</v>
          </cell>
          <cell r="D86" t="str">
            <v>STERLING PRINTER</v>
          </cell>
        </row>
        <row r="87">
          <cell r="C87" t="str">
            <v>E8205DC</v>
          </cell>
          <cell r="D87" t="str">
            <v>STERLING PRINTER</v>
          </cell>
        </row>
        <row r="88">
          <cell r="C88" t="str">
            <v>E8205DC</v>
          </cell>
          <cell r="D88" t="str">
            <v>STERLING PRINTER</v>
          </cell>
        </row>
        <row r="89">
          <cell r="C89" t="str">
            <v>E8205DC</v>
          </cell>
          <cell r="D89" t="str">
            <v>STERLING PRINTER</v>
          </cell>
        </row>
        <row r="90">
          <cell r="C90" t="str">
            <v>E8205DC</v>
          </cell>
          <cell r="D90" t="str">
            <v>STERLING PRINTER</v>
          </cell>
        </row>
        <row r="91">
          <cell r="C91" t="str">
            <v>E8210B</v>
          </cell>
          <cell r="D91" t="str">
            <v>UP895 PRINTER &amp; HARDWARE</v>
          </cell>
        </row>
        <row r="92">
          <cell r="C92" t="str">
            <v>E8310KA</v>
          </cell>
          <cell r="D92" t="str">
            <v>SONY B/W PRINTER (ON-BOARD)</v>
          </cell>
        </row>
        <row r="93">
          <cell r="C93" t="str">
            <v>E8310KA</v>
          </cell>
          <cell r="D93" t="str">
            <v>SONY B/W PRINTER (ON-BOARD)</v>
          </cell>
        </row>
        <row r="94">
          <cell r="C94" t="str">
            <v>H4000P</v>
          </cell>
          <cell r="D94" t="str">
            <v>7S PROBE</v>
          </cell>
        </row>
        <row r="95">
          <cell r="C95" t="str">
            <v>H4000P</v>
          </cell>
          <cell r="D95" t="str">
            <v>7S PROBE</v>
          </cell>
        </row>
        <row r="96">
          <cell r="C96" t="str">
            <v>H4000P</v>
          </cell>
          <cell r="D96" t="str">
            <v>7S PROBE</v>
          </cell>
        </row>
        <row r="97">
          <cell r="C97" t="str">
            <v>H4000P</v>
          </cell>
          <cell r="D97" t="str">
            <v>7S PROBE</v>
          </cell>
        </row>
        <row r="98">
          <cell r="C98" t="str">
            <v>H4000P</v>
          </cell>
          <cell r="D98" t="str">
            <v>7S PROBE</v>
          </cell>
        </row>
        <row r="99">
          <cell r="C99" t="str">
            <v>H4000P</v>
          </cell>
          <cell r="D99" t="str">
            <v>7S PROBE</v>
          </cell>
        </row>
        <row r="100">
          <cell r="C100" t="str">
            <v>H4000P</v>
          </cell>
          <cell r="D100" t="str">
            <v>7S PROBE</v>
          </cell>
        </row>
        <row r="101">
          <cell r="C101" t="str">
            <v>H4000P</v>
          </cell>
          <cell r="D101" t="str">
            <v>7S PROBE</v>
          </cell>
        </row>
        <row r="102">
          <cell r="C102" t="str">
            <v>H4000P</v>
          </cell>
          <cell r="D102" t="str">
            <v>7S PROBE</v>
          </cell>
        </row>
        <row r="103">
          <cell r="C103" t="str">
            <v>H4000P</v>
          </cell>
          <cell r="D103" t="str">
            <v>7S PROBE</v>
          </cell>
        </row>
        <row r="104">
          <cell r="C104" t="str">
            <v>H4000P</v>
          </cell>
          <cell r="D104" t="str">
            <v>7S PROBE</v>
          </cell>
        </row>
        <row r="105">
          <cell r="C105" t="str">
            <v>H4000P</v>
          </cell>
          <cell r="D105" t="str">
            <v>7S PROBE</v>
          </cell>
        </row>
        <row r="106">
          <cell r="C106" t="str">
            <v>H4000P</v>
          </cell>
          <cell r="D106" t="str">
            <v>7S PROBE</v>
          </cell>
        </row>
        <row r="107">
          <cell r="C107" t="str">
            <v>H4000P</v>
          </cell>
          <cell r="D107" t="str">
            <v>7S PROBE</v>
          </cell>
        </row>
        <row r="108">
          <cell r="C108" t="str">
            <v>H4000P</v>
          </cell>
          <cell r="D108" t="str">
            <v>7S PROBE</v>
          </cell>
        </row>
        <row r="109">
          <cell r="C109" t="str">
            <v>H4000P</v>
          </cell>
          <cell r="D109" t="str">
            <v>7S PROBE</v>
          </cell>
        </row>
        <row r="110">
          <cell r="C110" t="str">
            <v>H4000P</v>
          </cell>
          <cell r="D110" t="str">
            <v>7S PROBE</v>
          </cell>
        </row>
        <row r="111">
          <cell r="C111" t="str">
            <v>H4000P</v>
          </cell>
          <cell r="D111" t="str">
            <v>7S PROBE</v>
          </cell>
        </row>
        <row r="112">
          <cell r="C112" t="str">
            <v>H4000P</v>
          </cell>
          <cell r="D112" t="str">
            <v>7S PROBE</v>
          </cell>
        </row>
        <row r="113">
          <cell r="C113" t="str">
            <v>H4000P</v>
          </cell>
          <cell r="D113" t="str">
            <v>7S PROBE</v>
          </cell>
        </row>
        <row r="114">
          <cell r="C114" t="str">
            <v>H4000P</v>
          </cell>
          <cell r="D114" t="str">
            <v>7S PROBE</v>
          </cell>
        </row>
        <row r="115">
          <cell r="C115" t="str">
            <v>H4000P</v>
          </cell>
          <cell r="D115" t="str">
            <v>7S PROBE</v>
          </cell>
        </row>
        <row r="116">
          <cell r="C116" t="str">
            <v>H4000P</v>
          </cell>
          <cell r="D116" t="str">
            <v>7S PROBE</v>
          </cell>
        </row>
        <row r="117">
          <cell r="C117" t="str">
            <v>H4000P</v>
          </cell>
          <cell r="D117" t="str">
            <v>7S PROBE</v>
          </cell>
        </row>
        <row r="118">
          <cell r="C118" t="str">
            <v>H4000P</v>
          </cell>
          <cell r="D118" t="str">
            <v>7S PROBE</v>
          </cell>
        </row>
        <row r="119">
          <cell r="C119" t="str">
            <v>H4000P</v>
          </cell>
          <cell r="D119" t="str">
            <v>7S PROBE</v>
          </cell>
        </row>
        <row r="120">
          <cell r="C120" t="str">
            <v>H4000P</v>
          </cell>
          <cell r="D120" t="str">
            <v>7S PROBE</v>
          </cell>
        </row>
        <row r="121">
          <cell r="C121" t="str">
            <v>H4000P</v>
          </cell>
          <cell r="D121" t="str">
            <v>7S PROBE</v>
          </cell>
        </row>
        <row r="122">
          <cell r="C122" t="str">
            <v>H4000P</v>
          </cell>
          <cell r="D122" t="str">
            <v>7S PROBE</v>
          </cell>
        </row>
        <row r="123">
          <cell r="C123" t="str">
            <v>H4000P</v>
          </cell>
          <cell r="D123" t="str">
            <v>7S PROBE</v>
          </cell>
        </row>
        <row r="124">
          <cell r="C124" t="str">
            <v>H4000P</v>
          </cell>
          <cell r="D124" t="str">
            <v>7S PROBE</v>
          </cell>
        </row>
        <row r="125">
          <cell r="C125" t="str">
            <v>H4000P</v>
          </cell>
          <cell r="D125" t="str">
            <v>7S PROBE</v>
          </cell>
        </row>
        <row r="126">
          <cell r="C126" t="str">
            <v>H4000P</v>
          </cell>
          <cell r="D126" t="str">
            <v>7S PROBE</v>
          </cell>
        </row>
        <row r="127">
          <cell r="C127" t="str">
            <v>H4003S</v>
          </cell>
          <cell r="D127" t="str">
            <v>3SR PROBE</v>
          </cell>
        </row>
        <row r="128">
          <cell r="C128" t="str">
            <v>H4003S</v>
          </cell>
          <cell r="D128" t="str">
            <v>3SR PROBE</v>
          </cell>
        </row>
        <row r="129">
          <cell r="C129" t="str">
            <v>H4003S</v>
          </cell>
          <cell r="D129" t="str">
            <v>3SR PROBE</v>
          </cell>
        </row>
        <row r="130">
          <cell r="C130" t="str">
            <v>H4008S</v>
          </cell>
          <cell r="D130" t="str">
            <v>8S PROBE</v>
          </cell>
        </row>
        <row r="131">
          <cell r="C131" t="str">
            <v>H4008S</v>
          </cell>
          <cell r="D131" t="str">
            <v>8S PROBE</v>
          </cell>
        </row>
        <row r="132">
          <cell r="C132" t="str">
            <v>H4012L</v>
          </cell>
          <cell r="D132" t="str">
            <v>I12L PROBE</v>
          </cell>
        </row>
        <row r="133">
          <cell r="C133" t="str">
            <v>H4012L</v>
          </cell>
          <cell r="D133" t="str">
            <v>I12L PROBE</v>
          </cell>
        </row>
        <row r="134">
          <cell r="C134" t="str">
            <v>H4012L</v>
          </cell>
          <cell r="D134" t="str">
            <v>I12L PROBE</v>
          </cell>
        </row>
        <row r="135">
          <cell r="C135" t="str">
            <v>H4012L</v>
          </cell>
          <cell r="D135" t="str">
            <v>I12L PROBE</v>
          </cell>
        </row>
        <row r="136">
          <cell r="C136" t="str">
            <v>H4012L</v>
          </cell>
          <cell r="D136" t="str">
            <v>I12L PROBE</v>
          </cell>
        </row>
        <row r="137">
          <cell r="C137" t="str">
            <v>H4012L</v>
          </cell>
          <cell r="D137" t="str">
            <v>I12L PROBE</v>
          </cell>
        </row>
        <row r="138">
          <cell r="C138" t="str">
            <v>H4012L</v>
          </cell>
          <cell r="D138" t="str">
            <v>I12L PROBE</v>
          </cell>
        </row>
        <row r="139">
          <cell r="C139" t="str">
            <v>H4012L</v>
          </cell>
          <cell r="D139" t="str">
            <v>I12L PROBE</v>
          </cell>
        </row>
        <row r="140">
          <cell r="C140" t="str">
            <v>H4012L</v>
          </cell>
          <cell r="D140" t="str">
            <v>I12L PROBE</v>
          </cell>
        </row>
        <row r="141">
          <cell r="C141" t="str">
            <v>H4012L</v>
          </cell>
          <cell r="D141" t="str">
            <v>I12L PROBE</v>
          </cell>
        </row>
        <row r="142">
          <cell r="C142" t="str">
            <v>H4012L</v>
          </cell>
          <cell r="D142" t="str">
            <v>I12L PROBE</v>
          </cell>
        </row>
        <row r="143">
          <cell r="C143" t="str">
            <v>H4012L</v>
          </cell>
          <cell r="D143" t="str">
            <v>I12L PROBE</v>
          </cell>
        </row>
        <row r="144">
          <cell r="C144" t="str">
            <v>H4012L</v>
          </cell>
          <cell r="D144" t="str">
            <v>I12L PROBE</v>
          </cell>
        </row>
        <row r="145">
          <cell r="C145" t="str">
            <v>H4012L</v>
          </cell>
          <cell r="D145" t="str">
            <v>I12L PROBE</v>
          </cell>
        </row>
        <row r="146">
          <cell r="C146" t="str">
            <v>H4012L</v>
          </cell>
          <cell r="D146" t="str">
            <v>I12L PROBE</v>
          </cell>
        </row>
        <row r="147">
          <cell r="C147" t="str">
            <v>H4012L</v>
          </cell>
          <cell r="D147" t="str">
            <v>I12L PROBE</v>
          </cell>
        </row>
        <row r="148">
          <cell r="C148" t="str">
            <v>H4012L</v>
          </cell>
          <cell r="D148" t="str">
            <v>I12L PROBE</v>
          </cell>
        </row>
        <row r="149">
          <cell r="C149" t="str">
            <v>H4012L</v>
          </cell>
          <cell r="D149" t="str">
            <v>I12L PROBE</v>
          </cell>
        </row>
        <row r="150">
          <cell r="C150" t="str">
            <v>H4012L</v>
          </cell>
          <cell r="D150" t="str">
            <v>I12L PROBE</v>
          </cell>
        </row>
        <row r="151">
          <cell r="C151" t="str">
            <v>H4012L</v>
          </cell>
          <cell r="D151" t="str">
            <v>I12L PROBE</v>
          </cell>
        </row>
        <row r="152">
          <cell r="C152" t="str">
            <v>H4012L</v>
          </cell>
          <cell r="D152" t="str">
            <v>I12L PROBE</v>
          </cell>
        </row>
        <row r="153">
          <cell r="C153" t="str">
            <v>H4012L</v>
          </cell>
          <cell r="D153" t="str">
            <v>I12L PROBE</v>
          </cell>
        </row>
        <row r="154">
          <cell r="C154" t="str">
            <v>H4012L</v>
          </cell>
          <cell r="D154" t="str">
            <v>I12L PROBE</v>
          </cell>
        </row>
        <row r="155">
          <cell r="C155" t="str">
            <v>H4012L</v>
          </cell>
          <cell r="D155" t="str">
            <v>I12L PROBE</v>
          </cell>
        </row>
        <row r="156">
          <cell r="C156" t="str">
            <v>H4012L</v>
          </cell>
          <cell r="D156" t="str">
            <v>I12L PROBE</v>
          </cell>
        </row>
        <row r="157">
          <cell r="C157" t="str">
            <v>H40212LA</v>
          </cell>
          <cell r="D157" t="str">
            <v>546L PROBE</v>
          </cell>
        </row>
        <row r="158">
          <cell r="C158" t="str">
            <v>H40212LA</v>
          </cell>
          <cell r="D158" t="str">
            <v>546L PROBE</v>
          </cell>
        </row>
        <row r="159">
          <cell r="C159" t="str">
            <v>H40212LA</v>
          </cell>
          <cell r="D159" t="str">
            <v>546L PROBE</v>
          </cell>
        </row>
        <row r="160">
          <cell r="C160" t="str">
            <v>H40212LA</v>
          </cell>
          <cell r="D160" t="str">
            <v>546L PROBE</v>
          </cell>
        </row>
        <row r="161">
          <cell r="C161" t="str">
            <v>H40212LA</v>
          </cell>
          <cell r="D161" t="str">
            <v>546L PROBE</v>
          </cell>
        </row>
        <row r="162">
          <cell r="C162" t="str">
            <v>H40212LA</v>
          </cell>
          <cell r="D162" t="str">
            <v>546L PROBE</v>
          </cell>
        </row>
        <row r="163">
          <cell r="C163" t="str">
            <v>H40212LA</v>
          </cell>
          <cell r="D163" t="str">
            <v>546L PROBE</v>
          </cell>
        </row>
        <row r="164">
          <cell r="C164" t="str">
            <v>H40212LA</v>
          </cell>
          <cell r="D164" t="str">
            <v>546L PROBE</v>
          </cell>
        </row>
        <row r="165">
          <cell r="C165" t="str">
            <v>H40212LA</v>
          </cell>
          <cell r="D165" t="str">
            <v>546L PROBE</v>
          </cell>
        </row>
        <row r="166">
          <cell r="C166" t="str">
            <v>H40212LA</v>
          </cell>
          <cell r="D166" t="str">
            <v>546L PROBE</v>
          </cell>
        </row>
        <row r="167">
          <cell r="C167" t="str">
            <v>H40212LA</v>
          </cell>
          <cell r="D167" t="str">
            <v>546L PROBE</v>
          </cell>
        </row>
        <row r="168">
          <cell r="C168" t="str">
            <v>H40212LA</v>
          </cell>
          <cell r="D168" t="str">
            <v>546L PROBE</v>
          </cell>
        </row>
        <row r="169">
          <cell r="C169" t="str">
            <v>H40212LA</v>
          </cell>
          <cell r="D169" t="str">
            <v>546L PROBE</v>
          </cell>
        </row>
        <row r="170">
          <cell r="C170" t="str">
            <v>H40212LA</v>
          </cell>
          <cell r="D170" t="str">
            <v>546L PROBE</v>
          </cell>
        </row>
        <row r="171">
          <cell r="C171" t="str">
            <v>H40212LA</v>
          </cell>
          <cell r="D171" t="str">
            <v>546L PROBE</v>
          </cell>
        </row>
        <row r="172">
          <cell r="C172" t="str">
            <v>H40212LA</v>
          </cell>
          <cell r="D172" t="str">
            <v>546L PROBE</v>
          </cell>
        </row>
        <row r="173">
          <cell r="C173" t="str">
            <v>H40212LB</v>
          </cell>
          <cell r="D173" t="str">
            <v>739L PROBE</v>
          </cell>
        </row>
        <row r="174">
          <cell r="C174" t="str">
            <v>H40212LB</v>
          </cell>
          <cell r="D174" t="str">
            <v>739L PROBE</v>
          </cell>
        </row>
        <row r="175">
          <cell r="C175" t="str">
            <v>H40212LB</v>
          </cell>
          <cell r="D175" t="str">
            <v>739L PROBE</v>
          </cell>
        </row>
        <row r="176">
          <cell r="C176" t="str">
            <v>H40212LB</v>
          </cell>
          <cell r="D176" t="str">
            <v>739L PROBE</v>
          </cell>
        </row>
        <row r="177">
          <cell r="C177" t="str">
            <v>H40212LB</v>
          </cell>
          <cell r="D177" t="str">
            <v>739L PROBE</v>
          </cell>
        </row>
        <row r="178">
          <cell r="C178" t="str">
            <v>H40212LB</v>
          </cell>
          <cell r="D178" t="str">
            <v>739L PROBE</v>
          </cell>
        </row>
        <row r="179">
          <cell r="C179" t="str">
            <v>H40212LC</v>
          </cell>
          <cell r="D179" t="str">
            <v>3C PROBE</v>
          </cell>
        </row>
        <row r="180">
          <cell r="C180" t="str">
            <v>H40212LC</v>
          </cell>
          <cell r="D180" t="str">
            <v>3C PROBE</v>
          </cell>
        </row>
        <row r="181">
          <cell r="C181" t="str">
            <v>H40212LC</v>
          </cell>
          <cell r="D181" t="str">
            <v>3C PROBE</v>
          </cell>
        </row>
        <row r="182">
          <cell r="C182" t="str">
            <v>H40212LC</v>
          </cell>
          <cell r="D182" t="str">
            <v>3C PROBE</v>
          </cell>
        </row>
        <row r="183">
          <cell r="C183" t="str">
            <v>H40212LC</v>
          </cell>
          <cell r="D183" t="str">
            <v>3C PROBE</v>
          </cell>
        </row>
        <row r="184">
          <cell r="C184" t="str">
            <v>H40212LC</v>
          </cell>
          <cell r="D184" t="str">
            <v>3C PROBE</v>
          </cell>
        </row>
        <row r="185">
          <cell r="C185" t="str">
            <v>H40212LC</v>
          </cell>
          <cell r="D185" t="str">
            <v>3C PROBE</v>
          </cell>
        </row>
        <row r="186">
          <cell r="C186" t="str">
            <v>H40212LC</v>
          </cell>
          <cell r="D186" t="str">
            <v>3C PROBE</v>
          </cell>
        </row>
        <row r="187">
          <cell r="C187" t="str">
            <v>H40212LC</v>
          </cell>
          <cell r="D187" t="str">
            <v>3C PROBE</v>
          </cell>
        </row>
        <row r="188">
          <cell r="C188" t="str">
            <v>H40212LC</v>
          </cell>
          <cell r="D188" t="str">
            <v>3C PROBE</v>
          </cell>
        </row>
        <row r="189">
          <cell r="C189" t="str">
            <v>H40212LC</v>
          </cell>
          <cell r="D189" t="str">
            <v>3C PROBE</v>
          </cell>
        </row>
        <row r="190">
          <cell r="C190" t="str">
            <v>H40212LC</v>
          </cell>
          <cell r="D190" t="str">
            <v>3C PROBE</v>
          </cell>
        </row>
        <row r="191">
          <cell r="C191" t="str">
            <v>H40212LC</v>
          </cell>
          <cell r="D191" t="str">
            <v>3C PROBE</v>
          </cell>
        </row>
        <row r="192">
          <cell r="C192" t="str">
            <v>H40212LC</v>
          </cell>
          <cell r="D192" t="str">
            <v>3C PROBE</v>
          </cell>
        </row>
        <row r="193">
          <cell r="C193" t="str">
            <v>H40212LC</v>
          </cell>
          <cell r="D193" t="str">
            <v>3C PROBE</v>
          </cell>
        </row>
        <row r="194">
          <cell r="C194" t="str">
            <v>H40212LC</v>
          </cell>
          <cell r="D194" t="str">
            <v>3C PROBE</v>
          </cell>
        </row>
        <row r="195">
          <cell r="C195" t="str">
            <v>H40212LC</v>
          </cell>
          <cell r="D195" t="str">
            <v>3C PROBE</v>
          </cell>
        </row>
        <row r="196">
          <cell r="C196" t="str">
            <v>H40212LC</v>
          </cell>
          <cell r="D196" t="str">
            <v>3C PROBE</v>
          </cell>
        </row>
        <row r="197">
          <cell r="C197" t="str">
            <v>H40212LC</v>
          </cell>
          <cell r="D197" t="str">
            <v>3C PROBE</v>
          </cell>
        </row>
        <row r="198">
          <cell r="C198" t="str">
            <v>H40212LC</v>
          </cell>
          <cell r="D198" t="str">
            <v>3C PROBE</v>
          </cell>
        </row>
        <row r="199">
          <cell r="C199" t="str">
            <v>H40212LC</v>
          </cell>
          <cell r="D199" t="str">
            <v>3C PROBE</v>
          </cell>
        </row>
        <row r="200">
          <cell r="C200" t="str">
            <v>H40212LC</v>
          </cell>
          <cell r="D200" t="str">
            <v>3C PROBE</v>
          </cell>
        </row>
        <row r="201">
          <cell r="C201" t="str">
            <v>H40212LC</v>
          </cell>
          <cell r="D201" t="str">
            <v>3C PROBE</v>
          </cell>
        </row>
        <row r="202">
          <cell r="C202" t="str">
            <v>H40212LC</v>
          </cell>
          <cell r="D202" t="str">
            <v>3C PROBE</v>
          </cell>
        </row>
        <row r="203">
          <cell r="C203" t="str">
            <v>H40212LC</v>
          </cell>
          <cell r="D203" t="str">
            <v>3C PROBE</v>
          </cell>
        </row>
        <row r="204">
          <cell r="C204" t="str">
            <v>H40212LC</v>
          </cell>
          <cell r="D204" t="str">
            <v>3C PROBE</v>
          </cell>
        </row>
        <row r="205">
          <cell r="C205" t="str">
            <v>H40212LH</v>
          </cell>
          <cell r="D205" t="str">
            <v>LA-39 PROBE</v>
          </cell>
        </row>
        <row r="206">
          <cell r="C206" t="str">
            <v>H40212LH</v>
          </cell>
          <cell r="D206" t="str">
            <v>LA-39 PROBE</v>
          </cell>
        </row>
        <row r="207">
          <cell r="C207" t="str">
            <v>H40212LH</v>
          </cell>
          <cell r="D207" t="str">
            <v>LA-39 PROBE</v>
          </cell>
        </row>
        <row r="208">
          <cell r="C208" t="str">
            <v>H40212LH</v>
          </cell>
          <cell r="D208" t="str">
            <v>LA-39 PROBE</v>
          </cell>
        </row>
        <row r="209">
          <cell r="C209" t="str">
            <v>H40212LH</v>
          </cell>
          <cell r="D209" t="str">
            <v>LA-39 PROBE</v>
          </cell>
        </row>
        <row r="210">
          <cell r="C210" t="str">
            <v>H40212LH</v>
          </cell>
          <cell r="D210" t="str">
            <v>LA-39 PROBE</v>
          </cell>
        </row>
        <row r="211">
          <cell r="C211" t="str">
            <v>H40212LL</v>
          </cell>
          <cell r="D211" t="str">
            <v>S611 PROBE</v>
          </cell>
        </row>
        <row r="212">
          <cell r="C212" t="str">
            <v>H40412LA</v>
          </cell>
          <cell r="D212" t="str">
            <v>5C PROBE</v>
          </cell>
        </row>
        <row r="213">
          <cell r="C213" t="str">
            <v>H40412LA</v>
          </cell>
          <cell r="D213" t="str">
            <v>5C PROBE</v>
          </cell>
        </row>
        <row r="214">
          <cell r="C214" t="str">
            <v>H40412LA</v>
          </cell>
          <cell r="D214" t="str">
            <v>5C PROBE</v>
          </cell>
        </row>
        <row r="215">
          <cell r="C215" t="str">
            <v>H40412LA</v>
          </cell>
          <cell r="D215" t="str">
            <v>5C PROBE</v>
          </cell>
        </row>
        <row r="216">
          <cell r="C216" t="str">
            <v>H40412LA</v>
          </cell>
          <cell r="D216" t="str">
            <v>5C PROBE</v>
          </cell>
        </row>
        <row r="217">
          <cell r="C217" t="str">
            <v>H40412LA</v>
          </cell>
          <cell r="D217" t="str">
            <v>5C PROBE</v>
          </cell>
        </row>
        <row r="218">
          <cell r="C218" t="str">
            <v>H40412LA</v>
          </cell>
          <cell r="D218" t="str">
            <v>5C PROBE</v>
          </cell>
        </row>
        <row r="219">
          <cell r="C219" t="str">
            <v>H40412LC</v>
          </cell>
          <cell r="D219" t="str">
            <v>M7C PROBE</v>
          </cell>
        </row>
        <row r="220">
          <cell r="C220" t="str">
            <v>H40412LC</v>
          </cell>
          <cell r="D220" t="str">
            <v>M7C PROBE</v>
          </cell>
        </row>
        <row r="221">
          <cell r="C221" t="str">
            <v>H40412LC</v>
          </cell>
          <cell r="D221" t="str">
            <v>M7C PROBE</v>
          </cell>
        </row>
        <row r="222">
          <cell r="C222" t="str">
            <v>H40412LC</v>
          </cell>
          <cell r="D222" t="str">
            <v>M7C PROBE</v>
          </cell>
        </row>
        <row r="223">
          <cell r="C223" t="str">
            <v>H40412LC</v>
          </cell>
          <cell r="D223" t="str">
            <v>M7C PROBE</v>
          </cell>
        </row>
        <row r="224">
          <cell r="C224" t="str">
            <v>H40412LC</v>
          </cell>
          <cell r="D224" t="str">
            <v>M7C PROBE</v>
          </cell>
        </row>
        <row r="225">
          <cell r="C225" t="str">
            <v>H40412LC</v>
          </cell>
          <cell r="D225" t="str">
            <v>M7C PROBE</v>
          </cell>
        </row>
        <row r="226">
          <cell r="C226" t="str">
            <v>H40412LC</v>
          </cell>
          <cell r="D226" t="str">
            <v>M7C PROBE</v>
          </cell>
        </row>
        <row r="227">
          <cell r="C227" t="str">
            <v>H40412LC</v>
          </cell>
          <cell r="D227" t="str">
            <v>M7C PROBE</v>
          </cell>
        </row>
        <row r="228">
          <cell r="C228" t="str">
            <v>H40412LC</v>
          </cell>
          <cell r="D228" t="str">
            <v>M7C PROBE</v>
          </cell>
        </row>
        <row r="229">
          <cell r="C229" t="str">
            <v>H40412LC</v>
          </cell>
          <cell r="D229" t="str">
            <v>M7C PROBE</v>
          </cell>
        </row>
        <row r="230">
          <cell r="C230" t="str">
            <v>H40412LC</v>
          </cell>
          <cell r="D230" t="str">
            <v>M7C PROBE</v>
          </cell>
        </row>
        <row r="231">
          <cell r="C231" t="str">
            <v>H40412LC</v>
          </cell>
          <cell r="D231" t="str">
            <v>M7C PROBE</v>
          </cell>
        </row>
        <row r="232">
          <cell r="C232" t="str">
            <v>H40412LC</v>
          </cell>
          <cell r="D232" t="str">
            <v>M7C PROBE</v>
          </cell>
        </row>
        <row r="233">
          <cell r="C233" t="str">
            <v>H40412LC</v>
          </cell>
          <cell r="D233" t="str">
            <v>M7C PROBE</v>
          </cell>
        </row>
        <row r="234">
          <cell r="C234" t="str">
            <v>H40412LC</v>
          </cell>
          <cell r="D234" t="str">
            <v>M7C PROBE</v>
          </cell>
        </row>
        <row r="235">
          <cell r="C235" t="str">
            <v>H40412LC</v>
          </cell>
          <cell r="D235" t="str">
            <v>M7C PROBE</v>
          </cell>
        </row>
        <row r="236">
          <cell r="C236" t="str">
            <v>H40412LC</v>
          </cell>
          <cell r="D236" t="str">
            <v>M7C PROBE</v>
          </cell>
        </row>
        <row r="237">
          <cell r="C237" t="str">
            <v>H40412LC</v>
          </cell>
          <cell r="D237" t="str">
            <v>M7C PROBE</v>
          </cell>
        </row>
        <row r="238">
          <cell r="C238" t="str">
            <v>H40412LC</v>
          </cell>
          <cell r="D238" t="str">
            <v>M7C PROBE</v>
          </cell>
        </row>
        <row r="239">
          <cell r="C239" t="str">
            <v>H40412LC</v>
          </cell>
          <cell r="D239" t="str">
            <v>M7C PROBE</v>
          </cell>
        </row>
        <row r="240">
          <cell r="C240" t="str">
            <v>H40412LC</v>
          </cell>
          <cell r="D240" t="str">
            <v>M7C PROBE</v>
          </cell>
        </row>
        <row r="241">
          <cell r="C241" t="str">
            <v>H40412LC</v>
          </cell>
          <cell r="D241" t="str">
            <v>M7C PROBE</v>
          </cell>
        </row>
        <row r="242">
          <cell r="C242" t="str">
            <v>H40412LC</v>
          </cell>
          <cell r="D242" t="str">
            <v>M7C PROBE</v>
          </cell>
        </row>
        <row r="243">
          <cell r="C243" t="str">
            <v>H40412LC</v>
          </cell>
          <cell r="D243" t="str">
            <v>M7C PROBE</v>
          </cell>
        </row>
        <row r="244">
          <cell r="C244" t="str">
            <v>H40412LC</v>
          </cell>
          <cell r="D244" t="str">
            <v>M7C PROBE</v>
          </cell>
        </row>
        <row r="245">
          <cell r="C245" t="str">
            <v>H40412LC</v>
          </cell>
          <cell r="D245" t="str">
            <v>M7C PROBE</v>
          </cell>
        </row>
        <row r="246">
          <cell r="C246" t="str">
            <v>H40412LC</v>
          </cell>
          <cell r="D246" t="str">
            <v>M7C PROBE</v>
          </cell>
        </row>
        <row r="247">
          <cell r="C247" t="str">
            <v>H40412LC</v>
          </cell>
          <cell r="D247" t="str">
            <v>M7C PROBE</v>
          </cell>
        </row>
        <row r="248">
          <cell r="C248" t="str">
            <v>H40412LC</v>
          </cell>
          <cell r="D248" t="str">
            <v>M7C PROBE</v>
          </cell>
        </row>
        <row r="249">
          <cell r="C249" t="str">
            <v>H40412LC</v>
          </cell>
          <cell r="D249" t="str">
            <v>M7C PROBE</v>
          </cell>
        </row>
        <row r="250">
          <cell r="C250" t="str">
            <v>H40412LC</v>
          </cell>
          <cell r="D250" t="str">
            <v>M7C PROBE</v>
          </cell>
        </row>
        <row r="251">
          <cell r="C251" t="str">
            <v>H40412LC</v>
          </cell>
          <cell r="D251" t="str">
            <v>M7C PROBE</v>
          </cell>
        </row>
        <row r="252">
          <cell r="C252" t="str">
            <v>H40412LC</v>
          </cell>
          <cell r="D252" t="str">
            <v>M7C PROBE</v>
          </cell>
        </row>
        <row r="253">
          <cell r="C253" t="str">
            <v>H40412LC</v>
          </cell>
          <cell r="D253" t="str">
            <v>M7C PROBE</v>
          </cell>
        </row>
        <row r="254">
          <cell r="C254" t="str">
            <v>H40412LC</v>
          </cell>
          <cell r="D254" t="str">
            <v>M7C PROBE</v>
          </cell>
        </row>
        <row r="255">
          <cell r="C255" t="str">
            <v>H40412LC</v>
          </cell>
          <cell r="D255" t="str">
            <v>M7C PROBE</v>
          </cell>
        </row>
        <row r="256">
          <cell r="C256" t="str">
            <v>H40412LC</v>
          </cell>
          <cell r="D256" t="str">
            <v>M7C PROBE</v>
          </cell>
        </row>
        <row r="257">
          <cell r="C257" t="str">
            <v>H40412LC</v>
          </cell>
          <cell r="D257" t="str">
            <v>M7C PROBE</v>
          </cell>
        </row>
        <row r="258">
          <cell r="C258" t="str">
            <v>H40412LC</v>
          </cell>
          <cell r="D258" t="str">
            <v>M7C PROBE</v>
          </cell>
        </row>
        <row r="259">
          <cell r="C259" t="str">
            <v>H40412LC</v>
          </cell>
          <cell r="D259" t="str">
            <v>M7C PROBE</v>
          </cell>
        </row>
        <row r="260">
          <cell r="C260" t="str">
            <v>H40412LC</v>
          </cell>
          <cell r="D260" t="str">
            <v>M7C PROBE</v>
          </cell>
        </row>
        <row r="261">
          <cell r="C261" t="str">
            <v>H40412LC</v>
          </cell>
          <cell r="D261" t="str">
            <v>M7C PROBE</v>
          </cell>
        </row>
        <row r="262">
          <cell r="C262" t="str">
            <v>H40412LC</v>
          </cell>
          <cell r="D262" t="str">
            <v>M7C PROBE</v>
          </cell>
        </row>
        <row r="263">
          <cell r="C263" t="str">
            <v>H40412LC</v>
          </cell>
          <cell r="D263" t="str">
            <v>M7C PROBE</v>
          </cell>
        </row>
        <row r="264">
          <cell r="C264" t="str">
            <v>H40412LD</v>
          </cell>
          <cell r="D264" t="str">
            <v>M12L PROBE</v>
          </cell>
        </row>
        <row r="265">
          <cell r="C265" t="str">
            <v>H40412LD</v>
          </cell>
          <cell r="D265" t="str">
            <v>M12L PROBE</v>
          </cell>
        </row>
        <row r="266">
          <cell r="C266" t="str">
            <v>H40412LD</v>
          </cell>
          <cell r="D266" t="str">
            <v>M12L PROBE</v>
          </cell>
        </row>
        <row r="267">
          <cell r="C267" t="str">
            <v>H40412LD</v>
          </cell>
          <cell r="D267" t="str">
            <v>M12L PROBE</v>
          </cell>
        </row>
        <row r="268">
          <cell r="C268" t="str">
            <v>H40412LD</v>
          </cell>
          <cell r="D268" t="str">
            <v>M12L PROBE</v>
          </cell>
        </row>
        <row r="269">
          <cell r="C269" t="str">
            <v>H40412LD</v>
          </cell>
          <cell r="D269" t="str">
            <v>M12L PROBE</v>
          </cell>
        </row>
        <row r="270">
          <cell r="C270" t="str">
            <v>H40412LD</v>
          </cell>
          <cell r="D270" t="str">
            <v>M12L PROBE</v>
          </cell>
        </row>
        <row r="271">
          <cell r="C271" t="str">
            <v>H40412LD</v>
          </cell>
          <cell r="D271" t="str">
            <v>M12L PROBE</v>
          </cell>
        </row>
        <row r="272">
          <cell r="C272" t="str">
            <v>H40412LD</v>
          </cell>
          <cell r="D272" t="str">
            <v>M12L PROBE</v>
          </cell>
        </row>
        <row r="273">
          <cell r="C273" t="str">
            <v>H40412LD</v>
          </cell>
          <cell r="D273" t="str">
            <v>M12L PROBE</v>
          </cell>
        </row>
        <row r="274">
          <cell r="C274" t="str">
            <v>H40412LD</v>
          </cell>
          <cell r="D274" t="str">
            <v>M12L PROBE</v>
          </cell>
        </row>
        <row r="275">
          <cell r="C275" t="str">
            <v>H40412LD</v>
          </cell>
          <cell r="D275" t="str">
            <v>M12L PROBE</v>
          </cell>
        </row>
        <row r="276">
          <cell r="C276" t="str">
            <v>H40412LD</v>
          </cell>
          <cell r="D276" t="str">
            <v>M12L PROBE</v>
          </cell>
        </row>
        <row r="277">
          <cell r="C277" t="str">
            <v>H40412LD</v>
          </cell>
          <cell r="D277" t="str">
            <v>M12L PROBE</v>
          </cell>
        </row>
        <row r="278">
          <cell r="C278" t="str">
            <v>H40412LD</v>
          </cell>
          <cell r="D278" t="str">
            <v>M12L PROBE</v>
          </cell>
        </row>
        <row r="279">
          <cell r="C279" t="str">
            <v>H40412LD</v>
          </cell>
          <cell r="D279" t="str">
            <v>M12L PROBE</v>
          </cell>
        </row>
        <row r="280">
          <cell r="C280" t="str">
            <v>H40412LD</v>
          </cell>
          <cell r="D280" t="str">
            <v>M12L PROBE</v>
          </cell>
        </row>
        <row r="281">
          <cell r="C281" t="str">
            <v>H40412LD</v>
          </cell>
          <cell r="D281" t="str">
            <v>M12L PROBE</v>
          </cell>
        </row>
        <row r="282">
          <cell r="C282" t="str">
            <v>H40412LD</v>
          </cell>
          <cell r="D282" t="str">
            <v>M12L PROBE</v>
          </cell>
        </row>
        <row r="283">
          <cell r="C283" t="str">
            <v>H40412LD</v>
          </cell>
          <cell r="D283" t="str">
            <v>M12L PROBE</v>
          </cell>
        </row>
        <row r="284">
          <cell r="C284" t="str">
            <v>H40412LD</v>
          </cell>
          <cell r="D284" t="str">
            <v>M12L PROBE</v>
          </cell>
        </row>
        <row r="285">
          <cell r="C285" t="str">
            <v>H40412LD</v>
          </cell>
          <cell r="D285" t="str">
            <v>M12L PROBE</v>
          </cell>
        </row>
        <row r="286">
          <cell r="C286" t="str">
            <v>H40412LD</v>
          </cell>
          <cell r="D286" t="str">
            <v>M12L PROBE</v>
          </cell>
        </row>
        <row r="287">
          <cell r="C287" t="str">
            <v>H40412LD</v>
          </cell>
          <cell r="D287" t="str">
            <v>M12L PROBE</v>
          </cell>
        </row>
        <row r="288">
          <cell r="C288" t="str">
            <v>H40412LD</v>
          </cell>
          <cell r="D288" t="str">
            <v>M12L PROBE</v>
          </cell>
        </row>
        <row r="289">
          <cell r="C289" t="str">
            <v>H40412LD</v>
          </cell>
          <cell r="D289" t="str">
            <v>M12L PROBE</v>
          </cell>
        </row>
        <row r="290">
          <cell r="C290" t="str">
            <v>H40412LD</v>
          </cell>
          <cell r="D290" t="str">
            <v>M12L PROBE</v>
          </cell>
        </row>
        <row r="291">
          <cell r="C291" t="str">
            <v>H40412LD</v>
          </cell>
          <cell r="D291" t="str">
            <v>M12L PROBE</v>
          </cell>
        </row>
        <row r="292">
          <cell r="C292" t="str">
            <v>H40412LD</v>
          </cell>
          <cell r="D292" t="str">
            <v>M12L PROBE</v>
          </cell>
        </row>
        <row r="293">
          <cell r="C293" t="str">
            <v>H40412LD</v>
          </cell>
          <cell r="D293" t="str">
            <v>M12L PROBE</v>
          </cell>
        </row>
        <row r="294">
          <cell r="C294" t="str">
            <v>H40412LD</v>
          </cell>
          <cell r="D294" t="str">
            <v>M12L PROBE</v>
          </cell>
        </row>
        <row r="295">
          <cell r="C295" t="str">
            <v>H40412LD</v>
          </cell>
          <cell r="D295" t="str">
            <v>M12L PROBE</v>
          </cell>
        </row>
        <row r="296">
          <cell r="C296" t="str">
            <v>H40412LD</v>
          </cell>
          <cell r="D296" t="str">
            <v>M12L PROBE</v>
          </cell>
        </row>
        <row r="297">
          <cell r="C297" t="str">
            <v>H40412LD</v>
          </cell>
          <cell r="D297" t="str">
            <v>M12L PROBE</v>
          </cell>
        </row>
        <row r="298">
          <cell r="C298" t="str">
            <v>H40412LD</v>
          </cell>
          <cell r="D298" t="str">
            <v>M12L PROBE</v>
          </cell>
        </row>
        <row r="299">
          <cell r="C299" t="str">
            <v>H40412LD</v>
          </cell>
          <cell r="D299" t="str">
            <v>M12L PROBE</v>
          </cell>
        </row>
        <row r="300">
          <cell r="C300" t="str">
            <v>H40412LD</v>
          </cell>
          <cell r="D300" t="str">
            <v>M12L PROBE</v>
          </cell>
        </row>
        <row r="301">
          <cell r="C301" t="str">
            <v>H40412LD</v>
          </cell>
          <cell r="D301" t="str">
            <v>M12L PROBE</v>
          </cell>
        </row>
        <row r="302">
          <cell r="C302" t="str">
            <v>H40412LD</v>
          </cell>
          <cell r="D302" t="str">
            <v>M12L PROBE</v>
          </cell>
        </row>
        <row r="303">
          <cell r="C303" t="str">
            <v>H40412LE</v>
          </cell>
          <cell r="D303" t="str">
            <v>E8C PROBE</v>
          </cell>
        </row>
        <row r="304">
          <cell r="C304" t="str">
            <v>H40412LE</v>
          </cell>
          <cell r="D304" t="str">
            <v>E8C PROBE</v>
          </cell>
        </row>
        <row r="305">
          <cell r="C305" t="str">
            <v>H40412LE</v>
          </cell>
          <cell r="D305" t="str">
            <v>E8C PROBE</v>
          </cell>
        </row>
        <row r="306">
          <cell r="C306" t="str">
            <v>H40412LE</v>
          </cell>
          <cell r="D306" t="str">
            <v>E8C PROBE</v>
          </cell>
        </row>
        <row r="307">
          <cell r="C307" t="str">
            <v>H40412LE</v>
          </cell>
          <cell r="D307" t="str">
            <v>E8C PROBE</v>
          </cell>
        </row>
        <row r="308">
          <cell r="C308" t="str">
            <v>H40412LE</v>
          </cell>
          <cell r="D308" t="str">
            <v>E8C PROBE</v>
          </cell>
        </row>
        <row r="309">
          <cell r="C309" t="str">
            <v>H40412LE</v>
          </cell>
          <cell r="D309" t="str">
            <v>E8C PROBE</v>
          </cell>
        </row>
        <row r="310">
          <cell r="C310" t="str">
            <v>H40412LE</v>
          </cell>
          <cell r="D310" t="str">
            <v>E8C PROBE</v>
          </cell>
        </row>
        <row r="311">
          <cell r="C311" t="str">
            <v>H40412LE</v>
          </cell>
          <cell r="D311" t="str">
            <v>E8C PROBE</v>
          </cell>
        </row>
        <row r="312">
          <cell r="C312" t="str">
            <v>H40412LE</v>
          </cell>
          <cell r="D312" t="str">
            <v>E8C PROBE</v>
          </cell>
        </row>
        <row r="313">
          <cell r="C313" t="str">
            <v>H40412LE</v>
          </cell>
          <cell r="D313" t="str">
            <v>E8C PROBE</v>
          </cell>
        </row>
        <row r="314">
          <cell r="C314" t="str">
            <v>H40412LE</v>
          </cell>
          <cell r="D314" t="str">
            <v>E8C PROBE</v>
          </cell>
        </row>
        <row r="315">
          <cell r="C315" t="str">
            <v>H40412LE</v>
          </cell>
          <cell r="D315" t="str">
            <v>E8C PROBE</v>
          </cell>
        </row>
        <row r="316">
          <cell r="C316" t="str">
            <v>H40412LE</v>
          </cell>
          <cell r="D316" t="str">
            <v>E8C PROBE</v>
          </cell>
        </row>
        <row r="317">
          <cell r="C317" t="str">
            <v>H40412LE</v>
          </cell>
          <cell r="D317" t="str">
            <v>E8C PROBE</v>
          </cell>
        </row>
        <row r="318">
          <cell r="C318" t="str">
            <v>H40412LE</v>
          </cell>
          <cell r="D318" t="str">
            <v>E8C PROBE</v>
          </cell>
        </row>
        <row r="319">
          <cell r="C319" t="str">
            <v>H40412LE</v>
          </cell>
          <cell r="D319" t="str">
            <v>E8C PROBE</v>
          </cell>
        </row>
        <row r="320">
          <cell r="C320" t="str">
            <v>H40412LE</v>
          </cell>
          <cell r="D320" t="str">
            <v>E8C PROBE</v>
          </cell>
        </row>
        <row r="321">
          <cell r="C321" t="str">
            <v>H40412LE</v>
          </cell>
          <cell r="D321" t="str">
            <v>E8C PROBE</v>
          </cell>
        </row>
        <row r="322">
          <cell r="C322" t="str">
            <v>H40412LE</v>
          </cell>
          <cell r="D322" t="str">
            <v>E8C PROBE</v>
          </cell>
        </row>
        <row r="323">
          <cell r="C323" t="str">
            <v>H40412LE</v>
          </cell>
          <cell r="D323" t="str">
            <v>E8C PROBE</v>
          </cell>
        </row>
        <row r="324">
          <cell r="C324" t="str">
            <v>H40412LE</v>
          </cell>
          <cell r="D324" t="str">
            <v>E8C PROBE</v>
          </cell>
        </row>
        <row r="325">
          <cell r="C325" t="str">
            <v>H40412LE</v>
          </cell>
          <cell r="D325" t="str">
            <v>E8C PROBE</v>
          </cell>
        </row>
        <row r="326">
          <cell r="C326" t="str">
            <v>H40412LE</v>
          </cell>
          <cell r="D326" t="str">
            <v>E8C PROBE</v>
          </cell>
        </row>
        <row r="327">
          <cell r="C327" t="str">
            <v>H40412LE</v>
          </cell>
          <cell r="D327" t="str">
            <v>E8C PROBE</v>
          </cell>
        </row>
        <row r="328">
          <cell r="C328" t="str">
            <v>H40412LE</v>
          </cell>
          <cell r="D328" t="str">
            <v>E8C PROBE</v>
          </cell>
        </row>
        <row r="329">
          <cell r="C329" t="str">
            <v>H40412LE</v>
          </cell>
          <cell r="D329" t="str">
            <v>E8C PROBE</v>
          </cell>
        </row>
        <row r="330">
          <cell r="C330" t="str">
            <v>H40412LE</v>
          </cell>
          <cell r="D330" t="str">
            <v>E8C PROBE</v>
          </cell>
        </row>
        <row r="331">
          <cell r="C331" t="str">
            <v>H40412LE</v>
          </cell>
          <cell r="D331" t="str">
            <v>E8C PROBE</v>
          </cell>
        </row>
        <row r="332">
          <cell r="C332" t="str">
            <v>H40412LE</v>
          </cell>
          <cell r="D332" t="str">
            <v>E8C PROBE</v>
          </cell>
        </row>
        <row r="333">
          <cell r="C333" t="str">
            <v>H40412LE</v>
          </cell>
          <cell r="D333" t="str">
            <v>E8C PROBE</v>
          </cell>
        </row>
        <row r="334">
          <cell r="C334" t="str">
            <v>H40412LE</v>
          </cell>
          <cell r="D334" t="str">
            <v>E8C PROBE</v>
          </cell>
        </row>
        <row r="335">
          <cell r="C335" t="str">
            <v>H40412LE</v>
          </cell>
          <cell r="D335" t="str">
            <v>E8C PROBE</v>
          </cell>
        </row>
        <row r="336">
          <cell r="C336" t="str">
            <v>H40412LE</v>
          </cell>
          <cell r="D336" t="str">
            <v>E8C PROBE</v>
          </cell>
        </row>
        <row r="337">
          <cell r="C337" t="str">
            <v>H40412LE</v>
          </cell>
          <cell r="D337" t="str">
            <v>E8C PROBE</v>
          </cell>
        </row>
        <row r="338">
          <cell r="C338" t="str">
            <v>H40412LE</v>
          </cell>
          <cell r="D338" t="str">
            <v>E8C PROBE</v>
          </cell>
        </row>
        <row r="339">
          <cell r="C339" t="str">
            <v>H40412LE</v>
          </cell>
          <cell r="D339" t="str">
            <v>E8C PROBE</v>
          </cell>
        </row>
        <row r="340">
          <cell r="C340" t="str">
            <v>H40412LE</v>
          </cell>
          <cell r="D340" t="str">
            <v>E8C PROBE</v>
          </cell>
        </row>
        <row r="341">
          <cell r="C341" t="str">
            <v>H40412LE</v>
          </cell>
          <cell r="D341" t="str">
            <v>E8C PROBE</v>
          </cell>
        </row>
        <row r="342">
          <cell r="C342" t="str">
            <v>H40412LE</v>
          </cell>
          <cell r="D342" t="str">
            <v>E8C PROBE</v>
          </cell>
        </row>
        <row r="343">
          <cell r="C343" t="str">
            <v>H40412LE</v>
          </cell>
          <cell r="D343" t="str">
            <v>E8C PROBE</v>
          </cell>
        </row>
        <row r="344">
          <cell r="C344" t="str">
            <v>H40412LE</v>
          </cell>
          <cell r="D344" t="str">
            <v>E8C PROBE</v>
          </cell>
        </row>
        <row r="345">
          <cell r="C345" t="str">
            <v>H40412LE</v>
          </cell>
          <cell r="D345" t="str">
            <v>E8C PROBE</v>
          </cell>
        </row>
        <row r="346">
          <cell r="C346" t="str">
            <v>H40412LE</v>
          </cell>
          <cell r="D346" t="str">
            <v>E8C PROBE</v>
          </cell>
        </row>
        <row r="347">
          <cell r="C347" t="str">
            <v>H40412LE</v>
          </cell>
          <cell r="D347" t="str">
            <v>E8C PROBE</v>
          </cell>
        </row>
        <row r="348">
          <cell r="C348" t="str">
            <v>H40412LE</v>
          </cell>
          <cell r="D348" t="str">
            <v>E8C PROBE</v>
          </cell>
        </row>
        <row r="349">
          <cell r="C349" t="str">
            <v>H40412LE</v>
          </cell>
          <cell r="D349" t="str">
            <v>E8C PROBE</v>
          </cell>
        </row>
        <row r="350">
          <cell r="C350" t="str">
            <v>H40412LF</v>
          </cell>
          <cell r="D350" t="str">
            <v>7L PROBE</v>
          </cell>
        </row>
        <row r="351">
          <cell r="C351" t="str">
            <v>H40412LF</v>
          </cell>
          <cell r="D351" t="str">
            <v>7L PROBE</v>
          </cell>
        </row>
        <row r="352">
          <cell r="C352" t="str">
            <v>H40412LF</v>
          </cell>
          <cell r="D352" t="str">
            <v>7L PROBE</v>
          </cell>
        </row>
        <row r="353">
          <cell r="C353" t="str">
            <v>H40412LF</v>
          </cell>
          <cell r="D353" t="str">
            <v>7L PROBE</v>
          </cell>
        </row>
        <row r="354">
          <cell r="C354" t="str">
            <v>H40412LF</v>
          </cell>
          <cell r="D354" t="str">
            <v>7L PROBE</v>
          </cell>
        </row>
        <row r="355">
          <cell r="C355" t="str">
            <v>H40412LF</v>
          </cell>
          <cell r="D355" t="str">
            <v>7L PROBE</v>
          </cell>
        </row>
        <row r="356">
          <cell r="C356" t="str">
            <v>H40412LF</v>
          </cell>
          <cell r="D356" t="str">
            <v>7L PROBE</v>
          </cell>
        </row>
        <row r="357">
          <cell r="C357" t="str">
            <v>H40412LF</v>
          </cell>
          <cell r="D357" t="str">
            <v>7L PROBE</v>
          </cell>
        </row>
        <row r="358">
          <cell r="C358" t="str">
            <v>H40412LF</v>
          </cell>
          <cell r="D358" t="str">
            <v>7L PROBE</v>
          </cell>
        </row>
        <row r="359">
          <cell r="C359" t="str">
            <v>H40412LF</v>
          </cell>
          <cell r="D359" t="str">
            <v>7L PROBE</v>
          </cell>
        </row>
        <row r="360">
          <cell r="C360" t="str">
            <v>H40412LF</v>
          </cell>
          <cell r="D360" t="str">
            <v>7L PROBE</v>
          </cell>
        </row>
        <row r="361">
          <cell r="C361" t="str">
            <v>H40412LF</v>
          </cell>
          <cell r="D361" t="str">
            <v>7L PROBE</v>
          </cell>
        </row>
        <row r="362">
          <cell r="C362" t="str">
            <v>H40412LF</v>
          </cell>
          <cell r="D362" t="str">
            <v>7L PROBE</v>
          </cell>
        </row>
        <row r="363">
          <cell r="C363" t="str">
            <v>H40412LF</v>
          </cell>
          <cell r="D363" t="str">
            <v>7L PROBE</v>
          </cell>
        </row>
        <row r="364">
          <cell r="C364" t="str">
            <v>H40412LF</v>
          </cell>
          <cell r="D364" t="str">
            <v>7L PROBE</v>
          </cell>
        </row>
        <row r="365">
          <cell r="C365" t="str">
            <v>H40412LF</v>
          </cell>
          <cell r="D365" t="str">
            <v>7L PROBE</v>
          </cell>
        </row>
        <row r="366">
          <cell r="C366" t="str">
            <v>H40412LF</v>
          </cell>
          <cell r="D366" t="str">
            <v>7L PROBE</v>
          </cell>
        </row>
        <row r="367">
          <cell r="C367" t="str">
            <v>H40412LF</v>
          </cell>
          <cell r="D367" t="str">
            <v>7L PROBE</v>
          </cell>
        </row>
        <row r="368">
          <cell r="C368" t="str">
            <v>H40412LF</v>
          </cell>
          <cell r="D368" t="str">
            <v>7L PROBE</v>
          </cell>
        </row>
        <row r="369">
          <cell r="C369" t="str">
            <v>H40412LF</v>
          </cell>
          <cell r="D369" t="str">
            <v>7L PROBE</v>
          </cell>
        </row>
        <row r="370">
          <cell r="C370" t="str">
            <v>H40412LF</v>
          </cell>
          <cell r="D370" t="str">
            <v>7L PROBE</v>
          </cell>
        </row>
        <row r="371">
          <cell r="C371" t="str">
            <v>H40412LF</v>
          </cell>
          <cell r="D371" t="str">
            <v>7L PROBE</v>
          </cell>
        </row>
        <row r="372">
          <cell r="C372" t="str">
            <v>H40412LF</v>
          </cell>
          <cell r="D372" t="str">
            <v>7L PROBE</v>
          </cell>
        </row>
        <row r="373">
          <cell r="C373" t="str">
            <v>H40412LF</v>
          </cell>
          <cell r="D373" t="str">
            <v>7L PROBE</v>
          </cell>
        </row>
        <row r="374">
          <cell r="C374" t="str">
            <v>H40412LF</v>
          </cell>
          <cell r="D374" t="str">
            <v>7L PROBE</v>
          </cell>
        </row>
        <row r="375">
          <cell r="C375" t="str">
            <v>H40412LF</v>
          </cell>
          <cell r="D375" t="str">
            <v>7L PROBE</v>
          </cell>
        </row>
        <row r="376">
          <cell r="C376" t="str">
            <v>H40412LF</v>
          </cell>
          <cell r="D376" t="str">
            <v>7L PROBE</v>
          </cell>
        </row>
        <row r="377">
          <cell r="C377" t="str">
            <v>H40412LF</v>
          </cell>
          <cell r="D377" t="str">
            <v>7L PROBE</v>
          </cell>
        </row>
        <row r="378">
          <cell r="C378" t="str">
            <v>H40412LF</v>
          </cell>
          <cell r="D378" t="str">
            <v>7L PROBE</v>
          </cell>
        </row>
        <row r="379">
          <cell r="C379" t="str">
            <v>H40412LF</v>
          </cell>
          <cell r="D379" t="str">
            <v>7L PROBE</v>
          </cell>
        </row>
        <row r="380">
          <cell r="C380" t="str">
            <v>H40412LF</v>
          </cell>
          <cell r="D380" t="str">
            <v>7L PROBE</v>
          </cell>
        </row>
        <row r="381">
          <cell r="C381" t="str">
            <v>H40412LF</v>
          </cell>
          <cell r="D381" t="str">
            <v>7L PROBE</v>
          </cell>
        </row>
        <row r="382">
          <cell r="C382" t="str">
            <v>H40412LF</v>
          </cell>
          <cell r="D382" t="str">
            <v>7L PROBE</v>
          </cell>
        </row>
        <row r="383">
          <cell r="C383" t="str">
            <v>H40412LF</v>
          </cell>
          <cell r="D383" t="str">
            <v>7L PROBE</v>
          </cell>
        </row>
        <row r="384">
          <cell r="C384" t="str">
            <v>H40412LF</v>
          </cell>
          <cell r="D384" t="str">
            <v>7L PROBE</v>
          </cell>
        </row>
        <row r="385">
          <cell r="C385" t="str">
            <v>H40412LF</v>
          </cell>
          <cell r="D385" t="str">
            <v>7L PROBE</v>
          </cell>
        </row>
        <row r="386">
          <cell r="C386" t="str">
            <v>H40412LF</v>
          </cell>
          <cell r="D386" t="str">
            <v>7L PROBE</v>
          </cell>
        </row>
        <row r="387">
          <cell r="C387" t="str">
            <v>H40412LF</v>
          </cell>
          <cell r="D387" t="str">
            <v>7L PROBE</v>
          </cell>
        </row>
        <row r="388">
          <cell r="C388" t="str">
            <v>H40412LF</v>
          </cell>
          <cell r="D388" t="str">
            <v>7L PROBE</v>
          </cell>
        </row>
        <row r="389">
          <cell r="C389" t="str">
            <v>H40412LF</v>
          </cell>
          <cell r="D389" t="str">
            <v>7L PROBE</v>
          </cell>
        </row>
        <row r="390">
          <cell r="C390" t="str">
            <v>H40412LF</v>
          </cell>
          <cell r="D390" t="str">
            <v>7L PROBE</v>
          </cell>
        </row>
        <row r="391">
          <cell r="C391" t="str">
            <v>H40412LF</v>
          </cell>
          <cell r="D391" t="str">
            <v>7L PROBE</v>
          </cell>
        </row>
        <row r="392">
          <cell r="C392" t="str">
            <v>H40412LF</v>
          </cell>
          <cell r="D392" t="str">
            <v>7L PROBE</v>
          </cell>
        </row>
        <row r="393">
          <cell r="C393" t="str">
            <v>H40412LF</v>
          </cell>
          <cell r="D393" t="str">
            <v>7L PROBE</v>
          </cell>
        </row>
        <row r="394">
          <cell r="C394" t="str">
            <v>H40412LF</v>
          </cell>
          <cell r="D394" t="str">
            <v>7L PROBE</v>
          </cell>
        </row>
        <row r="395">
          <cell r="C395" t="str">
            <v>H40412LF</v>
          </cell>
          <cell r="D395" t="str">
            <v>7L PROBE</v>
          </cell>
        </row>
        <row r="396">
          <cell r="C396" t="str">
            <v>H40412LF</v>
          </cell>
          <cell r="D396" t="str">
            <v>7L PROBE</v>
          </cell>
        </row>
        <row r="397">
          <cell r="C397" t="str">
            <v>H40412LF</v>
          </cell>
          <cell r="D397" t="str">
            <v>7L PROBE</v>
          </cell>
        </row>
        <row r="398">
          <cell r="C398" t="str">
            <v>H40412LF</v>
          </cell>
          <cell r="D398" t="str">
            <v>7L PROBE</v>
          </cell>
        </row>
        <row r="399">
          <cell r="C399" t="str">
            <v>H40412LF</v>
          </cell>
          <cell r="D399" t="str">
            <v>7L PROBE</v>
          </cell>
        </row>
        <row r="400">
          <cell r="C400" t="str">
            <v>H40412LF</v>
          </cell>
          <cell r="D400" t="str">
            <v>7L PROBE</v>
          </cell>
        </row>
        <row r="401">
          <cell r="C401" t="str">
            <v>H40412LF</v>
          </cell>
          <cell r="D401" t="str">
            <v>7L PROBE</v>
          </cell>
        </row>
        <row r="402">
          <cell r="C402" t="str">
            <v>H40412LF</v>
          </cell>
          <cell r="D402" t="str">
            <v>7L PROBE</v>
          </cell>
        </row>
        <row r="403">
          <cell r="C403" t="str">
            <v>H40412LF</v>
          </cell>
          <cell r="D403" t="str">
            <v>7L PROBE</v>
          </cell>
        </row>
        <row r="404">
          <cell r="C404" t="str">
            <v>H40412LF</v>
          </cell>
          <cell r="D404" t="str">
            <v>7L PROBE</v>
          </cell>
        </row>
        <row r="405">
          <cell r="C405" t="str">
            <v>H40412LF</v>
          </cell>
          <cell r="D405" t="str">
            <v>7L PROBE</v>
          </cell>
        </row>
        <row r="406">
          <cell r="C406" t="str">
            <v>H40412LF</v>
          </cell>
          <cell r="D406" t="str">
            <v>7L PROBE</v>
          </cell>
        </row>
        <row r="407">
          <cell r="C407" t="str">
            <v>H40412LF</v>
          </cell>
          <cell r="D407" t="str">
            <v>7L PROBE</v>
          </cell>
        </row>
        <row r="408">
          <cell r="C408" t="str">
            <v>H40412LF</v>
          </cell>
          <cell r="D408" t="str">
            <v>7L PROBE</v>
          </cell>
        </row>
        <row r="409">
          <cell r="C409" t="str">
            <v>H40412LF</v>
          </cell>
          <cell r="D409" t="str">
            <v>7L PROBE</v>
          </cell>
        </row>
        <row r="410">
          <cell r="C410" t="str">
            <v>H40412LF</v>
          </cell>
          <cell r="D410" t="str">
            <v>7L PROBE</v>
          </cell>
        </row>
        <row r="411">
          <cell r="C411" t="str">
            <v>H40412LG</v>
          </cell>
          <cell r="D411" t="str">
            <v>10L PROBE</v>
          </cell>
        </row>
        <row r="412">
          <cell r="C412" t="str">
            <v>H40412LG</v>
          </cell>
          <cell r="D412" t="str">
            <v>10L PROBE</v>
          </cell>
        </row>
        <row r="413">
          <cell r="C413" t="str">
            <v>H40412LG</v>
          </cell>
          <cell r="D413" t="str">
            <v>10L PROBE</v>
          </cell>
        </row>
        <row r="414">
          <cell r="C414" t="str">
            <v>H40412LG</v>
          </cell>
          <cell r="D414" t="str">
            <v>10L PROBE</v>
          </cell>
        </row>
        <row r="415">
          <cell r="C415" t="str">
            <v>H40412LG</v>
          </cell>
          <cell r="D415" t="str">
            <v>10L PROBE</v>
          </cell>
        </row>
        <row r="416">
          <cell r="C416" t="str">
            <v>H40412LG</v>
          </cell>
          <cell r="D416" t="str">
            <v>10L PROBE</v>
          </cell>
        </row>
        <row r="417">
          <cell r="C417" t="str">
            <v>H40412LG</v>
          </cell>
          <cell r="D417" t="str">
            <v>10L PROBE</v>
          </cell>
        </row>
        <row r="418">
          <cell r="C418" t="str">
            <v>H40412LG</v>
          </cell>
          <cell r="D418" t="str">
            <v>10L PROBE</v>
          </cell>
        </row>
        <row r="419">
          <cell r="C419" t="str">
            <v>H40412LG</v>
          </cell>
          <cell r="D419" t="str">
            <v>10L PROBE</v>
          </cell>
        </row>
        <row r="420">
          <cell r="C420" t="str">
            <v>H40412LG</v>
          </cell>
          <cell r="D420" t="str">
            <v>10L PROBE</v>
          </cell>
        </row>
        <row r="421">
          <cell r="C421" t="str">
            <v>H40412LG</v>
          </cell>
          <cell r="D421" t="str">
            <v>10L PROBE</v>
          </cell>
        </row>
        <row r="422">
          <cell r="C422" t="str">
            <v>H40412LG</v>
          </cell>
          <cell r="D422" t="str">
            <v>10L PROBE</v>
          </cell>
        </row>
        <row r="423">
          <cell r="C423" t="str">
            <v>H40412LG</v>
          </cell>
          <cell r="D423" t="str">
            <v>10L PROBE</v>
          </cell>
        </row>
        <row r="424">
          <cell r="C424" t="str">
            <v>H40412LG</v>
          </cell>
          <cell r="D424" t="str">
            <v>10L PROBE</v>
          </cell>
        </row>
        <row r="425">
          <cell r="C425" t="str">
            <v>H40412LG</v>
          </cell>
          <cell r="D425" t="str">
            <v>10L PROBE</v>
          </cell>
        </row>
        <row r="426">
          <cell r="C426" t="str">
            <v>H40412LG</v>
          </cell>
          <cell r="D426" t="str">
            <v>10L PROBE</v>
          </cell>
        </row>
        <row r="427">
          <cell r="C427" t="str">
            <v>H40412LG</v>
          </cell>
          <cell r="D427" t="str">
            <v>10L PROBE</v>
          </cell>
        </row>
        <row r="428">
          <cell r="C428" t="str">
            <v>H40412LG</v>
          </cell>
          <cell r="D428" t="str">
            <v>10L PROBE</v>
          </cell>
        </row>
        <row r="429">
          <cell r="C429" t="str">
            <v>H40412LG</v>
          </cell>
          <cell r="D429" t="str">
            <v>10L PROBE</v>
          </cell>
        </row>
        <row r="430">
          <cell r="C430" t="str">
            <v>H40412LG</v>
          </cell>
          <cell r="D430" t="str">
            <v>10L PROBE</v>
          </cell>
        </row>
        <row r="431">
          <cell r="C431" t="str">
            <v>H40412LG</v>
          </cell>
          <cell r="D431" t="str">
            <v>10L PROBE</v>
          </cell>
        </row>
        <row r="432">
          <cell r="C432" t="str">
            <v>H40412LG</v>
          </cell>
          <cell r="D432" t="str">
            <v>10L PROBE</v>
          </cell>
        </row>
        <row r="433">
          <cell r="C433" t="str">
            <v>H40412LG</v>
          </cell>
          <cell r="D433" t="str">
            <v>10L PROBE</v>
          </cell>
        </row>
        <row r="434">
          <cell r="C434" t="str">
            <v>H40412LG</v>
          </cell>
          <cell r="D434" t="str">
            <v>10L PROBE</v>
          </cell>
        </row>
        <row r="435">
          <cell r="C435" t="str">
            <v>H40412LG</v>
          </cell>
          <cell r="D435" t="str">
            <v>10L PROBE</v>
          </cell>
        </row>
        <row r="436">
          <cell r="C436" t="str">
            <v>H40412LG</v>
          </cell>
          <cell r="D436" t="str">
            <v>10L PROBE</v>
          </cell>
        </row>
        <row r="437">
          <cell r="C437" t="str">
            <v>H40412LG</v>
          </cell>
          <cell r="D437" t="str">
            <v>10L PROBE</v>
          </cell>
        </row>
        <row r="438">
          <cell r="C438" t="str">
            <v>H40412LG</v>
          </cell>
          <cell r="D438" t="str">
            <v>10L PROBE</v>
          </cell>
        </row>
        <row r="439">
          <cell r="C439" t="str">
            <v>H40412LG</v>
          </cell>
          <cell r="D439" t="str">
            <v>10L PROBE</v>
          </cell>
        </row>
        <row r="440">
          <cell r="C440" t="str">
            <v>H40412LG</v>
          </cell>
          <cell r="D440" t="str">
            <v>10L PROBE</v>
          </cell>
        </row>
        <row r="441">
          <cell r="C441" t="str">
            <v>H40412LG</v>
          </cell>
          <cell r="D441" t="str">
            <v>10L PROBE</v>
          </cell>
        </row>
        <row r="442">
          <cell r="C442" t="str">
            <v>H40412LG</v>
          </cell>
          <cell r="D442" t="str">
            <v>10L PROBE</v>
          </cell>
        </row>
        <row r="443">
          <cell r="C443" t="str">
            <v>H40412LG</v>
          </cell>
          <cell r="D443" t="str">
            <v>10L PROBE</v>
          </cell>
        </row>
        <row r="444">
          <cell r="C444" t="str">
            <v>H40412LG</v>
          </cell>
          <cell r="D444" t="str">
            <v>10L PROBE</v>
          </cell>
        </row>
        <row r="445">
          <cell r="C445" t="str">
            <v>H40412LG</v>
          </cell>
          <cell r="D445" t="str">
            <v>10L PROBE</v>
          </cell>
        </row>
        <row r="446">
          <cell r="C446" t="str">
            <v>H40412LG</v>
          </cell>
          <cell r="D446" t="str">
            <v>10L PROBE</v>
          </cell>
        </row>
        <row r="447">
          <cell r="C447" t="str">
            <v>H40412LG</v>
          </cell>
          <cell r="D447" t="str">
            <v>10L PROBE</v>
          </cell>
        </row>
        <row r="448">
          <cell r="C448" t="str">
            <v>H40412LG</v>
          </cell>
          <cell r="D448" t="str">
            <v>10L PROBE</v>
          </cell>
        </row>
        <row r="449">
          <cell r="C449" t="str">
            <v>H40412LG</v>
          </cell>
          <cell r="D449" t="str">
            <v>10L PROBE</v>
          </cell>
        </row>
        <row r="450">
          <cell r="C450" t="str">
            <v>H40412LG</v>
          </cell>
          <cell r="D450" t="str">
            <v>10L PROBE</v>
          </cell>
        </row>
        <row r="451">
          <cell r="C451" t="str">
            <v>H40412LG</v>
          </cell>
          <cell r="D451" t="str">
            <v>10L PROBE</v>
          </cell>
        </row>
        <row r="452">
          <cell r="C452" t="str">
            <v>H40412LG</v>
          </cell>
          <cell r="D452" t="str">
            <v>10L PROBE</v>
          </cell>
        </row>
        <row r="453">
          <cell r="C453" t="str">
            <v>H40412LG</v>
          </cell>
          <cell r="D453" t="str">
            <v>10L PROBE</v>
          </cell>
        </row>
        <row r="454">
          <cell r="C454" t="str">
            <v>H40412LG</v>
          </cell>
          <cell r="D454" t="str">
            <v>10L PROBE</v>
          </cell>
        </row>
        <row r="455">
          <cell r="C455" t="str">
            <v>H40412LG</v>
          </cell>
          <cell r="D455" t="str">
            <v>10L PROBE</v>
          </cell>
        </row>
        <row r="456">
          <cell r="C456" t="str">
            <v>H40412LG</v>
          </cell>
          <cell r="D456" t="str">
            <v>10L PROBE</v>
          </cell>
        </row>
        <row r="457">
          <cell r="C457" t="str">
            <v>H40412LG</v>
          </cell>
          <cell r="D457" t="str">
            <v>10L PROBE</v>
          </cell>
        </row>
        <row r="458">
          <cell r="C458" t="str">
            <v>H40412LG</v>
          </cell>
          <cell r="D458" t="str">
            <v>10L PROBE</v>
          </cell>
        </row>
        <row r="459">
          <cell r="C459" t="str">
            <v>H40412LG</v>
          </cell>
          <cell r="D459" t="str">
            <v>10L PROBE</v>
          </cell>
        </row>
        <row r="460">
          <cell r="C460" t="str">
            <v>H40412LG</v>
          </cell>
          <cell r="D460" t="str">
            <v>10L PROBE</v>
          </cell>
        </row>
        <row r="461">
          <cell r="C461" t="str">
            <v>H40412LG</v>
          </cell>
          <cell r="D461" t="str">
            <v>10L PROBE</v>
          </cell>
        </row>
        <row r="462">
          <cell r="C462" t="str">
            <v>H40412LG</v>
          </cell>
          <cell r="D462" t="str">
            <v>10L PROBE</v>
          </cell>
        </row>
        <row r="463">
          <cell r="C463" t="str">
            <v>H40412LG</v>
          </cell>
          <cell r="D463" t="str">
            <v>10L PROBE</v>
          </cell>
        </row>
        <row r="464">
          <cell r="C464" t="str">
            <v>H40412LG</v>
          </cell>
          <cell r="D464" t="str">
            <v>10L PROBE</v>
          </cell>
        </row>
        <row r="465">
          <cell r="C465" t="str">
            <v>H40412LG</v>
          </cell>
          <cell r="D465" t="str">
            <v>10L PROBE</v>
          </cell>
        </row>
        <row r="466">
          <cell r="C466" t="str">
            <v>H40412LG</v>
          </cell>
          <cell r="D466" t="str">
            <v>10L PROBE</v>
          </cell>
        </row>
        <row r="467">
          <cell r="C467" t="str">
            <v>H40412LG</v>
          </cell>
          <cell r="D467" t="str">
            <v>10L PROBE</v>
          </cell>
        </row>
        <row r="468">
          <cell r="C468" t="str">
            <v>H40412LG</v>
          </cell>
          <cell r="D468" t="str">
            <v>10L PROBE</v>
          </cell>
        </row>
        <row r="469">
          <cell r="C469" t="str">
            <v>H40412LG</v>
          </cell>
          <cell r="D469" t="str">
            <v>10L PROBE</v>
          </cell>
        </row>
        <row r="470">
          <cell r="C470" t="str">
            <v>H40412LG</v>
          </cell>
          <cell r="D470" t="str">
            <v>10L PROBE</v>
          </cell>
        </row>
        <row r="471">
          <cell r="C471" t="str">
            <v>H40412LG</v>
          </cell>
          <cell r="D471" t="str">
            <v>10L PROBE</v>
          </cell>
        </row>
        <row r="472">
          <cell r="C472" t="str">
            <v>H40412LG</v>
          </cell>
          <cell r="D472" t="str">
            <v>10L PROBE</v>
          </cell>
        </row>
        <row r="473">
          <cell r="C473" t="str">
            <v>H40412LG</v>
          </cell>
          <cell r="D473" t="str">
            <v>10L PROBE</v>
          </cell>
        </row>
        <row r="474">
          <cell r="C474" t="str">
            <v>H40412LG</v>
          </cell>
          <cell r="D474" t="str">
            <v>10L PROBE</v>
          </cell>
        </row>
        <row r="475">
          <cell r="C475" t="str">
            <v>H40412LG</v>
          </cell>
          <cell r="D475" t="str">
            <v>10L PROBE</v>
          </cell>
        </row>
        <row r="476">
          <cell r="C476" t="str">
            <v>H40412LG</v>
          </cell>
          <cell r="D476" t="str">
            <v>10L PROBE</v>
          </cell>
        </row>
        <row r="477">
          <cell r="C477" t="str">
            <v>H40412LG</v>
          </cell>
          <cell r="D477" t="str">
            <v>10L PROBE</v>
          </cell>
        </row>
        <row r="478">
          <cell r="C478" t="str">
            <v>H40412LG</v>
          </cell>
          <cell r="D478" t="str">
            <v>10L PROBE</v>
          </cell>
        </row>
        <row r="479">
          <cell r="C479" t="str">
            <v>H40412LG</v>
          </cell>
          <cell r="D479" t="str">
            <v>10L PROBE</v>
          </cell>
        </row>
        <row r="480">
          <cell r="C480" t="str">
            <v>H40412LG</v>
          </cell>
          <cell r="D480" t="str">
            <v>10L PROBE</v>
          </cell>
        </row>
        <row r="481">
          <cell r="C481" t="str">
            <v>H40412LG</v>
          </cell>
          <cell r="D481" t="str">
            <v>10L PROBE</v>
          </cell>
        </row>
        <row r="482">
          <cell r="C482" t="str">
            <v>H40412LG</v>
          </cell>
          <cell r="D482" t="str">
            <v>10L PROBE</v>
          </cell>
        </row>
        <row r="483">
          <cell r="C483" t="str">
            <v>H40412LG</v>
          </cell>
          <cell r="D483" t="str">
            <v>10L PROBE</v>
          </cell>
        </row>
        <row r="484">
          <cell r="C484" t="str">
            <v>H40412LG</v>
          </cell>
          <cell r="D484" t="str">
            <v>10L PROBE</v>
          </cell>
        </row>
        <row r="485">
          <cell r="C485" t="str">
            <v>H40412LG</v>
          </cell>
          <cell r="D485" t="str">
            <v>10L PROBE</v>
          </cell>
        </row>
        <row r="486">
          <cell r="C486" t="str">
            <v>H40412LG</v>
          </cell>
          <cell r="D486" t="str">
            <v>10L PROBE</v>
          </cell>
        </row>
        <row r="487">
          <cell r="C487" t="str">
            <v>H40412LH</v>
          </cell>
          <cell r="D487" t="str">
            <v>12L PROBE</v>
          </cell>
        </row>
        <row r="488">
          <cell r="C488" t="str">
            <v>H40412LH</v>
          </cell>
          <cell r="D488" t="str">
            <v>12L PROBE</v>
          </cell>
        </row>
        <row r="489">
          <cell r="C489" t="str">
            <v>H40412LH</v>
          </cell>
          <cell r="D489" t="str">
            <v>12L PROBE</v>
          </cell>
        </row>
        <row r="490">
          <cell r="C490" t="str">
            <v>H40412LH</v>
          </cell>
          <cell r="D490" t="str">
            <v>12L PROBE</v>
          </cell>
        </row>
        <row r="491">
          <cell r="C491" t="str">
            <v>H40412LH</v>
          </cell>
          <cell r="D491" t="str">
            <v>12L PROBE</v>
          </cell>
        </row>
        <row r="492">
          <cell r="C492" t="str">
            <v>H40412LH</v>
          </cell>
          <cell r="D492" t="str">
            <v>12L PROBE</v>
          </cell>
        </row>
        <row r="493">
          <cell r="C493" t="str">
            <v>H40602LN</v>
          </cell>
          <cell r="D493" t="str">
            <v>E721 PROBE</v>
          </cell>
        </row>
        <row r="494">
          <cell r="C494" t="str">
            <v>H40602LN</v>
          </cell>
          <cell r="D494" t="str">
            <v>E721 PROBE</v>
          </cell>
        </row>
        <row r="495">
          <cell r="C495" t="str">
            <v>H4091PC</v>
          </cell>
          <cell r="D495" t="str">
            <v>10S PROBE</v>
          </cell>
        </row>
        <row r="496">
          <cell r="C496" t="str">
            <v>H4091PC</v>
          </cell>
          <cell r="D496" t="str">
            <v>10S PROBE</v>
          </cell>
        </row>
        <row r="497">
          <cell r="C497" t="str">
            <v>H4120KD</v>
          </cell>
          <cell r="D497" t="str">
            <v>SONY UPD2600S COLOR THERMAL PR</v>
          </cell>
        </row>
        <row r="498">
          <cell r="C498" t="str">
            <v>H4120KD</v>
          </cell>
          <cell r="D498" t="str">
            <v>SONY UPD2600S COLOR THERMAL PR</v>
          </cell>
        </row>
        <row r="499">
          <cell r="C499" t="str">
            <v>H4120KD</v>
          </cell>
          <cell r="D499" t="str">
            <v>SONY UPD2600S COLOR THERMAL PR</v>
          </cell>
        </row>
        <row r="500">
          <cell r="C500" t="str">
            <v>H4120KD</v>
          </cell>
          <cell r="D500" t="str">
            <v>SONY UPD2600S COLOR THERMAL PR</v>
          </cell>
        </row>
        <row r="501">
          <cell r="C501" t="str">
            <v>H4120KD</v>
          </cell>
          <cell r="D501" t="str">
            <v>SONY UPD2600S COLOR THERMAL PR</v>
          </cell>
        </row>
        <row r="502">
          <cell r="C502" t="str">
            <v>H4120KD</v>
          </cell>
          <cell r="D502" t="str">
            <v>SONY UPD2600S COLOR THERMAL PR</v>
          </cell>
        </row>
        <row r="503">
          <cell r="C503" t="str">
            <v>H4120KD</v>
          </cell>
          <cell r="D503" t="str">
            <v>SONY UPD2600S COLOR THERMAL PR</v>
          </cell>
        </row>
        <row r="504">
          <cell r="C504" t="str">
            <v>H4120MC</v>
          </cell>
          <cell r="D504" t="str">
            <v>SONY 5600MD PRINTER</v>
          </cell>
        </row>
        <row r="505">
          <cell r="C505" t="str">
            <v>H4120PC</v>
          </cell>
          <cell r="D505" t="str">
            <v>COLOR PRINTER PACKAGE, (H4800S</v>
          </cell>
        </row>
        <row r="506">
          <cell r="C506" t="str">
            <v>H4120PC</v>
          </cell>
          <cell r="D506" t="str">
            <v>COLOR PRINTER PACKAGE, (H4800S</v>
          </cell>
        </row>
        <row r="507">
          <cell r="C507" t="str">
            <v>H4120PC</v>
          </cell>
          <cell r="D507" t="str">
            <v>COLOR PRINTER PACKAGE, (H4800S</v>
          </cell>
        </row>
        <row r="508">
          <cell r="C508" t="str">
            <v>H4120PC</v>
          </cell>
          <cell r="D508" t="str">
            <v>COLOR PRINTER PACKAGE, (H4800S</v>
          </cell>
        </row>
        <row r="509">
          <cell r="C509" t="str">
            <v>H4120PC</v>
          </cell>
          <cell r="D509" t="str">
            <v>COLOR PRINTER PACKAGE, (H4800S</v>
          </cell>
        </row>
        <row r="510">
          <cell r="C510" t="str">
            <v>H4120PC</v>
          </cell>
          <cell r="D510" t="str">
            <v>COLOR PRINTER PACKAGE, (H4800S</v>
          </cell>
        </row>
        <row r="511">
          <cell r="C511" t="str">
            <v>H4120PC</v>
          </cell>
          <cell r="D511" t="str">
            <v>COLOR PRINTER PACKAGE, (H4800S</v>
          </cell>
        </row>
        <row r="512">
          <cell r="C512" t="str">
            <v>H4120ST</v>
          </cell>
          <cell r="D512" t="str">
            <v>SONY 9500 VCR</v>
          </cell>
        </row>
        <row r="513">
          <cell r="C513" t="str">
            <v>H4120ST</v>
          </cell>
          <cell r="D513" t="str">
            <v>SONY 9500 VCR</v>
          </cell>
        </row>
        <row r="514">
          <cell r="C514" t="str">
            <v>H4120ST</v>
          </cell>
          <cell r="D514" t="str">
            <v>SONY 9500 VCR</v>
          </cell>
        </row>
        <row r="515">
          <cell r="C515" t="str">
            <v>H4120ST</v>
          </cell>
          <cell r="D515" t="str">
            <v>SONY 9500 VCR</v>
          </cell>
        </row>
        <row r="516">
          <cell r="C516" t="str">
            <v>H4120ST</v>
          </cell>
          <cell r="D516" t="str">
            <v>SONY 9500 VCR</v>
          </cell>
        </row>
        <row r="517">
          <cell r="C517" t="str">
            <v>H4120ST</v>
          </cell>
          <cell r="D517" t="str">
            <v>SONY 9500 VCR</v>
          </cell>
        </row>
        <row r="518">
          <cell r="C518" t="str">
            <v>H4120ST</v>
          </cell>
          <cell r="D518" t="str">
            <v>SONY 9500 VCR</v>
          </cell>
        </row>
        <row r="519">
          <cell r="C519" t="str">
            <v>H4120ST</v>
          </cell>
          <cell r="D519" t="str">
            <v>SONY 9500 VCR</v>
          </cell>
        </row>
        <row r="520">
          <cell r="C520" t="str">
            <v>H4120ST</v>
          </cell>
          <cell r="D520" t="str">
            <v>SONY 9500 VCR</v>
          </cell>
        </row>
        <row r="521">
          <cell r="C521" t="str">
            <v>H4120ST</v>
          </cell>
          <cell r="D521" t="str">
            <v>SONY 9500 VCR</v>
          </cell>
        </row>
        <row r="522">
          <cell r="C522" t="str">
            <v>H4120ST</v>
          </cell>
          <cell r="D522" t="str">
            <v>SONY 9500 VCR</v>
          </cell>
        </row>
        <row r="523">
          <cell r="C523" t="str">
            <v>H4120ST</v>
          </cell>
          <cell r="D523" t="str">
            <v>SONY 9500 VCR</v>
          </cell>
        </row>
        <row r="524">
          <cell r="C524" t="str">
            <v>H4120ST</v>
          </cell>
          <cell r="D524" t="str">
            <v>SONY 9500 VCR</v>
          </cell>
        </row>
        <row r="525">
          <cell r="C525" t="str">
            <v>H4120ST</v>
          </cell>
          <cell r="D525" t="str">
            <v>SONY 9500 VCR</v>
          </cell>
        </row>
        <row r="526">
          <cell r="C526" t="str">
            <v>H4120ST</v>
          </cell>
          <cell r="D526" t="str">
            <v>SONY 9500 VCR</v>
          </cell>
        </row>
        <row r="527">
          <cell r="C527" t="str">
            <v>H4120ST</v>
          </cell>
          <cell r="D527" t="str">
            <v>SONY 9500 VCR</v>
          </cell>
        </row>
        <row r="528">
          <cell r="C528" t="str">
            <v>H4120ST</v>
          </cell>
          <cell r="D528" t="str">
            <v>SONY 9500 VCR</v>
          </cell>
        </row>
        <row r="529">
          <cell r="C529" t="str">
            <v>H4120ST</v>
          </cell>
          <cell r="D529" t="str">
            <v>SONY 9500 VCR</v>
          </cell>
        </row>
        <row r="530">
          <cell r="C530" t="str">
            <v>H4120ST</v>
          </cell>
          <cell r="D530" t="str">
            <v>SONY 9500 VCR</v>
          </cell>
        </row>
        <row r="531">
          <cell r="C531" t="str">
            <v>H4120ST</v>
          </cell>
          <cell r="D531" t="str">
            <v>SONY 9500 VCR</v>
          </cell>
        </row>
        <row r="532">
          <cell r="C532" t="str">
            <v>H4120ST</v>
          </cell>
          <cell r="D532" t="str">
            <v>SONY 9500 VCR</v>
          </cell>
        </row>
        <row r="533">
          <cell r="C533" t="str">
            <v>H4120ST</v>
          </cell>
          <cell r="D533" t="str">
            <v>SONY 9500 VCR</v>
          </cell>
        </row>
        <row r="534">
          <cell r="C534" t="str">
            <v>H4120ST</v>
          </cell>
          <cell r="D534" t="str">
            <v>SONY 9500 VCR</v>
          </cell>
        </row>
        <row r="535">
          <cell r="C535" t="str">
            <v>H4120ST</v>
          </cell>
          <cell r="D535" t="str">
            <v>SONY 9500 VCR</v>
          </cell>
        </row>
        <row r="536">
          <cell r="C536" t="str">
            <v>H4120ST</v>
          </cell>
          <cell r="D536" t="str">
            <v>SONY 9500 VCR</v>
          </cell>
        </row>
        <row r="537">
          <cell r="C537" t="str">
            <v>H4120ST</v>
          </cell>
          <cell r="D537" t="str">
            <v>SONY 9500 VCR</v>
          </cell>
        </row>
        <row r="538">
          <cell r="C538" t="str">
            <v>H4120ST</v>
          </cell>
          <cell r="D538" t="str">
            <v>SONY 9500 VCR</v>
          </cell>
        </row>
        <row r="539">
          <cell r="C539" t="str">
            <v>H4120ST</v>
          </cell>
          <cell r="D539" t="str">
            <v>SONY 9500 VCR</v>
          </cell>
        </row>
        <row r="540">
          <cell r="C540" t="str">
            <v>H4120ST</v>
          </cell>
          <cell r="D540" t="str">
            <v>SONY 9500 VCR</v>
          </cell>
        </row>
        <row r="541">
          <cell r="C541" t="str">
            <v>H4120ST</v>
          </cell>
          <cell r="D541" t="str">
            <v>SONY 9500 VCR</v>
          </cell>
        </row>
        <row r="542">
          <cell r="C542" t="str">
            <v>H4120ST</v>
          </cell>
          <cell r="D542" t="str">
            <v>SONY 9500 VCR</v>
          </cell>
        </row>
        <row r="543">
          <cell r="C543" t="str">
            <v>H4120ST</v>
          </cell>
          <cell r="D543" t="str">
            <v>SONY 9500 VCR</v>
          </cell>
        </row>
        <row r="544">
          <cell r="C544" t="str">
            <v>H4120ST</v>
          </cell>
          <cell r="D544" t="str">
            <v>SONY 9500 VCR</v>
          </cell>
        </row>
        <row r="545">
          <cell r="C545" t="str">
            <v>H4120ST</v>
          </cell>
          <cell r="D545" t="str">
            <v>SONY 9500 VCR</v>
          </cell>
        </row>
        <row r="546">
          <cell r="C546" t="str">
            <v>H4120ST</v>
          </cell>
          <cell r="D546" t="str">
            <v>SONY 9500 VCR</v>
          </cell>
        </row>
        <row r="547">
          <cell r="C547" t="str">
            <v>H4120ST</v>
          </cell>
          <cell r="D547" t="str">
            <v>SONY 9500 VCR</v>
          </cell>
        </row>
        <row r="548">
          <cell r="C548" t="str">
            <v>H4120ST</v>
          </cell>
          <cell r="D548" t="str">
            <v>SONY 9500 VCR</v>
          </cell>
        </row>
        <row r="549">
          <cell r="C549" t="str">
            <v>H4120ST</v>
          </cell>
          <cell r="D549" t="str">
            <v>SONY 9500 VCR</v>
          </cell>
        </row>
        <row r="550">
          <cell r="C550" t="str">
            <v>H4120ST</v>
          </cell>
          <cell r="D550" t="str">
            <v>SONY 9500 VCR</v>
          </cell>
        </row>
        <row r="551">
          <cell r="C551" t="str">
            <v>H4120ST</v>
          </cell>
          <cell r="D551" t="str">
            <v>SONY 9500 VCR</v>
          </cell>
        </row>
        <row r="552">
          <cell r="C552" t="str">
            <v>H4120ST</v>
          </cell>
          <cell r="D552" t="str">
            <v>SONY 9500 VCR</v>
          </cell>
        </row>
        <row r="553">
          <cell r="C553" t="str">
            <v>H4120ST</v>
          </cell>
          <cell r="D553" t="str">
            <v>SONY 9500 VCR</v>
          </cell>
        </row>
        <row r="554">
          <cell r="C554" t="str">
            <v>H4120ST</v>
          </cell>
          <cell r="D554" t="str">
            <v>SONY 9500 VCR</v>
          </cell>
        </row>
        <row r="555">
          <cell r="C555" t="str">
            <v>H4120ST</v>
          </cell>
          <cell r="D555" t="str">
            <v>SONY 9500 VCR</v>
          </cell>
        </row>
        <row r="556">
          <cell r="C556" t="str">
            <v>H4120ST</v>
          </cell>
          <cell r="D556" t="str">
            <v>SONY 9500 VCR</v>
          </cell>
        </row>
        <row r="557">
          <cell r="C557" t="str">
            <v>H4120ST</v>
          </cell>
          <cell r="D557" t="str">
            <v>SONY 9500 VCR</v>
          </cell>
        </row>
        <row r="558">
          <cell r="C558" t="str">
            <v>H4120ST</v>
          </cell>
          <cell r="D558" t="str">
            <v>SONY 9500 VCR</v>
          </cell>
        </row>
        <row r="559">
          <cell r="C559" t="str">
            <v>H4120ST</v>
          </cell>
          <cell r="D559" t="str">
            <v>SONY 9500 VCR</v>
          </cell>
        </row>
        <row r="560">
          <cell r="C560" t="str">
            <v>H4120ST</v>
          </cell>
          <cell r="D560" t="str">
            <v>SONY 9500 VCR</v>
          </cell>
        </row>
        <row r="561">
          <cell r="C561" t="str">
            <v>H4120ST</v>
          </cell>
          <cell r="D561" t="str">
            <v>SONY 9500 VCR</v>
          </cell>
        </row>
        <row r="562">
          <cell r="C562" t="str">
            <v>H4120ST</v>
          </cell>
          <cell r="D562" t="str">
            <v>SONY 9500 VCR</v>
          </cell>
        </row>
        <row r="563">
          <cell r="C563" t="str">
            <v>H4120ST</v>
          </cell>
          <cell r="D563" t="str">
            <v>SONY 9500 VCR</v>
          </cell>
        </row>
        <row r="564">
          <cell r="C564" t="str">
            <v>H4120ST</v>
          </cell>
          <cell r="D564" t="str">
            <v>SONY 9500 VCR</v>
          </cell>
        </row>
        <row r="565">
          <cell r="C565" t="str">
            <v>H4120ST</v>
          </cell>
          <cell r="D565" t="str">
            <v>SONY 9500 VCR</v>
          </cell>
        </row>
        <row r="566">
          <cell r="C566" t="str">
            <v>H4120ST</v>
          </cell>
          <cell r="D566" t="str">
            <v>SONY 9500 VCR</v>
          </cell>
        </row>
        <row r="567">
          <cell r="C567" t="str">
            <v>H4120ST</v>
          </cell>
          <cell r="D567" t="str">
            <v>SONY 9500 VCR</v>
          </cell>
        </row>
        <row r="568">
          <cell r="C568" t="str">
            <v>H4120ST</v>
          </cell>
          <cell r="D568" t="str">
            <v>SONY 9500 VCR</v>
          </cell>
        </row>
        <row r="569">
          <cell r="C569" t="str">
            <v>H4120ST</v>
          </cell>
          <cell r="D569" t="str">
            <v>SONY 9500 VCR</v>
          </cell>
        </row>
        <row r="570">
          <cell r="C570" t="str">
            <v>H4120ST</v>
          </cell>
          <cell r="D570" t="str">
            <v>SONY 9500 VCR</v>
          </cell>
        </row>
        <row r="571">
          <cell r="C571" t="str">
            <v>H4120ST</v>
          </cell>
          <cell r="D571" t="str">
            <v>SONY 9500 VCR</v>
          </cell>
        </row>
        <row r="572">
          <cell r="C572" t="str">
            <v>H4120ST</v>
          </cell>
          <cell r="D572" t="str">
            <v>SONY 9500 VCR</v>
          </cell>
        </row>
        <row r="573">
          <cell r="C573" t="str">
            <v>H4120ST</v>
          </cell>
          <cell r="D573" t="str">
            <v>SONY 9500 VCR</v>
          </cell>
        </row>
        <row r="574">
          <cell r="C574" t="str">
            <v>H4120ST</v>
          </cell>
          <cell r="D574" t="str">
            <v>SONY 9500 VCR</v>
          </cell>
        </row>
        <row r="575">
          <cell r="C575" t="str">
            <v>H4120ST</v>
          </cell>
          <cell r="D575" t="str">
            <v>SONY 9500 VCR</v>
          </cell>
        </row>
        <row r="576">
          <cell r="C576" t="str">
            <v>H4120ST</v>
          </cell>
          <cell r="D576" t="str">
            <v>SONY 9500 VCR</v>
          </cell>
        </row>
        <row r="577">
          <cell r="C577" t="str">
            <v>H4120ST</v>
          </cell>
          <cell r="D577" t="str">
            <v>SONY 9500 VCR</v>
          </cell>
        </row>
        <row r="578">
          <cell r="C578" t="str">
            <v>H4120ST</v>
          </cell>
          <cell r="D578" t="str">
            <v>SONY 9500 VCR</v>
          </cell>
        </row>
        <row r="579">
          <cell r="C579" t="str">
            <v>H4120ST</v>
          </cell>
          <cell r="D579" t="str">
            <v>SONY 9500 VCR</v>
          </cell>
        </row>
        <row r="580">
          <cell r="C580" t="str">
            <v>H4120ST</v>
          </cell>
          <cell r="D580" t="str">
            <v>SONY 9500 VCR</v>
          </cell>
        </row>
        <row r="581">
          <cell r="C581" t="str">
            <v>H4120ST</v>
          </cell>
          <cell r="D581" t="str">
            <v>SONY 9500 VCR</v>
          </cell>
        </row>
        <row r="582">
          <cell r="C582" t="str">
            <v>H4120ST</v>
          </cell>
          <cell r="D582" t="str">
            <v>SONY 9500 VCR</v>
          </cell>
        </row>
        <row r="583">
          <cell r="C583" t="str">
            <v>H4120ST</v>
          </cell>
          <cell r="D583" t="str">
            <v>SONY 9500 VCR</v>
          </cell>
        </row>
        <row r="584">
          <cell r="C584" t="str">
            <v>H4120ST</v>
          </cell>
          <cell r="D584" t="str">
            <v>SONY 9500 VCR</v>
          </cell>
        </row>
        <row r="585">
          <cell r="C585" t="str">
            <v>H4120ST</v>
          </cell>
          <cell r="D585" t="str">
            <v>SONY 9500 VCR</v>
          </cell>
        </row>
        <row r="586">
          <cell r="C586" t="str">
            <v>H4120ST</v>
          </cell>
          <cell r="D586" t="str">
            <v>SONY 9500 VCR</v>
          </cell>
        </row>
        <row r="587">
          <cell r="C587" t="str">
            <v>H4120ST</v>
          </cell>
          <cell r="D587" t="str">
            <v>SONY 9500 VCR</v>
          </cell>
        </row>
        <row r="588">
          <cell r="C588" t="str">
            <v>H42162LE</v>
          </cell>
          <cell r="D588" t="str">
            <v>LOGIQ 400 CONSOLE</v>
          </cell>
        </row>
        <row r="589">
          <cell r="C589" t="str">
            <v>H42162LE</v>
          </cell>
          <cell r="D589" t="str">
            <v>LOGIQ 400 CONSOLE</v>
          </cell>
        </row>
        <row r="590">
          <cell r="C590" t="str">
            <v>H42162LE</v>
          </cell>
          <cell r="D590" t="str">
            <v>LOGIQ 400 CONSOLE</v>
          </cell>
        </row>
        <row r="591">
          <cell r="C591" t="str">
            <v>H42162LE</v>
          </cell>
          <cell r="D591" t="str">
            <v>LOGIQ 400 CONSOLE</v>
          </cell>
        </row>
        <row r="592">
          <cell r="C592" t="str">
            <v>H42162LE</v>
          </cell>
          <cell r="D592" t="str">
            <v>LOGIQ 400 CONSOLE</v>
          </cell>
        </row>
        <row r="593">
          <cell r="C593" t="str">
            <v>H42162LE</v>
          </cell>
          <cell r="D593" t="str">
            <v>LOGIQ 400 CONSOLE</v>
          </cell>
        </row>
        <row r="594">
          <cell r="C594" t="str">
            <v>H42162LE</v>
          </cell>
          <cell r="D594" t="str">
            <v>LOGIQ 400 CONSOLE</v>
          </cell>
        </row>
        <row r="595">
          <cell r="C595" t="str">
            <v>H42162LE</v>
          </cell>
          <cell r="D595" t="str">
            <v>LOGIQ 400 CONSOLE</v>
          </cell>
        </row>
        <row r="596">
          <cell r="C596" t="str">
            <v>H42562LP</v>
          </cell>
          <cell r="D596" t="str">
            <v>DICOM INSTALL KIT</v>
          </cell>
        </row>
        <row r="597">
          <cell r="C597" t="str">
            <v>H44002LA</v>
          </cell>
          <cell r="D597" t="str">
            <v>L7 CONSOLE</v>
          </cell>
        </row>
        <row r="598">
          <cell r="C598" t="str">
            <v>H44002LA</v>
          </cell>
          <cell r="D598" t="str">
            <v>L7 CONSOLE</v>
          </cell>
        </row>
        <row r="599">
          <cell r="C599" t="str">
            <v>H44002LA</v>
          </cell>
          <cell r="D599" t="str">
            <v>L7 CONSOLE</v>
          </cell>
        </row>
        <row r="600">
          <cell r="C600" t="str">
            <v>H44002LA</v>
          </cell>
          <cell r="D600" t="str">
            <v>L7 CONSOLE</v>
          </cell>
        </row>
        <row r="601">
          <cell r="C601" t="str">
            <v>H44002LA</v>
          </cell>
          <cell r="D601" t="str">
            <v>L7 CONSOLE</v>
          </cell>
        </row>
        <row r="602">
          <cell r="C602" t="str">
            <v>H44002LA</v>
          </cell>
          <cell r="D602" t="str">
            <v>L7 CONSOLE</v>
          </cell>
        </row>
        <row r="603">
          <cell r="C603" t="str">
            <v>H44002LA</v>
          </cell>
          <cell r="D603" t="str">
            <v>L7 CONSOLE</v>
          </cell>
        </row>
        <row r="604">
          <cell r="C604" t="str">
            <v>H44002LA</v>
          </cell>
          <cell r="D604" t="str">
            <v>L7 CONSOLE</v>
          </cell>
        </row>
        <row r="605">
          <cell r="C605" t="str">
            <v>H44002LA</v>
          </cell>
          <cell r="D605" t="str">
            <v>L7 CONSOLE</v>
          </cell>
        </row>
        <row r="606">
          <cell r="C606" t="str">
            <v>H44002LA</v>
          </cell>
          <cell r="D606" t="str">
            <v>L7 CONSOLE</v>
          </cell>
        </row>
        <row r="607">
          <cell r="C607" t="str">
            <v>H44002LA</v>
          </cell>
          <cell r="D607" t="str">
            <v>L7 CONSOLE</v>
          </cell>
        </row>
        <row r="608">
          <cell r="C608" t="str">
            <v>H44002LA</v>
          </cell>
          <cell r="D608" t="str">
            <v>L7 CONSOLE</v>
          </cell>
        </row>
        <row r="609">
          <cell r="C609" t="str">
            <v>H44002LA</v>
          </cell>
          <cell r="D609" t="str">
            <v>L7 CONSOLE</v>
          </cell>
        </row>
        <row r="610">
          <cell r="C610" t="str">
            <v>H44002LA</v>
          </cell>
          <cell r="D610" t="str">
            <v>L7 CONSOLE</v>
          </cell>
        </row>
        <row r="611">
          <cell r="C611" t="str">
            <v>H44002LA</v>
          </cell>
          <cell r="D611" t="str">
            <v>L7 CONSOLE</v>
          </cell>
        </row>
        <row r="612">
          <cell r="C612" t="str">
            <v>H44002LA</v>
          </cell>
          <cell r="D612" t="str">
            <v>L7 CONSOLE</v>
          </cell>
        </row>
        <row r="613">
          <cell r="C613" t="str">
            <v>H44002LA</v>
          </cell>
          <cell r="D613" t="str">
            <v>L7 CONSOLE</v>
          </cell>
        </row>
        <row r="614">
          <cell r="C614" t="str">
            <v>H44002LA</v>
          </cell>
          <cell r="D614" t="str">
            <v>L7 CONSOLE</v>
          </cell>
        </row>
        <row r="615">
          <cell r="C615" t="str">
            <v>H44002LA</v>
          </cell>
          <cell r="D615" t="str">
            <v>L7 CONSOLE</v>
          </cell>
        </row>
        <row r="616">
          <cell r="C616" t="str">
            <v>H44002LA</v>
          </cell>
          <cell r="D616" t="str">
            <v>L7 CONSOLE</v>
          </cell>
        </row>
        <row r="617">
          <cell r="C617" t="str">
            <v>H44002LA</v>
          </cell>
          <cell r="D617" t="str">
            <v>L7 CONSOLE</v>
          </cell>
        </row>
        <row r="618">
          <cell r="C618" t="str">
            <v>H44002LA</v>
          </cell>
          <cell r="D618" t="str">
            <v>L7 CONSOLE</v>
          </cell>
        </row>
        <row r="619">
          <cell r="C619" t="str">
            <v>H44002LA</v>
          </cell>
          <cell r="D619" t="str">
            <v>L7 CONSOLE</v>
          </cell>
        </row>
        <row r="620">
          <cell r="C620" t="str">
            <v>H44002LA</v>
          </cell>
          <cell r="D620" t="str">
            <v>L7 CONSOLE</v>
          </cell>
        </row>
        <row r="621">
          <cell r="C621" t="str">
            <v>H44002LA</v>
          </cell>
          <cell r="D621" t="str">
            <v>L7 CONSOLE</v>
          </cell>
        </row>
        <row r="622">
          <cell r="C622" t="str">
            <v>H44002LA</v>
          </cell>
          <cell r="D622" t="str">
            <v>L7 CONSOLE</v>
          </cell>
        </row>
        <row r="623">
          <cell r="C623" t="str">
            <v>H44002LA</v>
          </cell>
          <cell r="D623" t="str">
            <v>L7 CONSOLE</v>
          </cell>
        </row>
        <row r="624">
          <cell r="C624" t="str">
            <v>H44002LA</v>
          </cell>
          <cell r="D624" t="str">
            <v>L7 CONSOLE</v>
          </cell>
        </row>
        <row r="625">
          <cell r="C625" t="str">
            <v>H44002LA</v>
          </cell>
          <cell r="D625" t="str">
            <v>L7 CONSOLE</v>
          </cell>
        </row>
        <row r="626">
          <cell r="C626" t="str">
            <v>H44002LA</v>
          </cell>
          <cell r="D626" t="str">
            <v>L7 CONSOLE</v>
          </cell>
        </row>
        <row r="627">
          <cell r="C627" t="str">
            <v>H44002LA</v>
          </cell>
          <cell r="D627" t="str">
            <v>L7 CONSOLE</v>
          </cell>
        </row>
        <row r="628">
          <cell r="C628" t="str">
            <v>H44002LA</v>
          </cell>
          <cell r="D628" t="str">
            <v>L7 CONSOLE</v>
          </cell>
        </row>
        <row r="629">
          <cell r="C629" t="str">
            <v>H44002LA</v>
          </cell>
          <cell r="D629" t="str">
            <v>L7 CONSOLE</v>
          </cell>
        </row>
        <row r="630">
          <cell r="C630" t="str">
            <v>H44002LA</v>
          </cell>
          <cell r="D630" t="str">
            <v>L7 CONSOLE</v>
          </cell>
        </row>
        <row r="631">
          <cell r="C631" t="str">
            <v>H45001AE</v>
          </cell>
          <cell r="D631" t="str">
            <v>10 MHZ FPA PEDIATRIC</v>
          </cell>
        </row>
        <row r="632">
          <cell r="C632" t="str">
            <v>H45001AE</v>
          </cell>
          <cell r="D632" t="str">
            <v>10 MHZ FPA PEDIATRIC</v>
          </cell>
        </row>
        <row r="633">
          <cell r="C633" t="str">
            <v>H45001CF</v>
          </cell>
          <cell r="D633" t="str">
            <v>COLOR INKJET PRINTER</v>
          </cell>
        </row>
        <row r="634">
          <cell r="C634" t="str">
            <v>H45001CF</v>
          </cell>
          <cell r="D634" t="str">
            <v>COLOR INKJET PRINTER</v>
          </cell>
        </row>
        <row r="635">
          <cell r="C635" t="str">
            <v>H45001CF</v>
          </cell>
          <cell r="D635" t="str">
            <v>COLOR INKJET PRINTER</v>
          </cell>
        </row>
        <row r="636">
          <cell r="C636" t="str">
            <v>H45001CF</v>
          </cell>
          <cell r="D636" t="str">
            <v>COLOR INKJET PRINTER</v>
          </cell>
        </row>
        <row r="637">
          <cell r="C637" t="str">
            <v>H45001CF</v>
          </cell>
          <cell r="D637" t="str">
            <v>COLOR INKJET PRINTER</v>
          </cell>
        </row>
        <row r="638">
          <cell r="C638" t="str">
            <v>H45001CF</v>
          </cell>
          <cell r="D638" t="str">
            <v>COLOR INKJET PRINTER</v>
          </cell>
        </row>
        <row r="639">
          <cell r="C639" t="str">
            <v>H45001DN</v>
          </cell>
          <cell r="D639" t="str">
            <v>ECHO DICOM</v>
          </cell>
        </row>
        <row r="640">
          <cell r="C640" t="str">
            <v>H45001HT</v>
          </cell>
          <cell r="D640" t="str">
            <v>ECHO IMPORT</v>
          </cell>
        </row>
        <row r="641">
          <cell r="C641" t="str">
            <v>H45001LK</v>
          </cell>
          <cell r="D641" t="str">
            <v>4D CARDIAC IMAGING</v>
          </cell>
        </row>
        <row r="642">
          <cell r="C642" t="str">
            <v>H45001LM</v>
          </cell>
          <cell r="D642" t="str">
            <v>RODENT SCANNIGN PACKAGE</v>
          </cell>
        </row>
        <row r="643">
          <cell r="C643" t="str">
            <v>H45001RD</v>
          </cell>
          <cell r="D643" t="str">
            <v>PDF CREATOR</v>
          </cell>
        </row>
        <row r="644">
          <cell r="C644" t="str">
            <v>H45001TB</v>
          </cell>
          <cell r="D644" t="str">
            <v>SONY UP895 BW PRINTER</v>
          </cell>
        </row>
        <row r="645">
          <cell r="C645" t="str">
            <v>H45001TB</v>
          </cell>
          <cell r="D645" t="str">
            <v>SONY UP895 BW PRINTER</v>
          </cell>
        </row>
        <row r="646">
          <cell r="C646" t="str">
            <v>H45001TB</v>
          </cell>
          <cell r="D646" t="str">
            <v>SONY UP895 BW PRINTER</v>
          </cell>
        </row>
        <row r="647">
          <cell r="C647" t="str">
            <v>H45001TB</v>
          </cell>
          <cell r="D647" t="str">
            <v>SONY UP895 BW PRINTER</v>
          </cell>
        </row>
        <row r="648">
          <cell r="C648" t="str">
            <v>H45001TB</v>
          </cell>
          <cell r="D648" t="str">
            <v>SONY UP895 BW PRINTER</v>
          </cell>
        </row>
        <row r="649">
          <cell r="C649" t="str">
            <v>H45001TB</v>
          </cell>
          <cell r="D649" t="str">
            <v>SONY UP895 BW PRINTER</v>
          </cell>
        </row>
        <row r="650">
          <cell r="C650" t="str">
            <v>H45001TB</v>
          </cell>
          <cell r="D650" t="str">
            <v>SONY UP895 BW PRINTER</v>
          </cell>
        </row>
        <row r="651">
          <cell r="C651" t="str">
            <v>H45001TB</v>
          </cell>
          <cell r="D651" t="str">
            <v>SONY UP895 BW PRINTER</v>
          </cell>
        </row>
        <row r="652">
          <cell r="C652" t="str">
            <v>H45001TB</v>
          </cell>
          <cell r="D652" t="str">
            <v>SONY UP895 BW PRINTER</v>
          </cell>
        </row>
        <row r="653">
          <cell r="C653" t="str">
            <v>H45001TB</v>
          </cell>
          <cell r="D653" t="str">
            <v>SONY UP895 BW PRINTER</v>
          </cell>
        </row>
        <row r="654">
          <cell r="C654" t="str">
            <v>H45001TB</v>
          </cell>
          <cell r="D654" t="str">
            <v>SONY UP895 BW PRINTER</v>
          </cell>
        </row>
        <row r="655">
          <cell r="C655" t="str">
            <v>H45001TB</v>
          </cell>
          <cell r="D655" t="str">
            <v>SONY UP895 BW PRINTER</v>
          </cell>
        </row>
        <row r="656">
          <cell r="C656" t="str">
            <v>H45001TB</v>
          </cell>
          <cell r="D656" t="str">
            <v>SONY UP895 BW PRINTER</v>
          </cell>
        </row>
        <row r="657">
          <cell r="C657" t="str">
            <v>H45001TB</v>
          </cell>
          <cell r="D657" t="str">
            <v>SONY UP895 BW PRINTER</v>
          </cell>
        </row>
        <row r="658">
          <cell r="C658" t="str">
            <v>H45001TB</v>
          </cell>
          <cell r="D658" t="str">
            <v>SONY UP895 BW PRINTER</v>
          </cell>
        </row>
        <row r="659">
          <cell r="C659" t="str">
            <v>H45001TB</v>
          </cell>
          <cell r="D659" t="str">
            <v>SONY UP895 BW PRINTER</v>
          </cell>
        </row>
        <row r="660">
          <cell r="C660" t="str">
            <v>H45001TB</v>
          </cell>
          <cell r="D660" t="str">
            <v>SONY UP895 BW PRINTER</v>
          </cell>
        </row>
        <row r="661">
          <cell r="C661" t="str">
            <v>H45001TB</v>
          </cell>
          <cell r="D661" t="str">
            <v>SONY UP895 BW PRINTER</v>
          </cell>
        </row>
        <row r="662">
          <cell r="C662" t="str">
            <v>H45001TB</v>
          </cell>
          <cell r="D662" t="str">
            <v>SONY UP895 BW PRINTER</v>
          </cell>
        </row>
        <row r="663">
          <cell r="C663" t="str">
            <v>H45001WB</v>
          </cell>
          <cell r="D663" t="str">
            <v>VIVID 7 CONSOLE</v>
          </cell>
        </row>
        <row r="664">
          <cell r="C664" t="str">
            <v>H45001WB</v>
          </cell>
          <cell r="D664" t="str">
            <v>VIVID 7 CONSOLE</v>
          </cell>
        </row>
        <row r="665">
          <cell r="C665" t="str">
            <v>H45001WB</v>
          </cell>
          <cell r="D665" t="str">
            <v>VIVID 7 CONSOLE</v>
          </cell>
        </row>
        <row r="666">
          <cell r="C666" t="str">
            <v>H45001WB</v>
          </cell>
          <cell r="D666" t="str">
            <v>VIVID 7 CONSOLE</v>
          </cell>
        </row>
        <row r="667">
          <cell r="C667" t="str">
            <v>H45001WB</v>
          </cell>
          <cell r="D667" t="str">
            <v>VIVID 7 CONSOLE</v>
          </cell>
        </row>
        <row r="668">
          <cell r="C668" t="str">
            <v>H45001WB</v>
          </cell>
          <cell r="D668" t="str">
            <v>VIVID 7 CONSOLE</v>
          </cell>
        </row>
        <row r="669">
          <cell r="C669" t="str">
            <v>H45001WB</v>
          </cell>
          <cell r="D669" t="str">
            <v>VIVID 7 CONSOLE</v>
          </cell>
        </row>
        <row r="670">
          <cell r="C670" t="str">
            <v>H45001WB</v>
          </cell>
          <cell r="D670" t="str">
            <v>VIVID 7 CONSOLE</v>
          </cell>
        </row>
        <row r="671">
          <cell r="C671" t="str">
            <v>H45001WB</v>
          </cell>
          <cell r="D671" t="str">
            <v>VIVID 7 CONSOLE</v>
          </cell>
        </row>
        <row r="672">
          <cell r="C672" t="str">
            <v>H45001WB</v>
          </cell>
          <cell r="D672" t="str">
            <v>VIVID 7 CONSOLE</v>
          </cell>
        </row>
        <row r="673">
          <cell r="C673" t="str">
            <v>H45001WB</v>
          </cell>
          <cell r="D673" t="str">
            <v>VIVID 7 CONSOLE</v>
          </cell>
        </row>
        <row r="674">
          <cell r="C674" t="str">
            <v>H45001WB</v>
          </cell>
          <cell r="D674" t="str">
            <v>VIVID 7 CONSOLE</v>
          </cell>
        </row>
        <row r="675">
          <cell r="C675" t="str">
            <v>H45001WB</v>
          </cell>
          <cell r="D675" t="str">
            <v>VIVID 7 CONSOLE</v>
          </cell>
        </row>
        <row r="676">
          <cell r="C676" t="str">
            <v>H45001WB</v>
          </cell>
          <cell r="D676" t="str">
            <v>VIVID 7 CONSOLE</v>
          </cell>
        </row>
        <row r="677">
          <cell r="C677" t="str">
            <v>H45001WB</v>
          </cell>
          <cell r="D677" t="str">
            <v>VIVID 7 CONSOLE</v>
          </cell>
        </row>
        <row r="678">
          <cell r="C678" t="str">
            <v>H45001WB</v>
          </cell>
          <cell r="D678" t="str">
            <v>VIVID 7 CONSOLE</v>
          </cell>
        </row>
        <row r="679">
          <cell r="C679" t="str">
            <v>H45001WB</v>
          </cell>
          <cell r="D679" t="str">
            <v>VIVID 7 CONSOLE</v>
          </cell>
        </row>
        <row r="680">
          <cell r="C680" t="str">
            <v>H45001WB</v>
          </cell>
          <cell r="D680" t="str">
            <v>VIVID 7 CONSOLE</v>
          </cell>
        </row>
        <row r="681">
          <cell r="C681" t="str">
            <v>H45001WB</v>
          </cell>
          <cell r="D681" t="str">
            <v>VIVID 7 CONSOLE</v>
          </cell>
        </row>
        <row r="682">
          <cell r="C682" t="str">
            <v>H45001WB</v>
          </cell>
          <cell r="D682" t="str">
            <v>VIVID 7 CONSOLE</v>
          </cell>
        </row>
        <row r="683">
          <cell r="C683" t="str">
            <v>H45001YS</v>
          </cell>
          <cell r="D683" t="str">
            <v>ARCHIVE</v>
          </cell>
        </row>
        <row r="684">
          <cell r="C684" t="str">
            <v>H45001YZ</v>
          </cell>
          <cell r="D684" t="str">
            <v>PANASONIC VHS VCR</v>
          </cell>
        </row>
        <row r="685">
          <cell r="C685" t="str">
            <v>H45001YZ</v>
          </cell>
          <cell r="D685" t="str">
            <v>PANASONIC VHS VCR</v>
          </cell>
        </row>
        <row r="686">
          <cell r="C686" t="str">
            <v>H45001YZ</v>
          </cell>
          <cell r="D686" t="str">
            <v>PANASONIC VHS VCR</v>
          </cell>
        </row>
        <row r="687">
          <cell r="C687" t="str">
            <v>H45001YZ</v>
          </cell>
          <cell r="D687" t="str">
            <v>PANASONIC VHS VCR</v>
          </cell>
        </row>
        <row r="688">
          <cell r="C688" t="str">
            <v>H45001YZ</v>
          </cell>
          <cell r="D688" t="str">
            <v>PANASONIC VHS VCR</v>
          </cell>
        </row>
        <row r="689">
          <cell r="C689" t="str">
            <v>H45001YZ</v>
          </cell>
          <cell r="D689" t="str">
            <v>PANASONIC VHS VCR</v>
          </cell>
        </row>
        <row r="690">
          <cell r="C690" t="str">
            <v>H45001YZ</v>
          </cell>
          <cell r="D690" t="str">
            <v>PANASONIC VHS VCR</v>
          </cell>
        </row>
        <row r="691">
          <cell r="C691" t="str">
            <v>H45001YZ</v>
          </cell>
          <cell r="D691" t="str">
            <v>PANASONIC VHS VCR</v>
          </cell>
        </row>
        <row r="692">
          <cell r="C692" t="str">
            <v>H45001YZ</v>
          </cell>
          <cell r="D692" t="str">
            <v>PANASONIC VHS VCR</v>
          </cell>
        </row>
        <row r="693">
          <cell r="C693" t="str">
            <v>H45001YZ</v>
          </cell>
          <cell r="D693" t="str">
            <v>PANASONIC VHS VCR</v>
          </cell>
        </row>
        <row r="694">
          <cell r="C694" t="str">
            <v>H45001YZ</v>
          </cell>
          <cell r="D694" t="str">
            <v>PANASONIC VHS VCR</v>
          </cell>
        </row>
        <row r="695">
          <cell r="C695" t="str">
            <v>H45011CF</v>
          </cell>
          <cell r="D695" t="str">
            <v>5.25" 5.2GB MO DRIVER</v>
          </cell>
        </row>
        <row r="696">
          <cell r="C696" t="str">
            <v>H45011CF</v>
          </cell>
          <cell r="D696" t="str">
            <v>5.25" 5.2GB MO DRIVER</v>
          </cell>
        </row>
        <row r="697">
          <cell r="C697" t="str">
            <v>H45011CF</v>
          </cell>
          <cell r="D697" t="str">
            <v>5.25" 5.2GB MO DRIVER</v>
          </cell>
        </row>
        <row r="698">
          <cell r="C698" t="str">
            <v>H45011CF</v>
          </cell>
          <cell r="D698" t="str">
            <v>5.25" 5.2GB MO DRIVER</v>
          </cell>
        </row>
        <row r="699">
          <cell r="C699" t="str">
            <v>H45011CF</v>
          </cell>
          <cell r="D699" t="str">
            <v>5.25" 5.2GB MO DRIVER</v>
          </cell>
        </row>
        <row r="700">
          <cell r="C700" t="str">
            <v>H45011CF</v>
          </cell>
          <cell r="D700" t="str">
            <v>5.25" 5.2GB MO DRIVER</v>
          </cell>
        </row>
        <row r="701">
          <cell r="C701" t="str">
            <v>H45011CF</v>
          </cell>
          <cell r="D701" t="str">
            <v>5.25" 5.2GB MO DRIVER</v>
          </cell>
        </row>
        <row r="702">
          <cell r="C702" t="str">
            <v>H45011CF</v>
          </cell>
          <cell r="D702" t="str">
            <v>5.25" 5.2GB MO DRIVER</v>
          </cell>
        </row>
        <row r="703">
          <cell r="C703" t="str">
            <v>H45011CF</v>
          </cell>
          <cell r="D703" t="str">
            <v>5.25" 5.2GB MO DRIVER</v>
          </cell>
        </row>
        <row r="704">
          <cell r="C704" t="str">
            <v>H45011CF</v>
          </cell>
          <cell r="D704" t="str">
            <v>5.25" 5.2GB MO DRIVER</v>
          </cell>
        </row>
        <row r="705">
          <cell r="C705" t="str">
            <v>H45011CF</v>
          </cell>
          <cell r="D705" t="str">
            <v>5.25" 5.2GB MO DRIVER</v>
          </cell>
        </row>
        <row r="706">
          <cell r="C706" t="str">
            <v>H45011CF</v>
          </cell>
          <cell r="D706" t="str">
            <v>5.25" 5.2GB MO DRIVER</v>
          </cell>
        </row>
        <row r="707">
          <cell r="C707" t="str">
            <v>H45011CF</v>
          </cell>
          <cell r="D707" t="str">
            <v>5.25" 5.2GB MO DRIVER</v>
          </cell>
        </row>
        <row r="708">
          <cell r="C708" t="str">
            <v>H45011CF</v>
          </cell>
          <cell r="D708" t="str">
            <v>5.25" 5.2GB MO DRIVER</v>
          </cell>
        </row>
        <row r="709">
          <cell r="C709" t="str">
            <v>H45011CG</v>
          </cell>
          <cell r="D709" t="str">
            <v>650MB CD-R DRIVER</v>
          </cell>
        </row>
        <row r="710">
          <cell r="C710" t="str">
            <v>H45011CG</v>
          </cell>
          <cell r="D710" t="str">
            <v>650MB CD-R DRIVER</v>
          </cell>
        </row>
        <row r="711">
          <cell r="C711" t="str">
            <v>H45011CG</v>
          </cell>
          <cell r="D711" t="str">
            <v>650MB CD-R DRIVER</v>
          </cell>
        </row>
        <row r="712">
          <cell r="C712" t="str">
            <v>H45011CG</v>
          </cell>
          <cell r="D712" t="str">
            <v>650MB CD-R DRIVER</v>
          </cell>
        </row>
        <row r="713">
          <cell r="C713" t="str">
            <v>H45011CG</v>
          </cell>
          <cell r="D713" t="str">
            <v>650MB CD-R DRIVER</v>
          </cell>
        </row>
        <row r="714">
          <cell r="C714" t="str">
            <v>H45011CG</v>
          </cell>
          <cell r="D714" t="str">
            <v>650MB CD-R DRIVER</v>
          </cell>
        </row>
        <row r="715">
          <cell r="C715" t="str">
            <v>H45011CG</v>
          </cell>
          <cell r="D715" t="str">
            <v>650MB CD-R DRIVER</v>
          </cell>
        </row>
        <row r="716">
          <cell r="C716" t="str">
            <v>H45011CG</v>
          </cell>
          <cell r="D716" t="str">
            <v>650MB CD-R DRIVER</v>
          </cell>
        </row>
        <row r="717">
          <cell r="C717" t="str">
            <v>H45011CG</v>
          </cell>
          <cell r="D717" t="str">
            <v>650MB CD-R DRIVER</v>
          </cell>
        </row>
        <row r="718">
          <cell r="C718" t="str">
            <v>H45011CG</v>
          </cell>
          <cell r="D718" t="str">
            <v>650MB CD-R DRIVER</v>
          </cell>
        </row>
        <row r="719">
          <cell r="C719" t="str">
            <v>H45011CG</v>
          </cell>
          <cell r="D719" t="str">
            <v>650MB CD-R DRIVER</v>
          </cell>
        </row>
        <row r="720">
          <cell r="C720" t="str">
            <v>H45011CG</v>
          </cell>
          <cell r="D720" t="str">
            <v>650MB CD-R DRIVER</v>
          </cell>
        </row>
        <row r="721">
          <cell r="C721" t="str">
            <v>H45011CG</v>
          </cell>
          <cell r="D721" t="str">
            <v>650MB CD-R DRIVER</v>
          </cell>
        </row>
        <row r="722">
          <cell r="C722" t="str">
            <v>H45011CG</v>
          </cell>
          <cell r="D722" t="str">
            <v>650MB CD-R DRIVER</v>
          </cell>
        </row>
        <row r="723">
          <cell r="C723" t="str">
            <v>H45011CG</v>
          </cell>
          <cell r="D723" t="str">
            <v>650MB CD-R DRIVER</v>
          </cell>
        </row>
        <row r="724">
          <cell r="C724" t="str">
            <v>H45011ED</v>
          </cell>
          <cell r="D724" t="str">
            <v>VIVID 3 EXPERT CONSOLE</v>
          </cell>
        </row>
        <row r="725">
          <cell r="C725" t="str">
            <v>H45011ED</v>
          </cell>
          <cell r="D725" t="str">
            <v>VIVID 3 EXPERT CONSOLE</v>
          </cell>
        </row>
        <row r="726">
          <cell r="C726" t="str">
            <v>H45011ED</v>
          </cell>
          <cell r="D726" t="str">
            <v>VIVID 3 EXPERT CONSOLE</v>
          </cell>
        </row>
        <row r="727">
          <cell r="C727" t="str">
            <v>H45011ED</v>
          </cell>
          <cell r="D727" t="str">
            <v>VIVID 3 EXPERT CONSOLE</v>
          </cell>
        </row>
        <row r="728">
          <cell r="C728" t="str">
            <v>H45011ED</v>
          </cell>
          <cell r="D728" t="str">
            <v>VIVID 3 EXPERT CONSOLE</v>
          </cell>
        </row>
        <row r="729">
          <cell r="C729" t="str">
            <v>H45011ED</v>
          </cell>
          <cell r="D729" t="str">
            <v>VIVID 3 EXPERT CONSOLE</v>
          </cell>
        </row>
        <row r="730">
          <cell r="C730" t="str">
            <v>H45011ED</v>
          </cell>
          <cell r="D730" t="str">
            <v>VIVID 3 EXPERT CONSOLE</v>
          </cell>
        </row>
        <row r="731">
          <cell r="C731" t="str">
            <v>H45011ED</v>
          </cell>
          <cell r="D731" t="str">
            <v>VIVID 3 EXPERT CONSOLE</v>
          </cell>
        </row>
        <row r="732">
          <cell r="C732" t="str">
            <v>H45011ED</v>
          </cell>
          <cell r="D732" t="str">
            <v>VIVID 3 EXPERT CONSOLE</v>
          </cell>
        </row>
        <row r="733">
          <cell r="C733" t="str">
            <v>H45011ED</v>
          </cell>
          <cell r="D733" t="str">
            <v>VIVID 3 EXPERT CONSOLE</v>
          </cell>
        </row>
        <row r="734">
          <cell r="C734" t="str">
            <v>H45011ED</v>
          </cell>
          <cell r="D734" t="str">
            <v>VIVID 3 EXPERT CONSOLE</v>
          </cell>
        </row>
        <row r="735">
          <cell r="C735" t="str">
            <v>H45011ED</v>
          </cell>
          <cell r="D735" t="str">
            <v>VIVID 3 EXPERT CONSOLE</v>
          </cell>
        </row>
        <row r="736">
          <cell r="C736" t="str">
            <v>H45011ED</v>
          </cell>
          <cell r="D736" t="str">
            <v>VIVID 3 EXPERT CONSOLE</v>
          </cell>
        </row>
        <row r="737">
          <cell r="C737" t="str">
            <v>H45011ED</v>
          </cell>
          <cell r="D737" t="str">
            <v>VIVID 3 EXPERT CONSOLE</v>
          </cell>
        </row>
        <row r="738">
          <cell r="C738" t="str">
            <v>H45011ED</v>
          </cell>
          <cell r="D738" t="str">
            <v>VIVID 7 CONSOLE</v>
          </cell>
        </row>
        <row r="739">
          <cell r="C739" t="str">
            <v>H45011PA</v>
          </cell>
          <cell r="D739" t="str">
            <v>EPSON OFF-BOARD PRINTER</v>
          </cell>
        </row>
        <row r="740">
          <cell r="C740" t="str">
            <v>H45011PA</v>
          </cell>
          <cell r="D740" t="str">
            <v>EPSON OFF-BOARD PRINTER</v>
          </cell>
        </row>
        <row r="741">
          <cell r="C741" t="str">
            <v>H45011PA</v>
          </cell>
          <cell r="D741" t="str">
            <v>EPSON OFF-BOARD PRINTER</v>
          </cell>
        </row>
        <row r="742">
          <cell r="C742" t="str">
            <v>H45011PA</v>
          </cell>
          <cell r="D742" t="str">
            <v>EPSON OFF-BOARD PRINTER</v>
          </cell>
        </row>
        <row r="743">
          <cell r="C743" t="str">
            <v>H45011PA</v>
          </cell>
          <cell r="D743" t="str">
            <v>EPSON OFF-BOARD PRINTER</v>
          </cell>
        </row>
        <row r="744">
          <cell r="C744" t="str">
            <v>H45011PD</v>
          </cell>
          <cell r="D744" t="str">
            <v>VIVID 3 PRO CONSOLE</v>
          </cell>
        </row>
        <row r="745">
          <cell r="C745" t="str">
            <v>H45011PD</v>
          </cell>
          <cell r="D745" t="str">
            <v>VIVID 3 PRO CONSOLE</v>
          </cell>
        </row>
        <row r="746">
          <cell r="C746" t="str">
            <v>H45011PD</v>
          </cell>
          <cell r="D746" t="str">
            <v>VIVID 3 PRO CONSOLE</v>
          </cell>
        </row>
        <row r="747">
          <cell r="C747" t="str">
            <v>H45011PD</v>
          </cell>
          <cell r="D747" t="str">
            <v>VIVID 3 PRO CONSOLE</v>
          </cell>
        </row>
        <row r="748">
          <cell r="C748" t="str">
            <v>H45011PD</v>
          </cell>
          <cell r="D748" t="str">
            <v>VIVID 3 PRO CONSOLE</v>
          </cell>
        </row>
        <row r="749">
          <cell r="C749" t="str">
            <v>H45011PD</v>
          </cell>
          <cell r="D749" t="str">
            <v>VIVID 3 PRO CONSOLE</v>
          </cell>
        </row>
        <row r="750">
          <cell r="C750" t="str">
            <v>H45011PD</v>
          </cell>
          <cell r="D750" t="str">
            <v>VIVID 3 PRO CONSOLE</v>
          </cell>
        </row>
        <row r="751">
          <cell r="C751" t="str">
            <v>H45011PD</v>
          </cell>
          <cell r="D751" t="str">
            <v>VIVID 3 PRO CONSOLE</v>
          </cell>
        </row>
        <row r="752">
          <cell r="C752" t="str">
            <v>H45011PD</v>
          </cell>
          <cell r="D752" t="str">
            <v>VIVID 3 PRO CONSOLE</v>
          </cell>
        </row>
        <row r="753">
          <cell r="C753" t="str">
            <v>H45011SZ</v>
          </cell>
          <cell r="D753" t="str">
            <v>M3S PROBE</v>
          </cell>
        </row>
        <row r="754">
          <cell r="C754" t="str">
            <v>H45011SZ</v>
          </cell>
          <cell r="D754" t="str">
            <v>M3S PROBE</v>
          </cell>
        </row>
        <row r="755">
          <cell r="C755" t="str">
            <v>H45011SZ</v>
          </cell>
          <cell r="D755" t="str">
            <v>M3S PROBE</v>
          </cell>
        </row>
        <row r="756">
          <cell r="C756" t="str">
            <v>H45011SZ</v>
          </cell>
          <cell r="D756" t="str">
            <v>M3S PROBE</v>
          </cell>
        </row>
        <row r="757">
          <cell r="C757" t="str">
            <v>H45011SZ</v>
          </cell>
          <cell r="D757" t="str">
            <v>M3S PROBE</v>
          </cell>
        </row>
        <row r="758">
          <cell r="C758" t="str">
            <v>H45011SZ</v>
          </cell>
          <cell r="D758" t="str">
            <v>M3S PROBE</v>
          </cell>
        </row>
        <row r="759">
          <cell r="C759" t="str">
            <v>H45011SZ</v>
          </cell>
          <cell r="D759" t="str">
            <v>M3S PROBE</v>
          </cell>
        </row>
        <row r="760">
          <cell r="C760" t="str">
            <v>H45011SZ</v>
          </cell>
          <cell r="D760" t="str">
            <v>M3S PROBE</v>
          </cell>
        </row>
        <row r="761">
          <cell r="C761" t="str">
            <v>H45011SZ</v>
          </cell>
          <cell r="D761" t="str">
            <v>M3S PROBE</v>
          </cell>
        </row>
        <row r="762">
          <cell r="C762" t="str">
            <v>H45011SZ</v>
          </cell>
          <cell r="D762" t="str">
            <v>M3S PROBE</v>
          </cell>
        </row>
        <row r="763">
          <cell r="C763" t="str">
            <v>H45011SZ</v>
          </cell>
          <cell r="D763" t="str">
            <v>M3S PROBE</v>
          </cell>
        </row>
        <row r="764">
          <cell r="C764" t="str">
            <v>H45011SZ</v>
          </cell>
          <cell r="D764" t="str">
            <v>M3S PROBE</v>
          </cell>
        </row>
        <row r="765">
          <cell r="C765" t="str">
            <v>H45011SZ</v>
          </cell>
          <cell r="D765" t="str">
            <v>M3S PROBE</v>
          </cell>
        </row>
        <row r="766">
          <cell r="C766" t="str">
            <v>H45011SZ</v>
          </cell>
          <cell r="D766" t="str">
            <v>M3S PROBE</v>
          </cell>
        </row>
        <row r="767">
          <cell r="C767" t="str">
            <v>H45011SZ</v>
          </cell>
          <cell r="D767" t="str">
            <v>M3S PROBE</v>
          </cell>
        </row>
        <row r="768">
          <cell r="C768" t="str">
            <v>H45011SZ</v>
          </cell>
          <cell r="D768" t="str">
            <v>M3S PROBE</v>
          </cell>
        </row>
        <row r="769">
          <cell r="C769" t="str">
            <v>H45011SZ</v>
          </cell>
          <cell r="D769" t="str">
            <v>M3S PROBE</v>
          </cell>
        </row>
        <row r="770">
          <cell r="C770" t="str">
            <v>H45011SZ</v>
          </cell>
          <cell r="D770" t="str">
            <v>M3S PROBE</v>
          </cell>
        </row>
        <row r="771">
          <cell r="C771" t="str">
            <v>H45011SZ</v>
          </cell>
          <cell r="D771" t="str">
            <v>M3S PROBE</v>
          </cell>
        </row>
        <row r="772">
          <cell r="C772" t="str">
            <v>H45202CE</v>
          </cell>
          <cell r="D772" t="str">
            <v>C551 CONVEX PROBE</v>
          </cell>
        </row>
        <row r="773">
          <cell r="C773" t="str">
            <v>H45202MT</v>
          </cell>
          <cell r="D773" t="str">
            <v>E721 ENDOCAVITY PROBE</v>
          </cell>
        </row>
        <row r="774">
          <cell r="C774" t="str">
            <v>H45282LA</v>
          </cell>
          <cell r="D774" t="str">
            <v>LA39 LINEAR PROBE</v>
          </cell>
        </row>
        <row r="775">
          <cell r="C775" t="str">
            <v>H45282LA</v>
          </cell>
          <cell r="D775" t="str">
            <v>LA39 LINEAR PROBE</v>
          </cell>
        </row>
        <row r="776">
          <cell r="C776" t="str">
            <v>H45282LF</v>
          </cell>
          <cell r="D776" t="str">
            <v>546L LINEAR PROBE</v>
          </cell>
        </row>
        <row r="777">
          <cell r="C777" t="str">
            <v>H45282LF</v>
          </cell>
          <cell r="D777" t="str">
            <v>546L LINEAR PROBE</v>
          </cell>
        </row>
        <row r="778">
          <cell r="C778" t="str">
            <v>H45282LF</v>
          </cell>
          <cell r="D778" t="str">
            <v>546L LINEAR PROBE</v>
          </cell>
        </row>
        <row r="779">
          <cell r="C779" t="str">
            <v>H45282LS</v>
          </cell>
          <cell r="D779" t="str">
            <v>739L LINEAR PROBE</v>
          </cell>
        </row>
        <row r="780">
          <cell r="C780" t="str">
            <v>H45282LS</v>
          </cell>
          <cell r="D780" t="str">
            <v>739L LINEAR PROBE</v>
          </cell>
        </row>
        <row r="781">
          <cell r="C781" t="str">
            <v>H45282LS</v>
          </cell>
          <cell r="D781" t="str">
            <v>739L LINEAR PROBE</v>
          </cell>
        </row>
        <row r="782">
          <cell r="C782" t="str">
            <v>H45282LS</v>
          </cell>
          <cell r="D782" t="str">
            <v>739L LINEAR PROBE</v>
          </cell>
        </row>
        <row r="783">
          <cell r="C783" t="str">
            <v>H4550PJ</v>
          </cell>
          <cell r="D783" t="str">
            <v>GREY COVER FOR L400 PRO</v>
          </cell>
        </row>
        <row r="784">
          <cell r="C784" t="str">
            <v>H4550SZ</v>
          </cell>
          <cell r="D784" t="str">
            <v>3S PROBE</v>
          </cell>
        </row>
        <row r="785">
          <cell r="C785" t="str">
            <v>H4550SZ</v>
          </cell>
          <cell r="D785" t="str">
            <v>3S PROBE</v>
          </cell>
        </row>
        <row r="786">
          <cell r="C786" t="str">
            <v>H4550SZ</v>
          </cell>
          <cell r="D786" t="str">
            <v>3S PROBE</v>
          </cell>
        </row>
        <row r="787">
          <cell r="C787" t="str">
            <v>H4550SZ</v>
          </cell>
          <cell r="D787" t="str">
            <v>3S PROBE</v>
          </cell>
        </row>
        <row r="788">
          <cell r="C788" t="str">
            <v>H4550SZ</v>
          </cell>
          <cell r="D788" t="str">
            <v>3S PROBE</v>
          </cell>
        </row>
        <row r="789">
          <cell r="C789" t="str">
            <v>H4550SZ</v>
          </cell>
          <cell r="D789" t="str">
            <v>3S PROBE</v>
          </cell>
        </row>
        <row r="790">
          <cell r="C790" t="str">
            <v>H4550SZ</v>
          </cell>
          <cell r="D790" t="str">
            <v>3S PROBE</v>
          </cell>
        </row>
        <row r="791">
          <cell r="C791" t="str">
            <v>H4550SZ</v>
          </cell>
          <cell r="D791" t="str">
            <v>3S PROBE</v>
          </cell>
        </row>
        <row r="792">
          <cell r="C792" t="str">
            <v>H4550SZ</v>
          </cell>
          <cell r="D792" t="str">
            <v>3S PROBE</v>
          </cell>
        </row>
        <row r="793">
          <cell r="C793" t="str">
            <v>H4550SZ</v>
          </cell>
          <cell r="D793" t="str">
            <v>3S PROBE</v>
          </cell>
        </row>
        <row r="794">
          <cell r="C794" t="str">
            <v>H4550SZ</v>
          </cell>
          <cell r="D794" t="str">
            <v>3S PROBE</v>
          </cell>
        </row>
        <row r="795">
          <cell r="C795" t="str">
            <v>H4550SZ</v>
          </cell>
          <cell r="D795" t="str">
            <v>3S PROBE</v>
          </cell>
        </row>
        <row r="796">
          <cell r="C796" t="str">
            <v>H4550SZ</v>
          </cell>
          <cell r="D796" t="str">
            <v>3S PROBE</v>
          </cell>
        </row>
        <row r="797">
          <cell r="C797" t="str">
            <v>H4550SZ</v>
          </cell>
          <cell r="D797" t="str">
            <v>3S PROBE</v>
          </cell>
        </row>
        <row r="798">
          <cell r="C798" t="str">
            <v>H4550SZ</v>
          </cell>
          <cell r="D798" t="str">
            <v>3S PROBE</v>
          </cell>
        </row>
        <row r="799">
          <cell r="C799" t="str">
            <v>H4550SZ</v>
          </cell>
          <cell r="D799" t="str">
            <v>3S PROBE</v>
          </cell>
        </row>
        <row r="800">
          <cell r="C800" t="str">
            <v>H4550SZ</v>
          </cell>
          <cell r="D800" t="str">
            <v>3S PROBE</v>
          </cell>
        </row>
        <row r="801">
          <cell r="C801" t="str">
            <v>H4550SZ</v>
          </cell>
          <cell r="D801" t="str">
            <v>3S PROBE</v>
          </cell>
        </row>
        <row r="802">
          <cell r="C802" t="str">
            <v>H4550SZ</v>
          </cell>
          <cell r="D802" t="str">
            <v>3S PROBE</v>
          </cell>
        </row>
        <row r="803">
          <cell r="C803" t="str">
            <v>H4550SZ</v>
          </cell>
          <cell r="D803" t="str">
            <v>3S PROBE</v>
          </cell>
        </row>
        <row r="804">
          <cell r="C804" t="str">
            <v>H4550SZ</v>
          </cell>
          <cell r="D804" t="str">
            <v>3S PROBE</v>
          </cell>
        </row>
        <row r="805">
          <cell r="C805" t="str">
            <v>H4550SZ</v>
          </cell>
          <cell r="D805" t="str">
            <v>3S PROBE</v>
          </cell>
        </row>
        <row r="806">
          <cell r="C806" t="str">
            <v>H45511AA</v>
          </cell>
          <cell r="D806" t="str">
            <v>9.1GB SONY F561 DRIVE</v>
          </cell>
        </row>
        <row r="807">
          <cell r="C807" t="str">
            <v>H45511AA</v>
          </cell>
          <cell r="D807" t="str">
            <v>9.1GB SONY F561 DRIVE</v>
          </cell>
        </row>
        <row r="808">
          <cell r="C808" t="str">
            <v>H45511AA</v>
          </cell>
          <cell r="D808" t="str">
            <v>9.1GB SONY F561 DRIVE</v>
          </cell>
        </row>
        <row r="809">
          <cell r="C809" t="str">
            <v>H45511AA</v>
          </cell>
          <cell r="D809" t="str">
            <v>9.1GB SONY F561 DRIVE</v>
          </cell>
        </row>
        <row r="810">
          <cell r="C810" t="str">
            <v>H45511AA</v>
          </cell>
          <cell r="D810" t="str">
            <v>9.1GB SONY F561 DRIVE</v>
          </cell>
        </row>
        <row r="811">
          <cell r="C811" t="str">
            <v>H45511AA</v>
          </cell>
          <cell r="D811" t="str">
            <v>9.1GB SONY F561 DRIVE</v>
          </cell>
        </row>
        <row r="812">
          <cell r="C812" t="str">
            <v>H45511AA</v>
          </cell>
          <cell r="D812" t="str">
            <v>9.1GB SONY F561 DRIVE</v>
          </cell>
        </row>
        <row r="813">
          <cell r="C813" t="str">
            <v>H45511AA</v>
          </cell>
          <cell r="D813" t="str">
            <v>9.1GB SONY F561 DRIVE</v>
          </cell>
        </row>
        <row r="814">
          <cell r="C814" t="str">
            <v>H45511AA</v>
          </cell>
          <cell r="D814" t="str">
            <v>9.1GB SONY F561 DRIVE</v>
          </cell>
        </row>
        <row r="815">
          <cell r="C815" t="str">
            <v>H45511AA</v>
          </cell>
          <cell r="D815" t="str">
            <v>9.1GB SONY F561 DRIVE</v>
          </cell>
        </row>
        <row r="816">
          <cell r="C816" t="str">
            <v>H45511AA</v>
          </cell>
          <cell r="D816" t="str">
            <v>9.1GB SONY F561 DRIVE</v>
          </cell>
        </row>
        <row r="817">
          <cell r="C817" t="str">
            <v>H45511AA</v>
          </cell>
          <cell r="D817" t="str">
            <v>9.1GB SONY F561 DRIVE</v>
          </cell>
        </row>
        <row r="818">
          <cell r="C818" t="str">
            <v>H45511CA</v>
          </cell>
          <cell r="D818" t="str">
            <v>ECHOPAC WORKSTATION</v>
          </cell>
        </row>
        <row r="819">
          <cell r="C819" t="str">
            <v>H45511CA</v>
          </cell>
          <cell r="D819" t="str">
            <v>ECHOPAC WORKSTATION</v>
          </cell>
        </row>
        <row r="820">
          <cell r="C820" t="str">
            <v>H45511CA</v>
          </cell>
          <cell r="D820" t="str">
            <v>ECHOPAC WORKSTATION</v>
          </cell>
        </row>
        <row r="821">
          <cell r="C821" t="str">
            <v>H45511EC</v>
          </cell>
          <cell r="D821" t="str">
            <v>ECHOPAC</v>
          </cell>
        </row>
        <row r="822">
          <cell r="C822" t="str">
            <v>H45511EC</v>
          </cell>
          <cell r="D822" t="str">
            <v>ECHOPAC - MONITOR</v>
          </cell>
        </row>
        <row r="823">
          <cell r="C823" t="str">
            <v>H45511EC</v>
          </cell>
          <cell r="D823" t="str">
            <v>ECHOPAC MONITOR</v>
          </cell>
        </row>
        <row r="824">
          <cell r="C824" t="str">
            <v>H46601D</v>
          </cell>
          <cell r="D824" t="str">
            <v>V730 KRETZ CONSOLE</v>
          </cell>
        </row>
        <row r="825">
          <cell r="C825" t="str">
            <v>H46601D</v>
          </cell>
          <cell r="D825" t="str">
            <v>V730 KRETZ CONSOLE</v>
          </cell>
        </row>
        <row r="826">
          <cell r="C826" t="str">
            <v>H46601D</v>
          </cell>
          <cell r="D826" t="str">
            <v>V730 KRETZ CONSOLE</v>
          </cell>
        </row>
        <row r="827">
          <cell r="C827" t="str">
            <v>H46601D</v>
          </cell>
          <cell r="D827" t="str">
            <v>V730 KRETZ CONSOLE</v>
          </cell>
        </row>
        <row r="828">
          <cell r="C828" t="str">
            <v>H46601D</v>
          </cell>
          <cell r="D828" t="str">
            <v>V730 KRETZ CONSOLE</v>
          </cell>
        </row>
        <row r="829">
          <cell r="C829" t="str">
            <v>H46601D</v>
          </cell>
          <cell r="D829" t="str">
            <v>V730 KRETZ CONSOLE</v>
          </cell>
        </row>
        <row r="830">
          <cell r="C830" t="str">
            <v>H46601D</v>
          </cell>
          <cell r="D830" t="str">
            <v>V730 KRETZ CONSOLE</v>
          </cell>
        </row>
        <row r="831">
          <cell r="C831" t="str">
            <v>H46601D</v>
          </cell>
          <cell r="D831" t="str">
            <v>V730 KRETZ CONSOLE</v>
          </cell>
        </row>
        <row r="832">
          <cell r="C832" t="str">
            <v>H46601D</v>
          </cell>
          <cell r="D832" t="str">
            <v>V730 KRETZ CONSOLE</v>
          </cell>
        </row>
        <row r="833">
          <cell r="C833" t="str">
            <v>H46601D</v>
          </cell>
          <cell r="D833" t="str">
            <v>V730 KRETZ CONSOLE</v>
          </cell>
        </row>
        <row r="834">
          <cell r="C834" t="str">
            <v>H46601D</v>
          </cell>
          <cell r="D834" t="str">
            <v>V730 KRETZ CONSOLE</v>
          </cell>
        </row>
        <row r="835">
          <cell r="C835" t="str">
            <v>H46601D</v>
          </cell>
          <cell r="D835" t="str">
            <v>V730 KRETZ CONSOLE</v>
          </cell>
        </row>
        <row r="836">
          <cell r="C836" t="str">
            <v>H46601D</v>
          </cell>
          <cell r="D836" t="str">
            <v>V730 KRETZ CONSOLE</v>
          </cell>
        </row>
        <row r="837">
          <cell r="C837" t="str">
            <v>H46601D</v>
          </cell>
          <cell r="D837" t="str">
            <v>V730 KRETZ CONSOLE</v>
          </cell>
        </row>
        <row r="838">
          <cell r="C838" t="str">
            <v>H46601D</v>
          </cell>
          <cell r="D838" t="str">
            <v>V730 KRETZ CONSOLE</v>
          </cell>
        </row>
        <row r="839">
          <cell r="C839" t="str">
            <v>H46701B</v>
          </cell>
          <cell r="D839" t="str">
            <v>6-12M PROBE</v>
          </cell>
        </row>
        <row r="840">
          <cell r="C840" t="str">
            <v>H46701B</v>
          </cell>
          <cell r="D840" t="str">
            <v>6-12M PROBE</v>
          </cell>
        </row>
        <row r="841">
          <cell r="C841" t="str">
            <v>H46701B</v>
          </cell>
          <cell r="D841" t="str">
            <v>SP6-12 PROBE</v>
          </cell>
        </row>
        <row r="842">
          <cell r="C842" t="str">
            <v>H46701B</v>
          </cell>
          <cell r="D842" t="str">
            <v>SP6-12 PROBE</v>
          </cell>
        </row>
        <row r="843">
          <cell r="C843" t="str">
            <v>H46701B</v>
          </cell>
          <cell r="D843" t="str">
            <v>SP6-12 PROBE</v>
          </cell>
        </row>
        <row r="844">
          <cell r="C844" t="str">
            <v>H46701B</v>
          </cell>
          <cell r="D844" t="str">
            <v>SP6-12 PROBE</v>
          </cell>
        </row>
        <row r="845">
          <cell r="C845" t="str">
            <v>H46701B</v>
          </cell>
          <cell r="D845" t="str">
            <v>6-12M PROBE</v>
          </cell>
        </row>
        <row r="846">
          <cell r="C846" t="str">
            <v>H46701B</v>
          </cell>
          <cell r="D846" t="str">
            <v>SP6-12 PROBE</v>
          </cell>
        </row>
        <row r="847">
          <cell r="C847" t="str">
            <v>H46701B</v>
          </cell>
          <cell r="D847" t="str">
            <v>SP6-12 PROBE</v>
          </cell>
        </row>
        <row r="848">
          <cell r="C848" t="str">
            <v>H46701D</v>
          </cell>
          <cell r="D848" t="str">
            <v>2-5M CURVED PROBE</v>
          </cell>
        </row>
        <row r="849">
          <cell r="C849" t="str">
            <v>H46701D</v>
          </cell>
          <cell r="D849" t="str">
            <v>2-5M CURVED PROBE</v>
          </cell>
        </row>
        <row r="850">
          <cell r="C850" t="str">
            <v>H46701D</v>
          </cell>
          <cell r="D850" t="str">
            <v>2-5M CURVED PROBE</v>
          </cell>
        </row>
        <row r="851">
          <cell r="C851" t="str">
            <v>H46701D</v>
          </cell>
          <cell r="D851" t="str">
            <v>AB2-5 CURVED PROBE</v>
          </cell>
        </row>
        <row r="852">
          <cell r="C852" t="str">
            <v>H46701D</v>
          </cell>
          <cell r="D852" t="str">
            <v>AB2-5 CURVED PROBE</v>
          </cell>
        </row>
        <row r="853">
          <cell r="C853" t="str">
            <v>H46701D</v>
          </cell>
          <cell r="D853" t="str">
            <v>AB2-5 CURVED PROBE</v>
          </cell>
        </row>
        <row r="854">
          <cell r="C854" t="str">
            <v>H46701D</v>
          </cell>
          <cell r="D854" t="str">
            <v>AB2-5 CURVED PROBE</v>
          </cell>
        </row>
        <row r="855">
          <cell r="C855" t="str">
            <v>H46701D</v>
          </cell>
          <cell r="D855" t="str">
            <v>2-5M CURVED PROBE</v>
          </cell>
        </row>
        <row r="856">
          <cell r="C856" t="str">
            <v>H46701D</v>
          </cell>
          <cell r="D856" t="str">
            <v>2-5M CURVED PROBE</v>
          </cell>
        </row>
        <row r="857">
          <cell r="C857" t="str">
            <v>H46701D</v>
          </cell>
          <cell r="D857" t="str">
            <v>AB2-5 CURVED PROBE</v>
          </cell>
        </row>
        <row r="858">
          <cell r="C858" t="str">
            <v>H46701D</v>
          </cell>
          <cell r="D858" t="str">
            <v>2-5M CURVED PROBE</v>
          </cell>
        </row>
        <row r="859">
          <cell r="C859" t="str">
            <v>H46701D</v>
          </cell>
          <cell r="D859" t="str">
            <v>AB2-5 CURVED PROBE</v>
          </cell>
        </row>
        <row r="860">
          <cell r="C860" t="str">
            <v>H46701D</v>
          </cell>
          <cell r="D860" t="str">
            <v>AB2-5 CURVED PROBE</v>
          </cell>
        </row>
        <row r="861">
          <cell r="C861" t="str">
            <v>H46701D</v>
          </cell>
          <cell r="D861" t="str">
            <v>AB2-5 CURVED PROBE</v>
          </cell>
        </row>
        <row r="862">
          <cell r="C862" t="str">
            <v>H46701E</v>
          </cell>
          <cell r="D862" t="str">
            <v>3-8M AB PROBE</v>
          </cell>
        </row>
        <row r="863">
          <cell r="C863" t="str">
            <v>H46701E</v>
          </cell>
          <cell r="D863" t="str">
            <v>3-8M AB PROBE</v>
          </cell>
        </row>
        <row r="864">
          <cell r="C864" t="str">
            <v>H46701E</v>
          </cell>
          <cell r="D864" t="str">
            <v>3-8M AB PROBE</v>
          </cell>
        </row>
        <row r="865">
          <cell r="C865" t="str">
            <v>H46701E</v>
          </cell>
          <cell r="D865" t="str">
            <v>AB3-8 AB PROBE</v>
          </cell>
        </row>
        <row r="866">
          <cell r="C866" t="str">
            <v>H46701E</v>
          </cell>
          <cell r="D866" t="str">
            <v>AB3-8 AB PROBE</v>
          </cell>
        </row>
        <row r="867">
          <cell r="C867" t="str">
            <v>H46701E</v>
          </cell>
          <cell r="D867" t="str">
            <v>AB3-8 AB PROBE</v>
          </cell>
        </row>
        <row r="868">
          <cell r="C868" t="str">
            <v>H46701E</v>
          </cell>
          <cell r="D868" t="str">
            <v>3-8M AB PROBE</v>
          </cell>
        </row>
        <row r="869">
          <cell r="C869" t="str">
            <v>H46701E</v>
          </cell>
          <cell r="D869" t="str">
            <v>3-8M AB PROBE</v>
          </cell>
        </row>
        <row r="870">
          <cell r="C870" t="str">
            <v>H46701E</v>
          </cell>
          <cell r="D870" t="str">
            <v>AB3-8 AB PROBE</v>
          </cell>
        </row>
        <row r="871">
          <cell r="C871" t="str">
            <v>H46701E</v>
          </cell>
          <cell r="D871" t="str">
            <v>3-8M AB PROBE</v>
          </cell>
        </row>
        <row r="872">
          <cell r="C872" t="str">
            <v>H46701E</v>
          </cell>
          <cell r="D872" t="str">
            <v>AB3-8 AB PROBE</v>
          </cell>
        </row>
        <row r="873">
          <cell r="C873" t="str">
            <v>H46701E</v>
          </cell>
          <cell r="D873" t="str">
            <v>AB3-8 AB PROBE</v>
          </cell>
        </row>
        <row r="874">
          <cell r="C874" t="str">
            <v>H46701E</v>
          </cell>
          <cell r="D874" t="str">
            <v>AB3-8 AB PROBE</v>
          </cell>
        </row>
        <row r="875">
          <cell r="C875" t="str">
            <v>H46701M</v>
          </cell>
          <cell r="D875" t="str">
            <v>4D ABDO PROBE</v>
          </cell>
        </row>
        <row r="876">
          <cell r="C876" t="str">
            <v>H46701M</v>
          </cell>
          <cell r="D876" t="str">
            <v>4D ABDO PROBE</v>
          </cell>
        </row>
        <row r="877">
          <cell r="C877" t="str">
            <v>H46701M</v>
          </cell>
          <cell r="D877" t="str">
            <v>4D ABDO PROBE</v>
          </cell>
        </row>
        <row r="878">
          <cell r="C878" t="str">
            <v>H46701M</v>
          </cell>
          <cell r="D878" t="str">
            <v>RAB2-5 ABDO PROBE</v>
          </cell>
        </row>
        <row r="879">
          <cell r="C879" t="str">
            <v>H46701M</v>
          </cell>
          <cell r="D879" t="str">
            <v>RAB2-5 ABDO PROBE</v>
          </cell>
        </row>
        <row r="880">
          <cell r="C880" t="str">
            <v>H46701M</v>
          </cell>
          <cell r="D880" t="str">
            <v>RAB2-5 ABDO PROBE</v>
          </cell>
        </row>
        <row r="881">
          <cell r="C881" t="str">
            <v>H46701M</v>
          </cell>
          <cell r="D881" t="str">
            <v>4D ABDO PROBE</v>
          </cell>
        </row>
        <row r="882">
          <cell r="C882" t="str">
            <v>H46701M</v>
          </cell>
          <cell r="D882" t="str">
            <v>RAB2-5 ABDO PROBE</v>
          </cell>
        </row>
        <row r="883">
          <cell r="C883" t="str">
            <v>H46701M</v>
          </cell>
          <cell r="D883" t="str">
            <v>4D ABDO PROBE</v>
          </cell>
        </row>
        <row r="884">
          <cell r="C884" t="str">
            <v>H46701M</v>
          </cell>
          <cell r="D884" t="str">
            <v>RAB2-5 ABDO PROBE</v>
          </cell>
        </row>
        <row r="885">
          <cell r="C885" t="str">
            <v>H46701M</v>
          </cell>
          <cell r="D885" t="str">
            <v>RAB2-5 ABDO PROBE</v>
          </cell>
        </row>
        <row r="886">
          <cell r="C886" t="str">
            <v>H46701M</v>
          </cell>
          <cell r="D886" t="str">
            <v>RAB2-5 ABDO PROBE</v>
          </cell>
        </row>
        <row r="887">
          <cell r="C887" t="str">
            <v>H46701N</v>
          </cell>
          <cell r="D887" t="str">
            <v>4D ABDO OB PROBE</v>
          </cell>
        </row>
        <row r="888">
          <cell r="C888" t="str">
            <v>H46701N</v>
          </cell>
          <cell r="D888" t="str">
            <v>4D ABDO OB PROBE</v>
          </cell>
        </row>
        <row r="889">
          <cell r="C889" t="str">
            <v>H46701N</v>
          </cell>
          <cell r="D889" t="str">
            <v>4D ABDO OB PROBE</v>
          </cell>
        </row>
        <row r="890">
          <cell r="C890" t="str">
            <v>H46701N</v>
          </cell>
          <cell r="D890" t="str">
            <v>RAB4-8P PROBE</v>
          </cell>
        </row>
        <row r="891">
          <cell r="C891" t="str">
            <v>H46701N</v>
          </cell>
          <cell r="D891" t="str">
            <v>RAB4-8P PROBE</v>
          </cell>
        </row>
        <row r="892">
          <cell r="C892" t="str">
            <v>H46701N</v>
          </cell>
          <cell r="D892" t="str">
            <v>RAB4-8P PROBE</v>
          </cell>
        </row>
        <row r="893">
          <cell r="C893" t="str">
            <v>H46701N</v>
          </cell>
          <cell r="D893" t="str">
            <v>4D ABDO OB PROBE</v>
          </cell>
        </row>
        <row r="894">
          <cell r="C894" t="str">
            <v>H46701N</v>
          </cell>
          <cell r="D894" t="str">
            <v>4D ABDO OB PROBE</v>
          </cell>
        </row>
        <row r="895">
          <cell r="C895" t="str">
            <v>H46701N</v>
          </cell>
          <cell r="D895" t="str">
            <v>RAB4-8P PROBE</v>
          </cell>
        </row>
        <row r="896">
          <cell r="C896" t="str">
            <v>H46701N</v>
          </cell>
          <cell r="D896" t="str">
            <v>RAB4-8P PROBE</v>
          </cell>
        </row>
        <row r="897">
          <cell r="C897" t="str">
            <v>H46701N</v>
          </cell>
          <cell r="D897" t="str">
            <v>RAB4-8P PROBE</v>
          </cell>
        </row>
        <row r="898">
          <cell r="C898" t="str">
            <v>H46701N</v>
          </cell>
          <cell r="D898" t="str">
            <v>RAB4-8P PROBE</v>
          </cell>
        </row>
        <row r="899">
          <cell r="C899" t="str">
            <v>H46701P</v>
          </cell>
          <cell r="D899" t="str">
            <v>4D LINE PROBE</v>
          </cell>
        </row>
        <row r="900">
          <cell r="C900" t="str">
            <v>H46701P</v>
          </cell>
          <cell r="D900" t="str">
            <v>4D LINE PROBE</v>
          </cell>
        </row>
        <row r="901">
          <cell r="C901" t="str">
            <v>H46701P</v>
          </cell>
          <cell r="D901" t="str">
            <v>4D LINE PROBE</v>
          </cell>
        </row>
        <row r="902">
          <cell r="C902" t="str">
            <v>H46701P</v>
          </cell>
          <cell r="D902" t="str">
            <v>4D LINE PROBE</v>
          </cell>
        </row>
        <row r="903">
          <cell r="C903" t="str">
            <v>H46701P</v>
          </cell>
          <cell r="D903" t="str">
            <v>RSP6-12 PROBE</v>
          </cell>
        </row>
        <row r="904">
          <cell r="C904" t="str">
            <v>H46701P</v>
          </cell>
          <cell r="D904" t="str">
            <v>RSP6-12 PROBE</v>
          </cell>
        </row>
        <row r="905">
          <cell r="C905" t="str">
            <v>H46701P</v>
          </cell>
          <cell r="D905" t="str">
            <v>RSP6-12 PROBE</v>
          </cell>
        </row>
        <row r="906">
          <cell r="C906" t="str">
            <v>H46701P</v>
          </cell>
          <cell r="D906" t="str">
            <v>RSP6-12 PROBE</v>
          </cell>
        </row>
        <row r="907">
          <cell r="C907" t="str">
            <v>H46701P</v>
          </cell>
          <cell r="D907" t="str">
            <v>4D LINE PROBE</v>
          </cell>
        </row>
        <row r="908">
          <cell r="C908" t="str">
            <v>H46701P</v>
          </cell>
          <cell r="D908" t="str">
            <v>4D LINE PROBE</v>
          </cell>
        </row>
        <row r="909">
          <cell r="C909" t="str">
            <v>H46701P</v>
          </cell>
          <cell r="D909" t="str">
            <v>RSP6-12 PROBE</v>
          </cell>
        </row>
        <row r="910">
          <cell r="C910" t="str">
            <v>H46701P</v>
          </cell>
          <cell r="D910" t="str">
            <v>4D LINE PROBE</v>
          </cell>
        </row>
        <row r="911">
          <cell r="C911" t="str">
            <v>H46701P</v>
          </cell>
          <cell r="D911" t="str">
            <v>RSP6-12 PROBE</v>
          </cell>
        </row>
        <row r="912">
          <cell r="C912" t="str">
            <v>H46701P</v>
          </cell>
          <cell r="D912" t="str">
            <v>RSP6-12 PROBE</v>
          </cell>
        </row>
        <row r="913">
          <cell r="C913" t="str">
            <v>H46701P</v>
          </cell>
          <cell r="D913" t="str">
            <v>RSP6-12 PROBE</v>
          </cell>
        </row>
        <row r="914">
          <cell r="C914" t="str">
            <v>H46701R</v>
          </cell>
          <cell r="D914" t="str">
            <v>4D ENDOCAVITY PROBE</v>
          </cell>
        </row>
        <row r="915">
          <cell r="C915" t="str">
            <v>H46701R</v>
          </cell>
          <cell r="D915" t="str">
            <v>4D ENDOCAVITY PROBE</v>
          </cell>
        </row>
        <row r="916">
          <cell r="C916" t="str">
            <v>H46701R</v>
          </cell>
          <cell r="D916" t="str">
            <v>4D ENDOCAVITY PROBE</v>
          </cell>
        </row>
        <row r="917">
          <cell r="C917" t="str">
            <v>H46701R</v>
          </cell>
          <cell r="D917" t="str">
            <v>RIC5-9 ENDOCAVITY PROBE</v>
          </cell>
        </row>
        <row r="918">
          <cell r="C918" t="str">
            <v>H46701R</v>
          </cell>
          <cell r="D918" t="str">
            <v>RIC5-9 ENDOCAVITY PROBE</v>
          </cell>
        </row>
        <row r="919">
          <cell r="C919" t="str">
            <v>H46701R</v>
          </cell>
          <cell r="D919" t="str">
            <v>RIC5-9 ENDOCAVITY PROBE</v>
          </cell>
        </row>
        <row r="920">
          <cell r="C920" t="str">
            <v>H46701R</v>
          </cell>
          <cell r="D920" t="str">
            <v>RIC5-9 ENDOCAVITY PROBE</v>
          </cell>
        </row>
        <row r="921">
          <cell r="C921" t="str">
            <v>H46701R</v>
          </cell>
          <cell r="D921" t="str">
            <v>4D ENDOCAVITY PROBE</v>
          </cell>
        </row>
        <row r="922">
          <cell r="C922" t="str">
            <v>H46701R</v>
          </cell>
          <cell r="D922" t="str">
            <v>4D ENDOCAVITY PROBE</v>
          </cell>
        </row>
        <row r="923">
          <cell r="C923" t="str">
            <v>H46701R</v>
          </cell>
          <cell r="D923" t="str">
            <v>RIC5-9 ENDOCAVITY PROBE</v>
          </cell>
        </row>
        <row r="924">
          <cell r="C924" t="str">
            <v>H46701R</v>
          </cell>
          <cell r="D924" t="str">
            <v>4D ENDOCAVITY PROBE</v>
          </cell>
        </row>
        <row r="925">
          <cell r="C925" t="str">
            <v>H46701R</v>
          </cell>
          <cell r="D925" t="str">
            <v>RIC5-9 ENDOCAVITY PROBE</v>
          </cell>
        </row>
        <row r="926">
          <cell r="C926" t="str">
            <v>H46701R</v>
          </cell>
          <cell r="D926" t="str">
            <v>RIC5-9 ENDOCAVITY PROBE</v>
          </cell>
        </row>
        <row r="927">
          <cell r="C927" t="str">
            <v>H46701R</v>
          </cell>
          <cell r="D927" t="str">
            <v>RIC5-9 ENDOCAVITY PROBE</v>
          </cell>
        </row>
        <row r="928">
          <cell r="C928" t="str">
            <v>H4700PC</v>
          </cell>
          <cell r="D928" t="str">
            <v>GREY COVER FOR L700</v>
          </cell>
        </row>
        <row r="929">
          <cell r="C929" t="str">
            <v>H4700TJ</v>
          </cell>
          <cell r="D929" t="str">
            <v>SONY UP895 BW PRINTER</v>
          </cell>
        </row>
        <row r="930">
          <cell r="C930" t="str">
            <v>H4700TJ</v>
          </cell>
          <cell r="D930" t="str">
            <v>SONY UP895 BW PRINTER</v>
          </cell>
        </row>
        <row r="931">
          <cell r="C931" t="str">
            <v>H4700TJ</v>
          </cell>
          <cell r="D931" t="str">
            <v>SONY UP895 BW PRINTER</v>
          </cell>
        </row>
        <row r="932">
          <cell r="C932" t="str">
            <v>H4700TJ</v>
          </cell>
          <cell r="D932" t="str">
            <v>SONY UP895 BW PRINTER</v>
          </cell>
        </row>
        <row r="933">
          <cell r="C933" t="str">
            <v>H4700TJ</v>
          </cell>
          <cell r="D933" t="str">
            <v>SONY UP895 BW PRINTER</v>
          </cell>
        </row>
        <row r="934">
          <cell r="C934" t="str">
            <v>H4700TJ</v>
          </cell>
          <cell r="D934" t="str">
            <v>SONY UP895 BW PRINTER</v>
          </cell>
        </row>
        <row r="935">
          <cell r="C935" t="str">
            <v>H4700TJ</v>
          </cell>
          <cell r="D935" t="str">
            <v>SONY UP895 BW PRINTER</v>
          </cell>
        </row>
        <row r="936">
          <cell r="C936" t="str">
            <v>H4700TJ</v>
          </cell>
          <cell r="D936" t="str">
            <v>SONY UP895 BW PRINTER</v>
          </cell>
        </row>
        <row r="937">
          <cell r="C937" t="str">
            <v>H4700TJ</v>
          </cell>
          <cell r="D937" t="str">
            <v>SONY UP895 BW PRINTER</v>
          </cell>
        </row>
        <row r="938">
          <cell r="C938" t="str">
            <v>H4700TJ</v>
          </cell>
          <cell r="D938" t="str">
            <v>SONY UP895 BW PRINTER</v>
          </cell>
        </row>
        <row r="939">
          <cell r="C939" t="str">
            <v>H4700TJ</v>
          </cell>
          <cell r="D939" t="str">
            <v>SONY UP895 BW PRINTER</v>
          </cell>
        </row>
        <row r="940">
          <cell r="C940" t="str">
            <v>H4700TJ</v>
          </cell>
          <cell r="D940" t="str">
            <v>SONY UP895 BW PRINTER</v>
          </cell>
        </row>
        <row r="941">
          <cell r="C941" t="str">
            <v>H4700TJ</v>
          </cell>
          <cell r="D941" t="str">
            <v>SONY UP895 BW PRINTER</v>
          </cell>
        </row>
        <row r="942">
          <cell r="C942" t="str">
            <v>H4700TJ</v>
          </cell>
          <cell r="D942" t="str">
            <v>SONY UP895 BW PRINTER</v>
          </cell>
        </row>
        <row r="943">
          <cell r="C943" t="str">
            <v>H4700TJ</v>
          </cell>
          <cell r="D943" t="str">
            <v>SONY UP895 BW PRINTER</v>
          </cell>
        </row>
        <row r="944">
          <cell r="C944" t="str">
            <v>H4700TJ</v>
          </cell>
          <cell r="D944" t="str">
            <v>SONY UP895 BW PRINTER</v>
          </cell>
        </row>
        <row r="945">
          <cell r="C945" t="str">
            <v>H4700TJ</v>
          </cell>
          <cell r="D945" t="str">
            <v>SONY UP895 BW PRINTER</v>
          </cell>
        </row>
        <row r="946">
          <cell r="C946" t="str">
            <v>H4700TJ</v>
          </cell>
          <cell r="D946" t="str">
            <v>SONY UP895 BW PRINTER</v>
          </cell>
        </row>
        <row r="947">
          <cell r="C947" t="str">
            <v>H4700TJ</v>
          </cell>
          <cell r="D947" t="str">
            <v>SONY UP895 BW PRINTER</v>
          </cell>
        </row>
        <row r="948">
          <cell r="C948" t="str">
            <v>H4700TJ</v>
          </cell>
          <cell r="D948" t="str">
            <v>SONY UP895 BW PRINTER</v>
          </cell>
        </row>
        <row r="949">
          <cell r="C949" t="str">
            <v>H4700TJ</v>
          </cell>
          <cell r="D949" t="str">
            <v>SONY UP895 BW PRINTER</v>
          </cell>
        </row>
        <row r="950">
          <cell r="C950" t="str">
            <v>H4700TJ</v>
          </cell>
          <cell r="D950" t="str">
            <v>SONY UP895 BW PRINTER</v>
          </cell>
        </row>
        <row r="951">
          <cell r="C951" t="str">
            <v>H4700TJ</v>
          </cell>
          <cell r="D951" t="str">
            <v>SONY UP895 BW PRINTER</v>
          </cell>
        </row>
        <row r="952">
          <cell r="C952" t="str">
            <v>H4700TJ</v>
          </cell>
          <cell r="D952" t="str">
            <v>SONY UP895 BW PRINTER</v>
          </cell>
        </row>
        <row r="953">
          <cell r="C953" t="str">
            <v>H4700TJ</v>
          </cell>
          <cell r="D953" t="str">
            <v>SONY UP895 BW PRINTER</v>
          </cell>
        </row>
        <row r="954">
          <cell r="C954" t="str">
            <v>H4700TJ</v>
          </cell>
          <cell r="D954" t="str">
            <v>SONY UP895 BW PRINTER</v>
          </cell>
        </row>
        <row r="955">
          <cell r="C955" t="str">
            <v>H4700TJ</v>
          </cell>
          <cell r="D955" t="str">
            <v>SONY UP895 BW PRINTER</v>
          </cell>
        </row>
        <row r="956">
          <cell r="C956" t="str">
            <v>H4700TJ</v>
          </cell>
          <cell r="D956" t="str">
            <v>SONY UP895 BW PRINTER</v>
          </cell>
        </row>
        <row r="957">
          <cell r="C957" t="str">
            <v>H4700TJ</v>
          </cell>
          <cell r="D957" t="str">
            <v>SONY UP895 BW PRINTER</v>
          </cell>
        </row>
        <row r="958">
          <cell r="C958" t="str">
            <v>H4700TJ</v>
          </cell>
          <cell r="D958" t="str">
            <v>SONY UP895 BW PRINTER</v>
          </cell>
        </row>
        <row r="959">
          <cell r="C959" t="str">
            <v>H4700TJ</v>
          </cell>
          <cell r="D959" t="str">
            <v>SONY UP895 BW PRINTER</v>
          </cell>
        </row>
        <row r="960">
          <cell r="C960" t="str">
            <v>H4700TJ</v>
          </cell>
          <cell r="D960" t="str">
            <v>SONY UP895 BW PRINTER</v>
          </cell>
        </row>
        <row r="961">
          <cell r="C961" t="str">
            <v>H4700TJ</v>
          </cell>
          <cell r="D961" t="str">
            <v>SONY UP895 BW PRINTER</v>
          </cell>
        </row>
        <row r="962">
          <cell r="C962" t="str">
            <v>H4700TJ</v>
          </cell>
          <cell r="D962" t="str">
            <v>SONY UP895 BW PRINTER</v>
          </cell>
        </row>
        <row r="963">
          <cell r="C963" t="str">
            <v>H4700TJ</v>
          </cell>
          <cell r="D963" t="str">
            <v>SONY UP895 BW PRINTER</v>
          </cell>
        </row>
        <row r="964">
          <cell r="C964" t="str">
            <v>H4700TJ</v>
          </cell>
          <cell r="D964" t="str">
            <v>SONY UP895 BW PRINTER</v>
          </cell>
        </row>
        <row r="965">
          <cell r="C965" t="str">
            <v>H4700TJ</v>
          </cell>
          <cell r="D965" t="str">
            <v>SONY UP895 BW PRINTER</v>
          </cell>
        </row>
        <row r="966">
          <cell r="C966" t="str">
            <v>H4700TJ</v>
          </cell>
          <cell r="D966" t="str">
            <v>SONY UP895 BW PRINTER</v>
          </cell>
        </row>
        <row r="967">
          <cell r="C967" t="str">
            <v>H4700TJ</v>
          </cell>
          <cell r="D967" t="str">
            <v>895 B/W PRINTER</v>
          </cell>
        </row>
        <row r="968">
          <cell r="C968" t="str">
            <v>H4700TJ</v>
          </cell>
          <cell r="D968" t="str">
            <v>SONY UP895 BW PRINTER</v>
          </cell>
        </row>
        <row r="969">
          <cell r="C969" t="str">
            <v>H4700TJ</v>
          </cell>
          <cell r="D969" t="str">
            <v>SONY UP895 BW PRINTER</v>
          </cell>
        </row>
        <row r="970">
          <cell r="C970" t="str">
            <v>H4700TJ</v>
          </cell>
          <cell r="D970" t="str">
            <v>SONY UP895 BW PRINTER</v>
          </cell>
        </row>
        <row r="971">
          <cell r="C971" t="str">
            <v>H4700TJ</v>
          </cell>
          <cell r="D971" t="str">
            <v>SONY UP895 BW PRINTER</v>
          </cell>
        </row>
        <row r="972">
          <cell r="C972" t="str">
            <v>H4700TJ</v>
          </cell>
          <cell r="D972" t="str">
            <v>SONY UP895 BW PRINTER</v>
          </cell>
        </row>
        <row r="973">
          <cell r="C973" t="str">
            <v>H4700TJ</v>
          </cell>
          <cell r="D973" t="str">
            <v>SONY UP895 BW PRINTER</v>
          </cell>
        </row>
        <row r="974">
          <cell r="C974" t="str">
            <v>H4700TJ</v>
          </cell>
          <cell r="D974" t="str">
            <v>SONY UP895 BW PRINTER</v>
          </cell>
        </row>
        <row r="975">
          <cell r="C975" t="str">
            <v>H4700TJ</v>
          </cell>
          <cell r="D975" t="str">
            <v>SONY UP895 BW PRINTER</v>
          </cell>
        </row>
        <row r="976">
          <cell r="C976" t="str">
            <v>H4700TJ</v>
          </cell>
          <cell r="D976" t="str">
            <v>SONY UP895 BW PRINTER</v>
          </cell>
        </row>
        <row r="977">
          <cell r="C977" t="str">
            <v>H4700TJ</v>
          </cell>
          <cell r="D977" t="str">
            <v>SONY UP895 BW PRINTER</v>
          </cell>
        </row>
        <row r="978">
          <cell r="C978" t="str">
            <v>H4700TJ</v>
          </cell>
          <cell r="D978" t="str">
            <v>SONY UP895 BW PRINTER</v>
          </cell>
        </row>
        <row r="979">
          <cell r="C979" t="str">
            <v>H4700TJ</v>
          </cell>
          <cell r="D979" t="str">
            <v>SONY UP895 BW PRINTER</v>
          </cell>
        </row>
        <row r="980">
          <cell r="C980" t="str">
            <v>H4700TJ</v>
          </cell>
          <cell r="D980" t="str">
            <v>SONY UP895 BW PRINTER</v>
          </cell>
        </row>
        <row r="981">
          <cell r="C981" t="str">
            <v>H4700TJ</v>
          </cell>
          <cell r="D981" t="str">
            <v>SONY UP895 BW PRINTER</v>
          </cell>
        </row>
        <row r="982">
          <cell r="C982" t="str">
            <v>H4700TJ</v>
          </cell>
          <cell r="D982" t="str">
            <v>SONY UP895 BW PRINTER</v>
          </cell>
        </row>
        <row r="983">
          <cell r="C983" t="str">
            <v>H4700TJ</v>
          </cell>
          <cell r="D983" t="str">
            <v>SONY UP895 BW PRINTER</v>
          </cell>
        </row>
        <row r="984">
          <cell r="C984" t="str">
            <v>H4700TJ</v>
          </cell>
          <cell r="D984" t="str">
            <v>SONY UP895 BW PRINTER</v>
          </cell>
        </row>
        <row r="985">
          <cell r="C985" t="str">
            <v>H4700TJ</v>
          </cell>
          <cell r="D985" t="str">
            <v>SONY UP895 BW PRINTER</v>
          </cell>
        </row>
        <row r="986">
          <cell r="C986" t="str">
            <v>H4700TJ</v>
          </cell>
          <cell r="D986" t="str">
            <v>SONY UP895 BW PRINTER</v>
          </cell>
        </row>
        <row r="987">
          <cell r="C987" t="str">
            <v>H4700TJ</v>
          </cell>
          <cell r="D987" t="str">
            <v>SONY UP895 BW PRINTER</v>
          </cell>
        </row>
        <row r="988">
          <cell r="C988" t="str">
            <v>H4700TJ</v>
          </cell>
          <cell r="D988" t="str">
            <v>SONY UP895 BW PRINTER</v>
          </cell>
        </row>
        <row r="989">
          <cell r="C989" t="str">
            <v>H4700TJ</v>
          </cell>
          <cell r="D989" t="str">
            <v>SONY UP895 BW PRINTER</v>
          </cell>
        </row>
        <row r="990">
          <cell r="C990" t="str">
            <v>H4700TJ</v>
          </cell>
          <cell r="D990" t="str">
            <v>SONY UP895 BW PRINTER</v>
          </cell>
        </row>
        <row r="991">
          <cell r="C991" t="str">
            <v>H4700TJ</v>
          </cell>
          <cell r="D991" t="str">
            <v>SONY UP895 BW PRINTER</v>
          </cell>
        </row>
        <row r="992">
          <cell r="C992" t="str">
            <v>H4700TJ</v>
          </cell>
          <cell r="D992" t="str">
            <v>SONY UP895 BW PRINTER</v>
          </cell>
        </row>
        <row r="993">
          <cell r="C993" t="str">
            <v>H4700TJ</v>
          </cell>
          <cell r="D993" t="str">
            <v>SONY UP895 BW PRINTER</v>
          </cell>
        </row>
        <row r="994">
          <cell r="C994" t="str">
            <v>H4700TJ</v>
          </cell>
          <cell r="D994" t="str">
            <v>SONY UP895 BW PRINTER</v>
          </cell>
        </row>
        <row r="995">
          <cell r="C995" t="str">
            <v>H4700TJ</v>
          </cell>
          <cell r="D995" t="str">
            <v>SONY UP895 BW PRINTER</v>
          </cell>
        </row>
        <row r="996">
          <cell r="C996" t="str">
            <v>H4700TJ</v>
          </cell>
          <cell r="D996" t="str">
            <v>SONY UP895 BW PRINTER</v>
          </cell>
        </row>
        <row r="997">
          <cell r="C997" t="str">
            <v>H4700TJ</v>
          </cell>
          <cell r="D997" t="str">
            <v>SONY UP895 BW PRINTER</v>
          </cell>
        </row>
        <row r="998">
          <cell r="C998" t="str">
            <v>H4700TJ</v>
          </cell>
          <cell r="D998" t="str">
            <v>SONY UP895 BW PRINTER</v>
          </cell>
        </row>
        <row r="999">
          <cell r="C999" t="str">
            <v>H4700TJ</v>
          </cell>
          <cell r="D999" t="str">
            <v>SONY UP895 BW PRINTER</v>
          </cell>
        </row>
        <row r="1000">
          <cell r="C1000" t="str">
            <v>H4700TJ</v>
          </cell>
          <cell r="D1000" t="str">
            <v>SONY UP895 BW PRINTER</v>
          </cell>
        </row>
        <row r="1001">
          <cell r="C1001" t="str">
            <v>H4700TN</v>
          </cell>
          <cell r="D1001" t="str">
            <v>SONY UP51MD COLOR PRINTER</v>
          </cell>
        </row>
        <row r="1002">
          <cell r="C1002" t="str">
            <v>H4700TN</v>
          </cell>
          <cell r="D1002" t="str">
            <v>SONY UP51MD COLOR PRINTER</v>
          </cell>
        </row>
        <row r="1003">
          <cell r="C1003" t="str">
            <v>H4700TN</v>
          </cell>
          <cell r="D1003" t="str">
            <v>SONY UP51MD COLOR PRINTER</v>
          </cell>
        </row>
        <row r="1004">
          <cell r="C1004" t="str">
            <v>H4700TN</v>
          </cell>
          <cell r="D1004" t="str">
            <v>SONY UP51MD COLOR PRINTER</v>
          </cell>
        </row>
        <row r="1005">
          <cell r="C1005" t="str">
            <v>H4700TN</v>
          </cell>
          <cell r="D1005" t="str">
            <v>SONY UP51MD COLOR PRINTER</v>
          </cell>
        </row>
        <row r="1006">
          <cell r="C1006" t="str">
            <v>H4700TN</v>
          </cell>
          <cell r="D1006" t="str">
            <v>SONY UP51MD COLOR PRINTER</v>
          </cell>
        </row>
        <row r="1007">
          <cell r="C1007" t="str">
            <v>H4700TN</v>
          </cell>
          <cell r="D1007" t="str">
            <v>SONY UP51MD COLOR PRINTER</v>
          </cell>
        </row>
        <row r="1008">
          <cell r="C1008" t="str">
            <v>H4700TN</v>
          </cell>
          <cell r="D1008" t="str">
            <v>SONY UP51MD COLOR PRINTER</v>
          </cell>
        </row>
        <row r="1009">
          <cell r="C1009" t="str">
            <v>H4700TN</v>
          </cell>
          <cell r="D1009" t="str">
            <v>SONY UP51MD COLOR PRINTER</v>
          </cell>
        </row>
        <row r="1010">
          <cell r="C1010" t="str">
            <v>H4700TN</v>
          </cell>
          <cell r="D1010" t="str">
            <v>SONY UP51MD COLOR PRINTER</v>
          </cell>
        </row>
        <row r="1011">
          <cell r="C1011" t="str">
            <v>H4700TN</v>
          </cell>
          <cell r="D1011" t="str">
            <v>SONY UP51MD COLOR PRINTER</v>
          </cell>
        </row>
        <row r="1012">
          <cell r="C1012" t="str">
            <v>H4700TN</v>
          </cell>
          <cell r="D1012" t="str">
            <v>SONY UP51MD COLOR PRINTER</v>
          </cell>
        </row>
        <row r="1013">
          <cell r="C1013" t="str">
            <v>H4700TN</v>
          </cell>
          <cell r="D1013" t="str">
            <v>SONY UP51MD COLOR PRINTER</v>
          </cell>
        </row>
        <row r="1014">
          <cell r="C1014" t="str">
            <v>H4700TN</v>
          </cell>
          <cell r="D1014" t="str">
            <v>SONY UP51MD COLOR PRINTER</v>
          </cell>
        </row>
        <row r="1015">
          <cell r="C1015" t="str">
            <v>H4700TN</v>
          </cell>
          <cell r="D1015" t="str">
            <v>SONY UP51MD COLOR PRINTER</v>
          </cell>
        </row>
        <row r="1016">
          <cell r="C1016" t="str">
            <v>H4700TN</v>
          </cell>
          <cell r="D1016" t="str">
            <v>SONY UP51MD COLOR PRINTER</v>
          </cell>
        </row>
        <row r="1017">
          <cell r="C1017" t="str">
            <v>H4700TN</v>
          </cell>
          <cell r="D1017" t="str">
            <v>SONY UP51MD COLOR PRINTER</v>
          </cell>
        </row>
        <row r="1018">
          <cell r="C1018" t="str">
            <v>H4700TN</v>
          </cell>
          <cell r="D1018" t="str">
            <v>SONY UP51MD COLOR PRINTER</v>
          </cell>
        </row>
        <row r="1019">
          <cell r="C1019" t="str">
            <v>H4700TN</v>
          </cell>
          <cell r="D1019" t="str">
            <v>SONY UP51MD COLOR PRINTER</v>
          </cell>
        </row>
        <row r="1020">
          <cell r="C1020" t="str">
            <v>H4700TN</v>
          </cell>
          <cell r="D1020" t="str">
            <v>SONY UP51MD COLOR PRINTER</v>
          </cell>
        </row>
        <row r="1021">
          <cell r="C1021" t="str">
            <v>H4700TN</v>
          </cell>
          <cell r="D1021" t="str">
            <v>SONY UP51MD COLOR PRINTER</v>
          </cell>
        </row>
        <row r="1022">
          <cell r="C1022" t="str">
            <v>H4700TN</v>
          </cell>
          <cell r="D1022" t="str">
            <v>SONY UP51MD COLOR PRINTER</v>
          </cell>
        </row>
        <row r="1023">
          <cell r="C1023" t="str">
            <v>H4700TN</v>
          </cell>
          <cell r="D1023" t="str">
            <v>SONY UP51MD COLOR PRINTER</v>
          </cell>
        </row>
        <row r="1024">
          <cell r="C1024" t="str">
            <v>H4700TN</v>
          </cell>
          <cell r="D1024" t="str">
            <v>SONY UP51MD COLOR PRINTER</v>
          </cell>
        </row>
        <row r="1025">
          <cell r="C1025" t="str">
            <v>H4700TN</v>
          </cell>
          <cell r="D1025" t="str">
            <v>SONY UP51MD COLOR PRINTER</v>
          </cell>
        </row>
        <row r="1026">
          <cell r="C1026" t="str">
            <v>H4700TN</v>
          </cell>
          <cell r="D1026" t="str">
            <v>SONY UP51MD COLOR PRINTER</v>
          </cell>
        </row>
        <row r="1027">
          <cell r="C1027" t="str">
            <v>H4700TN</v>
          </cell>
          <cell r="D1027" t="str">
            <v>SONY UP51MD COLOR PRINTER</v>
          </cell>
        </row>
        <row r="1028">
          <cell r="C1028" t="str">
            <v>H4700TN</v>
          </cell>
          <cell r="D1028" t="str">
            <v>SONY UP51MD COLOR PRINTER</v>
          </cell>
        </row>
        <row r="1029">
          <cell r="C1029" t="str">
            <v>H4700TN</v>
          </cell>
          <cell r="D1029" t="str">
            <v>SONY UP51MD COLOR PRINTER</v>
          </cell>
        </row>
        <row r="1030">
          <cell r="C1030" t="str">
            <v>H4700TN</v>
          </cell>
          <cell r="D1030" t="str">
            <v>SONY UP51MD COLOR PRINTER</v>
          </cell>
        </row>
        <row r="1031">
          <cell r="C1031" t="str">
            <v>H4700TN</v>
          </cell>
          <cell r="D1031" t="str">
            <v>SONY UP51MD COLOR PRINTER</v>
          </cell>
        </row>
        <row r="1032">
          <cell r="C1032" t="str">
            <v>H4700TN</v>
          </cell>
          <cell r="D1032" t="str">
            <v>SONY UP51MD COLOR PRINTER</v>
          </cell>
        </row>
        <row r="1033">
          <cell r="C1033" t="str">
            <v>H4700TN</v>
          </cell>
          <cell r="D1033" t="str">
            <v>SONY UP51MD COLOR PRINTER</v>
          </cell>
        </row>
        <row r="1034">
          <cell r="C1034" t="str">
            <v>H4700TN</v>
          </cell>
          <cell r="D1034" t="str">
            <v>SONY UP51MD COLOR PRINTER</v>
          </cell>
        </row>
        <row r="1035">
          <cell r="C1035" t="str">
            <v>H4700TN</v>
          </cell>
          <cell r="D1035" t="str">
            <v>SONY UP51MD COLOR PRINTER</v>
          </cell>
        </row>
        <row r="1036">
          <cell r="C1036" t="str">
            <v>H4700TN</v>
          </cell>
          <cell r="D1036" t="str">
            <v>SONY UP51MD COLOR PRINTER</v>
          </cell>
        </row>
        <row r="1037">
          <cell r="C1037" t="str">
            <v>H4700TN</v>
          </cell>
          <cell r="D1037" t="str">
            <v>SONY UP51MD COLOR PRINTER</v>
          </cell>
        </row>
        <row r="1038">
          <cell r="C1038" t="str">
            <v>H4700TN</v>
          </cell>
          <cell r="D1038" t="str">
            <v>5100 COLOR PRINTER</v>
          </cell>
        </row>
        <row r="1039">
          <cell r="C1039" t="str">
            <v>H4700TN</v>
          </cell>
          <cell r="D1039" t="str">
            <v>SONY UP51MD COLOR PRINTER</v>
          </cell>
        </row>
        <row r="1040">
          <cell r="C1040" t="str">
            <v>H4700TN</v>
          </cell>
          <cell r="D1040" t="str">
            <v>SONY UP51MD COLOR PRINTER</v>
          </cell>
        </row>
        <row r="1041">
          <cell r="C1041" t="str">
            <v>H4700TN</v>
          </cell>
          <cell r="D1041" t="str">
            <v>SONY UP51MD COLOR PRINTER</v>
          </cell>
        </row>
        <row r="1042">
          <cell r="C1042" t="str">
            <v>H4700TN</v>
          </cell>
          <cell r="D1042" t="str">
            <v>SONY UP51MD COLOR PRINTER</v>
          </cell>
        </row>
        <row r="1043">
          <cell r="C1043" t="str">
            <v>H4701SC</v>
          </cell>
          <cell r="D1043" t="str">
            <v>GREY COVER FOR L7</v>
          </cell>
        </row>
        <row r="1044">
          <cell r="C1044" t="str">
            <v>H4701SC</v>
          </cell>
          <cell r="D1044" t="str">
            <v>GREY COVER FOR L7</v>
          </cell>
        </row>
        <row r="1045">
          <cell r="C1045" t="str">
            <v>H4701SC</v>
          </cell>
          <cell r="D1045" t="str">
            <v>GREY COVER FOR L7</v>
          </cell>
        </row>
        <row r="1046">
          <cell r="C1046" t="str">
            <v>H4701SC</v>
          </cell>
          <cell r="D1046" t="str">
            <v>GREY COVER FOR L7</v>
          </cell>
        </row>
        <row r="1047">
          <cell r="C1047" t="str">
            <v>H4701SC</v>
          </cell>
          <cell r="D1047" t="str">
            <v>GREY COVER FOR L7</v>
          </cell>
        </row>
        <row r="1048">
          <cell r="C1048" t="str">
            <v>H4701SC</v>
          </cell>
          <cell r="D1048" t="str">
            <v>GREY COVER FOR L7</v>
          </cell>
        </row>
        <row r="1049">
          <cell r="C1049" t="str">
            <v>H4701SC</v>
          </cell>
          <cell r="D1049" t="str">
            <v>GREY COVER FOR L7</v>
          </cell>
        </row>
        <row r="1050">
          <cell r="C1050" t="str">
            <v>H4730MR</v>
          </cell>
          <cell r="D1050" t="str">
            <v>L700 EXPERT CONSOLE</v>
          </cell>
        </row>
        <row r="1051">
          <cell r="C1051" t="str">
            <v>H4730MR</v>
          </cell>
          <cell r="D1051" t="str">
            <v>L700 EXPERT CONSOLE</v>
          </cell>
        </row>
        <row r="1052">
          <cell r="C1052" t="str">
            <v>H47348C</v>
          </cell>
          <cell r="D1052" t="str">
            <v>348C CONVEX PROBE</v>
          </cell>
        </row>
        <row r="1053">
          <cell r="C1053" t="str">
            <v>H4800PA</v>
          </cell>
          <cell r="D1053" t="str">
            <v>GREY COVER FOR VIVID 5</v>
          </cell>
        </row>
        <row r="1054">
          <cell r="C1054" t="str">
            <v>H4800PA</v>
          </cell>
          <cell r="D1054" t="str">
            <v>GREY COVER FOR VIVID 5</v>
          </cell>
        </row>
        <row r="1055">
          <cell r="C1055" t="str">
            <v>H4800PB</v>
          </cell>
          <cell r="D1055" t="str">
            <v>GREY COVER FOR CONSOLE</v>
          </cell>
        </row>
        <row r="1056">
          <cell r="C1056" t="str">
            <v>H4800PB</v>
          </cell>
          <cell r="D1056" t="str">
            <v>GREY COVER FOR CONSOLE</v>
          </cell>
        </row>
        <row r="1057">
          <cell r="C1057" t="str">
            <v>H4800PB</v>
          </cell>
          <cell r="D1057" t="str">
            <v>GREY COVER FOR CONSOLE</v>
          </cell>
        </row>
        <row r="1058">
          <cell r="C1058" t="str">
            <v>H4800PB</v>
          </cell>
          <cell r="D1058" t="str">
            <v>GREY COVER FOR CONSOLE</v>
          </cell>
        </row>
        <row r="1059">
          <cell r="C1059" t="str">
            <v>H4800PB</v>
          </cell>
          <cell r="D1059" t="str">
            <v>GREY COVER FOR CONSOLE</v>
          </cell>
        </row>
        <row r="1060">
          <cell r="C1060" t="str">
            <v>H4800PB</v>
          </cell>
          <cell r="D1060" t="str">
            <v>GREY COVER FOR CONSOLE</v>
          </cell>
        </row>
        <row r="1061">
          <cell r="C1061" t="str">
            <v>H4800PB</v>
          </cell>
          <cell r="D1061" t="str">
            <v>GREY COVER FOR CONSOLE</v>
          </cell>
        </row>
        <row r="1062">
          <cell r="C1062" t="str">
            <v>H4800PB</v>
          </cell>
          <cell r="D1062" t="str">
            <v>GREY COVER FOR CONSOLE</v>
          </cell>
        </row>
        <row r="1063">
          <cell r="C1063" t="str">
            <v>H4800PB</v>
          </cell>
          <cell r="D1063" t="str">
            <v>GREY COVER FOR CONSOLE</v>
          </cell>
        </row>
        <row r="1064">
          <cell r="C1064" t="str">
            <v>H4800PB</v>
          </cell>
          <cell r="D1064" t="str">
            <v>GREY COVER FOR CONSOLE</v>
          </cell>
        </row>
        <row r="1065">
          <cell r="C1065" t="str">
            <v>H4800PB</v>
          </cell>
          <cell r="D1065" t="str">
            <v>GREY COVER FOR CONSOLE</v>
          </cell>
        </row>
        <row r="1066">
          <cell r="C1066" t="str">
            <v>H4800PB</v>
          </cell>
          <cell r="D1066" t="str">
            <v>GREY COVER FOR CONSOLE</v>
          </cell>
        </row>
        <row r="1067">
          <cell r="C1067" t="str">
            <v>H4800PB</v>
          </cell>
          <cell r="D1067" t="str">
            <v>GREY COVER FOR CONSOLE</v>
          </cell>
        </row>
        <row r="1068">
          <cell r="C1068" t="str">
            <v>H4800PC</v>
          </cell>
          <cell r="D1068" t="str">
            <v>GREY COVER FOR CONSOLE</v>
          </cell>
        </row>
        <row r="1069">
          <cell r="C1069" t="str">
            <v>H4800PC</v>
          </cell>
          <cell r="D1069" t="str">
            <v>GREY COVER FOR CONSOLE</v>
          </cell>
        </row>
        <row r="1070">
          <cell r="C1070" t="str">
            <v>H4800PC</v>
          </cell>
          <cell r="D1070" t="str">
            <v>GREY COVER FOR CONSOLE</v>
          </cell>
        </row>
        <row r="1071">
          <cell r="C1071" t="str">
            <v>H4800PC</v>
          </cell>
          <cell r="D1071" t="str">
            <v>GREY COVER FOR CONSOLE</v>
          </cell>
        </row>
        <row r="1072">
          <cell r="C1072" t="str">
            <v>H4800PC</v>
          </cell>
          <cell r="D1072" t="str">
            <v>GREY COVER FOR CONSOLE</v>
          </cell>
        </row>
        <row r="1073">
          <cell r="C1073" t="str">
            <v>H4800PC</v>
          </cell>
          <cell r="D1073" t="str">
            <v>GREY COVER FOR CONSOLE</v>
          </cell>
        </row>
        <row r="1074">
          <cell r="C1074" t="str">
            <v>H4800PC</v>
          </cell>
          <cell r="D1074" t="str">
            <v>GREY COVER FOR CONSOLE</v>
          </cell>
        </row>
        <row r="1075">
          <cell r="C1075" t="str">
            <v>H4800PC</v>
          </cell>
          <cell r="D1075" t="str">
            <v>GREY COVER FOR CONSOLE</v>
          </cell>
        </row>
        <row r="1076">
          <cell r="C1076" t="str">
            <v>H4800PC</v>
          </cell>
          <cell r="D1076" t="str">
            <v>GREY COVER FOR CONSOLE</v>
          </cell>
        </row>
        <row r="1077">
          <cell r="C1077" t="str">
            <v>H4800PC</v>
          </cell>
          <cell r="D1077" t="str">
            <v>GREY COVER FOR CONSOLE</v>
          </cell>
        </row>
        <row r="1078">
          <cell r="C1078" t="str">
            <v>H4800PC</v>
          </cell>
          <cell r="D1078" t="str">
            <v>GREY COVER FOR CONSOLE</v>
          </cell>
        </row>
        <row r="1079">
          <cell r="C1079" t="str">
            <v>H4800PC</v>
          </cell>
          <cell r="D1079" t="str">
            <v>GREY COVER FOR CONSOLE</v>
          </cell>
        </row>
        <row r="1080">
          <cell r="C1080" t="str">
            <v>H4800PG</v>
          </cell>
          <cell r="D1080" t="str">
            <v>ULTRASOUND/VIVID 5</v>
          </cell>
        </row>
        <row r="1081">
          <cell r="C1081" t="str">
            <v>H4800PG</v>
          </cell>
          <cell r="D1081" t="str">
            <v>VIVID 5 CONSOLE, (H45001JN)</v>
          </cell>
        </row>
        <row r="1082">
          <cell r="C1082" t="str">
            <v>H4800PG</v>
          </cell>
          <cell r="D1082" t="str">
            <v>VIVID 5 CONSOLE, (H45001JN)</v>
          </cell>
        </row>
        <row r="1083">
          <cell r="C1083" t="str">
            <v>H4800PG</v>
          </cell>
          <cell r="D1083" t="str">
            <v>VIVID 5 CONSOLE, (H45001JN)</v>
          </cell>
        </row>
        <row r="1084">
          <cell r="C1084" t="str">
            <v>H4800RE</v>
          </cell>
          <cell r="D1084" t="str">
            <v>TISSUE TRACKING ACQUISITION</v>
          </cell>
        </row>
        <row r="1085">
          <cell r="C1085" t="str">
            <v>H4800RF</v>
          </cell>
          <cell r="D1085" t="str">
            <v>CONTRAST PACKAGE</v>
          </cell>
        </row>
        <row r="1086">
          <cell r="C1086" t="str">
            <v>H4811JD</v>
          </cell>
          <cell r="D1086" t="str">
            <v>STRESS ECHO PACKAGE</v>
          </cell>
        </row>
        <row r="1087">
          <cell r="C1087" t="str">
            <v>H4830JE</v>
          </cell>
          <cell r="D1087" t="str">
            <v>PEDOF PROBE (D2P)</v>
          </cell>
        </row>
        <row r="1088">
          <cell r="C1088" t="str">
            <v>H4830JE</v>
          </cell>
          <cell r="D1088" t="str">
            <v>D2P (PEDOF PROBE)</v>
          </cell>
        </row>
        <row r="1089">
          <cell r="C1089" t="str">
            <v>H4830JE</v>
          </cell>
          <cell r="D1089" t="str">
            <v>D2P (PEDOF PROBE)</v>
          </cell>
        </row>
        <row r="1090">
          <cell r="C1090" t="str">
            <v>H4830JE</v>
          </cell>
          <cell r="D1090" t="str">
            <v>PEDOF PROBE (D2P)</v>
          </cell>
        </row>
        <row r="1091">
          <cell r="C1091" t="str">
            <v>H4830JE</v>
          </cell>
          <cell r="D1091" t="str">
            <v>D2P (PEDOF PROBE)</v>
          </cell>
        </row>
        <row r="1092">
          <cell r="C1092" t="str">
            <v>H4830JE</v>
          </cell>
          <cell r="D1092" t="str">
            <v>D2P (PEDOF PROBE)</v>
          </cell>
        </row>
        <row r="1093">
          <cell r="C1093" t="str">
            <v>H4830JE</v>
          </cell>
          <cell r="D1093" t="str">
            <v>PEDOF PROBE (D2P)</v>
          </cell>
        </row>
        <row r="1094">
          <cell r="C1094" t="str">
            <v>H4830JE</v>
          </cell>
          <cell r="D1094" t="str">
            <v>D2P (PEDOF PROBE)</v>
          </cell>
        </row>
        <row r="1095">
          <cell r="C1095" t="str">
            <v>H4830JE</v>
          </cell>
          <cell r="D1095" t="str">
            <v>PEDOF PROBE (D2P)</v>
          </cell>
        </row>
        <row r="1096">
          <cell r="C1096" t="str">
            <v>H4830JE</v>
          </cell>
          <cell r="D1096" t="str">
            <v>D2P (PEDOF PROBE)</v>
          </cell>
        </row>
        <row r="1097">
          <cell r="C1097" t="str">
            <v>H4830JE</v>
          </cell>
          <cell r="D1097" t="str">
            <v>D2P (PEDOF PROBE)</v>
          </cell>
        </row>
        <row r="1098">
          <cell r="C1098" t="str">
            <v>H4830JE</v>
          </cell>
          <cell r="D1098" t="str">
            <v>D2P (PEDOF PROBE)</v>
          </cell>
        </row>
        <row r="1099">
          <cell r="C1099" t="str">
            <v>H4830JE</v>
          </cell>
          <cell r="D1099" t="str">
            <v>D2P (PEDOF PROBE)</v>
          </cell>
        </row>
        <row r="1100">
          <cell r="C1100" t="str">
            <v>H4830JE</v>
          </cell>
          <cell r="D1100" t="str">
            <v>PEDOF PROBE (D2P)</v>
          </cell>
        </row>
        <row r="1101">
          <cell r="C1101" t="str">
            <v>H4830JE</v>
          </cell>
          <cell r="D1101" t="str">
            <v>D2P (PEDOF PROBE)</v>
          </cell>
        </row>
        <row r="1102">
          <cell r="C1102" t="str">
            <v>H4830JE</v>
          </cell>
          <cell r="D1102" t="str">
            <v>D2P (PEDOF PROBE)</v>
          </cell>
        </row>
        <row r="1103">
          <cell r="C1103" t="str">
            <v>H4830JE</v>
          </cell>
          <cell r="D1103" t="str">
            <v>PEDOF PROBE (D2P)</v>
          </cell>
        </row>
        <row r="1104">
          <cell r="C1104" t="str">
            <v>H4830JE</v>
          </cell>
          <cell r="D1104" t="str">
            <v>PEDOF PROBE (D2P)</v>
          </cell>
        </row>
        <row r="1105">
          <cell r="C1105" t="str">
            <v>H4830JE</v>
          </cell>
          <cell r="D1105" t="str">
            <v>D2P (PEDOF PROBE)</v>
          </cell>
        </row>
        <row r="1106">
          <cell r="C1106" t="str">
            <v>H4830JE</v>
          </cell>
          <cell r="D1106" t="str">
            <v>PEDOF PROBE (D2P)</v>
          </cell>
        </row>
        <row r="1107">
          <cell r="C1107" t="str">
            <v>H4830JE</v>
          </cell>
          <cell r="D1107" t="str">
            <v>PEDOF PROBE (D2P)</v>
          </cell>
        </row>
        <row r="1108">
          <cell r="C1108" t="str">
            <v>H4830JE</v>
          </cell>
          <cell r="D1108" t="str">
            <v>D2P (PEDOF PROBE)</v>
          </cell>
        </row>
        <row r="1109">
          <cell r="C1109" t="str">
            <v>H4830JE</v>
          </cell>
          <cell r="D1109" t="str">
            <v>D2P (PEDOF PROBE)</v>
          </cell>
        </row>
        <row r="1110">
          <cell r="C1110" t="str">
            <v>H4830JE</v>
          </cell>
          <cell r="D1110" t="str">
            <v>PEDOF PROBE (D2P)</v>
          </cell>
        </row>
        <row r="1111">
          <cell r="C1111" t="str">
            <v>H4830JE</v>
          </cell>
          <cell r="D1111" t="str">
            <v>D2P (PEDOF PROBE)</v>
          </cell>
        </row>
        <row r="1112">
          <cell r="C1112" t="str">
            <v>H4830JE</v>
          </cell>
          <cell r="D1112" t="str">
            <v>PEDOF PROBE (D2P)</v>
          </cell>
        </row>
        <row r="1113">
          <cell r="C1113" t="str">
            <v>H4830JE</v>
          </cell>
          <cell r="D1113" t="str">
            <v>PEDOF PROBE (D2P)</v>
          </cell>
        </row>
        <row r="1114">
          <cell r="C1114" t="str">
            <v>H4830JE</v>
          </cell>
          <cell r="D1114" t="str">
            <v>D2P (PEDOF PROBE)</v>
          </cell>
        </row>
        <row r="1115">
          <cell r="C1115" t="str">
            <v>H4830JE</v>
          </cell>
          <cell r="D1115" t="str">
            <v>D2P (PEDOF PROBE)</v>
          </cell>
        </row>
        <row r="1116">
          <cell r="C1116" t="str">
            <v>H4830JE</v>
          </cell>
          <cell r="D1116" t="str">
            <v>D2P (PEDOF PROBE)</v>
          </cell>
        </row>
        <row r="1117">
          <cell r="C1117" t="str">
            <v>H4830JE</v>
          </cell>
          <cell r="D1117" t="str">
            <v>D2P (PEDOF PROBE)</v>
          </cell>
        </row>
        <row r="1118">
          <cell r="C1118" t="str">
            <v>H4830JE</v>
          </cell>
          <cell r="D1118" t="str">
            <v>D2P (PEDOF PROBE)</v>
          </cell>
        </row>
        <row r="1119">
          <cell r="C1119" t="str">
            <v>H4830JE</v>
          </cell>
          <cell r="D1119" t="str">
            <v>D2P (PEDOF PROBE)</v>
          </cell>
        </row>
        <row r="1120">
          <cell r="C1120" t="str">
            <v>H4830JS</v>
          </cell>
          <cell r="D1120" t="str">
            <v>2.5 MHZ FPA 64 ELEMENTS</v>
          </cell>
        </row>
        <row r="1121">
          <cell r="C1121" t="str">
            <v>H4830JW</v>
          </cell>
          <cell r="D1121" t="str">
            <v>3.5 MHZ FPA 96 ELEMENTS</v>
          </cell>
        </row>
        <row r="1122">
          <cell r="C1122" t="str">
            <v>H4830JW</v>
          </cell>
          <cell r="D1122" t="str">
            <v>3.5 MHZ FPA 96 ELEMENTS</v>
          </cell>
        </row>
        <row r="1123">
          <cell r="C1123" t="str">
            <v>H4830JX</v>
          </cell>
          <cell r="D1123" t="str">
            <v>5.0 MHZ FPA 128 ELEMENTS</v>
          </cell>
        </row>
        <row r="1124">
          <cell r="C1124" t="str">
            <v>H4830JX</v>
          </cell>
          <cell r="D1124" t="str">
            <v>5.0 MHZ FPA 128 ELEMENTS</v>
          </cell>
        </row>
        <row r="1125">
          <cell r="C1125" t="str">
            <v>H4830JY</v>
          </cell>
          <cell r="D1125" t="str">
            <v>5.0 MHZ FPA 96 ELEMENTS</v>
          </cell>
        </row>
        <row r="1126">
          <cell r="C1126" t="str">
            <v>H4830JY</v>
          </cell>
          <cell r="D1126" t="str">
            <v>5.0 MHZ FPA 96 ELEMENTS</v>
          </cell>
        </row>
        <row r="1127">
          <cell r="C1127" t="str">
            <v>H4830JY</v>
          </cell>
          <cell r="D1127" t="str">
            <v>5.0 MHZ FPA 96 ELEMENTS</v>
          </cell>
        </row>
        <row r="1128">
          <cell r="C1128" t="str">
            <v>H4830JZ</v>
          </cell>
          <cell r="D1128" t="str">
            <v>10.0 MHZ FLA 192 ELEMENTS</v>
          </cell>
        </row>
        <row r="1129">
          <cell r="C1129" t="str">
            <v>H4830JZ</v>
          </cell>
          <cell r="D1129" t="str">
            <v>10.0 MHZ FLA 192 ELEMENTS</v>
          </cell>
        </row>
        <row r="1130">
          <cell r="C1130" t="str">
            <v>H4830KJ</v>
          </cell>
          <cell r="D1130" t="str">
            <v>5.0 MHZ FLA 192 ELEMENTS</v>
          </cell>
        </row>
        <row r="1131">
          <cell r="C1131" t="str">
            <v>H4830KK</v>
          </cell>
          <cell r="D1131" t="str">
            <v>6T ADULT TEE PROBE</v>
          </cell>
        </row>
        <row r="1132">
          <cell r="C1132" t="str">
            <v>H4830KL</v>
          </cell>
          <cell r="D1132" t="str">
            <v>3.5 MHZ CLA 192 ELEMENTS</v>
          </cell>
        </row>
        <row r="1133">
          <cell r="C1133" t="str">
            <v>H4830KL</v>
          </cell>
          <cell r="D1133" t="str">
            <v>3.5 MHZ CLA 192 ELEMENTS</v>
          </cell>
        </row>
        <row r="1134">
          <cell r="C1134" t="str">
            <v>H4830KM</v>
          </cell>
          <cell r="D1134" t="str">
            <v>5.0 MHZ CLA 192 ELEMENTS</v>
          </cell>
        </row>
        <row r="1135">
          <cell r="C1135" t="str">
            <v>H4840JD</v>
          </cell>
          <cell r="D1135" t="str">
            <v>SONY UP2950MD PRINTER</v>
          </cell>
        </row>
        <row r="1136">
          <cell r="C1136" t="str">
            <v>H4840JD</v>
          </cell>
          <cell r="D1136" t="str">
            <v>SONY UP2950MD PRINTER</v>
          </cell>
        </row>
        <row r="1137">
          <cell r="C1137" t="str">
            <v>H4840JD</v>
          </cell>
          <cell r="D1137" t="str">
            <v>SONY UP2950MD PRINTER</v>
          </cell>
        </row>
        <row r="1138">
          <cell r="C1138" t="str">
            <v>H4840JD</v>
          </cell>
          <cell r="D1138" t="str">
            <v>SONY UP2950MD PRINTER</v>
          </cell>
        </row>
        <row r="1139">
          <cell r="C1139" t="str">
            <v>H4840JD</v>
          </cell>
          <cell r="D1139" t="str">
            <v>SONY UP2950MD PRINTER</v>
          </cell>
        </row>
        <row r="1140">
          <cell r="C1140" t="str">
            <v>H4840JD</v>
          </cell>
          <cell r="D1140" t="str">
            <v>SONY UP2950MD PRINTER</v>
          </cell>
        </row>
        <row r="1141">
          <cell r="C1141" t="str">
            <v>H4901PB</v>
          </cell>
          <cell r="D1141" t="str">
            <v>4S PROBE</v>
          </cell>
        </row>
        <row r="1142">
          <cell r="C1142" t="str">
            <v>H4901PB</v>
          </cell>
          <cell r="D1142" t="str">
            <v>4S PROBE</v>
          </cell>
        </row>
        <row r="1143">
          <cell r="C1143" t="str">
            <v>H4901PB</v>
          </cell>
          <cell r="D1143" t="str">
            <v>4S PROBE</v>
          </cell>
        </row>
        <row r="1144">
          <cell r="C1144" t="str">
            <v>H4901PB</v>
          </cell>
          <cell r="D1144" t="str">
            <v>4S PROBE</v>
          </cell>
        </row>
        <row r="1145">
          <cell r="C1145" t="str">
            <v>H4901PB</v>
          </cell>
          <cell r="D1145" t="str">
            <v>4S PROBE</v>
          </cell>
        </row>
        <row r="1146">
          <cell r="C1146" t="str">
            <v>H4901PB</v>
          </cell>
          <cell r="D1146" t="str">
            <v>4S PROBE</v>
          </cell>
        </row>
        <row r="1147">
          <cell r="C1147" t="str">
            <v>H4901PB</v>
          </cell>
          <cell r="D1147" t="str">
            <v>4S PROBE</v>
          </cell>
        </row>
        <row r="1148">
          <cell r="C1148" t="str">
            <v>H4901PB</v>
          </cell>
          <cell r="D1148" t="str">
            <v>4S PROBE</v>
          </cell>
        </row>
        <row r="1149">
          <cell r="C1149" t="str">
            <v>H4901PB</v>
          </cell>
          <cell r="D1149" t="str">
            <v>4S PROBE</v>
          </cell>
        </row>
        <row r="1150">
          <cell r="C1150" t="str">
            <v>H4901PB</v>
          </cell>
          <cell r="D1150" t="str">
            <v>4S PROBE</v>
          </cell>
        </row>
        <row r="1151">
          <cell r="C1151" t="str">
            <v>H4901PB</v>
          </cell>
          <cell r="D1151" t="str">
            <v>4S PROBE</v>
          </cell>
        </row>
        <row r="1152">
          <cell r="C1152" t="str">
            <v>H4901PB</v>
          </cell>
          <cell r="D1152" t="str">
            <v>4S PROBE</v>
          </cell>
        </row>
        <row r="1153">
          <cell r="C1153" t="str">
            <v>H4901PB</v>
          </cell>
          <cell r="D1153" t="str">
            <v>4S PROBE</v>
          </cell>
        </row>
        <row r="1154">
          <cell r="C1154" t="str">
            <v>H4901PB</v>
          </cell>
          <cell r="D1154" t="str">
            <v>4S PROBE</v>
          </cell>
        </row>
        <row r="1155">
          <cell r="C1155" t="str">
            <v>H4901PB</v>
          </cell>
          <cell r="D1155" t="str">
            <v>4S PROBE</v>
          </cell>
        </row>
        <row r="1156">
          <cell r="C1156" t="str">
            <v>H4901PC</v>
          </cell>
          <cell r="D1156" t="str">
            <v>10S PROBE</v>
          </cell>
        </row>
        <row r="1157">
          <cell r="C1157" t="str">
            <v>H4901PC</v>
          </cell>
          <cell r="D1157" t="str">
            <v>10S PROBE</v>
          </cell>
        </row>
        <row r="1158">
          <cell r="C1158" t="str">
            <v>H4901PC</v>
          </cell>
          <cell r="D1158" t="str">
            <v>10S PROBE</v>
          </cell>
        </row>
        <row r="1159">
          <cell r="C1159" t="str">
            <v>H4901PC</v>
          </cell>
          <cell r="D1159" t="str">
            <v>10S PROBE</v>
          </cell>
        </row>
        <row r="1160">
          <cell r="C1160" t="str">
            <v>H4901PC</v>
          </cell>
          <cell r="D1160" t="str">
            <v>10S PROBE</v>
          </cell>
        </row>
        <row r="1161">
          <cell r="C1161" t="str">
            <v>H4901PC</v>
          </cell>
          <cell r="D1161" t="str">
            <v>10S PROBE</v>
          </cell>
        </row>
        <row r="1162">
          <cell r="C1162" t="str">
            <v>H4901PC</v>
          </cell>
          <cell r="D1162" t="str">
            <v>10S PROBE</v>
          </cell>
        </row>
        <row r="1163">
          <cell r="C1163" t="str">
            <v>H4901PC</v>
          </cell>
          <cell r="D1163" t="str">
            <v>10S PROBE</v>
          </cell>
        </row>
        <row r="1164">
          <cell r="C1164" t="str">
            <v>H4901PC</v>
          </cell>
          <cell r="D1164" t="str">
            <v>10S PROBE</v>
          </cell>
        </row>
        <row r="1165">
          <cell r="C1165" t="str">
            <v>H4901PC</v>
          </cell>
          <cell r="D1165" t="str">
            <v>10S PROBE</v>
          </cell>
        </row>
        <row r="1166">
          <cell r="C1166" t="str">
            <v>H4901PC</v>
          </cell>
          <cell r="D1166" t="str">
            <v>10S PROBE</v>
          </cell>
        </row>
        <row r="1167">
          <cell r="C1167" t="str">
            <v>H4901PC</v>
          </cell>
          <cell r="D1167" t="str">
            <v>10S PROBE</v>
          </cell>
        </row>
        <row r="1168">
          <cell r="C1168" t="str">
            <v>H4901PC</v>
          </cell>
          <cell r="D1168" t="str">
            <v>10S PROBE</v>
          </cell>
        </row>
        <row r="1169">
          <cell r="C1169" t="str">
            <v>H4901PC</v>
          </cell>
          <cell r="D1169" t="str">
            <v>10S PROBE</v>
          </cell>
        </row>
        <row r="1170">
          <cell r="C1170" t="str">
            <v>H4901PC</v>
          </cell>
          <cell r="D1170" t="str">
            <v>10S PROBE</v>
          </cell>
        </row>
        <row r="1171">
          <cell r="C1171" t="str">
            <v>H4901PC</v>
          </cell>
          <cell r="D1171" t="str">
            <v>10S PROBE</v>
          </cell>
        </row>
        <row r="1172">
          <cell r="C1172" t="str">
            <v>H4901PC</v>
          </cell>
          <cell r="D1172" t="str">
            <v>10S PROBE</v>
          </cell>
        </row>
        <row r="1173">
          <cell r="C1173" t="str">
            <v>H4901PC</v>
          </cell>
          <cell r="D1173" t="str">
            <v>10S PROBE</v>
          </cell>
        </row>
        <row r="1174">
          <cell r="C1174" t="str">
            <v>H4901PC</v>
          </cell>
          <cell r="D1174" t="str">
            <v>10S PROBE</v>
          </cell>
        </row>
        <row r="1175">
          <cell r="C1175" t="str">
            <v>H4901PC</v>
          </cell>
          <cell r="D1175" t="str">
            <v>10S PROBE</v>
          </cell>
        </row>
        <row r="1176">
          <cell r="C1176" t="str">
            <v>H4901PC</v>
          </cell>
          <cell r="D1176" t="str">
            <v>10S PROBE</v>
          </cell>
        </row>
        <row r="1177">
          <cell r="C1177" t="str">
            <v>H4901PC</v>
          </cell>
          <cell r="D1177" t="str">
            <v>10S PROBE</v>
          </cell>
        </row>
        <row r="1178">
          <cell r="C1178" t="str">
            <v>H4901PC</v>
          </cell>
          <cell r="D1178" t="str">
            <v>10S PROBE</v>
          </cell>
        </row>
        <row r="1179">
          <cell r="C1179" t="str">
            <v>H4901PC</v>
          </cell>
          <cell r="D1179" t="str">
            <v>10S PROBE</v>
          </cell>
        </row>
        <row r="1180">
          <cell r="C1180" t="str">
            <v>H4901PC</v>
          </cell>
          <cell r="D1180" t="str">
            <v>10S PROBE</v>
          </cell>
        </row>
        <row r="1181">
          <cell r="C1181" t="str">
            <v>H4901PC</v>
          </cell>
          <cell r="D1181" t="str">
            <v>10S PROBE</v>
          </cell>
        </row>
        <row r="1182">
          <cell r="C1182" t="str">
            <v>H4901PC</v>
          </cell>
          <cell r="D1182" t="str">
            <v>10S PROBE</v>
          </cell>
        </row>
        <row r="1183">
          <cell r="C1183" t="str">
            <v>H4901PC</v>
          </cell>
          <cell r="D1183" t="str">
            <v>10S PROBE</v>
          </cell>
        </row>
        <row r="1184">
          <cell r="C1184" t="str">
            <v>H4901PC</v>
          </cell>
          <cell r="D1184" t="str">
            <v>10S PROBE</v>
          </cell>
        </row>
        <row r="1185">
          <cell r="C1185" t="str">
            <v>H4901PC</v>
          </cell>
          <cell r="D1185" t="str">
            <v>10S PROBE</v>
          </cell>
        </row>
        <row r="1186">
          <cell r="C1186" t="str">
            <v>H4901PC</v>
          </cell>
          <cell r="D1186" t="str">
            <v>10S PROBE</v>
          </cell>
        </row>
        <row r="1187">
          <cell r="C1187" t="str">
            <v>H4901PC</v>
          </cell>
          <cell r="D1187" t="str">
            <v>10S PROBE</v>
          </cell>
        </row>
        <row r="1188">
          <cell r="C1188" t="str">
            <v>H4901PC</v>
          </cell>
          <cell r="D1188" t="str">
            <v>10S PROBE</v>
          </cell>
        </row>
        <row r="1189">
          <cell r="C1189" t="str">
            <v>H4901PC</v>
          </cell>
          <cell r="D1189" t="str">
            <v>10S PROBE</v>
          </cell>
        </row>
        <row r="1190">
          <cell r="C1190" t="str">
            <v>H4901PC</v>
          </cell>
          <cell r="D1190" t="str">
            <v>10S PROBE</v>
          </cell>
        </row>
        <row r="1191">
          <cell r="C1191" t="str">
            <v>H4901PC</v>
          </cell>
          <cell r="D1191" t="str">
            <v>10S PROBE</v>
          </cell>
        </row>
        <row r="1192">
          <cell r="C1192" t="str">
            <v>H4901PC</v>
          </cell>
          <cell r="D1192" t="str">
            <v>10S PROBE</v>
          </cell>
        </row>
        <row r="1193">
          <cell r="C1193" t="str">
            <v>H4901PC</v>
          </cell>
          <cell r="D1193" t="str">
            <v>10S PROBE</v>
          </cell>
        </row>
        <row r="1194">
          <cell r="C1194" t="str">
            <v>H4901PC</v>
          </cell>
          <cell r="D1194" t="str">
            <v>10S PROBE</v>
          </cell>
        </row>
        <row r="1195">
          <cell r="C1195" t="str">
            <v>H4901PC</v>
          </cell>
          <cell r="D1195" t="str">
            <v>10S PROBE</v>
          </cell>
        </row>
        <row r="1196">
          <cell r="C1196" t="str">
            <v>H4901PC</v>
          </cell>
          <cell r="D1196" t="str">
            <v>10S PROBE</v>
          </cell>
        </row>
        <row r="1197">
          <cell r="C1197" t="str">
            <v>H4901PC</v>
          </cell>
          <cell r="D1197" t="str">
            <v>10S PROBE</v>
          </cell>
        </row>
        <row r="1198">
          <cell r="C1198" t="str">
            <v>H4901PC</v>
          </cell>
          <cell r="D1198" t="str">
            <v>10S PROBE</v>
          </cell>
        </row>
        <row r="1199">
          <cell r="C1199" t="str">
            <v>H4901PC</v>
          </cell>
          <cell r="D1199" t="str">
            <v>10S PROBE</v>
          </cell>
        </row>
        <row r="1200">
          <cell r="C1200" t="str">
            <v>H4901PC</v>
          </cell>
          <cell r="D1200" t="str">
            <v>10S PROBE</v>
          </cell>
        </row>
        <row r="1201">
          <cell r="C1201" t="str">
            <v>H4901PC</v>
          </cell>
          <cell r="D1201" t="str">
            <v>10S PROBE</v>
          </cell>
        </row>
        <row r="1202">
          <cell r="C1202" t="str">
            <v>H4901PC</v>
          </cell>
          <cell r="D1202" t="str">
            <v>10S PROBE</v>
          </cell>
        </row>
        <row r="1203">
          <cell r="C1203" t="str">
            <v>H4901PC</v>
          </cell>
          <cell r="D1203" t="str">
            <v>10S PROBE</v>
          </cell>
        </row>
        <row r="1204">
          <cell r="C1204" t="str">
            <v>H4901PC</v>
          </cell>
          <cell r="D1204" t="str">
            <v>10S PROBE</v>
          </cell>
        </row>
        <row r="1205">
          <cell r="C1205" t="str">
            <v>H4901PC</v>
          </cell>
          <cell r="D1205" t="str">
            <v>10S PROBE</v>
          </cell>
        </row>
        <row r="1206">
          <cell r="C1206" t="str">
            <v>H4901PC</v>
          </cell>
          <cell r="D1206" t="str">
            <v>10S PROBE</v>
          </cell>
        </row>
        <row r="1207">
          <cell r="C1207" t="str">
            <v>H4901PC</v>
          </cell>
          <cell r="D1207" t="str">
            <v>10S PROBE</v>
          </cell>
        </row>
        <row r="1208">
          <cell r="C1208" t="str">
            <v>H4901PE</v>
          </cell>
          <cell r="D1208" t="str">
            <v>3.5C PROBE</v>
          </cell>
        </row>
        <row r="1209">
          <cell r="C1209" t="str">
            <v>H4901PE</v>
          </cell>
          <cell r="D1209" t="str">
            <v>3.5C PROBE</v>
          </cell>
        </row>
        <row r="1210">
          <cell r="C1210" t="str">
            <v>H4901PE</v>
          </cell>
          <cell r="D1210" t="str">
            <v>3.5C PROBE</v>
          </cell>
        </row>
        <row r="1211">
          <cell r="C1211" t="str">
            <v>H4901PE</v>
          </cell>
          <cell r="D1211" t="str">
            <v>3.5C PROBE</v>
          </cell>
        </row>
        <row r="1212">
          <cell r="C1212" t="str">
            <v>H4901PE</v>
          </cell>
          <cell r="D1212" t="str">
            <v>3.5C PROBE</v>
          </cell>
        </row>
        <row r="1213">
          <cell r="C1213" t="str">
            <v>H4901PE</v>
          </cell>
          <cell r="D1213" t="str">
            <v>3.5C PROBE</v>
          </cell>
        </row>
        <row r="1214">
          <cell r="C1214" t="str">
            <v>H4901PE</v>
          </cell>
          <cell r="D1214" t="str">
            <v>3.5C PROBE</v>
          </cell>
        </row>
        <row r="1215">
          <cell r="C1215" t="str">
            <v>H4901PE</v>
          </cell>
          <cell r="D1215" t="str">
            <v>3.5C PROBE</v>
          </cell>
        </row>
        <row r="1216">
          <cell r="C1216" t="str">
            <v>H4901PE</v>
          </cell>
          <cell r="D1216" t="str">
            <v>3.5C PROBE</v>
          </cell>
        </row>
        <row r="1217">
          <cell r="C1217" t="str">
            <v>H4901PE</v>
          </cell>
          <cell r="D1217" t="str">
            <v>3.5C PROBE</v>
          </cell>
        </row>
        <row r="1218">
          <cell r="C1218" t="str">
            <v>H4901PE</v>
          </cell>
          <cell r="D1218" t="str">
            <v>3.5C PROBE</v>
          </cell>
        </row>
        <row r="1219">
          <cell r="C1219" t="str">
            <v>H4901PE</v>
          </cell>
          <cell r="D1219" t="str">
            <v>3.5C PROBE</v>
          </cell>
        </row>
        <row r="1220">
          <cell r="C1220" t="str">
            <v>H4901PE</v>
          </cell>
          <cell r="D1220" t="str">
            <v>3.5C PROBE</v>
          </cell>
        </row>
        <row r="1221">
          <cell r="C1221" t="str">
            <v>H4901PE</v>
          </cell>
          <cell r="D1221" t="str">
            <v>3.5C PROBE</v>
          </cell>
        </row>
        <row r="1222">
          <cell r="C1222" t="str">
            <v>H4901PE</v>
          </cell>
          <cell r="D1222" t="str">
            <v>3.5C PROBE</v>
          </cell>
        </row>
        <row r="1223">
          <cell r="C1223" t="str">
            <v>H4901PE</v>
          </cell>
          <cell r="D1223" t="str">
            <v>3.5C PROBE</v>
          </cell>
        </row>
        <row r="1224">
          <cell r="C1224" t="str">
            <v>H4901PE</v>
          </cell>
          <cell r="D1224" t="str">
            <v>3.5C PROBE</v>
          </cell>
        </row>
        <row r="1225">
          <cell r="C1225" t="str">
            <v>H4901PE</v>
          </cell>
          <cell r="D1225" t="str">
            <v>3.5C PROBE</v>
          </cell>
        </row>
        <row r="1226">
          <cell r="C1226" t="str">
            <v>H4901PE</v>
          </cell>
          <cell r="D1226" t="str">
            <v>3.5C PROBE</v>
          </cell>
        </row>
        <row r="1227">
          <cell r="C1227" t="str">
            <v>H4901PE</v>
          </cell>
          <cell r="D1227" t="str">
            <v>3.5C PROBE</v>
          </cell>
        </row>
        <row r="1228">
          <cell r="C1228" t="str">
            <v>H4901PE</v>
          </cell>
          <cell r="D1228" t="str">
            <v>3.5C PROBE</v>
          </cell>
        </row>
        <row r="1229">
          <cell r="C1229" t="str">
            <v>H4901PE</v>
          </cell>
          <cell r="D1229" t="str">
            <v>3.5C PROBE</v>
          </cell>
        </row>
        <row r="1230">
          <cell r="C1230" t="str">
            <v>H4901PE</v>
          </cell>
          <cell r="D1230" t="str">
            <v>3.5C PROBE</v>
          </cell>
        </row>
        <row r="1231">
          <cell r="C1231" t="str">
            <v>H4901PE</v>
          </cell>
          <cell r="D1231" t="str">
            <v>3.5C PROBE</v>
          </cell>
        </row>
        <row r="1232">
          <cell r="C1232" t="str">
            <v>H4901PE</v>
          </cell>
          <cell r="D1232" t="str">
            <v>3.5C PROBE</v>
          </cell>
        </row>
        <row r="1233">
          <cell r="C1233" t="str">
            <v>H4901PE</v>
          </cell>
          <cell r="D1233" t="str">
            <v>3.5C PROBE</v>
          </cell>
        </row>
        <row r="1234">
          <cell r="C1234" t="str">
            <v>H4901PE</v>
          </cell>
          <cell r="D1234" t="str">
            <v>3.5C PROBE</v>
          </cell>
        </row>
        <row r="1235">
          <cell r="C1235" t="str">
            <v>H4901PE</v>
          </cell>
          <cell r="D1235" t="str">
            <v>3.5C PROBE</v>
          </cell>
        </row>
        <row r="1236">
          <cell r="C1236" t="str">
            <v>H4901PE</v>
          </cell>
          <cell r="D1236" t="str">
            <v>3.5C PROBE</v>
          </cell>
        </row>
        <row r="1237">
          <cell r="C1237" t="str">
            <v>H4901PE</v>
          </cell>
          <cell r="D1237" t="str">
            <v>3.5C PROBE</v>
          </cell>
        </row>
        <row r="1238">
          <cell r="C1238" t="str">
            <v>H4901PE</v>
          </cell>
          <cell r="D1238" t="str">
            <v>3.5C PROBE</v>
          </cell>
        </row>
        <row r="1239">
          <cell r="C1239" t="str">
            <v>H4901PE</v>
          </cell>
          <cell r="D1239" t="str">
            <v>3.5C PROBE</v>
          </cell>
        </row>
        <row r="1240">
          <cell r="C1240" t="str">
            <v>H4901PE</v>
          </cell>
          <cell r="D1240" t="str">
            <v>3.5C PROBE</v>
          </cell>
        </row>
        <row r="1241">
          <cell r="C1241" t="str">
            <v>H4901PE</v>
          </cell>
          <cell r="D1241" t="str">
            <v>3.5C PROBE</v>
          </cell>
        </row>
        <row r="1242">
          <cell r="C1242" t="str">
            <v>H4901PE</v>
          </cell>
          <cell r="D1242" t="str">
            <v>3.5C PROBE</v>
          </cell>
        </row>
        <row r="1243">
          <cell r="C1243" t="str">
            <v>H4901PE</v>
          </cell>
          <cell r="D1243" t="str">
            <v>3.5C PROBE</v>
          </cell>
        </row>
        <row r="1244">
          <cell r="C1244" t="str">
            <v>H4901PE</v>
          </cell>
          <cell r="D1244" t="str">
            <v>3.5C PROBE</v>
          </cell>
        </row>
        <row r="1245">
          <cell r="C1245" t="str">
            <v>H4901PE</v>
          </cell>
          <cell r="D1245" t="str">
            <v>3.5C PROBE</v>
          </cell>
        </row>
        <row r="1246">
          <cell r="C1246" t="str">
            <v>H4901PE</v>
          </cell>
          <cell r="D1246" t="str">
            <v>3.5C PROBE</v>
          </cell>
        </row>
        <row r="1247">
          <cell r="C1247" t="str">
            <v>H4901PE</v>
          </cell>
          <cell r="D1247" t="str">
            <v>3.5C PROBE</v>
          </cell>
        </row>
        <row r="1248">
          <cell r="C1248" t="str">
            <v>H4901PE</v>
          </cell>
          <cell r="D1248" t="str">
            <v>3.5C PROBE</v>
          </cell>
        </row>
        <row r="1249">
          <cell r="C1249" t="str">
            <v>H4901PE</v>
          </cell>
          <cell r="D1249" t="str">
            <v>3.5C PROBE</v>
          </cell>
        </row>
        <row r="1250">
          <cell r="C1250" t="str">
            <v>H4901PE</v>
          </cell>
          <cell r="D1250" t="str">
            <v>3.5C PROBE</v>
          </cell>
        </row>
        <row r="1251">
          <cell r="C1251" t="str">
            <v>H4901PE</v>
          </cell>
          <cell r="D1251" t="str">
            <v>3.5C PROBE</v>
          </cell>
        </row>
        <row r="1252">
          <cell r="C1252" t="str">
            <v>H4901PE</v>
          </cell>
          <cell r="D1252" t="str">
            <v>3.5C PROBE</v>
          </cell>
        </row>
        <row r="1253">
          <cell r="C1253" t="str">
            <v>H4901PE</v>
          </cell>
          <cell r="D1253" t="str">
            <v>3.5C PROBE</v>
          </cell>
        </row>
        <row r="1254">
          <cell r="C1254" t="str">
            <v>H4901PE</v>
          </cell>
          <cell r="D1254" t="str">
            <v>3.5C PROBE</v>
          </cell>
        </row>
        <row r="1255">
          <cell r="C1255" t="str">
            <v>H4901PE</v>
          </cell>
          <cell r="D1255" t="str">
            <v>3.5C PROBE</v>
          </cell>
        </row>
        <row r="1256">
          <cell r="C1256" t="str">
            <v>H4901RA</v>
          </cell>
          <cell r="D1256" t="str">
            <v>5S PROBE</v>
          </cell>
        </row>
        <row r="1257">
          <cell r="C1257" t="str">
            <v>H4901RA</v>
          </cell>
          <cell r="D1257" t="str">
            <v>5S PROBE</v>
          </cell>
        </row>
        <row r="1258">
          <cell r="C1258" t="str">
            <v>H4901RA</v>
          </cell>
          <cell r="D1258" t="str">
            <v>5S PROBE</v>
          </cell>
        </row>
        <row r="1259">
          <cell r="C1259" t="str">
            <v>H4901RA</v>
          </cell>
          <cell r="D1259" t="str">
            <v>5S PROBE</v>
          </cell>
        </row>
        <row r="1260">
          <cell r="C1260" t="str">
            <v>H4901RA</v>
          </cell>
          <cell r="D1260" t="str">
            <v>5S PROBE</v>
          </cell>
        </row>
        <row r="1261">
          <cell r="C1261" t="str">
            <v>H4901RA</v>
          </cell>
          <cell r="D1261" t="str">
            <v>5S PROBE</v>
          </cell>
        </row>
        <row r="1262">
          <cell r="C1262" t="str">
            <v>H4901RA</v>
          </cell>
          <cell r="D1262" t="str">
            <v>5S PROBE</v>
          </cell>
        </row>
        <row r="1263">
          <cell r="C1263" t="str">
            <v>H4901RA</v>
          </cell>
          <cell r="D1263" t="str">
            <v>5S PROBE</v>
          </cell>
        </row>
        <row r="1264">
          <cell r="C1264" t="str">
            <v>H4901RA</v>
          </cell>
          <cell r="D1264" t="str">
            <v>5S PROBE</v>
          </cell>
        </row>
        <row r="1265">
          <cell r="C1265" t="str">
            <v>H4901RA</v>
          </cell>
          <cell r="D1265" t="str">
            <v>5S PROBE</v>
          </cell>
        </row>
        <row r="1266">
          <cell r="C1266" t="str">
            <v>H4901RA</v>
          </cell>
          <cell r="D1266" t="str">
            <v>5S PROBE</v>
          </cell>
        </row>
        <row r="1267">
          <cell r="C1267" t="str">
            <v>H4901RA</v>
          </cell>
          <cell r="D1267" t="str">
            <v>5S PROBE</v>
          </cell>
        </row>
        <row r="1268">
          <cell r="C1268" t="str">
            <v>H4901RA</v>
          </cell>
          <cell r="D1268" t="str">
            <v>5S PROBE</v>
          </cell>
        </row>
        <row r="1269">
          <cell r="C1269" t="str">
            <v>H4901RA</v>
          </cell>
          <cell r="D1269" t="str">
            <v>5S PROBE</v>
          </cell>
        </row>
        <row r="1270">
          <cell r="C1270" t="str">
            <v>H4901RA</v>
          </cell>
          <cell r="D1270" t="str">
            <v>5S PROBE</v>
          </cell>
        </row>
        <row r="1271">
          <cell r="C1271" t="str">
            <v>H4901RA</v>
          </cell>
          <cell r="D1271" t="str">
            <v>5S PROBE</v>
          </cell>
        </row>
        <row r="1272">
          <cell r="C1272" t="str">
            <v>H4901RA</v>
          </cell>
          <cell r="D1272" t="str">
            <v>5S PROBE</v>
          </cell>
        </row>
        <row r="1273">
          <cell r="C1273" t="str">
            <v>H4901RA</v>
          </cell>
          <cell r="D1273" t="str">
            <v>5S PROBE</v>
          </cell>
        </row>
        <row r="1274">
          <cell r="C1274" t="str">
            <v>H4901RA</v>
          </cell>
          <cell r="D1274" t="str">
            <v>5S PROBE</v>
          </cell>
        </row>
        <row r="1275">
          <cell r="C1275" t="str">
            <v>H4901RA</v>
          </cell>
          <cell r="D1275" t="str">
            <v>5S PROBE</v>
          </cell>
        </row>
        <row r="1276">
          <cell r="C1276" t="str">
            <v>H4901RA</v>
          </cell>
          <cell r="D1276" t="str">
            <v>5S PROBE</v>
          </cell>
        </row>
        <row r="1277">
          <cell r="C1277" t="str">
            <v>H4901RA</v>
          </cell>
          <cell r="D1277" t="str">
            <v>5S PROBE</v>
          </cell>
        </row>
        <row r="1278">
          <cell r="C1278" t="str">
            <v>H4901RA</v>
          </cell>
          <cell r="D1278" t="str">
            <v>5S PROBE</v>
          </cell>
        </row>
        <row r="1279">
          <cell r="C1279" t="str">
            <v>H4901RA</v>
          </cell>
          <cell r="D1279" t="str">
            <v>5S PROBE</v>
          </cell>
        </row>
        <row r="1280">
          <cell r="C1280" t="str">
            <v>H4901RA</v>
          </cell>
          <cell r="D1280" t="str">
            <v>5S PROBE</v>
          </cell>
        </row>
        <row r="1281">
          <cell r="C1281" t="str">
            <v>H4901RA</v>
          </cell>
          <cell r="D1281" t="str">
            <v>5S PROBE</v>
          </cell>
        </row>
        <row r="1282">
          <cell r="C1282" t="str">
            <v>H4901RA</v>
          </cell>
          <cell r="D1282" t="str">
            <v>5S PROBE</v>
          </cell>
        </row>
        <row r="1283">
          <cell r="C1283" t="str">
            <v>H4901RA</v>
          </cell>
          <cell r="D1283" t="str">
            <v>5S PROBE</v>
          </cell>
        </row>
        <row r="1284">
          <cell r="C1284" t="str">
            <v>H4901RA</v>
          </cell>
          <cell r="D1284" t="str">
            <v>5S PROBE</v>
          </cell>
        </row>
        <row r="1285">
          <cell r="C1285" t="str">
            <v>H4901RA</v>
          </cell>
          <cell r="D1285" t="str">
            <v>5S PROBE</v>
          </cell>
        </row>
        <row r="1286">
          <cell r="C1286" t="str">
            <v>H4901RA</v>
          </cell>
          <cell r="D1286" t="str">
            <v>5S PROBE</v>
          </cell>
        </row>
        <row r="1287">
          <cell r="C1287" t="str">
            <v>H4901RA</v>
          </cell>
          <cell r="D1287" t="str">
            <v>5S PROBE</v>
          </cell>
        </row>
        <row r="1288">
          <cell r="C1288" t="str">
            <v>H4901SC</v>
          </cell>
          <cell r="D1288" t="str">
            <v>GREY COVER FOR L7 OR L9</v>
          </cell>
        </row>
        <row r="1289">
          <cell r="C1289" t="str">
            <v>H4901SC</v>
          </cell>
          <cell r="D1289" t="str">
            <v>GREY COVER FOR L7 OR L9</v>
          </cell>
        </row>
        <row r="1290">
          <cell r="C1290" t="str">
            <v>H4901SC</v>
          </cell>
          <cell r="D1290" t="str">
            <v>GREY COVER FOR L7 OR L9</v>
          </cell>
        </row>
        <row r="1291">
          <cell r="C1291" t="str">
            <v>H4901SC</v>
          </cell>
          <cell r="D1291" t="str">
            <v>GREY COVER FOR L7 OR L9</v>
          </cell>
        </row>
        <row r="1292">
          <cell r="C1292" t="str">
            <v>H4901SC</v>
          </cell>
          <cell r="D1292" t="str">
            <v>GREY COVER FOR L7 OR L9</v>
          </cell>
        </row>
        <row r="1293">
          <cell r="C1293" t="str">
            <v>H4901SC</v>
          </cell>
          <cell r="D1293" t="str">
            <v>GREY COVER FOR L7 OR L9</v>
          </cell>
        </row>
        <row r="1294">
          <cell r="C1294" t="str">
            <v>H4901SC</v>
          </cell>
          <cell r="D1294" t="str">
            <v>GREY COVER FOR L7 OR L9</v>
          </cell>
        </row>
        <row r="1295">
          <cell r="C1295" t="str">
            <v>H4901SC</v>
          </cell>
          <cell r="D1295" t="str">
            <v>GREY COVER FOR L7 OR L9</v>
          </cell>
        </row>
        <row r="1296">
          <cell r="C1296" t="str">
            <v>H4901SC</v>
          </cell>
          <cell r="D1296" t="str">
            <v>GREY COVER FOR L7 OR L9</v>
          </cell>
        </row>
        <row r="1297">
          <cell r="C1297" t="str">
            <v>H4901SC</v>
          </cell>
          <cell r="D1297" t="str">
            <v>GREY COVER FOR L7 OR L9</v>
          </cell>
        </row>
        <row r="1298">
          <cell r="C1298" t="str">
            <v>H4901SC</v>
          </cell>
          <cell r="D1298" t="str">
            <v>GREY COVER FOR L7 OR L9</v>
          </cell>
        </row>
        <row r="1299">
          <cell r="C1299" t="str">
            <v>H4901SC</v>
          </cell>
          <cell r="D1299" t="str">
            <v>GREY COVER FOR L7 OR L9</v>
          </cell>
        </row>
        <row r="1300">
          <cell r="C1300" t="str">
            <v>H4901SC</v>
          </cell>
          <cell r="D1300" t="str">
            <v>GREY COVER FOR L7 OR L9</v>
          </cell>
        </row>
        <row r="1301">
          <cell r="C1301" t="str">
            <v>H4901SC</v>
          </cell>
          <cell r="D1301" t="str">
            <v>GREY COVER FOR L7 OR L9</v>
          </cell>
        </row>
        <row r="1302">
          <cell r="C1302" t="str">
            <v>H4901SC</v>
          </cell>
          <cell r="D1302" t="str">
            <v>BLUE COVER FOR L7 OR L9</v>
          </cell>
        </row>
        <row r="1303">
          <cell r="C1303" t="str">
            <v>H4901SC</v>
          </cell>
          <cell r="D1303" t="str">
            <v>GREY COVER FOR L7 OR L9</v>
          </cell>
        </row>
        <row r="1304">
          <cell r="C1304" t="str">
            <v>H4901SC</v>
          </cell>
          <cell r="D1304" t="str">
            <v>GREY COVER FOR L7 OR L9</v>
          </cell>
        </row>
        <row r="1305">
          <cell r="C1305" t="str">
            <v>H4901SC</v>
          </cell>
          <cell r="D1305" t="str">
            <v>GREY COVER FOR L7 OR L9</v>
          </cell>
        </row>
        <row r="1306">
          <cell r="C1306" t="str">
            <v>H4901SC</v>
          </cell>
          <cell r="D1306" t="str">
            <v>GREY COVER FOR L7 OR L9</v>
          </cell>
        </row>
        <row r="1307">
          <cell r="C1307" t="str">
            <v>H4901SC</v>
          </cell>
          <cell r="D1307" t="str">
            <v>GREY COVER FOR L7 OR L9</v>
          </cell>
        </row>
        <row r="1308">
          <cell r="C1308" t="str">
            <v>H4901SC</v>
          </cell>
          <cell r="D1308" t="str">
            <v>GREY COVER FOR L7 OR L9</v>
          </cell>
        </row>
        <row r="1309">
          <cell r="C1309" t="str">
            <v>H4901SC</v>
          </cell>
          <cell r="D1309" t="str">
            <v>GREY COVER FOR L7 OR L9</v>
          </cell>
        </row>
        <row r="1310">
          <cell r="C1310" t="str">
            <v>H4901SC</v>
          </cell>
          <cell r="D1310" t="str">
            <v>GREY COVER FOR L7 OR L9</v>
          </cell>
        </row>
        <row r="1311">
          <cell r="C1311" t="str">
            <v>H4901SC</v>
          </cell>
          <cell r="D1311" t="str">
            <v>GREY COVER FOR L7 OR L9</v>
          </cell>
        </row>
        <row r="1312">
          <cell r="C1312" t="str">
            <v>H4901SC</v>
          </cell>
          <cell r="D1312" t="str">
            <v>GREY COVER FOR L7 OR L9</v>
          </cell>
        </row>
        <row r="1313">
          <cell r="C1313" t="str">
            <v>H4901TG</v>
          </cell>
          <cell r="D1313" t="str">
            <v>L9 CONSOLE</v>
          </cell>
        </row>
        <row r="1314">
          <cell r="C1314" t="str">
            <v>H4901TG</v>
          </cell>
          <cell r="D1314" t="str">
            <v>L9 CONSOLE</v>
          </cell>
        </row>
        <row r="1315">
          <cell r="C1315" t="str">
            <v>H4901TG</v>
          </cell>
          <cell r="D1315" t="str">
            <v>L9 CONSOLE</v>
          </cell>
        </row>
        <row r="1316">
          <cell r="C1316" t="str">
            <v>H4901TG</v>
          </cell>
          <cell r="D1316" t="str">
            <v>L9 CONSOLE</v>
          </cell>
        </row>
        <row r="1317">
          <cell r="C1317" t="str">
            <v>H4901TG</v>
          </cell>
          <cell r="D1317" t="str">
            <v>L9 CONSOLE</v>
          </cell>
        </row>
        <row r="1318">
          <cell r="C1318" t="str">
            <v>H4901TG</v>
          </cell>
          <cell r="D1318" t="str">
            <v>L9 CONSOLE</v>
          </cell>
        </row>
        <row r="1319">
          <cell r="C1319" t="str">
            <v>H4901TG</v>
          </cell>
          <cell r="D1319" t="str">
            <v>L9 CONSOLE</v>
          </cell>
        </row>
        <row r="1320">
          <cell r="C1320" t="str">
            <v>H4901TG</v>
          </cell>
          <cell r="D1320" t="str">
            <v>L9 CONSOLE</v>
          </cell>
        </row>
        <row r="1321">
          <cell r="C1321" t="str">
            <v>H4901TG</v>
          </cell>
          <cell r="D1321" t="str">
            <v>L9 CONSOLE</v>
          </cell>
        </row>
        <row r="1322">
          <cell r="C1322" t="str">
            <v>H4901TG</v>
          </cell>
          <cell r="D1322" t="str">
            <v>L9 CONSOLE</v>
          </cell>
        </row>
        <row r="1323">
          <cell r="C1323" t="str">
            <v>H4901TG</v>
          </cell>
          <cell r="D1323" t="str">
            <v>L9 CONSOLE</v>
          </cell>
        </row>
        <row r="1324">
          <cell r="C1324" t="str">
            <v>H4901TG</v>
          </cell>
          <cell r="D1324" t="str">
            <v>L9 CONSOLE</v>
          </cell>
        </row>
        <row r="1325">
          <cell r="C1325" t="str">
            <v>H4901TG</v>
          </cell>
          <cell r="D1325" t="str">
            <v>L9 CONSOLE</v>
          </cell>
        </row>
        <row r="1326">
          <cell r="C1326" t="str">
            <v>H4901TG</v>
          </cell>
          <cell r="D1326" t="str">
            <v>L9 CONSOLE</v>
          </cell>
        </row>
        <row r="1327">
          <cell r="C1327" t="str">
            <v>H4901TG</v>
          </cell>
          <cell r="D1327" t="str">
            <v>L9 CONSOLE</v>
          </cell>
        </row>
        <row r="1328">
          <cell r="C1328" t="str">
            <v>H4901TG</v>
          </cell>
          <cell r="D1328" t="str">
            <v>L9 CONSOLE</v>
          </cell>
        </row>
        <row r="1329">
          <cell r="C1329" t="str">
            <v>H4901TG</v>
          </cell>
          <cell r="D1329" t="str">
            <v>L9 CONSOLE</v>
          </cell>
        </row>
        <row r="1330">
          <cell r="C1330" t="str">
            <v>H4901TG</v>
          </cell>
          <cell r="D1330" t="str">
            <v>L9 CONSOLE</v>
          </cell>
        </row>
        <row r="1331">
          <cell r="C1331" t="str">
            <v>H4901TG</v>
          </cell>
          <cell r="D1331" t="str">
            <v>L9 CONSOLE</v>
          </cell>
        </row>
        <row r="1332">
          <cell r="C1332" t="str">
            <v>H4901TG</v>
          </cell>
          <cell r="D1332" t="str">
            <v>L9 CONSOLE</v>
          </cell>
        </row>
        <row r="1333">
          <cell r="C1333" t="str">
            <v>H4901TG</v>
          </cell>
          <cell r="D1333" t="str">
            <v>L9 CONSOLE</v>
          </cell>
        </row>
        <row r="1334">
          <cell r="C1334" t="str">
            <v>H4901TG</v>
          </cell>
          <cell r="D1334" t="str">
            <v>L9 CONSOLE</v>
          </cell>
        </row>
        <row r="1335">
          <cell r="C1335" t="str">
            <v>H4901TG</v>
          </cell>
          <cell r="D1335" t="str">
            <v>L9 CONSOLE</v>
          </cell>
        </row>
        <row r="1336">
          <cell r="C1336" t="str">
            <v>H4901TG</v>
          </cell>
          <cell r="D1336" t="str">
            <v>LOGIQ 9 DEMO</v>
          </cell>
        </row>
        <row r="1337">
          <cell r="C1337" t="str">
            <v>H4901TG</v>
          </cell>
          <cell r="D1337" t="str">
            <v>L9 CONSOLE</v>
          </cell>
        </row>
        <row r="1338">
          <cell r="C1338" t="str">
            <v>H4901TG</v>
          </cell>
          <cell r="D1338" t="str">
            <v>L9 CONSOLE</v>
          </cell>
        </row>
        <row r="1339">
          <cell r="C1339" t="str">
            <v>H4901TG</v>
          </cell>
          <cell r="D1339" t="str">
            <v>L9 CONSOLE</v>
          </cell>
        </row>
        <row r="1340">
          <cell r="C1340" t="str">
            <v>H4901TG</v>
          </cell>
          <cell r="D1340" t="str">
            <v>L9 CONSOLE</v>
          </cell>
        </row>
        <row r="1341">
          <cell r="C1341" t="str">
            <v>H7348C</v>
          </cell>
          <cell r="D1341" t="str">
            <v>348C CONVEX PROBE</v>
          </cell>
        </row>
        <row r="1342">
          <cell r="C1342" t="str">
            <v>H7548C</v>
          </cell>
          <cell r="D1342" t="str">
            <v>548C CONVEX PROBE</v>
          </cell>
        </row>
        <row r="1343">
          <cell r="C1343" t="str">
            <v>H7548C</v>
          </cell>
          <cell r="D1343" t="str">
            <v>548C CONVEX PROBE</v>
          </cell>
        </row>
        <row r="1344">
          <cell r="C1344" t="str">
            <v>H7618E</v>
          </cell>
          <cell r="D1344" t="str">
            <v>618E ENDOCAVITARY PROBE</v>
          </cell>
        </row>
        <row r="1345">
          <cell r="C1345" t="str">
            <v>H7618E</v>
          </cell>
          <cell r="D1345" t="str">
            <v>618E ENDOCAVITARY PROBE</v>
          </cell>
        </row>
        <row r="1346">
          <cell r="C1346" t="str">
            <v>H7753MC</v>
          </cell>
          <cell r="D1346" t="str">
            <v>M7C AMA PROBE</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EP"/>
      <sheetName val="inventory snapshot 20020313"/>
      <sheetName val="STATICV"/>
    </sheetNames>
    <sheetDataSet>
      <sheetData sheetId="0" refreshError="1">
        <row r="6">
          <cell r="J6" t="str">
            <v>Korea</v>
          </cell>
          <cell r="L6" t="str">
            <v>0101</v>
          </cell>
        </row>
        <row r="7">
          <cell r="J7" t="str">
            <v>Taiwan</v>
          </cell>
          <cell r="L7" t="str">
            <v>0102</v>
          </cell>
        </row>
        <row r="8">
          <cell r="J8" t="str">
            <v>Singapore</v>
          </cell>
          <cell r="L8" t="str">
            <v>0103</v>
          </cell>
        </row>
        <row r="9">
          <cell r="J9" t="str">
            <v>India</v>
          </cell>
          <cell r="L9" t="str">
            <v>0104</v>
          </cell>
        </row>
        <row r="10">
          <cell r="J10" t="str">
            <v>Philippine</v>
          </cell>
          <cell r="L10" t="str">
            <v>0105</v>
          </cell>
        </row>
        <row r="11">
          <cell r="J11" t="str">
            <v>HongKong</v>
          </cell>
          <cell r="L11" t="str">
            <v>0106</v>
          </cell>
        </row>
        <row r="12">
          <cell r="J12" t="str">
            <v>China</v>
          </cell>
          <cell r="L12" t="str">
            <v>0107</v>
          </cell>
        </row>
        <row r="13">
          <cell r="J13" t="str">
            <v>Australia</v>
          </cell>
          <cell r="L13" t="str">
            <v>0108</v>
          </cell>
        </row>
        <row r="14">
          <cell r="J14" t="str">
            <v>Bangladesh</v>
          </cell>
          <cell r="L14" t="str">
            <v>0109</v>
          </cell>
        </row>
        <row r="15">
          <cell r="J15" t="str">
            <v>Malaysia</v>
          </cell>
          <cell r="L15" t="str">
            <v>0110</v>
          </cell>
        </row>
        <row r="16">
          <cell r="J16" t="str">
            <v>New Zealand</v>
          </cell>
          <cell r="L16" t="str">
            <v>0111</v>
          </cell>
        </row>
        <row r="17">
          <cell r="J17" t="str">
            <v>Thailand</v>
          </cell>
          <cell r="L17" t="str">
            <v>0112</v>
          </cell>
        </row>
        <row r="18">
          <cell r="J18" t="str">
            <v>Gemsa-Other</v>
          </cell>
          <cell r="L18" t="str">
            <v>0201</v>
          </cell>
        </row>
        <row r="19">
          <cell r="L19" t="str">
            <v>0202</v>
          </cell>
        </row>
        <row r="20">
          <cell r="J20" t="str">
            <v>Japan</v>
          </cell>
          <cell r="L20" t="str">
            <v>0203</v>
          </cell>
        </row>
        <row r="21">
          <cell r="L21" t="str">
            <v>0204</v>
          </cell>
        </row>
        <row r="22">
          <cell r="J22" t="str">
            <v>Germany</v>
          </cell>
          <cell r="L22" t="str">
            <v>0205</v>
          </cell>
        </row>
        <row r="23">
          <cell r="J23" t="str">
            <v>Gemse-Other</v>
          </cell>
          <cell r="L23" t="str">
            <v>0206</v>
          </cell>
        </row>
        <row r="24">
          <cell r="L24" t="str">
            <v>0207</v>
          </cell>
        </row>
        <row r="25">
          <cell r="J25" t="str">
            <v>USA</v>
          </cell>
          <cell r="L25" t="str">
            <v>0208</v>
          </cell>
        </row>
        <row r="26">
          <cell r="J26" t="str">
            <v>Canada</v>
          </cell>
          <cell r="L26" t="str">
            <v>0209</v>
          </cell>
        </row>
        <row r="27">
          <cell r="J27" t="str">
            <v>Mexico</v>
          </cell>
          <cell r="L27" t="str">
            <v>0210</v>
          </cell>
        </row>
        <row r="28">
          <cell r="J28" t="str">
            <v>Brazil</v>
          </cell>
          <cell r="L28" t="str">
            <v>0211</v>
          </cell>
        </row>
        <row r="29">
          <cell r="J29" t="str">
            <v>Chile</v>
          </cell>
          <cell r="L29" t="str">
            <v>0212</v>
          </cell>
        </row>
        <row r="30">
          <cell r="J30" t="str">
            <v>Gemsam-Other</v>
          </cell>
        </row>
      </sheetData>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imensions"/>
      <sheetName val="Adjustments"/>
      <sheetName val="Print Page"/>
      <sheetName val="Int'l Rev 2009"/>
      <sheetName val="Int'l Rev 2010"/>
      <sheetName val="2009 and 2010 V%"/>
      <sheetName val="GE Industrial 2009 vs 2010 V%"/>
      <sheetName val="GE Capital 2009 vs 2010"/>
      <sheetName val="Energy Infra Sub Biz 2009vs2010"/>
      <sheetName val="Tech Infra Sub Biz 2009vs2010"/>
      <sheetName val="HBS Sub Biz 2009 vs 2010"/>
      <sheetName val="ES Sub Biz 2009 vs. 2010"/>
      <sheetName val="Country List"/>
      <sheetName val="Report"/>
      <sheetName val="MARS Adj"/>
      <sheetName val="MARS Final"/>
      <sheetName val="Instructions"/>
      <sheetName val="User"/>
      <sheetName val="Settings"/>
      <sheetName val="Orientation"/>
      <sheetName val="Delivery"/>
      <sheetName val="RptClose"/>
      <sheetName val="Hidden"/>
    </sheetNames>
    <sheetDataSet>
      <sheetData sheetId="0"/>
      <sheetData sheetId="1">
        <row r="5">
          <cell r="C5">
            <v>1000000</v>
          </cell>
        </row>
        <row r="12">
          <cell r="K12" t="str">
            <v>2010</v>
          </cell>
          <cell r="L12" t="str">
            <v>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refreshError="1"/>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95-Complement"/>
      <sheetName val="instructions"/>
      <sheetName val="Base Cost GEMSE-EPO"/>
      <sheetName val="GOC"/>
      <sheetName val="Q4-95 Est"/>
      <sheetName val="TY95 Est"/>
      <sheetName val="R&amp;O"/>
      <sheetName val="FIN-Q4"/>
      <sheetName val="HR-Q4"/>
      <sheetName val="Q4 Monthly"/>
      <sheetName val="Orders"/>
      <sheetName val="Base-Cost 3Q YTD"/>
      <sheetName val="Base-Cost Q4"/>
      <sheetName val="Base-Cost TY"/>
      <sheetName val="Sum Op 09 YTD (2)"/>
      <sheetName val="Sum Op 09 YTD"/>
      <sheetName val="Sum Operation Q4"/>
      <sheetName val="Q4 Var Anal vs OP"/>
      <sheetName val="Q4 Var Analysis"/>
      <sheetName val="BC Summary (3)"/>
      <sheetName val="DR95-Q4"/>
      <sheetName val="DR95-Q4 15-10 C"/>
      <sheetName val="DR95-Q4 15-10 B (2)"/>
      <sheetName val="DR95-Q4 15-10 A"/>
      <sheetName val="DR95_Complement"/>
      <sheetName val="Data"/>
      <sheetName val="Dimensions"/>
      <sheetName val="BC"/>
      <sheetName val=" BC SUMMARY 2002"/>
      <sheetName val="Total by Function QSplit"/>
      <sheetName val="summary"/>
      <sheetName val="Lists"/>
      <sheetName val="Deal Info"/>
      <sheetName val="External Medical Supply"/>
      <sheetName val="Siting"/>
      <sheetName val="PwC Audited IS"/>
      <sheetName val="Base Case CM Version"/>
      <sheetName val="Constants"/>
      <sheetName val="INVREC"/>
      <sheetName val="FX"/>
      <sheetName val="June"/>
      <sheetName val="May"/>
      <sheetName val="Customer Details"/>
      <sheetName val="inventory snapshot 20020313"/>
      <sheetName val="STATICV"/>
      <sheetName val="references"/>
      <sheetName val="DF"/>
      <sheetName val="PSI"/>
      <sheetName val="GMsotmo"/>
      <sheetName val="Macro1"/>
      <sheetName val="3-13 Summary"/>
      <sheetName val="Wenger Summary"/>
      <sheetName val="Overview"/>
      <sheetName val="Database"/>
      <sheetName val="Estimate Database"/>
      <sheetName val="condensed p&amp;l"/>
      <sheetName val="1PCBUD"/>
      <sheetName val="Conso Detailed Input"/>
      <sheetName val="Q495-EST"/>
      <sheetName val="GEMSE TOTAL - Eqpt"/>
      <sheetName val="CY Head"/>
      <sheetName val="95 Rev"/>
      <sheetName val="Ind Mat"/>
      <sheetName val="94 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1Q02_TIE-OUT"/>
      <sheetName val="GE Re_1Q'02Tot"/>
      <sheetName val="GE Re_4Q'01"/>
      <sheetName val="GE Re 3Q'01"/>
      <sheetName val="GE Re 2Q'01"/>
      <sheetName val="GE Re 1Q'01"/>
      <sheetName val="GE Re 4Q'00"/>
      <sheetName val="GE Re 3Q'00"/>
      <sheetName val="GE Re 2Q'00"/>
      <sheetName val="GE Re 1Q'00"/>
      <sheetName val="GE Re_Master Summary"/>
      <sheetName val="GE Re_Master Detailed"/>
      <sheetName val="Cash Variance Analysis"/>
      <sheetName val="ST Investments Analysis"/>
      <sheetName val="Bond Analysis"/>
      <sheetName val="Non Redeemable PS Analysis"/>
      <sheetName val="Common Stock Analysis"/>
      <sheetName val="Managed Invest Funds Analysis"/>
      <sheetName val="Mortgage Backed Securities"/>
      <sheetName val="RE Backed Securities"/>
      <sheetName val="Oth. Asset Backed Securities"/>
      <sheetName val="Limited Partnerships"/>
      <sheetName val="Accrued Inv. Inc Rec."/>
      <sheetName val="Amounts Due on Investments Sold"/>
      <sheetName val="Finacial Reinsurance Assets"/>
      <sheetName val="AP For Investments Purchased"/>
      <sheetName val="Paid Claims Payable"/>
      <sheetName val="Claims &amp; Claims Exp"/>
      <sheetName val="Data"/>
      <sheetName val="Legal Entity"/>
      <sheetName val="DR95-Complement"/>
    </sheetNames>
    <sheetDataSet>
      <sheetData sheetId="0" refreshError="1"/>
      <sheetData sheetId="1" refreshError="1">
        <row r="1">
          <cell r="A1" t="str">
            <v>CDR Account</v>
          </cell>
          <cell r="B1" t="str">
            <v>ERCUSD - BSLA</v>
          </cell>
          <cell r="C1" t="str">
            <v>ERCUSD - Business</v>
          </cell>
          <cell r="D1" t="str">
            <v>Variance</v>
          </cell>
        </row>
        <row r="2">
          <cell r="A2" t="str">
            <v>010100001</v>
          </cell>
          <cell r="B2">
            <v>632384974</v>
          </cell>
          <cell r="C2">
            <v>632384974</v>
          </cell>
          <cell r="D2">
            <v>0</v>
          </cell>
        </row>
        <row r="3">
          <cell r="A3" t="str">
            <v>010300001</v>
          </cell>
          <cell r="B3">
            <v>4215</v>
          </cell>
          <cell r="C3">
            <v>4215</v>
          </cell>
          <cell r="D3">
            <v>0</v>
          </cell>
        </row>
        <row r="4">
          <cell r="A4" t="str">
            <v>018100001</v>
          </cell>
          <cell r="B4">
            <v>25476107</v>
          </cell>
          <cell r="C4">
            <v>25476107</v>
          </cell>
          <cell r="D4">
            <v>0</v>
          </cell>
        </row>
        <row r="5">
          <cell r="A5" t="str">
            <v>019100001</v>
          </cell>
          <cell r="B5">
            <v>1628381382</v>
          </cell>
          <cell r="C5">
            <v>1628381382</v>
          </cell>
          <cell r="D5">
            <v>0</v>
          </cell>
        </row>
        <row r="6">
          <cell r="A6" t="str">
            <v>019101001</v>
          </cell>
          <cell r="B6">
            <v>18233346</v>
          </cell>
          <cell r="C6">
            <v>18233346</v>
          </cell>
          <cell r="D6">
            <v>0</v>
          </cell>
        </row>
        <row r="7">
          <cell r="A7" t="str">
            <v>019200001</v>
          </cell>
          <cell r="B7">
            <v>223690034</v>
          </cell>
          <cell r="C7">
            <v>223690034</v>
          </cell>
          <cell r="D7">
            <v>0</v>
          </cell>
        </row>
        <row r="8">
          <cell r="A8" t="str">
            <v>019200002</v>
          </cell>
          <cell r="B8">
            <v>41290226</v>
          </cell>
          <cell r="C8">
            <v>41290226</v>
          </cell>
          <cell r="D8">
            <v>0</v>
          </cell>
        </row>
        <row r="9">
          <cell r="A9" t="str">
            <v>019200003</v>
          </cell>
          <cell r="B9">
            <v>-195653</v>
          </cell>
          <cell r="C9">
            <v>-195653</v>
          </cell>
          <cell r="D9">
            <v>0</v>
          </cell>
        </row>
        <row r="10">
          <cell r="A10" t="str">
            <v>019200004</v>
          </cell>
          <cell r="B10">
            <v>-26660656</v>
          </cell>
          <cell r="C10">
            <v>-26660656</v>
          </cell>
          <cell r="D10">
            <v>0</v>
          </cell>
        </row>
        <row r="11">
          <cell r="A11" t="str">
            <v>019200005</v>
          </cell>
          <cell r="B11">
            <v>-1</v>
          </cell>
          <cell r="C11">
            <v>-1</v>
          </cell>
          <cell r="D11">
            <v>0</v>
          </cell>
        </row>
        <row r="12">
          <cell r="A12" t="str">
            <v>019200010</v>
          </cell>
          <cell r="B12">
            <v>1403997</v>
          </cell>
          <cell r="C12">
            <v>1403997</v>
          </cell>
          <cell r="D12">
            <v>0</v>
          </cell>
        </row>
        <row r="13">
          <cell r="A13" t="str">
            <v>019200011</v>
          </cell>
          <cell r="B13">
            <v>-3332397</v>
          </cell>
          <cell r="C13">
            <v>-3332397</v>
          </cell>
          <cell r="D13">
            <v>0</v>
          </cell>
        </row>
        <row r="14">
          <cell r="A14" t="str">
            <v>019210001</v>
          </cell>
          <cell r="B14">
            <v>849403173</v>
          </cell>
          <cell r="C14">
            <v>849403173</v>
          </cell>
          <cell r="D14">
            <v>0</v>
          </cell>
        </row>
        <row r="15">
          <cell r="A15" t="str">
            <v>019210002</v>
          </cell>
          <cell r="B15">
            <v>327670777</v>
          </cell>
          <cell r="C15">
            <v>327670777</v>
          </cell>
          <cell r="D15">
            <v>0</v>
          </cell>
        </row>
        <row r="16">
          <cell r="A16" t="str">
            <v>019210003</v>
          </cell>
          <cell r="B16">
            <v>-1521223</v>
          </cell>
          <cell r="C16">
            <v>-1521223</v>
          </cell>
          <cell r="D16">
            <v>0</v>
          </cell>
        </row>
        <row r="17">
          <cell r="A17" t="str">
            <v>019210004</v>
          </cell>
          <cell r="B17">
            <v>-79923047</v>
          </cell>
          <cell r="C17">
            <v>-79923047</v>
          </cell>
          <cell r="D17">
            <v>0</v>
          </cell>
        </row>
        <row r="18">
          <cell r="A18" t="str">
            <v>019210005</v>
          </cell>
          <cell r="B18">
            <v>-1016499</v>
          </cell>
          <cell r="C18">
            <v>-1016499</v>
          </cell>
          <cell r="D18">
            <v>0</v>
          </cell>
        </row>
        <row r="19">
          <cell r="A19" t="str">
            <v>019210010</v>
          </cell>
          <cell r="B19">
            <v>5121254</v>
          </cell>
          <cell r="C19">
            <v>5121254</v>
          </cell>
          <cell r="D19">
            <v>0</v>
          </cell>
        </row>
        <row r="20">
          <cell r="A20" t="str">
            <v>019210011</v>
          </cell>
          <cell r="B20">
            <v>-16466551</v>
          </cell>
          <cell r="C20">
            <v>-16466551</v>
          </cell>
          <cell r="D20">
            <v>0</v>
          </cell>
        </row>
        <row r="21">
          <cell r="A21" t="str">
            <v>019230001</v>
          </cell>
          <cell r="B21">
            <v>5222272505</v>
          </cell>
          <cell r="C21">
            <v>5222272505</v>
          </cell>
          <cell r="D21">
            <v>0</v>
          </cell>
        </row>
        <row r="22">
          <cell r="A22" t="str">
            <v>019230002</v>
          </cell>
          <cell r="B22">
            <v>753606842</v>
          </cell>
          <cell r="C22">
            <v>753606842</v>
          </cell>
          <cell r="D22">
            <v>0</v>
          </cell>
        </row>
        <row r="23">
          <cell r="A23" t="str">
            <v>019230003</v>
          </cell>
          <cell r="B23">
            <v>-3753179</v>
          </cell>
          <cell r="C23">
            <v>-3753179</v>
          </cell>
          <cell r="D23">
            <v>0</v>
          </cell>
        </row>
        <row r="24">
          <cell r="A24" t="str">
            <v>019230004</v>
          </cell>
          <cell r="B24">
            <v>-708536637</v>
          </cell>
          <cell r="C24">
            <v>-708536637</v>
          </cell>
          <cell r="D24">
            <v>0</v>
          </cell>
        </row>
        <row r="25">
          <cell r="A25" t="str">
            <v>019230005</v>
          </cell>
          <cell r="B25">
            <v>1016500</v>
          </cell>
          <cell r="C25">
            <v>1016500</v>
          </cell>
          <cell r="D25">
            <v>0</v>
          </cell>
        </row>
        <row r="26">
          <cell r="A26" t="str">
            <v>019230010</v>
          </cell>
          <cell r="B26">
            <v>55561851</v>
          </cell>
          <cell r="C26">
            <v>55561851</v>
          </cell>
          <cell r="D26">
            <v>0</v>
          </cell>
        </row>
        <row r="27">
          <cell r="A27" t="str">
            <v>019230011</v>
          </cell>
          <cell r="B27">
            <v>-62882900</v>
          </cell>
          <cell r="C27">
            <v>-62882900</v>
          </cell>
          <cell r="D27">
            <v>0</v>
          </cell>
        </row>
        <row r="28">
          <cell r="A28" t="str">
            <v>019240001</v>
          </cell>
          <cell r="B28">
            <v>803409472</v>
          </cell>
          <cell r="C28">
            <v>803409472</v>
          </cell>
          <cell r="D28">
            <v>0</v>
          </cell>
        </row>
        <row r="29">
          <cell r="A29" t="str">
            <v>019240002</v>
          </cell>
          <cell r="B29">
            <v>345812804</v>
          </cell>
          <cell r="C29">
            <v>345812804</v>
          </cell>
          <cell r="D29">
            <v>0</v>
          </cell>
        </row>
        <row r="30">
          <cell r="A30" t="str">
            <v>019240003</v>
          </cell>
          <cell r="B30">
            <v>1333138</v>
          </cell>
          <cell r="C30">
            <v>1333138</v>
          </cell>
          <cell r="D30">
            <v>0</v>
          </cell>
        </row>
        <row r="31">
          <cell r="A31" t="str">
            <v>019240004</v>
          </cell>
          <cell r="B31">
            <v>-310821902</v>
          </cell>
          <cell r="C31">
            <v>-310821902</v>
          </cell>
          <cell r="D31">
            <v>0</v>
          </cell>
        </row>
        <row r="32">
          <cell r="A32" t="str">
            <v>019240005</v>
          </cell>
          <cell r="B32">
            <v>132255</v>
          </cell>
          <cell r="C32">
            <v>132255</v>
          </cell>
          <cell r="D32">
            <v>0</v>
          </cell>
        </row>
        <row r="33">
          <cell r="A33" t="str">
            <v>019240010</v>
          </cell>
          <cell r="B33">
            <v>2601949</v>
          </cell>
          <cell r="C33">
            <v>2601949</v>
          </cell>
          <cell r="D33">
            <v>0</v>
          </cell>
        </row>
        <row r="34">
          <cell r="A34" t="str">
            <v>019240011</v>
          </cell>
          <cell r="B34">
            <v>-22760167</v>
          </cell>
          <cell r="C34">
            <v>-22760167</v>
          </cell>
          <cell r="D34">
            <v>0</v>
          </cell>
        </row>
        <row r="35">
          <cell r="A35" t="str">
            <v>019240776</v>
          </cell>
          <cell r="B35">
            <v>-15771884</v>
          </cell>
          <cell r="C35">
            <v>-15771884</v>
          </cell>
          <cell r="D35">
            <v>0</v>
          </cell>
        </row>
        <row r="36">
          <cell r="A36" t="str">
            <v>019240777</v>
          </cell>
          <cell r="B36">
            <v>-6902555</v>
          </cell>
          <cell r="C36">
            <v>-6902555</v>
          </cell>
          <cell r="D36">
            <v>0</v>
          </cell>
        </row>
        <row r="37">
          <cell r="A37" t="str">
            <v>019300001</v>
          </cell>
          <cell r="B37">
            <v>3588918478</v>
          </cell>
          <cell r="C37">
            <v>3588918478</v>
          </cell>
          <cell r="D37">
            <v>0</v>
          </cell>
        </row>
        <row r="38">
          <cell r="A38" t="str">
            <v>019300002</v>
          </cell>
          <cell r="B38">
            <v>382695302</v>
          </cell>
          <cell r="C38">
            <v>382695302</v>
          </cell>
          <cell r="D38">
            <v>0</v>
          </cell>
        </row>
        <row r="39">
          <cell r="A39" t="str">
            <v>019300003</v>
          </cell>
          <cell r="B39">
            <v>-4016289</v>
          </cell>
          <cell r="C39">
            <v>-4016289</v>
          </cell>
          <cell r="D39">
            <v>0</v>
          </cell>
        </row>
        <row r="40">
          <cell r="A40" t="str">
            <v>019300004</v>
          </cell>
          <cell r="B40">
            <v>-544122788</v>
          </cell>
          <cell r="C40">
            <v>-544122788</v>
          </cell>
          <cell r="D40">
            <v>0</v>
          </cell>
        </row>
        <row r="41">
          <cell r="A41" t="str">
            <v>019300005</v>
          </cell>
          <cell r="B41">
            <v>-3</v>
          </cell>
          <cell r="C41">
            <v>-3</v>
          </cell>
          <cell r="D41">
            <v>0</v>
          </cell>
        </row>
        <row r="42">
          <cell r="A42" t="str">
            <v>019300010</v>
          </cell>
          <cell r="B42">
            <v>30910598</v>
          </cell>
          <cell r="C42">
            <v>30910598</v>
          </cell>
          <cell r="D42">
            <v>0</v>
          </cell>
        </row>
        <row r="43">
          <cell r="A43" t="str">
            <v>019300011</v>
          </cell>
          <cell r="B43">
            <v>-93895437</v>
          </cell>
          <cell r="C43">
            <v>-93895437</v>
          </cell>
          <cell r="D43">
            <v>0</v>
          </cell>
        </row>
        <row r="44">
          <cell r="A44" t="str">
            <v>019301001</v>
          </cell>
          <cell r="B44">
            <v>858869302</v>
          </cell>
          <cell r="C44">
            <v>858869302</v>
          </cell>
          <cell r="D44">
            <v>0</v>
          </cell>
        </row>
        <row r="45">
          <cell r="A45" t="str">
            <v>019301002</v>
          </cell>
          <cell r="B45">
            <v>98987650</v>
          </cell>
          <cell r="C45">
            <v>98987650</v>
          </cell>
          <cell r="D45">
            <v>0</v>
          </cell>
        </row>
        <row r="46">
          <cell r="A46" t="str">
            <v>019301003</v>
          </cell>
          <cell r="B46">
            <v>-462327</v>
          </cell>
          <cell r="C46">
            <v>-462327</v>
          </cell>
          <cell r="D46">
            <v>0</v>
          </cell>
        </row>
        <row r="47">
          <cell r="A47" t="str">
            <v>019301004</v>
          </cell>
          <cell r="B47">
            <v>-154202021</v>
          </cell>
          <cell r="C47">
            <v>-154202021</v>
          </cell>
          <cell r="D47">
            <v>0</v>
          </cell>
        </row>
        <row r="48">
          <cell r="A48" t="str">
            <v>019301005</v>
          </cell>
          <cell r="B48">
            <v>-7770267</v>
          </cell>
          <cell r="C48">
            <v>-7770267</v>
          </cell>
          <cell r="D48">
            <v>0</v>
          </cell>
        </row>
        <row r="49">
          <cell r="A49" t="str">
            <v>019301010</v>
          </cell>
          <cell r="B49">
            <v>7452377</v>
          </cell>
          <cell r="C49">
            <v>7452377</v>
          </cell>
          <cell r="D49">
            <v>0</v>
          </cell>
        </row>
        <row r="50">
          <cell r="A50" t="str">
            <v>019301011</v>
          </cell>
          <cell r="B50">
            <v>-17004448</v>
          </cell>
          <cell r="C50">
            <v>-17004448</v>
          </cell>
          <cell r="D50">
            <v>0</v>
          </cell>
        </row>
        <row r="51">
          <cell r="A51" t="str">
            <v>019301776</v>
          </cell>
          <cell r="B51">
            <v>-5112968</v>
          </cell>
          <cell r="C51">
            <v>-5112968</v>
          </cell>
          <cell r="D51">
            <v>0</v>
          </cell>
        </row>
        <row r="52">
          <cell r="A52" t="str">
            <v>019301777</v>
          </cell>
          <cell r="B52">
            <v>-2610004</v>
          </cell>
          <cell r="C52">
            <v>-2610004</v>
          </cell>
          <cell r="D52">
            <v>0</v>
          </cell>
        </row>
        <row r="53">
          <cell r="A53" t="str">
            <v>019401001</v>
          </cell>
          <cell r="B53">
            <v>89731230</v>
          </cell>
          <cell r="C53">
            <v>89731230</v>
          </cell>
          <cell r="D53">
            <v>0</v>
          </cell>
        </row>
        <row r="54">
          <cell r="A54" t="str">
            <v>019401002</v>
          </cell>
          <cell r="B54">
            <v>355044</v>
          </cell>
          <cell r="C54">
            <v>355044</v>
          </cell>
          <cell r="D54">
            <v>0</v>
          </cell>
        </row>
        <row r="55">
          <cell r="A55" t="str">
            <v>019401004</v>
          </cell>
          <cell r="B55">
            <v>-4517103</v>
          </cell>
          <cell r="C55">
            <v>-4517103</v>
          </cell>
          <cell r="D55">
            <v>0</v>
          </cell>
        </row>
        <row r="56">
          <cell r="A56" t="str">
            <v>019401010</v>
          </cell>
          <cell r="B56">
            <v>1932411</v>
          </cell>
          <cell r="C56">
            <v>1932411</v>
          </cell>
          <cell r="D56">
            <v>0</v>
          </cell>
        </row>
        <row r="57">
          <cell r="A57" t="str">
            <v>019401011</v>
          </cell>
          <cell r="B57">
            <v>-1233434</v>
          </cell>
          <cell r="C57">
            <v>-1233434</v>
          </cell>
          <cell r="D57">
            <v>0</v>
          </cell>
        </row>
        <row r="58">
          <cell r="A58" t="str">
            <v>019401776</v>
          </cell>
          <cell r="B58">
            <v>-48547</v>
          </cell>
          <cell r="C58">
            <v>-48547</v>
          </cell>
          <cell r="D58">
            <v>0</v>
          </cell>
        </row>
        <row r="59">
          <cell r="A59" t="str">
            <v>019401777</v>
          </cell>
          <cell r="B59">
            <v>24743</v>
          </cell>
          <cell r="C59">
            <v>24743</v>
          </cell>
          <cell r="D59">
            <v>0</v>
          </cell>
        </row>
        <row r="60">
          <cell r="A60" t="str">
            <v>019500001</v>
          </cell>
          <cell r="B60">
            <v>67077798</v>
          </cell>
          <cell r="C60">
            <v>67077798</v>
          </cell>
          <cell r="D60">
            <v>0</v>
          </cell>
        </row>
        <row r="61">
          <cell r="A61" t="str">
            <v>019500002</v>
          </cell>
          <cell r="B61">
            <v>16734246</v>
          </cell>
          <cell r="C61">
            <v>16734246</v>
          </cell>
          <cell r="D61">
            <v>0</v>
          </cell>
        </row>
        <row r="62">
          <cell r="A62" t="str">
            <v>019500003</v>
          </cell>
          <cell r="B62">
            <v>-36</v>
          </cell>
          <cell r="C62">
            <v>-36</v>
          </cell>
          <cell r="D62">
            <v>0</v>
          </cell>
        </row>
        <row r="63">
          <cell r="A63" t="str">
            <v>019500004</v>
          </cell>
          <cell r="B63">
            <v>-18905895</v>
          </cell>
          <cell r="C63">
            <v>-18905895</v>
          </cell>
          <cell r="D63">
            <v>0</v>
          </cell>
        </row>
        <row r="64">
          <cell r="A64" t="str">
            <v>019500005</v>
          </cell>
          <cell r="B64">
            <v>1</v>
          </cell>
          <cell r="C64">
            <v>1</v>
          </cell>
          <cell r="D64">
            <v>0</v>
          </cell>
        </row>
        <row r="65">
          <cell r="A65" t="str">
            <v>019500010</v>
          </cell>
          <cell r="B65">
            <v>6570877</v>
          </cell>
          <cell r="C65">
            <v>6570877</v>
          </cell>
          <cell r="D65">
            <v>0</v>
          </cell>
        </row>
        <row r="66">
          <cell r="A66" t="str">
            <v>019500011</v>
          </cell>
          <cell r="B66">
            <v>-4909222</v>
          </cell>
          <cell r="C66">
            <v>-4909222</v>
          </cell>
          <cell r="D66">
            <v>0</v>
          </cell>
        </row>
        <row r="67">
          <cell r="A67" t="str">
            <v>019500776</v>
          </cell>
          <cell r="B67">
            <v>-1820286</v>
          </cell>
          <cell r="C67">
            <v>-1820286</v>
          </cell>
          <cell r="D67">
            <v>0</v>
          </cell>
        </row>
        <row r="68">
          <cell r="A68" t="str">
            <v>019500777</v>
          </cell>
          <cell r="B68">
            <v>820645</v>
          </cell>
          <cell r="C68">
            <v>820645</v>
          </cell>
          <cell r="D68">
            <v>0</v>
          </cell>
        </row>
        <row r="69">
          <cell r="A69" t="str">
            <v>019510001</v>
          </cell>
          <cell r="B69">
            <v>2053201</v>
          </cell>
          <cell r="C69">
            <v>2053201</v>
          </cell>
          <cell r="D69">
            <v>0</v>
          </cell>
        </row>
        <row r="70">
          <cell r="A70" t="str">
            <v>019510004</v>
          </cell>
          <cell r="B70">
            <v>-402324</v>
          </cell>
          <cell r="C70">
            <v>-402324</v>
          </cell>
          <cell r="D70">
            <v>0</v>
          </cell>
        </row>
        <row r="71">
          <cell r="A71" t="str">
            <v>019510776</v>
          </cell>
          <cell r="B71">
            <v>-104551</v>
          </cell>
          <cell r="C71">
            <v>-104551</v>
          </cell>
          <cell r="D71">
            <v>0</v>
          </cell>
        </row>
        <row r="72">
          <cell r="A72" t="str">
            <v>019510777</v>
          </cell>
          <cell r="B72">
            <v>18150</v>
          </cell>
          <cell r="C72">
            <v>18150</v>
          </cell>
          <cell r="D72">
            <v>0</v>
          </cell>
        </row>
        <row r="73">
          <cell r="A73" t="str">
            <v>019600001</v>
          </cell>
          <cell r="B73">
            <v>2279178571</v>
          </cell>
          <cell r="C73">
            <v>2279178571</v>
          </cell>
          <cell r="D73">
            <v>0</v>
          </cell>
        </row>
        <row r="74">
          <cell r="A74" t="str">
            <v>019600002</v>
          </cell>
          <cell r="B74">
            <v>790283446</v>
          </cell>
          <cell r="C74">
            <v>790283446</v>
          </cell>
          <cell r="D74">
            <v>0</v>
          </cell>
        </row>
        <row r="75">
          <cell r="A75" t="str">
            <v>019600003</v>
          </cell>
          <cell r="B75">
            <v>-1264749</v>
          </cell>
          <cell r="C75">
            <v>-1264749</v>
          </cell>
          <cell r="D75">
            <v>0</v>
          </cell>
        </row>
        <row r="76">
          <cell r="A76" t="str">
            <v>019600004</v>
          </cell>
          <cell r="B76">
            <v>-480055859</v>
          </cell>
          <cell r="C76">
            <v>-480055859</v>
          </cell>
          <cell r="D76">
            <v>0</v>
          </cell>
        </row>
        <row r="77">
          <cell r="A77" t="str">
            <v>019600010</v>
          </cell>
          <cell r="B77">
            <v>29460444</v>
          </cell>
          <cell r="C77">
            <v>29460444</v>
          </cell>
          <cell r="D77">
            <v>0</v>
          </cell>
        </row>
        <row r="78">
          <cell r="A78" t="str">
            <v>019600011</v>
          </cell>
          <cell r="B78">
            <v>-24599730</v>
          </cell>
          <cell r="C78">
            <v>-24599730</v>
          </cell>
          <cell r="D78">
            <v>0</v>
          </cell>
        </row>
        <row r="79">
          <cell r="A79" t="str">
            <v>019600776</v>
          </cell>
          <cell r="B79">
            <v>-594923</v>
          </cell>
          <cell r="C79">
            <v>-594923</v>
          </cell>
          <cell r="D79">
            <v>0</v>
          </cell>
        </row>
        <row r="80">
          <cell r="A80" t="str">
            <v>019600777</v>
          </cell>
          <cell r="B80">
            <v>-373518</v>
          </cell>
          <cell r="C80">
            <v>-373518</v>
          </cell>
          <cell r="D80">
            <v>0</v>
          </cell>
        </row>
        <row r="81">
          <cell r="A81" t="str">
            <v>019650001</v>
          </cell>
          <cell r="B81">
            <v>311735733</v>
          </cell>
          <cell r="C81">
            <v>311735733</v>
          </cell>
          <cell r="D81">
            <v>0</v>
          </cell>
        </row>
        <row r="82">
          <cell r="A82" t="str">
            <v>019650002</v>
          </cell>
          <cell r="B82">
            <v>14246381</v>
          </cell>
          <cell r="C82">
            <v>14246381</v>
          </cell>
          <cell r="D82">
            <v>0</v>
          </cell>
        </row>
        <row r="83">
          <cell r="A83" t="str">
            <v>019650003</v>
          </cell>
          <cell r="B83">
            <v>-90038</v>
          </cell>
          <cell r="C83">
            <v>-90038</v>
          </cell>
          <cell r="D83">
            <v>0</v>
          </cell>
        </row>
        <row r="84">
          <cell r="A84" t="str">
            <v>019650004</v>
          </cell>
          <cell r="B84">
            <v>-71009559</v>
          </cell>
          <cell r="C84">
            <v>-71009559</v>
          </cell>
          <cell r="D84">
            <v>0</v>
          </cell>
        </row>
        <row r="85">
          <cell r="A85" t="str">
            <v>019650005</v>
          </cell>
          <cell r="B85">
            <v>7638012</v>
          </cell>
          <cell r="C85">
            <v>7638012</v>
          </cell>
          <cell r="D85">
            <v>0</v>
          </cell>
        </row>
        <row r="86">
          <cell r="A86" t="str">
            <v>019650010</v>
          </cell>
          <cell r="B86">
            <v>4113877</v>
          </cell>
          <cell r="C86">
            <v>4113877</v>
          </cell>
          <cell r="D86">
            <v>0</v>
          </cell>
        </row>
        <row r="87">
          <cell r="A87" t="str">
            <v>019650011</v>
          </cell>
          <cell r="B87">
            <v>-7664422</v>
          </cell>
          <cell r="C87">
            <v>-7664422</v>
          </cell>
          <cell r="D87">
            <v>0</v>
          </cell>
        </row>
        <row r="88">
          <cell r="A88" t="str">
            <v>019800900</v>
          </cell>
          <cell r="B88">
            <v>250000000</v>
          </cell>
          <cell r="C88">
            <v>250000000</v>
          </cell>
          <cell r="D88">
            <v>0</v>
          </cell>
        </row>
        <row r="89">
          <cell r="A89" t="str">
            <v>021700001</v>
          </cell>
          <cell r="B89">
            <v>21676044</v>
          </cell>
          <cell r="C89">
            <v>21676044</v>
          </cell>
          <cell r="D89">
            <v>0</v>
          </cell>
        </row>
        <row r="90">
          <cell r="A90" t="str">
            <v>111002133</v>
          </cell>
          <cell r="B90">
            <v>-2360770</v>
          </cell>
          <cell r="C90">
            <v>-2360770</v>
          </cell>
          <cell r="D90">
            <v>0</v>
          </cell>
        </row>
        <row r="91">
          <cell r="A91" t="str">
            <v>111003133</v>
          </cell>
          <cell r="B91">
            <v>345417999</v>
          </cell>
          <cell r="C91">
            <v>345417999</v>
          </cell>
          <cell r="D91">
            <v>0</v>
          </cell>
        </row>
        <row r="92">
          <cell r="A92" t="str">
            <v>111004133</v>
          </cell>
          <cell r="B92">
            <v>68198231</v>
          </cell>
          <cell r="C92">
            <v>68198231</v>
          </cell>
          <cell r="D92">
            <v>0</v>
          </cell>
        </row>
        <row r="93">
          <cell r="A93" t="str">
            <v>111005133</v>
          </cell>
          <cell r="B93">
            <v>2093120</v>
          </cell>
          <cell r="C93">
            <v>2093120</v>
          </cell>
          <cell r="D93">
            <v>0</v>
          </cell>
        </row>
        <row r="94">
          <cell r="A94" t="str">
            <v>113001002</v>
          </cell>
          <cell r="B94">
            <v>12807837</v>
          </cell>
          <cell r="C94">
            <v>12807837</v>
          </cell>
          <cell r="D94">
            <v>0</v>
          </cell>
        </row>
        <row r="95">
          <cell r="A95" t="str">
            <v>113001003</v>
          </cell>
          <cell r="B95">
            <v>254176</v>
          </cell>
          <cell r="C95">
            <v>254176</v>
          </cell>
          <cell r="D95">
            <v>0</v>
          </cell>
        </row>
        <row r="96">
          <cell r="A96" t="str">
            <v>113001005</v>
          </cell>
          <cell r="B96">
            <v>824313</v>
          </cell>
          <cell r="C96">
            <v>824313</v>
          </cell>
          <cell r="D96">
            <v>0</v>
          </cell>
        </row>
        <row r="97">
          <cell r="A97" t="str">
            <v>113999776</v>
          </cell>
          <cell r="B97">
            <v>-22774</v>
          </cell>
          <cell r="C97">
            <v>-22774</v>
          </cell>
          <cell r="D97">
            <v>0</v>
          </cell>
        </row>
        <row r="98">
          <cell r="A98" t="str">
            <v>113999777</v>
          </cell>
          <cell r="B98">
            <v>2538</v>
          </cell>
          <cell r="C98">
            <v>2538</v>
          </cell>
          <cell r="D98">
            <v>0</v>
          </cell>
        </row>
        <row r="99">
          <cell r="A99" t="str">
            <v>114003200</v>
          </cell>
          <cell r="B99">
            <v>18500041</v>
          </cell>
          <cell r="C99">
            <v>18500041</v>
          </cell>
          <cell r="D99">
            <v>0</v>
          </cell>
        </row>
        <row r="100">
          <cell r="A100" t="str">
            <v>114003201</v>
          </cell>
          <cell r="B100">
            <v>-154167</v>
          </cell>
          <cell r="C100">
            <v>-154167</v>
          </cell>
          <cell r="D100">
            <v>0</v>
          </cell>
        </row>
        <row r="101">
          <cell r="A101" t="str">
            <v>114004002</v>
          </cell>
          <cell r="B101">
            <v>2978607</v>
          </cell>
          <cell r="C101">
            <v>2978607</v>
          </cell>
          <cell r="D101">
            <v>0</v>
          </cell>
        </row>
        <row r="102">
          <cell r="A102" t="str">
            <v>114004003</v>
          </cell>
          <cell r="B102">
            <v>7850200</v>
          </cell>
          <cell r="C102">
            <v>7850200</v>
          </cell>
          <cell r="D102">
            <v>0</v>
          </cell>
        </row>
        <row r="103">
          <cell r="A103" t="str">
            <v>114004005</v>
          </cell>
          <cell r="B103">
            <v>20585392</v>
          </cell>
          <cell r="C103">
            <v>20585392</v>
          </cell>
          <cell r="D103">
            <v>0</v>
          </cell>
        </row>
        <row r="104">
          <cell r="A104" t="str">
            <v>114004007</v>
          </cell>
          <cell r="B104">
            <v>71832280</v>
          </cell>
          <cell r="C104">
            <v>71832280</v>
          </cell>
          <cell r="D104">
            <v>0</v>
          </cell>
        </row>
        <row r="105">
          <cell r="A105" t="str">
            <v>114004009</v>
          </cell>
          <cell r="B105">
            <v>996120</v>
          </cell>
          <cell r="C105">
            <v>996120</v>
          </cell>
          <cell r="D105">
            <v>0</v>
          </cell>
        </row>
        <row r="106">
          <cell r="A106" t="str">
            <v>119001001</v>
          </cell>
          <cell r="B106">
            <v>932892756</v>
          </cell>
          <cell r="C106">
            <v>932892756</v>
          </cell>
          <cell r="D106">
            <v>0</v>
          </cell>
        </row>
        <row r="107">
          <cell r="A107" t="str">
            <v>119001002</v>
          </cell>
          <cell r="B107">
            <v>277512344</v>
          </cell>
          <cell r="C107">
            <v>277512344</v>
          </cell>
          <cell r="D107">
            <v>0</v>
          </cell>
        </row>
        <row r="108">
          <cell r="A108" t="str">
            <v>119001003</v>
          </cell>
          <cell r="B108">
            <v>-244157922</v>
          </cell>
          <cell r="C108">
            <v>-244157922</v>
          </cell>
          <cell r="D108">
            <v>0</v>
          </cell>
        </row>
        <row r="109">
          <cell r="A109" t="str">
            <v>119001005</v>
          </cell>
          <cell r="B109">
            <v>-6495192</v>
          </cell>
          <cell r="C109">
            <v>-6495192</v>
          </cell>
          <cell r="D109">
            <v>0</v>
          </cell>
        </row>
        <row r="110">
          <cell r="A110" t="str">
            <v>119001006</v>
          </cell>
          <cell r="B110">
            <v>-21560148</v>
          </cell>
          <cell r="C110">
            <v>-21560148</v>
          </cell>
          <cell r="D110">
            <v>0</v>
          </cell>
        </row>
        <row r="111">
          <cell r="A111" t="str">
            <v>119001007</v>
          </cell>
          <cell r="B111">
            <v>21560148</v>
          </cell>
          <cell r="C111">
            <v>21560148</v>
          </cell>
          <cell r="D111">
            <v>0</v>
          </cell>
        </row>
        <row r="112">
          <cell r="A112" t="str">
            <v>119999776</v>
          </cell>
          <cell r="B112">
            <v>-5232013</v>
          </cell>
          <cell r="C112">
            <v>-5232013</v>
          </cell>
          <cell r="D112">
            <v>0</v>
          </cell>
        </row>
        <row r="113">
          <cell r="A113" t="str">
            <v>119999777</v>
          </cell>
          <cell r="B113">
            <v>-17221661</v>
          </cell>
          <cell r="C113">
            <v>-17221661</v>
          </cell>
          <cell r="D113">
            <v>0</v>
          </cell>
        </row>
        <row r="114">
          <cell r="A114" t="str">
            <v>122001012</v>
          </cell>
          <cell r="B114">
            <v>85612076</v>
          </cell>
          <cell r="C114">
            <v>85612076</v>
          </cell>
          <cell r="D114">
            <v>0</v>
          </cell>
        </row>
        <row r="115">
          <cell r="A115" t="str">
            <v>122001021</v>
          </cell>
          <cell r="B115">
            <v>14819795</v>
          </cell>
          <cell r="C115">
            <v>14819795</v>
          </cell>
          <cell r="D115">
            <v>0</v>
          </cell>
        </row>
        <row r="116">
          <cell r="A116" t="str">
            <v>122003001</v>
          </cell>
          <cell r="B116">
            <v>10372</v>
          </cell>
          <cell r="C116">
            <v>10372</v>
          </cell>
          <cell r="D116">
            <v>0</v>
          </cell>
        </row>
        <row r="117">
          <cell r="A117" t="str">
            <v>122005001</v>
          </cell>
          <cell r="B117">
            <v>27304896</v>
          </cell>
          <cell r="C117">
            <v>27304897</v>
          </cell>
          <cell r="D117">
            <v>-1</v>
          </cell>
        </row>
        <row r="118">
          <cell r="A118" t="str">
            <v>122010001</v>
          </cell>
          <cell r="B118">
            <v>0</v>
          </cell>
          <cell r="C118">
            <v>171686987</v>
          </cell>
          <cell r="D118">
            <v>-171686987</v>
          </cell>
        </row>
        <row r="119">
          <cell r="A119" t="str">
            <v>122010002</v>
          </cell>
          <cell r="B119">
            <v>0</v>
          </cell>
          <cell r="C119">
            <v>4946264</v>
          </cell>
          <cell r="D119">
            <v>-4946264</v>
          </cell>
        </row>
        <row r="120">
          <cell r="A120" t="str">
            <v>122010003</v>
          </cell>
          <cell r="B120">
            <v>0</v>
          </cell>
          <cell r="C120">
            <v>-5436046</v>
          </cell>
          <cell r="D120">
            <v>5436046</v>
          </cell>
        </row>
        <row r="121">
          <cell r="A121" t="str">
            <v>122010004</v>
          </cell>
          <cell r="B121">
            <v>0</v>
          </cell>
          <cell r="C121">
            <v>-3516474</v>
          </cell>
          <cell r="D121">
            <v>3516474</v>
          </cell>
        </row>
        <row r="122">
          <cell r="A122" t="str">
            <v>122012001</v>
          </cell>
          <cell r="B122">
            <v>0</v>
          </cell>
          <cell r="C122">
            <v>-40989593</v>
          </cell>
          <cell r="D122">
            <v>40989593</v>
          </cell>
        </row>
        <row r="123">
          <cell r="A123" t="str">
            <v>122012002</v>
          </cell>
          <cell r="B123">
            <v>0</v>
          </cell>
          <cell r="C123">
            <v>-7074244</v>
          </cell>
          <cell r="D123">
            <v>7074244</v>
          </cell>
        </row>
        <row r="124">
          <cell r="A124" t="str">
            <v>122012003</v>
          </cell>
          <cell r="B124">
            <v>0</v>
          </cell>
          <cell r="C124">
            <v>5436046</v>
          </cell>
          <cell r="D124">
            <v>-5436046</v>
          </cell>
        </row>
        <row r="125">
          <cell r="A125" t="str">
            <v>122012004</v>
          </cell>
          <cell r="B125">
            <v>0</v>
          </cell>
          <cell r="C125">
            <v>630651</v>
          </cell>
          <cell r="D125">
            <v>-630651</v>
          </cell>
        </row>
        <row r="126">
          <cell r="A126" t="str">
            <v>130002004</v>
          </cell>
          <cell r="B126">
            <v>2251677</v>
          </cell>
          <cell r="C126">
            <v>2251677</v>
          </cell>
          <cell r="D126">
            <v>0</v>
          </cell>
        </row>
        <row r="127">
          <cell r="A127" t="str">
            <v>130004007</v>
          </cell>
          <cell r="B127">
            <v>213371720</v>
          </cell>
          <cell r="C127">
            <v>213371720</v>
          </cell>
          <cell r="D127">
            <v>0</v>
          </cell>
        </row>
        <row r="128">
          <cell r="A128" t="str">
            <v>130011001</v>
          </cell>
          <cell r="B128">
            <v>48694662</v>
          </cell>
          <cell r="C128">
            <v>48694662</v>
          </cell>
          <cell r="D128">
            <v>0</v>
          </cell>
        </row>
        <row r="129">
          <cell r="A129" t="str">
            <v>133001007</v>
          </cell>
          <cell r="B129">
            <v>1834940940</v>
          </cell>
          <cell r="C129">
            <v>1834940940</v>
          </cell>
          <cell r="D129">
            <v>0</v>
          </cell>
        </row>
        <row r="130">
          <cell r="A130" t="str">
            <v>133001008</v>
          </cell>
          <cell r="B130">
            <v>357866882</v>
          </cell>
          <cell r="C130">
            <v>357866882</v>
          </cell>
          <cell r="D130">
            <v>0</v>
          </cell>
        </row>
        <row r="131">
          <cell r="A131" t="str">
            <v>133001009</v>
          </cell>
          <cell r="B131">
            <v>412166207</v>
          </cell>
          <cell r="C131">
            <v>412166207</v>
          </cell>
          <cell r="D131">
            <v>0</v>
          </cell>
        </row>
        <row r="132">
          <cell r="A132" t="str">
            <v>133001010</v>
          </cell>
          <cell r="B132">
            <v>6905827837</v>
          </cell>
          <cell r="C132">
            <v>6905827837</v>
          </cell>
          <cell r="D132">
            <v>0</v>
          </cell>
        </row>
        <row r="133">
          <cell r="A133" t="str">
            <v>133001012</v>
          </cell>
          <cell r="B133">
            <v>769403690</v>
          </cell>
          <cell r="C133">
            <v>769403690</v>
          </cell>
          <cell r="D133">
            <v>0</v>
          </cell>
        </row>
        <row r="134">
          <cell r="A134" t="str">
            <v>133001031</v>
          </cell>
          <cell r="B134">
            <v>107733671</v>
          </cell>
          <cell r="C134">
            <v>107733671</v>
          </cell>
          <cell r="D134">
            <v>0</v>
          </cell>
        </row>
        <row r="135">
          <cell r="A135" t="str">
            <v>134001001</v>
          </cell>
          <cell r="B135">
            <v>-51240982</v>
          </cell>
          <cell r="C135">
            <v>-51240982</v>
          </cell>
          <cell r="D135">
            <v>0</v>
          </cell>
        </row>
        <row r="136">
          <cell r="A136" t="str">
            <v>134001002</v>
          </cell>
          <cell r="B136">
            <v>-4500000</v>
          </cell>
          <cell r="C136">
            <v>-4500000</v>
          </cell>
          <cell r="D136">
            <v>0</v>
          </cell>
        </row>
        <row r="137">
          <cell r="A137" t="str">
            <v>134001003</v>
          </cell>
          <cell r="B137">
            <v>-308551</v>
          </cell>
          <cell r="C137">
            <v>-308551</v>
          </cell>
          <cell r="D137">
            <v>0</v>
          </cell>
        </row>
        <row r="138">
          <cell r="A138" t="str">
            <v>134999776</v>
          </cell>
          <cell r="B138">
            <v>26</v>
          </cell>
          <cell r="C138">
            <v>26</v>
          </cell>
          <cell r="D138">
            <v>0</v>
          </cell>
        </row>
        <row r="139">
          <cell r="A139" t="str">
            <v>134999777</v>
          </cell>
          <cell r="B139">
            <v>96</v>
          </cell>
          <cell r="C139">
            <v>96</v>
          </cell>
          <cell r="D139">
            <v>0</v>
          </cell>
        </row>
        <row r="140">
          <cell r="A140" t="str">
            <v>170000001</v>
          </cell>
          <cell r="B140">
            <v>1136056432</v>
          </cell>
          <cell r="C140">
            <v>1136056432</v>
          </cell>
          <cell r="D140">
            <v>0</v>
          </cell>
        </row>
        <row r="141">
          <cell r="A141" t="str">
            <v>170000002</v>
          </cell>
          <cell r="B141">
            <v>-359468283</v>
          </cell>
          <cell r="C141">
            <v>-359468283</v>
          </cell>
          <cell r="D141">
            <v>0</v>
          </cell>
        </row>
        <row r="142">
          <cell r="A142" t="str">
            <v>170000003</v>
          </cell>
          <cell r="B142">
            <v>-1226897</v>
          </cell>
          <cell r="C142">
            <v>-1226897</v>
          </cell>
          <cell r="D142">
            <v>0</v>
          </cell>
        </row>
        <row r="143">
          <cell r="A143" t="str">
            <v>171006001</v>
          </cell>
          <cell r="B143">
            <v>5232171</v>
          </cell>
          <cell r="C143">
            <v>5232171</v>
          </cell>
          <cell r="D143">
            <v>0</v>
          </cell>
        </row>
        <row r="144">
          <cell r="A144" t="str">
            <v>171006002</v>
          </cell>
          <cell r="B144">
            <v>-2898074</v>
          </cell>
          <cell r="C144">
            <v>-2898074</v>
          </cell>
          <cell r="D144">
            <v>0</v>
          </cell>
        </row>
        <row r="145">
          <cell r="A145" t="str">
            <v>171019001</v>
          </cell>
          <cell r="B145">
            <v>104046685</v>
          </cell>
          <cell r="C145">
            <v>104046685</v>
          </cell>
          <cell r="D145">
            <v>0</v>
          </cell>
        </row>
        <row r="146">
          <cell r="A146" t="str">
            <v>171019003</v>
          </cell>
          <cell r="B146">
            <v>-4417600</v>
          </cell>
          <cell r="C146">
            <v>-4417600</v>
          </cell>
          <cell r="D146">
            <v>0</v>
          </cell>
        </row>
        <row r="147">
          <cell r="A147" t="str">
            <v>171019008</v>
          </cell>
          <cell r="B147">
            <v>-23914726</v>
          </cell>
          <cell r="C147">
            <v>-23914726</v>
          </cell>
          <cell r="D147">
            <v>0</v>
          </cell>
        </row>
        <row r="148">
          <cell r="A148" t="str">
            <v>171019009</v>
          </cell>
          <cell r="B148">
            <v>23914726</v>
          </cell>
          <cell r="C148">
            <v>23914726</v>
          </cell>
          <cell r="D148">
            <v>0</v>
          </cell>
        </row>
        <row r="149">
          <cell r="A149" t="str">
            <v>171019013</v>
          </cell>
          <cell r="B149">
            <v>1593627</v>
          </cell>
          <cell r="C149">
            <v>1593627</v>
          </cell>
          <cell r="D149">
            <v>0</v>
          </cell>
        </row>
        <row r="150">
          <cell r="A150" t="str">
            <v>171110001</v>
          </cell>
          <cell r="B150">
            <v>171686987</v>
          </cell>
          <cell r="C150">
            <v>0</v>
          </cell>
          <cell r="D150">
            <v>171686987</v>
          </cell>
        </row>
        <row r="151">
          <cell r="A151" t="str">
            <v>171110002</v>
          </cell>
          <cell r="B151">
            <v>4946264</v>
          </cell>
          <cell r="C151">
            <v>0</v>
          </cell>
          <cell r="D151">
            <v>4946264</v>
          </cell>
        </row>
        <row r="152">
          <cell r="A152" t="str">
            <v>171110003</v>
          </cell>
          <cell r="B152">
            <v>-5436046</v>
          </cell>
          <cell r="C152">
            <v>0</v>
          </cell>
          <cell r="D152">
            <v>-5436046</v>
          </cell>
        </row>
        <row r="153">
          <cell r="A153" t="str">
            <v>171110004</v>
          </cell>
          <cell r="B153">
            <v>-3516474</v>
          </cell>
          <cell r="C153">
            <v>0</v>
          </cell>
          <cell r="D153">
            <v>-3516474</v>
          </cell>
        </row>
        <row r="154">
          <cell r="A154" t="str">
            <v>171112001</v>
          </cell>
          <cell r="B154">
            <v>-40989593</v>
          </cell>
          <cell r="C154">
            <v>0</v>
          </cell>
          <cell r="D154">
            <v>-40989593</v>
          </cell>
        </row>
        <row r="155">
          <cell r="A155" t="str">
            <v>171112002</v>
          </cell>
          <cell r="B155">
            <v>-7074244</v>
          </cell>
          <cell r="C155">
            <v>0</v>
          </cell>
          <cell r="D155">
            <v>-7074244</v>
          </cell>
        </row>
        <row r="156">
          <cell r="A156" t="str">
            <v>171112003</v>
          </cell>
          <cell r="B156">
            <v>5436046</v>
          </cell>
          <cell r="C156">
            <v>0</v>
          </cell>
          <cell r="D156">
            <v>5436046</v>
          </cell>
        </row>
        <row r="157">
          <cell r="A157" t="str">
            <v>171112004</v>
          </cell>
          <cell r="B157">
            <v>630651</v>
          </cell>
          <cell r="C157">
            <v>0</v>
          </cell>
          <cell r="D157">
            <v>630651</v>
          </cell>
        </row>
        <row r="158">
          <cell r="A158" t="str">
            <v>200001001</v>
          </cell>
          <cell r="B158">
            <v>52408480</v>
          </cell>
          <cell r="C158">
            <v>52408480</v>
          </cell>
          <cell r="D158">
            <v>0</v>
          </cell>
        </row>
        <row r="159">
          <cell r="A159" t="str">
            <v>200001002</v>
          </cell>
          <cell r="B159">
            <v>398333</v>
          </cell>
          <cell r="C159">
            <v>398333</v>
          </cell>
          <cell r="D159">
            <v>0</v>
          </cell>
        </row>
        <row r="160">
          <cell r="A160" t="str">
            <v>200001003</v>
          </cell>
          <cell r="B160">
            <v>-339806</v>
          </cell>
          <cell r="C160">
            <v>-339806</v>
          </cell>
          <cell r="D160">
            <v>0</v>
          </cell>
        </row>
        <row r="161">
          <cell r="A161" t="str">
            <v>200001004</v>
          </cell>
          <cell r="B161">
            <v>6266010</v>
          </cell>
          <cell r="C161">
            <v>6266010</v>
          </cell>
          <cell r="D161">
            <v>0</v>
          </cell>
        </row>
        <row r="162">
          <cell r="A162" t="str">
            <v>200002001</v>
          </cell>
          <cell r="B162">
            <v>8928566</v>
          </cell>
          <cell r="C162">
            <v>8928566</v>
          </cell>
          <cell r="D162">
            <v>0</v>
          </cell>
        </row>
        <row r="163">
          <cell r="A163" t="str">
            <v>200002002</v>
          </cell>
          <cell r="B163">
            <v>509931</v>
          </cell>
          <cell r="C163">
            <v>509931</v>
          </cell>
          <cell r="D163">
            <v>0</v>
          </cell>
        </row>
        <row r="164">
          <cell r="A164" t="str">
            <v>200003001</v>
          </cell>
          <cell r="B164">
            <v>3513390</v>
          </cell>
          <cell r="C164">
            <v>3513390</v>
          </cell>
          <cell r="D164">
            <v>0</v>
          </cell>
        </row>
        <row r="165">
          <cell r="A165" t="str">
            <v>200999776</v>
          </cell>
          <cell r="B165">
            <v>-848585</v>
          </cell>
          <cell r="C165">
            <v>-848585</v>
          </cell>
          <cell r="D165">
            <v>0</v>
          </cell>
        </row>
        <row r="166">
          <cell r="A166" t="str">
            <v>200999777</v>
          </cell>
          <cell r="B166">
            <v>337007</v>
          </cell>
          <cell r="C166">
            <v>337007</v>
          </cell>
          <cell r="D166">
            <v>0</v>
          </cell>
        </row>
        <row r="167">
          <cell r="A167" t="str">
            <v>293001001</v>
          </cell>
          <cell r="B167">
            <v>-21339557</v>
          </cell>
          <cell r="C167">
            <v>-21339557</v>
          </cell>
          <cell r="D167">
            <v>0</v>
          </cell>
        </row>
        <row r="168">
          <cell r="A168" t="str">
            <v>293001002</v>
          </cell>
          <cell r="B168">
            <v>-949740</v>
          </cell>
          <cell r="C168">
            <v>-949740</v>
          </cell>
          <cell r="D168">
            <v>0</v>
          </cell>
        </row>
        <row r="169">
          <cell r="A169" t="str">
            <v>293001003</v>
          </cell>
          <cell r="B169">
            <v>339596</v>
          </cell>
          <cell r="C169">
            <v>339596</v>
          </cell>
          <cell r="D169">
            <v>0</v>
          </cell>
        </row>
        <row r="170">
          <cell r="A170" t="str">
            <v>293001004</v>
          </cell>
          <cell r="B170">
            <v>-6266010</v>
          </cell>
          <cell r="C170">
            <v>-6266010</v>
          </cell>
          <cell r="D170">
            <v>0</v>
          </cell>
        </row>
        <row r="171">
          <cell r="A171" t="str">
            <v>293002001</v>
          </cell>
          <cell r="B171">
            <v>-4022838</v>
          </cell>
          <cell r="C171">
            <v>-4022838</v>
          </cell>
          <cell r="D171">
            <v>0</v>
          </cell>
        </row>
        <row r="172">
          <cell r="A172" t="str">
            <v>293002002</v>
          </cell>
          <cell r="B172">
            <v>-301552</v>
          </cell>
          <cell r="C172">
            <v>-301552</v>
          </cell>
          <cell r="D172">
            <v>0</v>
          </cell>
        </row>
        <row r="173">
          <cell r="A173" t="str">
            <v>293999776</v>
          </cell>
          <cell r="B173">
            <v>403205</v>
          </cell>
          <cell r="C173">
            <v>403205</v>
          </cell>
          <cell r="D173">
            <v>0</v>
          </cell>
        </row>
        <row r="174">
          <cell r="A174" t="str">
            <v>293999777</v>
          </cell>
          <cell r="B174">
            <v>7154</v>
          </cell>
          <cell r="C174">
            <v>7154</v>
          </cell>
          <cell r="D174">
            <v>0</v>
          </cell>
        </row>
        <row r="175">
          <cell r="A175" t="str">
            <v>301001002</v>
          </cell>
          <cell r="B175">
            <v>68697</v>
          </cell>
          <cell r="C175">
            <v>68697</v>
          </cell>
          <cell r="D175">
            <v>0</v>
          </cell>
        </row>
        <row r="176">
          <cell r="A176" t="str">
            <v>301001004</v>
          </cell>
          <cell r="B176">
            <v>-1512835</v>
          </cell>
          <cell r="C176">
            <v>-1512835</v>
          </cell>
          <cell r="D176">
            <v>0</v>
          </cell>
        </row>
        <row r="177">
          <cell r="A177" t="str">
            <v>301002001</v>
          </cell>
          <cell r="B177">
            <v>59105810</v>
          </cell>
          <cell r="C177">
            <v>59105810</v>
          </cell>
          <cell r="D177">
            <v>0</v>
          </cell>
        </row>
        <row r="178">
          <cell r="A178" t="str">
            <v>301002002</v>
          </cell>
          <cell r="B178">
            <v>-91843</v>
          </cell>
          <cell r="C178">
            <v>-91843</v>
          </cell>
          <cell r="D178">
            <v>0</v>
          </cell>
        </row>
        <row r="179">
          <cell r="A179" t="str">
            <v>301002003</v>
          </cell>
          <cell r="B179">
            <v>5247375</v>
          </cell>
          <cell r="C179">
            <v>5247375</v>
          </cell>
          <cell r="D179">
            <v>0</v>
          </cell>
        </row>
        <row r="180">
          <cell r="A180" t="str">
            <v>301002004</v>
          </cell>
          <cell r="B180">
            <v>383982</v>
          </cell>
          <cell r="C180">
            <v>383982</v>
          </cell>
          <cell r="D180">
            <v>0</v>
          </cell>
        </row>
        <row r="181">
          <cell r="A181" t="str">
            <v>301003001</v>
          </cell>
          <cell r="B181">
            <v>-74686271</v>
          </cell>
          <cell r="C181">
            <v>-74686271</v>
          </cell>
          <cell r="D181">
            <v>0</v>
          </cell>
        </row>
        <row r="182">
          <cell r="A182" t="str">
            <v>301003002</v>
          </cell>
          <cell r="B182">
            <v>91843</v>
          </cell>
          <cell r="C182">
            <v>91843</v>
          </cell>
          <cell r="D182">
            <v>0</v>
          </cell>
        </row>
        <row r="183">
          <cell r="A183" t="str">
            <v>302001003</v>
          </cell>
          <cell r="B183">
            <v>767992</v>
          </cell>
          <cell r="C183">
            <v>767992</v>
          </cell>
          <cell r="D183">
            <v>0</v>
          </cell>
        </row>
        <row r="184">
          <cell r="A184" t="str">
            <v>302001004</v>
          </cell>
          <cell r="B184">
            <v>77902</v>
          </cell>
          <cell r="C184">
            <v>77902</v>
          </cell>
          <cell r="D184">
            <v>0</v>
          </cell>
        </row>
        <row r="185">
          <cell r="A185" t="str">
            <v>302002001</v>
          </cell>
          <cell r="B185">
            <v>945442</v>
          </cell>
          <cell r="C185">
            <v>945442</v>
          </cell>
          <cell r="D185">
            <v>0</v>
          </cell>
        </row>
        <row r="186">
          <cell r="A186" t="str">
            <v>302003001</v>
          </cell>
          <cell r="B186">
            <v>-3264983</v>
          </cell>
          <cell r="C186">
            <v>-3264983</v>
          </cell>
          <cell r="D186">
            <v>0</v>
          </cell>
        </row>
        <row r="187">
          <cell r="A187" t="str">
            <v>302999776</v>
          </cell>
          <cell r="B187">
            <v>-91527</v>
          </cell>
          <cell r="C187">
            <v>-91527</v>
          </cell>
          <cell r="D187">
            <v>0</v>
          </cell>
        </row>
        <row r="188">
          <cell r="A188" t="str">
            <v>302999777</v>
          </cell>
          <cell r="B188">
            <v>-531634</v>
          </cell>
          <cell r="C188">
            <v>-531634</v>
          </cell>
          <cell r="D188">
            <v>0</v>
          </cell>
        </row>
        <row r="189">
          <cell r="A189" t="str">
            <v>306001005</v>
          </cell>
          <cell r="B189">
            <v>-9659392</v>
          </cell>
          <cell r="C189">
            <v>-9659392</v>
          </cell>
          <cell r="D189">
            <v>0</v>
          </cell>
        </row>
        <row r="190">
          <cell r="A190" t="str">
            <v>307010001</v>
          </cell>
          <cell r="B190">
            <v>-63525550</v>
          </cell>
          <cell r="C190">
            <v>-63525550</v>
          </cell>
          <cell r="D190">
            <v>0</v>
          </cell>
        </row>
        <row r="191">
          <cell r="A191" t="str">
            <v>307011001</v>
          </cell>
          <cell r="B191">
            <v>-607042497</v>
          </cell>
          <cell r="C191">
            <v>-607042497</v>
          </cell>
          <cell r="D191">
            <v>0</v>
          </cell>
        </row>
        <row r="192">
          <cell r="A192" t="str">
            <v>307012001</v>
          </cell>
          <cell r="B192">
            <v>-1393600818</v>
          </cell>
          <cell r="C192">
            <v>-1393600818</v>
          </cell>
          <cell r="D192">
            <v>0</v>
          </cell>
        </row>
        <row r="193">
          <cell r="A193" t="str">
            <v>307020003</v>
          </cell>
          <cell r="B193">
            <v>-275000</v>
          </cell>
          <cell r="C193">
            <v>-275000</v>
          </cell>
          <cell r="D193">
            <v>0</v>
          </cell>
        </row>
        <row r="194">
          <cell r="A194" t="str">
            <v>307099001</v>
          </cell>
          <cell r="B194">
            <v>-2409499</v>
          </cell>
          <cell r="C194">
            <v>-2409499</v>
          </cell>
          <cell r="D194">
            <v>0</v>
          </cell>
        </row>
        <row r="195">
          <cell r="A195" t="str">
            <v>318003002</v>
          </cell>
          <cell r="B195">
            <v>-1700000000</v>
          </cell>
          <cell r="C195">
            <v>-1700000000</v>
          </cell>
          <cell r="D195">
            <v>0</v>
          </cell>
        </row>
        <row r="196">
          <cell r="A196" t="str">
            <v>318120003</v>
          </cell>
          <cell r="B196">
            <v>45227237</v>
          </cell>
          <cell r="C196">
            <v>45227237</v>
          </cell>
          <cell r="D196">
            <v>0</v>
          </cell>
        </row>
        <row r="197">
          <cell r="A197" t="str">
            <v>320001001</v>
          </cell>
          <cell r="B197">
            <v>-22346128</v>
          </cell>
          <cell r="C197">
            <v>-22346128</v>
          </cell>
          <cell r="D197">
            <v>0</v>
          </cell>
        </row>
        <row r="198">
          <cell r="A198" t="str">
            <v>320099001</v>
          </cell>
          <cell r="B198">
            <v>-210493945</v>
          </cell>
          <cell r="C198">
            <v>-210493936</v>
          </cell>
          <cell r="D198">
            <v>-9</v>
          </cell>
        </row>
        <row r="199">
          <cell r="A199" t="str">
            <v>320210001</v>
          </cell>
          <cell r="B199">
            <v>-303948957</v>
          </cell>
          <cell r="C199">
            <v>-303948957</v>
          </cell>
          <cell r="D199">
            <v>0</v>
          </cell>
        </row>
        <row r="200">
          <cell r="A200" t="str">
            <v>320250001</v>
          </cell>
          <cell r="B200">
            <v>-690528554</v>
          </cell>
          <cell r="C200">
            <v>-690528554</v>
          </cell>
          <cell r="D200">
            <v>0</v>
          </cell>
        </row>
        <row r="201">
          <cell r="A201" t="str">
            <v>328999001</v>
          </cell>
          <cell r="B201">
            <v>-1374089</v>
          </cell>
          <cell r="C201">
            <v>-1374089</v>
          </cell>
          <cell r="D201">
            <v>0</v>
          </cell>
        </row>
        <row r="202">
          <cell r="A202" t="str">
            <v>333002133</v>
          </cell>
          <cell r="B202">
            <v>-3852819</v>
          </cell>
          <cell r="C202">
            <v>-3852819</v>
          </cell>
          <cell r="D202">
            <v>0</v>
          </cell>
        </row>
        <row r="203">
          <cell r="A203" t="str">
            <v>333006133</v>
          </cell>
          <cell r="B203">
            <v>-51566534</v>
          </cell>
          <cell r="C203">
            <v>-51566534</v>
          </cell>
          <cell r="D203">
            <v>0</v>
          </cell>
        </row>
        <row r="204">
          <cell r="A204" t="str">
            <v>410014001</v>
          </cell>
          <cell r="B204">
            <v>403394496</v>
          </cell>
          <cell r="C204">
            <v>403394496</v>
          </cell>
          <cell r="D204">
            <v>0</v>
          </cell>
        </row>
        <row r="205">
          <cell r="A205" t="str">
            <v>410014002</v>
          </cell>
          <cell r="B205">
            <v>-9436336</v>
          </cell>
          <cell r="C205">
            <v>-9436336</v>
          </cell>
          <cell r="D205">
            <v>0</v>
          </cell>
        </row>
        <row r="206">
          <cell r="A206" t="str">
            <v>410015001</v>
          </cell>
          <cell r="B206">
            <v>-122236834</v>
          </cell>
          <cell r="C206">
            <v>-122236834</v>
          </cell>
          <cell r="D206">
            <v>0</v>
          </cell>
        </row>
        <row r="207">
          <cell r="A207" t="str">
            <v>410015002</v>
          </cell>
          <cell r="B207">
            <v>-2100187</v>
          </cell>
          <cell r="C207">
            <v>-2100187</v>
          </cell>
          <cell r="D207">
            <v>0</v>
          </cell>
        </row>
        <row r="208">
          <cell r="A208" t="str">
            <v>410015004</v>
          </cell>
          <cell r="B208">
            <v>1736636</v>
          </cell>
          <cell r="C208">
            <v>1736636</v>
          </cell>
          <cell r="D208">
            <v>0</v>
          </cell>
        </row>
        <row r="209">
          <cell r="A209" t="str">
            <v>410027001</v>
          </cell>
          <cell r="B209">
            <v>-117465722</v>
          </cell>
          <cell r="C209">
            <v>-117465722</v>
          </cell>
          <cell r="D209">
            <v>0</v>
          </cell>
        </row>
        <row r="210">
          <cell r="A210" t="str">
            <v>410027002</v>
          </cell>
          <cell r="B210">
            <v>9599467</v>
          </cell>
          <cell r="C210">
            <v>9599467</v>
          </cell>
          <cell r="D210">
            <v>0</v>
          </cell>
        </row>
        <row r="211">
          <cell r="A211" t="str">
            <v>410027004</v>
          </cell>
          <cell r="B211">
            <v>-1569223</v>
          </cell>
          <cell r="C211">
            <v>-1569223</v>
          </cell>
          <cell r="D211">
            <v>0</v>
          </cell>
        </row>
        <row r="212">
          <cell r="A212" t="str">
            <v>410031001</v>
          </cell>
          <cell r="B212">
            <v>8484172</v>
          </cell>
          <cell r="C212">
            <v>8484172</v>
          </cell>
          <cell r="D212">
            <v>0</v>
          </cell>
        </row>
        <row r="213">
          <cell r="A213" t="str">
            <v>410031004</v>
          </cell>
          <cell r="B213">
            <v>32207337</v>
          </cell>
          <cell r="C213">
            <v>32207337</v>
          </cell>
          <cell r="D213">
            <v>0</v>
          </cell>
        </row>
        <row r="214">
          <cell r="A214" t="str">
            <v>410047001</v>
          </cell>
          <cell r="B214">
            <v>12446003</v>
          </cell>
          <cell r="C214">
            <v>12446003</v>
          </cell>
          <cell r="D214">
            <v>0</v>
          </cell>
        </row>
        <row r="215">
          <cell r="A215" t="str">
            <v>410047004</v>
          </cell>
          <cell r="B215">
            <v>4245201</v>
          </cell>
          <cell r="C215">
            <v>4245201</v>
          </cell>
          <cell r="D215">
            <v>0</v>
          </cell>
        </row>
        <row r="216">
          <cell r="A216" t="str">
            <v>410070001</v>
          </cell>
          <cell r="B216">
            <v>-112969418</v>
          </cell>
          <cell r="C216">
            <v>-112969418</v>
          </cell>
          <cell r="D216">
            <v>0</v>
          </cell>
        </row>
        <row r="217">
          <cell r="A217" t="str">
            <v>410070004</v>
          </cell>
          <cell r="B217">
            <v>-12397075</v>
          </cell>
          <cell r="C217">
            <v>-12397075</v>
          </cell>
          <cell r="D217">
            <v>0</v>
          </cell>
        </row>
        <row r="218">
          <cell r="A218" t="str">
            <v>411131001</v>
          </cell>
          <cell r="B218">
            <v>-4240626</v>
          </cell>
          <cell r="C218">
            <v>-4240626</v>
          </cell>
          <cell r="D218">
            <v>0</v>
          </cell>
        </row>
        <row r="219">
          <cell r="A219" t="str">
            <v>411131002</v>
          </cell>
          <cell r="B219">
            <v>3900902</v>
          </cell>
          <cell r="C219">
            <v>3900902</v>
          </cell>
          <cell r="D219">
            <v>0</v>
          </cell>
        </row>
        <row r="220">
          <cell r="A220" t="str">
            <v>411180001</v>
          </cell>
          <cell r="B220">
            <v>48228907</v>
          </cell>
          <cell r="C220">
            <v>48228907</v>
          </cell>
          <cell r="D220">
            <v>0</v>
          </cell>
        </row>
        <row r="221">
          <cell r="A221" t="str">
            <v>411999776</v>
          </cell>
          <cell r="B221">
            <v>-4411724</v>
          </cell>
          <cell r="C221">
            <v>-4411724</v>
          </cell>
          <cell r="D221">
            <v>0</v>
          </cell>
        </row>
        <row r="222">
          <cell r="A222" t="str">
            <v>411999777</v>
          </cell>
          <cell r="B222">
            <v>-570313</v>
          </cell>
          <cell r="C222">
            <v>-570313</v>
          </cell>
          <cell r="D222">
            <v>0</v>
          </cell>
        </row>
        <row r="223">
          <cell r="A223" t="str">
            <v>431001010</v>
          </cell>
          <cell r="B223">
            <v>-1817767975</v>
          </cell>
          <cell r="C223">
            <v>-1817767975</v>
          </cell>
          <cell r="D223">
            <v>0</v>
          </cell>
        </row>
        <row r="224">
          <cell r="A224" t="str">
            <v>431001050</v>
          </cell>
          <cell r="B224">
            <v>-14346187021</v>
          </cell>
          <cell r="C224">
            <v>-14346187021</v>
          </cell>
          <cell r="D224">
            <v>0</v>
          </cell>
        </row>
        <row r="225">
          <cell r="A225" t="str">
            <v>431005010</v>
          </cell>
          <cell r="B225">
            <v>-1062652989</v>
          </cell>
          <cell r="C225">
            <v>-1062652989</v>
          </cell>
          <cell r="D225">
            <v>0</v>
          </cell>
        </row>
        <row r="226">
          <cell r="A226" t="str">
            <v>431005020</v>
          </cell>
          <cell r="B226">
            <v>-17579663</v>
          </cell>
          <cell r="C226">
            <v>-17579663</v>
          </cell>
          <cell r="D226">
            <v>0</v>
          </cell>
        </row>
        <row r="227">
          <cell r="A227" t="str">
            <v>431005030</v>
          </cell>
          <cell r="B227">
            <v>39881419</v>
          </cell>
          <cell r="C227">
            <v>39881419</v>
          </cell>
          <cell r="D227">
            <v>0</v>
          </cell>
        </row>
        <row r="228">
          <cell r="A228" t="str">
            <v>431005040</v>
          </cell>
          <cell r="B228">
            <v>-11677678</v>
          </cell>
          <cell r="C228">
            <v>-11677678</v>
          </cell>
          <cell r="D228">
            <v>0</v>
          </cell>
        </row>
        <row r="229">
          <cell r="A229" t="str">
            <v>431100001</v>
          </cell>
          <cell r="B229">
            <v>-1805338304</v>
          </cell>
          <cell r="C229">
            <v>-1805338304</v>
          </cell>
          <cell r="D229">
            <v>0</v>
          </cell>
        </row>
        <row r="230">
          <cell r="A230" t="str">
            <v>431101001</v>
          </cell>
          <cell r="B230">
            <v>-488791014</v>
          </cell>
          <cell r="C230">
            <v>-488791014</v>
          </cell>
          <cell r="D230">
            <v>0</v>
          </cell>
        </row>
        <row r="231">
          <cell r="A231" t="str">
            <v>431101002</v>
          </cell>
          <cell r="B231">
            <v>-1047623890</v>
          </cell>
          <cell r="C231">
            <v>-1047623890</v>
          </cell>
          <cell r="D231">
            <v>0</v>
          </cell>
        </row>
        <row r="232">
          <cell r="A232" t="str">
            <v>431101003</v>
          </cell>
          <cell r="B232">
            <v>283961938</v>
          </cell>
          <cell r="C232">
            <v>283961938</v>
          </cell>
          <cell r="D232">
            <v>0</v>
          </cell>
        </row>
        <row r="233">
          <cell r="A233" t="str">
            <v>431101004</v>
          </cell>
          <cell r="B233">
            <v>1252452966</v>
          </cell>
          <cell r="C233">
            <v>1252452966</v>
          </cell>
          <cell r="D233">
            <v>0</v>
          </cell>
        </row>
        <row r="234">
          <cell r="A234" t="str">
            <v>432001010</v>
          </cell>
          <cell r="B234">
            <v>-1831377999</v>
          </cell>
          <cell r="C234">
            <v>-1831377999</v>
          </cell>
          <cell r="D234">
            <v>0</v>
          </cell>
        </row>
        <row r="235">
          <cell r="A235" t="str">
            <v>432001020</v>
          </cell>
          <cell r="B235">
            <v>-7570745</v>
          </cell>
          <cell r="C235">
            <v>-7570745</v>
          </cell>
          <cell r="D235">
            <v>0</v>
          </cell>
        </row>
        <row r="236">
          <cell r="A236" t="str">
            <v>432001030</v>
          </cell>
          <cell r="B236">
            <v>44527216</v>
          </cell>
          <cell r="C236">
            <v>44527216</v>
          </cell>
          <cell r="D236">
            <v>0</v>
          </cell>
        </row>
        <row r="237">
          <cell r="A237" t="str">
            <v>432001040</v>
          </cell>
          <cell r="B237">
            <v>-27400438</v>
          </cell>
          <cell r="C237">
            <v>-27400438</v>
          </cell>
          <cell r="D237">
            <v>0</v>
          </cell>
        </row>
        <row r="238">
          <cell r="A238" t="str">
            <v>440999999</v>
          </cell>
          <cell r="B238">
            <v>2368888646</v>
          </cell>
          <cell r="C238">
            <v>2368888646</v>
          </cell>
          <cell r="D238">
            <v>0</v>
          </cell>
        </row>
        <row r="239">
          <cell r="A239" t="str">
            <v>441100900</v>
          </cell>
          <cell r="B239">
            <v>5468750</v>
          </cell>
          <cell r="C239">
            <v>5468750</v>
          </cell>
          <cell r="D239">
            <v>0</v>
          </cell>
        </row>
        <row r="240">
          <cell r="A240" t="str">
            <v>441300901</v>
          </cell>
          <cell r="B240">
            <v>-23761875</v>
          </cell>
          <cell r="C240">
            <v>-23761875</v>
          </cell>
          <cell r="D240">
            <v>0</v>
          </cell>
        </row>
        <row r="241">
          <cell r="A241" t="str">
            <v>443300001</v>
          </cell>
          <cell r="B241">
            <v>-108194000</v>
          </cell>
          <cell r="C241">
            <v>-108194000</v>
          </cell>
          <cell r="D241">
            <v>0</v>
          </cell>
        </row>
        <row r="242">
          <cell r="A242" t="str">
            <v>450001001</v>
          </cell>
          <cell r="B242">
            <v>-7540777</v>
          </cell>
          <cell r="C242">
            <v>-7540777</v>
          </cell>
          <cell r="D242">
            <v>0</v>
          </cell>
        </row>
        <row r="243">
          <cell r="A243" t="str">
            <v>451530001</v>
          </cell>
          <cell r="B243">
            <v>-5000001</v>
          </cell>
          <cell r="C243">
            <v>-5000001</v>
          </cell>
          <cell r="D243">
            <v>0</v>
          </cell>
        </row>
        <row r="244">
          <cell r="A244" t="str">
            <v>451532002</v>
          </cell>
          <cell r="B244">
            <v>-1348821612</v>
          </cell>
          <cell r="C244">
            <v>-1348821612</v>
          </cell>
          <cell r="D244">
            <v>0</v>
          </cell>
        </row>
        <row r="245">
          <cell r="A245" t="str">
            <v>461530001</v>
          </cell>
          <cell r="B245">
            <v>-3863707523</v>
          </cell>
          <cell r="C245">
            <v>-1963257079</v>
          </cell>
          <cell r="D245">
            <v>-1900450444</v>
          </cell>
        </row>
        <row r="246">
          <cell r="A246" t="str">
            <v>481010001</v>
          </cell>
          <cell r="B246">
            <v>-1426948956</v>
          </cell>
          <cell r="C246">
            <v>-3327399400</v>
          </cell>
          <cell r="D246">
            <v>1900450444</v>
          </cell>
        </row>
        <row r="247">
          <cell r="A247" t="str">
            <v>481030002</v>
          </cell>
          <cell r="B247">
            <v>23761875</v>
          </cell>
          <cell r="C247">
            <v>23761875</v>
          </cell>
          <cell r="D247">
            <v>0</v>
          </cell>
        </row>
        <row r="248">
          <cell r="A248" t="str">
            <v>481050001</v>
          </cell>
          <cell r="B248">
            <v>68645427</v>
          </cell>
          <cell r="C248">
            <v>68645430</v>
          </cell>
          <cell r="D248">
            <v>-3</v>
          </cell>
        </row>
        <row r="249">
          <cell r="A249" t="str">
            <v>481050003</v>
          </cell>
          <cell r="B249">
            <v>4221875</v>
          </cell>
          <cell r="C249">
            <v>4221875</v>
          </cell>
          <cell r="D249">
            <v>0</v>
          </cell>
        </row>
        <row r="250">
          <cell r="A250" t="str">
            <v>481051001</v>
          </cell>
          <cell r="B250">
            <v>-161337604</v>
          </cell>
          <cell r="C250">
            <v>-161337604</v>
          </cell>
          <cell r="D250">
            <v>0</v>
          </cell>
        </row>
        <row r="251">
          <cell r="A251" t="str">
            <v>481051133</v>
          </cell>
          <cell r="B251">
            <v>-68927333</v>
          </cell>
          <cell r="C251">
            <v>-68927333</v>
          </cell>
          <cell r="D251">
            <v>0</v>
          </cell>
        </row>
        <row r="252">
          <cell r="A252" t="str">
            <v>481052001</v>
          </cell>
          <cell r="B252">
            <v>3185523</v>
          </cell>
          <cell r="C252">
            <v>3185523</v>
          </cell>
          <cell r="D252">
            <v>0</v>
          </cell>
        </row>
        <row r="253">
          <cell r="A253" t="str">
            <v>481052002</v>
          </cell>
          <cell r="B253">
            <v>-7065366</v>
          </cell>
          <cell r="C253">
            <v>-7065366</v>
          </cell>
          <cell r="D253">
            <v>0</v>
          </cell>
        </row>
        <row r="254">
          <cell r="A254" t="str">
            <v>481052003</v>
          </cell>
          <cell r="B254">
            <v>-543731</v>
          </cell>
          <cell r="C254">
            <v>-543731</v>
          </cell>
          <cell r="D254">
            <v>0</v>
          </cell>
        </row>
        <row r="255">
          <cell r="A255" t="str">
            <v>481052011</v>
          </cell>
          <cell r="B255">
            <v>-1114933</v>
          </cell>
          <cell r="C255">
            <v>-1114933</v>
          </cell>
          <cell r="D255">
            <v>0</v>
          </cell>
        </row>
        <row r="256">
          <cell r="A256" t="str">
            <v>481052012</v>
          </cell>
          <cell r="B256">
            <v>1685850</v>
          </cell>
          <cell r="C256">
            <v>1685850</v>
          </cell>
          <cell r="D256">
            <v>0</v>
          </cell>
        </row>
        <row r="257">
          <cell r="A257" t="str">
            <v>481052013</v>
          </cell>
          <cell r="B257">
            <v>190306</v>
          </cell>
          <cell r="C257">
            <v>190306</v>
          </cell>
          <cell r="D257">
            <v>0</v>
          </cell>
        </row>
        <row r="258">
          <cell r="A258" t="str">
            <v>505001001</v>
          </cell>
          <cell r="B258">
            <v>-878191</v>
          </cell>
          <cell r="C258">
            <v>-878191</v>
          </cell>
          <cell r="D258">
            <v>0</v>
          </cell>
        </row>
        <row r="259">
          <cell r="A259" t="str">
            <v>505002001</v>
          </cell>
          <cell r="B259">
            <v>81515</v>
          </cell>
          <cell r="C259">
            <v>81515</v>
          </cell>
          <cell r="D259">
            <v>0</v>
          </cell>
        </row>
        <row r="260">
          <cell r="A260" t="str">
            <v>551116001</v>
          </cell>
          <cell r="B260">
            <v>-458030</v>
          </cell>
          <cell r="C260">
            <v>-458030</v>
          </cell>
          <cell r="D260">
            <v>0</v>
          </cell>
        </row>
        <row r="261">
          <cell r="A261" t="str">
            <v>551116002</v>
          </cell>
          <cell r="B261">
            <v>154167</v>
          </cell>
          <cell r="C261">
            <v>154167</v>
          </cell>
          <cell r="D261">
            <v>0</v>
          </cell>
        </row>
        <row r="262">
          <cell r="A262" t="str">
            <v>572002004</v>
          </cell>
          <cell r="B262">
            <v>-2251677</v>
          </cell>
          <cell r="C262">
            <v>-2251677</v>
          </cell>
          <cell r="D262">
            <v>0</v>
          </cell>
        </row>
        <row r="263">
          <cell r="A263" t="str">
            <v>573350001</v>
          </cell>
          <cell r="B263">
            <v>-4893750</v>
          </cell>
          <cell r="C263">
            <v>-4893750</v>
          </cell>
          <cell r="D263">
            <v>0</v>
          </cell>
        </row>
        <row r="264">
          <cell r="A264" t="str">
            <v>577010133</v>
          </cell>
          <cell r="B264">
            <v>426305</v>
          </cell>
          <cell r="C264">
            <v>426305</v>
          </cell>
          <cell r="D264">
            <v>0</v>
          </cell>
        </row>
        <row r="265">
          <cell r="A265" t="str">
            <v>577040133</v>
          </cell>
          <cell r="B265">
            <v>-2577493</v>
          </cell>
          <cell r="C265">
            <v>-2577493</v>
          </cell>
          <cell r="D265">
            <v>0</v>
          </cell>
        </row>
        <row r="266">
          <cell r="A266" t="str">
            <v>581001001</v>
          </cell>
          <cell r="B266">
            <v>-441876994</v>
          </cell>
          <cell r="C266">
            <v>-441876994</v>
          </cell>
          <cell r="D266">
            <v>0</v>
          </cell>
        </row>
        <row r="267">
          <cell r="A267" t="str">
            <v>581001002</v>
          </cell>
          <cell r="B267">
            <v>-740254545</v>
          </cell>
          <cell r="C267">
            <v>-740254545</v>
          </cell>
          <cell r="D267">
            <v>0</v>
          </cell>
        </row>
        <row r="268">
          <cell r="A268" t="str">
            <v>581001003</v>
          </cell>
          <cell r="B268">
            <v>210833093</v>
          </cell>
          <cell r="C268">
            <v>210833093</v>
          </cell>
          <cell r="D268">
            <v>0</v>
          </cell>
        </row>
        <row r="269">
          <cell r="A269" t="str">
            <v>581002001</v>
          </cell>
          <cell r="B269">
            <v>-62411</v>
          </cell>
          <cell r="C269">
            <v>-62411</v>
          </cell>
          <cell r="D269">
            <v>0</v>
          </cell>
        </row>
        <row r="270">
          <cell r="A270" t="str">
            <v>581002002</v>
          </cell>
          <cell r="B270">
            <v>-279256253</v>
          </cell>
          <cell r="C270">
            <v>-279256253</v>
          </cell>
          <cell r="D270">
            <v>0</v>
          </cell>
        </row>
        <row r="271">
          <cell r="A271" t="str">
            <v>581002003</v>
          </cell>
          <cell r="B271">
            <v>62539519</v>
          </cell>
          <cell r="C271">
            <v>62539519</v>
          </cell>
          <cell r="D271">
            <v>0</v>
          </cell>
        </row>
        <row r="272">
          <cell r="A272" t="str">
            <v>582001001</v>
          </cell>
          <cell r="B272">
            <v>-124048367</v>
          </cell>
          <cell r="C272">
            <v>-124048367</v>
          </cell>
          <cell r="D272">
            <v>0</v>
          </cell>
        </row>
        <row r="273">
          <cell r="A273" t="str">
            <v>582001023</v>
          </cell>
          <cell r="B273">
            <v>-1572173</v>
          </cell>
          <cell r="C273">
            <v>-1572173</v>
          </cell>
          <cell r="D273">
            <v>0</v>
          </cell>
        </row>
        <row r="274">
          <cell r="A274" t="str">
            <v>582001024</v>
          </cell>
          <cell r="B274">
            <v>-68746681</v>
          </cell>
          <cell r="C274">
            <v>-68746681</v>
          </cell>
          <cell r="D274">
            <v>0</v>
          </cell>
        </row>
        <row r="275">
          <cell r="A275" t="str">
            <v>582002001</v>
          </cell>
          <cell r="B275">
            <v>-59284251</v>
          </cell>
          <cell r="C275">
            <v>-59284251</v>
          </cell>
          <cell r="D275">
            <v>0</v>
          </cell>
        </row>
        <row r="276">
          <cell r="A276" t="str">
            <v>582003001</v>
          </cell>
          <cell r="B276">
            <v>34204470</v>
          </cell>
          <cell r="C276">
            <v>34204470</v>
          </cell>
          <cell r="D276">
            <v>0</v>
          </cell>
        </row>
        <row r="277">
          <cell r="A277" t="str">
            <v>582004001</v>
          </cell>
          <cell r="B277">
            <v>-175420</v>
          </cell>
          <cell r="C277">
            <v>-175420</v>
          </cell>
          <cell r="D277">
            <v>0</v>
          </cell>
        </row>
        <row r="278">
          <cell r="A278" t="str">
            <v>583004001</v>
          </cell>
          <cell r="B278">
            <v>-37873275</v>
          </cell>
          <cell r="C278">
            <v>-37873275</v>
          </cell>
          <cell r="D278">
            <v>0</v>
          </cell>
        </row>
        <row r="279">
          <cell r="A279" t="str">
            <v>601002133</v>
          </cell>
          <cell r="B279">
            <v>543731</v>
          </cell>
          <cell r="C279">
            <v>543731</v>
          </cell>
          <cell r="D279">
            <v>0</v>
          </cell>
        </row>
        <row r="280">
          <cell r="A280" t="str">
            <v>601313900</v>
          </cell>
          <cell r="B280">
            <v>539000</v>
          </cell>
          <cell r="C280">
            <v>539000</v>
          </cell>
          <cell r="D280">
            <v>0</v>
          </cell>
        </row>
        <row r="281">
          <cell r="A281" t="str">
            <v>601318222</v>
          </cell>
          <cell r="B281">
            <v>17651320</v>
          </cell>
          <cell r="C281">
            <v>17651320</v>
          </cell>
          <cell r="D281">
            <v>0</v>
          </cell>
        </row>
        <row r="282">
          <cell r="A282" t="str">
            <v>601999001</v>
          </cell>
          <cell r="B282">
            <v>899816</v>
          </cell>
          <cell r="C282">
            <v>899816</v>
          </cell>
          <cell r="D282">
            <v>0</v>
          </cell>
        </row>
        <row r="283">
          <cell r="A283" t="str">
            <v>772002001</v>
          </cell>
          <cell r="B283">
            <v>978215887</v>
          </cell>
          <cell r="C283">
            <v>978215887</v>
          </cell>
          <cell r="D283">
            <v>0</v>
          </cell>
        </row>
        <row r="284">
          <cell r="A284" t="str">
            <v>799001001</v>
          </cell>
          <cell r="B284">
            <v>4500000</v>
          </cell>
          <cell r="C284">
            <v>4500000</v>
          </cell>
          <cell r="D284">
            <v>0</v>
          </cell>
        </row>
        <row r="285">
          <cell r="A285" t="str">
            <v>801001001</v>
          </cell>
          <cell r="B285">
            <v>46216341</v>
          </cell>
          <cell r="C285">
            <v>46216341</v>
          </cell>
          <cell r="D285">
            <v>0</v>
          </cell>
        </row>
        <row r="286">
          <cell r="A286" t="str">
            <v>801002001</v>
          </cell>
          <cell r="B286">
            <v>20865443</v>
          </cell>
          <cell r="C286">
            <v>20865443</v>
          </cell>
          <cell r="D286">
            <v>0</v>
          </cell>
        </row>
        <row r="287">
          <cell r="A287" t="str">
            <v>801020001</v>
          </cell>
          <cell r="B287">
            <v>218074</v>
          </cell>
          <cell r="C287">
            <v>218074</v>
          </cell>
          <cell r="D287">
            <v>0</v>
          </cell>
        </row>
        <row r="288">
          <cell r="A288" t="str">
            <v>801040001</v>
          </cell>
          <cell r="B288">
            <v>426029</v>
          </cell>
          <cell r="C288">
            <v>426029</v>
          </cell>
          <cell r="D288">
            <v>0</v>
          </cell>
        </row>
        <row r="289">
          <cell r="A289" t="str">
            <v>801050001</v>
          </cell>
          <cell r="B289">
            <v>426655</v>
          </cell>
          <cell r="C289">
            <v>426655</v>
          </cell>
          <cell r="D289">
            <v>0</v>
          </cell>
        </row>
        <row r="290">
          <cell r="A290" t="str">
            <v>801060001</v>
          </cell>
          <cell r="B290">
            <v>410889</v>
          </cell>
          <cell r="C290">
            <v>410889</v>
          </cell>
          <cell r="D290">
            <v>0</v>
          </cell>
        </row>
        <row r="291">
          <cell r="A291" t="str">
            <v>801080001</v>
          </cell>
          <cell r="B291">
            <v>3194030</v>
          </cell>
          <cell r="C291">
            <v>3194030</v>
          </cell>
          <cell r="D291">
            <v>0</v>
          </cell>
        </row>
        <row r="292">
          <cell r="A292" t="str">
            <v>801080002</v>
          </cell>
          <cell r="B292">
            <v>272383</v>
          </cell>
          <cell r="C292">
            <v>272383</v>
          </cell>
          <cell r="D292">
            <v>0</v>
          </cell>
        </row>
        <row r="293">
          <cell r="A293" t="str">
            <v>801095001</v>
          </cell>
          <cell r="B293">
            <v>3089165</v>
          </cell>
          <cell r="C293">
            <v>3089165</v>
          </cell>
          <cell r="D293">
            <v>0</v>
          </cell>
        </row>
        <row r="294">
          <cell r="A294" t="str">
            <v>801095002</v>
          </cell>
          <cell r="B294">
            <v>557033</v>
          </cell>
          <cell r="C294">
            <v>557033</v>
          </cell>
          <cell r="D294">
            <v>0</v>
          </cell>
        </row>
        <row r="295">
          <cell r="A295" t="str">
            <v>801095003</v>
          </cell>
          <cell r="B295">
            <v>90608</v>
          </cell>
          <cell r="C295">
            <v>90608</v>
          </cell>
          <cell r="D295">
            <v>0</v>
          </cell>
        </row>
        <row r="296">
          <cell r="A296" t="str">
            <v>801100001</v>
          </cell>
          <cell r="B296">
            <v>5221598</v>
          </cell>
          <cell r="C296">
            <v>5221598</v>
          </cell>
          <cell r="D296">
            <v>0</v>
          </cell>
        </row>
        <row r="297">
          <cell r="A297" t="str">
            <v>801101001</v>
          </cell>
          <cell r="B297">
            <v>903596</v>
          </cell>
          <cell r="C297">
            <v>903596</v>
          </cell>
          <cell r="D297">
            <v>0</v>
          </cell>
        </row>
        <row r="298">
          <cell r="A298" t="str">
            <v>801105002</v>
          </cell>
          <cell r="B298">
            <v>3127670</v>
          </cell>
          <cell r="C298">
            <v>3127670</v>
          </cell>
          <cell r="D298">
            <v>0</v>
          </cell>
        </row>
        <row r="299">
          <cell r="A299" t="str">
            <v>801112001</v>
          </cell>
          <cell r="B299">
            <v>6972022</v>
          </cell>
          <cell r="C299">
            <v>6972022</v>
          </cell>
          <cell r="D299">
            <v>0</v>
          </cell>
        </row>
        <row r="300">
          <cell r="A300" t="str">
            <v>801300001</v>
          </cell>
          <cell r="B300">
            <v>824199</v>
          </cell>
          <cell r="C300">
            <v>824199</v>
          </cell>
          <cell r="D300">
            <v>0</v>
          </cell>
        </row>
        <row r="301">
          <cell r="A301" t="str">
            <v>801400001</v>
          </cell>
          <cell r="B301">
            <v>379966</v>
          </cell>
          <cell r="C301">
            <v>379966</v>
          </cell>
          <cell r="D301">
            <v>0</v>
          </cell>
        </row>
        <row r="302">
          <cell r="A302" t="str">
            <v>801701001</v>
          </cell>
          <cell r="B302">
            <v>44361</v>
          </cell>
          <cell r="C302">
            <v>44361</v>
          </cell>
          <cell r="D302">
            <v>0</v>
          </cell>
        </row>
        <row r="303">
          <cell r="A303" t="str">
            <v>801710001</v>
          </cell>
          <cell r="B303">
            <v>1487533</v>
          </cell>
          <cell r="C303">
            <v>1487533</v>
          </cell>
          <cell r="D303">
            <v>0</v>
          </cell>
        </row>
        <row r="304">
          <cell r="A304" t="str">
            <v>801710002</v>
          </cell>
          <cell r="B304">
            <v>4793906</v>
          </cell>
          <cell r="C304">
            <v>4793906</v>
          </cell>
          <cell r="D304">
            <v>0</v>
          </cell>
        </row>
        <row r="305">
          <cell r="A305" t="str">
            <v>801710003</v>
          </cell>
          <cell r="B305">
            <v>-21556</v>
          </cell>
          <cell r="C305">
            <v>-21556</v>
          </cell>
          <cell r="D305">
            <v>0</v>
          </cell>
        </row>
        <row r="306">
          <cell r="A306" t="str">
            <v>801710004</v>
          </cell>
          <cell r="B306">
            <v>1061776</v>
          </cell>
          <cell r="C306">
            <v>1061776</v>
          </cell>
          <cell r="D306">
            <v>0</v>
          </cell>
        </row>
        <row r="307">
          <cell r="A307" t="str">
            <v>801750001</v>
          </cell>
          <cell r="B307">
            <v>-14969330</v>
          </cell>
          <cell r="C307">
            <v>-14969330</v>
          </cell>
          <cell r="D307">
            <v>0</v>
          </cell>
        </row>
        <row r="308">
          <cell r="A308" t="str">
            <v>801800030</v>
          </cell>
          <cell r="B308">
            <v>462924</v>
          </cell>
          <cell r="C308">
            <v>462924</v>
          </cell>
          <cell r="D308">
            <v>0</v>
          </cell>
        </row>
        <row r="309">
          <cell r="A309" t="str">
            <v>801800099</v>
          </cell>
          <cell r="B309">
            <v>4086325</v>
          </cell>
          <cell r="C309">
            <v>4086325</v>
          </cell>
          <cell r="D309">
            <v>0</v>
          </cell>
        </row>
        <row r="310">
          <cell r="A310" t="str">
            <v>801801001</v>
          </cell>
          <cell r="B310">
            <v>77261</v>
          </cell>
          <cell r="C310">
            <v>77261</v>
          </cell>
          <cell r="D310">
            <v>0</v>
          </cell>
        </row>
        <row r="311">
          <cell r="A311" t="str">
            <v>801999001</v>
          </cell>
          <cell r="B311">
            <v>14629095</v>
          </cell>
          <cell r="C311">
            <v>14629095</v>
          </cell>
          <cell r="D311">
            <v>0</v>
          </cell>
        </row>
        <row r="312">
          <cell r="A312" t="str">
            <v>805001001</v>
          </cell>
          <cell r="B312">
            <v>949740</v>
          </cell>
          <cell r="C312">
            <v>949740</v>
          </cell>
          <cell r="D312">
            <v>0</v>
          </cell>
        </row>
        <row r="313">
          <cell r="A313" t="str">
            <v>805001002</v>
          </cell>
          <cell r="B313">
            <v>301552</v>
          </cell>
          <cell r="C313">
            <v>301552</v>
          </cell>
          <cell r="D313">
            <v>0</v>
          </cell>
        </row>
        <row r="314">
          <cell r="A314" t="str">
            <v>821001001</v>
          </cell>
          <cell r="B314">
            <v>43418615</v>
          </cell>
          <cell r="C314">
            <v>43418615</v>
          </cell>
          <cell r="D314">
            <v>0</v>
          </cell>
        </row>
        <row r="315">
          <cell r="A315" t="str">
            <v>821003001</v>
          </cell>
          <cell r="B315">
            <v>235800680</v>
          </cell>
          <cell r="C315">
            <v>235800680</v>
          </cell>
          <cell r="D315">
            <v>0</v>
          </cell>
        </row>
        <row r="316">
          <cell r="A316" t="str">
            <v>873002002</v>
          </cell>
          <cell r="B316">
            <v>977580</v>
          </cell>
          <cell r="C316">
            <v>977580</v>
          </cell>
          <cell r="D316">
            <v>0</v>
          </cell>
        </row>
        <row r="317">
          <cell r="A317" t="str">
            <v>970100001</v>
          </cell>
          <cell r="B317">
            <v>-2100611</v>
          </cell>
          <cell r="C317">
            <v>-2100611</v>
          </cell>
          <cell r="D317">
            <v>0</v>
          </cell>
        </row>
        <row r="318">
          <cell r="A318" t="str">
            <v>970100888</v>
          </cell>
          <cell r="B318">
            <v>2100611</v>
          </cell>
          <cell r="C318">
            <v>0</v>
          </cell>
          <cell r="D318">
            <v>2100611</v>
          </cell>
        </row>
        <row r="319">
          <cell r="A319" t="str">
            <v>970200001</v>
          </cell>
          <cell r="B319">
            <v>-9084</v>
          </cell>
          <cell r="C319">
            <v>-9084</v>
          </cell>
          <cell r="D319">
            <v>0</v>
          </cell>
        </row>
        <row r="320">
          <cell r="A320" t="str">
            <v>970200888</v>
          </cell>
          <cell r="B320">
            <v>9084</v>
          </cell>
          <cell r="C320">
            <v>0</v>
          </cell>
          <cell r="D320">
            <v>9084</v>
          </cell>
        </row>
        <row r="321">
          <cell r="A321" t="str">
            <v>970201001</v>
          </cell>
          <cell r="B321">
            <v>-10295233</v>
          </cell>
          <cell r="C321">
            <v>-10295233</v>
          </cell>
          <cell r="D321">
            <v>0</v>
          </cell>
        </row>
        <row r="322">
          <cell r="A322" t="str">
            <v>970201888</v>
          </cell>
          <cell r="B322">
            <v>10295233</v>
          </cell>
          <cell r="C322">
            <v>0</v>
          </cell>
          <cell r="D322">
            <v>10295233</v>
          </cell>
        </row>
        <row r="323">
          <cell r="A323" t="str">
            <v>980100001</v>
          </cell>
          <cell r="B323">
            <v>-68697</v>
          </cell>
          <cell r="C323">
            <v>-137394</v>
          </cell>
          <cell r="D323">
            <v>68697</v>
          </cell>
        </row>
        <row r="324">
          <cell r="A324" t="str">
            <v>981100001</v>
          </cell>
          <cell r="B324">
            <v>1937055</v>
          </cell>
          <cell r="C324">
            <v>1937055</v>
          </cell>
          <cell r="D324">
            <v>0</v>
          </cell>
        </row>
        <row r="325">
          <cell r="A325" t="str">
            <v>990001024</v>
          </cell>
          <cell r="B325">
            <v>-100333</v>
          </cell>
          <cell r="C325">
            <v>-100333</v>
          </cell>
          <cell r="D3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y_Marlow"/>
      <sheetName val="Flemming_Thorup"/>
      <sheetName val="Group"/>
      <sheetName val="Shared Serv"/>
      <sheetName val="Commercial"/>
      <sheetName val="Americas"/>
      <sheetName val="Europe"/>
      <sheetName val="ROW"/>
      <sheetName val="NMS"/>
      <sheetName val="Japan"/>
      <sheetName val="Corpcomm"/>
      <sheetName val="Operations"/>
      <sheetName val="Eur_sub1"/>
      <sheetName val="Eur_sub2 "/>
      <sheetName val="Eur_sub3 "/>
      <sheetName val="Eur_RHO"/>
      <sheetName val="R&amp;D"/>
      <sheetName val="print_macro"/>
      <sheetName val="1Q02_TIE-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PROGE"/>
      <sheetName val="GEXRAY"/>
      <sheetName val="WIPROGE (2)"/>
      <sheetName val="Sheet1 (2)"/>
      <sheetName val="P&amp;L Summary Page"/>
      <sheetName val="VA89_CHG"/>
      <sheetName val="PROFI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2000"/>
      <sheetName val="Feb 2000"/>
      <sheetName val="März 2000"/>
      <sheetName val="April 2000"/>
      <sheetName val="Mai 2000"/>
      <sheetName val="Juni 2000"/>
      <sheetName val="Juli 2000"/>
      <sheetName val="August 2000 "/>
      <sheetName val="definitionen"/>
      <sheetName val="Eur_sub2 "/>
      <sheetName val="Estimate"/>
      <sheetName val="RESUCICSUB"/>
      <sheetName val="#REF"/>
      <sheetName val="Cover Sheet"/>
      <sheetName val="ERP check ME"/>
      <sheetName val="200-Balance_CORR"/>
      <sheetName val="Calc."/>
      <sheetName val="Macro1"/>
      <sheetName val="1Q02_TIE-OUT"/>
      <sheetName val="DATA"/>
      <sheetName val="Commercial"/>
      <sheetName val="Income Statement"/>
      <sheetName val="Dsum BS"/>
      <sheetName val="Rates &amp; Dates"/>
      <sheetName val="PAC2H01"/>
      <sheetName val="Rates"/>
      <sheetName val="Workbook Information"/>
      <sheetName val="ENTREE JOURNAL"/>
      <sheetName val="SETUP"/>
      <sheetName val="EXP"/>
      <sheetName val="Simulator Detail"/>
      <sheetName val="Sheet1"/>
      <sheetName val="Inputs"/>
      <sheetName val="ARCH"/>
      <sheetName val="Liabilities Assumptions"/>
      <sheetName val="A"/>
      <sheetName val="LISTMETI"/>
      <sheetName val="PvtforEOP"/>
      <sheetName val="Trial Balance"/>
      <sheetName val="Apr-00"/>
      <sheetName val="Non recurring disclosure table"/>
      <sheetName val="GlobalM9"/>
      <sheetName val="NTB ass"/>
      <sheetName val="Profit and loss"/>
      <sheetName val="Billing 2000"/>
      <sheetName val="2004 Accrual Backup"/>
      <sheetName val="Edison TMP Test"/>
      <sheetName val="Volume"/>
      <sheetName val="Essbase pull"/>
      <sheetName val="Controls"/>
      <sheetName val="New Rec 2001-Germany"/>
      <sheetName val="Accruing Curve"/>
      <sheetName val="Discounting Curve"/>
      <sheetName val="holidays"/>
      <sheetName val="FRN Input"/>
      <sheetName val="Input-Function"/>
      <sheetName val="Macro Codes"/>
      <sheetName val="TIL104"/>
      <sheetName val="BS"/>
      <sheetName val="LEASBUY4"/>
      <sheetName val="print_macro"/>
      <sheetName val="Sheet3"/>
      <sheetName val="DQ Plan"/>
      <sheetName val="E2. CITIF"/>
      <sheetName val="Map"/>
      <sheetName val="Control"/>
      <sheetName val="FX Rates"/>
    </sheetNames>
    <sheetDataSet>
      <sheetData sheetId="0">
        <row r="2">
          <cell r="B2">
            <v>4.8</v>
          </cell>
        </row>
      </sheetData>
      <sheetData sheetId="1">
        <row r="2">
          <cell r="B2">
            <v>4.8</v>
          </cell>
        </row>
      </sheetData>
      <sheetData sheetId="2"/>
      <sheetData sheetId="3"/>
      <sheetData sheetId="4"/>
      <sheetData sheetId="5"/>
      <sheetData sheetId="6"/>
      <sheetData sheetId="7">
        <row r="2">
          <cell r="B2">
            <v>4.8</v>
          </cell>
        </row>
      </sheetData>
      <sheetData sheetId="8" refreshError="1">
        <row r="2">
          <cell r="B2">
            <v>4.8</v>
          </cell>
          <cell r="D2">
            <v>15</v>
          </cell>
        </row>
        <row r="3">
          <cell r="B3">
            <v>1.5</v>
          </cell>
          <cell r="D3">
            <v>15</v>
          </cell>
        </row>
        <row r="6">
          <cell r="D6">
            <v>1.95583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Database"/>
      <sheetName val="Factors"/>
      <sheetName val="Severity"/>
      <sheetName val="MCPH_M2"/>
    </sheetNames>
    <sheetDataSet>
      <sheetData sheetId="0"/>
      <sheetData sheetId="1"/>
      <sheetData sheetId="2"/>
      <sheetData sheetId="3" refreshError="1">
        <row r="59">
          <cell r="K59">
            <v>0</v>
          </cell>
        </row>
        <row r="60">
          <cell r="K60">
            <v>0</v>
          </cell>
        </row>
        <row r="61">
          <cell r="K61">
            <v>0</v>
          </cell>
        </row>
        <row r="62">
          <cell r="K62">
            <v>0</v>
          </cell>
        </row>
      </sheetData>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Slow Moving"/>
      <sheetName val="MCOE Final Slow"/>
      <sheetName val="MCOE Obsol"/>
      <sheetName val="FG Obsol"/>
      <sheetName val="GL Slow"/>
      <sheetName val="GL Summary"/>
      <sheetName val="Wenger Analysis"/>
      <sheetName val="Demo Details"/>
      <sheetName val="3-13 Demo Details"/>
      <sheetName val="Severity"/>
      <sheetName val="Eur_sub2 "/>
    </sheetNames>
    <sheetDataSet>
      <sheetData sheetId="0"/>
      <sheetData sheetId="1"/>
      <sheetData sheetId="2" refreshError="1">
        <row r="3">
          <cell r="H3" t="str">
            <v>H40212LM</v>
          </cell>
          <cell r="I3">
            <v>8</v>
          </cell>
        </row>
        <row r="4">
          <cell r="H4" t="str">
            <v>H45202CE</v>
          </cell>
          <cell r="I4">
            <v>30</v>
          </cell>
        </row>
        <row r="5">
          <cell r="H5" t="str">
            <v>H45202CF</v>
          </cell>
          <cell r="I5">
            <v>3</v>
          </cell>
        </row>
        <row r="6">
          <cell r="H6" t="str">
            <v xml:space="preserve"> </v>
          </cell>
          <cell r="I6" t="str">
            <v xml:space="preserve"> </v>
          </cell>
        </row>
        <row r="7">
          <cell r="H7" t="str">
            <v xml:space="preserve"> </v>
          </cell>
          <cell r="I7" t="str">
            <v xml:space="preserve"> </v>
          </cell>
        </row>
        <row r="8">
          <cell r="H8" t="str">
            <v>H45202JG</v>
          </cell>
          <cell r="I8">
            <v>6</v>
          </cell>
        </row>
        <row r="9">
          <cell r="H9" t="str">
            <v xml:space="preserve"> </v>
          </cell>
          <cell r="I9" t="str">
            <v xml:space="preserve"> </v>
          </cell>
        </row>
        <row r="10">
          <cell r="H10" t="str">
            <v>H45202SF</v>
          </cell>
          <cell r="I10">
            <v>12</v>
          </cell>
        </row>
        <row r="11">
          <cell r="H11" t="str">
            <v xml:space="preserve"> </v>
          </cell>
          <cell r="I11" t="str">
            <v xml:space="preserve"> </v>
          </cell>
        </row>
        <row r="12">
          <cell r="H12" t="str">
            <v xml:space="preserve"> </v>
          </cell>
          <cell r="I12" t="str">
            <v xml:space="preserve"> </v>
          </cell>
        </row>
        <row r="13">
          <cell r="H13" t="str">
            <v>H4830JS</v>
          </cell>
          <cell r="I13">
            <v>1</v>
          </cell>
        </row>
        <row r="14">
          <cell r="H14" t="str">
            <v>H4830JW</v>
          </cell>
          <cell r="I14">
            <v>10</v>
          </cell>
        </row>
        <row r="15">
          <cell r="H15" t="str">
            <v>H4830JY</v>
          </cell>
          <cell r="I15">
            <v>28</v>
          </cell>
        </row>
        <row r="16">
          <cell r="H16" t="str">
            <v>H4830JZ</v>
          </cell>
          <cell r="I16">
            <v>6</v>
          </cell>
        </row>
        <row r="17">
          <cell r="H17" t="str">
            <v>H4830KJ</v>
          </cell>
          <cell r="I17">
            <v>6</v>
          </cell>
        </row>
        <row r="18">
          <cell r="H18" t="str">
            <v>H4830KL</v>
          </cell>
          <cell r="I18">
            <v>1</v>
          </cell>
        </row>
      </sheetData>
      <sheetData sheetId="3"/>
      <sheetData sheetId="4" refreshError="1">
        <row r="3">
          <cell r="A3" t="str">
            <v>H7364MC</v>
          </cell>
          <cell r="B3" t="str">
            <v>2-5 MHZ MATRIX TRANSDUCER</v>
          </cell>
          <cell r="C3">
            <v>1</v>
          </cell>
          <cell r="D3">
            <v>35</v>
          </cell>
          <cell r="E3">
            <v>19081.93</v>
          </cell>
          <cell r="F3">
            <v>19081.93</v>
          </cell>
          <cell r="G3">
            <v>667867.55000000005</v>
          </cell>
          <cell r="H3">
            <v>0</v>
          </cell>
          <cell r="I3" t="str">
            <v>X</v>
          </cell>
          <cell r="J3">
            <v>0</v>
          </cell>
          <cell r="K3" t="str">
            <v>p</v>
          </cell>
          <cell r="L3">
            <v>1</v>
          </cell>
          <cell r="M3">
            <v>0</v>
          </cell>
          <cell r="N3">
            <v>801441.06</v>
          </cell>
        </row>
        <row r="4">
          <cell r="A4" t="str">
            <v>H7618C</v>
          </cell>
          <cell r="B4" t="str">
            <v>4-9MHZ MICRO CONVEX PROBE</v>
          </cell>
          <cell r="C4">
            <v>1</v>
          </cell>
          <cell r="D4">
            <v>6</v>
          </cell>
          <cell r="E4">
            <v>5125.75</v>
          </cell>
          <cell r="F4">
            <v>5125.75</v>
          </cell>
          <cell r="G4">
            <v>30754.5</v>
          </cell>
          <cell r="H4">
            <v>0</v>
          </cell>
          <cell r="I4" t="str">
            <v>X</v>
          </cell>
          <cell r="J4">
            <v>0</v>
          </cell>
          <cell r="K4" t="str">
            <v>p</v>
          </cell>
          <cell r="L4">
            <v>1</v>
          </cell>
          <cell r="M4">
            <v>0</v>
          </cell>
          <cell r="N4">
            <v>377478.41</v>
          </cell>
        </row>
        <row r="5">
          <cell r="A5" t="str">
            <v>H42522LN</v>
          </cell>
          <cell r="B5" t="str">
            <v xml:space="preserve">LOGIQ 400 ACE UPGRADE    </v>
          </cell>
          <cell r="D5">
            <v>150</v>
          </cell>
          <cell r="E5">
            <v>2163</v>
          </cell>
          <cell r="F5">
            <v>83.5</v>
          </cell>
          <cell r="G5">
            <v>12525</v>
          </cell>
          <cell r="H5" t="str">
            <v>X</v>
          </cell>
          <cell r="I5">
            <v>0</v>
          </cell>
          <cell r="J5">
            <v>0</v>
          </cell>
          <cell r="K5" t="str">
            <v>u</v>
          </cell>
          <cell r="L5">
            <v>1</v>
          </cell>
          <cell r="M5">
            <v>0</v>
          </cell>
          <cell r="N5">
            <v>324450</v>
          </cell>
        </row>
        <row r="6">
          <cell r="A6" t="str">
            <v>H4061PR</v>
          </cell>
          <cell r="B6" t="str">
            <v xml:space="preserve">L200 SEED IMPLANT PROBE  </v>
          </cell>
          <cell r="D6">
            <v>33</v>
          </cell>
          <cell r="E6">
            <v>4878.2700000000004</v>
          </cell>
          <cell r="F6">
            <v>4878.2700000000004</v>
          </cell>
          <cell r="G6">
            <v>160982.91</v>
          </cell>
          <cell r="H6">
            <v>0</v>
          </cell>
          <cell r="I6" t="str">
            <v>X</v>
          </cell>
          <cell r="J6">
            <v>0</v>
          </cell>
          <cell r="K6" t="str">
            <v>p</v>
          </cell>
          <cell r="L6">
            <v>1</v>
          </cell>
          <cell r="M6">
            <v>0</v>
          </cell>
          <cell r="N6">
            <v>166687.29</v>
          </cell>
        </row>
        <row r="7">
          <cell r="A7" t="str">
            <v>H45202HP</v>
          </cell>
          <cell r="B7" t="str">
            <v xml:space="preserve">L764 PROBE               </v>
          </cell>
          <cell r="D7">
            <v>50</v>
          </cell>
          <cell r="E7">
            <v>2190.2399999999998</v>
          </cell>
          <cell r="F7">
            <v>1113.29</v>
          </cell>
          <cell r="G7">
            <v>55664.5</v>
          </cell>
          <cell r="H7">
            <v>0</v>
          </cell>
          <cell r="I7" t="str">
            <v>X</v>
          </cell>
          <cell r="J7">
            <v>0</v>
          </cell>
          <cell r="K7" t="str">
            <v>p</v>
          </cell>
          <cell r="L7">
            <v>1</v>
          </cell>
          <cell r="M7">
            <v>0</v>
          </cell>
          <cell r="N7">
            <v>140175.35999999999</v>
          </cell>
        </row>
        <row r="8">
          <cell r="A8" t="str">
            <v>H45202HP</v>
          </cell>
          <cell r="B8" t="str">
            <v xml:space="preserve">L764 PROBE               </v>
          </cell>
          <cell r="D8">
            <v>14</v>
          </cell>
          <cell r="E8">
            <v>2190.2399999999998</v>
          </cell>
          <cell r="F8">
            <v>1113.29</v>
          </cell>
          <cell r="G8">
            <v>15586.06</v>
          </cell>
          <cell r="H8">
            <v>0</v>
          </cell>
          <cell r="I8" t="str">
            <v>X</v>
          </cell>
          <cell r="J8">
            <v>0</v>
          </cell>
          <cell r="K8" t="str">
            <v>p</v>
          </cell>
          <cell r="L8">
            <v>1</v>
          </cell>
          <cell r="M8">
            <v>0</v>
          </cell>
          <cell r="N8">
            <v>140175.35999999999</v>
          </cell>
        </row>
        <row r="9">
          <cell r="A9" t="str">
            <v>H40592L</v>
          </cell>
          <cell r="B9" t="str">
            <v>LGQ 500 ADDNL CINE MEMORY</v>
          </cell>
          <cell r="D9">
            <v>64</v>
          </cell>
          <cell r="E9">
            <v>1973.125</v>
          </cell>
          <cell r="F9">
            <v>132.99</v>
          </cell>
          <cell r="G9">
            <v>8511.36</v>
          </cell>
          <cell r="H9">
            <v>0</v>
          </cell>
          <cell r="I9" t="str">
            <v>X</v>
          </cell>
          <cell r="J9">
            <v>0</v>
          </cell>
          <cell r="K9" t="str">
            <v>m</v>
          </cell>
          <cell r="L9">
            <v>1</v>
          </cell>
          <cell r="M9">
            <v>0</v>
          </cell>
          <cell r="N9">
            <v>124306.87</v>
          </cell>
        </row>
        <row r="10">
          <cell r="A10" t="str">
            <v>H4830KM</v>
          </cell>
          <cell r="B10" t="str">
            <v>KN100008DVU CLA5.0 CRV PB</v>
          </cell>
          <cell r="D10">
            <v>2</v>
          </cell>
          <cell r="E10">
            <v>64.102999999999994</v>
          </cell>
          <cell r="F10">
            <v>2353.7199999999998</v>
          </cell>
          <cell r="G10">
            <v>4707.4399999999996</v>
          </cell>
          <cell r="H10">
            <v>0</v>
          </cell>
          <cell r="I10" t="str">
            <v>X</v>
          </cell>
          <cell r="J10">
            <v>0</v>
          </cell>
          <cell r="K10" t="str">
            <v>p</v>
          </cell>
          <cell r="L10">
            <v>1</v>
          </cell>
          <cell r="M10">
            <v>0</v>
          </cell>
          <cell r="N10">
            <v>114467.35</v>
          </cell>
        </row>
        <row r="11">
          <cell r="A11" t="str">
            <v>H4550RS</v>
          </cell>
          <cell r="B11" t="str">
            <v xml:space="preserve">VASC. CALCULATIONS SFTW. </v>
          </cell>
          <cell r="D11">
            <v>89</v>
          </cell>
          <cell r="E11">
            <v>1081.5</v>
          </cell>
          <cell r="F11">
            <v>64.05</v>
          </cell>
          <cell r="G11">
            <v>5700.45</v>
          </cell>
          <cell r="H11" t="str">
            <v>X</v>
          </cell>
          <cell r="I11">
            <v>0</v>
          </cell>
          <cell r="J11">
            <v>0</v>
          </cell>
          <cell r="K11" t="str">
            <v>m</v>
          </cell>
          <cell r="L11">
            <v>1</v>
          </cell>
          <cell r="M11">
            <v>0</v>
          </cell>
          <cell r="N11">
            <v>96253.5</v>
          </cell>
        </row>
        <row r="12">
          <cell r="A12" t="str">
            <v>H42642L</v>
          </cell>
          <cell r="B12" t="str">
            <v xml:space="preserve">L400 PWR DOPPLER IMAGING </v>
          </cell>
          <cell r="D12">
            <v>66</v>
          </cell>
          <cell r="E12">
            <v>1435</v>
          </cell>
          <cell r="F12">
            <v>56.6</v>
          </cell>
          <cell r="G12">
            <v>3735.6</v>
          </cell>
          <cell r="H12" t="str">
            <v>X</v>
          </cell>
          <cell r="I12">
            <v>0</v>
          </cell>
          <cell r="J12">
            <v>0</v>
          </cell>
          <cell r="K12" t="str">
            <v>m</v>
          </cell>
          <cell r="L12">
            <v>1</v>
          </cell>
          <cell r="M12">
            <v>0</v>
          </cell>
          <cell r="N12">
            <v>94710</v>
          </cell>
        </row>
        <row r="13">
          <cell r="A13" t="str">
            <v>H45202CC</v>
          </cell>
          <cell r="B13" t="str">
            <v xml:space="preserve">C386 PROBE               </v>
          </cell>
          <cell r="D13">
            <v>17</v>
          </cell>
          <cell r="E13">
            <v>5181.1099999999997</v>
          </cell>
          <cell r="F13">
            <v>2669.02</v>
          </cell>
          <cell r="G13">
            <v>45373.34</v>
          </cell>
          <cell r="H13" t="str">
            <v>X</v>
          </cell>
          <cell r="I13">
            <v>0</v>
          </cell>
          <cell r="J13">
            <v>0</v>
          </cell>
          <cell r="K13" t="str">
            <v>p</v>
          </cell>
          <cell r="L13">
            <v>1</v>
          </cell>
          <cell r="M13">
            <v>0</v>
          </cell>
          <cell r="N13">
            <v>88078.87</v>
          </cell>
        </row>
        <row r="14">
          <cell r="A14" t="str">
            <v>H4120TT</v>
          </cell>
          <cell r="B14" t="str">
            <v xml:space="preserve">OFF-BD NT200             </v>
          </cell>
          <cell r="D14">
            <v>15</v>
          </cell>
          <cell r="E14">
            <v>5301.375</v>
          </cell>
          <cell r="F14">
            <v>5301.38</v>
          </cell>
          <cell r="G14">
            <v>79520.7</v>
          </cell>
          <cell r="H14" t="str">
            <v>X</v>
          </cell>
          <cell r="I14">
            <v>0</v>
          </cell>
          <cell r="J14">
            <v>0</v>
          </cell>
          <cell r="K14" t="str">
            <v>a</v>
          </cell>
          <cell r="L14">
            <v>1</v>
          </cell>
          <cell r="M14">
            <v>0</v>
          </cell>
          <cell r="N14">
            <v>79520.63</v>
          </cell>
        </row>
        <row r="15">
          <cell r="A15" t="str">
            <v>H45202SD</v>
          </cell>
          <cell r="B15" t="str">
            <v xml:space="preserve">S317 PROBE               </v>
          </cell>
          <cell r="D15">
            <v>6</v>
          </cell>
          <cell r="E15">
            <v>1738.154</v>
          </cell>
          <cell r="F15">
            <v>1159.3499999999999</v>
          </cell>
          <cell r="G15">
            <v>6956.1</v>
          </cell>
          <cell r="H15">
            <v>0</v>
          </cell>
          <cell r="I15" t="str">
            <v>X</v>
          </cell>
          <cell r="J15">
            <v>0</v>
          </cell>
          <cell r="K15" t="str">
            <v>p</v>
          </cell>
          <cell r="L15">
            <v>1</v>
          </cell>
          <cell r="M15">
            <v>0</v>
          </cell>
          <cell r="N15">
            <v>78216.929999999993</v>
          </cell>
        </row>
        <row r="16">
          <cell r="A16" t="str">
            <v>H45202PA</v>
          </cell>
          <cell r="B16" t="str">
            <v xml:space="preserve">PA51 PROBE ADAPTOR       </v>
          </cell>
          <cell r="D16">
            <v>54</v>
          </cell>
          <cell r="E16">
            <v>988</v>
          </cell>
          <cell r="F16">
            <v>719.37</v>
          </cell>
          <cell r="G16">
            <v>38845.980000000003</v>
          </cell>
          <cell r="H16">
            <v>0</v>
          </cell>
          <cell r="I16" t="str">
            <v>X</v>
          </cell>
          <cell r="J16">
            <v>0</v>
          </cell>
          <cell r="K16" t="str">
            <v>p</v>
          </cell>
          <cell r="L16">
            <v>1</v>
          </cell>
          <cell r="M16">
            <v>0</v>
          </cell>
          <cell r="N16">
            <v>78181.440000000002</v>
          </cell>
        </row>
        <row r="17">
          <cell r="A17" t="str">
            <v>H42572LR</v>
          </cell>
          <cell r="B17" t="str">
            <v xml:space="preserve">CFM OPT. FOR L400V7BW    </v>
          </cell>
          <cell r="D17">
            <v>24</v>
          </cell>
          <cell r="E17">
            <v>2562.5</v>
          </cell>
          <cell r="F17">
            <v>82.69</v>
          </cell>
          <cell r="G17">
            <v>1984.56</v>
          </cell>
          <cell r="H17" t="str">
            <v>X</v>
          </cell>
          <cell r="I17">
            <v>0</v>
          </cell>
          <cell r="J17">
            <v>0</v>
          </cell>
          <cell r="K17" t="str">
            <v>m</v>
          </cell>
          <cell r="L17">
            <v>1</v>
          </cell>
          <cell r="M17">
            <v>0</v>
          </cell>
          <cell r="N17">
            <v>61500</v>
          </cell>
        </row>
        <row r="18">
          <cell r="A18" t="str">
            <v>H4075JA</v>
          </cell>
          <cell r="B18" t="str">
            <v xml:space="preserve">IIE MODEL 460 CAMERA     </v>
          </cell>
          <cell r="D18">
            <v>5</v>
          </cell>
          <cell r="E18">
            <v>5557.65</v>
          </cell>
          <cell r="F18">
            <v>5557.65</v>
          </cell>
          <cell r="G18">
            <v>27788.25</v>
          </cell>
          <cell r="H18" t="str">
            <v>X</v>
          </cell>
          <cell r="I18">
            <v>0</v>
          </cell>
          <cell r="J18">
            <v>0</v>
          </cell>
          <cell r="K18" t="str">
            <v>a</v>
          </cell>
          <cell r="L18">
            <v>1</v>
          </cell>
          <cell r="M18">
            <v>0</v>
          </cell>
          <cell r="N18">
            <v>41248.53</v>
          </cell>
        </row>
        <row r="19">
          <cell r="A19" t="str">
            <v>H4840JY</v>
          </cell>
          <cell r="B19" t="str">
            <v xml:space="preserve">DVU 100-02795-00 IMAGER  </v>
          </cell>
          <cell r="D19">
            <v>9</v>
          </cell>
          <cell r="E19">
            <v>5125.5</v>
          </cell>
          <cell r="F19">
            <v>0.01</v>
          </cell>
          <cell r="G19">
            <v>0.09</v>
          </cell>
          <cell r="H19" t="str">
            <v>X</v>
          </cell>
          <cell r="I19">
            <v>0</v>
          </cell>
          <cell r="J19">
            <v>0</v>
          </cell>
          <cell r="K19">
            <v>0</v>
          </cell>
          <cell r="L19">
            <v>1</v>
          </cell>
          <cell r="M19">
            <v>0</v>
          </cell>
          <cell r="N19">
            <v>41004</v>
          </cell>
        </row>
        <row r="20">
          <cell r="A20" t="str">
            <v>H4840JY</v>
          </cell>
          <cell r="B20" t="str">
            <v xml:space="preserve">DVU 100-02795-00 IMAGER  </v>
          </cell>
          <cell r="D20">
            <v>1</v>
          </cell>
          <cell r="E20">
            <v>5125.5</v>
          </cell>
          <cell r="F20">
            <v>0.01</v>
          </cell>
          <cell r="G20">
            <v>0.01</v>
          </cell>
          <cell r="H20" t="str">
            <v>X</v>
          </cell>
          <cell r="I20">
            <v>0</v>
          </cell>
          <cell r="J20">
            <v>0</v>
          </cell>
          <cell r="K20">
            <v>0</v>
          </cell>
          <cell r="L20">
            <v>1</v>
          </cell>
          <cell r="M20">
            <v>0</v>
          </cell>
          <cell r="N20">
            <v>41004</v>
          </cell>
        </row>
        <row r="21">
          <cell r="A21" t="str">
            <v>H4120NT</v>
          </cell>
          <cell r="B21" t="str">
            <v xml:space="preserve">OFF-BD NT100             </v>
          </cell>
          <cell r="D21">
            <v>9</v>
          </cell>
          <cell r="E21">
            <v>4296.375</v>
          </cell>
          <cell r="F21">
            <v>4296.38</v>
          </cell>
          <cell r="G21">
            <v>38667.42</v>
          </cell>
          <cell r="H21" t="str">
            <v>X</v>
          </cell>
          <cell r="I21">
            <v>0</v>
          </cell>
          <cell r="J21">
            <v>0</v>
          </cell>
          <cell r="K21" t="str">
            <v>m</v>
          </cell>
          <cell r="L21">
            <v>1</v>
          </cell>
          <cell r="M21">
            <v>0</v>
          </cell>
          <cell r="N21">
            <v>38667.379999999997</v>
          </cell>
        </row>
        <row r="22">
          <cell r="A22" t="str">
            <v>H45282SB</v>
          </cell>
          <cell r="B22" t="str">
            <v xml:space="preserve">227S PROBE               </v>
          </cell>
          <cell r="D22">
            <v>17</v>
          </cell>
          <cell r="E22">
            <v>2250.5500000000002</v>
          </cell>
          <cell r="F22">
            <v>2101.14</v>
          </cell>
          <cell r="G22">
            <v>35719.379999999997</v>
          </cell>
          <cell r="H22">
            <v>0</v>
          </cell>
          <cell r="I22" t="str">
            <v>X</v>
          </cell>
          <cell r="J22">
            <v>0</v>
          </cell>
          <cell r="K22" t="str">
            <v>p</v>
          </cell>
          <cell r="L22">
            <v>1</v>
          </cell>
          <cell r="M22">
            <v>0</v>
          </cell>
          <cell r="N22">
            <v>38259.35</v>
          </cell>
        </row>
        <row r="23">
          <cell r="A23" t="str">
            <v>H45202WG</v>
          </cell>
          <cell r="B23" t="str">
            <v xml:space="preserve">S220 2.5MHZ PROBE        </v>
          </cell>
          <cell r="D23">
            <v>16</v>
          </cell>
          <cell r="E23">
            <v>1384.24</v>
          </cell>
          <cell r="F23">
            <v>653.79999999999995</v>
          </cell>
          <cell r="G23">
            <v>10460.799999999999</v>
          </cell>
          <cell r="H23" t="str">
            <v>X</v>
          </cell>
          <cell r="I23">
            <v>0</v>
          </cell>
          <cell r="J23">
            <v>0</v>
          </cell>
          <cell r="K23" t="str">
            <v>p</v>
          </cell>
          <cell r="L23">
            <v>1</v>
          </cell>
          <cell r="M23">
            <v>0</v>
          </cell>
          <cell r="N23">
            <v>31837.52</v>
          </cell>
        </row>
        <row r="24">
          <cell r="A24" t="str">
            <v>H40982LL</v>
          </cell>
          <cell r="B24" t="str">
            <v xml:space="preserve">STORAGE/PRINT DICOM      </v>
          </cell>
          <cell r="D24">
            <v>26</v>
          </cell>
          <cell r="E24">
            <v>1255.625</v>
          </cell>
          <cell r="F24">
            <v>158.25</v>
          </cell>
          <cell r="G24">
            <v>4114.5</v>
          </cell>
          <cell r="H24">
            <v>0</v>
          </cell>
          <cell r="I24" t="str">
            <v>X</v>
          </cell>
          <cell r="J24">
            <v>0</v>
          </cell>
          <cell r="K24" t="str">
            <v>m</v>
          </cell>
          <cell r="L24">
            <v>1</v>
          </cell>
          <cell r="M24">
            <v>0</v>
          </cell>
          <cell r="N24">
            <v>31562.28</v>
          </cell>
        </row>
        <row r="25">
          <cell r="A25" t="str">
            <v>H45272SB</v>
          </cell>
          <cell r="B25" t="str">
            <v xml:space="preserve">227S PROBE               </v>
          </cell>
          <cell r="C25">
            <v>1</v>
          </cell>
          <cell r="D25">
            <v>17</v>
          </cell>
          <cell r="E25">
            <v>5220.82</v>
          </cell>
          <cell r="F25">
            <v>2241.5100000000002</v>
          </cell>
          <cell r="G25">
            <v>38105.67</v>
          </cell>
          <cell r="H25" t="str">
            <v>X</v>
          </cell>
          <cell r="I25">
            <v>0</v>
          </cell>
          <cell r="J25">
            <v>0</v>
          </cell>
          <cell r="K25" t="str">
            <v>p</v>
          </cell>
          <cell r="L25">
            <v>1</v>
          </cell>
          <cell r="M25">
            <v>0</v>
          </cell>
          <cell r="N25">
            <v>31324.91</v>
          </cell>
        </row>
        <row r="26">
          <cell r="A26" t="str">
            <v>H40552LH</v>
          </cell>
          <cell r="B26" t="str">
            <v xml:space="preserve">V4.2 UPGRADE             </v>
          </cell>
          <cell r="D26">
            <v>9</v>
          </cell>
          <cell r="E26">
            <v>2562.5</v>
          </cell>
          <cell r="F26">
            <v>67.14</v>
          </cell>
          <cell r="G26">
            <v>604.26</v>
          </cell>
          <cell r="H26" t="str">
            <v>X</v>
          </cell>
          <cell r="I26">
            <v>0</v>
          </cell>
          <cell r="J26">
            <v>0</v>
          </cell>
          <cell r="K26" t="str">
            <v>m</v>
          </cell>
          <cell r="L26">
            <v>1</v>
          </cell>
          <cell r="M26">
            <v>0</v>
          </cell>
          <cell r="N26">
            <v>25625</v>
          </cell>
        </row>
        <row r="27">
          <cell r="A27" t="str">
            <v>H4820KK</v>
          </cell>
          <cell r="B27" t="str">
            <v xml:space="preserve">NP200006 DVU ECHO SERVER </v>
          </cell>
          <cell r="D27">
            <v>4</v>
          </cell>
          <cell r="E27">
            <v>7713.125</v>
          </cell>
          <cell r="F27">
            <v>212.81</v>
          </cell>
          <cell r="G27">
            <v>851.24</v>
          </cell>
          <cell r="H27">
            <v>0</v>
          </cell>
          <cell r="I27" t="str">
            <v>X</v>
          </cell>
          <cell r="J27">
            <v>0</v>
          </cell>
          <cell r="K27" t="str">
            <v>m</v>
          </cell>
          <cell r="L27">
            <v>1</v>
          </cell>
          <cell r="M27">
            <v>0</v>
          </cell>
          <cell r="N27">
            <v>23139.37</v>
          </cell>
        </row>
        <row r="28">
          <cell r="A28" t="str">
            <v>H4830JC</v>
          </cell>
          <cell r="B28" t="str">
            <v>TN100119 DVU 5 APA V2 PRB</v>
          </cell>
          <cell r="D28">
            <v>16</v>
          </cell>
          <cell r="E28">
            <v>1532.242</v>
          </cell>
          <cell r="F28">
            <v>1099.82</v>
          </cell>
          <cell r="G28">
            <v>17597.12</v>
          </cell>
          <cell r="H28">
            <v>0</v>
          </cell>
          <cell r="I28" t="str">
            <v>X</v>
          </cell>
          <cell r="J28">
            <v>0</v>
          </cell>
          <cell r="K28" t="str">
            <v>p</v>
          </cell>
          <cell r="L28">
            <v>1</v>
          </cell>
          <cell r="M28">
            <v>0</v>
          </cell>
          <cell r="N28">
            <v>21225.040000000001</v>
          </cell>
        </row>
        <row r="29">
          <cell r="A29" t="str">
            <v>H40072L</v>
          </cell>
          <cell r="B29" t="str">
            <v xml:space="preserve">L5 V1 ADV CARD CALCS     </v>
          </cell>
          <cell r="D29">
            <v>9</v>
          </cell>
          <cell r="E29">
            <v>2050.29</v>
          </cell>
          <cell r="F29">
            <v>940.94</v>
          </cell>
          <cell r="G29">
            <v>8468.4599999999991</v>
          </cell>
          <cell r="H29" t="str">
            <v>X</v>
          </cell>
          <cell r="I29">
            <v>0</v>
          </cell>
          <cell r="J29">
            <v>0</v>
          </cell>
          <cell r="K29" t="str">
            <v>m</v>
          </cell>
          <cell r="L29">
            <v>1</v>
          </cell>
          <cell r="M29">
            <v>0</v>
          </cell>
          <cell r="N29">
            <v>20502.900000000001</v>
          </cell>
        </row>
        <row r="30">
          <cell r="A30" t="str">
            <v>H42572LP</v>
          </cell>
          <cell r="B30" t="str">
            <v>DOPPLER OPT. FOR L400V4BW</v>
          </cell>
          <cell r="D30">
            <v>8</v>
          </cell>
          <cell r="E30">
            <v>2562.5</v>
          </cell>
          <cell r="F30">
            <v>660.09</v>
          </cell>
          <cell r="G30">
            <v>5280.72</v>
          </cell>
          <cell r="H30">
            <v>0</v>
          </cell>
          <cell r="I30" t="str">
            <v>X</v>
          </cell>
          <cell r="J30">
            <v>0</v>
          </cell>
          <cell r="K30" t="str">
            <v>m</v>
          </cell>
          <cell r="L30">
            <v>1</v>
          </cell>
          <cell r="M30">
            <v>0</v>
          </cell>
          <cell r="N30">
            <v>20500</v>
          </cell>
        </row>
        <row r="31">
          <cell r="A31" t="str">
            <v>H45202DB</v>
          </cell>
          <cell r="B31" t="str">
            <v xml:space="preserve">L500 2MHZ DOPPLER PROBE  </v>
          </cell>
          <cell r="D31">
            <v>30</v>
          </cell>
          <cell r="E31">
            <v>818.03</v>
          </cell>
          <cell r="F31">
            <v>1065.71</v>
          </cell>
          <cell r="G31">
            <v>31971.3</v>
          </cell>
          <cell r="H31">
            <v>0</v>
          </cell>
          <cell r="I31" t="str">
            <v>X</v>
          </cell>
          <cell r="J31">
            <v>0</v>
          </cell>
          <cell r="K31" t="str">
            <v>p</v>
          </cell>
          <cell r="L31">
            <v>1</v>
          </cell>
          <cell r="M31">
            <v>0</v>
          </cell>
          <cell r="N31">
            <v>19077.87</v>
          </cell>
        </row>
        <row r="32">
          <cell r="A32" t="str">
            <v>H4061B</v>
          </cell>
          <cell r="B32" t="str">
            <v xml:space="preserve">3.5MHZ 85MM TRANSDUCER   </v>
          </cell>
          <cell r="D32">
            <v>17</v>
          </cell>
          <cell r="E32">
            <v>901.47699999999998</v>
          </cell>
          <cell r="F32">
            <v>687.26</v>
          </cell>
          <cell r="G32">
            <v>11683.42</v>
          </cell>
          <cell r="H32">
            <v>0</v>
          </cell>
          <cell r="I32" t="str">
            <v>X</v>
          </cell>
          <cell r="J32">
            <v>0</v>
          </cell>
          <cell r="K32" t="str">
            <v>p</v>
          </cell>
          <cell r="L32">
            <v>1</v>
          </cell>
          <cell r="M32">
            <v>0</v>
          </cell>
          <cell r="N32">
            <v>17916.060000000001</v>
          </cell>
        </row>
        <row r="33">
          <cell r="A33" t="str">
            <v>H4061RA</v>
          </cell>
          <cell r="B33" t="str">
            <v>7MHZ,120,TX,ENDOCAV PROBE</v>
          </cell>
          <cell r="D33">
            <v>3</v>
          </cell>
          <cell r="E33">
            <v>5034.0450000000001</v>
          </cell>
          <cell r="F33">
            <v>5034.04</v>
          </cell>
          <cell r="G33">
            <v>15102.12</v>
          </cell>
          <cell r="H33">
            <v>0</v>
          </cell>
          <cell r="I33" t="str">
            <v>X</v>
          </cell>
          <cell r="J33">
            <v>0</v>
          </cell>
          <cell r="K33" t="str">
            <v>p</v>
          </cell>
          <cell r="L33">
            <v>1</v>
          </cell>
          <cell r="M33">
            <v>0</v>
          </cell>
          <cell r="N33">
            <v>15102.14</v>
          </cell>
        </row>
        <row r="34">
          <cell r="A34" t="str">
            <v>H40602LL</v>
          </cell>
          <cell r="B34" t="str">
            <v xml:space="preserve">C551 W/FERRITE BEADS     </v>
          </cell>
          <cell r="D34">
            <v>25</v>
          </cell>
          <cell r="E34">
            <v>1865.346</v>
          </cell>
          <cell r="F34">
            <v>1157.1400000000001</v>
          </cell>
          <cell r="G34">
            <v>28928.5</v>
          </cell>
          <cell r="H34">
            <v>0</v>
          </cell>
          <cell r="I34" t="str">
            <v>X</v>
          </cell>
          <cell r="J34" t="e">
            <v>#N/A</v>
          </cell>
          <cell r="K34" t="str">
            <v>p</v>
          </cell>
          <cell r="L34">
            <v>1</v>
          </cell>
          <cell r="M34">
            <v>0</v>
          </cell>
          <cell r="N34">
            <v>14899.75</v>
          </cell>
        </row>
        <row r="35">
          <cell r="A35" t="str">
            <v>H42562LE</v>
          </cell>
          <cell r="B35" t="str">
            <v xml:space="preserve">CPU OPT./ FIELD / L400   </v>
          </cell>
          <cell r="D35">
            <v>5</v>
          </cell>
          <cell r="E35">
            <v>2785.5709999999999</v>
          </cell>
          <cell r="F35">
            <v>1425.57</v>
          </cell>
          <cell r="G35">
            <v>7127.85</v>
          </cell>
          <cell r="H35">
            <v>0</v>
          </cell>
          <cell r="I35" t="str">
            <v>X</v>
          </cell>
          <cell r="J35">
            <v>0</v>
          </cell>
          <cell r="K35" t="str">
            <v>m</v>
          </cell>
          <cell r="L35">
            <v>1</v>
          </cell>
          <cell r="M35">
            <v>0</v>
          </cell>
          <cell r="N35">
            <v>13927.86</v>
          </cell>
        </row>
        <row r="36">
          <cell r="A36" t="str">
            <v>H42522LF</v>
          </cell>
          <cell r="B36" t="str">
            <v xml:space="preserve">L400 ST-CWD KIT, PRE-MD  </v>
          </cell>
          <cell r="D36">
            <v>11</v>
          </cell>
          <cell r="E36">
            <v>1143.3</v>
          </cell>
          <cell r="F36">
            <v>601.72</v>
          </cell>
          <cell r="G36">
            <v>6618.92</v>
          </cell>
          <cell r="H36">
            <v>0</v>
          </cell>
          <cell r="I36" t="str">
            <v>X</v>
          </cell>
          <cell r="J36">
            <v>0</v>
          </cell>
          <cell r="K36" t="str">
            <v>m</v>
          </cell>
          <cell r="L36">
            <v>1</v>
          </cell>
          <cell r="M36">
            <v>0</v>
          </cell>
          <cell r="N36">
            <v>12576.3</v>
          </cell>
        </row>
        <row r="37">
          <cell r="A37" t="str">
            <v>H4029PA</v>
          </cell>
          <cell r="B37" t="str">
            <v xml:space="preserve">L500 2900 MOUNTING KIT   </v>
          </cell>
          <cell r="D37">
            <v>12</v>
          </cell>
          <cell r="E37">
            <v>844.70299999999997</v>
          </cell>
          <cell r="F37">
            <v>844.7</v>
          </cell>
          <cell r="G37">
            <v>10136.4</v>
          </cell>
          <cell r="H37" t="str">
            <v>X</v>
          </cell>
          <cell r="I37">
            <v>0</v>
          </cell>
          <cell r="J37">
            <v>0</v>
          </cell>
          <cell r="K37" t="str">
            <v>m</v>
          </cell>
          <cell r="L37">
            <v>1</v>
          </cell>
          <cell r="M37">
            <v>0</v>
          </cell>
          <cell r="N37">
            <v>10136.44</v>
          </cell>
        </row>
        <row r="38">
          <cell r="A38" t="str">
            <v>H45001GH</v>
          </cell>
          <cell r="B38" t="str">
            <v>FB200181 SYST.V 1.7/1.9 W</v>
          </cell>
          <cell r="D38">
            <v>3</v>
          </cell>
          <cell r="E38">
            <v>3024.6419999999998</v>
          </cell>
          <cell r="F38">
            <v>2171.0500000000002</v>
          </cell>
          <cell r="G38">
            <v>6513.15</v>
          </cell>
          <cell r="H38" t="str">
            <v>X</v>
          </cell>
          <cell r="I38">
            <v>0</v>
          </cell>
          <cell r="J38">
            <v>0</v>
          </cell>
          <cell r="K38" t="str">
            <v>m</v>
          </cell>
          <cell r="L38">
            <v>1</v>
          </cell>
          <cell r="M38">
            <v>0</v>
          </cell>
          <cell r="N38">
            <v>9760.51</v>
          </cell>
        </row>
        <row r="39">
          <cell r="A39" t="str">
            <v>H45001GH</v>
          </cell>
          <cell r="B39" t="str">
            <v>FB200181 SYST.V 1.7/1.9 W</v>
          </cell>
          <cell r="D39">
            <v>1</v>
          </cell>
          <cell r="E39">
            <v>3024.6419999999998</v>
          </cell>
          <cell r="F39">
            <v>2171.0500000000002</v>
          </cell>
          <cell r="G39">
            <v>2171.0500000000002</v>
          </cell>
          <cell r="H39" t="str">
            <v>X</v>
          </cell>
          <cell r="I39">
            <v>0</v>
          </cell>
          <cell r="J39">
            <v>0</v>
          </cell>
          <cell r="K39" t="str">
            <v>m</v>
          </cell>
          <cell r="L39">
            <v>1</v>
          </cell>
          <cell r="M39">
            <v>0</v>
          </cell>
          <cell r="N39">
            <v>9760.51</v>
          </cell>
        </row>
        <row r="40">
          <cell r="A40" t="str">
            <v>H40092L</v>
          </cell>
          <cell r="B40" t="str">
            <v xml:space="preserve">POWER DOPPLER IMAGING    </v>
          </cell>
          <cell r="D40">
            <v>5</v>
          </cell>
          <cell r="E40">
            <v>1887.6</v>
          </cell>
          <cell r="F40">
            <v>925.27</v>
          </cell>
          <cell r="G40">
            <v>4626.3500000000004</v>
          </cell>
          <cell r="H40" t="str">
            <v>X</v>
          </cell>
          <cell r="I40">
            <v>0</v>
          </cell>
          <cell r="J40">
            <v>0</v>
          </cell>
          <cell r="K40" t="str">
            <v>m</v>
          </cell>
          <cell r="L40">
            <v>1</v>
          </cell>
          <cell r="M40">
            <v>0</v>
          </cell>
          <cell r="N40">
            <v>9438</v>
          </cell>
        </row>
        <row r="41">
          <cell r="A41" t="str">
            <v>H40612S</v>
          </cell>
          <cell r="B41" t="str">
            <v>3.5MHZ,80DG/UCONV/SECT/PB</v>
          </cell>
          <cell r="D41">
            <v>7</v>
          </cell>
          <cell r="E41">
            <v>1337.97</v>
          </cell>
          <cell r="F41">
            <v>950.23</v>
          </cell>
          <cell r="G41">
            <v>6651.61</v>
          </cell>
          <cell r="H41" t="str">
            <v>X</v>
          </cell>
          <cell r="I41">
            <v>0</v>
          </cell>
          <cell r="J41">
            <v>0</v>
          </cell>
          <cell r="K41" t="str">
            <v>p</v>
          </cell>
          <cell r="L41">
            <v>1</v>
          </cell>
          <cell r="M41">
            <v>0</v>
          </cell>
          <cell r="N41">
            <v>9365.7900000000009</v>
          </cell>
        </row>
        <row r="42">
          <cell r="A42" t="str">
            <v>H4830JB</v>
          </cell>
          <cell r="B42" t="str">
            <v>TK100104DVU 3.25APA V2PRB</v>
          </cell>
          <cell r="D42">
            <v>7</v>
          </cell>
          <cell r="E42">
            <v>1487.306</v>
          </cell>
          <cell r="F42">
            <v>1067.57</v>
          </cell>
          <cell r="G42">
            <v>7472.99</v>
          </cell>
          <cell r="H42">
            <v>0</v>
          </cell>
          <cell r="I42" t="str">
            <v>X</v>
          </cell>
          <cell r="J42">
            <v>0</v>
          </cell>
          <cell r="K42" t="str">
            <v>p</v>
          </cell>
          <cell r="L42">
            <v>1</v>
          </cell>
          <cell r="M42">
            <v>0</v>
          </cell>
          <cell r="N42">
            <v>8817</v>
          </cell>
        </row>
        <row r="43">
          <cell r="A43" t="str">
            <v>H40562LE</v>
          </cell>
          <cell r="B43" t="str">
            <v xml:space="preserve">HEIGHT UP OPTION         </v>
          </cell>
          <cell r="D43">
            <v>16</v>
          </cell>
          <cell r="E43">
            <v>459.37400000000002</v>
          </cell>
          <cell r="F43">
            <v>239.43</v>
          </cell>
          <cell r="G43">
            <v>3830.88</v>
          </cell>
          <cell r="H43">
            <v>0</v>
          </cell>
          <cell r="I43" t="str">
            <v>X</v>
          </cell>
          <cell r="J43">
            <v>0</v>
          </cell>
          <cell r="K43" t="str">
            <v>m</v>
          </cell>
          <cell r="L43">
            <v>1</v>
          </cell>
          <cell r="M43">
            <v>0</v>
          </cell>
          <cell r="N43">
            <v>7857.33</v>
          </cell>
        </row>
        <row r="44">
          <cell r="A44" t="str">
            <v>H40062LF</v>
          </cell>
          <cell r="B44" t="str">
            <v>LOGIQ500 CARDIAC IQPCBKIT</v>
          </cell>
          <cell r="D44">
            <v>6</v>
          </cell>
          <cell r="E44">
            <v>1252.9549999999999</v>
          </cell>
          <cell r="F44">
            <v>572.54999999999995</v>
          </cell>
          <cell r="G44">
            <v>3435.3</v>
          </cell>
          <cell r="H44" t="str">
            <v>X</v>
          </cell>
          <cell r="I44">
            <v>0</v>
          </cell>
          <cell r="J44">
            <v>0</v>
          </cell>
          <cell r="K44" t="str">
            <v>m</v>
          </cell>
          <cell r="L44">
            <v>1</v>
          </cell>
          <cell r="M44">
            <v>0</v>
          </cell>
          <cell r="N44">
            <v>7517.73</v>
          </cell>
        </row>
        <row r="45">
          <cell r="A45" t="str">
            <v>H4840JC</v>
          </cell>
          <cell r="B45" t="str">
            <v>066E2800 DVU UP2800 PRNTR</v>
          </cell>
          <cell r="D45">
            <v>5</v>
          </cell>
          <cell r="E45">
            <v>1781.9010000000001</v>
          </cell>
          <cell r="F45">
            <v>1245.82</v>
          </cell>
          <cell r="G45">
            <v>6229.1</v>
          </cell>
          <cell r="H45" t="str">
            <v>X</v>
          </cell>
          <cell r="I45">
            <v>0</v>
          </cell>
          <cell r="J45">
            <v>0</v>
          </cell>
          <cell r="K45" t="str">
            <v>a</v>
          </cell>
          <cell r="L45">
            <v>1</v>
          </cell>
          <cell r="M45">
            <v>0</v>
          </cell>
          <cell r="N45">
            <v>7403.89</v>
          </cell>
        </row>
        <row r="46">
          <cell r="A46" t="str">
            <v>H40542LC</v>
          </cell>
          <cell r="B46" t="str">
            <v xml:space="preserve">V4.10 UPGRADE E, AM      </v>
          </cell>
          <cell r="D46">
            <v>55</v>
          </cell>
          <cell r="E46">
            <v>131.19999999999999</v>
          </cell>
          <cell r="F46">
            <v>7.84</v>
          </cell>
          <cell r="G46">
            <v>431.2</v>
          </cell>
          <cell r="H46" t="str">
            <v>X</v>
          </cell>
          <cell r="I46">
            <v>0</v>
          </cell>
          <cell r="J46">
            <v>0</v>
          </cell>
          <cell r="K46" t="str">
            <v>m</v>
          </cell>
          <cell r="L46">
            <v>1</v>
          </cell>
          <cell r="M46">
            <v>0</v>
          </cell>
          <cell r="N46">
            <v>7216</v>
          </cell>
        </row>
        <row r="47">
          <cell r="A47" t="str">
            <v>H4830LG</v>
          </cell>
          <cell r="B47" t="str">
            <v>DVU 100-02907-00 3.5MI-2D</v>
          </cell>
          <cell r="D47">
            <v>2</v>
          </cell>
          <cell r="E47">
            <v>3605.7860000000001</v>
          </cell>
          <cell r="F47">
            <v>3741.12</v>
          </cell>
          <cell r="G47">
            <v>7482.24</v>
          </cell>
          <cell r="H47" t="str">
            <v>X</v>
          </cell>
          <cell r="I47">
            <v>0</v>
          </cell>
          <cell r="J47">
            <v>0</v>
          </cell>
          <cell r="K47" t="str">
            <v>p</v>
          </cell>
          <cell r="L47">
            <v>1</v>
          </cell>
          <cell r="M47">
            <v>0</v>
          </cell>
          <cell r="N47">
            <v>7211.57</v>
          </cell>
        </row>
        <row r="48">
          <cell r="A48" t="str">
            <v>H4830JD</v>
          </cell>
          <cell r="B48" t="str">
            <v>TT100101DVU 7.5APA V2 PRB</v>
          </cell>
          <cell r="D48">
            <v>6</v>
          </cell>
          <cell r="E48">
            <v>1199.5170000000001</v>
          </cell>
          <cell r="F48">
            <v>1060.55</v>
          </cell>
          <cell r="G48">
            <v>6363.3</v>
          </cell>
          <cell r="H48">
            <v>0</v>
          </cell>
          <cell r="I48" t="str">
            <v>X</v>
          </cell>
          <cell r="J48">
            <v>0</v>
          </cell>
          <cell r="K48" t="str">
            <v>p</v>
          </cell>
          <cell r="L48">
            <v>1</v>
          </cell>
          <cell r="M48">
            <v>0</v>
          </cell>
          <cell r="N48">
            <v>7197.1</v>
          </cell>
        </row>
        <row r="49">
          <cell r="A49" t="str">
            <v>H4010JA</v>
          </cell>
          <cell r="B49" t="str">
            <v>HP340 PRINTER MOUNTNG KIT</v>
          </cell>
          <cell r="D49">
            <v>11</v>
          </cell>
          <cell r="E49">
            <v>652.64700000000005</v>
          </cell>
          <cell r="F49">
            <v>652.65</v>
          </cell>
          <cell r="G49">
            <v>7179.15</v>
          </cell>
          <cell r="H49" t="str">
            <v>X</v>
          </cell>
          <cell r="I49">
            <v>0</v>
          </cell>
          <cell r="J49">
            <v>0</v>
          </cell>
          <cell r="K49" t="str">
            <v>a</v>
          </cell>
          <cell r="L49">
            <v>1</v>
          </cell>
          <cell r="M49">
            <v>0</v>
          </cell>
          <cell r="N49">
            <v>7179.12</v>
          </cell>
        </row>
        <row r="50">
          <cell r="A50" t="str">
            <v>H4010JA</v>
          </cell>
          <cell r="B50" t="str">
            <v>HP340 PRINTER MOUNTNG KIT</v>
          </cell>
          <cell r="D50">
            <v>10</v>
          </cell>
          <cell r="E50">
            <v>652.64700000000005</v>
          </cell>
          <cell r="F50">
            <v>652.65</v>
          </cell>
          <cell r="G50">
            <v>6526.5</v>
          </cell>
          <cell r="H50" t="str">
            <v>X</v>
          </cell>
          <cell r="I50">
            <v>0</v>
          </cell>
          <cell r="J50">
            <v>0</v>
          </cell>
          <cell r="K50" t="str">
            <v>a</v>
          </cell>
          <cell r="L50">
            <v>1</v>
          </cell>
          <cell r="M50">
            <v>0</v>
          </cell>
          <cell r="N50">
            <v>7179.12</v>
          </cell>
        </row>
        <row r="51">
          <cell r="A51" t="str">
            <v>H4500LK</v>
          </cell>
          <cell r="B51" t="str">
            <v xml:space="preserve">LIFTER KIT L400/500      </v>
          </cell>
          <cell r="D51">
            <v>23</v>
          </cell>
          <cell r="E51">
            <v>293.28899999999999</v>
          </cell>
          <cell r="F51">
            <v>293.29000000000002</v>
          </cell>
          <cell r="G51">
            <v>6745.67</v>
          </cell>
          <cell r="H51" t="str">
            <v>X</v>
          </cell>
          <cell r="I51">
            <v>0</v>
          </cell>
          <cell r="J51">
            <v>0</v>
          </cell>
          <cell r="K51" t="str">
            <v>m</v>
          </cell>
          <cell r="L51">
            <v>1</v>
          </cell>
          <cell r="M51">
            <v>0</v>
          </cell>
          <cell r="N51">
            <v>6745.65</v>
          </cell>
        </row>
        <row r="52">
          <cell r="A52" t="str">
            <v>H40982LD</v>
          </cell>
          <cell r="B52" t="str">
            <v>OGIQ500MD MR3 UPGRADE KIT</v>
          </cell>
          <cell r="D52">
            <v>5</v>
          </cell>
          <cell r="E52">
            <v>1252.827</v>
          </cell>
          <cell r="F52">
            <v>1184.8599999999999</v>
          </cell>
          <cell r="G52">
            <v>5924.3</v>
          </cell>
          <cell r="H52" t="str">
            <v>X</v>
          </cell>
          <cell r="I52">
            <v>0</v>
          </cell>
          <cell r="J52">
            <v>0</v>
          </cell>
          <cell r="K52" t="str">
            <v>u</v>
          </cell>
          <cell r="L52">
            <v>1</v>
          </cell>
          <cell r="M52">
            <v>0</v>
          </cell>
          <cell r="N52">
            <v>6264.14</v>
          </cell>
        </row>
        <row r="53">
          <cell r="A53">
            <v>2157697</v>
          </cell>
          <cell r="B53" t="str">
            <v xml:space="preserve">LA39 BIOPSY KIT          </v>
          </cell>
          <cell r="D53">
            <v>100</v>
          </cell>
          <cell r="E53">
            <v>325.41199999999998</v>
          </cell>
          <cell r="F53">
            <v>325.41000000000003</v>
          </cell>
          <cell r="G53">
            <v>32541</v>
          </cell>
          <cell r="H53" t="str">
            <v>X</v>
          </cell>
          <cell r="I53">
            <v>0</v>
          </cell>
          <cell r="J53">
            <v>0</v>
          </cell>
          <cell r="K53" t="str">
            <v>a</v>
          </cell>
          <cell r="L53">
            <v>1</v>
          </cell>
          <cell r="M53">
            <v>0</v>
          </cell>
          <cell r="N53">
            <v>6182.83</v>
          </cell>
        </row>
        <row r="54">
          <cell r="A54" t="str">
            <v>H40982LB</v>
          </cell>
          <cell r="B54" t="str">
            <v xml:space="preserve">L500MD V4.0 UPGRADE KIT  </v>
          </cell>
          <cell r="D54">
            <v>3</v>
          </cell>
          <cell r="E54">
            <v>2019.83</v>
          </cell>
          <cell r="F54">
            <v>1342.19</v>
          </cell>
          <cell r="G54">
            <v>4026.57</v>
          </cell>
          <cell r="H54" t="str">
            <v>X</v>
          </cell>
          <cell r="I54">
            <v>0</v>
          </cell>
          <cell r="J54">
            <v>0</v>
          </cell>
          <cell r="K54" t="str">
            <v>u</v>
          </cell>
          <cell r="L54">
            <v>1</v>
          </cell>
          <cell r="M54">
            <v>0</v>
          </cell>
          <cell r="N54">
            <v>6059.49</v>
          </cell>
        </row>
        <row r="55">
          <cell r="A55" t="str">
            <v>H4820JS</v>
          </cell>
          <cell r="B55" t="str">
            <v>SONY 19 MONITOR         "</v>
          </cell>
          <cell r="D55">
            <v>10</v>
          </cell>
          <cell r="E55" t="e">
            <v>#N/A</v>
          </cell>
          <cell r="F55">
            <v>774.06</v>
          </cell>
          <cell r="G55">
            <v>7740.6</v>
          </cell>
          <cell r="H55" t="str">
            <v>X</v>
          </cell>
          <cell r="I55">
            <v>0</v>
          </cell>
          <cell r="J55">
            <v>0</v>
          </cell>
          <cell r="K55" t="str">
            <v>m</v>
          </cell>
          <cell r="L55">
            <v>1</v>
          </cell>
          <cell r="M55">
            <v>1</v>
          </cell>
          <cell r="N55">
            <v>0</v>
          </cell>
        </row>
        <row r="56">
          <cell r="A56" t="str">
            <v>H4029NA</v>
          </cell>
          <cell r="B56" t="str">
            <v xml:space="preserve">L400 2900 MOUNTING KIT   </v>
          </cell>
          <cell r="D56">
            <v>13</v>
          </cell>
          <cell r="E56" t="e">
            <v>#N/A</v>
          </cell>
          <cell r="F56">
            <v>301.5</v>
          </cell>
          <cell r="G56">
            <v>3919.5</v>
          </cell>
          <cell r="H56" t="str">
            <v>X</v>
          </cell>
          <cell r="I56">
            <v>0</v>
          </cell>
          <cell r="J56">
            <v>0</v>
          </cell>
          <cell r="K56" t="str">
            <v>m</v>
          </cell>
          <cell r="L56">
            <v>1</v>
          </cell>
          <cell r="M56">
            <v>1</v>
          </cell>
          <cell r="N56">
            <v>0</v>
          </cell>
        </row>
        <row r="57">
          <cell r="A57" t="str">
            <v>H4200TT</v>
          </cell>
          <cell r="B57" t="str">
            <v xml:space="preserve">PROVIDEO 12 VHS VCR ONLY </v>
          </cell>
          <cell r="D57">
            <v>1</v>
          </cell>
          <cell r="E57" t="e">
            <v>#N/A</v>
          </cell>
          <cell r="F57">
            <v>295.42</v>
          </cell>
          <cell r="G57">
            <v>295.42</v>
          </cell>
          <cell r="H57" t="str">
            <v>X</v>
          </cell>
          <cell r="I57">
            <v>0</v>
          </cell>
          <cell r="J57">
            <v>0</v>
          </cell>
          <cell r="K57" t="str">
            <v>a</v>
          </cell>
          <cell r="L57">
            <v>1</v>
          </cell>
          <cell r="M57">
            <v>1</v>
          </cell>
          <cell r="N57">
            <v>0</v>
          </cell>
        </row>
        <row r="58">
          <cell r="A58" t="str">
            <v>H45001CA</v>
          </cell>
          <cell r="B58" t="str">
            <v xml:space="preserve">ANTHRO MOBILE CART       </v>
          </cell>
          <cell r="D58">
            <v>1</v>
          </cell>
          <cell r="E58" t="e">
            <v>#N/A</v>
          </cell>
          <cell r="F58">
            <v>251.95</v>
          </cell>
          <cell r="G58">
            <v>251.95</v>
          </cell>
          <cell r="H58" t="str">
            <v>X</v>
          </cell>
          <cell r="I58">
            <v>0</v>
          </cell>
          <cell r="J58">
            <v>0</v>
          </cell>
          <cell r="K58" t="str">
            <v>m</v>
          </cell>
          <cell r="L58">
            <v>1</v>
          </cell>
          <cell r="M58">
            <v>1</v>
          </cell>
          <cell r="N58">
            <v>0</v>
          </cell>
        </row>
        <row r="59">
          <cell r="A59" t="str">
            <v>H4120SR</v>
          </cell>
          <cell r="B59" t="str">
            <v>SVO9500MD SVHS VIDEO RECD</v>
          </cell>
          <cell r="D59">
            <v>1</v>
          </cell>
          <cell r="E59" t="e">
            <v>#N/A</v>
          </cell>
          <cell r="F59">
            <v>2284.62</v>
          </cell>
          <cell r="G59">
            <v>2284.62</v>
          </cell>
          <cell r="H59" t="str">
            <v>X</v>
          </cell>
          <cell r="I59">
            <v>0</v>
          </cell>
          <cell r="J59">
            <v>0</v>
          </cell>
          <cell r="K59" t="str">
            <v>a</v>
          </cell>
          <cell r="L59">
            <v>1</v>
          </cell>
          <cell r="M59">
            <v>1</v>
          </cell>
          <cell r="N59">
            <v>0</v>
          </cell>
        </row>
        <row r="60">
          <cell r="A60" t="str">
            <v>H4500CN</v>
          </cell>
          <cell r="B60" t="str">
            <v xml:space="preserve">CINE MEMORY BOARD        </v>
          </cell>
          <cell r="D60">
            <v>3</v>
          </cell>
          <cell r="E60" t="e">
            <v>#N/A</v>
          </cell>
          <cell r="F60">
            <v>1472.32</v>
          </cell>
          <cell r="G60">
            <v>4416.96</v>
          </cell>
          <cell r="H60" t="str">
            <v>X</v>
          </cell>
          <cell r="I60">
            <v>0</v>
          </cell>
          <cell r="J60">
            <v>0</v>
          </cell>
          <cell r="K60" t="str">
            <v>m</v>
          </cell>
          <cell r="L60">
            <v>1</v>
          </cell>
          <cell r="M60">
            <v>1</v>
          </cell>
          <cell r="N60">
            <v>0</v>
          </cell>
        </row>
        <row r="61">
          <cell r="A61" t="str">
            <v>H4400SW</v>
          </cell>
          <cell r="B61" t="str">
            <v xml:space="preserve">DMC-2 SOFTWARE           </v>
          </cell>
          <cell r="D61">
            <v>1</v>
          </cell>
          <cell r="E61" t="e">
            <v>#N/A</v>
          </cell>
          <cell r="F61">
            <v>1241.17</v>
          </cell>
          <cell r="G61">
            <v>1241.17</v>
          </cell>
          <cell r="H61" t="str">
            <v>X</v>
          </cell>
          <cell r="I61">
            <v>0</v>
          </cell>
          <cell r="J61">
            <v>0</v>
          </cell>
          <cell r="K61" t="str">
            <v>m</v>
          </cell>
          <cell r="L61">
            <v>1</v>
          </cell>
          <cell r="M61">
            <v>1</v>
          </cell>
          <cell r="N61">
            <v>0</v>
          </cell>
        </row>
        <row r="62">
          <cell r="A62" t="str">
            <v>H4061F</v>
          </cell>
          <cell r="B62" t="str">
            <v xml:space="preserve">5.0MHZ 54MM TRANSDUCER   </v>
          </cell>
          <cell r="D62">
            <v>2</v>
          </cell>
          <cell r="E62" t="e">
            <v>#N/A</v>
          </cell>
          <cell r="F62">
            <v>1120.8</v>
          </cell>
          <cell r="G62">
            <v>2241.6</v>
          </cell>
          <cell r="H62" t="str">
            <v>X</v>
          </cell>
          <cell r="I62">
            <v>0</v>
          </cell>
          <cell r="J62">
            <v>0</v>
          </cell>
          <cell r="K62" t="str">
            <v>p</v>
          </cell>
          <cell r="L62">
            <v>1</v>
          </cell>
          <cell r="M62">
            <v>1</v>
          </cell>
          <cell r="N62">
            <v>0</v>
          </cell>
        </row>
        <row r="63">
          <cell r="A63" t="str">
            <v>H45001BG</v>
          </cell>
          <cell r="B63" t="str">
            <v>TG100103 2.5MHZ APA PROBE</v>
          </cell>
          <cell r="D63">
            <v>5</v>
          </cell>
          <cell r="E63" t="e">
            <v>#N/A</v>
          </cell>
          <cell r="F63">
            <v>1067.57</v>
          </cell>
          <cell r="G63">
            <v>5337.85</v>
          </cell>
          <cell r="H63">
            <v>0</v>
          </cell>
          <cell r="I63" t="str">
            <v>X</v>
          </cell>
          <cell r="J63">
            <v>0</v>
          </cell>
          <cell r="K63" t="str">
            <v>p</v>
          </cell>
          <cell r="L63">
            <v>1</v>
          </cell>
          <cell r="M63">
            <v>1</v>
          </cell>
          <cell r="N63">
            <v>0</v>
          </cell>
        </row>
        <row r="64">
          <cell r="A64" t="str">
            <v>H4061D</v>
          </cell>
          <cell r="B64" t="str">
            <v xml:space="preserve">3.5MHZ 85MM TRANSDUCER   </v>
          </cell>
          <cell r="D64">
            <v>1</v>
          </cell>
          <cell r="E64" t="e">
            <v>#N/A</v>
          </cell>
          <cell r="F64">
            <v>1064.53</v>
          </cell>
          <cell r="G64">
            <v>1064.53</v>
          </cell>
          <cell r="H64" t="str">
            <v>X</v>
          </cell>
          <cell r="I64">
            <v>0</v>
          </cell>
          <cell r="J64">
            <v>0</v>
          </cell>
          <cell r="K64" t="str">
            <v>p</v>
          </cell>
          <cell r="L64">
            <v>1</v>
          </cell>
          <cell r="M64">
            <v>1</v>
          </cell>
          <cell r="N64">
            <v>0</v>
          </cell>
        </row>
        <row r="65">
          <cell r="A65" t="str">
            <v>H4810JG</v>
          </cell>
          <cell r="B65" t="str">
            <v>FA200536DVU APA PRB SPPRT</v>
          </cell>
          <cell r="D65">
            <v>1</v>
          </cell>
          <cell r="E65" t="e">
            <v>#N/A</v>
          </cell>
          <cell r="F65">
            <v>962.53</v>
          </cell>
          <cell r="G65">
            <v>962.53</v>
          </cell>
          <cell r="H65">
            <v>0</v>
          </cell>
          <cell r="I65" t="str">
            <v>X</v>
          </cell>
          <cell r="J65">
            <v>0</v>
          </cell>
          <cell r="K65" t="str">
            <v>m</v>
          </cell>
          <cell r="L65">
            <v>1</v>
          </cell>
          <cell r="M65">
            <v>1</v>
          </cell>
          <cell r="N65">
            <v>0</v>
          </cell>
        </row>
        <row r="66">
          <cell r="A66" t="str">
            <v>H42522LG</v>
          </cell>
          <cell r="B66" t="str">
            <v>L400 MD UPKIT FOR E,AM,AS</v>
          </cell>
          <cell r="D66">
            <v>6</v>
          </cell>
          <cell r="E66" t="e">
            <v>#N/A</v>
          </cell>
          <cell r="F66">
            <v>854.12</v>
          </cell>
          <cell r="G66">
            <v>5124.72</v>
          </cell>
          <cell r="H66" t="str">
            <v>X</v>
          </cell>
          <cell r="I66">
            <v>0</v>
          </cell>
          <cell r="J66">
            <v>0</v>
          </cell>
          <cell r="K66" t="str">
            <v>m</v>
          </cell>
          <cell r="L66">
            <v>1</v>
          </cell>
          <cell r="M66">
            <v>1</v>
          </cell>
          <cell r="N66">
            <v>0</v>
          </cell>
        </row>
        <row r="67">
          <cell r="A67" t="str">
            <v>H46022LI</v>
          </cell>
          <cell r="B67" t="str">
            <v xml:space="preserve">LI PROBE                 </v>
          </cell>
          <cell r="D67">
            <v>2</v>
          </cell>
          <cell r="E67" t="e">
            <v>#N/A</v>
          </cell>
          <cell r="F67">
            <v>836.94</v>
          </cell>
          <cell r="G67">
            <v>1673.88</v>
          </cell>
          <cell r="H67" t="str">
            <v>X</v>
          </cell>
          <cell r="I67">
            <v>0</v>
          </cell>
          <cell r="J67">
            <v>0</v>
          </cell>
          <cell r="K67" t="str">
            <v>p</v>
          </cell>
          <cell r="L67">
            <v>1</v>
          </cell>
          <cell r="M67">
            <v>1</v>
          </cell>
          <cell r="N67">
            <v>0</v>
          </cell>
        </row>
        <row r="68">
          <cell r="A68" t="str">
            <v>H46222AB</v>
          </cell>
          <cell r="B68" t="str">
            <v>BIOPSY GUIDE FOR H45202FK</v>
          </cell>
          <cell r="D68">
            <v>1</v>
          </cell>
          <cell r="E68" t="e">
            <v>#N/A</v>
          </cell>
          <cell r="F68">
            <v>740.53</v>
          </cell>
          <cell r="G68">
            <v>740.53</v>
          </cell>
          <cell r="H68" t="str">
            <v>X</v>
          </cell>
          <cell r="I68">
            <v>0</v>
          </cell>
          <cell r="J68">
            <v>0</v>
          </cell>
          <cell r="K68" t="str">
            <v>m</v>
          </cell>
          <cell r="L68">
            <v>1</v>
          </cell>
          <cell r="M68">
            <v>1</v>
          </cell>
          <cell r="N68">
            <v>0</v>
          </cell>
        </row>
        <row r="69">
          <cell r="A69" t="str">
            <v>H4061H</v>
          </cell>
          <cell r="B69" t="str">
            <v xml:space="preserve">7.5 MHZ LINEAR PROBE     </v>
          </cell>
          <cell r="D69">
            <v>1</v>
          </cell>
          <cell r="E69" t="e">
            <v>#N/A</v>
          </cell>
          <cell r="F69">
            <v>740.11</v>
          </cell>
          <cell r="G69">
            <v>740.11</v>
          </cell>
          <cell r="H69" t="str">
            <v>X</v>
          </cell>
          <cell r="I69">
            <v>0</v>
          </cell>
          <cell r="J69">
            <v>0</v>
          </cell>
          <cell r="K69" t="str">
            <v>p</v>
          </cell>
          <cell r="L69">
            <v>1</v>
          </cell>
          <cell r="M69">
            <v>1</v>
          </cell>
          <cell r="N69">
            <v>0</v>
          </cell>
        </row>
        <row r="70">
          <cell r="A70" t="str">
            <v>H4500TZ</v>
          </cell>
          <cell r="B70" t="str">
            <v>URO STEPPER TEMPLATE,17GA</v>
          </cell>
          <cell r="D70">
            <v>2</v>
          </cell>
          <cell r="E70" t="e">
            <v>#N/A</v>
          </cell>
          <cell r="F70">
            <v>688.42</v>
          </cell>
          <cell r="G70">
            <v>1376.84</v>
          </cell>
          <cell r="H70" t="str">
            <v>X</v>
          </cell>
          <cell r="I70">
            <v>0</v>
          </cell>
          <cell r="J70">
            <v>0</v>
          </cell>
          <cell r="K70" t="str">
            <v>m</v>
          </cell>
          <cell r="L70">
            <v>1</v>
          </cell>
          <cell r="M70">
            <v>1</v>
          </cell>
          <cell r="N70">
            <v>0</v>
          </cell>
        </row>
        <row r="71">
          <cell r="A71" t="str">
            <v>H45222CS</v>
          </cell>
          <cell r="B71" t="str">
            <v>U/S TRANS.3.5, MICROCONVX</v>
          </cell>
          <cell r="D71">
            <v>19</v>
          </cell>
          <cell r="E71" t="e">
            <v>#N/A</v>
          </cell>
          <cell r="F71">
            <v>621.96</v>
          </cell>
          <cell r="G71">
            <v>11817.24</v>
          </cell>
          <cell r="H71" t="str">
            <v>X</v>
          </cell>
          <cell r="I71">
            <v>0</v>
          </cell>
          <cell r="J71">
            <v>0</v>
          </cell>
          <cell r="K71" t="str">
            <v>p</v>
          </cell>
          <cell r="L71">
            <v>1</v>
          </cell>
          <cell r="M71">
            <v>1</v>
          </cell>
          <cell r="N71">
            <v>0</v>
          </cell>
        </row>
        <row r="72">
          <cell r="A72" t="str">
            <v>H4061A</v>
          </cell>
          <cell r="B72" t="str">
            <v xml:space="preserve">5.0MHZ 42MM TRANSDUCER   </v>
          </cell>
          <cell r="D72">
            <v>8</v>
          </cell>
          <cell r="E72" t="e">
            <v>#N/A</v>
          </cell>
          <cell r="F72">
            <v>606.99</v>
          </cell>
          <cell r="G72">
            <v>4855.92</v>
          </cell>
          <cell r="H72" t="str">
            <v>X</v>
          </cell>
          <cell r="I72">
            <v>0</v>
          </cell>
          <cell r="J72">
            <v>0</v>
          </cell>
          <cell r="K72" t="str">
            <v>p</v>
          </cell>
          <cell r="L72">
            <v>1</v>
          </cell>
          <cell r="M72">
            <v>1</v>
          </cell>
          <cell r="N72">
            <v>0</v>
          </cell>
        </row>
        <row r="73">
          <cell r="A73" t="str">
            <v>H40062L</v>
          </cell>
          <cell r="B73" t="str">
            <v xml:space="preserve">LOGIQ500VER2.00KITGEMS-E </v>
          </cell>
          <cell r="D73">
            <v>1</v>
          </cell>
          <cell r="E73" t="e">
            <v>#N/A</v>
          </cell>
          <cell r="F73">
            <v>597.66</v>
          </cell>
          <cell r="G73">
            <v>597.66</v>
          </cell>
          <cell r="H73" t="str">
            <v>X</v>
          </cell>
          <cell r="I73">
            <v>0</v>
          </cell>
          <cell r="J73">
            <v>0</v>
          </cell>
          <cell r="K73" t="str">
            <v>m</v>
          </cell>
          <cell r="L73">
            <v>1</v>
          </cell>
          <cell r="M73">
            <v>1</v>
          </cell>
          <cell r="N73">
            <v>0</v>
          </cell>
        </row>
        <row r="74">
          <cell r="A74" t="str">
            <v>H45001DD</v>
          </cell>
          <cell r="B74" t="str">
            <v>EP200032 SV EXT.ISOL.ETHE</v>
          </cell>
          <cell r="D74">
            <v>6</v>
          </cell>
          <cell r="E74" t="e">
            <v>#N/A</v>
          </cell>
          <cell r="F74">
            <v>548.79999999999995</v>
          </cell>
          <cell r="G74">
            <v>3292.8</v>
          </cell>
          <cell r="H74">
            <v>0</v>
          </cell>
          <cell r="I74" t="str">
            <v>X</v>
          </cell>
          <cell r="J74">
            <v>0</v>
          </cell>
          <cell r="K74" t="str">
            <v>m</v>
          </cell>
          <cell r="L74">
            <v>1</v>
          </cell>
          <cell r="M74">
            <v>1</v>
          </cell>
          <cell r="N74">
            <v>0</v>
          </cell>
        </row>
        <row r="75">
          <cell r="A75" t="str">
            <v>H4700KA</v>
          </cell>
          <cell r="B75" t="str">
            <v xml:space="preserve">KODAK IAU ANALOG         </v>
          </cell>
          <cell r="D75">
            <v>3</v>
          </cell>
          <cell r="E75" t="e">
            <v>#N/A</v>
          </cell>
          <cell r="F75">
            <v>507.09</v>
          </cell>
          <cell r="G75">
            <v>1521.27</v>
          </cell>
          <cell r="H75" t="str">
            <v>X</v>
          </cell>
          <cell r="I75">
            <v>0</v>
          </cell>
          <cell r="J75">
            <v>0</v>
          </cell>
          <cell r="K75" t="str">
            <v>m</v>
          </cell>
          <cell r="L75">
            <v>1</v>
          </cell>
          <cell r="M75">
            <v>1</v>
          </cell>
          <cell r="N75">
            <v>0</v>
          </cell>
        </row>
        <row r="76">
          <cell r="A76" t="str">
            <v>H4222AH</v>
          </cell>
          <cell r="B76" t="str">
            <v>BX GUIDE F/ANGLE HDL.PRBE</v>
          </cell>
          <cell r="D76">
            <v>5</v>
          </cell>
          <cell r="E76" t="e">
            <v>#N/A</v>
          </cell>
          <cell r="F76">
            <v>492.83</v>
          </cell>
          <cell r="G76">
            <v>2464.15</v>
          </cell>
          <cell r="H76" t="str">
            <v>X</v>
          </cell>
          <cell r="I76">
            <v>0</v>
          </cell>
          <cell r="J76">
            <v>0</v>
          </cell>
          <cell r="K76" t="str">
            <v>m</v>
          </cell>
          <cell r="L76">
            <v>1</v>
          </cell>
          <cell r="M76">
            <v>1</v>
          </cell>
          <cell r="N76">
            <v>0</v>
          </cell>
        </row>
        <row r="77">
          <cell r="A77" t="str">
            <v>H4800MM</v>
          </cell>
          <cell r="B77" t="str">
            <v>062A0001DVU HRT SND MCRPH</v>
          </cell>
          <cell r="D77">
            <v>3</v>
          </cell>
          <cell r="E77" t="e">
            <v>#N/A</v>
          </cell>
          <cell r="F77">
            <v>475.28</v>
          </cell>
          <cell r="G77">
            <v>1425.84</v>
          </cell>
          <cell r="H77">
            <v>0</v>
          </cell>
          <cell r="I77" t="str">
            <v>X</v>
          </cell>
          <cell r="J77">
            <v>0</v>
          </cell>
          <cell r="K77" t="str">
            <v>m</v>
          </cell>
          <cell r="L77">
            <v>1</v>
          </cell>
          <cell r="M77">
            <v>1</v>
          </cell>
          <cell r="N77">
            <v>0</v>
          </cell>
        </row>
        <row r="78">
          <cell r="A78" t="str">
            <v>H41142LB</v>
          </cell>
          <cell r="B78" t="str">
            <v>UPGRADE KIT V3.3-&gt;V4 SYS.</v>
          </cell>
          <cell r="D78">
            <v>3</v>
          </cell>
          <cell r="E78" t="e">
            <v>#N/A</v>
          </cell>
          <cell r="F78">
            <v>466.9</v>
          </cell>
          <cell r="G78">
            <v>1400.7</v>
          </cell>
          <cell r="H78" t="str">
            <v>X</v>
          </cell>
          <cell r="I78">
            <v>0</v>
          </cell>
          <cell r="J78">
            <v>0</v>
          </cell>
          <cell r="K78" t="str">
            <v>u</v>
          </cell>
          <cell r="L78">
            <v>1</v>
          </cell>
          <cell r="M78">
            <v>1</v>
          </cell>
          <cell r="N78">
            <v>0</v>
          </cell>
        </row>
        <row r="79">
          <cell r="A79" t="str">
            <v>H4222BG</v>
          </cell>
          <cell r="B79" t="str">
            <v xml:space="preserve">PREC BIOP/ASP NDL GD ATT </v>
          </cell>
          <cell r="D79">
            <v>6</v>
          </cell>
          <cell r="E79" t="e">
            <v>#N/A</v>
          </cell>
          <cell r="F79">
            <v>466.17</v>
          </cell>
          <cell r="G79">
            <v>2797.02</v>
          </cell>
          <cell r="H79" t="str">
            <v>X</v>
          </cell>
          <cell r="I79">
            <v>0</v>
          </cell>
          <cell r="J79">
            <v>0</v>
          </cell>
          <cell r="K79" t="str">
            <v>m</v>
          </cell>
          <cell r="L79">
            <v>1</v>
          </cell>
          <cell r="M79">
            <v>1</v>
          </cell>
          <cell r="N79">
            <v>0</v>
          </cell>
        </row>
        <row r="80">
          <cell r="A80" t="str">
            <v>H4200KT</v>
          </cell>
          <cell r="B80" t="str">
            <v xml:space="preserve">LINE PRINTER &amp; CABLE KIT </v>
          </cell>
          <cell r="D80">
            <v>12</v>
          </cell>
          <cell r="E80" t="e">
            <v>#N/A</v>
          </cell>
          <cell r="F80">
            <v>452.75</v>
          </cell>
          <cell r="G80">
            <v>5433</v>
          </cell>
          <cell r="H80" t="str">
            <v>X</v>
          </cell>
          <cell r="I80">
            <v>0</v>
          </cell>
          <cell r="J80">
            <v>0</v>
          </cell>
          <cell r="K80" t="str">
            <v>a</v>
          </cell>
          <cell r="L80">
            <v>1</v>
          </cell>
          <cell r="M80">
            <v>1</v>
          </cell>
          <cell r="N80">
            <v>0</v>
          </cell>
        </row>
        <row r="81">
          <cell r="A81" t="str">
            <v>H4400RS</v>
          </cell>
          <cell r="B81" t="str">
            <v xml:space="preserve">DMC-2 SOFTWARE UPGRADE   </v>
          </cell>
          <cell r="D81">
            <v>1</v>
          </cell>
          <cell r="E81" t="e">
            <v>#N/A</v>
          </cell>
          <cell r="F81">
            <v>452.25</v>
          </cell>
          <cell r="G81">
            <v>452.25</v>
          </cell>
          <cell r="H81" t="str">
            <v>X</v>
          </cell>
          <cell r="I81">
            <v>0</v>
          </cell>
          <cell r="J81">
            <v>0</v>
          </cell>
          <cell r="K81" t="str">
            <v>m</v>
          </cell>
          <cell r="L81">
            <v>1</v>
          </cell>
          <cell r="M81">
            <v>1</v>
          </cell>
          <cell r="N81">
            <v>0</v>
          </cell>
        </row>
        <row r="82">
          <cell r="A82" t="str">
            <v>H4500PT</v>
          </cell>
          <cell r="B82" t="str">
            <v xml:space="preserve">LINE PRINTER KIT,ADV-III </v>
          </cell>
          <cell r="D82">
            <v>1</v>
          </cell>
          <cell r="E82" t="e">
            <v>#N/A</v>
          </cell>
          <cell r="F82">
            <v>401.5</v>
          </cell>
          <cell r="G82">
            <v>401.5</v>
          </cell>
          <cell r="H82" t="str">
            <v>X</v>
          </cell>
          <cell r="I82">
            <v>0</v>
          </cell>
          <cell r="J82">
            <v>0</v>
          </cell>
          <cell r="K82" t="str">
            <v>a</v>
          </cell>
          <cell r="L82">
            <v>1</v>
          </cell>
          <cell r="M82">
            <v>1</v>
          </cell>
          <cell r="N82">
            <v>0</v>
          </cell>
        </row>
        <row r="83">
          <cell r="A83" t="str">
            <v>H45001BF</v>
          </cell>
          <cell r="B83" t="str">
            <v xml:space="preserve">MN200807 CFM OCT.IMG.OPT </v>
          </cell>
          <cell r="D83">
            <v>2</v>
          </cell>
          <cell r="E83" t="e">
            <v>#N/A</v>
          </cell>
          <cell r="F83">
            <v>358.56</v>
          </cell>
          <cell r="G83">
            <v>717.12</v>
          </cell>
          <cell r="H83" t="str">
            <v>X</v>
          </cell>
          <cell r="I83">
            <v>0</v>
          </cell>
          <cell r="J83">
            <v>0</v>
          </cell>
          <cell r="K83" t="str">
            <v>m</v>
          </cell>
          <cell r="L83">
            <v>1</v>
          </cell>
          <cell r="M83">
            <v>1</v>
          </cell>
          <cell r="N83">
            <v>0</v>
          </cell>
        </row>
        <row r="84">
          <cell r="A84" t="str">
            <v>H42582LE</v>
          </cell>
          <cell r="B84" t="str">
            <v xml:space="preserve">THI OPTION FROM V4       </v>
          </cell>
          <cell r="D84">
            <v>1</v>
          </cell>
          <cell r="E84" t="e">
            <v>#N/A</v>
          </cell>
          <cell r="F84">
            <v>358.45</v>
          </cell>
          <cell r="G84">
            <v>358.45</v>
          </cell>
          <cell r="H84" t="str">
            <v>X</v>
          </cell>
          <cell r="I84">
            <v>0</v>
          </cell>
          <cell r="J84">
            <v>0</v>
          </cell>
          <cell r="K84" t="str">
            <v>m</v>
          </cell>
          <cell r="L84">
            <v>1</v>
          </cell>
          <cell r="M84">
            <v>1</v>
          </cell>
          <cell r="N84">
            <v>0</v>
          </cell>
        </row>
        <row r="85">
          <cell r="A85" t="str">
            <v>H40572L</v>
          </cell>
          <cell r="B85" t="str">
            <v xml:space="preserve">PCG SENSOR               </v>
          </cell>
          <cell r="D85">
            <v>2</v>
          </cell>
          <cell r="E85" t="e">
            <v>#N/A</v>
          </cell>
          <cell r="F85">
            <v>320.08999999999997</v>
          </cell>
          <cell r="G85">
            <v>640.17999999999995</v>
          </cell>
          <cell r="H85" t="str">
            <v>X</v>
          </cell>
          <cell r="I85">
            <v>0</v>
          </cell>
          <cell r="J85">
            <v>0</v>
          </cell>
          <cell r="K85" t="str">
            <v>m</v>
          </cell>
          <cell r="L85">
            <v>1</v>
          </cell>
          <cell r="M85">
            <v>1</v>
          </cell>
          <cell r="N85">
            <v>0</v>
          </cell>
        </row>
        <row r="86">
          <cell r="A86" t="str">
            <v>H46322AC</v>
          </cell>
          <cell r="B86" t="str">
            <v>PRBE.ADAPTR F/UC,W,Z PRB.</v>
          </cell>
          <cell r="D86">
            <v>1</v>
          </cell>
          <cell r="E86" t="e">
            <v>#N/A</v>
          </cell>
          <cell r="F86">
            <v>284.77999999999997</v>
          </cell>
          <cell r="G86">
            <v>284.77999999999997</v>
          </cell>
          <cell r="H86" t="str">
            <v>X</v>
          </cell>
          <cell r="I86">
            <v>0</v>
          </cell>
          <cell r="J86">
            <v>0</v>
          </cell>
          <cell r="K86" t="str">
            <v>m</v>
          </cell>
          <cell r="L86">
            <v>1</v>
          </cell>
          <cell r="M86">
            <v>1</v>
          </cell>
          <cell r="N86">
            <v>0</v>
          </cell>
        </row>
        <row r="87">
          <cell r="A87" t="str">
            <v>H42522LS</v>
          </cell>
          <cell r="B87" t="str">
            <v xml:space="preserve">HFI KIT FOR VER2 BASIC C </v>
          </cell>
          <cell r="D87">
            <v>5</v>
          </cell>
          <cell r="E87" t="e">
            <v>#N/A</v>
          </cell>
          <cell r="F87">
            <v>273.31</v>
          </cell>
          <cell r="G87">
            <v>1366.55</v>
          </cell>
          <cell r="H87" t="str">
            <v>X</v>
          </cell>
          <cell r="I87">
            <v>0</v>
          </cell>
          <cell r="J87">
            <v>0</v>
          </cell>
          <cell r="K87" t="str">
            <v>m</v>
          </cell>
          <cell r="L87">
            <v>1</v>
          </cell>
          <cell r="M87">
            <v>1</v>
          </cell>
          <cell r="N87">
            <v>0</v>
          </cell>
        </row>
        <row r="88">
          <cell r="A88" t="str">
            <v>NW9506ER</v>
          </cell>
          <cell r="B88" t="str">
            <v>EPSON 777 PRINTER W/CABLE</v>
          </cell>
          <cell r="D88">
            <v>1</v>
          </cell>
          <cell r="E88" t="e">
            <v>#N/A</v>
          </cell>
          <cell r="F88">
            <v>249.59</v>
          </cell>
          <cell r="G88">
            <v>249.59</v>
          </cell>
          <cell r="H88">
            <v>0</v>
          </cell>
          <cell r="I88" t="str">
            <v>X</v>
          </cell>
          <cell r="J88" t="str">
            <v>X</v>
          </cell>
          <cell r="K88" t="str">
            <v>a</v>
          </cell>
          <cell r="L88">
            <v>1</v>
          </cell>
          <cell r="M88">
            <v>1</v>
          </cell>
          <cell r="N88">
            <v>0</v>
          </cell>
        </row>
        <row r="89">
          <cell r="A89" t="str">
            <v>H40542LE</v>
          </cell>
          <cell r="B89" t="str">
            <v xml:space="preserve">HDD OPTION               </v>
          </cell>
          <cell r="D89">
            <v>1</v>
          </cell>
          <cell r="E89" t="e">
            <v>#N/A</v>
          </cell>
          <cell r="F89">
            <v>242.28</v>
          </cell>
          <cell r="G89">
            <v>242.28</v>
          </cell>
          <cell r="H89" t="str">
            <v>X</v>
          </cell>
          <cell r="I89">
            <v>0</v>
          </cell>
          <cell r="J89">
            <v>0</v>
          </cell>
          <cell r="K89" t="str">
            <v>m</v>
          </cell>
          <cell r="L89">
            <v>1</v>
          </cell>
          <cell r="M89">
            <v>1</v>
          </cell>
          <cell r="N89">
            <v>0</v>
          </cell>
        </row>
        <row r="90">
          <cell r="A90" t="str">
            <v>H4550Y</v>
          </cell>
          <cell r="B90" t="str">
            <v xml:space="preserve">VIDEO AMP KIT FOR NT100  </v>
          </cell>
          <cell r="D90">
            <v>7</v>
          </cell>
          <cell r="E90" t="e">
            <v>#N/A</v>
          </cell>
          <cell r="F90">
            <v>212.75</v>
          </cell>
          <cell r="G90">
            <v>1489.25</v>
          </cell>
          <cell r="H90" t="str">
            <v>X</v>
          </cell>
          <cell r="I90">
            <v>0</v>
          </cell>
          <cell r="J90">
            <v>0</v>
          </cell>
          <cell r="K90" t="str">
            <v>m</v>
          </cell>
          <cell r="L90">
            <v>1</v>
          </cell>
          <cell r="M90">
            <v>1</v>
          </cell>
          <cell r="N90">
            <v>0</v>
          </cell>
        </row>
        <row r="91">
          <cell r="A91" t="str">
            <v>H4200NH</v>
          </cell>
          <cell r="B91" t="str">
            <v xml:space="preserve">L200 MTG/CABLE KIT       </v>
          </cell>
          <cell r="D91">
            <v>4</v>
          </cell>
          <cell r="E91" t="e">
            <v>#N/A</v>
          </cell>
          <cell r="F91">
            <v>198.99</v>
          </cell>
          <cell r="G91">
            <v>795.96</v>
          </cell>
          <cell r="H91" t="str">
            <v>X</v>
          </cell>
          <cell r="I91">
            <v>0</v>
          </cell>
          <cell r="J91">
            <v>0</v>
          </cell>
          <cell r="K91" t="str">
            <v>m</v>
          </cell>
          <cell r="L91">
            <v>1</v>
          </cell>
          <cell r="M91">
            <v>1</v>
          </cell>
          <cell r="N91">
            <v>0</v>
          </cell>
        </row>
        <row r="92">
          <cell r="A92" t="str">
            <v>H4075JC</v>
          </cell>
          <cell r="B92" t="str">
            <v xml:space="preserve">INSTL KIT IIE460-ADVAN 2 </v>
          </cell>
          <cell r="D92">
            <v>4</v>
          </cell>
          <cell r="E92" t="e">
            <v>#N/A</v>
          </cell>
          <cell r="F92">
            <v>165.82</v>
          </cell>
          <cell r="G92">
            <v>663.28</v>
          </cell>
          <cell r="H92" t="str">
            <v>X</v>
          </cell>
          <cell r="I92">
            <v>0</v>
          </cell>
          <cell r="J92">
            <v>0</v>
          </cell>
          <cell r="K92" t="str">
            <v>m</v>
          </cell>
          <cell r="L92">
            <v>1</v>
          </cell>
          <cell r="M92">
            <v>1</v>
          </cell>
          <cell r="N92">
            <v>0</v>
          </cell>
        </row>
        <row r="93">
          <cell r="A93" t="str">
            <v>H40052L</v>
          </cell>
          <cell r="B93" t="str">
            <v xml:space="preserve">V1.2 UP GRADE            </v>
          </cell>
          <cell r="D93">
            <v>4</v>
          </cell>
          <cell r="E93" t="e">
            <v>#N/A</v>
          </cell>
          <cell r="F93">
            <v>161.72999999999999</v>
          </cell>
          <cell r="G93">
            <v>646.91999999999996</v>
          </cell>
          <cell r="H93" t="str">
            <v>X</v>
          </cell>
          <cell r="I93">
            <v>0</v>
          </cell>
          <cell r="J93">
            <v>0</v>
          </cell>
          <cell r="K93" t="str">
            <v>u</v>
          </cell>
          <cell r="L93">
            <v>1</v>
          </cell>
          <cell r="M93">
            <v>1</v>
          </cell>
          <cell r="N93">
            <v>0</v>
          </cell>
        </row>
        <row r="94">
          <cell r="A94" t="str">
            <v>H40662L</v>
          </cell>
          <cell r="B94" t="str">
            <v xml:space="preserve">VCR PLAYBACK MEASUREMENT </v>
          </cell>
          <cell r="D94">
            <v>1</v>
          </cell>
          <cell r="E94" t="e">
            <v>#N/A</v>
          </cell>
          <cell r="F94">
            <v>145.15</v>
          </cell>
          <cell r="G94">
            <v>145.15</v>
          </cell>
          <cell r="H94" t="str">
            <v>X</v>
          </cell>
          <cell r="I94">
            <v>0</v>
          </cell>
          <cell r="J94">
            <v>0</v>
          </cell>
          <cell r="K94" t="str">
            <v>a</v>
          </cell>
          <cell r="L94">
            <v>1</v>
          </cell>
          <cell r="M94">
            <v>1</v>
          </cell>
          <cell r="N94">
            <v>0</v>
          </cell>
        </row>
        <row r="95">
          <cell r="A95" t="str">
            <v>H45001HB</v>
          </cell>
          <cell r="B95" t="str">
            <v xml:space="preserve">EP200084 ENGLISH ECHOPAC </v>
          </cell>
          <cell r="D95">
            <v>5</v>
          </cell>
          <cell r="E95" t="e">
            <v>#N/A</v>
          </cell>
          <cell r="F95">
            <v>135.12</v>
          </cell>
          <cell r="G95">
            <v>675.6</v>
          </cell>
          <cell r="H95">
            <v>0</v>
          </cell>
          <cell r="I95" t="str">
            <v>X</v>
          </cell>
          <cell r="J95">
            <v>0</v>
          </cell>
          <cell r="K95" t="str">
            <v>m</v>
          </cell>
          <cell r="L95">
            <v>1</v>
          </cell>
          <cell r="M95">
            <v>1</v>
          </cell>
          <cell r="N95">
            <v>0</v>
          </cell>
        </row>
        <row r="96">
          <cell r="A96" t="str">
            <v>H40072LH</v>
          </cell>
          <cell r="B96" t="str">
            <v>LOGIQ500 MD V3.10 UPGRADE</v>
          </cell>
          <cell r="D96">
            <v>9</v>
          </cell>
          <cell r="E96" t="e">
            <v>#N/A</v>
          </cell>
          <cell r="F96">
            <v>134.25</v>
          </cell>
          <cell r="G96">
            <v>1208.25</v>
          </cell>
          <cell r="H96" t="str">
            <v>X</v>
          </cell>
          <cell r="I96">
            <v>0</v>
          </cell>
          <cell r="J96">
            <v>0</v>
          </cell>
          <cell r="K96" t="str">
            <v>m</v>
          </cell>
          <cell r="L96">
            <v>1</v>
          </cell>
          <cell r="M96">
            <v>1</v>
          </cell>
          <cell r="N96">
            <v>0</v>
          </cell>
        </row>
        <row r="97">
          <cell r="A97" t="str">
            <v>H4800NL</v>
          </cell>
          <cell r="B97" t="str">
            <v xml:space="preserve">FLOPPY DRIVE KIT (USB)   </v>
          </cell>
          <cell r="D97">
            <v>1</v>
          </cell>
          <cell r="E97" t="e">
            <v>#N/A</v>
          </cell>
          <cell r="F97">
            <v>133.44</v>
          </cell>
          <cell r="G97">
            <v>133.44</v>
          </cell>
          <cell r="H97" t="str">
            <v>X</v>
          </cell>
          <cell r="I97">
            <v>0</v>
          </cell>
          <cell r="J97">
            <v>0</v>
          </cell>
          <cell r="K97" t="str">
            <v>m</v>
          </cell>
          <cell r="L97">
            <v>1</v>
          </cell>
          <cell r="M97">
            <v>1</v>
          </cell>
          <cell r="N97">
            <v>0</v>
          </cell>
        </row>
        <row r="98">
          <cell r="A98" t="str">
            <v>H42542L</v>
          </cell>
          <cell r="B98" t="str">
            <v xml:space="preserve">LOGIQ 400 VINYL COVER    </v>
          </cell>
          <cell r="D98">
            <v>8</v>
          </cell>
          <cell r="E98" t="e">
            <v>#N/A</v>
          </cell>
          <cell r="F98">
            <v>126.01</v>
          </cell>
          <cell r="G98">
            <v>1008.08</v>
          </cell>
          <cell r="H98" t="str">
            <v>X</v>
          </cell>
          <cell r="I98">
            <v>0</v>
          </cell>
          <cell r="J98">
            <v>0</v>
          </cell>
          <cell r="K98" t="str">
            <v>m</v>
          </cell>
          <cell r="L98">
            <v>1</v>
          </cell>
          <cell r="M98">
            <v>1</v>
          </cell>
          <cell r="N98">
            <v>0</v>
          </cell>
        </row>
        <row r="99">
          <cell r="A99" t="str">
            <v>H4222SX</v>
          </cell>
          <cell r="B99" t="str">
            <v xml:space="preserve">RT3600 TR/TV SOFTWARE KT </v>
          </cell>
          <cell r="D99">
            <v>2</v>
          </cell>
          <cell r="E99" t="e">
            <v>#N/A</v>
          </cell>
          <cell r="F99">
            <v>125.6</v>
          </cell>
          <cell r="G99">
            <v>251.2</v>
          </cell>
          <cell r="H99" t="str">
            <v>X</v>
          </cell>
          <cell r="I99">
            <v>0</v>
          </cell>
          <cell r="J99">
            <v>0</v>
          </cell>
          <cell r="K99" t="str">
            <v>m</v>
          </cell>
          <cell r="L99">
            <v>1</v>
          </cell>
          <cell r="M99">
            <v>1</v>
          </cell>
          <cell r="N99">
            <v>0</v>
          </cell>
        </row>
        <row r="100">
          <cell r="A100" t="str">
            <v>H4152D</v>
          </cell>
          <cell r="B100" t="str">
            <v>2.25MHZ RT5K CW DPLR PRBE</v>
          </cell>
          <cell r="D100">
            <v>1</v>
          </cell>
          <cell r="E100" t="e">
            <v>#N/A</v>
          </cell>
          <cell r="F100">
            <v>121.62</v>
          </cell>
          <cell r="G100">
            <v>121.62</v>
          </cell>
          <cell r="H100" t="str">
            <v>X</v>
          </cell>
          <cell r="I100">
            <v>0</v>
          </cell>
          <cell r="J100">
            <v>0</v>
          </cell>
          <cell r="K100" t="str">
            <v>p</v>
          </cell>
          <cell r="L100">
            <v>1</v>
          </cell>
          <cell r="M100">
            <v>1</v>
          </cell>
          <cell r="N100">
            <v>0</v>
          </cell>
        </row>
        <row r="101">
          <cell r="A101" t="str">
            <v>H42562LC</v>
          </cell>
          <cell r="B101" t="str">
            <v xml:space="preserve">V3.40 UPGRADE AM, EUR    </v>
          </cell>
          <cell r="D101">
            <v>17</v>
          </cell>
          <cell r="E101" t="e">
            <v>#N/A</v>
          </cell>
          <cell r="F101">
            <v>109.53</v>
          </cell>
          <cell r="G101">
            <v>1862.01</v>
          </cell>
          <cell r="H101" t="str">
            <v>X</v>
          </cell>
          <cell r="I101">
            <v>0</v>
          </cell>
          <cell r="J101">
            <v>0</v>
          </cell>
          <cell r="K101" t="str">
            <v>u</v>
          </cell>
          <cell r="L101">
            <v>1</v>
          </cell>
          <cell r="M101">
            <v>1</v>
          </cell>
          <cell r="N101">
            <v>0</v>
          </cell>
        </row>
        <row r="102">
          <cell r="A102" t="str">
            <v>H4010PB</v>
          </cell>
          <cell r="B102" t="str">
            <v xml:space="preserve">INSTALLATION KIT #2      </v>
          </cell>
          <cell r="D102">
            <v>13</v>
          </cell>
          <cell r="E102" t="e">
            <v>#N/A</v>
          </cell>
          <cell r="F102">
            <v>108.04</v>
          </cell>
          <cell r="G102">
            <v>1404.52</v>
          </cell>
          <cell r="H102" t="str">
            <v>X</v>
          </cell>
          <cell r="I102">
            <v>0</v>
          </cell>
          <cell r="J102">
            <v>0</v>
          </cell>
          <cell r="K102" t="str">
            <v>m</v>
          </cell>
          <cell r="L102">
            <v>1</v>
          </cell>
          <cell r="M102">
            <v>1</v>
          </cell>
          <cell r="N102">
            <v>0</v>
          </cell>
        </row>
        <row r="103">
          <cell r="A103" t="str">
            <v>H45132B</v>
          </cell>
          <cell r="B103" t="str">
            <v xml:space="preserve">UPGKT F/RT3200LA         </v>
          </cell>
          <cell r="D103">
            <v>2</v>
          </cell>
          <cell r="E103" t="e">
            <v>#N/A</v>
          </cell>
          <cell r="F103">
            <v>101.75</v>
          </cell>
          <cell r="G103">
            <v>203.5</v>
          </cell>
          <cell r="H103" t="str">
            <v>X</v>
          </cell>
          <cell r="I103">
            <v>0</v>
          </cell>
          <cell r="J103">
            <v>0</v>
          </cell>
          <cell r="K103" t="str">
            <v>u</v>
          </cell>
          <cell r="L103">
            <v>1</v>
          </cell>
          <cell r="M103">
            <v>1</v>
          </cell>
          <cell r="N103">
            <v>0</v>
          </cell>
        </row>
        <row r="104">
          <cell r="A104" t="str">
            <v>H40702L</v>
          </cell>
          <cell r="B104" t="str">
            <v>VCR/COLOR PRINTER FIXTURE</v>
          </cell>
          <cell r="D104">
            <v>17</v>
          </cell>
          <cell r="E104" t="e">
            <v>#N/A</v>
          </cell>
          <cell r="F104">
            <v>78.83</v>
          </cell>
          <cell r="G104">
            <v>1340.11</v>
          </cell>
          <cell r="H104" t="str">
            <v>X</v>
          </cell>
          <cell r="I104">
            <v>0</v>
          </cell>
          <cell r="J104">
            <v>0</v>
          </cell>
          <cell r="K104" t="str">
            <v>a</v>
          </cell>
          <cell r="L104">
            <v>1</v>
          </cell>
          <cell r="M104">
            <v>1</v>
          </cell>
          <cell r="N104">
            <v>0</v>
          </cell>
        </row>
        <row r="105">
          <cell r="A105" t="str">
            <v>H40062LJ</v>
          </cell>
          <cell r="B105" t="str">
            <v xml:space="preserve">L500 V3.00 UPKIT         </v>
          </cell>
          <cell r="D105">
            <v>6</v>
          </cell>
          <cell r="E105" t="e">
            <v>#N/A</v>
          </cell>
          <cell r="F105">
            <v>78.569999999999993</v>
          </cell>
          <cell r="G105">
            <v>471.42</v>
          </cell>
          <cell r="H105" t="str">
            <v>X</v>
          </cell>
          <cell r="I105">
            <v>0</v>
          </cell>
          <cell r="J105">
            <v>0</v>
          </cell>
          <cell r="K105" t="str">
            <v>u</v>
          </cell>
          <cell r="L105">
            <v>1</v>
          </cell>
          <cell r="M105">
            <v>1</v>
          </cell>
          <cell r="N105">
            <v>0</v>
          </cell>
        </row>
        <row r="106">
          <cell r="A106" t="str">
            <v>H40762L</v>
          </cell>
          <cell r="B106" t="str">
            <v xml:space="preserve">MIC FIXTURE              </v>
          </cell>
          <cell r="D106">
            <v>1</v>
          </cell>
          <cell r="E106" t="e">
            <v>#N/A</v>
          </cell>
          <cell r="F106">
            <v>75.2</v>
          </cell>
          <cell r="G106">
            <v>75.2</v>
          </cell>
          <cell r="H106" t="str">
            <v>X</v>
          </cell>
          <cell r="I106">
            <v>0</v>
          </cell>
          <cell r="J106">
            <v>0</v>
          </cell>
          <cell r="K106" t="str">
            <v>m</v>
          </cell>
          <cell r="L106">
            <v>1</v>
          </cell>
          <cell r="M106">
            <v>1</v>
          </cell>
          <cell r="N106">
            <v>0</v>
          </cell>
        </row>
        <row r="107">
          <cell r="A107" t="str">
            <v>H42572L</v>
          </cell>
          <cell r="B107" t="str">
            <v xml:space="preserve">COLOR PRINTER FIXTURE    </v>
          </cell>
          <cell r="D107">
            <v>13</v>
          </cell>
          <cell r="E107" t="e">
            <v>#N/A</v>
          </cell>
          <cell r="F107">
            <v>74.959999999999994</v>
          </cell>
          <cell r="G107">
            <v>974.48</v>
          </cell>
          <cell r="H107" t="str">
            <v>X</v>
          </cell>
          <cell r="I107">
            <v>0</v>
          </cell>
          <cell r="J107">
            <v>0</v>
          </cell>
          <cell r="K107" t="str">
            <v>a</v>
          </cell>
          <cell r="L107">
            <v>1</v>
          </cell>
          <cell r="M107">
            <v>1</v>
          </cell>
          <cell r="N107">
            <v>0</v>
          </cell>
        </row>
        <row r="108">
          <cell r="A108" t="str">
            <v>H40062LB</v>
          </cell>
          <cell r="B108" t="str">
            <v>LOGIQ 500 U/G KIT-S/W 2.2</v>
          </cell>
          <cell r="D108">
            <v>2</v>
          </cell>
          <cell r="E108" t="e">
            <v>#N/A</v>
          </cell>
          <cell r="F108">
            <v>64.06</v>
          </cell>
          <cell r="G108">
            <v>128.12</v>
          </cell>
          <cell r="H108" t="str">
            <v>X</v>
          </cell>
          <cell r="I108">
            <v>0</v>
          </cell>
          <cell r="J108">
            <v>0</v>
          </cell>
          <cell r="K108" t="str">
            <v>u</v>
          </cell>
          <cell r="L108">
            <v>1</v>
          </cell>
          <cell r="M108">
            <v>1</v>
          </cell>
          <cell r="N108">
            <v>0</v>
          </cell>
        </row>
        <row r="109">
          <cell r="A109" t="str">
            <v>H42572LL</v>
          </cell>
          <cell r="B109" t="str">
            <v xml:space="preserve">V4.01 UPGRADE EUR, AM    </v>
          </cell>
          <cell r="D109">
            <v>19</v>
          </cell>
          <cell r="E109" t="e">
            <v>#N/A</v>
          </cell>
          <cell r="F109">
            <v>63.61</v>
          </cell>
          <cell r="G109">
            <v>1208.5899999999999</v>
          </cell>
          <cell r="H109">
            <v>0</v>
          </cell>
          <cell r="I109" t="str">
            <v>X</v>
          </cell>
          <cell r="J109">
            <v>0</v>
          </cell>
          <cell r="K109" t="str">
            <v>u</v>
          </cell>
          <cell r="L109">
            <v>1</v>
          </cell>
          <cell r="M109">
            <v>1</v>
          </cell>
          <cell r="N109">
            <v>0</v>
          </cell>
        </row>
        <row r="110">
          <cell r="A110" t="str">
            <v>H42592LF</v>
          </cell>
          <cell r="B110" t="str">
            <v xml:space="preserve">V4.32 SOFT&amp;FIRMWARE UPG  </v>
          </cell>
          <cell r="D110">
            <v>5</v>
          </cell>
          <cell r="E110" t="e">
            <v>#N/A</v>
          </cell>
          <cell r="F110">
            <v>63.27</v>
          </cell>
          <cell r="G110">
            <v>316.35000000000002</v>
          </cell>
          <cell r="H110">
            <v>0</v>
          </cell>
          <cell r="I110" t="str">
            <v>X</v>
          </cell>
          <cell r="J110">
            <v>0</v>
          </cell>
          <cell r="K110" t="str">
            <v>m</v>
          </cell>
          <cell r="L110">
            <v>1</v>
          </cell>
          <cell r="M110">
            <v>1</v>
          </cell>
          <cell r="N110">
            <v>0</v>
          </cell>
        </row>
        <row r="111">
          <cell r="A111" t="str">
            <v>H40152L</v>
          </cell>
          <cell r="B111" t="str">
            <v>L500 NEW STYLE PROBE HLDR</v>
          </cell>
          <cell r="D111">
            <v>10</v>
          </cell>
          <cell r="E111" t="e">
            <v>#N/A</v>
          </cell>
          <cell r="F111">
            <v>62.72</v>
          </cell>
          <cell r="G111">
            <v>627.20000000000005</v>
          </cell>
          <cell r="H111" t="str">
            <v>X</v>
          </cell>
          <cell r="I111">
            <v>0</v>
          </cell>
          <cell r="J111">
            <v>0</v>
          </cell>
          <cell r="K111" t="str">
            <v>p</v>
          </cell>
          <cell r="L111">
            <v>1</v>
          </cell>
          <cell r="M111">
            <v>1</v>
          </cell>
          <cell r="N111">
            <v>0</v>
          </cell>
        </row>
        <row r="112">
          <cell r="A112" t="str">
            <v>H42532LS</v>
          </cell>
          <cell r="B112" t="str">
            <v>LOGIQ400 MD V3.10 UPGRADE</v>
          </cell>
          <cell r="D112">
            <v>15</v>
          </cell>
          <cell r="E112" t="e">
            <v>#N/A</v>
          </cell>
          <cell r="F112">
            <v>60.99</v>
          </cell>
          <cell r="G112">
            <v>914.85</v>
          </cell>
          <cell r="H112" t="str">
            <v>X</v>
          </cell>
          <cell r="I112">
            <v>0</v>
          </cell>
          <cell r="J112">
            <v>0</v>
          </cell>
          <cell r="K112" t="str">
            <v>u</v>
          </cell>
          <cell r="L112">
            <v>1</v>
          </cell>
          <cell r="M112">
            <v>1</v>
          </cell>
          <cell r="N112">
            <v>0</v>
          </cell>
        </row>
        <row r="113">
          <cell r="A113" t="str">
            <v>H40732L</v>
          </cell>
          <cell r="B113" t="str">
            <v xml:space="preserve">COLOR PRINTER FIXTURE    </v>
          </cell>
          <cell r="D113">
            <v>24</v>
          </cell>
          <cell r="E113" t="e">
            <v>#N/A</v>
          </cell>
          <cell r="F113">
            <v>59.41</v>
          </cell>
          <cell r="G113">
            <v>1425.84</v>
          </cell>
          <cell r="H113" t="str">
            <v>X</v>
          </cell>
          <cell r="I113">
            <v>0</v>
          </cell>
          <cell r="J113">
            <v>0</v>
          </cell>
          <cell r="K113" t="str">
            <v>m</v>
          </cell>
          <cell r="L113">
            <v>1</v>
          </cell>
          <cell r="M113">
            <v>1</v>
          </cell>
          <cell r="N113">
            <v>0</v>
          </cell>
        </row>
        <row r="114">
          <cell r="A114" t="str">
            <v>H42562L</v>
          </cell>
          <cell r="B114" t="str">
            <v xml:space="preserve">VCR FIXTURE ON CONSOLE   </v>
          </cell>
          <cell r="D114">
            <v>2</v>
          </cell>
          <cell r="E114" t="e">
            <v>#N/A</v>
          </cell>
          <cell r="F114">
            <v>57.07</v>
          </cell>
          <cell r="G114">
            <v>114.14</v>
          </cell>
          <cell r="H114" t="str">
            <v>X</v>
          </cell>
          <cell r="I114">
            <v>0</v>
          </cell>
          <cell r="J114">
            <v>0</v>
          </cell>
          <cell r="K114" t="str">
            <v>m</v>
          </cell>
          <cell r="L114">
            <v>1</v>
          </cell>
          <cell r="M114">
            <v>1</v>
          </cell>
          <cell r="N114">
            <v>0</v>
          </cell>
        </row>
        <row r="115">
          <cell r="A115" t="str">
            <v>H40632L</v>
          </cell>
          <cell r="B115" t="str">
            <v xml:space="preserve">OPTICAL FILTER           </v>
          </cell>
          <cell r="D115">
            <v>7</v>
          </cell>
          <cell r="E115" t="e">
            <v>#N/A</v>
          </cell>
          <cell r="F115">
            <v>43.72</v>
          </cell>
          <cell r="G115">
            <v>306.04000000000002</v>
          </cell>
          <cell r="H115" t="str">
            <v>X</v>
          </cell>
          <cell r="I115">
            <v>0</v>
          </cell>
          <cell r="J115">
            <v>0</v>
          </cell>
          <cell r="K115" t="str">
            <v>m</v>
          </cell>
          <cell r="L115">
            <v>1</v>
          </cell>
          <cell r="M115">
            <v>1</v>
          </cell>
          <cell r="N115">
            <v>0</v>
          </cell>
        </row>
        <row r="116">
          <cell r="A116" t="str">
            <v>H40682L</v>
          </cell>
          <cell r="B116" t="str">
            <v xml:space="preserve">VCR FIXTURE ON CRT       </v>
          </cell>
          <cell r="D116">
            <v>40</v>
          </cell>
          <cell r="E116" t="e">
            <v>#N/A</v>
          </cell>
          <cell r="F116">
            <v>38.369999999999997</v>
          </cell>
          <cell r="G116">
            <v>1534.8</v>
          </cell>
          <cell r="H116" t="str">
            <v>X</v>
          </cell>
          <cell r="I116">
            <v>0</v>
          </cell>
          <cell r="J116">
            <v>0</v>
          </cell>
          <cell r="K116" t="str">
            <v>a</v>
          </cell>
          <cell r="L116">
            <v>1</v>
          </cell>
          <cell r="M116">
            <v>1</v>
          </cell>
          <cell r="N116">
            <v>0</v>
          </cell>
        </row>
        <row r="117">
          <cell r="A117" t="str">
            <v>H40062LE</v>
          </cell>
          <cell r="B117" t="str">
            <v>LOGIQ500 CARDIAC IQROMKIT</v>
          </cell>
          <cell r="D117">
            <v>4</v>
          </cell>
          <cell r="E117" t="e">
            <v>#N/A</v>
          </cell>
          <cell r="F117">
            <v>37.520000000000003</v>
          </cell>
          <cell r="G117">
            <v>150.08000000000001</v>
          </cell>
          <cell r="H117" t="str">
            <v>X</v>
          </cell>
          <cell r="I117">
            <v>0</v>
          </cell>
          <cell r="J117">
            <v>0</v>
          </cell>
          <cell r="K117" t="str">
            <v>m</v>
          </cell>
          <cell r="L117">
            <v>1</v>
          </cell>
          <cell r="M117">
            <v>1</v>
          </cell>
          <cell r="N117">
            <v>0</v>
          </cell>
        </row>
        <row r="118">
          <cell r="A118" t="str">
            <v>H4840KW</v>
          </cell>
          <cell r="B118" t="str">
            <v>DVUFA307769 L-CVR VCR/PNT</v>
          </cell>
          <cell r="D118">
            <v>4</v>
          </cell>
          <cell r="E118" t="e">
            <v>#N/A</v>
          </cell>
          <cell r="F118">
            <v>36.159999999999997</v>
          </cell>
          <cell r="G118">
            <v>144.63999999999999</v>
          </cell>
          <cell r="H118">
            <v>0</v>
          </cell>
          <cell r="I118" t="str">
            <v>X</v>
          </cell>
          <cell r="J118">
            <v>0</v>
          </cell>
          <cell r="K118" t="str">
            <v>a</v>
          </cell>
          <cell r="L118">
            <v>1</v>
          </cell>
          <cell r="M118">
            <v>1</v>
          </cell>
          <cell r="N118">
            <v>0</v>
          </cell>
        </row>
        <row r="119">
          <cell r="A119" t="str">
            <v>H4200NE</v>
          </cell>
          <cell r="B119" t="str">
            <v xml:space="preserve">NT100 CABLE KIT          </v>
          </cell>
          <cell r="D119">
            <v>21</v>
          </cell>
          <cell r="E119" t="e">
            <v>#N/A</v>
          </cell>
          <cell r="F119">
            <v>30.6</v>
          </cell>
          <cell r="G119">
            <v>642.6</v>
          </cell>
          <cell r="H119" t="str">
            <v>X</v>
          </cell>
          <cell r="I119">
            <v>0</v>
          </cell>
          <cell r="J119">
            <v>0</v>
          </cell>
          <cell r="K119" t="str">
            <v>m</v>
          </cell>
          <cell r="L119">
            <v>1</v>
          </cell>
          <cell r="M119">
            <v>1</v>
          </cell>
          <cell r="N119">
            <v>0</v>
          </cell>
        </row>
        <row r="120">
          <cell r="A120" t="str">
            <v>H45001DY</v>
          </cell>
          <cell r="B120" t="str">
            <v>EP200097 ECHOPAC V6 &gt; 6.2</v>
          </cell>
          <cell r="D120">
            <v>1</v>
          </cell>
          <cell r="E120" t="e">
            <v>#N/A</v>
          </cell>
          <cell r="F120">
            <v>30.15</v>
          </cell>
          <cell r="G120">
            <v>30.15</v>
          </cell>
          <cell r="H120">
            <v>0</v>
          </cell>
          <cell r="I120" t="str">
            <v>X</v>
          </cell>
          <cell r="J120">
            <v>0</v>
          </cell>
          <cell r="K120" t="str">
            <v>m</v>
          </cell>
          <cell r="L120">
            <v>1</v>
          </cell>
          <cell r="M120">
            <v>1</v>
          </cell>
          <cell r="N120">
            <v>0</v>
          </cell>
        </row>
        <row r="121">
          <cell r="A121" t="str">
            <v>H4009E</v>
          </cell>
          <cell r="B121" t="str">
            <v>TRANSDUCER BELTS,FETL MON</v>
          </cell>
          <cell r="D121">
            <v>3</v>
          </cell>
          <cell r="E121" t="e">
            <v>#N/A</v>
          </cell>
          <cell r="F121">
            <v>28.28</v>
          </cell>
          <cell r="G121">
            <v>84.84</v>
          </cell>
          <cell r="H121">
            <v>0</v>
          </cell>
          <cell r="I121" t="str">
            <v>X</v>
          </cell>
          <cell r="J121">
            <v>0</v>
          </cell>
          <cell r="K121" t="str">
            <v>m</v>
          </cell>
          <cell r="L121">
            <v>1</v>
          </cell>
          <cell r="M121">
            <v>1</v>
          </cell>
          <cell r="N121">
            <v>0</v>
          </cell>
        </row>
        <row r="122">
          <cell r="A122" t="str">
            <v>H43502LD</v>
          </cell>
          <cell r="B122" t="str">
            <v xml:space="preserve">MT PROBE HOLDER, LEFT    </v>
          </cell>
          <cell r="D122">
            <v>75</v>
          </cell>
          <cell r="E122" t="e">
            <v>#N/A</v>
          </cell>
          <cell r="F122">
            <v>28.16</v>
          </cell>
          <cell r="G122">
            <v>2112</v>
          </cell>
          <cell r="H122">
            <v>0</v>
          </cell>
          <cell r="I122" t="str">
            <v>X</v>
          </cell>
          <cell r="J122">
            <v>0</v>
          </cell>
          <cell r="K122" t="str">
            <v>p</v>
          </cell>
          <cell r="L122">
            <v>1</v>
          </cell>
          <cell r="M122">
            <v>1</v>
          </cell>
          <cell r="N122">
            <v>0</v>
          </cell>
        </row>
        <row r="123">
          <cell r="A123" t="str">
            <v>H40692L</v>
          </cell>
          <cell r="B123" t="str">
            <v xml:space="preserve">VCR FIXTURE ON CONSOLE   </v>
          </cell>
          <cell r="D123">
            <v>52</v>
          </cell>
          <cell r="E123" t="e">
            <v>#N/A</v>
          </cell>
          <cell r="F123">
            <v>27.04</v>
          </cell>
          <cell r="G123">
            <v>1406.08</v>
          </cell>
          <cell r="H123" t="str">
            <v>X</v>
          </cell>
          <cell r="I123">
            <v>0</v>
          </cell>
          <cell r="J123">
            <v>0</v>
          </cell>
          <cell r="K123" t="str">
            <v>a</v>
          </cell>
          <cell r="L123">
            <v>1</v>
          </cell>
          <cell r="M123">
            <v>1</v>
          </cell>
          <cell r="N123">
            <v>0</v>
          </cell>
        </row>
        <row r="124">
          <cell r="A124" t="str">
            <v>H40652L</v>
          </cell>
          <cell r="B124" t="str">
            <v xml:space="preserve">LOGIQ 500 SWIVEL LOCK    </v>
          </cell>
          <cell r="D124">
            <v>23</v>
          </cell>
          <cell r="E124" t="e">
            <v>#N/A</v>
          </cell>
          <cell r="F124">
            <v>26.16</v>
          </cell>
          <cell r="G124">
            <v>601.67999999999995</v>
          </cell>
          <cell r="H124">
            <v>0</v>
          </cell>
          <cell r="I124" t="str">
            <v>X</v>
          </cell>
          <cell r="J124">
            <v>0</v>
          </cell>
          <cell r="K124" t="str">
            <v>m</v>
          </cell>
          <cell r="L124">
            <v>1</v>
          </cell>
          <cell r="M124">
            <v>1</v>
          </cell>
          <cell r="N124">
            <v>0</v>
          </cell>
        </row>
        <row r="125">
          <cell r="A125" t="str">
            <v>H40542LD</v>
          </cell>
          <cell r="B125" t="str">
            <v xml:space="preserve">DICOM WORKLIST           </v>
          </cell>
          <cell r="D125">
            <v>2</v>
          </cell>
          <cell r="E125" t="e">
            <v>#N/A</v>
          </cell>
          <cell r="F125">
            <v>18.11</v>
          </cell>
          <cell r="G125">
            <v>36.22</v>
          </cell>
          <cell r="H125">
            <v>0</v>
          </cell>
          <cell r="I125" t="str">
            <v>X</v>
          </cell>
          <cell r="J125">
            <v>0</v>
          </cell>
          <cell r="K125" t="str">
            <v>m</v>
          </cell>
          <cell r="L125">
            <v>1</v>
          </cell>
          <cell r="M125">
            <v>1</v>
          </cell>
          <cell r="N125">
            <v>0</v>
          </cell>
        </row>
        <row r="126">
          <cell r="A126" t="str">
            <v>H41042A</v>
          </cell>
          <cell r="B126" t="str">
            <v xml:space="preserve">E72 PROBE HOLDER         </v>
          </cell>
          <cell r="D126">
            <v>22</v>
          </cell>
          <cell r="E126" t="e">
            <v>#N/A</v>
          </cell>
          <cell r="F126">
            <v>17.09</v>
          </cell>
          <cell r="G126">
            <v>375.98</v>
          </cell>
          <cell r="H126">
            <v>0</v>
          </cell>
          <cell r="I126" t="str">
            <v>X</v>
          </cell>
          <cell r="J126">
            <v>0</v>
          </cell>
          <cell r="K126" t="str">
            <v>m</v>
          </cell>
          <cell r="L126">
            <v>1</v>
          </cell>
          <cell r="M126">
            <v>1</v>
          </cell>
          <cell r="N126">
            <v>0</v>
          </cell>
        </row>
        <row r="127">
          <cell r="A127" t="str">
            <v>H4500Y</v>
          </cell>
          <cell r="B127" t="str">
            <v xml:space="preserve">VDO UPGRADE KIT          </v>
          </cell>
          <cell r="D127">
            <v>13</v>
          </cell>
          <cell r="E127" t="e">
            <v>#N/A</v>
          </cell>
          <cell r="F127">
            <v>12.63</v>
          </cell>
          <cell r="G127">
            <v>164.19</v>
          </cell>
          <cell r="H127" t="str">
            <v>X</v>
          </cell>
          <cell r="I127">
            <v>0</v>
          </cell>
          <cell r="J127">
            <v>0</v>
          </cell>
          <cell r="K127" t="str">
            <v>m</v>
          </cell>
          <cell r="L127">
            <v>1</v>
          </cell>
          <cell r="M127">
            <v>1</v>
          </cell>
          <cell r="N127">
            <v>0</v>
          </cell>
        </row>
        <row r="128">
          <cell r="A128" t="str">
            <v>H40912L</v>
          </cell>
          <cell r="B128" t="str">
            <v xml:space="preserve">CABLE ARM FOR USA        </v>
          </cell>
          <cell r="D128">
            <v>1</v>
          </cell>
          <cell r="E128" t="e">
            <v>#N/A</v>
          </cell>
          <cell r="F128">
            <v>12.14</v>
          </cell>
          <cell r="G128">
            <v>12.14</v>
          </cell>
          <cell r="H128" t="str">
            <v>X</v>
          </cell>
          <cell r="I128">
            <v>0</v>
          </cell>
          <cell r="J128">
            <v>0</v>
          </cell>
          <cell r="K128" t="str">
            <v>m</v>
          </cell>
          <cell r="L128">
            <v>1</v>
          </cell>
          <cell r="M128">
            <v>1</v>
          </cell>
          <cell r="N128">
            <v>0</v>
          </cell>
        </row>
        <row r="129">
          <cell r="A129" t="str">
            <v>H4200NM</v>
          </cell>
          <cell r="B129" t="str">
            <v xml:space="preserve">LA200 NULL MODEM CONNECT </v>
          </cell>
          <cell r="D129">
            <v>3</v>
          </cell>
          <cell r="E129" t="e">
            <v>#N/A</v>
          </cell>
          <cell r="F129">
            <v>12.06</v>
          </cell>
          <cell r="G129">
            <v>36.18</v>
          </cell>
          <cell r="H129" t="str">
            <v>X</v>
          </cell>
          <cell r="I129">
            <v>0</v>
          </cell>
          <cell r="J129">
            <v>0</v>
          </cell>
          <cell r="K129" t="str">
            <v>m</v>
          </cell>
          <cell r="L129">
            <v>1</v>
          </cell>
          <cell r="M129">
            <v>1</v>
          </cell>
          <cell r="N129">
            <v>0</v>
          </cell>
        </row>
        <row r="130">
          <cell r="A130" t="str">
            <v>H40102L</v>
          </cell>
          <cell r="B130" t="str">
            <v xml:space="preserve">LOGIQ 500 AL PDI OPTION  </v>
          </cell>
          <cell r="D130">
            <v>59</v>
          </cell>
          <cell r="E130" t="e">
            <v>#N/A</v>
          </cell>
          <cell r="F130">
            <v>5.25</v>
          </cell>
          <cell r="G130">
            <v>309.75</v>
          </cell>
          <cell r="H130" t="str">
            <v>X</v>
          </cell>
          <cell r="I130">
            <v>0</v>
          </cell>
          <cell r="J130">
            <v>0</v>
          </cell>
          <cell r="K130" t="str">
            <v>m</v>
          </cell>
          <cell r="L130">
            <v>1</v>
          </cell>
          <cell r="M130">
            <v>1</v>
          </cell>
          <cell r="N130">
            <v>0</v>
          </cell>
        </row>
        <row r="131">
          <cell r="A131" t="str">
            <v>H40042L</v>
          </cell>
          <cell r="B131" t="str">
            <v xml:space="preserve">AUX PS 120V KIT          </v>
          </cell>
          <cell r="D131">
            <v>54</v>
          </cell>
          <cell r="E131" t="e">
            <v>#N/A</v>
          </cell>
          <cell r="F131">
            <v>4.72</v>
          </cell>
          <cell r="G131">
            <v>254.88</v>
          </cell>
          <cell r="H131">
            <v>0</v>
          </cell>
          <cell r="I131" t="str">
            <v>X</v>
          </cell>
          <cell r="J131">
            <v>0</v>
          </cell>
          <cell r="K131" t="str">
            <v>m</v>
          </cell>
          <cell r="L131">
            <v>1</v>
          </cell>
          <cell r="M131">
            <v>1</v>
          </cell>
          <cell r="N131">
            <v>0</v>
          </cell>
        </row>
        <row r="132">
          <cell r="A132">
            <v>2166104</v>
          </cell>
          <cell r="B132" t="str">
            <v xml:space="preserve">QUICK GUIDE              </v>
          </cell>
          <cell r="D132">
            <v>95</v>
          </cell>
          <cell r="E132" t="e">
            <v>#N/A</v>
          </cell>
          <cell r="F132">
            <v>1.04</v>
          </cell>
          <cell r="G132">
            <v>98.8</v>
          </cell>
          <cell r="H132" t="str">
            <v>X</v>
          </cell>
          <cell r="I132">
            <v>0</v>
          </cell>
          <cell r="J132">
            <v>0</v>
          </cell>
          <cell r="K132" t="str">
            <v>m</v>
          </cell>
          <cell r="L132">
            <v>1</v>
          </cell>
          <cell r="M132">
            <v>1</v>
          </cell>
          <cell r="N132">
            <v>0</v>
          </cell>
        </row>
        <row r="133">
          <cell r="A133" t="str">
            <v>46-030501</v>
          </cell>
          <cell r="B133" t="str">
            <v xml:space="preserve">LOGIQ 500 QUICK GUIDE    </v>
          </cell>
          <cell r="D133">
            <v>10</v>
          </cell>
          <cell r="E133" t="e">
            <v>#N/A</v>
          </cell>
          <cell r="F133">
            <v>1.03</v>
          </cell>
          <cell r="G133">
            <v>10.3</v>
          </cell>
          <cell r="H133" t="str">
            <v>X</v>
          </cell>
          <cell r="I133">
            <v>0</v>
          </cell>
          <cell r="J133">
            <v>0</v>
          </cell>
          <cell r="K133" t="str">
            <v>m</v>
          </cell>
          <cell r="L133">
            <v>1</v>
          </cell>
          <cell r="M133">
            <v>1</v>
          </cell>
          <cell r="N133">
            <v>0</v>
          </cell>
        </row>
        <row r="134">
          <cell r="A134" t="str">
            <v>H4550KE</v>
          </cell>
          <cell r="B134" t="str">
            <v xml:space="preserve">L400/500 IMAGE ARCHIVE   </v>
          </cell>
          <cell r="D134">
            <v>43</v>
          </cell>
          <cell r="E134" t="e">
            <v>#N/A</v>
          </cell>
          <cell r="F134">
            <v>0.61</v>
          </cell>
          <cell r="G134">
            <v>26.23</v>
          </cell>
          <cell r="H134" t="str">
            <v>X</v>
          </cell>
          <cell r="I134">
            <v>0</v>
          </cell>
          <cell r="J134">
            <v>0</v>
          </cell>
          <cell r="K134" t="str">
            <v>m</v>
          </cell>
          <cell r="L134">
            <v>1</v>
          </cell>
          <cell r="M134">
            <v>1</v>
          </cell>
          <cell r="N134">
            <v>0</v>
          </cell>
        </row>
        <row r="135">
          <cell r="A135" t="str">
            <v>H4010JB</v>
          </cell>
          <cell r="B135" t="str">
            <v xml:space="preserve">PROVIDEO 12 VCR KIT      </v>
          </cell>
          <cell r="D135">
            <v>3</v>
          </cell>
          <cell r="E135" t="e">
            <v>#N/A</v>
          </cell>
          <cell r="F135" t="str">
            <v xml:space="preserve"> $-   </v>
          </cell>
          <cell r="G135" t="str">
            <v xml:space="preserve"> $-   </v>
          </cell>
          <cell r="H135" t="str">
            <v>X</v>
          </cell>
          <cell r="I135">
            <v>0</v>
          </cell>
          <cell r="J135">
            <v>0</v>
          </cell>
          <cell r="K135">
            <v>0</v>
          </cell>
          <cell r="L135">
            <v>1</v>
          </cell>
          <cell r="M135">
            <v>1</v>
          </cell>
          <cell r="N135">
            <v>0</v>
          </cell>
        </row>
        <row r="136">
          <cell r="A136" t="str">
            <v>2193631-106</v>
          </cell>
          <cell r="B136" t="str">
            <v>P9893RQ LOGIQ500 V400-SPA</v>
          </cell>
          <cell r="D136">
            <v>16</v>
          </cell>
          <cell r="E136" t="e">
            <v>#N/A</v>
          </cell>
          <cell r="F136" t="str">
            <v xml:space="preserve"> $-   </v>
          </cell>
          <cell r="G136" t="str">
            <v xml:space="preserve"> $-   </v>
          </cell>
          <cell r="H136" t="str">
            <v>X</v>
          </cell>
          <cell r="I136">
            <v>0</v>
          </cell>
          <cell r="J136">
            <v>0</v>
          </cell>
          <cell r="K136">
            <v>0</v>
          </cell>
          <cell r="L136">
            <v>1</v>
          </cell>
          <cell r="M136">
            <v>1</v>
          </cell>
          <cell r="N136">
            <v>0</v>
          </cell>
        </row>
        <row r="137">
          <cell r="A137" t="str">
            <v>E8310BA</v>
          </cell>
          <cell r="B137" t="str">
            <v xml:space="preserve">P-90W MONOCHROME PRINTER </v>
          </cell>
          <cell r="D137">
            <v>7</v>
          </cell>
          <cell r="E137" t="e">
            <v>#N/A</v>
          </cell>
          <cell r="F137">
            <v>1146.3499999999999</v>
          </cell>
          <cell r="G137">
            <v>8024.45</v>
          </cell>
          <cell r="H137" t="str">
            <v>X</v>
          </cell>
          <cell r="I137">
            <v>0</v>
          </cell>
          <cell r="J137">
            <v>0</v>
          </cell>
          <cell r="K137" t="str">
            <v>a</v>
          </cell>
          <cell r="L137">
            <v>1</v>
          </cell>
          <cell r="M137">
            <v>1</v>
          </cell>
          <cell r="N137">
            <v>0</v>
          </cell>
        </row>
        <row r="138">
          <cell r="A138" t="str">
            <v>NW9506BW</v>
          </cell>
          <cell r="B138" t="str">
            <v xml:space="preserve">DIV 110 DICOM WINVIEW    </v>
          </cell>
          <cell r="D138">
            <v>1</v>
          </cell>
          <cell r="E138" t="e">
            <v>#N/A</v>
          </cell>
          <cell r="F138">
            <v>1005</v>
          </cell>
          <cell r="G138">
            <v>1005</v>
          </cell>
          <cell r="H138">
            <v>0</v>
          </cell>
          <cell r="I138" t="str">
            <v>X</v>
          </cell>
          <cell r="J138">
            <v>0</v>
          </cell>
          <cell r="K138" t="str">
            <v>m</v>
          </cell>
          <cell r="L138">
            <v>1</v>
          </cell>
          <cell r="M138">
            <v>1</v>
          </cell>
          <cell r="N138">
            <v>0</v>
          </cell>
        </row>
        <row r="139">
          <cell r="A139" t="str">
            <v>H46022LI</v>
          </cell>
          <cell r="B139" t="str">
            <v xml:space="preserve">LI PROBE                 </v>
          </cell>
          <cell r="D139">
            <v>3</v>
          </cell>
          <cell r="E139" t="e">
            <v>#N/A</v>
          </cell>
          <cell r="F139">
            <v>836.94</v>
          </cell>
          <cell r="G139">
            <v>2510.8200000000002</v>
          </cell>
          <cell r="H139" t="str">
            <v>X</v>
          </cell>
          <cell r="I139">
            <v>0</v>
          </cell>
          <cell r="J139">
            <v>0</v>
          </cell>
          <cell r="K139" t="str">
            <v>p</v>
          </cell>
          <cell r="L139">
            <v>1</v>
          </cell>
          <cell r="M139">
            <v>1</v>
          </cell>
          <cell r="N139">
            <v>0</v>
          </cell>
        </row>
        <row r="140">
          <cell r="A140" t="str">
            <v>H4700KD</v>
          </cell>
          <cell r="B140" t="str">
            <v xml:space="preserve">KODAK IAU DIGITAL        </v>
          </cell>
          <cell r="D140">
            <v>8</v>
          </cell>
          <cell r="E140" t="e">
            <v>#N/A</v>
          </cell>
          <cell r="F140">
            <v>507.09</v>
          </cell>
          <cell r="G140">
            <v>4056.72</v>
          </cell>
          <cell r="H140" t="str">
            <v>X</v>
          </cell>
          <cell r="I140">
            <v>0</v>
          </cell>
          <cell r="J140">
            <v>0</v>
          </cell>
          <cell r="K140" t="str">
            <v>a</v>
          </cell>
          <cell r="L140">
            <v>1</v>
          </cell>
          <cell r="M140">
            <v>1</v>
          </cell>
          <cell r="N140">
            <v>0</v>
          </cell>
        </row>
        <row r="141">
          <cell r="A141" t="str">
            <v>H4700TA</v>
          </cell>
          <cell r="B141" t="str">
            <v xml:space="preserve">LOGIQ 700 VCR CABLE KIT  </v>
          </cell>
          <cell r="D141">
            <v>49</v>
          </cell>
          <cell r="E141" t="e">
            <v>#N/A</v>
          </cell>
          <cell r="F141">
            <v>153.69</v>
          </cell>
          <cell r="G141">
            <v>7530.81</v>
          </cell>
          <cell r="H141" t="str">
            <v>X</v>
          </cell>
          <cell r="I141">
            <v>0</v>
          </cell>
          <cell r="J141">
            <v>0</v>
          </cell>
          <cell r="K141" t="str">
            <v>m</v>
          </cell>
          <cell r="L141">
            <v>1</v>
          </cell>
          <cell r="M141">
            <v>1</v>
          </cell>
          <cell r="N141">
            <v>0</v>
          </cell>
        </row>
        <row r="142">
          <cell r="A142" t="str">
            <v>H4700TB</v>
          </cell>
          <cell r="B142" t="str">
            <v xml:space="preserve">L700 PRINTER CABLE KIT   </v>
          </cell>
          <cell r="D142">
            <v>49</v>
          </cell>
          <cell r="E142" t="e">
            <v>#N/A</v>
          </cell>
          <cell r="F142">
            <v>140.77000000000001</v>
          </cell>
          <cell r="G142">
            <v>6897.73</v>
          </cell>
          <cell r="H142" t="str">
            <v>X</v>
          </cell>
          <cell r="I142">
            <v>0</v>
          </cell>
          <cell r="J142">
            <v>0</v>
          </cell>
          <cell r="K142" t="str">
            <v>a</v>
          </cell>
          <cell r="L142">
            <v>1</v>
          </cell>
          <cell r="M142">
            <v>1</v>
          </cell>
          <cell r="N142">
            <v>0</v>
          </cell>
        </row>
        <row r="143">
          <cell r="A143" t="str">
            <v>H40762L</v>
          </cell>
          <cell r="B143" t="str">
            <v xml:space="preserve">MIC FIXTURE              </v>
          </cell>
          <cell r="D143">
            <v>9</v>
          </cell>
          <cell r="E143" t="e">
            <v>#N/A</v>
          </cell>
          <cell r="F143">
            <v>75.2</v>
          </cell>
          <cell r="G143">
            <v>676.8</v>
          </cell>
          <cell r="H143" t="str">
            <v>X</v>
          </cell>
          <cell r="I143">
            <v>0</v>
          </cell>
          <cell r="J143">
            <v>0</v>
          </cell>
          <cell r="K143" t="str">
            <v>m</v>
          </cell>
          <cell r="L143">
            <v>1</v>
          </cell>
          <cell r="M143">
            <v>1</v>
          </cell>
          <cell r="N143">
            <v>0</v>
          </cell>
        </row>
        <row r="144">
          <cell r="A144" t="str">
            <v>H4710NT</v>
          </cell>
          <cell r="B144" t="str">
            <v>TRANSCEIVER AUI-10 BASE-T</v>
          </cell>
          <cell r="D144">
            <v>19</v>
          </cell>
          <cell r="E144" t="e">
            <v>#N/A</v>
          </cell>
          <cell r="F144">
            <v>70.19</v>
          </cell>
          <cell r="G144">
            <v>1333.61</v>
          </cell>
          <cell r="H144" t="str">
            <v>X</v>
          </cell>
          <cell r="I144">
            <v>0</v>
          </cell>
          <cell r="J144">
            <v>0</v>
          </cell>
          <cell r="K144" t="str">
            <v>m</v>
          </cell>
          <cell r="L144">
            <v>1</v>
          </cell>
          <cell r="M144">
            <v>1</v>
          </cell>
          <cell r="N144">
            <v>0</v>
          </cell>
        </row>
        <row r="145">
          <cell r="A145" t="str">
            <v>H45001HX</v>
          </cell>
          <cell r="B145" t="str">
            <v>EP200091 ECHOPAC UPG W.AD</v>
          </cell>
          <cell r="D145">
            <v>9</v>
          </cell>
          <cell r="E145" t="e">
            <v>#N/A</v>
          </cell>
          <cell r="F145">
            <v>61.14</v>
          </cell>
          <cell r="G145">
            <v>550.26</v>
          </cell>
          <cell r="H145" t="str">
            <v>X</v>
          </cell>
          <cell r="I145">
            <v>0</v>
          </cell>
          <cell r="J145">
            <v>0</v>
          </cell>
          <cell r="K145" t="str">
            <v>m</v>
          </cell>
          <cell r="L145">
            <v>1</v>
          </cell>
          <cell r="M145">
            <v>1</v>
          </cell>
          <cell r="N145">
            <v>0</v>
          </cell>
        </row>
        <row r="146">
          <cell r="A146" t="str">
            <v>H4075JH</v>
          </cell>
          <cell r="B146" t="str">
            <v xml:space="preserve">IIE INST. KIT FOR L700   </v>
          </cell>
          <cell r="D146">
            <v>14</v>
          </cell>
          <cell r="E146" t="e">
            <v>#N/A</v>
          </cell>
          <cell r="F146">
            <v>53.09</v>
          </cell>
          <cell r="G146">
            <v>743.26</v>
          </cell>
          <cell r="H146" t="str">
            <v>X</v>
          </cell>
          <cell r="I146">
            <v>0</v>
          </cell>
          <cell r="J146">
            <v>0</v>
          </cell>
          <cell r="K146" t="str">
            <v>m</v>
          </cell>
          <cell r="L146">
            <v>1</v>
          </cell>
          <cell r="M146">
            <v>1</v>
          </cell>
          <cell r="N146">
            <v>0</v>
          </cell>
        </row>
        <row r="147">
          <cell r="A147" t="str">
            <v>H4710NC</v>
          </cell>
          <cell r="B147" t="str">
            <v xml:space="preserve">ETHERNET XCVR: 10BASE-2  </v>
          </cell>
          <cell r="D147">
            <v>3</v>
          </cell>
          <cell r="E147" t="e">
            <v>#N/A</v>
          </cell>
          <cell r="F147">
            <v>28.27</v>
          </cell>
          <cell r="G147">
            <v>84.81</v>
          </cell>
          <cell r="H147" t="str">
            <v>X</v>
          </cell>
          <cell r="I147">
            <v>0</v>
          </cell>
          <cell r="J147">
            <v>0</v>
          </cell>
          <cell r="K147" t="str">
            <v>m</v>
          </cell>
          <cell r="L147">
            <v>1</v>
          </cell>
          <cell r="M147">
            <v>1</v>
          </cell>
          <cell r="N147">
            <v>0</v>
          </cell>
        </row>
        <row r="148">
          <cell r="A148" t="str">
            <v>NW9506EA</v>
          </cell>
          <cell r="B148" t="str">
            <v xml:space="preserve">HP 810C DESKJET PRINTER  </v>
          </cell>
          <cell r="D148">
            <v>5</v>
          </cell>
          <cell r="E148" t="e">
            <v>#N/A</v>
          </cell>
          <cell r="F148" t="str">
            <v xml:space="preserve"> $-   </v>
          </cell>
          <cell r="G148" t="str">
            <v xml:space="preserve"> $-   </v>
          </cell>
          <cell r="H148">
            <v>0</v>
          </cell>
          <cell r="I148" t="str">
            <v>X</v>
          </cell>
          <cell r="J148">
            <v>0</v>
          </cell>
          <cell r="K148">
            <v>0</v>
          </cell>
          <cell r="L148">
            <v>1</v>
          </cell>
          <cell r="M148">
            <v>1</v>
          </cell>
          <cell r="N148">
            <v>0</v>
          </cell>
        </row>
        <row r="149">
          <cell r="A149">
            <v>2166281</v>
          </cell>
          <cell r="B149" t="str">
            <v xml:space="preserve">SONY 5600 PERIPHERAL KIT </v>
          </cell>
          <cell r="D149">
            <v>30</v>
          </cell>
          <cell r="E149" t="e">
            <v>#N/A</v>
          </cell>
          <cell r="F149">
            <v>391.67</v>
          </cell>
          <cell r="G149">
            <v>11750.1</v>
          </cell>
          <cell r="H149" t="str">
            <v>X</v>
          </cell>
          <cell r="I149">
            <v>0</v>
          </cell>
          <cell r="J149">
            <v>0</v>
          </cell>
          <cell r="K149" t="str">
            <v>a</v>
          </cell>
          <cell r="L149">
            <v>1</v>
          </cell>
          <cell r="M149">
            <v>1</v>
          </cell>
          <cell r="N149">
            <v>0</v>
          </cell>
        </row>
        <row r="150">
          <cell r="A150">
            <v>2115462</v>
          </cell>
          <cell r="B150" t="str">
            <v xml:space="preserve">731L BIOPSY KIT          </v>
          </cell>
          <cell r="D150">
            <v>80</v>
          </cell>
          <cell r="E150" t="e">
            <v>#N/A</v>
          </cell>
          <cell r="F150">
            <v>171.61</v>
          </cell>
          <cell r="G150">
            <v>13728.8</v>
          </cell>
          <cell r="H150" t="str">
            <v>X</v>
          </cell>
          <cell r="I150">
            <v>0</v>
          </cell>
          <cell r="J150">
            <v>0</v>
          </cell>
          <cell r="K150" t="str">
            <v>m</v>
          </cell>
          <cell r="L150">
            <v>1</v>
          </cell>
          <cell r="M150">
            <v>1</v>
          </cell>
          <cell r="N150">
            <v>0</v>
          </cell>
        </row>
        <row r="151">
          <cell r="A151">
            <v>2115464</v>
          </cell>
          <cell r="B151" t="str">
            <v xml:space="preserve">326S BIOPSY KIT          </v>
          </cell>
          <cell r="D151">
            <v>60</v>
          </cell>
          <cell r="E151" t="e">
            <v>#N/A</v>
          </cell>
          <cell r="F151">
            <v>171.61</v>
          </cell>
          <cell r="G151">
            <v>10296.6</v>
          </cell>
          <cell r="H151" t="str">
            <v>X</v>
          </cell>
          <cell r="I151">
            <v>0</v>
          </cell>
          <cell r="J151">
            <v>0</v>
          </cell>
          <cell r="K151" t="str">
            <v>m</v>
          </cell>
          <cell r="L151">
            <v>1</v>
          </cell>
          <cell r="M151">
            <v>1</v>
          </cell>
          <cell r="N151">
            <v>0</v>
          </cell>
        </row>
        <row r="152">
          <cell r="A152" t="str">
            <v>H46701R</v>
          </cell>
          <cell r="B152" t="str">
            <v>195242 4D ENDOCAVITY PROB</v>
          </cell>
          <cell r="D152">
            <v>5</v>
          </cell>
          <cell r="E152">
            <v>0</v>
          </cell>
          <cell r="F152">
            <v>3670.84</v>
          </cell>
          <cell r="G152">
            <v>18354.2</v>
          </cell>
          <cell r="H152">
            <v>0</v>
          </cell>
          <cell r="I152" t="str">
            <v>X</v>
          </cell>
          <cell r="J152" t="e">
            <v>#N/A</v>
          </cell>
          <cell r="K152" t="str">
            <v>p</v>
          </cell>
          <cell r="L152">
            <v>1</v>
          </cell>
          <cell r="M152">
            <v>0</v>
          </cell>
          <cell r="N152">
            <v>-515097.36</v>
          </cell>
        </row>
      </sheetData>
      <sheetData sheetId="5"/>
      <sheetData sheetId="6" refreshError="1">
        <row r="1">
          <cell r="A1" t="str">
            <v>ID</v>
          </cell>
          <cell r="B1" t="str">
            <v>Sum of March To Date Balance</v>
          </cell>
          <cell r="C1" t="str">
            <v>Sum of Physical Estimate</v>
          </cell>
          <cell r="D1" t="str">
            <v>Sum of Difference</v>
          </cell>
          <cell r="E1" t="str">
            <v>Sum of I/O Since 2001 Physical</v>
          </cell>
          <cell r="F1" t="str">
            <v>Sum of Inv to Inv Inv to Non Inv to Scrap RG's</v>
          </cell>
          <cell r="G1" t="str">
            <v>Sum of Manual JE's</v>
          </cell>
          <cell r="H1" t="str">
            <v>Sum of Payables</v>
          </cell>
          <cell r="I1" t="str">
            <v>Sum of Sales and Dispatches</v>
          </cell>
        </row>
        <row r="2">
          <cell r="A2">
            <v>1</v>
          </cell>
          <cell r="B2">
            <v>118529.25</v>
          </cell>
          <cell r="C2">
            <v>0</v>
          </cell>
          <cell r="D2">
            <v>118529.25</v>
          </cell>
          <cell r="E2">
            <v>118529.25</v>
          </cell>
          <cell r="F2">
            <v>0</v>
          </cell>
          <cell r="G2">
            <v>0</v>
          </cell>
          <cell r="H2">
            <v>118529.25</v>
          </cell>
          <cell r="I2">
            <v>0</v>
          </cell>
        </row>
        <row r="3">
          <cell r="A3">
            <v>2111170</v>
          </cell>
          <cell r="B3">
            <v>19725.3</v>
          </cell>
          <cell r="D3">
            <v>19725.3</v>
          </cell>
          <cell r="E3">
            <v>0</v>
          </cell>
          <cell r="F3">
            <v>0</v>
          </cell>
          <cell r="G3">
            <v>0</v>
          </cell>
          <cell r="H3">
            <v>0</v>
          </cell>
          <cell r="I3">
            <v>0</v>
          </cell>
        </row>
        <row r="4">
          <cell r="A4">
            <v>2111174</v>
          </cell>
          <cell r="B4">
            <v>7842.42</v>
          </cell>
          <cell r="D4">
            <v>7842.42</v>
          </cell>
          <cell r="E4">
            <v>-7842.42</v>
          </cell>
          <cell r="F4">
            <v>-7842.42</v>
          </cell>
          <cell r="G4">
            <v>0</v>
          </cell>
          <cell r="H4">
            <v>0</v>
          </cell>
          <cell r="I4">
            <v>0</v>
          </cell>
        </row>
        <row r="5">
          <cell r="A5">
            <v>2121524</v>
          </cell>
          <cell r="B5">
            <v>5120.5</v>
          </cell>
          <cell r="C5">
            <v>0</v>
          </cell>
          <cell r="D5">
            <v>5120.5</v>
          </cell>
          <cell r="E5">
            <v>0</v>
          </cell>
          <cell r="F5">
            <v>0</v>
          </cell>
          <cell r="G5">
            <v>0</v>
          </cell>
          <cell r="H5">
            <v>0</v>
          </cell>
          <cell r="I5">
            <v>0</v>
          </cell>
        </row>
        <row r="6">
          <cell r="A6">
            <v>2157697</v>
          </cell>
          <cell r="B6">
            <v>6182.83</v>
          </cell>
          <cell r="C6">
            <v>32541.200000000001</v>
          </cell>
          <cell r="D6">
            <v>-26358.37</v>
          </cell>
          <cell r="E6">
            <v>0</v>
          </cell>
          <cell r="F6">
            <v>0</v>
          </cell>
          <cell r="G6">
            <v>0</v>
          </cell>
          <cell r="H6">
            <v>0</v>
          </cell>
          <cell r="I6">
            <v>0</v>
          </cell>
        </row>
        <row r="7">
          <cell r="A7">
            <v>2188900</v>
          </cell>
          <cell r="B7">
            <v>1247208.93</v>
          </cell>
          <cell r="C7">
            <v>0</v>
          </cell>
          <cell r="D7">
            <v>1247208.93</v>
          </cell>
          <cell r="E7">
            <v>1247208.93</v>
          </cell>
          <cell r="F7">
            <v>1247208.93</v>
          </cell>
          <cell r="G7">
            <v>0</v>
          </cell>
          <cell r="H7">
            <v>0</v>
          </cell>
          <cell r="I7">
            <v>0</v>
          </cell>
        </row>
        <row r="8">
          <cell r="A8">
            <v>2236952</v>
          </cell>
          <cell r="B8">
            <v>-28336</v>
          </cell>
          <cell r="C8">
            <v>0</v>
          </cell>
          <cell r="D8">
            <v>-28336</v>
          </cell>
          <cell r="E8">
            <v>-28336</v>
          </cell>
          <cell r="F8">
            <v>0</v>
          </cell>
          <cell r="G8">
            <v>0</v>
          </cell>
          <cell r="H8">
            <v>-28336</v>
          </cell>
          <cell r="I8">
            <v>0</v>
          </cell>
        </row>
        <row r="9">
          <cell r="A9">
            <v>2261018</v>
          </cell>
          <cell r="B9">
            <v>16415.39</v>
          </cell>
          <cell r="D9">
            <v>16415.39</v>
          </cell>
          <cell r="E9">
            <v>-6487.39</v>
          </cell>
          <cell r="F9">
            <v>-6246.21</v>
          </cell>
          <cell r="G9">
            <v>0</v>
          </cell>
          <cell r="H9">
            <v>-241.18</v>
          </cell>
          <cell r="I9">
            <v>0</v>
          </cell>
        </row>
        <row r="10">
          <cell r="A10">
            <v>2264598</v>
          </cell>
          <cell r="B10">
            <v>10024.799999999999</v>
          </cell>
          <cell r="D10">
            <v>10024.799999999999</v>
          </cell>
          <cell r="E10">
            <v>10024.799999999999</v>
          </cell>
          <cell r="F10">
            <v>0</v>
          </cell>
          <cell r="G10">
            <v>0</v>
          </cell>
          <cell r="H10">
            <v>10024.799999999999</v>
          </cell>
          <cell r="I10">
            <v>0</v>
          </cell>
        </row>
        <row r="11">
          <cell r="A11">
            <v>2264600</v>
          </cell>
          <cell r="B11">
            <v>11889.6</v>
          </cell>
          <cell r="D11">
            <v>11889.6</v>
          </cell>
          <cell r="E11">
            <v>11889.6</v>
          </cell>
          <cell r="F11">
            <v>0</v>
          </cell>
          <cell r="G11">
            <v>0</v>
          </cell>
          <cell r="H11">
            <v>11889.6</v>
          </cell>
          <cell r="I11">
            <v>0</v>
          </cell>
        </row>
        <row r="12">
          <cell r="A12">
            <v>2264602</v>
          </cell>
          <cell r="B12">
            <v>6492.8</v>
          </cell>
          <cell r="D12">
            <v>6492.8</v>
          </cell>
          <cell r="E12">
            <v>6492.8</v>
          </cell>
          <cell r="F12">
            <v>0</v>
          </cell>
          <cell r="G12">
            <v>0</v>
          </cell>
          <cell r="H12">
            <v>6492.8</v>
          </cell>
          <cell r="I12">
            <v>0</v>
          </cell>
        </row>
        <row r="13">
          <cell r="A13">
            <v>2264604</v>
          </cell>
          <cell r="B13">
            <v>7961.6</v>
          </cell>
          <cell r="D13">
            <v>7961.6</v>
          </cell>
          <cell r="E13">
            <v>7961.6</v>
          </cell>
          <cell r="F13">
            <v>0</v>
          </cell>
          <cell r="G13">
            <v>0</v>
          </cell>
          <cell r="H13">
            <v>7961.6</v>
          </cell>
          <cell r="I13">
            <v>0</v>
          </cell>
        </row>
        <row r="14">
          <cell r="A14">
            <v>2267259</v>
          </cell>
          <cell r="B14">
            <v>18766</v>
          </cell>
          <cell r="D14">
            <v>18766</v>
          </cell>
          <cell r="E14">
            <v>18766</v>
          </cell>
          <cell r="F14">
            <v>0</v>
          </cell>
          <cell r="G14">
            <v>0</v>
          </cell>
          <cell r="H14">
            <v>18766</v>
          </cell>
          <cell r="I14">
            <v>0</v>
          </cell>
        </row>
        <row r="15">
          <cell r="A15">
            <v>2273651</v>
          </cell>
          <cell r="B15">
            <v>-99162.34</v>
          </cell>
          <cell r="C15">
            <v>0</v>
          </cell>
          <cell r="D15">
            <v>-99162.34</v>
          </cell>
          <cell r="E15">
            <v>-99162.34</v>
          </cell>
          <cell r="F15">
            <v>0</v>
          </cell>
          <cell r="G15">
            <v>0</v>
          </cell>
          <cell r="H15">
            <v>-99162.34</v>
          </cell>
          <cell r="I15">
            <v>0</v>
          </cell>
        </row>
        <row r="16">
          <cell r="A16">
            <v>2283334</v>
          </cell>
          <cell r="B16">
            <v>6620</v>
          </cell>
          <cell r="D16">
            <v>6620</v>
          </cell>
          <cell r="E16">
            <v>6620</v>
          </cell>
          <cell r="F16">
            <v>0</v>
          </cell>
          <cell r="G16">
            <v>0</v>
          </cell>
          <cell r="H16">
            <v>6620</v>
          </cell>
          <cell r="I16">
            <v>0</v>
          </cell>
        </row>
        <row r="17">
          <cell r="A17">
            <v>2283532</v>
          </cell>
          <cell r="B17">
            <v>5764.8</v>
          </cell>
          <cell r="D17">
            <v>5764.8</v>
          </cell>
          <cell r="E17">
            <v>5764.8</v>
          </cell>
          <cell r="F17">
            <v>0</v>
          </cell>
          <cell r="G17">
            <v>0</v>
          </cell>
          <cell r="H17">
            <v>5764.8</v>
          </cell>
          <cell r="I17">
            <v>0</v>
          </cell>
        </row>
        <row r="18">
          <cell r="A18">
            <v>2286354</v>
          </cell>
          <cell r="B18">
            <v>14562</v>
          </cell>
          <cell r="D18">
            <v>14562</v>
          </cell>
          <cell r="E18">
            <v>14562</v>
          </cell>
          <cell r="F18">
            <v>0</v>
          </cell>
          <cell r="G18">
            <v>0</v>
          </cell>
          <cell r="H18">
            <v>14562</v>
          </cell>
          <cell r="I18">
            <v>0</v>
          </cell>
        </row>
        <row r="19">
          <cell r="A19">
            <v>2290751</v>
          </cell>
          <cell r="B19">
            <v>9304.08</v>
          </cell>
          <cell r="D19">
            <v>9304.08</v>
          </cell>
          <cell r="E19">
            <v>9304.08</v>
          </cell>
          <cell r="F19">
            <v>0</v>
          </cell>
          <cell r="G19">
            <v>0</v>
          </cell>
          <cell r="H19">
            <v>9304.08</v>
          </cell>
          <cell r="I19">
            <v>0</v>
          </cell>
        </row>
        <row r="20">
          <cell r="A20">
            <v>2294511</v>
          </cell>
          <cell r="B20">
            <v>-44123.23</v>
          </cell>
          <cell r="D20">
            <v>-44123.23</v>
          </cell>
          <cell r="E20">
            <v>-44123.23</v>
          </cell>
          <cell r="F20">
            <v>13902.79</v>
          </cell>
          <cell r="G20">
            <v>0</v>
          </cell>
          <cell r="H20">
            <v>-58026.02</v>
          </cell>
          <cell r="I20">
            <v>0</v>
          </cell>
        </row>
        <row r="21">
          <cell r="A21">
            <v>2294514</v>
          </cell>
          <cell r="B21">
            <v>-108018.03</v>
          </cell>
          <cell r="D21">
            <v>-108018.03</v>
          </cell>
          <cell r="E21">
            <v>-108018.03</v>
          </cell>
          <cell r="F21">
            <v>-21495.57</v>
          </cell>
          <cell r="G21">
            <v>0</v>
          </cell>
          <cell r="H21">
            <v>-86522.46</v>
          </cell>
          <cell r="I21">
            <v>0</v>
          </cell>
        </row>
        <row r="22">
          <cell r="A22">
            <v>2294516</v>
          </cell>
          <cell r="B22">
            <v>10866</v>
          </cell>
          <cell r="D22">
            <v>10866</v>
          </cell>
          <cell r="E22">
            <v>10866</v>
          </cell>
          <cell r="F22">
            <v>0</v>
          </cell>
          <cell r="G22">
            <v>0</v>
          </cell>
          <cell r="H22">
            <v>10866</v>
          </cell>
          <cell r="I22">
            <v>0</v>
          </cell>
        </row>
        <row r="23">
          <cell r="A23">
            <v>2294521</v>
          </cell>
          <cell r="B23">
            <v>25416</v>
          </cell>
          <cell r="D23">
            <v>25416</v>
          </cell>
          <cell r="E23">
            <v>25416</v>
          </cell>
          <cell r="F23">
            <v>0</v>
          </cell>
          <cell r="G23">
            <v>0</v>
          </cell>
          <cell r="H23">
            <v>25416</v>
          </cell>
          <cell r="I23">
            <v>0</v>
          </cell>
        </row>
        <row r="24">
          <cell r="A24">
            <v>2294523</v>
          </cell>
          <cell r="B24">
            <v>21818.400000000001</v>
          </cell>
          <cell r="D24">
            <v>21818.400000000001</v>
          </cell>
          <cell r="E24">
            <v>21818.400000000001</v>
          </cell>
          <cell r="F24">
            <v>0</v>
          </cell>
          <cell r="G24">
            <v>0</v>
          </cell>
          <cell r="H24">
            <v>21818.400000000001</v>
          </cell>
          <cell r="I24">
            <v>0</v>
          </cell>
        </row>
        <row r="25">
          <cell r="A25">
            <v>2295377</v>
          </cell>
          <cell r="B25">
            <v>7336.52</v>
          </cell>
          <cell r="D25">
            <v>7336.52</v>
          </cell>
          <cell r="E25">
            <v>7336.52</v>
          </cell>
          <cell r="F25">
            <v>0</v>
          </cell>
          <cell r="G25">
            <v>0</v>
          </cell>
          <cell r="H25">
            <v>7336.52</v>
          </cell>
          <cell r="I25">
            <v>0</v>
          </cell>
        </row>
        <row r="26">
          <cell r="A26">
            <v>2295658</v>
          </cell>
          <cell r="B26">
            <v>-15701.16</v>
          </cell>
          <cell r="C26">
            <v>0</v>
          </cell>
          <cell r="D26">
            <v>-15701.16</v>
          </cell>
          <cell r="E26">
            <v>-15701.16</v>
          </cell>
          <cell r="F26">
            <v>-8468.5400000000009</v>
          </cell>
          <cell r="G26">
            <v>0</v>
          </cell>
          <cell r="H26">
            <v>-7232.62</v>
          </cell>
          <cell r="I26">
            <v>0</v>
          </cell>
        </row>
        <row r="27">
          <cell r="A27">
            <v>2304617</v>
          </cell>
          <cell r="B27">
            <v>8494.4</v>
          </cell>
          <cell r="D27">
            <v>8494.4</v>
          </cell>
          <cell r="E27">
            <v>8494.4</v>
          </cell>
          <cell r="F27">
            <v>0</v>
          </cell>
          <cell r="G27">
            <v>0</v>
          </cell>
          <cell r="H27">
            <v>8494.4</v>
          </cell>
          <cell r="I27">
            <v>0</v>
          </cell>
        </row>
        <row r="28">
          <cell r="A28">
            <v>2315842</v>
          </cell>
          <cell r="B28">
            <v>8964.58</v>
          </cell>
          <cell r="C28">
            <v>0</v>
          </cell>
          <cell r="D28">
            <v>8964.58</v>
          </cell>
          <cell r="E28">
            <v>8964.58</v>
          </cell>
          <cell r="F28">
            <v>8964.58</v>
          </cell>
          <cell r="G28">
            <v>0</v>
          </cell>
          <cell r="H28">
            <v>0</v>
          </cell>
          <cell r="I28">
            <v>0</v>
          </cell>
        </row>
        <row r="29">
          <cell r="A29">
            <v>2317665</v>
          </cell>
          <cell r="B29">
            <v>52668.95</v>
          </cell>
          <cell r="C29">
            <v>0</v>
          </cell>
          <cell r="D29">
            <v>52668.95</v>
          </cell>
          <cell r="E29">
            <v>52668.95</v>
          </cell>
          <cell r="F29">
            <v>0</v>
          </cell>
          <cell r="G29">
            <v>0</v>
          </cell>
          <cell r="H29">
            <v>52668.95</v>
          </cell>
          <cell r="I29">
            <v>0</v>
          </cell>
        </row>
        <row r="30">
          <cell r="A30">
            <v>2317667</v>
          </cell>
          <cell r="B30">
            <v>6540.26</v>
          </cell>
          <cell r="C30">
            <v>0</v>
          </cell>
          <cell r="D30">
            <v>6540.26</v>
          </cell>
          <cell r="E30">
            <v>6540.26</v>
          </cell>
          <cell r="F30">
            <v>0</v>
          </cell>
          <cell r="G30">
            <v>0</v>
          </cell>
          <cell r="H30">
            <v>6540.26</v>
          </cell>
          <cell r="I30">
            <v>0</v>
          </cell>
        </row>
        <row r="31">
          <cell r="A31">
            <v>2322177</v>
          </cell>
          <cell r="B31">
            <v>12667.93</v>
          </cell>
          <cell r="C31">
            <v>0</v>
          </cell>
          <cell r="D31">
            <v>12667.93</v>
          </cell>
          <cell r="E31">
            <v>12667.93</v>
          </cell>
          <cell r="F31">
            <v>0</v>
          </cell>
          <cell r="G31">
            <v>0</v>
          </cell>
          <cell r="H31">
            <v>12667.93</v>
          </cell>
          <cell r="I31">
            <v>0</v>
          </cell>
        </row>
        <row r="32">
          <cell r="A32">
            <v>2322179</v>
          </cell>
          <cell r="B32">
            <v>75945.38</v>
          </cell>
          <cell r="C32">
            <v>0</v>
          </cell>
          <cell r="D32">
            <v>75945.38</v>
          </cell>
          <cell r="E32">
            <v>75945.38</v>
          </cell>
          <cell r="F32">
            <v>0</v>
          </cell>
          <cell r="G32">
            <v>0</v>
          </cell>
          <cell r="H32">
            <v>75945.38</v>
          </cell>
          <cell r="I32">
            <v>0</v>
          </cell>
        </row>
        <row r="33">
          <cell r="A33" t="str">
            <v>002010 TKERSTING-397</v>
          </cell>
          <cell r="B33">
            <v>62400</v>
          </cell>
          <cell r="C33">
            <v>0</v>
          </cell>
          <cell r="D33">
            <v>62400</v>
          </cell>
          <cell r="E33">
            <v>62400</v>
          </cell>
          <cell r="F33">
            <v>0</v>
          </cell>
          <cell r="G33">
            <v>62400</v>
          </cell>
          <cell r="H33">
            <v>0</v>
          </cell>
          <cell r="I33">
            <v>0</v>
          </cell>
        </row>
        <row r="34">
          <cell r="A34" t="str">
            <v>002016 TKERSTING-397</v>
          </cell>
          <cell r="B34">
            <v>968300</v>
          </cell>
          <cell r="C34">
            <v>0</v>
          </cell>
          <cell r="D34">
            <v>968300</v>
          </cell>
          <cell r="E34">
            <v>968300</v>
          </cell>
          <cell r="F34">
            <v>0</v>
          </cell>
          <cell r="G34">
            <v>968300</v>
          </cell>
          <cell r="H34">
            <v>0</v>
          </cell>
          <cell r="I34">
            <v>0</v>
          </cell>
        </row>
        <row r="35">
          <cell r="A35" t="str">
            <v>002017 TKERSTING-397</v>
          </cell>
          <cell r="B35">
            <v>-181500</v>
          </cell>
          <cell r="C35">
            <v>0</v>
          </cell>
          <cell r="D35">
            <v>-181500</v>
          </cell>
          <cell r="E35">
            <v>-181500</v>
          </cell>
          <cell r="F35">
            <v>0</v>
          </cell>
          <cell r="G35">
            <v>-181500</v>
          </cell>
          <cell r="H35">
            <v>0</v>
          </cell>
          <cell r="I35">
            <v>0</v>
          </cell>
        </row>
        <row r="36">
          <cell r="A36" t="str">
            <v>002038TKERSTING-3981</v>
          </cell>
          <cell r="B36">
            <v>241716.9</v>
          </cell>
          <cell r="C36">
            <v>0</v>
          </cell>
          <cell r="D36">
            <v>241716.9</v>
          </cell>
          <cell r="E36">
            <v>241716.9</v>
          </cell>
          <cell r="F36">
            <v>0</v>
          </cell>
          <cell r="G36">
            <v>241716.9</v>
          </cell>
          <cell r="H36">
            <v>0</v>
          </cell>
          <cell r="I36">
            <v>0</v>
          </cell>
        </row>
        <row r="37">
          <cell r="A37" t="str">
            <v>018003 KTRINE-359163</v>
          </cell>
          <cell r="B37">
            <v>5160957.6399999997</v>
          </cell>
          <cell r="C37">
            <v>0</v>
          </cell>
          <cell r="D37">
            <v>5160957.6399999997</v>
          </cell>
          <cell r="E37">
            <v>5160957.6399999997</v>
          </cell>
          <cell r="F37">
            <v>0</v>
          </cell>
          <cell r="G37">
            <v>5160957.6399999997</v>
          </cell>
          <cell r="H37">
            <v>0</v>
          </cell>
          <cell r="I37">
            <v>0</v>
          </cell>
        </row>
        <row r="38">
          <cell r="A38" t="str">
            <v>018004 KTRINE-390793</v>
          </cell>
          <cell r="B38">
            <v>13303676.029999999</v>
          </cell>
          <cell r="C38">
            <v>0</v>
          </cell>
          <cell r="D38">
            <v>13303676.029999999</v>
          </cell>
          <cell r="E38">
            <v>13303676.029999999</v>
          </cell>
          <cell r="F38">
            <v>0</v>
          </cell>
          <cell r="G38">
            <v>13303676.029999999</v>
          </cell>
          <cell r="H38">
            <v>0</v>
          </cell>
          <cell r="I38">
            <v>0</v>
          </cell>
        </row>
        <row r="39">
          <cell r="A39" t="str">
            <v>018008 KTRINE-396742</v>
          </cell>
          <cell r="B39">
            <v>7121493.4199999999</v>
          </cell>
          <cell r="C39">
            <v>0</v>
          </cell>
          <cell r="D39">
            <v>7121493.4199999999</v>
          </cell>
          <cell r="E39">
            <v>7121493.4199999999</v>
          </cell>
          <cell r="F39">
            <v>0</v>
          </cell>
          <cell r="G39">
            <v>7121493.4199999999</v>
          </cell>
          <cell r="H39">
            <v>0</v>
          </cell>
          <cell r="I39">
            <v>0</v>
          </cell>
        </row>
        <row r="40">
          <cell r="A40" t="str">
            <v>037001 LTREMEL-27100</v>
          </cell>
          <cell r="B40">
            <v>-22000</v>
          </cell>
          <cell r="C40">
            <v>0</v>
          </cell>
          <cell r="D40">
            <v>-22000</v>
          </cell>
          <cell r="E40">
            <v>-22000</v>
          </cell>
          <cell r="F40">
            <v>0</v>
          </cell>
          <cell r="G40">
            <v>-22000</v>
          </cell>
          <cell r="H40">
            <v>0</v>
          </cell>
          <cell r="I40">
            <v>0</v>
          </cell>
        </row>
        <row r="41">
          <cell r="A41" t="str">
            <v>037005 LTREMEL-33059</v>
          </cell>
          <cell r="B41">
            <v>-22000</v>
          </cell>
          <cell r="C41">
            <v>0</v>
          </cell>
          <cell r="D41">
            <v>-22000</v>
          </cell>
          <cell r="E41">
            <v>-22000</v>
          </cell>
          <cell r="F41">
            <v>0</v>
          </cell>
          <cell r="G41">
            <v>-22000</v>
          </cell>
          <cell r="H41">
            <v>0</v>
          </cell>
          <cell r="I41">
            <v>0</v>
          </cell>
        </row>
        <row r="42">
          <cell r="A42" t="str">
            <v>037006 LTREMEL-29382</v>
          </cell>
          <cell r="B42">
            <v>-22000</v>
          </cell>
          <cell r="C42">
            <v>0</v>
          </cell>
          <cell r="D42">
            <v>-22000</v>
          </cell>
          <cell r="E42">
            <v>-22000</v>
          </cell>
          <cell r="F42">
            <v>0</v>
          </cell>
          <cell r="G42">
            <v>-22000</v>
          </cell>
          <cell r="H42">
            <v>0</v>
          </cell>
          <cell r="I42">
            <v>0</v>
          </cell>
        </row>
        <row r="43">
          <cell r="A43" t="str">
            <v>037006 LTREMEL-35762</v>
          </cell>
          <cell r="B43">
            <v>-642221.07999999996</v>
          </cell>
          <cell r="C43">
            <v>0</v>
          </cell>
          <cell r="D43">
            <v>-642221.07999999996</v>
          </cell>
          <cell r="E43">
            <v>-642221.07999999996</v>
          </cell>
          <cell r="F43">
            <v>0</v>
          </cell>
          <cell r="G43">
            <v>-642221.07999999996</v>
          </cell>
          <cell r="H43">
            <v>0</v>
          </cell>
          <cell r="I43">
            <v>0</v>
          </cell>
        </row>
        <row r="44">
          <cell r="A44" t="str">
            <v>037013 LTREMEL-31004</v>
          </cell>
          <cell r="B44">
            <v>-22000</v>
          </cell>
          <cell r="C44">
            <v>0</v>
          </cell>
          <cell r="D44">
            <v>-22000</v>
          </cell>
          <cell r="E44">
            <v>-22000</v>
          </cell>
          <cell r="F44">
            <v>0</v>
          </cell>
          <cell r="G44">
            <v>-22000</v>
          </cell>
          <cell r="H44">
            <v>0</v>
          </cell>
          <cell r="I44">
            <v>0</v>
          </cell>
        </row>
        <row r="45">
          <cell r="A45" t="str">
            <v>052023 EDICKINSON-28</v>
          </cell>
          <cell r="B45">
            <v>-221506.77</v>
          </cell>
          <cell r="C45">
            <v>0</v>
          </cell>
          <cell r="D45">
            <v>-221506.77</v>
          </cell>
          <cell r="E45">
            <v>-221506.77</v>
          </cell>
          <cell r="F45">
            <v>-221506.77</v>
          </cell>
          <cell r="G45">
            <v>0</v>
          </cell>
          <cell r="H45">
            <v>0</v>
          </cell>
          <cell r="I45">
            <v>0</v>
          </cell>
        </row>
        <row r="46">
          <cell r="A46" t="str">
            <v>0521002 RDEVLIN-2832</v>
          </cell>
          <cell r="B46">
            <v>2080480.54</v>
          </cell>
          <cell r="C46">
            <v>0</v>
          </cell>
          <cell r="D46">
            <v>2080480.54</v>
          </cell>
          <cell r="E46">
            <v>2080480.54</v>
          </cell>
          <cell r="F46">
            <v>0</v>
          </cell>
          <cell r="G46">
            <v>2080480.54</v>
          </cell>
          <cell r="H46">
            <v>0</v>
          </cell>
          <cell r="I46">
            <v>0</v>
          </cell>
        </row>
        <row r="47">
          <cell r="A47" t="str">
            <v>0521003 RDEVLIN-2839</v>
          </cell>
          <cell r="B47">
            <v>1065582.3400000001</v>
          </cell>
          <cell r="C47">
            <v>0</v>
          </cell>
          <cell r="D47">
            <v>1065582.3400000001</v>
          </cell>
          <cell r="E47">
            <v>1065582.3400000001</v>
          </cell>
          <cell r="F47">
            <v>0</v>
          </cell>
          <cell r="G47">
            <v>1065582.3400000001</v>
          </cell>
          <cell r="H47">
            <v>0</v>
          </cell>
          <cell r="I47">
            <v>0</v>
          </cell>
        </row>
        <row r="48">
          <cell r="A48" t="str">
            <v>0521005 RDEVLIN-2898</v>
          </cell>
          <cell r="B48">
            <v>2802000</v>
          </cell>
          <cell r="C48">
            <v>0</v>
          </cell>
          <cell r="D48">
            <v>2802000</v>
          </cell>
          <cell r="E48">
            <v>2802000</v>
          </cell>
          <cell r="F48">
            <v>0</v>
          </cell>
          <cell r="G48">
            <v>2802000</v>
          </cell>
          <cell r="H48">
            <v>0</v>
          </cell>
          <cell r="I48">
            <v>0</v>
          </cell>
        </row>
        <row r="49">
          <cell r="A49" t="str">
            <v>052201 MGILLESPIE-34</v>
          </cell>
          <cell r="B49">
            <v>39636.230000000003</v>
          </cell>
          <cell r="C49">
            <v>0</v>
          </cell>
          <cell r="D49">
            <v>39636.230000000003</v>
          </cell>
          <cell r="E49">
            <v>39636.230000000003</v>
          </cell>
          <cell r="F49">
            <v>0</v>
          </cell>
          <cell r="G49">
            <v>39636.230000000003</v>
          </cell>
          <cell r="H49">
            <v>0</v>
          </cell>
          <cell r="I49">
            <v>0</v>
          </cell>
        </row>
        <row r="50">
          <cell r="A50" t="str">
            <v>052206 RDEVLIN-39461</v>
          </cell>
          <cell r="B50">
            <v>-985108</v>
          </cell>
          <cell r="C50">
            <v>0</v>
          </cell>
          <cell r="D50">
            <v>-985108</v>
          </cell>
          <cell r="E50">
            <v>-985108</v>
          </cell>
          <cell r="F50">
            <v>0</v>
          </cell>
          <cell r="G50">
            <v>-985108</v>
          </cell>
          <cell r="H50">
            <v>0</v>
          </cell>
          <cell r="I50">
            <v>0</v>
          </cell>
        </row>
        <row r="51">
          <cell r="A51" t="str">
            <v>052209 TKERSTING-395</v>
          </cell>
          <cell r="B51">
            <v>906500</v>
          </cell>
          <cell r="C51">
            <v>0</v>
          </cell>
          <cell r="D51">
            <v>906500</v>
          </cell>
          <cell r="E51">
            <v>906500</v>
          </cell>
          <cell r="F51">
            <v>0</v>
          </cell>
          <cell r="G51">
            <v>906500</v>
          </cell>
          <cell r="H51">
            <v>0</v>
          </cell>
          <cell r="I51">
            <v>0</v>
          </cell>
        </row>
        <row r="52">
          <cell r="A52" t="str">
            <v>052210 TKERSTING-388</v>
          </cell>
          <cell r="B52">
            <v>835750</v>
          </cell>
          <cell r="C52">
            <v>0</v>
          </cell>
          <cell r="D52">
            <v>835750</v>
          </cell>
          <cell r="E52">
            <v>835750</v>
          </cell>
          <cell r="F52">
            <v>0</v>
          </cell>
          <cell r="G52">
            <v>835750</v>
          </cell>
          <cell r="H52">
            <v>0</v>
          </cell>
          <cell r="I52">
            <v>0</v>
          </cell>
        </row>
        <row r="53">
          <cell r="A53" t="str">
            <v>052214 RDEVLIN-33792</v>
          </cell>
          <cell r="B53">
            <v>521445.9</v>
          </cell>
          <cell r="C53">
            <v>0</v>
          </cell>
          <cell r="D53">
            <v>521445.9</v>
          </cell>
          <cell r="E53">
            <v>521445.9</v>
          </cell>
          <cell r="F53">
            <v>0</v>
          </cell>
          <cell r="G53">
            <v>521445.9</v>
          </cell>
          <cell r="H53">
            <v>0</v>
          </cell>
          <cell r="I53">
            <v>0</v>
          </cell>
        </row>
        <row r="54">
          <cell r="A54" t="str">
            <v>052215 RDEVLIN-30077</v>
          </cell>
          <cell r="B54">
            <v>121060</v>
          </cell>
          <cell r="C54">
            <v>0</v>
          </cell>
          <cell r="D54">
            <v>121060</v>
          </cell>
          <cell r="E54">
            <v>121060</v>
          </cell>
          <cell r="F54">
            <v>0</v>
          </cell>
          <cell r="G54">
            <v>121060</v>
          </cell>
          <cell r="H54">
            <v>0</v>
          </cell>
          <cell r="I54">
            <v>0</v>
          </cell>
        </row>
        <row r="55">
          <cell r="A55" t="str">
            <v>052217 RDEVLIN-39667</v>
          </cell>
          <cell r="B55">
            <v>-1029045</v>
          </cell>
          <cell r="C55">
            <v>0</v>
          </cell>
          <cell r="D55">
            <v>-1029045</v>
          </cell>
          <cell r="E55">
            <v>-1029045</v>
          </cell>
          <cell r="F55">
            <v>0</v>
          </cell>
          <cell r="G55">
            <v>-1029045</v>
          </cell>
          <cell r="H55">
            <v>0</v>
          </cell>
          <cell r="I55">
            <v>0</v>
          </cell>
        </row>
        <row r="56">
          <cell r="A56" t="str">
            <v>052220 TKERSTING-396</v>
          </cell>
          <cell r="B56">
            <v>2760000</v>
          </cell>
          <cell r="C56">
            <v>0</v>
          </cell>
          <cell r="D56">
            <v>2760000</v>
          </cell>
          <cell r="E56">
            <v>2760000</v>
          </cell>
          <cell r="F56">
            <v>0</v>
          </cell>
          <cell r="G56">
            <v>2760000</v>
          </cell>
          <cell r="H56">
            <v>0</v>
          </cell>
          <cell r="I56">
            <v>0</v>
          </cell>
        </row>
        <row r="57">
          <cell r="A57" t="str">
            <v>052221 TKERSTING-396</v>
          </cell>
          <cell r="B57">
            <v>4300000</v>
          </cell>
          <cell r="C57">
            <v>0</v>
          </cell>
          <cell r="D57">
            <v>4300000</v>
          </cell>
          <cell r="E57">
            <v>4300000</v>
          </cell>
          <cell r="F57">
            <v>0</v>
          </cell>
          <cell r="G57">
            <v>4300000</v>
          </cell>
          <cell r="H57">
            <v>0</v>
          </cell>
          <cell r="I57">
            <v>0</v>
          </cell>
        </row>
        <row r="58">
          <cell r="A58" t="str">
            <v>052224 TKERSTING-396</v>
          </cell>
          <cell r="B58">
            <v>-1973880</v>
          </cell>
          <cell r="C58">
            <v>0</v>
          </cell>
          <cell r="D58">
            <v>-1973880</v>
          </cell>
          <cell r="E58">
            <v>-1973880</v>
          </cell>
          <cell r="F58">
            <v>0</v>
          </cell>
          <cell r="G58">
            <v>-1973880</v>
          </cell>
          <cell r="H58">
            <v>0</v>
          </cell>
          <cell r="I58">
            <v>0</v>
          </cell>
        </row>
        <row r="59">
          <cell r="A59" t="str">
            <v>052233 TKERSTING-342</v>
          </cell>
          <cell r="B59">
            <v>300000</v>
          </cell>
          <cell r="C59">
            <v>0</v>
          </cell>
          <cell r="D59">
            <v>300000</v>
          </cell>
          <cell r="E59">
            <v>300000</v>
          </cell>
          <cell r="F59">
            <v>0</v>
          </cell>
          <cell r="G59">
            <v>300000</v>
          </cell>
          <cell r="H59">
            <v>0</v>
          </cell>
          <cell r="I59">
            <v>0</v>
          </cell>
        </row>
        <row r="60">
          <cell r="A60" t="str">
            <v>2121267-2</v>
          </cell>
          <cell r="B60">
            <v>8609.02</v>
          </cell>
          <cell r="C60">
            <v>0</v>
          </cell>
          <cell r="D60">
            <v>8609.02</v>
          </cell>
          <cell r="E60">
            <v>8609.02</v>
          </cell>
          <cell r="F60">
            <v>8609.02</v>
          </cell>
          <cell r="G60">
            <v>0</v>
          </cell>
          <cell r="H60">
            <v>0</v>
          </cell>
          <cell r="I60">
            <v>0</v>
          </cell>
        </row>
        <row r="61">
          <cell r="A61" t="str">
            <v>2144268-2</v>
          </cell>
          <cell r="B61">
            <v>35923.919999999998</v>
          </cell>
          <cell r="C61">
            <v>0</v>
          </cell>
          <cell r="D61">
            <v>35923.919999999998</v>
          </cell>
          <cell r="E61">
            <v>35923.919999999998</v>
          </cell>
          <cell r="F61">
            <v>35923.919999999998</v>
          </cell>
          <cell r="G61">
            <v>0</v>
          </cell>
          <cell r="H61">
            <v>0</v>
          </cell>
          <cell r="I61">
            <v>0</v>
          </cell>
        </row>
        <row r="62">
          <cell r="A62" t="str">
            <v>2188900-2</v>
          </cell>
          <cell r="B62">
            <v>1496566.13</v>
          </cell>
          <cell r="C62">
            <v>0</v>
          </cell>
          <cell r="D62">
            <v>1496566.13</v>
          </cell>
          <cell r="E62">
            <v>1496566.13</v>
          </cell>
          <cell r="F62">
            <v>1496566.13</v>
          </cell>
          <cell r="G62">
            <v>0</v>
          </cell>
          <cell r="H62">
            <v>0</v>
          </cell>
          <cell r="I62">
            <v>0</v>
          </cell>
        </row>
        <row r="63">
          <cell r="A63" t="str">
            <v>2218096-4</v>
          </cell>
          <cell r="B63">
            <v>-60711.93</v>
          </cell>
          <cell r="C63">
            <v>0</v>
          </cell>
          <cell r="D63">
            <v>-60711.93</v>
          </cell>
          <cell r="E63">
            <v>-60711.93</v>
          </cell>
          <cell r="F63">
            <v>-60711.93</v>
          </cell>
          <cell r="G63">
            <v>0</v>
          </cell>
          <cell r="H63">
            <v>0</v>
          </cell>
          <cell r="I63">
            <v>0</v>
          </cell>
        </row>
        <row r="64">
          <cell r="A64" t="str">
            <v>2223127-20</v>
          </cell>
          <cell r="B64">
            <v>-16350.88</v>
          </cell>
          <cell r="C64">
            <v>1167.92</v>
          </cell>
          <cell r="D64">
            <v>-17518.8</v>
          </cell>
          <cell r="E64">
            <v>-16350.88</v>
          </cell>
          <cell r="F64">
            <v>-16350.88</v>
          </cell>
          <cell r="G64">
            <v>0</v>
          </cell>
          <cell r="H64">
            <v>0</v>
          </cell>
          <cell r="I64">
            <v>0</v>
          </cell>
        </row>
        <row r="65">
          <cell r="A65" t="str">
            <v>2223127-21</v>
          </cell>
          <cell r="B65">
            <v>-12494.02</v>
          </cell>
          <cell r="C65">
            <v>0</v>
          </cell>
          <cell r="D65">
            <v>-12494.02</v>
          </cell>
          <cell r="E65">
            <v>-12494.02</v>
          </cell>
          <cell r="F65">
            <v>-12494.02</v>
          </cell>
          <cell r="G65">
            <v>0</v>
          </cell>
          <cell r="H65">
            <v>0</v>
          </cell>
          <cell r="I65">
            <v>0</v>
          </cell>
        </row>
        <row r="66">
          <cell r="A66" t="str">
            <v>2293008-2</v>
          </cell>
          <cell r="B66">
            <v>-22558.54</v>
          </cell>
          <cell r="C66">
            <v>0</v>
          </cell>
          <cell r="D66">
            <v>-22558.54</v>
          </cell>
          <cell r="E66">
            <v>-22558.54</v>
          </cell>
          <cell r="F66">
            <v>0</v>
          </cell>
          <cell r="G66">
            <v>0</v>
          </cell>
          <cell r="H66">
            <v>-22558.54</v>
          </cell>
          <cell r="I66">
            <v>0</v>
          </cell>
        </row>
        <row r="67">
          <cell r="A67" t="str">
            <v>2293008-3</v>
          </cell>
          <cell r="B67">
            <v>-22558.54</v>
          </cell>
          <cell r="C67">
            <v>0</v>
          </cell>
          <cell r="D67">
            <v>-22558.54</v>
          </cell>
          <cell r="E67">
            <v>-22558.54</v>
          </cell>
          <cell r="F67">
            <v>0</v>
          </cell>
          <cell r="G67">
            <v>0</v>
          </cell>
          <cell r="H67">
            <v>-22558.54</v>
          </cell>
          <cell r="I67">
            <v>0</v>
          </cell>
        </row>
        <row r="68">
          <cell r="A68" t="str">
            <v>2299702-2</v>
          </cell>
          <cell r="B68">
            <v>11937.6</v>
          </cell>
          <cell r="D68">
            <v>11937.6</v>
          </cell>
          <cell r="E68">
            <v>11937.6</v>
          </cell>
          <cell r="F68">
            <v>0</v>
          </cell>
          <cell r="G68">
            <v>0</v>
          </cell>
          <cell r="H68">
            <v>11937.6</v>
          </cell>
          <cell r="I68">
            <v>0</v>
          </cell>
        </row>
        <row r="69">
          <cell r="A69" t="str">
            <v>46-285515G1</v>
          </cell>
          <cell r="B69">
            <v>27721.200000000001</v>
          </cell>
          <cell r="C69">
            <v>0</v>
          </cell>
          <cell r="D69">
            <v>27721.200000000001</v>
          </cell>
          <cell r="E69">
            <v>27721.200000000001</v>
          </cell>
          <cell r="F69">
            <v>29757.3</v>
          </cell>
          <cell r="G69">
            <v>0</v>
          </cell>
          <cell r="H69">
            <v>-2036.1</v>
          </cell>
          <cell r="I69">
            <v>0</v>
          </cell>
        </row>
        <row r="70">
          <cell r="A70" t="str">
            <v>46-312078P2</v>
          </cell>
          <cell r="B70">
            <v>9460</v>
          </cell>
          <cell r="D70">
            <v>9460</v>
          </cell>
          <cell r="E70">
            <v>9460</v>
          </cell>
          <cell r="F70">
            <v>0</v>
          </cell>
          <cell r="G70">
            <v>0</v>
          </cell>
          <cell r="H70">
            <v>9460</v>
          </cell>
          <cell r="I70">
            <v>0</v>
          </cell>
        </row>
        <row r="71">
          <cell r="A71" t="str">
            <v>52904 MGILLESPIE-271</v>
          </cell>
          <cell r="B71">
            <v>433871.23</v>
          </cell>
          <cell r="C71">
            <v>0</v>
          </cell>
          <cell r="D71">
            <v>433871.23</v>
          </cell>
          <cell r="E71">
            <v>433871.23</v>
          </cell>
          <cell r="F71">
            <v>0</v>
          </cell>
          <cell r="G71">
            <v>433871.23</v>
          </cell>
          <cell r="H71">
            <v>0</v>
          </cell>
          <cell r="I71">
            <v>0</v>
          </cell>
        </row>
        <row r="72">
          <cell r="A72" t="str">
            <v>C363</v>
          </cell>
          <cell r="B72">
            <v>7920</v>
          </cell>
          <cell r="C72">
            <v>0</v>
          </cell>
          <cell r="D72">
            <v>7920</v>
          </cell>
          <cell r="E72">
            <v>7920</v>
          </cell>
          <cell r="F72">
            <v>0</v>
          </cell>
          <cell r="G72">
            <v>0</v>
          </cell>
          <cell r="H72">
            <v>7920</v>
          </cell>
          <cell r="I72">
            <v>0</v>
          </cell>
        </row>
        <row r="73">
          <cell r="A73" t="str">
            <v>CAR-CARPG009-006--26</v>
          </cell>
          <cell r="B73">
            <v>82000</v>
          </cell>
          <cell r="C73">
            <v>0</v>
          </cell>
          <cell r="D73">
            <v>82000</v>
          </cell>
          <cell r="E73">
            <v>82000</v>
          </cell>
          <cell r="F73">
            <v>0</v>
          </cell>
          <cell r="G73">
            <v>0</v>
          </cell>
          <cell r="H73">
            <v>0</v>
          </cell>
          <cell r="I73">
            <v>0</v>
          </cell>
        </row>
        <row r="74">
          <cell r="A74" t="str">
            <v>CAR-CARPG009-006--28</v>
          </cell>
          <cell r="B74">
            <v>100000</v>
          </cell>
          <cell r="C74">
            <v>0</v>
          </cell>
          <cell r="D74">
            <v>100000</v>
          </cell>
          <cell r="E74">
            <v>100000</v>
          </cell>
          <cell r="F74">
            <v>0</v>
          </cell>
          <cell r="G74">
            <v>0</v>
          </cell>
          <cell r="H74">
            <v>0</v>
          </cell>
          <cell r="I74">
            <v>0</v>
          </cell>
        </row>
        <row r="75">
          <cell r="A75" t="str">
            <v>CAR-CARPG009-006--30</v>
          </cell>
          <cell r="B75">
            <v>77000</v>
          </cell>
          <cell r="C75">
            <v>0</v>
          </cell>
          <cell r="D75">
            <v>77000</v>
          </cell>
          <cell r="E75">
            <v>77000</v>
          </cell>
          <cell r="F75">
            <v>0</v>
          </cell>
          <cell r="G75">
            <v>0</v>
          </cell>
          <cell r="H75">
            <v>0</v>
          </cell>
          <cell r="I75">
            <v>0</v>
          </cell>
        </row>
        <row r="76">
          <cell r="A76" t="str">
            <v>CAR-CARPG009-006--32</v>
          </cell>
          <cell r="B76">
            <v>300000</v>
          </cell>
          <cell r="C76">
            <v>0</v>
          </cell>
          <cell r="D76">
            <v>300000</v>
          </cell>
          <cell r="E76">
            <v>300000</v>
          </cell>
          <cell r="F76">
            <v>0</v>
          </cell>
          <cell r="G76">
            <v>0</v>
          </cell>
          <cell r="H76">
            <v>0</v>
          </cell>
          <cell r="I76">
            <v>0</v>
          </cell>
        </row>
        <row r="77">
          <cell r="A77" t="str">
            <v>CAR-CARPG009-006--33</v>
          </cell>
          <cell r="B77">
            <v>248500</v>
          </cell>
          <cell r="C77">
            <v>0</v>
          </cell>
          <cell r="D77">
            <v>248500</v>
          </cell>
          <cell r="E77">
            <v>248500</v>
          </cell>
          <cell r="F77">
            <v>0</v>
          </cell>
          <cell r="G77">
            <v>0</v>
          </cell>
          <cell r="H77">
            <v>0</v>
          </cell>
          <cell r="I77">
            <v>0</v>
          </cell>
        </row>
        <row r="78">
          <cell r="A78" t="str">
            <v>CAR-CARPG009-006--34</v>
          </cell>
          <cell r="B78">
            <v>50000</v>
          </cell>
          <cell r="C78">
            <v>0</v>
          </cell>
          <cell r="D78">
            <v>50000</v>
          </cell>
          <cell r="E78">
            <v>50000</v>
          </cell>
          <cell r="F78">
            <v>0</v>
          </cell>
          <cell r="G78">
            <v>0</v>
          </cell>
          <cell r="H78">
            <v>0</v>
          </cell>
          <cell r="I78">
            <v>0</v>
          </cell>
        </row>
        <row r="79">
          <cell r="A79" t="str">
            <v>CAR-CARPG009-006--35</v>
          </cell>
          <cell r="B79">
            <v>118642</v>
          </cell>
          <cell r="C79">
            <v>0</v>
          </cell>
          <cell r="D79">
            <v>118642</v>
          </cell>
          <cell r="E79">
            <v>118642</v>
          </cell>
          <cell r="F79">
            <v>0</v>
          </cell>
          <cell r="G79">
            <v>0</v>
          </cell>
          <cell r="H79">
            <v>0</v>
          </cell>
          <cell r="I79">
            <v>0</v>
          </cell>
        </row>
        <row r="80">
          <cell r="A80" t="str">
            <v>CAR-CARPG009-006--36</v>
          </cell>
          <cell r="B80">
            <v>267000</v>
          </cell>
          <cell r="C80">
            <v>0</v>
          </cell>
          <cell r="D80">
            <v>267000</v>
          </cell>
          <cell r="E80">
            <v>267000</v>
          </cell>
          <cell r="F80">
            <v>0</v>
          </cell>
          <cell r="G80">
            <v>0</v>
          </cell>
          <cell r="H80">
            <v>0</v>
          </cell>
          <cell r="I80">
            <v>0</v>
          </cell>
        </row>
        <row r="81">
          <cell r="A81" t="str">
            <v>CAR-CARPG009-006--38</v>
          </cell>
          <cell r="B81">
            <v>293750</v>
          </cell>
          <cell r="C81">
            <v>0</v>
          </cell>
          <cell r="D81">
            <v>293750</v>
          </cell>
          <cell r="E81">
            <v>293750</v>
          </cell>
          <cell r="F81">
            <v>0</v>
          </cell>
          <cell r="G81">
            <v>0</v>
          </cell>
          <cell r="H81">
            <v>0</v>
          </cell>
          <cell r="I81">
            <v>0</v>
          </cell>
        </row>
        <row r="82">
          <cell r="A82" t="str">
            <v>E8200DK</v>
          </cell>
          <cell r="B82">
            <v>20099</v>
          </cell>
          <cell r="C82">
            <v>0</v>
          </cell>
          <cell r="D82">
            <v>20099</v>
          </cell>
          <cell r="E82">
            <v>0</v>
          </cell>
          <cell r="F82">
            <v>0</v>
          </cell>
          <cell r="G82">
            <v>0</v>
          </cell>
          <cell r="H82">
            <v>0</v>
          </cell>
          <cell r="I82">
            <v>0</v>
          </cell>
        </row>
        <row r="83">
          <cell r="A83" t="str">
            <v>E8200DL</v>
          </cell>
          <cell r="B83">
            <v>5277.25</v>
          </cell>
          <cell r="C83">
            <v>0</v>
          </cell>
          <cell r="D83">
            <v>5277.25</v>
          </cell>
          <cell r="E83">
            <v>0</v>
          </cell>
          <cell r="F83">
            <v>0</v>
          </cell>
          <cell r="G83">
            <v>0</v>
          </cell>
          <cell r="H83">
            <v>0</v>
          </cell>
          <cell r="I83">
            <v>0</v>
          </cell>
        </row>
        <row r="84">
          <cell r="A84" t="str">
            <v>E8202AA</v>
          </cell>
          <cell r="B84">
            <v>64981.38</v>
          </cell>
          <cell r="C84">
            <v>0</v>
          </cell>
          <cell r="D84">
            <v>64981.38</v>
          </cell>
          <cell r="E84">
            <v>0</v>
          </cell>
          <cell r="F84">
            <v>0</v>
          </cell>
          <cell r="G84">
            <v>0</v>
          </cell>
          <cell r="H84">
            <v>0</v>
          </cell>
          <cell r="I84">
            <v>0</v>
          </cell>
        </row>
        <row r="85">
          <cell r="A85" t="str">
            <v>E8202AN</v>
          </cell>
          <cell r="B85">
            <v>-16535.72</v>
          </cell>
          <cell r="C85">
            <v>0</v>
          </cell>
          <cell r="D85">
            <v>-16535.72</v>
          </cell>
          <cell r="E85">
            <v>-16535.72</v>
          </cell>
          <cell r="F85">
            <v>-16535.72</v>
          </cell>
          <cell r="G85">
            <v>0</v>
          </cell>
          <cell r="H85">
            <v>0</v>
          </cell>
          <cell r="I85">
            <v>0</v>
          </cell>
        </row>
        <row r="86">
          <cell r="A86" t="str">
            <v>E8205DC</v>
          </cell>
          <cell r="B86">
            <v>540006.6</v>
          </cell>
          <cell r="C86">
            <v>0</v>
          </cell>
          <cell r="D86">
            <v>540006.6</v>
          </cell>
          <cell r="E86">
            <v>0</v>
          </cell>
          <cell r="F86">
            <v>0</v>
          </cell>
          <cell r="G86">
            <v>0</v>
          </cell>
          <cell r="H86">
            <v>0</v>
          </cell>
          <cell r="I86">
            <v>0</v>
          </cell>
        </row>
        <row r="87">
          <cell r="A87" t="str">
            <v>E8370RR</v>
          </cell>
          <cell r="B87">
            <v>21608</v>
          </cell>
          <cell r="C87">
            <v>9898</v>
          </cell>
          <cell r="D87">
            <v>11710</v>
          </cell>
          <cell r="E87">
            <v>21608</v>
          </cell>
          <cell r="F87">
            <v>0</v>
          </cell>
          <cell r="G87">
            <v>0</v>
          </cell>
          <cell r="H87">
            <v>21608</v>
          </cell>
          <cell r="I87">
            <v>0</v>
          </cell>
        </row>
        <row r="88">
          <cell r="A88" t="str">
            <v>E8385RG</v>
          </cell>
          <cell r="B88">
            <v>6990</v>
          </cell>
          <cell r="C88">
            <v>0</v>
          </cell>
          <cell r="D88">
            <v>6990</v>
          </cell>
          <cell r="E88">
            <v>6990</v>
          </cell>
          <cell r="F88">
            <v>0</v>
          </cell>
          <cell r="G88">
            <v>0</v>
          </cell>
          <cell r="H88">
            <v>6990</v>
          </cell>
          <cell r="I88">
            <v>0</v>
          </cell>
        </row>
        <row r="89">
          <cell r="A89" t="str">
            <v>FB200831</v>
          </cell>
          <cell r="B89">
            <v>14130.42</v>
          </cell>
          <cell r="C89">
            <v>0</v>
          </cell>
          <cell r="D89">
            <v>14130.42</v>
          </cell>
          <cell r="E89">
            <v>14130.42</v>
          </cell>
          <cell r="F89">
            <v>0</v>
          </cell>
          <cell r="G89">
            <v>0</v>
          </cell>
          <cell r="H89">
            <v>14130.42</v>
          </cell>
          <cell r="I89">
            <v>0</v>
          </cell>
        </row>
        <row r="90">
          <cell r="A90" t="str">
            <v>FB200900</v>
          </cell>
          <cell r="B90">
            <v>-13966.84</v>
          </cell>
          <cell r="C90">
            <v>0</v>
          </cell>
          <cell r="D90">
            <v>-13966.84</v>
          </cell>
          <cell r="E90">
            <v>-13966.84</v>
          </cell>
          <cell r="F90">
            <v>2927.89</v>
          </cell>
          <cell r="G90">
            <v>0</v>
          </cell>
          <cell r="H90">
            <v>-16894.73</v>
          </cell>
          <cell r="I90">
            <v>0</v>
          </cell>
        </row>
        <row r="91">
          <cell r="A91" t="str">
            <v>FB307380</v>
          </cell>
          <cell r="B91">
            <v>24457.73</v>
          </cell>
          <cell r="C91">
            <v>0</v>
          </cell>
          <cell r="D91">
            <v>24457.73</v>
          </cell>
          <cell r="E91">
            <v>24457.73</v>
          </cell>
          <cell r="F91">
            <v>0</v>
          </cell>
          <cell r="G91">
            <v>0</v>
          </cell>
          <cell r="H91">
            <v>24457.73</v>
          </cell>
          <cell r="I91">
            <v>0</v>
          </cell>
        </row>
        <row r="92">
          <cell r="A92" t="str">
            <v>FB307381</v>
          </cell>
          <cell r="B92">
            <v>16356.59</v>
          </cell>
          <cell r="C92">
            <v>0</v>
          </cell>
          <cell r="D92">
            <v>16356.59</v>
          </cell>
          <cell r="E92">
            <v>16356.59</v>
          </cell>
          <cell r="F92">
            <v>0</v>
          </cell>
          <cell r="G92">
            <v>0</v>
          </cell>
          <cell r="H92">
            <v>16356.59</v>
          </cell>
          <cell r="I92">
            <v>0</v>
          </cell>
        </row>
        <row r="93">
          <cell r="A93" t="str">
            <v>FB307382</v>
          </cell>
          <cell r="B93">
            <v>16356.59</v>
          </cell>
          <cell r="C93">
            <v>0</v>
          </cell>
          <cell r="D93">
            <v>16356.59</v>
          </cell>
          <cell r="E93">
            <v>16356.59</v>
          </cell>
          <cell r="F93">
            <v>0</v>
          </cell>
          <cell r="G93">
            <v>0</v>
          </cell>
          <cell r="H93">
            <v>16356.59</v>
          </cell>
          <cell r="I93">
            <v>0</v>
          </cell>
        </row>
        <row r="94">
          <cell r="A94" t="str">
            <v>FXP-FXPPG421-309--33</v>
          </cell>
          <cell r="B94">
            <v>49581.17</v>
          </cell>
          <cell r="C94">
            <v>0</v>
          </cell>
          <cell r="D94">
            <v>49581.17</v>
          </cell>
          <cell r="E94">
            <v>49581.17</v>
          </cell>
          <cell r="F94">
            <v>0</v>
          </cell>
          <cell r="G94">
            <v>0</v>
          </cell>
          <cell r="H94">
            <v>49581.17</v>
          </cell>
          <cell r="I94">
            <v>0</v>
          </cell>
        </row>
        <row r="95">
          <cell r="A95" t="str">
            <v>FXP-FXPPG421-309--34</v>
          </cell>
          <cell r="B95">
            <v>49581.17</v>
          </cell>
          <cell r="C95">
            <v>0</v>
          </cell>
          <cell r="D95">
            <v>49581.17</v>
          </cell>
          <cell r="E95">
            <v>49581.17</v>
          </cell>
          <cell r="F95">
            <v>0</v>
          </cell>
          <cell r="G95">
            <v>0</v>
          </cell>
          <cell r="H95">
            <v>49581.17</v>
          </cell>
          <cell r="I95">
            <v>0</v>
          </cell>
        </row>
        <row r="96">
          <cell r="A96" t="str">
            <v>FXP-FXPPG421-318--29</v>
          </cell>
          <cell r="B96">
            <v>643026.26</v>
          </cell>
          <cell r="C96">
            <v>0</v>
          </cell>
          <cell r="D96">
            <v>643026.26</v>
          </cell>
          <cell r="E96">
            <v>643026.26</v>
          </cell>
          <cell r="F96">
            <v>0</v>
          </cell>
          <cell r="G96">
            <v>0</v>
          </cell>
          <cell r="H96">
            <v>643026.26</v>
          </cell>
          <cell r="I96">
            <v>0</v>
          </cell>
        </row>
        <row r="97">
          <cell r="A97" t="str">
            <v>H40012LE</v>
          </cell>
          <cell r="B97">
            <v>31256.16</v>
          </cell>
          <cell r="C97">
            <v>15310.9</v>
          </cell>
          <cell r="D97">
            <v>15945.26</v>
          </cell>
          <cell r="E97">
            <v>0</v>
          </cell>
          <cell r="F97">
            <v>0</v>
          </cell>
          <cell r="G97">
            <v>0</v>
          </cell>
          <cell r="H97">
            <v>0</v>
          </cell>
          <cell r="I97">
            <v>0</v>
          </cell>
        </row>
        <row r="98">
          <cell r="A98" t="str">
            <v>H40042LC</v>
          </cell>
          <cell r="B98">
            <v>96552.2</v>
          </cell>
          <cell r="C98">
            <v>0</v>
          </cell>
          <cell r="D98">
            <v>96552.2</v>
          </cell>
          <cell r="E98">
            <v>0</v>
          </cell>
          <cell r="F98">
            <v>0</v>
          </cell>
          <cell r="G98">
            <v>0</v>
          </cell>
          <cell r="H98">
            <v>0</v>
          </cell>
          <cell r="I98">
            <v>0</v>
          </cell>
        </row>
        <row r="99">
          <cell r="A99" t="str">
            <v>H40052LF</v>
          </cell>
          <cell r="B99">
            <v>24407.91</v>
          </cell>
          <cell r="C99">
            <v>15260.67</v>
          </cell>
          <cell r="D99">
            <v>9147.24</v>
          </cell>
          <cell r="E99">
            <v>0</v>
          </cell>
          <cell r="F99">
            <v>0</v>
          </cell>
          <cell r="G99">
            <v>0</v>
          </cell>
          <cell r="H99">
            <v>0</v>
          </cell>
          <cell r="I99">
            <v>0</v>
          </cell>
        </row>
        <row r="100">
          <cell r="A100" t="str">
            <v>H40062LF</v>
          </cell>
          <cell r="B100">
            <v>7517.73</v>
          </cell>
          <cell r="C100">
            <v>7517.73</v>
          </cell>
          <cell r="D100">
            <v>0</v>
          </cell>
          <cell r="E100">
            <v>0</v>
          </cell>
          <cell r="F100">
            <v>0</v>
          </cell>
          <cell r="G100">
            <v>0</v>
          </cell>
          <cell r="H100">
            <v>0</v>
          </cell>
          <cell r="I100">
            <v>0</v>
          </cell>
        </row>
        <row r="101">
          <cell r="A101" t="str">
            <v>H40072L</v>
          </cell>
          <cell r="B101">
            <v>20502.900000000001</v>
          </cell>
          <cell r="C101">
            <v>18452.61</v>
          </cell>
          <cell r="D101">
            <v>2050.29</v>
          </cell>
          <cell r="E101">
            <v>0</v>
          </cell>
          <cell r="F101">
            <v>0</v>
          </cell>
          <cell r="G101">
            <v>0</v>
          </cell>
          <cell r="H101">
            <v>0</v>
          </cell>
          <cell r="I101">
            <v>0</v>
          </cell>
        </row>
        <row r="102">
          <cell r="A102" t="str">
            <v>H40092L</v>
          </cell>
          <cell r="B102">
            <v>9438</v>
          </cell>
          <cell r="C102">
            <v>9438</v>
          </cell>
          <cell r="D102">
            <v>0</v>
          </cell>
          <cell r="E102">
            <v>0</v>
          </cell>
          <cell r="F102">
            <v>0</v>
          </cell>
          <cell r="G102">
            <v>0</v>
          </cell>
          <cell r="H102">
            <v>0</v>
          </cell>
          <cell r="I102">
            <v>0</v>
          </cell>
        </row>
        <row r="103">
          <cell r="A103" t="str">
            <v>H4009K</v>
          </cell>
          <cell r="B103">
            <v>30201.23</v>
          </cell>
          <cell r="C103">
            <v>7804.0640000000003</v>
          </cell>
          <cell r="D103">
            <v>22397.165999999997</v>
          </cell>
          <cell r="E103">
            <v>30201.23</v>
          </cell>
          <cell r="F103">
            <v>0</v>
          </cell>
          <cell r="G103">
            <v>0</v>
          </cell>
          <cell r="H103">
            <v>30201.23</v>
          </cell>
          <cell r="I103">
            <v>0</v>
          </cell>
        </row>
        <row r="104">
          <cell r="A104" t="str">
            <v>H4010JA</v>
          </cell>
          <cell r="B104">
            <v>7179.12</v>
          </cell>
          <cell r="C104">
            <v>6526.47</v>
          </cell>
          <cell r="D104">
            <v>652.65</v>
          </cell>
          <cell r="E104">
            <v>0</v>
          </cell>
          <cell r="F104">
            <v>0</v>
          </cell>
          <cell r="G104">
            <v>0</v>
          </cell>
          <cell r="H104">
            <v>0</v>
          </cell>
          <cell r="I104">
            <v>0</v>
          </cell>
        </row>
        <row r="105">
          <cell r="A105" t="str">
            <v>H40202LA</v>
          </cell>
          <cell r="B105">
            <v>55434.63</v>
          </cell>
          <cell r="C105">
            <v>0</v>
          </cell>
          <cell r="D105">
            <v>55434.63</v>
          </cell>
          <cell r="E105">
            <v>55434.63</v>
          </cell>
          <cell r="F105">
            <v>0</v>
          </cell>
          <cell r="G105">
            <v>0</v>
          </cell>
          <cell r="H105">
            <v>55434.63</v>
          </cell>
          <cell r="I105">
            <v>0</v>
          </cell>
        </row>
        <row r="106">
          <cell r="A106" t="str">
            <v>H40202LC</v>
          </cell>
          <cell r="B106">
            <v>-60197.279999999999</v>
          </cell>
          <cell r="C106">
            <v>0</v>
          </cell>
          <cell r="D106">
            <v>-60197.279999999999</v>
          </cell>
          <cell r="E106">
            <v>-60197.279999999999</v>
          </cell>
          <cell r="F106">
            <v>-60197.279999999999</v>
          </cell>
          <cell r="G106">
            <v>0</v>
          </cell>
          <cell r="H106">
            <v>0</v>
          </cell>
          <cell r="I106">
            <v>0</v>
          </cell>
        </row>
        <row r="107">
          <cell r="A107" t="str">
            <v>H40202LP</v>
          </cell>
          <cell r="B107">
            <v>34677.199999999997</v>
          </cell>
          <cell r="C107">
            <v>174972.726</v>
          </cell>
          <cell r="D107">
            <v>-140295.52600000001</v>
          </cell>
          <cell r="E107">
            <v>34677.199999999997</v>
          </cell>
          <cell r="F107">
            <v>0</v>
          </cell>
          <cell r="G107">
            <v>0</v>
          </cell>
          <cell r="H107">
            <v>34677.199999999997</v>
          </cell>
          <cell r="I107">
            <v>0</v>
          </cell>
        </row>
        <row r="108">
          <cell r="A108" t="str">
            <v>H40212LL</v>
          </cell>
          <cell r="B108">
            <v>33600.42</v>
          </cell>
          <cell r="C108">
            <v>0</v>
          </cell>
          <cell r="D108">
            <v>33600.42</v>
          </cell>
          <cell r="E108">
            <v>0</v>
          </cell>
          <cell r="F108">
            <v>0</v>
          </cell>
          <cell r="G108">
            <v>0</v>
          </cell>
          <cell r="H108">
            <v>0</v>
          </cell>
          <cell r="I108">
            <v>0</v>
          </cell>
        </row>
        <row r="109">
          <cell r="A109" t="str">
            <v>H4029PA</v>
          </cell>
          <cell r="B109">
            <v>10136.44</v>
          </cell>
          <cell r="C109">
            <v>10136.436</v>
          </cell>
          <cell r="D109">
            <v>4.0000000008149073E-3</v>
          </cell>
          <cell r="E109">
            <v>0</v>
          </cell>
          <cell r="F109">
            <v>0</v>
          </cell>
          <cell r="G109">
            <v>0</v>
          </cell>
          <cell r="H109">
            <v>0</v>
          </cell>
          <cell r="I109">
            <v>0</v>
          </cell>
        </row>
        <row r="110">
          <cell r="A110" t="str">
            <v>H40392LR</v>
          </cell>
          <cell r="B110">
            <v>12353.21</v>
          </cell>
          <cell r="C110">
            <v>0</v>
          </cell>
          <cell r="D110">
            <v>12353.21</v>
          </cell>
          <cell r="E110">
            <v>12353.21</v>
          </cell>
          <cell r="F110">
            <v>0</v>
          </cell>
          <cell r="G110">
            <v>0</v>
          </cell>
          <cell r="H110">
            <v>12353.21</v>
          </cell>
          <cell r="I110">
            <v>0</v>
          </cell>
        </row>
        <row r="111">
          <cell r="A111" t="str">
            <v>H40392LS</v>
          </cell>
          <cell r="B111">
            <v>9513.51</v>
          </cell>
          <cell r="C111">
            <v>0</v>
          </cell>
          <cell r="D111">
            <v>9513.51</v>
          </cell>
          <cell r="E111">
            <v>9513.51</v>
          </cell>
          <cell r="F111">
            <v>0</v>
          </cell>
          <cell r="G111">
            <v>0</v>
          </cell>
          <cell r="H111">
            <v>9513.51</v>
          </cell>
          <cell r="I111">
            <v>0</v>
          </cell>
        </row>
        <row r="112">
          <cell r="A112" t="str">
            <v>H40402LB</v>
          </cell>
          <cell r="B112">
            <v>18191.79</v>
          </cell>
          <cell r="C112">
            <v>0</v>
          </cell>
          <cell r="D112">
            <v>18191.79</v>
          </cell>
          <cell r="E112">
            <v>18191.79</v>
          </cell>
          <cell r="F112">
            <v>0</v>
          </cell>
          <cell r="G112">
            <v>0</v>
          </cell>
          <cell r="H112">
            <v>18191.79</v>
          </cell>
          <cell r="I112">
            <v>0</v>
          </cell>
        </row>
        <row r="113">
          <cell r="A113" t="str">
            <v>H40402LF</v>
          </cell>
          <cell r="B113">
            <v>46032.76</v>
          </cell>
          <cell r="C113">
            <v>4710.76</v>
          </cell>
          <cell r="D113">
            <v>41322</v>
          </cell>
          <cell r="E113">
            <v>46032.76</v>
          </cell>
          <cell r="F113">
            <v>0</v>
          </cell>
          <cell r="G113">
            <v>0</v>
          </cell>
          <cell r="H113">
            <v>46032.76</v>
          </cell>
          <cell r="I113">
            <v>0</v>
          </cell>
        </row>
        <row r="114">
          <cell r="A114" t="str">
            <v>H40402LG</v>
          </cell>
          <cell r="B114">
            <v>77283.78</v>
          </cell>
          <cell r="C114">
            <v>6254.07</v>
          </cell>
          <cell r="D114">
            <v>71029.710000000006</v>
          </cell>
          <cell r="E114">
            <v>77283.78</v>
          </cell>
          <cell r="F114">
            <v>-4811.58</v>
          </cell>
          <cell r="G114">
            <v>0</v>
          </cell>
          <cell r="H114">
            <v>82095.360000000001</v>
          </cell>
          <cell r="I114">
            <v>0</v>
          </cell>
        </row>
        <row r="115">
          <cell r="A115" t="str">
            <v>H40542LC</v>
          </cell>
          <cell r="B115">
            <v>7216</v>
          </cell>
          <cell r="C115">
            <v>7216</v>
          </cell>
          <cell r="D115">
            <v>0</v>
          </cell>
          <cell r="E115">
            <v>0</v>
          </cell>
          <cell r="F115">
            <v>0</v>
          </cell>
          <cell r="G115">
            <v>0</v>
          </cell>
          <cell r="H115">
            <v>0</v>
          </cell>
          <cell r="I115">
            <v>0</v>
          </cell>
        </row>
        <row r="116">
          <cell r="A116" t="str">
            <v>H40562LE</v>
          </cell>
          <cell r="B116">
            <v>7857.33</v>
          </cell>
          <cell r="C116">
            <v>7349.9840000000004</v>
          </cell>
          <cell r="D116">
            <v>507.34599999999955</v>
          </cell>
          <cell r="E116">
            <v>-5464.52</v>
          </cell>
          <cell r="F116">
            <v>-5464.52</v>
          </cell>
          <cell r="G116">
            <v>0</v>
          </cell>
          <cell r="H116">
            <v>0</v>
          </cell>
          <cell r="I116">
            <v>0</v>
          </cell>
        </row>
        <row r="117">
          <cell r="A117" t="str">
            <v>H40562LN</v>
          </cell>
          <cell r="B117">
            <v>7435.53</v>
          </cell>
          <cell r="C117">
            <v>773.21</v>
          </cell>
          <cell r="D117">
            <v>6662.32</v>
          </cell>
          <cell r="E117">
            <v>7083.16</v>
          </cell>
          <cell r="F117">
            <v>-1190.19</v>
          </cell>
          <cell r="G117">
            <v>0</v>
          </cell>
          <cell r="H117">
            <v>8273.35</v>
          </cell>
          <cell r="I117">
            <v>0</v>
          </cell>
        </row>
        <row r="118">
          <cell r="A118" t="str">
            <v>H40602LL</v>
          </cell>
          <cell r="B118">
            <v>14899.75</v>
          </cell>
          <cell r="C118">
            <v>16788.114000000001</v>
          </cell>
          <cell r="D118">
            <v>-1888.3640000000014</v>
          </cell>
          <cell r="E118">
            <v>14899.75</v>
          </cell>
          <cell r="F118">
            <v>0</v>
          </cell>
          <cell r="G118">
            <v>0</v>
          </cell>
          <cell r="H118">
            <v>14899.75</v>
          </cell>
          <cell r="I118">
            <v>0</v>
          </cell>
        </row>
        <row r="119">
          <cell r="A119" t="str">
            <v>H40612S</v>
          </cell>
          <cell r="B119">
            <v>9365.7900000000009</v>
          </cell>
          <cell r="C119">
            <v>9365.7900000000009</v>
          </cell>
          <cell r="D119">
            <v>0</v>
          </cell>
          <cell r="E119">
            <v>0</v>
          </cell>
          <cell r="F119">
            <v>0</v>
          </cell>
          <cell r="G119">
            <v>0</v>
          </cell>
          <cell r="H119">
            <v>0</v>
          </cell>
          <cell r="I119">
            <v>0</v>
          </cell>
        </row>
        <row r="120">
          <cell r="A120" t="str">
            <v>H4061B</v>
          </cell>
          <cell r="B120">
            <v>17916.060000000001</v>
          </cell>
          <cell r="C120">
            <v>15325.109</v>
          </cell>
          <cell r="D120">
            <v>2590.9510000000009</v>
          </cell>
          <cell r="E120">
            <v>-9014.77</v>
          </cell>
          <cell r="F120">
            <v>-9014.77</v>
          </cell>
          <cell r="G120">
            <v>0</v>
          </cell>
          <cell r="H120">
            <v>0</v>
          </cell>
          <cell r="I120">
            <v>0</v>
          </cell>
        </row>
        <row r="121">
          <cell r="A121" t="str">
            <v>H4061G</v>
          </cell>
          <cell r="B121">
            <v>7253.51</v>
          </cell>
          <cell r="C121">
            <v>0</v>
          </cell>
          <cell r="D121">
            <v>7253.51</v>
          </cell>
          <cell r="E121">
            <v>7253.51</v>
          </cell>
          <cell r="F121">
            <v>7253.51</v>
          </cell>
          <cell r="G121">
            <v>0</v>
          </cell>
          <cell r="H121">
            <v>0</v>
          </cell>
          <cell r="I121">
            <v>0</v>
          </cell>
        </row>
        <row r="122">
          <cell r="A122" t="str">
            <v>H4061PR</v>
          </cell>
          <cell r="B122">
            <v>166687.29</v>
          </cell>
          <cell r="C122">
            <v>160982.91</v>
          </cell>
          <cell r="D122">
            <v>5704.38</v>
          </cell>
          <cell r="E122">
            <v>-10102.26</v>
          </cell>
          <cell r="F122">
            <v>-10102.26</v>
          </cell>
          <cell r="G122">
            <v>0</v>
          </cell>
          <cell r="H122">
            <v>0</v>
          </cell>
          <cell r="I122">
            <v>0</v>
          </cell>
        </row>
        <row r="123">
          <cell r="A123" t="str">
            <v>H4061RA</v>
          </cell>
          <cell r="B123">
            <v>15102.14</v>
          </cell>
          <cell r="C123">
            <v>15102.135</v>
          </cell>
          <cell r="D123">
            <v>4.9999999991996447E-3</v>
          </cell>
          <cell r="E123">
            <v>0</v>
          </cell>
          <cell r="F123">
            <v>0</v>
          </cell>
          <cell r="G123">
            <v>0</v>
          </cell>
          <cell r="H123">
            <v>0</v>
          </cell>
          <cell r="I123">
            <v>0</v>
          </cell>
        </row>
        <row r="124">
          <cell r="A124" t="str">
            <v>H4075JA</v>
          </cell>
          <cell r="B124">
            <v>41248.53</v>
          </cell>
          <cell r="C124">
            <v>27788.25</v>
          </cell>
          <cell r="D124">
            <v>13460.28</v>
          </cell>
          <cell r="E124">
            <v>0</v>
          </cell>
          <cell r="F124">
            <v>0</v>
          </cell>
          <cell r="G124">
            <v>0</v>
          </cell>
          <cell r="H124">
            <v>0</v>
          </cell>
          <cell r="I124">
            <v>0</v>
          </cell>
        </row>
        <row r="125">
          <cell r="A125" t="str">
            <v>H40982LB</v>
          </cell>
          <cell r="B125">
            <v>6059.49</v>
          </cell>
          <cell r="C125">
            <v>6059.49</v>
          </cell>
          <cell r="D125">
            <v>0</v>
          </cell>
          <cell r="E125">
            <v>0</v>
          </cell>
          <cell r="F125">
            <v>0</v>
          </cell>
          <cell r="G125">
            <v>0</v>
          </cell>
          <cell r="H125">
            <v>0</v>
          </cell>
          <cell r="I125">
            <v>0</v>
          </cell>
        </row>
        <row r="126">
          <cell r="A126" t="str">
            <v>H40982LD</v>
          </cell>
          <cell r="B126">
            <v>6264.14</v>
          </cell>
          <cell r="C126">
            <v>6264.1350000000002</v>
          </cell>
          <cell r="D126">
            <v>5.0000000001091394E-3</v>
          </cell>
          <cell r="E126">
            <v>0</v>
          </cell>
          <cell r="F126">
            <v>0</v>
          </cell>
          <cell r="G126">
            <v>0</v>
          </cell>
          <cell r="H126">
            <v>0</v>
          </cell>
          <cell r="I126">
            <v>0</v>
          </cell>
        </row>
        <row r="127">
          <cell r="A127" t="str">
            <v>H4120MF</v>
          </cell>
          <cell r="B127">
            <v>5557.65</v>
          </cell>
          <cell r="C127">
            <v>0</v>
          </cell>
          <cell r="D127">
            <v>5557.65</v>
          </cell>
          <cell r="E127">
            <v>0</v>
          </cell>
          <cell r="F127">
            <v>0</v>
          </cell>
          <cell r="G127">
            <v>0</v>
          </cell>
          <cell r="H127">
            <v>0</v>
          </cell>
          <cell r="I127">
            <v>0</v>
          </cell>
        </row>
        <row r="128">
          <cell r="A128" t="str">
            <v>H4120NT</v>
          </cell>
          <cell r="B128">
            <v>38667.379999999997</v>
          </cell>
          <cell r="C128">
            <v>38667.375</v>
          </cell>
          <cell r="D128">
            <v>4.9999999973806553E-3</v>
          </cell>
          <cell r="E128">
            <v>0</v>
          </cell>
          <cell r="F128">
            <v>0</v>
          </cell>
          <cell r="G128">
            <v>0</v>
          </cell>
          <cell r="H128">
            <v>0</v>
          </cell>
          <cell r="I128">
            <v>0</v>
          </cell>
        </row>
        <row r="129">
          <cell r="A129" t="str">
            <v>H4120TT</v>
          </cell>
          <cell r="B129">
            <v>79520.63</v>
          </cell>
          <cell r="C129">
            <v>79520.625</v>
          </cell>
          <cell r="D129">
            <v>5.0000000046566129E-3</v>
          </cell>
          <cell r="E129">
            <v>0</v>
          </cell>
          <cell r="F129">
            <v>0</v>
          </cell>
          <cell r="G129">
            <v>0</v>
          </cell>
          <cell r="H129">
            <v>0</v>
          </cell>
          <cell r="I129">
            <v>0</v>
          </cell>
        </row>
        <row r="130">
          <cell r="A130" t="str">
            <v>H4125MH</v>
          </cell>
          <cell r="B130">
            <v>7340</v>
          </cell>
          <cell r="C130">
            <v>0</v>
          </cell>
          <cell r="D130">
            <v>7340</v>
          </cell>
          <cell r="E130">
            <v>7340</v>
          </cell>
          <cell r="F130">
            <v>0</v>
          </cell>
          <cell r="G130">
            <v>0</v>
          </cell>
          <cell r="H130">
            <v>7340</v>
          </cell>
          <cell r="I130">
            <v>0</v>
          </cell>
        </row>
        <row r="131">
          <cell r="A131" t="str">
            <v>H4200R</v>
          </cell>
          <cell r="B131">
            <v>-29962.49</v>
          </cell>
          <cell r="C131">
            <v>0</v>
          </cell>
          <cell r="D131">
            <v>-29962.49</v>
          </cell>
          <cell r="E131">
            <v>-29962.49</v>
          </cell>
          <cell r="F131">
            <v>-29962.49</v>
          </cell>
          <cell r="G131">
            <v>0</v>
          </cell>
          <cell r="H131">
            <v>0</v>
          </cell>
          <cell r="I131">
            <v>0</v>
          </cell>
        </row>
        <row r="132">
          <cell r="A132" t="str">
            <v>H42102LF</v>
          </cell>
          <cell r="B132">
            <v>-19468.47</v>
          </cell>
          <cell r="C132">
            <v>0</v>
          </cell>
          <cell r="D132">
            <v>-19468.47</v>
          </cell>
          <cell r="E132">
            <v>-19468.47</v>
          </cell>
          <cell r="F132">
            <v>0</v>
          </cell>
          <cell r="G132">
            <v>0</v>
          </cell>
          <cell r="H132">
            <v>0</v>
          </cell>
          <cell r="I132">
            <v>0</v>
          </cell>
        </row>
        <row r="133">
          <cell r="A133" t="str">
            <v>H42122LB</v>
          </cell>
          <cell r="B133">
            <v>22191.35</v>
          </cell>
          <cell r="C133">
            <v>0</v>
          </cell>
          <cell r="D133">
            <v>22191.35</v>
          </cell>
          <cell r="E133">
            <v>22191.35</v>
          </cell>
          <cell r="F133">
            <v>0</v>
          </cell>
          <cell r="G133">
            <v>0</v>
          </cell>
          <cell r="H133">
            <v>0</v>
          </cell>
          <cell r="I133">
            <v>0</v>
          </cell>
        </row>
        <row r="134">
          <cell r="A134" t="str">
            <v>H42132LJ</v>
          </cell>
          <cell r="B134">
            <v>18534.05</v>
          </cell>
          <cell r="C134">
            <v>0</v>
          </cell>
          <cell r="D134">
            <v>18534.05</v>
          </cell>
          <cell r="E134">
            <v>0</v>
          </cell>
          <cell r="F134">
            <v>0</v>
          </cell>
          <cell r="G134">
            <v>0</v>
          </cell>
          <cell r="H134">
            <v>0</v>
          </cell>
          <cell r="I134">
            <v>0</v>
          </cell>
        </row>
        <row r="135">
          <cell r="A135" t="str">
            <v>H42152LP</v>
          </cell>
          <cell r="B135">
            <v>18774.330000000002</v>
          </cell>
          <cell r="C135">
            <v>0</v>
          </cell>
          <cell r="D135">
            <v>18774.330000000002</v>
          </cell>
          <cell r="E135">
            <v>0</v>
          </cell>
          <cell r="F135">
            <v>0</v>
          </cell>
          <cell r="G135">
            <v>0</v>
          </cell>
          <cell r="H135">
            <v>0</v>
          </cell>
          <cell r="I135">
            <v>0</v>
          </cell>
        </row>
        <row r="136">
          <cell r="A136" t="str">
            <v>H42522LF</v>
          </cell>
          <cell r="B136">
            <v>12576.3</v>
          </cell>
          <cell r="C136">
            <v>12576.3</v>
          </cell>
          <cell r="D136">
            <v>0</v>
          </cell>
          <cell r="E136">
            <v>0</v>
          </cell>
          <cell r="F136">
            <v>0</v>
          </cell>
          <cell r="G136">
            <v>0</v>
          </cell>
          <cell r="H136">
            <v>0</v>
          </cell>
          <cell r="I136">
            <v>0</v>
          </cell>
        </row>
        <row r="137">
          <cell r="A137" t="str">
            <v>H42522LN</v>
          </cell>
          <cell r="B137">
            <v>324450</v>
          </cell>
          <cell r="C137">
            <v>324450</v>
          </cell>
          <cell r="D137">
            <v>0</v>
          </cell>
          <cell r="E137">
            <v>0</v>
          </cell>
          <cell r="F137">
            <v>0</v>
          </cell>
          <cell r="G137">
            <v>0</v>
          </cell>
          <cell r="H137">
            <v>0</v>
          </cell>
          <cell r="I137">
            <v>0</v>
          </cell>
        </row>
        <row r="138">
          <cell r="A138" t="str">
            <v>H42562LE</v>
          </cell>
          <cell r="B138">
            <v>13927.86</v>
          </cell>
          <cell r="C138">
            <v>13927.855</v>
          </cell>
          <cell r="D138">
            <v>5.0000000010186341E-3</v>
          </cell>
          <cell r="E138">
            <v>0</v>
          </cell>
          <cell r="F138">
            <v>0</v>
          </cell>
          <cell r="G138">
            <v>0</v>
          </cell>
          <cell r="H138">
            <v>0</v>
          </cell>
          <cell r="I138">
            <v>0</v>
          </cell>
        </row>
        <row r="139">
          <cell r="A139" t="str">
            <v>H42572LM</v>
          </cell>
          <cell r="B139">
            <v>25679.83</v>
          </cell>
          <cell r="C139">
            <v>19447.038</v>
          </cell>
          <cell r="D139">
            <v>6232.7920000000013</v>
          </cell>
          <cell r="E139">
            <v>0</v>
          </cell>
          <cell r="F139">
            <v>0</v>
          </cell>
          <cell r="G139">
            <v>0</v>
          </cell>
          <cell r="H139">
            <v>0</v>
          </cell>
          <cell r="I139">
            <v>0</v>
          </cell>
        </row>
        <row r="140">
          <cell r="A140" t="str">
            <v>H42572LP</v>
          </cell>
          <cell r="B140">
            <v>20500</v>
          </cell>
          <cell r="C140">
            <v>20500</v>
          </cell>
          <cell r="D140">
            <v>0</v>
          </cell>
          <cell r="E140">
            <v>-2562.5</v>
          </cell>
          <cell r="F140">
            <v>-2562.5</v>
          </cell>
          <cell r="G140">
            <v>0</v>
          </cell>
          <cell r="H140">
            <v>0</v>
          </cell>
          <cell r="I140">
            <v>0</v>
          </cell>
        </row>
        <row r="141">
          <cell r="A141" t="str">
            <v>H42572LR</v>
          </cell>
          <cell r="B141">
            <v>61500</v>
          </cell>
          <cell r="C141">
            <v>61500</v>
          </cell>
          <cell r="D141">
            <v>0</v>
          </cell>
          <cell r="E141">
            <v>0</v>
          </cell>
          <cell r="F141">
            <v>0</v>
          </cell>
          <cell r="G141">
            <v>0</v>
          </cell>
          <cell r="H141">
            <v>0</v>
          </cell>
          <cell r="I141">
            <v>0</v>
          </cell>
        </row>
        <row r="142">
          <cell r="A142" t="str">
            <v>H42592LS</v>
          </cell>
          <cell r="B142">
            <v>27510.03</v>
          </cell>
          <cell r="C142">
            <v>33392.910000000003</v>
          </cell>
          <cell r="D142">
            <v>-5882.88</v>
          </cell>
          <cell r="E142">
            <v>0</v>
          </cell>
          <cell r="F142">
            <v>0</v>
          </cell>
          <cell r="G142">
            <v>0</v>
          </cell>
          <cell r="H142">
            <v>0</v>
          </cell>
          <cell r="I142">
            <v>0</v>
          </cell>
        </row>
        <row r="143">
          <cell r="A143" t="str">
            <v>H42642L</v>
          </cell>
          <cell r="B143">
            <v>94710</v>
          </cell>
          <cell r="C143">
            <v>94710</v>
          </cell>
          <cell r="D143">
            <v>0</v>
          </cell>
          <cell r="E143">
            <v>0</v>
          </cell>
          <cell r="F143">
            <v>0</v>
          </cell>
          <cell r="G143">
            <v>0</v>
          </cell>
          <cell r="H143">
            <v>0</v>
          </cell>
          <cell r="I143">
            <v>0</v>
          </cell>
        </row>
        <row r="144">
          <cell r="A144" t="str">
            <v>H43132LF</v>
          </cell>
          <cell r="B144">
            <v>9987.6</v>
          </cell>
          <cell r="C144">
            <v>5537.57</v>
          </cell>
          <cell r="D144">
            <v>4450.03</v>
          </cell>
          <cell r="E144">
            <v>0</v>
          </cell>
          <cell r="F144">
            <v>0</v>
          </cell>
          <cell r="G144">
            <v>0</v>
          </cell>
          <cell r="H144">
            <v>0</v>
          </cell>
          <cell r="I144">
            <v>0</v>
          </cell>
        </row>
        <row r="145">
          <cell r="A145" t="str">
            <v>H43142LE</v>
          </cell>
          <cell r="B145">
            <v>-6153.69</v>
          </cell>
          <cell r="C145">
            <v>0</v>
          </cell>
          <cell r="D145">
            <v>-6153.69</v>
          </cell>
          <cell r="E145">
            <v>-6153.69</v>
          </cell>
          <cell r="F145">
            <v>-6153.69</v>
          </cell>
          <cell r="G145">
            <v>0</v>
          </cell>
          <cell r="H145">
            <v>0</v>
          </cell>
          <cell r="I145">
            <v>0</v>
          </cell>
        </row>
        <row r="146">
          <cell r="A146" t="str">
            <v>H43512LA</v>
          </cell>
          <cell r="B146">
            <v>22166.560000000001</v>
          </cell>
          <cell r="C146">
            <v>0</v>
          </cell>
          <cell r="D146">
            <v>22166.560000000001</v>
          </cell>
          <cell r="E146">
            <v>11501.36</v>
          </cell>
          <cell r="F146">
            <v>-14743.56</v>
          </cell>
          <cell r="G146">
            <v>0</v>
          </cell>
          <cell r="H146">
            <v>26244.92</v>
          </cell>
          <cell r="I146">
            <v>0</v>
          </cell>
        </row>
        <row r="147">
          <cell r="A147" t="str">
            <v>H44012LF</v>
          </cell>
          <cell r="B147">
            <v>5679.25</v>
          </cell>
          <cell r="C147">
            <v>5757.95</v>
          </cell>
          <cell r="D147">
            <v>-78.700000000000728</v>
          </cell>
          <cell r="E147">
            <v>5679.25</v>
          </cell>
          <cell r="F147">
            <v>0</v>
          </cell>
          <cell r="G147">
            <v>0</v>
          </cell>
          <cell r="H147">
            <v>5679.25</v>
          </cell>
          <cell r="I147">
            <v>0</v>
          </cell>
        </row>
        <row r="148">
          <cell r="A148" t="str">
            <v>H44012LJ</v>
          </cell>
          <cell r="B148">
            <v>26723.48</v>
          </cell>
          <cell r="C148">
            <v>17590.612000000001</v>
          </cell>
          <cell r="D148">
            <v>9132.8679999999986</v>
          </cell>
          <cell r="E148">
            <v>26723.48</v>
          </cell>
          <cell r="F148">
            <v>-1691.4</v>
          </cell>
          <cell r="G148">
            <v>0</v>
          </cell>
          <cell r="H148">
            <v>28414.880000000001</v>
          </cell>
          <cell r="I148">
            <v>0</v>
          </cell>
        </row>
        <row r="149">
          <cell r="A149" t="str">
            <v>H44012LK</v>
          </cell>
          <cell r="B149">
            <v>6798.75</v>
          </cell>
          <cell r="C149">
            <v>3263.4359999999997</v>
          </cell>
          <cell r="D149">
            <v>3535.3140000000003</v>
          </cell>
          <cell r="E149">
            <v>6798.75</v>
          </cell>
          <cell r="F149">
            <v>-362.6</v>
          </cell>
          <cell r="G149">
            <v>0</v>
          </cell>
          <cell r="H149">
            <v>7161.35</v>
          </cell>
          <cell r="I149">
            <v>0</v>
          </cell>
        </row>
        <row r="150">
          <cell r="A150" t="str">
            <v>H45001DH</v>
          </cell>
          <cell r="B150">
            <v>6703.62</v>
          </cell>
          <cell r="C150">
            <v>0</v>
          </cell>
          <cell r="D150">
            <v>6703.62</v>
          </cell>
          <cell r="E150">
            <v>744.84</v>
          </cell>
          <cell r="F150">
            <v>744.84</v>
          </cell>
          <cell r="G150">
            <v>0</v>
          </cell>
          <cell r="H150">
            <v>0</v>
          </cell>
          <cell r="I150">
            <v>0</v>
          </cell>
        </row>
        <row r="151">
          <cell r="A151" t="str">
            <v>H45001FK</v>
          </cell>
          <cell r="B151">
            <v>80626.679999999993</v>
          </cell>
          <cell r="C151">
            <v>26333.73</v>
          </cell>
          <cell r="D151">
            <v>54292.95</v>
          </cell>
          <cell r="E151">
            <v>0</v>
          </cell>
          <cell r="F151">
            <v>0</v>
          </cell>
          <cell r="G151">
            <v>0</v>
          </cell>
          <cell r="H151">
            <v>0</v>
          </cell>
          <cell r="I151">
            <v>0</v>
          </cell>
        </row>
        <row r="152">
          <cell r="A152" t="str">
            <v>H45001GH</v>
          </cell>
          <cell r="B152">
            <v>9760.51</v>
          </cell>
          <cell r="C152">
            <v>3024.6419999999998</v>
          </cell>
          <cell r="D152">
            <v>6735.8680000000004</v>
          </cell>
          <cell r="E152">
            <v>0</v>
          </cell>
          <cell r="F152">
            <v>0</v>
          </cell>
          <cell r="G152">
            <v>0</v>
          </cell>
          <cell r="H152">
            <v>0</v>
          </cell>
          <cell r="I152">
            <v>0</v>
          </cell>
        </row>
        <row r="153">
          <cell r="A153" t="str">
            <v>H45001HA</v>
          </cell>
          <cell r="B153">
            <v>11495.82</v>
          </cell>
          <cell r="C153">
            <v>0</v>
          </cell>
          <cell r="D153">
            <v>11495.82</v>
          </cell>
          <cell r="E153">
            <v>0</v>
          </cell>
          <cell r="F153">
            <v>0</v>
          </cell>
          <cell r="G153">
            <v>0</v>
          </cell>
          <cell r="H153">
            <v>0</v>
          </cell>
          <cell r="I153">
            <v>0</v>
          </cell>
        </row>
        <row r="154">
          <cell r="A154" t="str">
            <v>H45001HS</v>
          </cell>
          <cell r="B154">
            <v>7417.61</v>
          </cell>
          <cell r="C154">
            <v>0</v>
          </cell>
          <cell r="D154">
            <v>7417.61</v>
          </cell>
          <cell r="E154">
            <v>0</v>
          </cell>
          <cell r="F154">
            <v>0</v>
          </cell>
          <cell r="G154">
            <v>0</v>
          </cell>
          <cell r="H154">
            <v>0</v>
          </cell>
          <cell r="I154">
            <v>0</v>
          </cell>
        </row>
        <row r="155">
          <cell r="A155" t="str">
            <v>H45001HY</v>
          </cell>
          <cell r="B155">
            <v>-7136.59</v>
          </cell>
          <cell r="C155">
            <v>0</v>
          </cell>
          <cell r="D155">
            <v>-7136.59</v>
          </cell>
          <cell r="E155">
            <v>-9669.89</v>
          </cell>
          <cell r="F155">
            <v>0</v>
          </cell>
          <cell r="G155">
            <v>0</v>
          </cell>
          <cell r="H155">
            <v>0</v>
          </cell>
          <cell r="I155">
            <v>0</v>
          </cell>
        </row>
        <row r="156">
          <cell r="A156" t="str">
            <v>H45001JJ</v>
          </cell>
          <cell r="B156">
            <v>-19813.939999999999</v>
          </cell>
          <cell r="C156">
            <v>0</v>
          </cell>
          <cell r="D156">
            <v>-19813.939999999999</v>
          </cell>
          <cell r="E156">
            <v>-19813.939999999999</v>
          </cell>
          <cell r="F156">
            <v>-19813.939999999999</v>
          </cell>
          <cell r="G156">
            <v>0</v>
          </cell>
          <cell r="H156">
            <v>0</v>
          </cell>
          <cell r="I156">
            <v>0</v>
          </cell>
        </row>
        <row r="157">
          <cell r="A157" t="str">
            <v>H45001JR</v>
          </cell>
          <cell r="B157">
            <v>-12657.22</v>
          </cell>
          <cell r="C157">
            <v>0</v>
          </cell>
          <cell r="D157">
            <v>-12657.22</v>
          </cell>
          <cell r="E157">
            <v>-12657.22</v>
          </cell>
          <cell r="F157">
            <v>-92262.45</v>
          </cell>
          <cell r="G157">
            <v>0</v>
          </cell>
          <cell r="H157">
            <v>79605.23</v>
          </cell>
          <cell r="I157">
            <v>0</v>
          </cell>
        </row>
        <row r="158">
          <cell r="A158" t="str">
            <v>H45001LN</v>
          </cell>
          <cell r="B158">
            <v>83710.740000000005</v>
          </cell>
          <cell r="C158">
            <v>0</v>
          </cell>
          <cell r="D158">
            <v>83710.740000000005</v>
          </cell>
          <cell r="E158">
            <v>0</v>
          </cell>
          <cell r="F158">
            <v>0</v>
          </cell>
          <cell r="G158">
            <v>0</v>
          </cell>
          <cell r="H158">
            <v>0</v>
          </cell>
          <cell r="I158">
            <v>0</v>
          </cell>
        </row>
        <row r="159">
          <cell r="A159" t="str">
            <v>H45001MD</v>
          </cell>
          <cell r="B159">
            <v>-7354.38</v>
          </cell>
          <cell r="C159">
            <v>0</v>
          </cell>
          <cell r="D159">
            <v>-7354.38</v>
          </cell>
          <cell r="E159">
            <v>-7354.38</v>
          </cell>
          <cell r="F159">
            <v>-7354.38</v>
          </cell>
          <cell r="G159">
            <v>0</v>
          </cell>
          <cell r="H159">
            <v>0</v>
          </cell>
          <cell r="I159">
            <v>0</v>
          </cell>
        </row>
        <row r="160">
          <cell r="A160" t="str">
            <v>H45001NA</v>
          </cell>
          <cell r="B160">
            <v>94500</v>
          </cell>
          <cell r="C160">
            <v>0</v>
          </cell>
          <cell r="D160">
            <v>94500</v>
          </cell>
          <cell r="E160">
            <v>0</v>
          </cell>
          <cell r="F160">
            <v>0</v>
          </cell>
          <cell r="G160">
            <v>0</v>
          </cell>
          <cell r="H160">
            <v>0</v>
          </cell>
          <cell r="I160">
            <v>0</v>
          </cell>
        </row>
        <row r="161">
          <cell r="A161" t="str">
            <v>H45001PB</v>
          </cell>
          <cell r="B161">
            <v>-12314.96</v>
          </cell>
          <cell r="C161">
            <v>0</v>
          </cell>
          <cell r="D161">
            <v>-12314.96</v>
          </cell>
          <cell r="E161">
            <v>-12314.96</v>
          </cell>
          <cell r="F161">
            <v>-9899.4599999999991</v>
          </cell>
          <cell r="G161">
            <v>0</v>
          </cell>
          <cell r="H161">
            <v>-2415.5</v>
          </cell>
          <cell r="I161">
            <v>0</v>
          </cell>
        </row>
        <row r="162">
          <cell r="A162" t="str">
            <v>H45001WA</v>
          </cell>
          <cell r="B162">
            <v>-36070.910000000003</v>
          </cell>
          <cell r="C162">
            <v>0</v>
          </cell>
          <cell r="D162">
            <v>-36070.910000000003</v>
          </cell>
          <cell r="E162">
            <v>-36070.910000000003</v>
          </cell>
          <cell r="F162">
            <v>-72740.39</v>
          </cell>
          <cell r="G162">
            <v>0</v>
          </cell>
          <cell r="H162">
            <v>36669.480000000003</v>
          </cell>
          <cell r="I162">
            <v>0</v>
          </cell>
        </row>
        <row r="163">
          <cell r="A163" t="str">
            <v>H45002A</v>
          </cell>
          <cell r="B163">
            <v>7005.85</v>
          </cell>
          <cell r="C163">
            <v>0</v>
          </cell>
          <cell r="D163">
            <v>7005.85</v>
          </cell>
          <cell r="E163">
            <v>0</v>
          </cell>
          <cell r="F163">
            <v>0</v>
          </cell>
          <cell r="G163">
            <v>0</v>
          </cell>
          <cell r="H163">
            <v>0</v>
          </cell>
          <cell r="I163">
            <v>0</v>
          </cell>
        </row>
        <row r="164">
          <cell r="A164" t="str">
            <v>H4500LK</v>
          </cell>
          <cell r="B164">
            <v>6745.65</v>
          </cell>
          <cell r="C164">
            <v>6745.6469999999999</v>
          </cell>
          <cell r="D164">
            <v>2.9999999997016857E-3</v>
          </cell>
          <cell r="E164">
            <v>0</v>
          </cell>
          <cell r="F164">
            <v>0</v>
          </cell>
          <cell r="G164">
            <v>0</v>
          </cell>
          <cell r="H164">
            <v>0</v>
          </cell>
          <cell r="I164">
            <v>0</v>
          </cell>
        </row>
        <row r="165">
          <cell r="A165" t="str">
            <v>H45011AW</v>
          </cell>
          <cell r="B165">
            <v>-10500</v>
          </cell>
          <cell r="C165">
            <v>0</v>
          </cell>
          <cell r="D165">
            <v>-10500</v>
          </cell>
          <cell r="E165">
            <v>-10500</v>
          </cell>
          <cell r="F165">
            <v>0</v>
          </cell>
          <cell r="G165">
            <v>0</v>
          </cell>
          <cell r="H165">
            <v>-10500</v>
          </cell>
          <cell r="I165">
            <v>0</v>
          </cell>
        </row>
        <row r="166">
          <cell r="A166" t="str">
            <v>H45011AY</v>
          </cell>
          <cell r="B166">
            <v>10762.44</v>
          </cell>
          <cell r="C166">
            <v>0</v>
          </cell>
          <cell r="D166">
            <v>10762.44</v>
          </cell>
          <cell r="E166">
            <v>10762.44</v>
          </cell>
          <cell r="F166">
            <v>10762.44</v>
          </cell>
          <cell r="G166">
            <v>0</v>
          </cell>
          <cell r="H166">
            <v>0</v>
          </cell>
          <cell r="I166">
            <v>0</v>
          </cell>
        </row>
        <row r="167">
          <cell r="A167" t="str">
            <v>H45011CD</v>
          </cell>
          <cell r="B167">
            <v>-5000</v>
          </cell>
          <cell r="C167">
            <v>0</v>
          </cell>
          <cell r="D167">
            <v>-5000</v>
          </cell>
          <cell r="E167">
            <v>-5000</v>
          </cell>
          <cell r="F167">
            <v>0</v>
          </cell>
          <cell r="G167">
            <v>0</v>
          </cell>
          <cell r="H167">
            <v>-5000</v>
          </cell>
          <cell r="I167">
            <v>0</v>
          </cell>
        </row>
        <row r="168">
          <cell r="A168" t="str">
            <v>H45012EH</v>
          </cell>
          <cell r="B168">
            <v>7875.38</v>
          </cell>
          <cell r="C168">
            <v>0</v>
          </cell>
          <cell r="D168">
            <v>7875.38</v>
          </cell>
          <cell r="E168">
            <v>0</v>
          </cell>
          <cell r="F168">
            <v>0</v>
          </cell>
          <cell r="G168">
            <v>0</v>
          </cell>
          <cell r="H168">
            <v>0</v>
          </cell>
          <cell r="I168">
            <v>0</v>
          </cell>
        </row>
        <row r="169">
          <cell r="A169" t="str">
            <v>H45202AG</v>
          </cell>
          <cell r="B169">
            <v>46287.040000000001</v>
          </cell>
          <cell r="C169">
            <v>0</v>
          </cell>
          <cell r="D169">
            <v>46287.040000000001</v>
          </cell>
          <cell r="E169">
            <v>2892.94</v>
          </cell>
          <cell r="F169">
            <v>0</v>
          </cell>
          <cell r="G169">
            <v>0</v>
          </cell>
          <cell r="H169">
            <v>0</v>
          </cell>
          <cell r="I169">
            <v>0</v>
          </cell>
        </row>
        <row r="170">
          <cell r="A170" t="str">
            <v>H45202BT</v>
          </cell>
          <cell r="B170">
            <v>31557</v>
          </cell>
          <cell r="C170">
            <v>31557</v>
          </cell>
          <cell r="D170">
            <v>0</v>
          </cell>
          <cell r="E170">
            <v>0</v>
          </cell>
          <cell r="F170">
            <v>0</v>
          </cell>
          <cell r="G170">
            <v>0</v>
          </cell>
          <cell r="H170">
            <v>0</v>
          </cell>
          <cell r="I170">
            <v>0</v>
          </cell>
        </row>
        <row r="171">
          <cell r="A171" t="str">
            <v>H45202CC</v>
          </cell>
          <cell r="B171">
            <v>88078.87</v>
          </cell>
          <cell r="C171">
            <v>88078.87</v>
          </cell>
          <cell r="D171">
            <v>0</v>
          </cell>
          <cell r="E171">
            <v>0</v>
          </cell>
          <cell r="F171">
            <v>0</v>
          </cell>
          <cell r="G171">
            <v>0</v>
          </cell>
          <cell r="H171">
            <v>0</v>
          </cell>
          <cell r="I171">
            <v>0</v>
          </cell>
        </row>
        <row r="172">
          <cell r="A172" t="str">
            <v>H45202HP</v>
          </cell>
          <cell r="B172">
            <v>140175.35999999999</v>
          </cell>
          <cell r="C172">
            <v>30663.360000000001</v>
          </cell>
          <cell r="D172">
            <v>109512</v>
          </cell>
          <cell r="E172">
            <v>0</v>
          </cell>
          <cell r="F172">
            <v>0</v>
          </cell>
          <cell r="G172">
            <v>0</v>
          </cell>
          <cell r="H172">
            <v>0</v>
          </cell>
          <cell r="I172">
            <v>0</v>
          </cell>
        </row>
        <row r="173">
          <cell r="A173" t="str">
            <v>H45202JG</v>
          </cell>
          <cell r="B173">
            <v>109983.4</v>
          </cell>
          <cell r="C173">
            <v>66830.179999999993</v>
          </cell>
          <cell r="D173">
            <v>43153.22</v>
          </cell>
          <cell r="E173">
            <v>-11577.2</v>
          </cell>
          <cell r="F173">
            <v>-11577.2</v>
          </cell>
          <cell r="G173">
            <v>0</v>
          </cell>
          <cell r="H173">
            <v>0</v>
          </cell>
          <cell r="I173">
            <v>0</v>
          </cell>
        </row>
        <row r="174">
          <cell r="A174" t="str">
            <v>H45202LE</v>
          </cell>
          <cell r="B174">
            <v>5840.78</v>
          </cell>
          <cell r="C174">
            <v>0</v>
          </cell>
          <cell r="D174">
            <v>5840.78</v>
          </cell>
          <cell r="E174">
            <v>0</v>
          </cell>
          <cell r="F174">
            <v>0</v>
          </cell>
          <cell r="G174">
            <v>0</v>
          </cell>
          <cell r="H174">
            <v>0</v>
          </cell>
          <cell r="I174">
            <v>0</v>
          </cell>
        </row>
        <row r="175">
          <cell r="A175" t="str">
            <v>H45202PA</v>
          </cell>
          <cell r="B175">
            <v>78181.440000000002</v>
          </cell>
          <cell r="C175">
            <v>53352</v>
          </cell>
          <cell r="D175">
            <v>24829.439999999999</v>
          </cell>
          <cell r="E175">
            <v>-4810.5600000000004</v>
          </cell>
          <cell r="F175">
            <v>-4810.5600000000004</v>
          </cell>
          <cell r="G175">
            <v>0</v>
          </cell>
          <cell r="H175">
            <v>0</v>
          </cell>
          <cell r="I175">
            <v>0</v>
          </cell>
        </row>
        <row r="176">
          <cell r="A176" t="str">
            <v>H45202SC</v>
          </cell>
          <cell r="B176">
            <v>13287</v>
          </cell>
          <cell r="C176">
            <v>13287</v>
          </cell>
          <cell r="D176">
            <v>0</v>
          </cell>
          <cell r="E176">
            <v>0</v>
          </cell>
          <cell r="F176">
            <v>0</v>
          </cell>
          <cell r="G176">
            <v>0</v>
          </cell>
          <cell r="H176">
            <v>0</v>
          </cell>
          <cell r="I176">
            <v>0</v>
          </cell>
        </row>
        <row r="177">
          <cell r="A177" t="str">
            <v>H45202SD</v>
          </cell>
          <cell r="B177">
            <v>78216.929999999993</v>
          </cell>
          <cell r="C177">
            <v>0</v>
          </cell>
          <cell r="D177">
            <v>78216.929999999993</v>
          </cell>
          <cell r="E177">
            <v>0</v>
          </cell>
          <cell r="F177">
            <v>0</v>
          </cell>
          <cell r="G177">
            <v>0</v>
          </cell>
          <cell r="H177">
            <v>0</v>
          </cell>
          <cell r="I177">
            <v>0</v>
          </cell>
        </row>
        <row r="178">
          <cell r="A178" t="str">
            <v>H45202SF</v>
          </cell>
          <cell r="B178">
            <v>38368.74</v>
          </cell>
          <cell r="C178">
            <v>0</v>
          </cell>
          <cell r="D178">
            <v>38368.74</v>
          </cell>
          <cell r="E178">
            <v>0</v>
          </cell>
          <cell r="F178">
            <v>0</v>
          </cell>
          <cell r="G178">
            <v>0</v>
          </cell>
          <cell r="H178">
            <v>0</v>
          </cell>
          <cell r="I178">
            <v>0</v>
          </cell>
        </row>
        <row r="179">
          <cell r="A179" t="str">
            <v>H45202TC</v>
          </cell>
          <cell r="B179">
            <v>11953.15</v>
          </cell>
          <cell r="C179">
            <v>0</v>
          </cell>
          <cell r="D179">
            <v>11953.15</v>
          </cell>
          <cell r="E179">
            <v>0</v>
          </cell>
          <cell r="F179">
            <v>0</v>
          </cell>
          <cell r="G179">
            <v>0</v>
          </cell>
          <cell r="H179">
            <v>0</v>
          </cell>
          <cell r="I179">
            <v>0</v>
          </cell>
        </row>
        <row r="180">
          <cell r="A180" t="str">
            <v>H45202WG</v>
          </cell>
          <cell r="B180">
            <v>31837.52</v>
          </cell>
          <cell r="C180">
            <v>22147.84</v>
          </cell>
          <cell r="D180">
            <v>9689.68</v>
          </cell>
          <cell r="E180">
            <v>0</v>
          </cell>
          <cell r="F180">
            <v>0</v>
          </cell>
          <cell r="G180">
            <v>0</v>
          </cell>
          <cell r="H180">
            <v>0</v>
          </cell>
          <cell r="I180">
            <v>0</v>
          </cell>
        </row>
        <row r="181">
          <cell r="A181" t="str">
            <v>H45272LA</v>
          </cell>
          <cell r="B181">
            <v>-5144.8</v>
          </cell>
          <cell r="C181">
            <v>0</v>
          </cell>
          <cell r="D181">
            <v>-5144.8</v>
          </cell>
          <cell r="E181">
            <v>-5144.8</v>
          </cell>
          <cell r="F181">
            <v>0</v>
          </cell>
          <cell r="G181">
            <v>0</v>
          </cell>
          <cell r="H181">
            <v>0</v>
          </cell>
          <cell r="I181">
            <v>0</v>
          </cell>
        </row>
        <row r="182">
          <cell r="A182" t="str">
            <v>H45272LF</v>
          </cell>
          <cell r="B182">
            <v>-7033.32</v>
          </cell>
          <cell r="C182">
            <v>0</v>
          </cell>
          <cell r="D182">
            <v>-7033.32</v>
          </cell>
          <cell r="E182">
            <v>-7033.32</v>
          </cell>
          <cell r="F182">
            <v>0</v>
          </cell>
          <cell r="G182">
            <v>0</v>
          </cell>
          <cell r="H182">
            <v>0</v>
          </cell>
          <cell r="I182">
            <v>0</v>
          </cell>
        </row>
        <row r="183">
          <cell r="A183" t="str">
            <v>H45272SB</v>
          </cell>
          <cell r="B183">
            <v>31324.91</v>
          </cell>
          <cell r="C183">
            <v>0</v>
          </cell>
          <cell r="D183">
            <v>31324.91</v>
          </cell>
          <cell r="E183">
            <v>5220.8100000000004</v>
          </cell>
          <cell r="F183">
            <v>0</v>
          </cell>
          <cell r="G183">
            <v>0</v>
          </cell>
          <cell r="H183">
            <v>0</v>
          </cell>
          <cell r="I183">
            <v>0</v>
          </cell>
        </row>
        <row r="184">
          <cell r="A184" t="str">
            <v>H45282SB</v>
          </cell>
          <cell r="B184">
            <v>38259.35</v>
          </cell>
          <cell r="C184">
            <v>38259.35</v>
          </cell>
          <cell r="D184">
            <v>0</v>
          </cell>
          <cell r="E184">
            <v>0</v>
          </cell>
          <cell r="F184">
            <v>0</v>
          </cell>
          <cell r="G184">
            <v>0</v>
          </cell>
          <cell r="H184">
            <v>0</v>
          </cell>
          <cell r="I184">
            <v>0</v>
          </cell>
        </row>
        <row r="185">
          <cell r="A185" t="str">
            <v>H4550GY</v>
          </cell>
          <cell r="B185">
            <v>59482.5</v>
          </cell>
          <cell r="C185">
            <v>59482.5</v>
          </cell>
          <cell r="D185">
            <v>0</v>
          </cell>
          <cell r="E185">
            <v>0</v>
          </cell>
          <cell r="F185">
            <v>0</v>
          </cell>
          <cell r="G185">
            <v>0</v>
          </cell>
          <cell r="H185">
            <v>0</v>
          </cell>
          <cell r="I185">
            <v>0</v>
          </cell>
        </row>
        <row r="186">
          <cell r="A186" t="str">
            <v>H4550PB</v>
          </cell>
          <cell r="B186">
            <v>29004.67</v>
          </cell>
          <cell r="C186">
            <v>0</v>
          </cell>
          <cell r="D186">
            <v>29004.67</v>
          </cell>
          <cell r="E186">
            <v>0</v>
          </cell>
          <cell r="F186">
            <v>0</v>
          </cell>
          <cell r="G186">
            <v>0</v>
          </cell>
          <cell r="H186">
            <v>0</v>
          </cell>
          <cell r="I186">
            <v>0</v>
          </cell>
        </row>
        <row r="187">
          <cell r="A187" t="str">
            <v>H4550RS</v>
          </cell>
          <cell r="B187">
            <v>96253.5</v>
          </cell>
          <cell r="C187">
            <v>107068.5</v>
          </cell>
          <cell r="D187">
            <v>-10815</v>
          </cell>
          <cell r="E187">
            <v>0</v>
          </cell>
          <cell r="F187">
            <v>0</v>
          </cell>
          <cell r="G187">
            <v>0</v>
          </cell>
          <cell r="H187">
            <v>0</v>
          </cell>
          <cell r="I187">
            <v>0</v>
          </cell>
        </row>
        <row r="188">
          <cell r="A188" t="str">
            <v>H4550ST</v>
          </cell>
          <cell r="B188">
            <v>32163.78</v>
          </cell>
          <cell r="C188">
            <v>0</v>
          </cell>
          <cell r="D188">
            <v>32163.78</v>
          </cell>
          <cell r="E188">
            <v>0</v>
          </cell>
          <cell r="F188">
            <v>0</v>
          </cell>
          <cell r="G188">
            <v>0</v>
          </cell>
          <cell r="H188">
            <v>0</v>
          </cell>
          <cell r="I188">
            <v>0</v>
          </cell>
        </row>
        <row r="189">
          <cell r="A189" t="str">
            <v>H45511DK</v>
          </cell>
          <cell r="B189">
            <v>64296.39</v>
          </cell>
          <cell r="C189">
            <v>0</v>
          </cell>
          <cell r="D189">
            <v>64296.39</v>
          </cell>
          <cell r="E189">
            <v>64296.39</v>
          </cell>
          <cell r="F189">
            <v>0</v>
          </cell>
          <cell r="G189">
            <v>0</v>
          </cell>
          <cell r="H189">
            <v>64296.39</v>
          </cell>
          <cell r="I189">
            <v>0</v>
          </cell>
        </row>
        <row r="190">
          <cell r="A190" t="str">
            <v>H45511EA</v>
          </cell>
          <cell r="B190">
            <v>17825.689999999999</v>
          </cell>
          <cell r="C190">
            <v>0</v>
          </cell>
          <cell r="D190">
            <v>17825.689999999999</v>
          </cell>
          <cell r="E190">
            <v>17825.689999999999</v>
          </cell>
          <cell r="F190">
            <v>0</v>
          </cell>
          <cell r="G190">
            <v>0</v>
          </cell>
          <cell r="H190">
            <v>17825.689999999999</v>
          </cell>
          <cell r="I190">
            <v>0</v>
          </cell>
        </row>
        <row r="191">
          <cell r="A191" t="str">
            <v>H45511TL</v>
          </cell>
          <cell r="B191">
            <v>73126.09</v>
          </cell>
          <cell r="C191">
            <v>0</v>
          </cell>
          <cell r="D191">
            <v>73126.09</v>
          </cell>
          <cell r="E191">
            <v>73126.09</v>
          </cell>
          <cell r="F191">
            <v>0</v>
          </cell>
          <cell r="G191">
            <v>0</v>
          </cell>
          <cell r="H191">
            <v>73126.09</v>
          </cell>
          <cell r="I191">
            <v>0</v>
          </cell>
        </row>
        <row r="192">
          <cell r="A192" t="str">
            <v>H46681C</v>
          </cell>
          <cell r="B192">
            <v>-5723.2</v>
          </cell>
          <cell r="C192">
            <v>0</v>
          </cell>
          <cell r="D192">
            <v>-5723.2</v>
          </cell>
          <cell r="E192">
            <v>-5723.2</v>
          </cell>
          <cell r="F192">
            <v>-5723.2</v>
          </cell>
          <cell r="G192">
            <v>0</v>
          </cell>
          <cell r="H192">
            <v>0</v>
          </cell>
          <cell r="I192">
            <v>0</v>
          </cell>
        </row>
        <row r="193">
          <cell r="A193" t="str">
            <v>H46701C</v>
          </cell>
          <cell r="B193">
            <v>-6140.9</v>
          </cell>
          <cell r="C193">
            <v>0</v>
          </cell>
          <cell r="D193">
            <v>-6140.9</v>
          </cell>
          <cell r="E193">
            <v>-6140.9</v>
          </cell>
          <cell r="F193">
            <v>0</v>
          </cell>
          <cell r="G193">
            <v>0</v>
          </cell>
          <cell r="H193">
            <v>0</v>
          </cell>
          <cell r="I193">
            <v>0</v>
          </cell>
        </row>
        <row r="194">
          <cell r="A194" t="str">
            <v>H4680R</v>
          </cell>
          <cell r="B194">
            <v>81382</v>
          </cell>
          <cell r="C194">
            <v>0</v>
          </cell>
          <cell r="D194">
            <v>81382</v>
          </cell>
          <cell r="E194">
            <v>0</v>
          </cell>
          <cell r="F194">
            <v>0</v>
          </cell>
          <cell r="G194">
            <v>0</v>
          </cell>
          <cell r="H194">
            <v>0</v>
          </cell>
          <cell r="I194">
            <v>0</v>
          </cell>
        </row>
        <row r="195">
          <cell r="A195" t="str">
            <v>H4700LE</v>
          </cell>
          <cell r="B195">
            <v>12938.96</v>
          </cell>
          <cell r="C195">
            <v>13135.2</v>
          </cell>
          <cell r="D195">
            <v>-196.24</v>
          </cell>
          <cell r="E195">
            <v>0</v>
          </cell>
          <cell r="F195">
            <v>0</v>
          </cell>
          <cell r="G195">
            <v>0</v>
          </cell>
          <cell r="H195">
            <v>0</v>
          </cell>
          <cell r="I195">
            <v>0</v>
          </cell>
        </row>
        <row r="196">
          <cell r="A196" t="str">
            <v>H4700LT</v>
          </cell>
          <cell r="B196">
            <v>10782.47</v>
          </cell>
          <cell r="C196">
            <v>10946</v>
          </cell>
          <cell r="D196">
            <v>-163.53000000000065</v>
          </cell>
          <cell r="E196">
            <v>0</v>
          </cell>
          <cell r="F196">
            <v>0</v>
          </cell>
          <cell r="G196">
            <v>0</v>
          </cell>
          <cell r="H196">
            <v>0</v>
          </cell>
          <cell r="I196">
            <v>0</v>
          </cell>
        </row>
        <row r="197">
          <cell r="A197" t="str">
            <v>H4700LW</v>
          </cell>
          <cell r="B197">
            <v>5391.24</v>
          </cell>
          <cell r="C197">
            <v>5473</v>
          </cell>
          <cell r="D197">
            <v>-81.760000000000218</v>
          </cell>
          <cell r="E197">
            <v>0</v>
          </cell>
          <cell r="F197">
            <v>0</v>
          </cell>
          <cell r="G197">
            <v>0</v>
          </cell>
          <cell r="H197">
            <v>0</v>
          </cell>
          <cell r="I197">
            <v>0</v>
          </cell>
        </row>
        <row r="198">
          <cell r="A198" t="str">
            <v>H4700NG</v>
          </cell>
          <cell r="B198">
            <v>287264.67</v>
          </cell>
          <cell r="C198">
            <v>0</v>
          </cell>
          <cell r="D198">
            <v>287264.67</v>
          </cell>
          <cell r="E198">
            <v>287264.67</v>
          </cell>
          <cell r="F198">
            <v>-20492.580000000002</v>
          </cell>
          <cell r="G198">
            <v>0</v>
          </cell>
          <cell r="H198">
            <v>307757.25</v>
          </cell>
          <cell r="I198">
            <v>0</v>
          </cell>
        </row>
        <row r="199">
          <cell r="A199" t="str">
            <v>H4700NH</v>
          </cell>
          <cell r="B199">
            <v>111359.13</v>
          </cell>
          <cell r="C199">
            <v>0</v>
          </cell>
          <cell r="D199">
            <v>111359.13</v>
          </cell>
          <cell r="E199">
            <v>111359.13</v>
          </cell>
          <cell r="F199">
            <v>0</v>
          </cell>
          <cell r="G199">
            <v>-18608.16</v>
          </cell>
          <cell r="H199">
            <v>129967.29</v>
          </cell>
          <cell r="I199">
            <v>0</v>
          </cell>
        </row>
        <row r="200">
          <cell r="A200" t="str">
            <v>H4700NR</v>
          </cell>
          <cell r="B200">
            <v>201807.29</v>
          </cell>
          <cell r="C200">
            <v>5377.83</v>
          </cell>
          <cell r="D200">
            <v>196429.46</v>
          </cell>
          <cell r="E200">
            <v>201807.29</v>
          </cell>
          <cell r="F200">
            <v>-16574.41</v>
          </cell>
          <cell r="G200">
            <v>0</v>
          </cell>
          <cell r="H200">
            <v>218381.7</v>
          </cell>
          <cell r="I200">
            <v>0</v>
          </cell>
        </row>
        <row r="201">
          <cell r="A201" t="str">
            <v>H4700NS</v>
          </cell>
          <cell r="B201">
            <v>173489.02</v>
          </cell>
          <cell r="C201">
            <v>0</v>
          </cell>
          <cell r="D201">
            <v>173489.02</v>
          </cell>
          <cell r="E201">
            <v>173489.02</v>
          </cell>
          <cell r="F201">
            <v>-23380.18</v>
          </cell>
          <cell r="G201">
            <v>-19201.23</v>
          </cell>
          <cell r="H201">
            <v>216070.43</v>
          </cell>
          <cell r="I201">
            <v>0</v>
          </cell>
        </row>
        <row r="202">
          <cell r="A202" t="str">
            <v>H4700SE</v>
          </cell>
          <cell r="B202">
            <v>-7724.8</v>
          </cell>
          <cell r="C202">
            <v>0</v>
          </cell>
          <cell r="D202">
            <v>-7724.8</v>
          </cell>
          <cell r="E202">
            <v>-7724.8</v>
          </cell>
          <cell r="F202">
            <v>0</v>
          </cell>
          <cell r="G202">
            <v>0</v>
          </cell>
          <cell r="H202">
            <v>0</v>
          </cell>
          <cell r="I202">
            <v>0</v>
          </cell>
        </row>
        <row r="203">
          <cell r="A203" t="str">
            <v>H4700TC</v>
          </cell>
          <cell r="B203">
            <v>42869.35</v>
          </cell>
          <cell r="C203">
            <v>0</v>
          </cell>
          <cell r="D203">
            <v>42869.35</v>
          </cell>
          <cell r="E203">
            <v>2143.46</v>
          </cell>
          <cell r="F203">
            <v>2143.46</v>
          </cell>
          <cell r="G203">
            <v>0</v>
          </cell>
          <cell r="H203">
            <v>0</v>
          </cell>
          <cell r="I203">
            <v>0</v>
          </cell>
        </row>
        <row r="204">
          <cell r="A204" t="str">
            <v>H4700TE</v>
          </cell>
          <cell r="B204">
            <v>122604.15</v>
          </cell>
          <cell r="C204">
            <v>0</v>
          </cell>
          <cell r="D204">
            <v>122604.15</v>
          </cell>
          <cell r="E204">
            <v>0</v>
          </cell>
          <cell r="F204">
            <v>0</v>
          </cell>
          <cell r="G204">
            <v>0</v>
          </cell>
          <cell r="H204">
            <v>0</v>
          </cell>
          <cell r="I204">
            <v>0</v>
          </cell>
        </row>
        <row r="205">
          <cell r="A205" t="str">
            <v>H4701SC</v>
          </cell>
          <cell r="B205">
            <v>28123.95</v>
          </cell>
          <cell r="C205">
            <v>20965.103999999999</v>
          </cell>
          <cell r="D205">
            <v>7158.8460000000014</v>
          </cell>
          <cell r="E205">
            <v>28123.95</v>
          </cell>
          <cell r="F205">
            <v>-3835.05</v>
          </cell>
          <cell r="G205">
            <v>0</v>
          </cell>
          <cell r="H205">
            <v>31959</v>
          </cell>
          <cell r="I205">
            <v>0</v>
          </cell>
        </row>
        <row r="206">
          <cell r="A206" t="str">
            <v>H4710MR</v>
          </cell>
          <cell r="B206">
            <v>-78613.87</v>
          </cell>
          <cell r="C206">
            <v>0</v>
          </cell>
          <cell r="D206">
            <v>-78613.87</v>
          </cell>
          <cell r="E206">
            <v>-157227.74</v>
          </cell>
          <cell r="F206">
            <v>0</v>
          </cell>
          <cell r="G206">
            <v>0</v>
          </cell>
          <cell r="H206">
            <v>0</v>
          </cell>
          <cell r="I206">
            <v>0</v>
          </cell>
        </row>
        <row r="207">
          <cell r="A207" t="str">
            <v>H4717MR</v>
          </cell>
          <cell r="B207">
            <v>-1496565.94</v>
          </cell>
          <cell r="C207">
            <v>0</v>
          </cell>
          <cell r="D207">
            <v>-1496565.94</v>
          </cell>
          <cell r="E207">
            <v>-1496565.94</v>
          </cell>
          <cell r="F207">
            <v>-1496565.94</v>
          </cell>
          <cell r="G207">
            <v>0</v>
          </cell>
          <cell r="H207">
            <v>0</v>
          </cell>
          <cell r="I207">
            <v>0</v>
          </cell>
        </row>
        <row r="208">
          <cell r="A208" t="str">
            <v>H4730SH</v>
          </cell>
          <cell r="B208">
            <v>122500</v>
          </cell>
          <cell r="C208">
            <v>0</v>
          </cell>
          <cell r="D208">
            <v>122500</v>
          </cell>
          <cell r="E208">
            <v>0</v>
          </cell>
          <cell r="F208">
            <v>0</v>
          </cell>
          <cell r="G208">
            <v>0</v>
          </cell>
          <cell r="H208">
            <v>0</v>
          </cell>
          <cell r="I208">
            <v>0</v>
          </cell>
        </row>
        <row r="209">
          <cell r="A209" t="str">
            <v>H4732MP</v>
          </cell>
          <cell r="B209">
            <v>5658.12</v>
          </cell>
          <cell r="C209">
            <v>0</v>
          </cell>
          <cell r="D209">
            <v>5658.12</v>
          </cell>
          <cell r="E209">
            <v>5658.12</v>
          </cell>
          <cell r="F209">
            <v>5658.12</v>
          </cell>
          <cell r="G209">
            <v>0</v>
          </cell>
          <cell r="H209">
            <v>0</v>
          </cell>
          <cell r="I209">
            <v>0</v>
          </cell>
        </row>
        <row r="210">
          <cell r="A210" t="str">
            <v>H4739L</v>
          </cell>
          <cell r="B210">
            <v>21012.86</v>
          </cell>
          <cell r="D210">
            <v>21012.86</v>
          </cell>
          <cell r="E210">
            <v>0</v>
          </cell>
          <cell r="F210">
            <v>0</v>
          </cell>
          <cell r="G210">
            <v>0</v>
          </cell>
          <cell r="H210">
            <v>0</v>
          </cell>
          <cell r="I210">
            <v>0</v>
          </cell>
        </row>
        <row r="211">
          <cell r="A211" t="str">
            <v>H4760PH</v>
          </cell>
          <cell r="B211">
            <v>6108.8</v>
          </cell>
          <cell r="C211">
            <v>0</v>
          </cell>
          <cell r="D211">
            <v>6108.8</v>
          </cell>
          <cell r="E211">
            <v>0</v>
          </cell>
          <cell r="F211">
            <v>0</v>
          </cell>
          <cell r="G211">
            <v>0</v>
          </cell>
          <cell r="H211">
            <v>0</v>
          </cell>
          <cell r="I211">
            <v>0</v>
          </cell>
        </row>
        <row r="212">
          <cell r="A212" t="str">
            <v>H4800LG</v>
          </cell>
          <cell r="B212">
            <v>157500</v>
          </cell>
          <cell r="C212">
            <v>0</v>
          </cell>
          <cell r="D212">
            <v>157500</v>
          </cell>
          <cell r="E212">
            <v>0</v>
          </cell>
          <cell r="F212">
            <v>0</v>
          </cell>
          <cell r="G212">
            <v>0</v>
          </cell>
          <cell r="H212">
            <v>0</v>
          </cell>
          <cell r="I212">
            <v>0</v>
          </cell>
        </row>
        <row r="213">
          <cell r="A213" t="str">
            <v>H4800NA</v>
          </cell>
          <cell r="B213">
            <v>638400</v>
          </cell>
          <cell r="C213">
            <v>0</v>
          </cell>
          <cell r="D213">
            <v>638400</v>
          </cell>
          <cell r="E213">
            <v>0</v>
          </cell>
          <cell r="F213">
            <v>0</v>
          </cell>
          <cell r="G213">
            <v>0</v>
          </cell>
          <cell r="H213">
            <v>0</v>
          </cell>
          <cell r="I213">
            <v>0</v>
          </cell>
        </row>
        <row r="214">
          <cell r="A214" t="str">
            <v>H4800PA</v>
          </cell>
          <cell r="B214">
            <v>11227.86</v>
          </cell>
          <cell r="C214">
            <v>4136.58</v>
          </cell>
          <cell r="D214">
            <v>7091.28</v>
          </cell>
          <cell r="E214">
            <v>0</v>
          </cell>
          <cell r="F214">
            <v>0</v>
          </cell>
          <cell r="G214">
            <v>0</v>
          </cell>
          <cell r="H214">
            <v>0</v>
          </cell>
          <cell r="I214">
            <v>0</v>
          </cell>
        </row>
        <row r="215">
          <cell r="A215" t="str">
            <v>H4800PC</v>
          </cell>
          <cell r="B215">
            <v>9660.06</v>
          </cell>
          <cell r="C215">
            <v>0</v>
          </cell>
          <cell r="D215">
            <v>9660.06</v>
          </cell>
          <cell r="E215">
            <v>0</v>
          </cell>
          <cell r="F215">
            <v>0</v>
          </cell>
          <cell r="G215">
            <v>0</v>
          </cell>
          <cell r="H215">
            <v>0</v>
          </cell>
          <cell r="I215">
            <v>0</v>
          </cell>
        </row>
        <row r="216">
          <cell r="A216" t="str">
            <v>H4800PG</v>
          </cell>
          <cell r="B216">
            <v>106400</v>
          </cell>
          <cell r="C216">
            <v>0</v>
          </cell>
          <cell r="D216">
            <v>106400</v>
          </cell>
          <cell r="E216">
            <v>0</v>
          </cell>
          <cell r="F216">
            <v>0</v>
          </cell>
          <cell r="G216">
            <v>0</v>
          </cell>
          <cell r="H216">
            <v>0</v>
          </cell>
          <cell r="I216">
            <v>0</v>
          </cell>
        </row>
        <row r="217">
          <cell r="A217" t="str">
            <v>H4800RE</v>
          </cell>
          <cell r="B217">
            <v>69005.289999999994</v>
          </cell>
          <cell r="C217">
            <v>0</v>
          </cell>
          <cell r="D217">
            <v>69005.289999999994</v>
          </cell>
          <cell r="E217">
            <v>0</v>
          </cell>
          <cell r="F217">
            <v>0</v>
          </cell>
          <cell r="G217">
            <v>0</v>
          </cell>
          <cell r="H217">
            <v>0</v>
          </cell>
          <cell r="I217">
            <v>0</v>
          </cell>
        </row>
        <row r="218">
          <cell r="A218" t="str">
            <v>H4800RF</v>
          </cell>
          <cell r="B218">
            <v>69005.289999999994</v>
          </cell>
          <cell r="C218">
            <v>0</v>
          </cell>
          <cell r="D218">
            <v>69005.289999999994</v>
          </cell>
          <cell r="E218">
            <v>0</v>
          </cell>
          <cell r="F218">
            <v>0</v>
          </cell>
          <cell r="G218">
            <v>0</v>
          </cell>
          <cell r="H218">
            <v>0</v>
          </cell>
          <cell r="I218">
            <v>0</v>
          </cell>
        </row>
        <row r="219">
          <cell r="A219" t="str">
            <v>H4800RJ</v>
          </cell>
          <cell r="B219">
            <v>157500</v>
          </cell>
          <cell r="C219">
            <v>0</v>
          </cell>
          <cell r="D219">
            <v>157500</v>
          </cell>
          <cell r="E219">
            <v>0</v>
          </cell>
          <cell r="F219">
            <v>0</v>
          </cell>
          <cell r="G219">
            <v>0</v>
          </cell>
          <cell r="H219">
            <v>0</v>
          </cell>
          <cell r="I219">
            <v>0</v>
          </cell>
        </row>
        <row r="220">
          <cell r="A220" t="str">
            <v>H4800TC</v>
          </cell>
          <cell r="B220">
            <v>8071.16</v>
          </cell>
          <cell r="C220">
            <v>0</v>
          </cell>
          <cell r="D220">
            <v>8071.16</v>
          </cell>
          <cell r="E220">
            <v>0</v>
          </cell>
          <cell r="F220">
            <v>0</v>
          </cell>
          <cell r="G220">
            <v>0</v>
          </cell>
          <cell r="H220">
            <v>0</v>
          </cell>
          <cell r="I220">
            <v>0</v>
          </cell>
        </row>
        <row r="221">
          <cell r="A221" t="str">
            <v>H4811JC</v>
          </cell>
          <cell r="B221">
            <v>467700.66</v>
          </cell>
          <cell r="C221">
            <v>0</v>
          </cell>
          <cell r="D221">
            <v>467700.66</v>
          </cell>
          <cell r="E221">
            <v>0</v>
          </cell>
          <cell r="F221">
            <v>0</v>
          </cell>
          <cell r="G221">
            <v>0</v>
          </cell>
          <cell r="H221">
            <v>0</v>
          </cell>
          <cell r="I221">
            <v>0</v>
          </cell>
        </row>
        <row r="222">
          <cell r="A222" t="str">
            <v>H4812JB</v>
          </cell>
          <cell r="B222">
            <v>29753.119999999999</v>
          </cell>
          <cell r="C222">
            <v>4780</v>
          </cell>
          <cell r="D222">
            <v>24973.119999999999</v>
          </cell>
          <cell r="E222">
            <v>0</v>
          </cell>
          <cell r="F222">
            <v>0</v>
          </cell>
          <cell r="G222">
            <v>0</v>
          </cell>
          <cell r="H222">
            <v>0</v>
          </cell>
          <cell r="I222">
            <v>0</v>
          </cell>
        </row>
        <row r="223">
          <cell r="A223" t="str">
            <v>H4814JB</v>
          </cell>
          <cell r="B223">
            <v>171375.32</v>
          </cell>
          <cell r="C223">
            <v>68493.331999999995</v>
          </cell>
          <cell r="D223">
            <v>102881.98800000001</v>
          </cell>
          <cell r="E223">
            <v>0</v>
          </cell>
          <cell r="F223">
            <v>0</v>
          </cell>
          <cell r="G223">
            <v>0</v>
          </cell>
          <cell r="H223">
            <v>0</v>
          </cell>
          <cell r="I223">
            <v>0</v>
          </cell>
        </row>
        <row r="224">
          <cell r="A224" t="str">
            <v>H4820JR</v>
          </cell>
          <cell r="B224">
            <v>18184.830000000002</v>
          </cell>
          <cell r="C224">
            <v>0</v>
          </cell>
          <cell r="D224">
            <v>18184.830000000002</v>
          </cell>
          <cell r="E224">
            <v>0</v>
          </cell>
          <cell r="F224">
            <v>0</v>
          </cell>
          <cell r="G224">
            <v>0</v>
          </cell>
          <cell r="H224">
            <v>0</v>
          </cell>
          <cell r="I224">
            <v>0</v>
          </cell>
        </row>
        <row r="225">
          <cell r="A225" t="str">
            <v>H4820KL</v>
          </cell>
          <cell r="B225">
            <v>17343.78</v>
          </cell>
          <cell r="C225">
            <v>15943.3</v>
          </cell>
          <cell r="D225">
            <v>1400.48</v>
          </cell>
          <cell r="E225">
            <v>0</v>
          </cell>
          <cell r="F225">
            <v>0</v>
          </cell>
          <cell r="G225">
            <v>0</v>
          </cell>
          <cell r="H225">
            <v>0</v>
          </cell>
          <cell r="I225">
            <v>0</v>
          </cell>
        </row>
        <row r="226">
          <cell r="A226" t="str">
            <v>H4820KN</v>
          </cell>
          <cell r="B226">
            <v>9758</v>
          </cell>
          <cell r="C226">
            <v>0</v>
          </cell>
          <cell r="D226">
            <v>9758</v>
          </cell>
          <cell r="E226">
            <v>9758</v>
          </cell>
          <cell r="F226">
            <v>4879</v>
          </cell>
          <cell r="G226">
            <v>0</v>
          </cell>
          <cell r="H226">
            <v>0</v>
          </cell>
          <cell r="I226">
            <v>0</v>
          </cell>
        </row>
        <row r="227">
          <cell r="A227" t="str">
            <v>H4820KP</v>
          </cell>
          <cell r="B227">
            <v>9758</v>
          </cell>
          <cell r="C227">
            <v>0</v>
          </cell>
          <cell r="D227">
            <v>9758</v>
          </cell>
          <cell r="E227">
            <v>9758</v>
          </cell>
          <cell r="F227">
            <v>4879</v>
          </cell>
          <cell r="G227">
            <v>0</v>
          </cell>
          <cell r="H227">
            <v>0</v>
          </cell>
          <cell r="I227">
            <v>0</v>
          </cell>
        </row>
        <row r="228">
          <cell r="A228" t="str">
            <v>H4830JB</v>
          </cell>
          <cell r="B228">
            <v>8817</v>
          </cell>
          <cell r="C228">
            <v>10411.142</v>
          </cell>
          <cell r="D228">
            <v>-1594.1419999999998</v>
          </cell>
          <cell r="E228">
            <v>0</v>
          </cell>
          <cell r="F228">
            <v>0</v>
          </cell>
          <cell r="G228">
            <v>0</v>
          </cell>
          <cell r="H228">
            <v>0</v>
          </cell>
          <cell r="I228">
            <v>0</v>
          </cell>
        </row>
        <row r="229">
          <cell r="A229" t="str">
            <v>H4830JC</v>
          </cell>
          <cell r="B229">
            <v>21225.040000000001</v>
          </cell>
          <cell r="C229">
            <v>24515.871999999999</v>
          </cell>
          <cell r="D229">
            <v>-3290.8319999999985</v>
          </cell>
          <cell r="E229">
            <v>0</v>
          </cell>
          <cell r="F229">
            <v>0</v>
          </cell>
          <cell r="G229">
            <v>0</v>
          </cell>
          <cell r="H229">
            <v>0</v>
          </cell>
          <cell r="I229">
            <v>0</v>
          </cell>
        </row>
        <row r="230">
          <cell r="A230" t="str">
            <v>H4830JD</v>
          </cell>
          <cell r="B230">
            <v>7197.1</v>
          </cell>
          <cell r="C230">
            <v>7197.1020000000008</v>
          </cell>
          <cell r="D230">
            <v>-2.0000000004074536E-3</v>
          </cell>
          <cell r="E230">
            <v>0</v>
          </cell>
          <cell r="F230">
            <v>0</v>
          </cell>
          <cell r="G230">
            <v>0</v>
          </cell>
          <cell r="H230">
            <v>0</v>
          </cell>
          <cell r="I230">
            <v>0</v>
          </cell>
        </row>
        <row r="231">
          <cell r="A231" t="str">
            <v>H4830KT</v>
          </cell>
          <cell r="B231">
            <v>5208.12</v>
          </cell>
          <cell r="C231">
            <v>0</v>
          </cell>
          <cell r="D231">
            <v>5208.12</v>
          </cell>
          <cell r="E231">
            <v>0</v>
          </cell>
          <cell r="F231">
            <v>0</v>
          </cell>
          <cell r="G231">
            <v>0</v>
          </cell>
          <cell r="H231">
            <v>0</v>
          </cell>
          <cell r="I231">
            <v>0</v>
          </cell>
        </row>
        <row r="232">
          <cell r="A232" t="str">
            <v>H4830LG</v>
          </cell>
          <cell r="B232">
            <v>7211.57</v>
          </cell>
          <cell r="C232">
            <v>7211.5720000000001</v>
          </cell>
          <cell r="D232">
            <v>-2.0000000004074536E-3</v>
          </cell>
          <cell r="E232">
            <v>0</v>
          </cell>
          <cell r="F232">
            <v>0</v>
          </cell>
          <cell r="G232">
            <v>0</v>
          </cell>
          <cell r="H232">
            <v>0</v>
          </cell>
          <cell r="I232">
            <v>0</v>
          </cell>
        </row>
        <row r="233">
          <cell r="A233" t="str">
            <v>H4830LH</v>
          </cell>
          <cell r="B233">
            <v>13907.04</v>
          </cell>
          <cell r="C233">
            <v>0</v>
          </cell>
          <cell r="D233">
            <v>13907.04</v>
          </cell>
          <cell r="E233">
            <v>0</v>
          </cell>
          <cell r="F233">
            <v>0</v>
          </cell>
          <cell r="G233">
            <v>0</v>
          </cell>
          <cell r="H233">
            <v>0</v>
          </cell>
          <cell r="I233">
            <v>0</v>
          </cell>
        </row>
        <row r="234">
          <cell r="A234" t="str">
            <v>H4830LK</v>
          </cell>
          <cell r="B234">
            <v>13562.52</v>
          </cell>
          <cell r="C234">
            <v>0</v>
          </cell>
          <cell r="D234">
            <v>13562.52</v>
          </cell>
          <cell r="E234">
            <v>0</v>
          </cell>
          <cell r="F234">
            <v>0</v>
          </cell>
          <cell r="G234">
            <v>0</v>
          </cell>
          <cell r="H234">
            <v>0</v>
          </cell>
          <cell r="I234">
            <v>0</v>
          </cell>
        </row>
        <row r="235">
          <cell r="A235" t="str">
            <v>H4840JA</v>
          </cell>
          <cell r="B235">
            <v>5370.42</v>
          </cell>
          <cell r="C235">
            <v>0</v>
          </cell>
          <cell r="D235">
            <v>5370.42</v>
          </cell>
          <cell r="E235">
            <v>0</v>
          </cell>
          <cell r="F235">
            <v>0</v>
          </cell>
          <cell r="G235">
            <v>0</v>
          </cell>
          <cell r="H235">
            <v>0</v>
          </cell>
          <cell r="I235">
            <v>0</v>
          </cell>
        </row>
        <row r="236">
          <cell r="A236" t="str">
            <v>H4840JC</v>
          </cell>
          <cell r="B236">
            <v>7403.89</v>
          </cell>
          <cell r="C236">
            <v>8909.505000000001</v>
          </cell>
          <cell r="D236">
            <v>-1505.615</v>
          </cell>
          <cell r="E236">
            <v>0</v>
          </cell>
          <cell r="F236">
            <v>0</v>
          </cell>
          <cell r="G236">
            <v>0</v>
          </cell>
          <cell r="H236">
            <v>0</v>
          </cell>
          <cell r="I236">
            <v>0</v>
          </cell>
        </row>
        <row r="237">
          <cell r="A237" t="str">
            <v>H4850JA</v>
          </cell>
          <cell r="B237">
            <v>144252.84</v>
          </cell>
          <cell r="C237">
            <v>0</v>
          </cell>
          <cell r="D237">
            <v>144252.84</v>
          </cell>
          <cell r="E237">
            <v>0</v>
          </cell>
          <cell r="F237">
            <v>0</v>
          </cell>
          <cell r="G237">
            <v>0</v>
          </cell>
          <cell r="H237">
            <v>0</v>
          </cell>
          <cell r="I237">
            <v>0</v>
          </cell>
        </row>
        <row r="238">
          <cell r="A238" t="str">
            <v>H4901SP</v>
          </cell>
          <cell r="B238">
            <v>-44508.27</v>
          </cell>
          <cell r="C238">
            <v>0</v>
          </cell>
          <cell r="D238">
            <v>-44508.27</v>
          </cell>
          <cell r="E238">
            <v>-44508.27</v>
          </cell>
          <cell r="F238">
            <v>-44508.27</v>
          </cell>
          <cell r="G238">
            <v>0</v>
          </cell>
          <cell r="H238">
            <v>0</v>
          </cell>
          <cell r="I238">
            <v>0</v>
          </cell>
        </row>
        <row r="239">
          <cell r="A239" t="str">
            <v>H4901TK</v>
          </cell>
          <cell r="B239">
            <v>-33016.660000000003</v>
          </cell>
          <cell r="C239">
            <v>0</v>
          </cell>
          <cell r="D239">
            <v>-33016.660000000003</v>
          </cell>
          <cell r="E239">
            <v>-33016.660000000003</v>
          </cell>
          <cell r="F239">
            <v>-33016.660000000003</v>
          </cell>
          <cell r="G239">
            <v>0</v>
          </cell>
          <cell r="H239">
            <v>0</v>
          </cell>
          <cell r="I239">
            <v>0</v>
          </cell>
        </row>
        <row r="240">
          <cell r="A240" t="str">
            <v>H8525PR</v>
          </cell>
          <cell r="B240">
            <v>-9516.9699999999993</v>
          </cell>
          <cell r="C240">
            <v>0</v>
          </cell>
          <cell r="D240">
            <v>-9516.9699999999993</v>
          </cell>
          <cell r="E240">
            <v>-9516.9699999999993</v>
          </cell>
          <cell r="F240">
            <v>0</v>
          </cell>
          <cell r="G240">
            <v>0</v>
          </cell>
          <cell r="H240">
            <v>-9516.9699999999993</v>
          </cell>
          <cell r="I240">
            <v>0</v>
          </cell>
        </row>
        <row r="241">
          <cell r="A241" t="str">
            <v>H8600PF</v>
          </cell>
          <cell r="B241">
            <v>-70967</v>
          </cell>
          <cell r="C241">
            <v>0</v>
          </cell>
          <cell r="D241">
            <v>-70967</v>
          </cell>
          <cell r="E241">
            <v>-70967</v>
          </cell>
          <cell r="F241">
            <v>0</v>
          </cell>
          <cell r="G241">
            <v>0</v>
          </cell>
          <cell r="H241">
            <v>-70967</v>
          </cell>
          <cell r="I241">
            <v>0</v>
          </cell>
        </row>
        <row r="242">
          <cell r="A242" t="str">
            <v>H8620PF</v>
          </cell>
          <cell r="B242">
            <v>-241321.26</v>
          </cell>
          <cell r="C242">
            <v>0</v>
          </cell>
          <cell r="D242">
            <v>-241321.26</v>
          </cell>
          <cell r="E242">
            <v>-241321.26</v>
          </cell>
          <cell r="F242">
            <v>-122150.26</v>
          </cell>
          <cell r="G242">
            <v>0</v>
          </cell>
          <cell r="H242">
            <v>-119171</v>
          </cell>
          <cell r="I242">
            <v>0</v>
          </cell>
        </row>
        <row r="243">
          <cell r="A243" t="str">
            <v>H8635SD</v>
          </cell>
          <cell r="B243">
            <v>-16068</v>
          </cell>
          <cell r="C243">
            <v>0</v>
          </cell>
          <cell r="D243">
            <v>-16068</v>
          </cell>
          <cell r="E243">
            <v>-16068</v>
          </cell>
          <cell r="F243">
            <v>0</v>
          </cell>
          <cell r="G243">
            <v>0</v>
          </cell>
          <cell r="H243">
            <v>-16068</v>
          </cell>
          <cell r="I243">
            <v>0</v>
          </cell>
        </row>
        <row r="244">
          <cell r="A244" t="str">
            <v>H8650NA</v>
          </cell>
          <cell r="B244">
            <v>-6025.5</v>
          </cell>
          <cell r="C244">
            <v>0</v>
          </cell>
          <cell r="D244">
            <v>-6025.5</v>
          </cell>
          <cell r="E244">
            <v>-6025.5</v>
          </cell>
          <cell r="F244">
            <v>0</v>
          </cell>
          <cell r="G244">
            <v>0</v>
          </cell>
          <cell r="H244">
            <v>-6025.5</v>
          </cell>
          <cell r="I244">
            <v>0</v>
          </cell>
        </row>
        <row r="245">
          <cell r="A245" t="str">
            <v>H8650NB</v>
          </cell>
          <cell r="B245">
            <v>-6691.65</v>
          </cell>
          <cell r="C245">
            <v>0</v>
          </cell>
          <cell r="D245">
            <v>-6691.65</v>
          </cell>
          <cell r="E245">
            <v>-6691.65</v>
          </cell>
          <cell r="F245">
            <v>-3344.15</v>
          </cell>
          <cell r="G245">
            <v>0</v>
          </cell>
          <cell r="H245">
            <v>-3347.5</v>
          </cell>
          <cell r="I245">
            <v>0</v>
          </cell>
        </row>
        <row r="246">
          <cell r="A246" t="str">
            <v>INV THE ULTRASO</v>
          </cell>
          <cell r="B246">
            <v>325000.01</v>
          </cell>
          <cell r="C246">
            <v>0</v>
          </cell>
          <cell r="D246">
            <v>325000.01</v>
          </cell>
          <cell r="E246">
            <v>325000.01</v>
          </cell>
          <cell r="F246">
            <v>0</v>
          </cell>
          <cell r="G246">
            <v>0</v>
          </cell>
          <cell r="H246">
            <v>325000.01</v>
          </cell>
          <cell r="I246">
            <v>0</v>
          </cell>
        </row>
        <row r="247">
          <cell r="A247" t="str">
            <v>KN100062</v>
          </cell>
          <cell r="B247">
            <v>23462.86</v>
          </cell>
          <cell r="D247">
            <v>23462.86</v>
          </cell>
          <cell r="E247">
            <v>23462.86</v>
          </cell>
          <cell r="F247">
            <v>0</v>
          </cell>
          <cell r="G247">
            <v>0</v>
          </cell>
          <cell r="H247">
            <v>23462.86</v>
          </cell>
          <cell r="I247">
            <v>0</v>
          </cell>
        </row>
        <row r="248">
          <cell r="A248" t="str">
            <v>L9310D</v>
          </cell>
          <cell r="B248">
            <v>8000</v>
          </cell>
          <cell r="C248">
            <v>0</v>
          </cell>
          <cell r="D248">
            <v>8000</v>
          </cell>
          <cell r="E248">
            <v>0</v>
          </cell>
          <cell r="F248">
            <v>0</v>
          </cell>
          <cell r="G248">
            <v>0</v>
          </cell>
          <cell r="H248">
            <v>0</v>
          </cell>
          <cell r="I248">
            <v>0</v>
          </cell>
        </row>
        <row r="249">
          <cell r="A249" t="str">
            <v>L9311C</v>
          </cell>
          <cell r="B249">
            <v>15000</v>
          </cell>
          <cell r="C249">
            <v>0</v>
          </cell>
          <cell r="D249">
            <v>15000</v>
          </cell>
          <cell r="E249">
            <v>0</v>
          </cell>
          <cell r="F249">
            <v>0</v>
          </cell>
          <cell r="G249">
            <v>0</v>
          </cell>
          <cell r="H249">
            <v>0</v>
          </cell>
          <cell r="I249">
            <v>0</v>
          </cell>
        </row>
        <row r="250">
          <cell r="A250" t="str">
            <v>L9409A</v>
          </cell>
          <cell r="B250">
            <v>7000</v>
          </cell>
          <cell r="C250">
            <v>0</v>
          </cell>
          <cell r="D250">
            <v>7000</v>
          </cell>
          <cell r="E250">
            <v>0</v>
          </cell>
          <cell r="F250">
            <v>0</v>
          </cell>
          <cell r="G250">
            <v>0</v>
          </cell>
          <cell r="H250">
            <v>0</v>
          </cell>
          <cell r="I250">
            <v>0</v>
          </cell>
        </row>
        <row r="251">
          <cell r="A251" t="str">
            <v>L9409B</v>
          </cell>
          <cell r="B251">
            <v>20000</v>
          </cell>
          <cell r="C251">
            <v>0</v>
          </cell>
          <cell r="D251">
            <v>20000</v>
          </cell>
          <cell r="E251">
            <v>0</v>
          </cell>
          <cell r="F251">
            <v>0</v>
          </cell>
          <cell r="G251">
            <v>0</v>
          </cell>
          <cell r="H251">
            <v>0</v>
          </cell>
          <cell r="I251">
            <v>0</v>
          </cell>
        </row>
        <row r="252">
          <cell r="A252" t="str">
            <v>L9426A</v>
          </cell>
          <cell r="B252">
            <v>30000</v>
          </cell>
          <cell r="C252">
            <v>0</v>
          </cell>
          <cell r="D252">
            <v>30000</v>
          </cell>
          <cell r="E252">
            <v>0</v>
          </cell>
          <cell r="F252">
            <v>0</v>
          </cell>
          <cell r="G252">
            <v>0</v>
          </cell>
          <cell r="H252">
            <v>0</v>
          </cell>
          <cell r="I252">
            <v>0</v>
          </cell>
        </row>
        <row r="253">
          <cell r="A253" t="str">
            <v>L9431A</v>
          </cell>
          <cell r="B253">
            <v>110000</v>
          </cell>
          <cell r="C253">
            <v>0</v>
          </cell>
          <cell r="D253">
            <v>110000</v>
          </cell>
          <cell r="E253">
            <v>0</v>
          </cell>
          <cell r="F253">
            <v>0</v>
          </cell>
          <cell r="G253">
            <v>0</v>
          </cell>
          <cell r="H253">
            <v>0</v>
          </cell>
          <cell r="I253">
            <v>0</v>
          </cell>
        </row>
        <row r="254">
          <cell r="A254" t="str">
            <v>L9432A</v>
          </cell>
          <cell r="B254">
            <v>20000</v>
          </cell>
          <cell r="C254">
            <v>0</v>
          </cell>
          <cell r="D254">
            <v>20000</v>
          </cell>
          <cell r="E254">
            <v>0</v>
          </cell>
          <cell r="F254">
            <v>0</v>
          </cell>
          <cell r="G254">
            <v>0</v>
          </cell>
          <cell r="H254">
            <v>0</v>
          </cell>
          <cell r="I254">
            <v>0</v>
          </cell>
        </row>
        <row r="255">
          <cell r="A255" t="str">
            <v>L9433A</v>
          </cell>
          <cell r="B255">
            <v>39000</v>
          </cell>
          <cell r="C255">
            <v>0</v>
          </cell>
          <cell r="D255">
            <v>39000</v>
          </cell>
          <cell r="E255">
            <v>0</v>
          </cell>
          <cell r="F255">
            <v>0</v>
          </cell>
          <cell r="G255">
            <v>0</v>
          </cell>
          <cell r="H255">
            <v>0</v>
          </cell>
          <cell r="I255">
            <v>0</v>
          </cell>
        </row>
        <row r="256">
          <cell r="A256" t="str">
            <v>L9434A</v>
          </cell>
          <cell r="B256">
            <v>12000</v>
          </cell>
          <cell r="C256">
            <v>0</v>
          </cell>
          <cell r="D256">
            <v>12000</v>
          </cell>
          <cell r="E256">
            <v>0</v>
          </cell>
          <cell r="F256">
            <v>0</v>
          </cell>
          <cell r="G256">
            <v>0</v>
          </cell>
          <cell r="H256">
            <v>0</v>
          </cell>
          <cell r="I256">
            <v>0</v>
          </cell>
        </row>
        <row r="257">
          <cell r="A257" t="str">
            <v>L9435A</v>
          </cell>
          <cell r="B257">
            <v>16000</v>
          </cell>
          <cell r="C257">
            <v>0</v>
          </cell>
          <cell r="D257">
            <v>16000</v>
          </cell>
          <cell r="E257">
            <v>0</v>
          </cell>
          <cell r="F257">
            <v>0</v>
          </cell>
          <cell r="G257">
            <v>0</v>
          </cell>
          <cell r="H257">
            <v>0</v>
          </cell>
          <cell r="I257">
            <v>0</v>
          </cell>
        </row>
        <row r="258">
          <cell r="A258" t="str">
            <v>L9435B</v>
          </cell>
          <cell r="B258">
            <v>25000</v>
          </cell>
          <cell r="C258">
            <v>0</v>
          </cell>
          <cell r="D258">
            <v>25000</v>
          </cell>
          <cell r="E258">
            <v>0</v>
          </cell>
          <cell r="F258">
            <v>0</v>
          </cell>
          <cell r="G258">
            <v>0</v>
          </cell>
          <cell r="H258">
            <v>0</v>
          </cell>
          <cell r="I258">
            <v>0</v>
          </cell>
        </row>
        <row r="259">
          <cell r="A259" t="str">
            <v>L9436A</v>
          </cell>
          <cell r="B259">
            <v>133000</v>
          </cell>
          <cell r="C259">
            <v>0</v>
          </cell>
          <cell r="D259">
            <v>133000</v>
          </cell>
          <cell r="E259">
            <v>0</v>
          </cell>
          <cell r="F259">
            <v>0</v>
          </cell>
          <cell r="G259">
            <v>0</v>
          </cell>
          <cell r="H259">
            <v>0</v>
          </cell>
          <cell r="I259">
            <v>0</v>
          </cell>
        </row>
        <row r="260">
          <cell r="A260" t="str">
            <v>L9437A</v>
          </cell>
          <cell r="B260">
            <v>24000</v>
          </cell>
          <cell r="C260">
            <v>0</v>
          </cell>
          <cell r="D260">
            <v>24000</v>
          </cell>
          <cell r="E260">
            <v>0</v>
          </cell>
          <cell r="F260">
            <v>0</v>
          </cell>
          <cell r="G260">
            <v>0</v>
          </cell>
          <cell r="H260">
            <v>0</v>
          </cell>
          <cell r="I260">
            <v>0</v>
          </cell>
        </row>
        <row r="261">
          <cell r="A261" t="str">
            <v>L9438A</v>
          </cell>
          <cell r="B261">
            <v>55000</v>
          </cell>
          <cell r="C261">
            <v>0</v>
          </cell>
          <cell r="D261">
            <v>55000</v>
          </cell>
          <cell r="E261">
            <v>0</v>
          </cell>
          <cell r="F261">
            <v>0</v>
          </cell>
          <cell r="G261">
            <v>0</v>
          </cell>
          <cell r="H261">
            <v>0</v>
          </cell>
          <cell r="I261">
            <v>0</v>
          </cell>
        </row>
        <row r="262">
          <cell r="A262" t="str">
            <v>L9439A</v>
          </cell>
          <cell r="B262">
            <v>110000</v>
          </cell>
          <cell r="C262">
            <v>0</v>
          </cell>
          <cell r="D262">
            <v>110000</v>
          </cell>
          <cell r="E262">
            <v>0</v>
          </cell>
          <cell r="F262">
            <v>0</v>
          </cell>
          <cell r="G262">
            <v>0</v>
          </cell>
          <cell r="H262">
            <v>0</v>
          </cell>
          <cell r="I262">
            <v>0</v>
          </cell>
        </row>
        <row r="263">
          <cell r="A263" t="str">
            <v>L9506B</v>
          </cell>
          <cell r="B263">
            <v>25000</v>
          </cell>
          <cell r="C263">
            <v>0</v>
          </cell>
          <cell r="D263">
            <v>25000</v>
          </cell>
          <cell r="E263">
            <v>0</v>
          </cell>
          <cell r="F263">
            <v>0</v>
          </cell>
          <cell r="G263">
            <v>0</v>
          </cell>
          <cell r="H263">
            <v>0</v>
          </cell>
          <cell r="I263">
            <v>0</v>
          </cell>
        </row>
        <row r="264">
          <cell r="A264" t="str">
            <v>NL11003</v>
          </cell>
          <cell r="B264">
            <v>35000</v>
          </cell>
          <cell r="C264">
            <v>0</v>
          </cell>
          <cell r="D264">
            <v>35000</v>
          </cell>
          <cell r="E264">
            <v>35000</v>
          </cell>
          <cell r="F264">
            <v>0</v>
          </cell>
          <cell r="G264">
            <v>0</v>
          </cell>
          <cell r="H264">
            <v>35000</v>
          </cell>
          <cell r="I264">
            <v>0</v>
          </cell>
        </row>
        <row r="265">
          <cell r="A265" t="str">
            <v>NONE</v>
          </cell>
          <cell r="B265">
            <v>594686.16</v>
          </cell>
          <cell r="C265">
            <v>0</v>
          </cell>
          <cell r="D265">
            <v>594686.16</v>
          </cell>
          <cell r="E265">
            <v>594686.16</v>
          </cell>
          <cell r="F265">
            <v>0</v>
          </cell>
          <cell r="G265">
            <v>0</v>
          </cell>
          <cell r="H265">
            <v>594686.16</v>
          </cell>
          <cell r="I265">
            <v>0</v>
          </cell>
        </row>
        <row r="266">
          <cell r="A266" t="str">
            <v>NW9506DY</v>
          </cell>
          <cell r="B266">
            <v>-5700</v>
          </cell>
          <cell r="C266">
            <v>0</v>
          </cell>
          <cell r="D266">
            <v>-5700</v>
          </cell>
          <cell r="E266">
            <v>-5700</v>
          </cell>
          <cell r="F266">
            <v>0</v>
          </cell>
          <cell r="G266">
            <v>0</v>
          </cell>
          <cell r="H266">
            <v>-5700</v>
          </cell>
          <cell r="I266">
            <v>0</v>
          </cell>
        </row>
        <row r="267">
          <cell r="A267" t="str">
            <v>NW9506GK</v>
          </cell>
          <cell r="B267">
            <v>7979.7</v>
          </cell>
          <cell r="D267">
            <v>7979.7</v>
          </cell>
          <cell r="E267">
            <v>7979.7</v>
          </cell>
          <cell r="F267">
            <v>7979.7</v>
          </cell>
          <cell r="G267">
            <v>0</v>
          </cell>
          <cell r="H267">
            <v>0</v>
          </cell>
          <cell r="I267">
            <v>0</v>
          </cell>
        </row>
        <row r="268">
          <cell r="A268" t="str">
            <v>NW9506GL</v>
          </cell>
          <cell r="B268">
            <v>37132.5</v>
          </cell>
          <cell r="C268">
            <v>0</v>
          </cell>
          <cell r="D268">
            <v>37132.5</v>
          </cell>
          <cell r="E268">
            <v>37132.5</v>
          </cell>
          <cell r="F268">
            <v>0</v>
          </cell>
          <cell r="G268">
            <v>0</v>
          </cell>
          <cell r="H268">
            <v>37132.5</v>
          </cell>
          <cell r="I268">
            <v>0</v>
          </cell>
        </row>
        <row r="269">
          <cell r="A269" t="str">
            <v>PONOMATCH</v>
          </cell>
          <cell r="B269">
            <v>2678991.58</v>
          </cell>
          <cell r="C269">
            <v>0</v>
          </cell>
          <cell r="D269">
            <v>2678991.58</v>
          </cell>
          <cell r="E269">
            <v>2678991.58</v>
          </cell>
          <cell r="F269">
            <v>0</v>
          </cell>
          <cell r="G269">
            <v>0</v>
          </cell>
          <cell r="H269">
            <v>2678991.58</v>
          </cell>
          <cell r="I269">
            <v>0</v>
          </cell>
        </row>
        <row r="270">
          <cell r="A270" t="str">
            <v>(blank)</v>
          </cell>
          <cell r="B270">
            <v>123060956.9010116</v>
          </cell>
          <cell r="C270">
            <v>21103666.56041171</v>
          </cell>
          <cell r="D270">
            <v>47034009.890866786</v>
          </cell>
          <cell r="F270">
            <v>0</v>
          </cell>
        </row>
        <row r="271">
          <cell r="A271" t="str">
            <v>H43532AT</v>
          </cell>
          <cell r="B271">
            <v>440750</v>
          </cell>
          <cell r="C271">
            <v>25625</v>
          </cell>
          <cell r="D271">
            <v>415125</v>
          </cell>
          <cell r="E271">
            <v>412562.5</v>
          </cell>
          <cell r="F271">
            <v>0</v>
          </cell>
          <cell r="G271">
            <v>0</v>
          </cell>
          <cell r="H271">
            <v>415125</v>
          </cell>
          <cell r="I271">
            <v>-2562.5</v>
          </cell>
        </row>
        <row r="272">
          <cell r="A272" t="str">
            <v>H7618C</v>
          </cell>
          <cell r="B272">
            <v>377478.41</v>
          </cell>
          <cell r="C272">
            <v>30754.5</v>
          </cell>
          <cell r="D272">
            <v>346723.91</v>
          </cell>
          <cell r="E272">
            <v>-44980.35</v>
          </cell>
          <cell r="F272">
            <v>-54091.56</v>
          </cell>
          <cell r="G272">
            <v>0</v>
          </cell>
          <cell r="H272">
            <v>7970.92</v>
          </cell>
          <cell r="I272">
            <v>-3985.46</v>
          </cell>
        </row>
        <row r="273">
          <cell r="A273" t="str">
            <v>H40412LB</v>
          </cell>
          <cell r="B273">
            <v>221824.38</v>
          </cell>
          <cell r="C273">
            <v>133571.53600000002</v>
          </cell>
          <cell r="D273">
            <v>88252.843999999983</v>
          </cell>
          <cell r="E273">
            <v>221824.38</v>
          </cell>
          <cell r="F273">
            <v>0</v>
          </cell>
          <cell r="G273">
            <v>0</v>
          </cell>
          <cell r="H273">
            <v>224209.59</v>
          </cell>
          <cell r="I273">
            <v>-2385.21</v>
          </cell>
        </row>
        <row r="274">
          <cell r="A274" t="str">
            <v>H4901SC</v>
          </cell>
          <cell r="B274">
            <v>19464.810000000001</v>
          </cell>
          <cell r="C274">
            <v>22979.325000000001</v>
          </cell>
          <cell r="D274">
            <v>-3514.5150000000031</v>
          </cell>
          <cell r="E274">
            <v>19464.810000000001</v>
          </cell>
          <cell r="F274">
            <v>-5677.28</v>
          </cell>
          <cell r="G274">
            <v>0</v>
          </cell>
          <cell r="H274">
            <v>25412.44</v>
          </cell>
          <cell r="I274">
            <v>-270.35000000000002</v>
          </cell>
        </row>
        <row r="275">
          <cell r="A275" t="str">
            <v>H45202CE</v>
          </cell>
          <cell r="B275">
            <v>167455.14000000001</v>
          </cell>
          <cell r="C275">
            <v>14937.768</v>
          </cell>
          <cell r="D275">
            <v>152517.372</v>
          </cell>
          <cell r="E275">
            <v>-21756.58</v>
          </cell>
          <cell r="F275">
            <v>-25076.080000000002</v>
          </cell>
          <cell r="G275">
            <v>0</v>
          </cell>
          <cell r="H275">
            <v>0</v>
          </cell>
          <cell r="I275">
            <v>3319.5</v>
          </cell>
        </row>
        <row r="276">
          <cell r="A276" t="str">
            <v>H40982LE</v>
          </cell>
          <cell r="B276">
            <v>115595.63</v>
          </cell>
          <cell r="C276">
            <v>115696.875</v>
          </cell>
          <cell r="D276">
            <v>-101.24499999999534</v>
          </cell>
          <cell r="E276">
            <v>83308.13</v>
          </cell>
          <cell r="F276">
            <v>-77539.490000000005</v>
          </cell>
          <cell r="G276">
            <v>0</v>
          </cell>
          <cell r="H276">
            <v>163472.01</v>
          </cell>
          <cell r="I276">
            <v>-2624.39</v>
          </cell>
        </row>
        <row r="277">
          <cell r="A277" t="str">
            <v>H7364MC</v>
          </cell>
          <cell r="B277">
            <v>801441.06</v>
          </cell>
          <cell r="C277">
            <v>667867.55000000005</v>
          </cell>
          <cell r="D277">
            <v>133573.51</v>
          </cell>
          <cell r="E277">
            <v>-38163.86</v>
          </cell>
          <cell r="F277">
            <v>-38163.86</v>
          </cell>
          <cell r="G277">
            <v>0</v>
          </cell>
          <cell r="H277">
            <v>0</v>
          </cell>
          <cell r="I277">
            <v>19081.93</v>
          </cell>
        </row>
        <row r="278">
          <cell r="A278" t="str">
            <v>H42602LB</v>
          </cell>
          <cell r="B278">
            <v>16713.28</v>
          </cell>
          <cell r="C278">
            <v>6742.7280000000001</v>
          </cell>
          <cell r="D278">
            <v>9970.5519999999997</v>
          </cell>
          <cell r="E278">
            <v>13748.6</v>
          </cell>
          <cell r="F278">
            <v>-16190.28</v>
          </cell>
          <cell r="G278">
            <v>0</v>
          </cell>
          <cell r="H278">
            <v>30394.98</v>
          </cell>
          <cell r="I278">
            <v>-456.1</v>
          </cell>
        </row>
        <row r="279">
          <cell r="A279" t="str">
            <v>H40402LC</v>
          </cell>
          <cell r="B279">
            <v>137172.29999999999</v>
          </cell>
          <cell r="C279">
            <v>0</v>
          </cell>
          <cell r="D279">
            <v>137172.29999999999</v>
          </cell>
          <cell r="E279">
            <v>137172.29999999999</v>
          </cell>
          <cell r="F279">
            <v>-78919.08</v>
          </cell>
          <cell r="G279">
            <v>0</v>
          </cell>
          <cell r="H279">
            <v>216091.38</v>
          </cell>
          <cell r="I279">
            <v>3756.93</v>
          </cell>
        </row>
        <row r="280">
          <cell r="A280" t="str">
            <v>H4800PK</v>
          </cell>
          <cell r="B280">
            <v>9484.6</v>
          </cell>
          <cell r="C280">
            <v>9813.8249999999989</v>
          </cell>
          <cell r="D280">
            <v>-329.22499999999854</v>
          </cell>
          <cell r="E280">
            <v>9484.6</v>
          </cell>
          <cell r="F280">
            <v>0</v>
          </cell>
          <cell r="G280">
            <v>0</v>
          </cell>
          <cell r="H280">
            <v>9765</v>
          </cell>
          <cell r="I280">
            <v>-280.39999999999998</v>
          </cell>
        </row>
        <row r="281">
          <cell r="A281" t="str">
            <v>H45001ED</v>
          </cell>
          <cell r="B281">
            <v>-260423.66</v>
          </cell>
          <cell r="C281">
            <v>5994.7</v>
          </cell>
          <cell r="D281">
            <v>-266418.36</v>
          </cell>
          <cell r="E281">
            <v>-277245.34000000003</v>
          </cell>
          <cell r="F281">
            <v>50287.41</v>
          </cell>
          <cell r="G281">
            <v>0</v>
          </cell>
          <cell r="H281">
            <v>-319181.12</v>
          </cell>
          <cell r="I281">
            <v>-8351.6299999999992</v>
          </cell>
        </row>
        <row r="282">
          <cell r="A282" t="str">
            <v>H4830JX</v>
          </cell>
          <cell r="B282">
            <v>77988.98</v>
          </cell>
          <cell r="C282">
            <v>0</v>
          </cell>
          <cell r="D282">
            <v>77988.98</v>
          </cell>
          <cell r="E282">
            <v>-41454.94</v>
          </cell>
          <cell r="F282">
            <v>-28452.3</v>
          </cell>
          <cell r="G282">
            <v>0</v>
          </cell>
          <cell r="H282">
            <v>-10194.69</v>
          </cell>
          <cell r="I282">
            <v>-2807.95</v>
          </cell>
        </row>
        <row r="283">
          <cell r="A283" t="str">
            <v>H40982LL</v>
          </cell>
          <cell r="B283">
            <v>31562.28</v>
          </cell>
          <cell r="C283">
            <v>32646.25</v>
          </cell>
          <cell r="D283">
            <v>-1083.97</v>
          </cell>
          <cell r="E283">
            <v>7705.4</v>
          </cell>
          <cell r="F283">
            <v>-2339.7399999999998</v>
          </cell>
          <cell r="G283">
            <v>0</v>
          </cell>
          <cell r="H283">
            <v>11300.76</v>
          </cell>
          <cell r="I283">
            <v>-1255.6199999999999</v>
          </cell>
        </row>
        <row r="284">
          <cell r="A284" t="str">
            <v>H45001RC</v>
          </cell>
          <cell r="B284">
            <v>-13453.13</v>
          </cell>
          <cell r="C284">
            <v>1076.25</v>
          </cell>
          <cell r="D284">
            <v>-14529.38</v>
          </cell>
          <cell r="E284">
            <v>-17758.14</v>
          </cell>
          <cell r="F284">
            <v>-1076.25</v>
          </cell>
          <cell r="G284">
            <v>0</v>
          </cell>
          <cell r="H284">
            <v>-16143.76</v>
          </cell>
          <cell r="I284">
            <v>-538.13</v>
          </cell>
        </row>
        <row r="285">
          <cell r="A285" t="str">
            <v>H40212LM</v>
          </cell>
          <cell r="B285">
            <v>104687.07</v>
          </cell>
          <cell r="C285">
            <v>25542.858</v>
          </cell>
          <cell r="D285">
            <v>79144.212</v>
          </cell>
          <cell r="E285">
            <v>28426.14</v>
          </cell>
          <cell r="F285">
            <v>-10894.4</v>
          </cell>
          <cell r="G285">
            <v>0</v>
          </cell>
          <cell r="H285">
            <v>43577.68</v>
          </cell>
          <cell r="I285">
            <v>-4257.1400000000003</v>
          </cell>
        </row>
        <row r="286">
          <cell r="A286" t="str">
            <v>H45202DB</v>
          </cell>
          <cell r="B286">
            <v>19077.87</v>
          </cell>
          <cell r="C286">
            <v>24540.9</v>
          </cell>
          <cell r="D286">
            <v>-5463.03</v>
          </cell>
          <cell r="E286">
            <v>-3693.82</v>
          </cell>
          <cell r="F286">
            <v>-2875.79</v>
          </cell>
          <cell r="G286">
            <v>0</v>
          </cell>
          <cell r="H286">
            <v>0</v>
          </cell>
          <cell r="I286">
            <v>-818.03</v>
          </cell>
        </row>
        <row r="287">
          <cell r="A287" t="str">
            <v>H46501AA</v>
          </cell>
          <cell r="B287">
            <v>95993.59</v>
          </cell>
          <cell r="C287">
            <v>7763.625</v>
          </cell>
          <cell r="D287">
            <v>88229.964999999997</v>
          </cell>
          <cell r="E287">
            <v>95993.59</v>
          </cell>
          <cell r="F287">
            <v>-13353.43</v>
          </cell>
          <cell r="G287">
            <v>0</v>
          </cell>
          <cell r="H287">
            <v>113903.14</v>
          </cell>
          <cell r="I287">
            <v>-4556.12</v>
          </cell>
        </row>
        <row r="288">
          <cell r="A288" t="str">
            <v>H40592L</v>
          </cell>
          <cell r="B288">
            <v>124306.87</v>
          </cell>
          <cell r="C288">
            <v>126280</v>
          </cell>
          <cell r="D288">
            <v>-1973.13</v>
          </cell>
          <cell r="E288">
            <v>-5919.38</v>
          </cell>
          <cell r="F288">
            <v>0</v>
          </cell>
          <cell r="G288">
            <v>0</v>
          </cell>
          <cell r="H288">
            <v>0</v>
          </cell>
          <cell r="I288">
            <v>-5919.38</v>
          </cell>
        </row>
        <row r="289">
          <cell r="A289" t="str">
            <v>H45001LM</v>
          </cell>
          <cell r="B289">
            <v>5955.25</v>
          </cell>
          <cell r="C289">
            <v>0</v>
          </cell>
          <cell r="D289">
            <v>5955.25</v>
          </cell>
          <cell r="E289">
            <v>-645.75</v>
          </cell>
          <cell r="F289">
            <v>-358.75</v>
          </cell>
          <cell r="G289">
            <v>0</v>
          </cell>
          <cell r="H289">
            <v>0</v>
          </cell>
          <cell r="I289">
            <v>-287</v>
          </cell>
        </row>
        <row r="290">
          <cell r="A290" t="str">
            <v>H45202DE</v>
          </cell>
          <cell r="B290">
            <v>11380.62</v>
          </cell>
          <cell r="C290">
            <v>0</v>
          </cell>
          <cell r="D290">
            <v>11380.62</v>
          </cell>
          <cell r="E290">
            <v>-598.98</v>
          </cell>
          <cell r="F290">
            <v>0</v>
          </cell>
          <cell r="G290">
            <v>0</v>
          </cell>
          <cell r="H290">
            <v>0</v>
          </cell>
          <cell r="I290">
            <v>-598.98</v>
          </cell>
        </row>
        <row r="291">
          <cell r="A291" t="str">
            <v>H4901RA</v>
          </cell>
          <cell r="B291">
            <v>31802.11</v>
          </cell>
          <cell r="C291">
            <v>0</v>
          </cell>
          <cell r="D291">
            <v>31802.11</v>
          </cell>
          <cell r="E291">
            <v>31802.11</v>
          </cell>
          <cell r="F291">
            <v>-41525.17</v>
          </cell>
          <cell r="G291">
            <v>-25199.89</v>
          </cell>
          <cell r="H291">
            <v>100253.77</v>
          </cell>
          <cell r="I291">
            <v>-1726.6</v>
          </cell>
        </row>
        <row r="292">
          <cell r="A292" t="str">
            <v>H46022LH</v>
          </cell>
          <cell r="B292">
            <v>16207.51</v>
          </cell>
          <cell r="C292">
            <v>0</v>
          </cell>
          <cell r="D292">
            <v>16207.51</v>
          </cell>
          <cell r="E292">
            <v>-953.38</v>
          </cell>
          <cell r="F292">
            <v>0</v>
          </cell>
          <cell r="G292">
            <v>0</v>
          </cell>
          <cell r="H292">
            <v>0</v>
          </cell>
          <cell r="I292">
            <v>-953.38</v>
          </cell>
        </row>
        <row r="293">
          <cell r="A293" t="str">
            <v>H4999MS</v>
          </cell>
          <cell r="B293">
            <v>-9254.92</v>
          </cell>
          <cell r="C293">
            <v>2096.4789999999998</v>
          </cell>
          <cell r="D293">
            <v>-11351.398999999999</v>
          </cell>
          <cell r="E293">
            <v>-10910.04</v>
          </cell>
          <cell r="F293">
            <v>-10255.75</v>
          </cell>
          <cell r="G293">
            <v>0</v>
          </cell>
          <cell r="H293">
            <v>0</v>
          </cell>
          <cell r="I293">
            <v>-654.29</v>
          </cell>
        </row>
        <row r="294">
          <cell r="A294" t="str">
            <v>H4550TY</v>
          </cell>
          <cell r="B294">
            <v>-175061</v>
          </cell>
          <cell r="C294">
            <v>10920</v>
          </cell>
          <cell r="D294">
            <v>-185981</v>
          </cell>
          <cell r="E294">
            <v>-198461</v>
          </cell>
          <cell r="F294">
            <v>-184705</v>
          </cell>
          <cell r="G294">
            <v>0</v>
          </cell>
          <cell r="H294">
            <v>0</v>
          </cell>
          <cell r="I294">
            <v>-13756</v>
          </cell>
        </row>
        <row r="295">
          <cell r="A295" t="str">
            <v>H46122LH</v>
          </cell>
          <cell r="B295">
            <v>-51409.99</v>
          </cell>
          <cell r="C295">
            <v>798.98800000000006</v>
          </cell>
          <cell r="D295">
            <v>-52208.977999999996</v>
          </cell>
          <cell r="E295">
            <v>-61236.37</v>
          </cell>
          <cell r="F295">
            <v>-71278.75</v>
          </cell>
          <cell r="G295">
            <v>-2130.38</v>
          </cell>
          <cell r="H295">
            <v>16247.21</v>
          </cell>
          <cell r="I295">
            <v>-4074.45</v>
          </cell>
        </row>
        <row r="296">
          <cell r="A296" t="str">
            <v>H42602LL</v>
          </cell>
          <cell r="B296">
            <v>60434.87</v>
          </cell>
          <cell r="C296">
            <v>62540.743999999999</v>
          </cell>
          <cell r="D296">
            <v>-2105.8739999999962</v>
          </cell>
          <cell r="E296">
            <v>19042.09</v>
          </cell>
          <cell r="F296">
            <v>-18109.310000000001</v>
          </cell>
          <cell r="G296">
            <v>0</v>
          </cell>
          <cell r="H296">
            <v>41972.03</v>
          </cell>
          <cell r="I296">
            <v>-4820.63</v>
          </cell>
        </row>
        <row r="297">
          <cell r="A297" t="str">
            <v>H45001LK</v>
          </cell>
          <cell r="B297">
            <v>10674.93</v>
          </cell>
          <cell r="C297">
            <v>6278.125</v>
          </cell>
          <cell r="D297">
            <v>4396.8049999999967</v>
          </cell>
          <cell r="E297">
            <v>-10323.219999999999</v>
          </cell>
          <cell r="F297">
            <v>-7153.05</v>
          </cell>
          <cell r="G297">
            <v>0</v>
          </cell>
          <cell r="H297">
            <v>-2295.2399999999998</v>
          </cell>
          <cell r="I297">
            <v>-874.93</v>
          </cell>
        </row>
        <row r="298">
          <cell r="A298" t="str">
            <v>H45001ND</v>
          </cell>
          <cell r="B298">
            <v>-22349.9</v>
          </cell>
          <cell r="C298">
            <v>17937.5</v>
          </cell>
          <cell r="D298">
            <v>-40287.4</v>
          </cell>
          <cell r="E298">
            <v>-56000</v>
          </cell>
          <cell r="F298">
            <v>0</v>
          </cell>
          <cell r="G298">
            <v>-14000</v>
          </cell>
          <cell r="H298">
            <v>-40130.550000000003</v>
          </cell>
          <cell r="I298">
            <v>-1869.45</v>
          </cell>
        </row>
        <row r="299">
          <cell r="A299" t="str">
            <v>H4999MP</v>
          </cell>
          <cell r="B299">
            <v>-7348.13</v>
          </cell>
          <cell r="C299">
            <v>1875.7969999999998</v>
          </cell>
          <cell r="D299">
            <v>-9223.9269999999997</v>
          </cell>
          <cell r="E299">
            <v>-9554.9500000000007</v>
          </cell>
          <cell r="F299">
            <v>-8900.66</v>
          </cell>
          <cell r="G299">
            <v>0</v>
          </cell>
          <cell r="H299">
            <v>0</v>
          </cell>
          <cell r="I299">
            <v>-654.29</v>
          </cell>
        </row>
        <row r="300">
          <cell r="A300" t="str">
            <v>H4830KM</v>
          </cell>
          <cell r="B300">
            <v>114467.35</v>
          </cell>
          <cell r="C300">
            <v>128.20599999999999</v>
          </cell>
          <cell r="D300">
            <v>114339.144</v>
          </cell>
          <cell r="E300">
            <v>-22868.45</v>
          </cell>
          <cell r="F300">
            <v>0</v>
          </cell>
          <cell r="G300">
            <v>0</v>
          </cell>
          <cell r="H300">
            <v>-15259.53</v>
          </cell>
          <cell r="I300">
            <v>-10237.129999999999</v>
          </cell>
        </row>
        <row r="301">
          <cell r="A301" t="str">
            <v>H46122CB</v>
          </cell>
          <cell r="B301">
            <v>-512860.8</v>
          </cell>
          <cell r="C301">
            <v>1598.0360000000001</v>
          </cell>
          <cell r="D301">
            <v>-514458.83600000001</v>
          </cell>
          <cell r="E301">
            <v>-558717.24</v>
          </cell>
          <cell r="F301">
            <v>-593052.06000000006</v>
          </cell>
          <cell r="G301">
            <v>0</v>
          </cell>
          <cell r="H301">
            <v>81526.350000000006</v>
          </cell>
          <cell r="I301">
            <v>-47191.53</v>
          </cell>
        </row>
        <row r="302">
          <cell r="A302" t="str">
            <v>H42562LD</v>
          </cell>
          <cell r="B302">
            <v>27814.49</v>
          </cell>
          <cell r="C302">
            <v>32287.5</v>
          </cell>
          <cell r="D302">
            <v>-4473.01</v>
          </cell>
          <cell r="E302">
            <v>27814.49</v>
          </cell>
          <cell r="F302">
            <v>-71738.7</v>
          </cell>
          <cell r="G302">
            <v>0</v>
          </cell>
          <cell r="H302">
            <v>102243.81</v>
          </cell>
          <cell r="I302">
            <v>-2690.62</v>
          </cell>
        </row>
        <row r="303">
          <cell r="A303" t="str">
            <v>H40212LF</v>
          </cell>
          <cell r="B303">
            <v>55331.16</v>
          </cell>
          <cell r="C303">
            <v>30603.37</v>
          </cell>
          <cell r="D303">
            <v>24727.79</v>
          </cell>
          <cell r="E303">
            <v>49867.6</v>
          </cell>
          <cell r="F303">
            <v>-16390.650000000001</v>
          </cell>
          <cell r="G303">
            <v>0</v>
          </cell>
          <cell r="H303">
            <v>71721.8</v>
          </cell>
          <cell r="I303">
            <v>-5463.55</v>
          </cell>
        </row>
        <row r="304">
          <cell r="A304" t="str">
            <v>H45001NB</v>
          </cell>
          <cell r="B304">
            <v>-53082</v>
          </cell>
          <cell r="C304">
            <v>0</v>
          </cell>
          <cell r="D304">
            <v>-53082</v>
          </cell>
          <cell r="E304">
            <v>-53082</v>
          </cell>
          <cell r="F304">
            <v>-11920</v>
          </cell>
          <cell r="G304">
            <v>-2800</v>
          </cell>
          <cell r="H304">
            <v>-33020</v>
          </cell>
          <cell r="I304">
            <v>-5342</v>
          </cell>
        </row>
        <row r="305">
          <cell r="A305" t="str">
            <v>H4550PJ</v>
          </cell>
          <cell r="B305">
            <v>24459.33</v>
          </cell>
          <cell r="C305">
            <v>12705.21</v>
          </cell>
          <cell r="D305">
            <v>11754.12</v>
          </cell>
          <cell r="E305">
            <v>11163.18</v>
          </cell>
          <cell r="F305">
            <v>-2068.29</v>
          </cell>
          <cell r="G305">
            <v>0</v>
          </cell>
          <cell r="H305">
            <v>15890.7</v>
          </cell>
          <cell r="I305">
            <v>-2659.23</v>
          </cell>
        </row>
        <row r="306">
          <cell r="A306" t="str">
            <v>H4830JW</v>
          </cell>
          <cell r="B306">
            <v>46686.44</v>
          </cell>
          <cell r="C306">
            <v>14438.179000000002</v>
          </cell>
          <cell r="D306">
            <v>32248.261000000006</v>
          </cell>
          <cell r="E306">
            <v>-29652.74</v>
          </cell>
          <cell r="F306">
            <v>-1545.82</v>
          </cell>
          <cell r="G306">
            <v>0</v>
          </cell>
          <cell r="H306">
            <v>-27142.82</v>
          </cell>
          <cell r="I306">
            <v>-5089.28</v>
          </cell>
        </row>
        <row r="307">
          <cell r="A307" t="str">
            <v>H43532EC</v>
          </cell>
          <cell r="B307">
            <v>8299.5499999999993</v>
          </cell>
          <cell r="C307">
            <v>0</v>
          </cell>
          <cell r="D307">
            <v>8299.5499999999993</v>
          </cell>
          <cell r="E307">
            <v>8299.5499999999993</v>
          </cell>
          <cell r="F307">
            <v>0</v>
          </cell>
          <cell r="G307">
            <v>0</v>
          </cell>
          <cell r="H307">
            <v>9295</v>
          </cell>
          <cell r="I307">
            <v>-995.45</v>
          </cell>
        </row>
        <row r="308">
          <cell r="A308" t="str">
            <v>H45252CS</v>
          </cell>
          <cell r="B308">
            <v>13236.68</v>
          </cell>
          <cell r="C308">
            <v>17744.16</v>
          </cell>
          <cell r="D308">
            <v>-4507.4799999999996</v>
          </cell>
          <cell r="E308">
            <v>11624</v>
          </cell>
          <cell r="F308">
            <v>-1109.02</v>
          </cell>
          <cell r="G308">
            <v>0</v>
          </cell>
          <cell r="H308">
            <v>14379.59</v>
          </cell>
          <cell r="I308">
            <v>-1646.57</v>
          </cell>
        </row>
        <row r="309">
          <cell r="A309" t="str">
            <v>H4840JY</v>
          </cell>
          <cell r="B309">
            <v>41004</v>
          </cell>
          <cell r="C309">
            <v>35878.5</v>
          </cell>
          <cell r="D309">
            <v>5125.5</v>
          </cell>
          <cell r="E309">
            <v>-5125.5</v>
          </cell>
          <cell r="F309">
            <v>0</v>
          </cell>
          <cell r="G309">
            <v>0</v>
          </cell>
          <cell r="H309">
            <v>0</v>
          </cell>
          <cell r="I309">
            <v>-5125.5</v>
          </cell>
        </row>
        <row r="310">
          <cell r="A310" t="str">
            <v>H46022CA</v>
          </cell>
          <cell r="B310">
            <v>78698</v>
          </cell>
          <cell r="C310">
            <v>50522.175000000003</v>
          </cell>
          <cell r="D310">
            <v>28175.824999999997</v>
          </cell>
          <cell r="E310">
            <v>3818.29</v>
          </cell>
          <cell r="F310">
            <v>-3795.76</v>
          </cell>
          <cell r="G310">
            <v>0</v>
          </cell>
          <cell r="H310">
            <v>17771.13</v>
          </cell>
          <cell r="I310">
            <v>-10157.08</v>
          </cell>
        </row>
        <row r="311">
          <cell r="A311" t="str">
            <v>H45011AU</v>
          </cell>
          <cell r="B311">
            <v>87535.2</v>
          </cell>
          <cell r="C311">
            <v>43050</v>
          </cell>
          <cell r="D311">
            <v>44485.2</v>
          </cell>
          <cell r="E311">
            <v>87535.2</v>
          </cell>
          <cell r="F311">
            <v>-8573</v>
          </cell>
          <cell r="G311">
            <v>-1400</v>
          </cell>
          <cell r="H311">
            <v>109025</v>
          </cell>
          <cell r="I311">
            <v>-11516.8</v>
          </cell>
        </row>
        <row r="312">
          <cell r="A312" t="str">
            <v>H40412LA</v>
          </cell>
          <cell r="B312">
            <v>87563.06</v>
          </cell>
          <cell r="C312">
            <v>0</v>
          </cell>
          <cell r="D312">
            <v>87563.06</v>
          </cell>
          <cell r="E312">
            <v>87563.06</v>
          </cell>
          <cell r="F312">
            <v>-1682.27</v>
          </cell>
          <cell r="G312">
            <v>0</v>
          </cell>
          <cell r="H312">
            <v>100775.65</v>
          </cell>
          <cell r="I312">
            <v>-11530.32</v>
          </cell>
        </row>
        <row r="313">
          <cell r="A313" t="str">
            <v>H4830JY</v>
          </cell>
          <cell r="B313">
            <v>54451.01</v>
          </cell>
          <cell r="C313">
            <v>13914.263999999999</v>
          </cell>
          <cell r="D313">
            <v>40536.745999999999</v>
          </cell>
          <cell r="E313">
            <v>-22698.3</v>
          </cell>
          <cell r="F313">
            <v>-8652.26</v>
          </cell>
          <cell r="G313">
            <v>0</v>
          </cell>
          <cell r="H313">
            <v>-8852.43</v>
          </cell>
          <cell r="I313">
            <v>-7176.64</v>
          </cell>
        </row>
        <row r="314">
          <cell r="A314" t="str">
            <v>H4300MG</v>
          </cell>
          <cell r="B314">
            <v>14318.33</v>
          </cell>
          <cell r="C314">
            <v>0</v>
          </cell>
          <cell r="D314">
            <v>14318.33</v>
          </cell>
          <cell r="E314">
            <v>13544.47</v>
          </cell>
          <cell r="F314">
            <v>15481.04</v>
          </cell>
          <cell r="G314">
            <v>0</v>
          </cell>
          <cell r="H314">
            <v>0</v>
          </cell>
          <cell r="I314">
            <v>-1936.57</v>
          </cell>
        </row>
        <row r="315">
          <cell r="A315" t="str">
            <v>H41252CF</v>
          </cell>
          <cell r="B315">
            <v>-18252.89</v>
          </cell>
          <cell r="C315">
            <v>27137.906999999999</v>
          </cell>
          <cell r="D315">
            <v>-45390.796999999999</v>
          </cell>
          <cell r="E315">
            <v>-22024.36</v>
          </cell>
          <cell r="F315">
            <v>-100780.55</v>
          </cell>
          <cell r="G315">
            <v>0</v>
          </cell>
          <cell r="H315">
            <v>81450.09</v>
          </cell>
          <cell r="I315">
            <v>-2693.9</v>
          </cell>
        </row>
        <row r="316">
          <cell r="A316" t="str">
            <v>H42572LJ</v>
          </cell>
          <cell r="B316">
            <v>21545</v>
          </cell>
          <cell r="C316">
            <v>21525</v>
          </cell>
          <cell r="D316">
            <v>20</v>
          </cell>
          <cell r="E316">
            <v>-2132.5</v>
          </cell>
          <cell r="F316">
            <v>-13866.25</v>
          </cell>
          <cell r="G316">
            <v>0</v>
          </cell>
          <cell r="H316">
            <v>14962.5</v>
          </cell>
          <cell r="I316">
            <v>-3228.75</v>
          </cell>
        </row>
        <row r="317">
          <cell r="A317" t="str">
            <v>H40412LH</v>
          </cell>
          <cell r="B317">
            <v>30401.360000000001</v>
          </cell>
          <cell r="C317">
            <v>0</v>
          </cell>
          <cell r="D317">
            <v>30401.360000000001</v>
          </cell>
          <cell r="E317">
            <v>30401.360000000001</v>
          </cell>
          <cell r="F317">
            <v>-9080.1299999999901</v>
          </cell>
          <cell r="G317">
            <v>0</v>
          </cell>
          <cell r="H317">
            <v>44096.43</v>
          </cell>
          <cell r="I317">
            <v>-4614.9399999999996</v>
          </cell>
        </row>
        <row r="318">
          <cell r="A318" t="str">
            <v>H40622L</v>
          </cell>
          <cell r="B318">
            <v>16727.64</v>
          </cell>
          <cell r="C318">
            <v>3396.0060000000003</v>
          </cell>
          <cell r="D318">
            <v>13331.634</v>
          </cell>
          <cell r="E318">
            <v>726</v>
          </cell>
          <cell r="F318">
            <v>-550.66</v>
          </cell>
          <cell r="G318">
            <v>0</v>
          </cell>
          <cell r="H318">
            <v>3975.46</v>
          </cell>
          <cell r="I318">
            <v>-2698.8</v>
          </cell>
        </row>
        <row r="319">
          <cell r="A319" t="str">
            <v>H4120MC</v>
          </cell>
          <cell r="B319">
            <v>25879.99</v>
          </cell>
          <cell r="C319">
            <v>0</v>
          </cell>
          <cell r="D319">
            <v>25879.99</v>
          </cell>
          <cell r="E319">
            <v>-42.99</v>
          </cell>
          <cell r="F319">
            <v>-4363.4799999999996</v>
          </cell>
          <cell r="G319">
            <v>0</v>
          </cell>
          <cell r="H319">
            <v>0</v>
          </cell>
          <cell r="I319">
            <v>-4320.49</v>
          </cell>
        </row>
        <row r="320">
          <cell r="A320" t="str">
            <v>NW8310PJ</v>
          </cell>
          <cell r="B320">
            <v>19977.07</v>
          </cell>
          <cell r="C320">
            <v>11850.825000000001</v>
          </cell>
          <cell r="D320">
            <v>8126.2449999999999</v>
          </cell>
          <cell r="E320">
            <v>-4063.18</v>
          </cell>
          <cell r="F320">
            <v>-677.20000000000073</v>
          </cell>
          <cell r="G320">
            <v>0</v>
          </cell>
          <cell r="H320">
            <v>0</v>
          </cell>
          <cell r="I320">
            <v>-3385.98</v>
          </cell>
        </row>
        <row r="321">
          <cell r="A321" t="str">
            <v>H8634SD</v>
          </cell>
          <cell r="B321">
            <v>-70675.02</v>
          </cell>
          <cell r="C321">
            <v>0</v>
          </cell>
          <cell r="D321">
            <v>-70675.02</v>
          </cell>
          <cell r="E321">
            <v>-70675.02</v>
          </cell>
          <cell r="F321">
            <v>0</v>
          </cell>
          <cell r="G321">
            <v>-3115.48</v>
          </cell>
          <cell r="H321">
            <v>-55465.77</v>
          </cell>
          <cell r="I321">
            <v>-12093.77</v>
          </cell>
        </row>
        <row r="322">
          <cell r="A322" t="str">
            <v>H4222J</v>
          </cell>
          <cell r="B322">
            <v>6864.15</v>
          </cell>
          <cell r="C322">
            <v>2924.55</v>
          </cell>
          <cell r="D322">
            <v>3939.6</v>
          </cell>
          <cell r="E322">
            <v>-8683.2000000000007</v>
          </cell>
          <cell r="F322">
            <v>-8683.2000000000007</v>
          </cell>
          <cell r="G322">
            <v>0</v>
          </cell>
          <cell r="H322">
            <v>1195.95</v>
          </cell>
          <cell r="I322">
            <v>-1195.95</v>
          </cell>
        </row>
        <row r="323">
          <cell r="A323" t="str">
            <v>H40582L</v>
          </cell>
          <cell r="B323">
            <v>28316.45</v>
          </cell>
          <cell r="C323">
            <v>3636.864</v>
          </cell>
          <cell r="D323">
            <v>24679.585999999999</v>
          </cell>
          <cell r="E323">
            <v>24793.27</v>
          </cell>
          <cell r="F323">
            <v>-18455.400000000001</v>
          </cell>
          <cell r="G323">
            <v>0</v>
          </cell>
          <cell r="H323">
            <v>48185.760000000002</v>
          </cell>
          <cell r="I323">
            <v>-4937.09</v>
          </cell>
        </row>
        <row r="324">
          <cell r="A324" t="str">
            <v>H7753MC</v>
          </cell>
          <cell r="B324">
            <v>1753048.52</v>
          </cell>
          <cell r="C324">
            <v>510795.56800000003</v>
          </cell>
          <cell r="D324">
            <v>1242252.9519999998</v>
          </cell>
          <cell r="E324">
            <v>311192.71999999997</v>
          </cell>
          <cell r="F324">
            <v>642411</v>
          </cell>
          <cell r="G324">
            <v>0</v>
          </cell>
          <cell r="H324">
            <v>0</v>
          </cell>
          <cell r="I324">
            <v>-316095.15999999997</v>
          </cell>
        </row>
        <row r="325">
          <cell r="A325" t="str">
            <v>H42692LR</v>
          </cell>
          <cell r="B325">
            <v>-11569.86</v>
          </cell>
          <cell r="C325">
            <v>0</v>
          </cell>
          <cell r="D325">
            <v>-11569.86</v>
          </cell>
          <cell r="E325">
            <v>-11569.86</v>
          </cell>
          <cell r="F325">
            <v>-9384.34</v>
          </cell>
          <cell r="G325">
            <v>0</v>
          </cell>
          <cell r="H325">
            <v>0</v>
          </cell>
          <cell r="I325">
            <v>-2185.52</v>
          </cell>
        </row>
        <row r="326">
          <cell r="A326" t="str">
            <v>H44012LH</v>
          </cell>
          <cell r="B326">
            <v>9844.1200000000008</v>
          </cell>
          <cell r="C326">
            <v>9200.4</v>
          </cell>
          <cell r="D326">
            <v>643.71999999999935</v>
          </cell>
          <cell r="E326">
            <v>9844.1200000000008</v>
          </cell>
          <cell r="F326">
            <v>-1570.08</v>
          </cell>
          <cell r="G326">
            <v>0</v>
          </cell>
          <cell r="H326">
            <v>13365</v>
          </cell>
          <cell r="I326">
            <v>-1950.8</v>
          </cell>
        </row>
        <row r="327">
          <cell r="A327" t="str">
            <v>H4500SW</v>
          </cell>
          <cell r="B327">
            <v>28532.5</v>
          </cell>
          <cell r="C327">
            <v>11356.5</v>
          </cell>
          <cell r="D327">
            <v>17176</v>
          </cell>
          <cell r="E327">
            <v>5819.5</v>
          </cell>
          <cell r="F327">
            <v>0</v>
          </cell>
          <cell r="G327">
            <v>0</v>
          </cell>
          <cell r="H327">
            <v>11497.75</v>
          </cell>
          <cell r="I327">
            <v>-5678.25</v>
          </cell>
        </row>
        <row r="328">
          <cell r="A328" t="str">
            <v>H40552LH</v>
          </cell>
          <cell r="B328">
            <v>25625</v>
          </cell>
          <cell r="C328">
            <v>23062.5</v>
          </cell>
          <cell r="D328">
            <v>2562.5</v>
          </cell>
          <cell r="E328">
            <v>-7687.5</v>
          </cell>
          <cell r="F328">
            <v>-10250</v>
          </cell>
          <cell r="G328">
            <v>0</v>
          </cell>
          <cell r="H328">
            <v>7687.5</v>
          </cell>
          <cell r="I328">
            <v>-5125</v>
          </cell>
        </row>
        <row r="329">
          <cell r="A329" t="str">
            <v>H40612LH</v>
          </cell>
          <cell r="B329">
            <v>30303.7</v>
          </cell>
          <cell r="C329">
            <v>2003.68</v>
          </cell>
          <cell r="D329">
            <v>28300.02</v>
          </cell>
          <cell r="E329">
            <v>13881.06</v>
          </cell>
          <cell r="F329">
            <v>-15395.4</v>
          </cell>
          <cell r="G329">
            <v>0</v>
          </cell>
          <cell r="H329">
            <v>35972.32</v>
          </cell>
          <cell r="I329">
            <v>-6695.86</v>
          </cell>
        </row>
        <row r="330">
          <cell r="A330" t="str">
            <v>NW9506E</v>
          </cell>
          <cell r="B330">
            <v>6964.63</v>
          </cell>
          <cell r="C330">
            <v>0</v>
          </cell>
          <cell r="D330">
            <v>6964.63</v>
          </cell>
          <cell r="E330">
            <v>-1547.72</v>
          </cell>
          <cell r="F330">
            <v>0</v>
          </cell>
          <cell r="G330">
            <v>0</v>
          </cell>
          <cell r="H330">
            <v>0</v>
          </cell>
          <cell r="I330">
            <v>-1547.72</v>
          </cell>
        </row>
        <row r="331">
          <cell r="A331" t="str">
            <v>H45001B</v>
          </cell>
          <cell r="B331">
            <v>10206.65</v>
          </cell>
          <cell r="C331">
            <v>4828.16</v>
          </cell>
          <cell r="D331">
            <v>5378.49</v>
          </cell>
          <cell r="E331">
            <v>4345.38</v>
          </cell>
          <cell r="F331">
            <v>-3347.77</v>
          </cell>
          <cell r="G331">
            <v>0</v>
          </cell>
          <cell r="H331">
            <v>9979.41</v>
          </cell>
          <cell r="I331">
            <v>-2286.2600000000002</v>
          </cell>
        </row>
        <row r="332">
          <cell r="A332" t="str">
            <v>H45202CF</v>
          </cell>
          <cell r="B332">
            <v>74141.460000000006</v>
          </cell>
          <cell r="C332">
            <v>1724.22</v>
          </cell>
          <cell r="D332">
            <v>72417.240000000005</v>
          </cell>
          <cell r="E332">
            <v>-20690.64</v>
          </cell>
          <cell r="F332">
            <v>-3448.44</v>
          </cell>
          <cell r="G332">
            <v>0</v>
          </cell>
          <cell r="H332">
            <v>0</v>
          </cell>
          <cell r="I332">
            <v>-17242.2</v>
          </cell>
        </row>
        <row r="333">
          <cell r="A333" t="str">
            <v>H40402LE</v>
          </cell>
          <cell r="B333">
            <v>593506.17000000004</v>
          </cell>
          <cell r="C333">
            <v>15898.62</v>
          </cell>
          <cell r="D333">
            <v>577607.55000000005</v>
          </cell>
          <cell r="E333">
            <v>593506.17000000004</v>
          </cell>
          <cell r="F333">
            <v>0</v>
          </cell>
          <cell r="G333">
            <v>0</v>
          </cell>
          <cell r="H333">
            <v>732411.76</v>
          </cell>
          <cell r="I333">
            <v>-138905.59</v>
          </cell>
        </row>
        <row r="334">
          <cell r="A334" t="str">
            <v>H4830KK</v>
          </cell>
          <cell r="B334">
            <v>-214759.61</v>
          </cell>
          <cell r="C334">
            <v>0</v>
          </cell>
          <cell r="D334">
            <v>-214759.61</v>
          </cell>
          <cell r="E334">
            <v>-246012.28</v>
          </cell>
          <cell r="F334">
            <v>-72085.929999999993</v>
          </cell>
          <cell r="G334">
            <v>0</v>
          </cell>
          <cell r="H334">
            <v>-131419.20000000001</v>
          </cell>
          <cell r="I334">
            <v>-52087.75</v>
          </cell>
        </row>
        <row r="335">
          <cell r="A335" t="str">
            <v>H45001PX</v>
          </cell>
          <cell r="B335">
            <v>5812.86</v>
          </cell>
          <cell r="C335">
            <v>0</v>
          </cell>
          <cell r="D335">
            <v>5812.86</v>
          </cell>
          <cell r="E335">
            <v>5425</v>
          </cell>
          <cell r="F335">
            <v>-921.88</v>
          </cell>
          <cell r="G335">
            <v>0</v>
          </cell>
          <cell r="H335">
            <v>7757.2</v>
          </cell>
          <cell r="I335">
            <v>-1410.32</v>
          </cell>
        </row>
        <row r="336">
          <cell r="A336" t="str">
            <v>H4811JD</v>
          </cell>
          <cell r="B336">
            <v>56240</v>
          </cell>
          <cell r="C336">
            <v>0</v>
          </cell>
          <cell r="D336">
            <v>56240</v>
          </cell>
          <cell r="E336">
            <v>-14301</v>
          </cell>
          <cell r="F336">
            <v>0</v>
          </cell>
          <cell r="G336">
            <v>0</v>
          </cell>
          <cell r="H336">
            <v>0</v>
          </cell>
          <cell r="I336">
            <v>-14301</v>
          </cell>
        </row>
        <row r="337">
          <cell r="A337" t="str">
            <v>H46022LT</v>
          </cell>
          <cell r="B337">
            <v>6276.47</v>
          </cell>
          <cell r="C337">
            <v>6951.36</v>
          </cell>
          <cell r="D337">
            <v>-674.88999999999942</v>
          </cell>
          <cell r="E337">
            <v>6276.47</v>
          </cell>
          <cell r="F337">
            <v>0</v>
          </cell>
          <cell r="G337">
            <v>0</v>
          </cell>
          <cell r="H337">
            <v>8014.3</v>
          </cell>
          <cell r="I337">
            <v>-1737.83</v>
          </cell>
        </row>
        <row r="338">
          <cell r="A338" t="str">
            <v>H4550KP</v>
          </cell>
          <cell r="B338">
            <v>10948.6</v>
          </cell>
          <cell r="C338">
            <v>7888.9089999999997</v>
          </cell>
          <cell r="D338">
            <v>3059.6910000000007</v>
          </cell>
          <cell r="E338">
            <v>1958.91</v>
          </cell>
          <cell r="F338">
            <v>-24217.01</v>
          </cell>
          <cell r="G338">
            <v>0</v>
          </cell>
          <cell r="H338">
            <v>29294.74</v>
          </cell>
          <cell r="I338">
            <v>-3118.82</v>
          </cell>
        </row>
        <row r="339">
          <cell r="A339" t="str">
            <v>H45011CG</v>
          </cell>
          <cell r="B339">
            <v>19771.849999999999</v>
          </cell>
          <cell r="C339">
            <v>2870</v>
          </cell>
          <cell r="D339">
            <v>16901.849999999999</v>
          </cell>
          <cell r="E339">
            <v>19771.849999999999</v>
          </cell>
          <cell r="F339">
            <v>-5832.2</v>
          </cell>
          <cell r="G339">
            <v>0</v>
          </cell>
          <cell r="H339">
            <v>31481.1</v>
          </cell>
          <cell r="I339">
            <v>-5877.05</v>
          </cell>
        </row>
        <row r="340">
          <cell r="A340" t="str">
            <v>H45511CC</v>
          </cell>
          <cell r="B340">
            <v>11122.26</v>
          </cell>
          <cell r="C340">
            <v>520.90599999999995</v>
          </cell>
          <cell r="D340">
            <v>10601.353999999999</v>
          </cell>
          <cell r="E340">
            <v>9159.92</v>
          </cell>
          <cell r="F340">
            <v>-2728.52</v>
          </cell>
          <cell r="G340">
            <v>0</v>
          </cell>
          <cell r="H340">
            <v>15337.66</v>
          </cell>
          <cell r="I340">
            <v>-3449.22</v>
          </cell>
        </row>
        <row r="341">
          <cell r="A341" t="str">
            <v>H45252CE</v>
          </cell>
          <cell r="B341">
            <v>-5284.79</v>
          </cell>
          <cell r="C341">
            <v>5941.7049999999999</v>
          </cell>
          <cell r="D341">
            <v>-11226.494999999999</v>
          </cell>
          <cell r="E341">
            <v>-5284.79</v>
          </cell>
          <cell r="F341">
            <v>-557.42999999999995</v>
          </cell>
          <cell r="G341">
            <v>0</v>
          </cell>
          <cell r="H341">
            <v>-3072.35</v>
          </cell>
          <cell r="I341">
            <v>-1655.01</v>
          </cell>
        </row>
        <row r="342">
          <cell r="A342" t="str">
            <v>H4800PB</v>
          </cell>
          <cell r="B342">
            <v>14138.46</v>
          </cell>
          <cell r="C342">
            <v>8864.1</v>
          </cell>
          <cell r="D342">
            <v>5274.36</v>
          </cell>
          <cell r="E342">
            <v>7342.65</v>
          </cell>
          <cell r="F342">
            <v>0</v>
          </cell>
          <cell r="G342">
            <v>0</v>
          </cell>
          <cell r="H342">
            <v>11774.7</v>
          </cell>
          <cell r="I342">
            <v>-4432.05</v>
          </cell>
        </row>
        <row r="343">
          <cell r="A343" t="str">
            <v>H45001AE</v>
          </cell>
          <cell r="B343">
            <v>71152.67</v>
          </cell>
          <cell r="C343">
            <v>0</v>
          </cell>
          <cell r="D343">
            <v>71152.67</v>
          </cell>
          <cell r="E343">
            <v>2199.58</v>
          </cell>
          <cell r="F343">
            <v>20430.5</v>
          </cell>
          <cell r="G343">
            <v>0</v>
          </cell>
          <cell r="H343">
            <v>0</v>
          </cell>
          <cell r="I343">
            <v>-22621.200000000001</v>
          </cell>
        </row>
        <row r="344">
          <cell r="A344" t="str">
            <v>H4830JZ</v>
          </cell>
          <cell r="B344">
            <v>45294.69</v>
          </cell>
          <cell r="C344">
            <v>20669.957000000002</v>
          </cell>
          <cell r="D344">
            <v>24624.733</v>
          </cell>
          <cell r="E344">
            <v>-50186.85</v>
          </cell>
          <cell r="F344">
            <v>-16773.13</v>
          </cell>
          <cell r="G344">
            <v>0</v>
          </cell>
          <cell r="H344">
            <v>-21840.2</v>
          </cell>
          <cell r="I344">
            <v>-14526.37</v>
          </cell>
        </row>
        <row r="345">
          <cell r="A345" t="str">
            <v>H45001RH</v>
          </cell>
          <cell r="B345">
            <v>-25822.14</v>
          </cell>
          <cell r="C345">
            <v>1057.4939999999999</v>
          </cell>
          <cell r="D345">
            <v>-26879.633999999998</v>
          </cell>
          <cell r="E345">
            <v>-31897.93</v>
          </cell>
          <cell r="F345">
            <v>-759.48</v>
          </cell>
          <cell r="G345">
            <v>0</v>
          </cell>
          <cell r="H345">
            <v>-22784.22</v>
          </cell>
          <cell r="I345">
            <v>-8354.23</v>
          </cell>
        </row>
        <row r="346">
          <cell r="A346" t="str">
            <v>H40212LA</v>
          </cell>
          <cell r="B346">
            <v>240986.97</v>
          </cell>
          <cell r="C346">
            <v>86069.495999999999</v>
          </cell>
          <cell r="D346">
            <v>154917.47399999999</v>
          </cell>
          <cell r="E346">
            <v>58717.55</v>
          </cell>
          <cell r="F346">
            <v>-45914.85</v>
          </cell>
          <cell r="G346">
            <v>0</v>
          </cell>
          <cell r="H346">
            <v>176113.48</v>
          </cell>
          <cell r="I346">
            <v>-78653.53</v>
          </cell>
        </row>
        <row r="347">
          <cell r="A347" t="str">
            <v>H46701A</v>
          </cell>
          <cell r="B347">
            <v>-8077.33</v>
          </cell>
          <cell r="C347">
            <v>0</v>
          </cell>
          <cell r="D347">
            <v>-8077.33</v>
          </cell>
          <cell r="E347">
            <v>-8077.33</v>
          </cell>
          <cell r="F347">
            <v>-5419.19</v>
          </cell>
          <cell r="G347">
            <v>0</v>
          </cell>
          <cell r="H347">
            <v>0</v>
          </cell>
          <cell r="I347">
            <v>-2658.14</v>
          </cell>
        </row>
        <row r="348">
          <cell r="A348" t="str">
            <v>H40112L</v>
          </cell>
          <cell r="B348">
            <v>5093.1499999999996</v>
          </cell>
          <cell r="C348">
            <v>3907.17</v>
          </cell>
          <cell r="D348">
            <v>1185.98</v>
          </cell>
          <cell r="E348">
            <v>4179.05</v>
          </cell>
          <cell r="F348">
            <v>-5438.35</v>
          </cell>
          <cell r="G348">
            <v>0</v>
          </cell>
          <cell r="H348">
            <v>11296.81</v>
          </cell>
          <cell r="I348">
            <v>-1679.41</v>
          </cell>
        </row>
        <row r="349">
          <cell r="A349" t="str">
            <v>H40402LD</v>
          </cell>
          <cell r="B349">
            <v>447054.74</v>
          </cell>
          <cell r="C349">
            <v>16387.59</v>
          </cell>
          <cell r="D349">
            <v>430667.15</v>
          </cell>
          <cell r="E349">
            <v>447054.74</v>
          </cell>
          <cell r="F349">
            <v>-2.5465851649641991E-11</v>
          </cell>
          <cell r="G349">
            <v>0</v>
          </cell>
          <cell r="H349">
            <v>596072.78</v>
          </cell>
          <cell r="I349">
            <v>-149018.04</v>
          </cell>
        </row>
        <row r="350">
          <cell r="A350" t="str">
            <v>H4820KK</v>
          </cell>
          <cell r="B350">
            <v>23139.37</v>
          </cell>
          <cell r="C350">
            <v>30852.5</v>
          </cell>
          <cell r="D350">
            <v>-7713.13</v>
          </cell>
          <cell r="E350">
            <v>-7713.13</v>
          </cell>
          <cell r="F350">
            <v>0</v>
          </cell>
          <cell r="G350">
            <v>0</v>
          </cell>
          <cell r="H350">
            <v>0</v>
          </cell>
          <cell r="I350">
            <v>-7713.13</v>
          </cell>
        </row>
        <row r="351">
          <cell r="A351" t="str">
            <v>H40082L</v>
          </cell>
          <cell r="B351">
            <v>82470.58</v>
          </cell>
          <cell r="C351">
            <v>57400</v>
          </cell>
          <cell r="D351">
            <v>25070.58</v>
          </cell>
          <cell r="E351">
            <v>16101.83</v>
          </cell>
          <cell r="F351">
            <v>-46548.78</v>
          </cell>
          <cell r="G351">
            <v>0</v>
          </cell>
          <cell r="H351">
            <v>91306.25</v>
          </cell>
          <cell r="I351">
            <v>-28655.64</v>
          </cell>
        </row>
        <row r="352">
          <cell r="A352" t="str">
            <v>H45282ML</v>
          </cell>
          <cell r="B352">
            <v>554076.79</v>
          </cell>
          <cell r="C352">
            <v>50134.74</v>
          </cell>
          <cell r="D352">
            <v>503942.05</v>
          </cell>
          <cell r="E352">
            <v>-223640.02</v>
          </cell>
          <cell r="F352">
            <v>-175412.31</v>
          </cell>
          <cell r="G352">
            <v>0</v>
          </cell>
          <cell r="H352">
            <v>149560.9</v>
          </cell>
          <cell r="I352">
            <v>-197788.61</v>
          </cell>
        </row>
        <row r="353">
          <cell r="A353" t="str">
            <v>H40562LD</v>
          </cell>
          <cell r="B353">
            <v>25455.72</v>
          </cell>
          <cell r="C353">
            <v>22099</v>
          </cell>
          <cell r="D353">
            <v>3356.72</v>
          </cell>
          <cell r="E353">
            <v>8881.4699999999993</v>
          </cell>
          <cell r="F353">
            <v>-12943.9</v>
          </cell>
          <cell r="G353">
            <v>0</v>
          </cell>
          <cell r="H353">
            <v>31262</v>
          </cell>
          <cell r="I353">
            <v>-9436.6299999999992</v>
          </cell>
        </row>
        <row r="354">
          <cell r="A354" t="str">
            <v>H44022LH</v>
          </cell>
          <cell r="B354">
            <v>27690.48</v>
          </cell>
          <cell r="C354">
            <v>0</v>
          </cell>
          <cell r="D354">
            <v>27690.48</v>
          </cell>
          <cell r="E354">
            <v>27690.48</v>
          </cell>
          <cell r="F354">
            <v>0</v>
          </cell>
          <cell r="G354">
            <v>0</v>
          </cell>
          <cell r="H354">
            <v>38056</v>
          </cell>
          <cell r="I354">
            <v>-10365.52</v>
          </cell>
        </row>
        <row r="355">
          <cell r="A355" t="str">
            <v>H8624SD</v>
          </cell>
          <cell r="B355">
            <v>-9134.73</v>
          </cell>
          <cell r="C355">
            <v>0</v>
          </cell>
          <cell r="D355">
            <v>-9134.73</v>
          </cell>
          <cell r="E355">
            <v>-9134.73</v>
          </cell>
          <cell r="F355">
            <v>-3469.2</v>
          </cell>
          <cell r="G355">
            <v>0</v>
          </cell>
          <cell r="H355">
            <v>-2196.33</v>
          </cell>
          <cell r="I355">
            <v>-3469.2</v>
          </cell>
        </row>
        <row r="356">
          <cell r="A356" t="str">
            <v>H4300MR</v>
          </cell>
          <cell r="B356">
            <v>13485.15</v>
          </cell>
          <cell r="C356">
            <v>2834.1</v>
          </cell>
          <cell r="D356">
            <v>10651.05</v>
          </cell>
          <cell r="E356">
            <v>7762.83</v>
          </cell>
          <cell r="F356">
            <v>-5578.02</v>
          </cell>
          <cell r="G356">
            <v>0</v>
          </cell>
          <cell r="H356">
            <v>18523.099999999999</v>
          </cell>
          <cell r="I356">
            <v>-5182.25</v>
          </cell>
        </row>
        <row r="357">
          <cell r="A357" t="str">
            <v>H45011AP</v>
          </cell>
          <cell r="B357">
            <v>38745</v>
          </cell>
          <cell r="C357">
            <v>0</v>
          </cell>
          <cell r="D357">
            <v>38745</v>
          </cell>
          <cell r="E357">
            <v>38745</v>
          </cell>
          <cell r="F357">
            <v>55929</v>
          </cell>
          <cell r="G357">
            <v>0</v>
          </cell>
          <cell r="H357">
            <v>0</v>
          </cell>
          <cell r="I357">
            <v>-15749</v>
          </cell>
        </row>
        <row r="358">
          <cell r="A358" t="str">
            <v>H4550KR</v>
          </cell>
          <cell r="B358">
            <v>10105.66</v>
          </cell>
          <cell r="C358">
            <v>8842.5540000000001</v>
          </cell>
          <cell r="D358">
            <v>1263.1059999999998</v>
          </cell>
          <cell r="E358">
            <v>3929.91</v>
          </cell>
          <cell r="F358">
            <v>-3087.91</v>
          </cell>
          <cell r="G358">
            <v>0</v>
          </cell>
          <cell r="H358">
            <v>11228.64</v>
          </cell>
          <cell r="I358">
            <v>-4210.82</v>
          </cell>
        </row>
        <row r="359">
          <cell r="A359" t="str">
            <v>H42612L</v>
          </cell>
          <cell r="B359">
            <v>59323.17</v>
          </cell>
          <cell r="C359">
            <v>26906.25</v>
          </cell>
          <cell r="D359">
            <v>32416.92</v>
          </cell>
          <cell r="E359">
            <v>41385.67</v>
          </cell>
          <cell r="F359">
            <v>-51904.4</v>
          </cell>
          <cell r="G359">
            <v>0</v>
          </cell>
          <cell r="H359">
            <v>118387.5</v>
          </cell>
          <cell r="I359">
            <v>-25097.43</v>
          </cell>
        </row>
        <row r="360">
          <cell r="A360" t="str">
            <v>E8210B</v>
          </cell>
          <cell r="B360">
            <v>275377.40000000002</v>
          </cell>
          <cell r="C360">
            <v>21412</v>
          </cell>
          <cell r="D360">
            <v>253965.4</v>
          </cell>
          <cell r="E360">
            <v>241653.5</v>
          </cell>
          <cell r="F360">
            <v>61024.2</v>
          </cell>
          <cell r="G360">
            <v>108130.6</v>
          </cell>
          <cell r="H360">
            <v>190800</v>
          </cell>
          <cell r="I360">
            <v>-118301.3</v>
          </cell>
        </row>
        <row r="361">
          <cell r="A361" t="str">
            <v>H4830KL</v>
          </cell>
          <cell r="B361">
            <v>5183.63</v>
          </cell>
          <cell r="C361">
            <v>0</v>
          </cell>
          <cell r="D361">
            <v>5183.63</v>
          </cell>
          <cell r="E361">
            <v>-58984.91</v>
          </cell>
          <cell r="F361">
            <v>-22088.400000000001</v>
          </cell>
          <cell r="G361">
            <v>0</v>
          </cell>
          <cell r="H361">
            <v>-34552.28</v>
          </cell>
          <cell r="I361">
            <v>-2344.23</v>
          </cell>
        </row>
        <row r="362">
          <cell r="A362" t="str">
            <v>H8650DF</v>
          </cell>
          <cell r="B362">
            <v>-117062.65</v>
          </cell>
          <cell r="C362">
            <v>0</v>
          </cell>
          <cell r="D362">
            <v>-117062.65</v>
          </cell>
          <cell r="E362">
            <v>-117062.65</v>
          </cell>
          <cell r="F362">
            <v>261.11</v>
          </cell>
          <cell r="G362">
            <v>-7350</v>
          </cell>
          <cell r="H362">
            <v>-56922</v>
          </cell>
          <cell r="I362">
            <v>-53051.76</v>
          </cell>
        </row>
        <row r="363">
          <cell r="A363" t="str">
            <v>H8630PR</v>
          </cell>
          <cell r="B363">
            <v>-2285647.41</v>
          </cell>
          <cell r="C363">
            <v>0</v>
          </cell>
          <cell r="D363">
            <v>-2285647.41</v>
          </cell>
          <cell r="E363">
            <v>-2285647.41</v>
          </cell>
          <cell r="F363">
            <v>0</v>
          </cell>
          <cell r="G363">
            <v>-141289.07999999999</v>
          </cell>
          <cell r="H363">
            <v>-1101302.92</v>
          </cell>
          <cell r="I363">
            <v>-1043055.41</v>
          </cell>
        </row>
        <row r="364">
          <cell r="A364" t="str">
            <v>H40552LL</v>
          </cell>
          <cell r="B364">
            <v>10317.43</v>
          </cell>
          <cell r="C364">
            <v>7475.4479999999994</v>
          </cell>
          <cell r="D364">
            <v>2841.9820000000009</v>
          </cell>
          <cell r="E364">
            <v>8699.2099999999991</v>
          </cell>
          <cell r="F364">
            <v>-7209.47</v>
          </cell>
          <cell r="G364">
            <v>0</v>
          </cell>
          <cell r="H364">
            <v>20641.650000000001</v>
          </cell>
          <cell r="I364">
            <v>-4732.97</v>
          </cell>
        </row>
        <row r="365">
          <cell r="A365" t="str">
            <v>H45511CR</v>
          </cell>
          <cell r="B365">
            <v>67848.17</v>
          </cell>
          <cell r="C365">
            <v>24334.013999999999</v>
          </cell>
          <cell r="D365">
            <v>43514.156000000003</v>
          </cell>
          <cell r="E365">
            <v>37131.99</v>
          </cell>
          <cell r="F365">
            <v>-69543.67</v>
          </cell>
          <cell r="G365">
            <v>0</v>
          </cell>
          <cell r="H365">
            <v>137824.10999999999</v>
          </cell>
          <cell r="I365">
            <v>-31148.45</v>
          </cell>
        </row>
        <row r="366">
          <cell r="A366" t="str">
            <v>H8650TB</v>
          </cell>
          <cell r="B366">
            <v>-127467.15</v>
          </cell>
          <cell r="C366">
            <v>0</v>
          </cell>
          <cell r="D366">
            <v>-127467.15</v>
          </cell>
          <cell r="E366">
            <v>-127467.15</v>
          </cell>
          <cell r="F366">
            <v>261.11</v>
          </cell>
          <cell r="G366">
            <v>-9450</v>
          </cell>
          <cell r="H366">
            <v>-58839</v>
          </cell>
          <cell r="I366">
            <v>-59439.26</v>
          </cell>
        </row>
        <row r="367">
          <cell r="A367" t="str">
            <v>H5000MD</v>
          </cell>
          <cell r="B367">
            <v>-9000.01</v>
          </cell>
          <cell r="C367">
            <v>3860.3789999999999</v>
          </cell>
          <cell r="D367">
            <v>-12860.388999999999</v>
          </cell>
          <cell r="E367">
            <v>-14433.14</v>
          </cell>
          <cell r="F367">
            <v>-10091.16</v>
          </cell>
          <cell r="G367">
            <v>0</v>
          </cell>
          <cell r="H367">
            <v>0</v>
          </cell>
          <cell r="I367">
            <v>-4209.04</v>
          </cell>
        </row>
        <row r="368">
          <cell r="A368" t="str">
            <v>H45001JG</v>
          </cell>
          <cell r="B368">
            <v>-14497.72</v>
          </cell>
          <cell r="C368">
            <v>3122.56</v>
          </cell>
          <cell r="D368">
            <v>-17620.28</v>
          </cell>
          <cell r="E368">
            <v>-17163.990000000002</v>
          </cell>
          <cell r="F368">
            <v>-5782.01</v>
          </cell>
          <cell r="G368">
            <v>0</v>
          </cell>
          <cell r="H368">
            <v>-4268.6099999999997</v>
          </cell>
          <cell r="I368">
            <v>-7113.37</v>
          </cell>
        </row>
        <row r="369">
          <cell r="A369" t="str">
            <v>H8650PD</v>
          </cell>
          <cell r="B369">
            <v>-71335.25</v>
          </cell>
          <cell r="C369">
            <v>0</v>
          </cell>
          <cell r="D369">
            <v>-71335.25</v>
          </cell>
          <cell r="E369">
            <v>-71335.25</v>
          </cell>
          <cell r="F369">
            <v>0</v>
          </cell>
          <cell r="G369">
            <v>-15750</v>
          </cell>
          <cell r="H369">
            <v>-20403</v>
          </cell>
          <cell r="I369">
            <v>-35182.25</v>
          </cell>
        </row>
        <row r="370">
          <cell r="A370" t="str">
            <v>H8699SD</v>
          </cell>
          <cell r="B370">
            <v>-24423.95</v>
          </cell>
          <cell r="C370">
            <v>0</v>
          </cell>
          <cell r="D370">
            <v>-24423.95</v>
          </cell>
          <cell r="E370">
            <v>-24423.95</v>
          </cell>
          <cell r="F370">
            <v>566.35</v>
          </cell>
          <cell r="G370">
            <v>-2421.1999999999998</v>
          </cell>
          <cell r="H370">
            <v>-10443.370000000001</v>
          </cell>
          <cell r="I370">
            <v>-12125.73</v>
          </cell>
        </row>
        <row r="371">
          <cell r="A371" t="str">
            <v>H45001KB</v>
          </cell>
          <cell r="B371">
            <v>15492.85</v>
          </cell>
          <cell r="C371">
            <v>0</v>
          </cell>
          <cell r="D371">
            <v>15492.85</v>
          </cell>
          <cell r="E371">
            <v>-15492.82</v>
          </cell>
          <cell r="F371">
            <v>-7746.41</v>
          </cell>
          <cell r="G371">
            <v>0</v>
          </cell>
          <cell r="H371">
            <v>0</v>
          </cell>
          <cell r="I371">
            <v>-7746.41</v>
          </cell>
        </row>
        <row r="372">
          <cell r="A372" t="str">
            <v>H4061CB</v>
          </cell>
          <cell r="B372">
            <v>-12279.17</v>
          </cell>
          <cell r="C372">
            <v>0</v>
          </cell>
          <cell r="D372">
            <v>-12279.17</v>
          </cell>
          <cell r="E372">
            <v>-18418.77</v>
          </cell>
          <cell r="F372">
            <v>-12279.18</v>
          </cell>
          <cell r="G372">
            <v>0</v>
          </cell>
          <cell r="H372">
            <v>0</v>
          </cell>
          <cell r="I372">
            <v>-6139.59</v>
          </cell>
        </row>
        <row r="373">
          <cell r="A373" t="str">
            <v>H44022LE</v>
          </cell>
          <cell r="B373">
            <v>13739.65</v>
          </cell>
          <cell r="C373">
            <v>2818.3440000000001</v>
          </cell>
          <cell r="D373">
            <v>10921.306</v>
          </cell>
          <cell r="E373">
            <v>13739.65</v>
          </cell>
          <cell r="F373">
            <v>-1761.47</v>
          </cell>
          <cell r="G373">
            <v>0</v>
          </cell>
          <cell r="H373">
            <v>22546.92</v>
          </cell>
          <cell r="I373">
            <v>-7045.8</v>
          </cell>
        </row>
        <row r="374">
          <cell r="A374" t="str">
            <v>H43532MR</v>
          </cell>
          <cell r="B374">
            <v>9509.67</v>
          </cell>
          <cell r="C374">
            <v>1355.3280000000002</v>
          </cell>
          <cell r="D374">
            <v>8154.3419999999996</v>
          </cell>
          <cell r="E374">
            <v>8919.1</v>
          </cell>
          <cell r="F374">
            <v>-5897.5</v>
          </cell>
          <cell r="G374">
            <v>0</v>
          </cell>
          <cell r="H374">
            <v>19802.490000000002</v>
          </cell>
          <cell r="I374">
            <v>-4985.8900000000003</v>
          </cell>
        </row>
        <row r="375">
          <cell r="A375" t="str">
            <v>H40982LF</v>
          </cell>
          <cell r="B375">
            <v>30898.86</v>
          </cell>
          <cell r="C375">
            <v>18081</v>
          </cell>
          <cell r="D375">
            <v>12817.86</v>
          </cell>
          <cell r="E375">
            <v>23977.26</v>
          </cell>
          <cell r="F375">
            <v>-20581.22</v>
          </cell>
          <cell r="G375">
            <v>0</v>
          </cell>
          <cell r="H375">
            <v>60782.400000000001</v>
          </cell>
          <cell r="I375">
            <v>-16223.92</v>
          </cell>
        </row>
        <row r="376">
          <cell r="A376" t="str">
            <v>H45001DN</v>
          </cell>
          <cell r="B376">
            <v>61233.36</v>
          </cell>
          <cell r="C376">
            <v>21525</v>
          </cell>
          <cell r="D376">
            <v>39708.36</v>
          </cell>
          <cell r="E376">
            <v>-21279.14</v>
          </cell>
          <cell r="F376">
            <v>-17937.5</v>
          </cell>
          <cell r="G376">
            <v>0</v>
          </cell>
          <cell r="H376">
            <v>25270.86</v>
          </cell>
          <cell r="I376">
            <v>-32198.85</v>
          </cell>
        </row>
        <row r="377">
          <cell r="A377" t="str">
            <v>H4012L</v>
          </cell>
          <cell r="B377">
            <v>201901.52</v>
          </cell>
          <cell r="C377">
            <v>12391.82</v>
          </cell>
          <cell r="D377">
            <v>189509.7</v>
          </cell>
          <cell r="E377">
            <v>82352.11</v>
          </cell>
          <cell r="F377">
            <v>184299.28</v>
          </cell>
          <cell r="G377">
            <v>0</v>
          </cell>
          <cell r="H377">
            <v>0</v>
          </cell>
          <cell r="I377">
            <v>-107968.98</v>
          </cell>
        </row>
        <row r="378">
          <cell r="A378" t="str">
            <v>H40602LB</v>
          </cell>
          <cell r="B378">
            <v>13065.5</v>
          </cell>
          <cell r="C378">
            <v>11121.25</v>
          </cell>
          <cell r="D378">
            <v>1944.25</v>
          </cell>
          <cell r="E378">
            <v>8760.5</v>
          </cell>
          <cell r="F378">
            <v>-9822.5400000000009</v>
          </cell>
          <cell r="G378">
            <v>0</v>
          </cell>
          <cell r="H378">
            <v>25585</v>
          </cell>
          <cell r="I378">
            <v>-7001.96</v>
          </cell>
        </row>
        <row r="379">
          <cell r="A379" t="str">
            <v>H4003S</v>
          </cell>
          <cell r="B379">
            <v>63431.18</v>
          </cell>
          <cell r="C379">
            <v>8328.0740000000005</v>
          </cell>
          <cell r="D379">
            <v>55103.106</v>
          </cell>
          <cell r="E379">
            <v>5906.03</v>
          </cell>
          <cell r="F379">
            <v>-7320.85</v>
          </cell>
          <cell r="G379">
            <v>-1837.12</v>
          </cell>
          <cell r="H379">
            <v>49710.85</v>
          </cell>
          <cell r="I379">
            <v>-34646.85</v>
          </cell>
        </row>
        <row r="380">
          <cell r="A380" t="str">
            <v>H40552L</v>
          </cell>
          <cell r="B380">
            <v>14701.61</v>
          </cell>
          <cell r="C380">
            <v>14449.64</v>
          </cell>
          <cell r="D380">
            <v>251.97000000000116</v>
          </cell>
          <cell r="E380">
            <v>14701.61</v>
          </cell>
          <cell r="F380">
            <v>-19333.04</v>
          </cell>
          <cell r="G380">
            <v>0</v>
          </cell>
          <cell r="H380">
            <v>42204.71</v>
          </cell>
          <cell r="I380">
            <v>-8170.06</v>
          </cell>
        </row>
        <row r="381">
          <cell r="A381" t="str">
            <v>H46222AD</v>
          </cell>
          <cell r="B381">
            <v>28716.29</v>
          </cell>
          <cell r="C381">
            <v>8285.3619999999992</v>
          </cell>
          <cell r="D381">
            <v>20430.928</v>
          </cell>
          <cell r="E381">
            <v>28716.29</v>
          </cell>
          <cell r="F381">
            <v>-24558.79</v>
          </cell>
          <cell r="G381">
            <v>0</v>
          </cell>
          <cell r="H381">
            <v>69328.33</v>
          </cell>
          <cell r="I381">
            <v>-16053.25</v>
          </cell>
        </row>
        <row r="382">
          <cell r="A382" t="str">
            <v>H8600CL</v>
          </cell>
          <cell r="B382">
            <v>-1182389.8500000001</v>
          </cell>
          <cell r="C382">
            <v>0</v>
          </cell>
          <cell r="D382">
            <v>-1182389.8500000001</v>
          </cell>
          <cell r="E382">
            <v>-1182389.8500000001</v>
          </cell>
          <cell r="F382">
            <v>0</v>
          </cell>
          <cell r="G382">
            <v>-120989.82</v>
          </cell>
          <cell r="H382">
            <v>-367075.68</v>
          </cell>
          <cell r="I382">
            <v>-694324.35</v>
          </cell>
        </row>
        <row r="383">
          <cell r="A383" t="str">
            <v>H46701P</v>
          </cell>
          <cell r="B383">
            <v>-13420.56</v>
          </cell>
          <cell r="C383">
            <v>7928.79</v>
          </cell>
          <cell r="D383">
            <v>-21349.35</v>
          </cell>
          <cell r="E383">
            <v>-13420.56</v>
          </cell>
          <cell r="F383">
            <v>-5388.1999999999825</v>
          </cell>
          <cell r="G383">
            <v>0</v>
          </cell>
          <cell r="H383">
            <v>0</v>
          </cell>
          <cell r="I383">
            <v>-8032.36</v>
          </cell>
        </row>
        <row r="384">
          <cell r="A384" t="str">
            <v>H8604SD</v>
          </cell>
          <cell r="B384">
            <v>-32100.89</v>
          </cell>
          <cell r="C384">
            <v>0</v>
          </cell>
          <cell r="D384">
            <v>-32100.89</v>
          </cell>
          <cell r="E384">
            <v>-32100.89</v>
          </cell>
          <cell r="F384">
            <v>0</v>
          </cell>
          <cell r="G384">
            <v>-10876.83</v>
          </cell>
          <cell r="H384">
            <v>-2009.44</v>
          </cell>
          <cell r="I384">
            <v>-19214.62</v>
          </cell>
        </row>
        <row r="385">
          <cell r="A385" t="str">
            <v>H4008S</v>
          </cell>
          <cell r="B385">
            <v>109288.29</v>
          </cell>
          <cell r="C385">
            <v>7306.71</v>
          </cell>
          <cell r="D385">
            <v>101981.58</v>
          </cell>
          <cell r="E385">
            <v>-76877.210000000006</v>
          </cell>
          <cell r="F385">
            <v>-12510.84</v>
          </cell>
          <cell r="G385">
            <v>0</v>
          </cell>
          <cell r="H385">
            <v>1104.48</v>
          </cell>
          <cell r="I385">
            <v>-65470.85</v>
          </cell>
        </row>
        <row r="386">
          <cell r="A386" t="str">
            <v>H40602LA</v>
          </cell>
          <cell r="B386">
            <v>9607.7199999999993</v>
          </cell>
          <cell r="C386">
            <v>6074.3549999999996</v>
          </cell>
          <cell r="D386">
            <v>3533.3649999999998</v>
          </cell>
          <cell r="E386">
            <v>9142.82</v>
          </cell>
          <cell r="F386">
            <v>-10488.1</v>
          </cell>
          <cell r="G386">
            <v>0</v>
          </cell>
          <cell r="H386">
            <v>25559.1</v>
          </cell>
          <cell r="I386">
            <v>-5928.18</v>
          </cell>
        </row>
        <row r="387">
          <cell r="A387" t="str">
            <v>H40562LF</v>
          </cell>
          <cell r="B387">
            <v>6077.74</v>
          </cell>
          <cell r="C387">
            <v>6011.94</v>
          </cell>
          <cell r="D387">
            <v>65.800000000000182</v>
          </cell>
          <cell r="E387">
            <v>4303.09</v>
          </cell>
          <cell r="F387">
            <v>-4677.8100000000004</v>
          </cell>
          <cell r="G387">
            <v>0</v>
          </cell>
          <cell r="H387">
            <v>12743.19</v>
          </cell>
          <cell r="I387">
            <v>-3762.29</v>
          </cell>
        </row>
        <row r="388">
          <cell r="A388" t="str">
            <v>H46631H</v>
          </cell>
          <cell r="B388">
            <v>-6535.12</v>
          </cell>
          <cell r="C388">
            <v>0</v>
          </cell>
          <cell r="D388">
            <v>-6535.12</v>
          </cell>
          <cell r="E388">
            <v>-6535.12</v>
          </cell>
          <cell r="F388">
            <v>-2463.08</v>
          </cell>
          <cell r="G388">
            <v>0</v>
          </cell>
          <cell r="H388">
            <v>0</v>
          </cell>
          <cell r="I388">
            <v>-4072.04</v>
          </cell>
        </row>
        <row r="389">
          <cell r="A389" t="str">
            <v>H4990K</v>
          </cell>
          <cell r="B389">
            <v>8048.35</v>
          </cell>
          <cell r="C389">
            <v>0</v>
          </cell>
          <cell r="D389">
            <v>8048.35</v>
          </cell>
          <cell r="E389">
            <v>8048.35</v>
          </cell>
          <cell r="F389">
            <v>-2321.5700000000002</v>
          </cell>
          <cell r="G389">
            <v>0</v>
          </cell>
          <cell r="H389">
            <v>15400</v>
          </cell>
          <cell r="I389">
            <v>-5030.08</v>
          </cell>
        </row>
        <row r="390">
          <cell r="A390" t="str">
            <v>H8605PR</v>
          </cell>
          <cell r="B390">
            <v>-10879.34</v>
          </cell>
          <cell r="C390">
            <v>0</v>
          </cell>
          <cell r="D390">
            <v>-10879.34</v>
          </cell>
          <cell r="E390">
            <v>-10879.34</v>
          </cell>
          <cell r="F390">
            <v>0</v>
          </cell>
          <cell r="G390">
            <v>-3266.58</v>
          </cell>
          <cell r="H390">
            <v>-750.42</v>
          </cell>
          <cell r="I390">
            <v>-6862.34</v>
          </cell>
        </row>
        <row r="391">
          <cell r="A391" t="str">
            <v>H4550KY</v>
          </cell>
          <cell r="B391">
            <v>-533238</v>
          </cell>
          <cell r="C391">
            <v>0</v>
          </cell>
          <cell r="D391">
            <v>-533238</v>
          </cell>
          <cell r="E391">
            <v>-557158</v>
          </cell>
          <cell r="F391">
            <v>-216058</v>
          </cell>
          <cell r="G391">
            <v>0</v>
          </cell>
          <cell r="H391">
            <v>0</v>
          </cell>
          <cell r="I391">
            <v>-342089</v>
          </cell>
        </row>
        <row r="392">
          <cell r="A392" t="str">
            <v>H4700TH</v>
          </cell>
          <cell r="B392">
            <v>726855.51</v>
          </cell>
          <cell r="C392">
            <v>60571.364999999991</v>
          </cell>
          <cell r="D392">
            <v>666284.14500000002</v>
          </cell>
          <cell r="E392">
            <v>398039.53</v>
          </cell>
          <cell r="F392">
            <v>-103836.66</v>
          </cell>
          <cell r="G392">
            <v>0</v>
          </cell>
          <cell r="H392">
            <v>973468.15</v>
          </cell>
          <cell r="I392">
            <v>-471591.96</v>
          </cell>
        </row>
        <row r="393">
          <cell r="A393" t="str">
            <v>H4500MJ</v>
          </cell>
          <cell r="B393">
            <v>-47040.68</v>
          </cell>
          <cell r="C393">
            <v>110.34099999999999</v>
          </cell>
          <cell r="D393">
            <v>-47151.021000000001</v>
          </cell>
          <cell r="E393">
            <v>-52999.09</v>
          </cell>
          <cell r="F393">
            <v>-22395</v>
          </cell>
          <cell r="G393">
            <v>0</v>
          </cell>
          <cell r="H393">
            <v>0</v>
          </cell>
          <cell r="I393">
            <v>-30604.09</v>
          </cell>
        </row>
        <row r="394">
          <cell r="A394" t="str">
            <v>H8631BR</v>
          </cell>
          <cell r="B394">
            <v>-13926.4</v>
          </cell>
          <cell r="C394">
            <v>0</v>
          </cell>
          <cell r="D394">
            <v>-13926.4</v>
          </cell>
          <cell r="E394">
            <v>-13926.4</v>
          </cell>
          <cell r="F394">
            <v>943.57</v>
          </cell>
          <cell r="G394">
            <v>-2732.06</v>
          </cell>
          <cell r="H394">
            <v>-2975.35</v>
          </cell>
          <cell r="I394">
            <v>-9162.56</v>
          </cell>
        </row>
        <row r="395">
          <cell r="A395" t="str">
            <v>H4200JD</v>
          </cell>
          <cell r="B395">
            <v>10826.9</v>
          </cell>
          <cell r="D395">
            <v>10826.9</v>
          </cell>
          <cell r="E395">
            <v>10826.9</v>
          </cell>
          <cell r="F395">
            <v>3609</v>
          </cell>
          <cell r="G395">
            <v>0</v>
          </cell>
          <cell r="H395">
            <v>0</v>
          </cell>
          <cell r="I395">
            <v>7217.9</v>
          </cell>
        </row>
        <row r="396">
          <cell r="A396" t="str">
            <v>H45001NZ</v>
          </cell>
          <cell r="B396">
            <v>26862.5</v>
          </cell>
          <cell r="C396">
            <v>19731.25</v>
          </cell>
          <cell r="D396">
            <v>7131.25</v>
          </cell>
          <cell r="E396">
            <v>26862.5</v>
          </cell>
          <cell r="F396">
            <v>-10762.5</v>
          </cell>
          <cell r="G396">
            <v>0</v>
          </cell>
          <cell r="H396">
            <v>55562.5</v>
          </cell>
          <cell r="I396">
            <v>-17937.5</v>
          </cell>
        </row>
        <row r="397">
          <cell r="A397" t="str">
            <v>H4500MK</v>
          </cell>
          <cell r="B397">
            <v>-27807.05</v>
          </cell>
          <cell r="C397">
            <v>74.507000000000005</v>
          </cell>
          <cell r="D397">
            <v>-27881.557000000001</v>
          </cell>
          <cell r="E397">
            <v>-32873.53</v>
          </cell>
          <cell r="F397">
            <v>-13736.83</v>
          </cell>
          <cell r="G397">
            <v>0</v>
          </cell>
          <cell r="H397">
            <v>0</v>
          </cell>
          <cell r="I397">
            <v>-19136.7</v>
          </cell>
        </row>
        <row r="398">
          <cell r="A398" t="str">
            <v>H8650FA</v>
          </cell>
          <cell r="B398">
            <v>-51563.97</v>
          </cell>
          <cell r="C398">
            <v>0</v>
          </cell>
          <cell r="D398">
            <v>-51563.97</v>
          </cell>
          <cell r="E398">
            <v>-51563.97</v>
          </cell>
          <cell r="F398">
            <v>0</v>
          </cell>
          <cell r="G398">
            <v>-17500</v>
          </cell>
          <cell r="H398">
            <v>1432</v>
          </cell>
          <cell r="I398">
            <v>-35495.97</v>
          </cell>
        </row>
        <row r="399">
          <cell r="A399" t="str">
            <v>H4500DT</v>
          </cell>
          <cell r="B399">
            <v>-104620.5</v>
          </cell>
          <cell r="C399">
            <v>24120</v>
          </cell>
          <cell r="D399">
            <v>-128740.5</v>
          </cell>
          <cell r="E399">
            <v>-112761</v>
          </cell>
          <cell r="F399">
            <v>-40250.25</v>
          </cell>
          <cell r="G399">
            <v>0</v>
          </cell>
          <cell r="H399">
            <v>0</v>
          </cell>
          <cell r="I399">
            <v>-72510.75</v>
          </cell>
        </row>
        <row r="400">
          <cell r="A400" t="str">
            <v>H8600PR</v>
          </cell>
          <cell r="B400">
            <v>-220759.47</v>
          </cell>
          <cell r="C400">
            <v>0</v>
          </cell>
          <cell r="D400">
            <v>-220759.47</v>
          </cell>
          <cell r="E400">
            <v>-220759.47</v>
          </cell>
          <cell r="F400">
            <v>0</v>
          </cell>
          <cell r="G400">
            <v>-35604.94</v>
          </cell>
          <cell r="H400">
            <v>-32014.560000000001</v>
          </cell>
          <cell r="I400">
            <v>-153139.97</v>
          </cell>
        </row>
        <row r="401">
          <cell r="A401" t="str">
            <v>H45001BJ</v>
          </cell>
          <cell r="B401">
            <v>-50646.720000000001</v>
          </cell>
          <cell r="C401">
            <v>5381.25</v>
          </cell>
          <cell r="D401">
            <v>-56027.97</v>
          </cell>
          <cell r="E401">
            <v>-50646.720000000001</v>
          </cell>
          <cell r="F401">
            <v>-41396.129999999997</v>
          </cell>
          <cell r="G401">
            <v>0</v>
          </cell>
          <cell r="H401">
            <v>15460.06</v>
          </cell>
          <cell r="I401">
            <v>-35516.25</v>
          </cell>
        </row>
        <row r="402">
          <cell r="A402" t="str">
            <v>H45511AC</v>
          </cell>
          <cell r="B402">
            <v>7319.27</v>
          </cell>
          <cell r="C402">
            <v>0</v>
          </cell>
          <cell r="D402">
            <v>7319.27</v>
          </cell>
          <cell r="E402">
            <v>7319.27</v>
          </cell>
          <cell r="F402">
            <v>0</v>
          </cell>
          <cell r="G402">
            <v>0</v>
          </cell>
          <cell r="H402">
            <v>12556.64</v>
          </cell>
          <cell r="I402">
            <v>-5237.37</v>
          </cell>
        </row>
        <row r="403">
          <cell r="A403" t="str">
            <v>H40542LF</v>
          </cell>
          <cell r="B403">
            <v>-27331.84</v>
          </cell>
          <cell r="C403">
            <v>0</v>
          </cell>
          <cell r="D403">
            <v>-27331.84</v>
          </cell>
          <cell r="E403">
            <v>-27331.84</v>
          </cell>
          <cell r="F403">
            <v>-7517.55</v>
          </cell>
          <cell r="G403">
            <v>0</v>
          </cell>
          <cell r="H403">
            <v>0</v>
          </cell>
          <cell r="I403">
            <v>-19814.29</v>
          </cell>
        </row>
        <row r="404">
          <cell r="A404" t="str">
            <v>H4760SA</v>
          </cell>
          <cell r="B404">
            <v>-5080.6099999999997</v>
          </cell>
          <cell r="C404">
            <v>0</v>
          </cell>
          <cell r="D404">
            <v>-5080.6099999999997</v>
          </cell>
          <cell r="E404">
            <v>-5080.6099999999997</v>
          </cell>
          <cell r="F404">
            <v>-1390.83</v>
          </cell>
          <cell r="G404">
            <v>0</v>
          </cell>
          <cell r="H404">
            <v>0</v>
          </cell>
          <cell r="I404">
            <v>-3689.78</v>
          </cell>
        </row>
        <row r="405">
          <cell r="A405" t="str">
            <v>H4300MM</v>
          </cell>
          <cell r="B405">
            <v>24350.02</v>
          </cell>
          <cell r="C405">
            <v>20399.524000000001</v>
          </cell>
          <cell r="D405">
            <v>3950.4959999999992</v>
          </cell>
          <cell r="E405">
            <v>24050.03</v>
          </cell>
          <cell r="F405">
            <v>-7199.78</v>
          </cell>
          <cell r="G405">
            <v>0</v>
          </cell>
          <cell r="H405">
            <v>48949.27</v>
          </cell>
          <cell r="I405">
            <v>-17699.46</v>
          </cell>
        </row>
        <row r="406">
          <cell r="A406" t="str">
            <v>H8682AR</v>
          </cell>
          <cell r="B406">
            <v>-40821.46</v>
          </cell>
          <cell r="C406">
            <v>0</v>
          </cell>
          <cell r="D406">
            <v>-40821.46</v>
          </cell>
          <cell r="E406">
            <v>-40821.46</v>
          </cell>
          <cell r="F406">
            <v>0</v>
          </cell>
          <cell r="G406">
            <v>-15340.88</v>
          </cell>
          <cell r="H406">
            <v>4628.88</v>
          </cell>
          <cell r="I406">
            <v>-30109.46</v>
          </cell>
        </row>
        <row r="407">
          <cell r="A407" t="str">
            <v>H4730SB</v>
          </cell>
          <cell r="B407">
            <v>5664.66</v>
          </cell>
          <cell r="D407">
            <v>5664.66</v>
          </cell>
          <cell r="E407">
            <v>5664.66</v>
          </cell>
          <cell r="F407">
            <v>1416.17</v>
          </cell>
          <cell r="G407">
            <v>0</v>
          </cell>
          <cell r="H407">
            <v>0</v>
          </cell>
          <cell r="I407">
            <v>4248.49</v>
          </cell>
        </row>
        <row r="408">
          <cell r="A408" t="str">
            <v>H4730SC</v>
          </cell>
          <cell r="B408">
            <v>7207.53</v>
          </cell>
          <cell r="D408">
            <v>7207.53</v>
          </cell>
          <cell r="E408">
            <v>7207.53</v>
          </cell>
          <cell r="F408">
            <v>1801.88</v>
          </cell>
          <cell r="G408">
            <v>0</v>
          </cell>
          <cell r="H408">
            <v>0</v>
          </cell>
          <cell r="I408">
            <v>5405.65</v>
          </cell>
        </row>
        <row r="409">
          <cell r="A409" t="str">
            <v>H45011CF</v>
          </cell>
          <cell r="B409">
            <v>74517.98</v>
          </cell>
          <cell r="C409">
            <v>11659.375</v>
          </cell>
          <cell r="D409">
            <v>62858.605000000003</v>
          </cell>
          <cell r="E409">
            <v>74517.98</v>
          </cell>
          <cell r="F409">
            <v>-4589.5900000000074</v>
          </cell>
          <cell r="G409">
            <v>-37000</v>
          </cell>
          <cell r="H409">
            <v>173409.61</v>
          </cell>
          <cell r="I409">
            <v>-56033.599999999999</v>
          </cell>
        </row>
        <row r="410">
          <cell r="A410" t="str">
            <v>H8609SF</v>
          </cell>
          <cell r="B410">
            <v>-38981.25</v>
          </cell>
          <cell r="C410">
            <v>0</v>
          </cell>
          <cell r="D410">
            <v>-38981.25</v>
          </cell>
          <cell r="E410">
            <v>-38981.25</v>
          </cell>
          <cell r="F410">
            <v>-9440.5499999999993</v>
          </cell>
          <cell r="G410">
            <v>0</v>
          </cell>
          <cell r="H410">
            <v>0</v>
          </cell>
          <cell r="I410">
            <v>-29540.7</v>
          </cell>
        </row>
        <row r="411">
          <cell r="A411" t="str">
            <v>H46631D</v>
          </cell>
          <cell r="B411">
            <v>-49387.8</v>
          </cell>
          <cell r="C411">
            <v>0</v>
          </cell>
          <cell r="D411">
            <v>-49387.8</v>
          </cell>
          <cell r="E411">
            <v>-49387.8</v>
          </cell>
          <cell r="F411">
            <v>-5811.75</v>
          </cell>
          <cell r="G411">
            <v>0</v>
          </cell>
          <cell r="H411">
            <v>0</v>
          </cell>
          <cell r="I411">
            <v>-37764.300000000003</v>
          </cell>
        </row>
        <row r="412">
          <cell r="A412" t="str">
            <v>R4208NB</v>
          </cell>
          <cell r="B412">
            <v>-51163.199999999997</v>
          </cell>
          <cell r="C412">
            <v>0</v>
          </cell>
          <cell r="D412">
            <v>-51163.199999999997</v>
          </cell>
          <cell r="E412">
            <v>-51163.199999999997</v>
          </cell>
          <cell r="F412">
            <v>-11369.6</v>
          </cell>
          <cell r="G412">
            <v>0</v>
          </cell>
          <cell r="H412">
            <v>0</v>
          </cell>
          <cell r="I412">
            <v>-39793.599999999999</v>
          </cell>
        </row>
        <row r="413">
          <cell r="A413" t="str">
            <v>H8650TD</v>
          </cell>
          <cell r="B413">
            <v>-18119.240000000002</v>
          </cell>
          <cell r="C413">
            <v>0</v>
          </cell>
          <cell r="D413">
            <v>-18119.240000000002</v>
          </cell>
          <cell r="E413">
            <v>-18119.240000000002</v>
          </cell>
          <cell r="F413">
            <v>0</v>
          </cell>
          <cell r="G413">
            <v>-1750</v>
          </cell>
          <cell r="H413">
            <v>-2267</v>
          </cell>
          <cell r="I413">
            <v>-14102.24</v>
          </cell>
        </row>
        <row r="414">
          <cell r="A414" t="str">
            <v>H4830KJ</v>
          </cell>
          <cell r="B414">
            <v>54985.95</v>
          </cell>
          <cell r="C414">
            <v>3826.192</v>
          </cell>
          <cell r="D414">
            <v>51159.758000000002</v>
          </cell>
          <cell r="E414">
            <v>-47474.13</v>
          </cell>
          <cell r="F414">
            <v>-6753.62</v>
          </cell>
          <cell r="G414">
            <v>0</v>
          </cell>
          <cell r="H414">
            <v>-5179.49</v>
          </cell>
          <cell r="I414">
            <v>-43171.48</v>
          </cell>
        </row>
        <row r="415">
          <cell r="A415" t="str">
            <v>H8650DC</v>
          </cell>
          <cell r="B415">
            <v>-11972.04</v>
          </cell>
          <cell r="C415">
            <v>0</v>
          </cell>
          <cell r="D415">
            <v>-11972.04</v>
          </cell>
          <cell r="E415">
            <v>-11972.04</v>
          </cell>
          <cell r="F415">
            <v>0</v>
          </cell>
          <cell r="G415">
            <v>0</v>
          </cell>
          <cell r="H415">
            <v>-2008.5</v>
          </cell>
          <cell r="I415">
            <v>-9963.5400000000009</v>
          </cell>
        </row>
        <row r="416">
          <cell r="A416" t="str">
            <v>H46701E</v>
          </cell>
          <cell r="B416">
            <v>-22855.66</v>
          </cell>
          <cell r="C416">
            <v>3709.34</v>
          </cell>
          <cell r="D416">
            <v>-26565</v>
          </cell>
          <cell r="E416">
            <v>-22855.66</v>
          </cell>
          <cell r="F416">
            <v>-3779.39</v>
          </cell>
          <cell r="G416">
            <v>0</v>
          </cell>
          <cell r="H416">
            <v>0</v>
          </cell>
          <cell r="I416">
            <v>-19076.27</v>
          </cell>
        </row>
        <row r="417">
          <cell r="A417" t="str">
            <v>H8635PR</v>
          </cell>
          <cell r="B417">
            <v>-8235.69</v>
          </cell>
          <cell r="C417">
            <v>0</v>
          </cell>
          <cell r="D417">
            <v>-8235.69</v>
          </cell>
          <cell r="E417">
            <v>-8235.69</v>
          </cell>
          <cell r="F417">
            <v>0</v>
          </cell>
          <cell r="G417">
            <v>-1633.29</v>
          </cell>
          <cell r="H417">
            <v>294.29000000000002</v>
          </cell>
          <cell r="I417">
            <v>-6896.69</v>
          </cell>
        </row>
        <row r="418">
          <cell r="A418" t="str">
            <v>H46701M</v>
          </cell>
          <cell r="B418">
            <v>-85407.06</v>
          </cell>
          <cell r="C418">
            <v>6750.68</v>
          </cell>
          <cell r="D418">
            <v>-92157.74</v>
          </cell>
          <cell r="E418">
            <v>-85407.06</v>
          </cell>
          <cell r="F418">
            <v>-13762.72</v>
          </cell>
          <cell r="G418">
            <v>0</v>
          </cell>
          <cell r="H418">
            <v>0</v>
          </cell>
          <cell r="I418">
            <v>-71644.34</v>
          </cell>
        </row>
        <row r="419">
          <cell r="A419" t="str">
            <v>H40562L</v>
          </cell>
          <cell r="B419">
            <v>6404.15</v>
          </cell>
          <cell r="C419">
            <v>7766.8760000000002</v>
          </cell>
          <cell r="D419">
            <v>-1362.7260000000006</v>
          </cell>
          <cell r="E419">
            <v>4591.95</v>
          </cell>
          <cell r="F419">
            <v>-10387.98</v>
          </cell>
          <cell r="G419">
            <v>0</v>
          </cell>
          <cell r="H419">
            <v>20470.240000000002</v>
          </cell>
          <cell r="I419">
            <v>-5490.31</v>
          </cell>
        </row>
        <row r="420">
          <cell r="A420" t="str">
            <v>H45511GB</v>
          </cell>
          <cell r="B420">
            <v>-46848.15</v>
          </cell>
          <cell r="C420">
            <v>0</v>
          </cell>
          <cell r="D420">
            <v>-46848.15</v>
          </cell>
          <cell r="E420">
            <v>-46848.15</v>
          </cell>
          <cell r="F420">
            <v>-6402.81</v>
          </cell>
          <cell r="G420">
            <v>0</v>
          </cell>
          <cell r="H420">
            <v>0</v>
          </cell>
          <cell r="I420">
            <v>-40445.339999999997</v>
          </cell>
        </row>
        <row r="421">
          <cell r="A421" t="str">
            <v>H45511DL</v>
          </cell>
          <cell r="B421">
            <v>43100.959999999999</v>
          </cell>
          <cell r="C421">
            <v>0</v>
          </cell>
          <cell r="D421">
            <v>43100.959999999999</v>
          </cell>
          <cell r="E421">
            <v>43100.959999999999</v>
          </cell>
          <cell r="F421">
            <v>0</v>
          </cell>
          <cell r="G421">
            <v>0</v>
          </cell>
          <cell r="H421">
            <v>80863.69</v>
          </cell>
          <cell r="I421">
            <v>-37762.730000000003</v>
          </cell>
        </row>
        <row r="422">
          <cell r="A422" t="str">
            <v>H42582LL</v>
          </cell>
          <cell r="B422">
            <v>-78181.58</v>
          </cell>
          <cell r="C422">
            <v>325.40199999999999</v>
          </cell>
          <cell r="D422">
            <v>-78506.981999999989</v>
          </cell>
          <cell r="E422">
            <v>-114929.68</v>
          </cell>
          <cell r="F422">
            <v>-115279.79</v>
          </cell>
          <cell r="G422">
            <v>0</v>
          </cell>
          <cell r="H422">
            <v>69500.5</v>
          </cell>
          <cell r="I422">
            <v>-69150.39</v>
          </cell>
        </row>
        <row r="423">
          <cell r="A423" t="str">
            <v>H46631B</v>
          </cell>
          <cell r="B423">
            <v>-114266.04</v>
          </cell>
          <cell r="C423">
            <v>5698.35</v>
          </cell>
          <cell r="D423">
            <v>-119964.39</v>
          </cell>
          <cell r="E423">
            <v>-114266.04</v>
          </cell>
          <cell r="F423">
            <v>-5710.4600000000064</v>
          </cell>
          <cell r="G423">
            <v>-34020</v>
          </cell>
          <cell r="H423">
            <v>34020</v>
          </cell>
          <cell r="I423">
            <v>-102934.3</v>
          </cell>
        </row>
        <row r="424">
          <cell r="A424" t="str">
            <v>H45511FP</v>
          </cell>
          <cell r="B424">
            <v>-7949.95</v>
          </cell>
          <cell r="C424">
            <v>7175</v>
          </cell>
          <cell r="D424">
            <v>-15124.95</v>
          </cell>
          <cell r="E424">
            <v>-7949.95</v>
          </cell>
          <cell r="F424">
            <v>-1435</v>
          </cell>
          <cell r="G424">
            <v>0</v>
          </cell>
          <cell r="H424">
            <v>660.05</v>
          </cell>
          <cell r="I424">
            <v>-7175</v>
          </cell>
        </row>
        <row r="425">
          <cell r="A425" t="str">
            <v>H4000P</v>
          </cell>
          <cell r="B425">
            <v>124401.42</v>
          </cell>
          <cell r="C425">
            <v>31936.645999999997</v>
          </cell>
          <cell r="D425">
            <v>92464.774000000019</v>
          </cell>
          <cell r="E425">
            <v>52361.96</v>
          </cell>
          <cell r="F425">
            <v>957.46000000002095</v>
          </cell>
          <cell r="G425">
            <v>-19167.93</v>
          </cell>
          <cell r="H425">
            <v>187727.06</v>
          </cell>
          <cell r="I425">
            <v>-112679.3</v>
          </cell>
        </row>
        <row r="426">
          <cell r="A426" t="str">
            <v>H46601D</v>
          </cell>
          <cell r="B426">
            <v>-1750346.33</v>
          </cell>
          <cell r="C426">
            <v>79387.156000000003</v>
          </cell>
          <cell r="D426">
            <v>-1829733.4860000003</v>
          </cell>
          <cell r="E426">
            <v>-1750346.33</v>
          </cell>
          <cell r="F426">
            <v>-93154.01</v>
          </cell>
          <cell r="G426">
            <v>-419967</v>
          </cell>
          <cell r="H426">
            <v>419967</v>
          </cell>
          <cell r="I426">
            <v>-1587486.46</v>
          </cell>
        </row>
        <row r="427">
          <cell r="A427" t="str">
            <v>H46631A</v>
          </cell>
          <cell r="B427">
            <v>-381844.52</v>
          </cell>
          <cell r="C427">
            <v>19100.025000000001</v>
          </cell>
          <cell r="D427">
            <v>-400944.54499999998</v>
          </cell>
          <cell r="E427">
            <v>-381844.52</v>
          </cell>
          <cell r="F427">
            <v>-12860.04</v>
          </cell>
          <cell r="G427">
            <v>-114030</v>
          </cell>
          <cell r="H427">
            <v>114030</v>
          </cell>
          <cell r="I427">
            <v>-349694.84</v>
          </cell>
        </row>
        <row r="428">
          <cell r="A428" t="str">
            <v>H46631C</v>
          </cell>
          <cell r="B428">
            <v>-171766.99</v>
          </cell>
          <cell r="C428">
            <v>8336.4749999999985</v>
          </cell>
          <cell r="D428">
            <v>-180103.46500000003</v>
          </cell>
          <cell r="E428">
            <v>-171766.99</v>
          </cell>
          <cell r="F428">
            <v>-5612.9399999999878</v>
          </cell>
          <cell r="G428">
            <v>-49770</v>
          </cell>
          <cell r="H428">
            <v>49770</v>
          </cell>
          <cell r="I428">
            <v>-157842.16</v>
          </cell>
        </row>
        <row r="429">
          <cell r="A429" t="str">
            <v>H4120PC</v>
          </cell>
          <cell r="B429">
            <v>241480.45</v>
          </cell>
          <cell r="C429">
            <v>23331.279999999999</v>
          </cell>
          <cell r="D429">
            <v>218149.17</v>
          </cell>
          <cell r="E429">
            <v>127740.45</v>
          </cell>
          <cell r="F429">
            <v>-316430.88</v>
          </cell>
          <cell r="G429">
            <v>0</v>
          </cell>
          <cell r="H429">
            <v>670193.92000000004</v>
          </cell>
          <cell r="I429">
            <v>-226022.58</v>
          </cell>
        </row>
        <row r="430">
          <cell r="A430" t="str">
            <v>H45511GA</v>
          </cell>
          <cell r="B430">
            <v>-138467.81</v>
          </cell>
          <cell r="C430">
            <v>0</v>
          </cell>
          <cell r="D430">
            <v>-138467.81</v>
          </cell>
          <cell r="E430">
            <v>-153642.28</v>
          </cell>
          <cell r="F430">
            <v>-32536.01</v>
          </cell>
          <cell r="G430">
            <v>0</v>
          </cell>
          <cell r="H430">
            <v>0</v>
          </cell>
          <cell r="I430">
            <v>-129787.03</v>
          </cell>
        </row>
        <row r="431">
          <cell r="A431" t="str">
            <v>H40122L</v>
          </cell>
          <cell r="B431">
            <v>94348.39</v>
          </cell>
          <cell r="C431">
            <v>79437.5</v>
          </cell>
          <cell r="D431">
            <v>14910.89</v>
          </cell>
          <cell r="E431">
            <v>66160.89</v>
          </cell>
          <cell r="F431">
            <v>-17493.900000000001</v>
          </cell>
          <cell r="G431">
            <v>0</v>
          </cell>
          <cell r="H431">
            <v>172771.3</v>
          </cell>
          <cell r="I431">
            <v>-89116.51</v>
          </cell>
        </row>
        <row r="432">
          <cell r="A432" t="str">
            <v>H40552LN</v>
          </cell>
          <cell r="B432">
            <v>23906.42</v>
          </cell>
          <cell r="C432">
            <v>27485.248</v>
          </cell>
          <cell r="D432">
            <v>-3578.8280000000013</v>
          </cell>
          <cell r="E432">
            <v>-2479.54</v>
          </cell>
          <cell r="F432">
            <v>-20459.23</v>
          </cell>
          <cell r="G432">
            <v>0</v>
          </cell>
          <cell r="H432">
            <v>40641.32</v>
          </cell>
          <cell r="I432">
            <v>-22661.63</v>
          </cell>
        </row>
        <row r="433">
          <cell r="A433" t="str">
            <v>H46701B</v>
          </cell>
          <cell r="B433">
            <v>-97103.98</v>
          </cell>
          <cell r="C433">
            <v>3739.06</v>
          </cell>
          <cell r="D433">
            <v>-100843.04</v>
          </cell>
          <cell r="E433">
            <v>-97103.98</v>
          </cell>
          <cell r="F433">
            <v>0</v>
          </cell>
          <cell r="G433">
            <v>0</v>
          </cell>
          <cell r="H433">
            <v>0</v>
          </cell>
          <cell r="I433">
            <v>-93294.31</v>
          </cell>
        </row>
        <row r="434">
          <cell r="A434" t="str">
            <v>H46701N</v>
          </cell>
          <cell r="B434">
            <v>-376635.72</v>
          </cell>
          <cell r="C434">
            <v>6482.52</v>
          </cell>
          <cell r="D434">
            <v>-383118.24</v>
          </cell>
          <cell r="E434">
            <v>-376635.72</v>
          </cell>
          <cell r="F434">
            <v>-6608.0299999999697</v>
          </cell>
          <cell r="G434">
            <v>0</v>
          </cell>
          <cell r="H434">
            <v>0</v>
          </cell>
          <cell r="I434">
            <v>-363419.66</v>
          </cell>
        </row>
        <row r="435">
          <cell r="A435" t="str">
            <v>H4800ZG</v>
          </cell>
          <cell r="B435">
            <v>5111.7</v>
          </cell>
          <cell r="C435">
            <v>0</v>
          </cell>
          <cell r="D435">
            <v>5111.7</v>
          </cell>
          <cell r="E435">
            <v>1545.98</v>
          </cell>
          <cell r="F435">
            <v>0</v>
          </cell>
          <cell r="G435">
            <v>0</v>
          </cell>
          <cell r="H435">
            <v>6483.12</v>
          </cell>
          <cell r="I435">
            <v>-4937.1400000000003</v>
          </cell>
        </row>
        <row r="436">
          <cell r="A436" t="str">
            <v>H46701D</v>
          </cell>
          <cell r="B436">
            <v>-230419.49</v>
          </cell>
          <cell r="C436">
            <v>3696.24</v>
          </cell>
          <cell r="D436">
            <v>-234115.73</v>
          </cell>
          <cell r="E436">
            <v>-230419.49</v>
          </cell>
          <cell r="F436">
            <v>-3766.0499999999884</v>
          </cell>
          <cell r="G436">
            <v>0</v>
          </cell>
          <cell r="H436">
            <v>0</v>
          </cell>
          <cell r="I436">
            <v>-222887.39</v>
          </cell>
        </row>
        <row r="437">
          <cell r="A437" t="str">
            <v>H46701R</v>
          </cell>
          <cell r="B437">
            <v>-515097.36</v>
          </cell>
          <cell r="C437">
            <v>3670.84</v>
          </cell>
          <cell r="D437">
            <v>-518768.2</v>
          </cell>
          <cell r="E437">
            <v>-515097.36</v>
          </cell>
          <cell r="F437">
            <v>-7483.8100000000559</v>
          </cell>
          <cell r="G437">
            <v>0</v>
          </cell>
          <cell r="H437">
            <v>0</v>
          </cell>
          <cell r="I437">
            <v>-500129.74</v>
          </cell>
        </row>
        <row r="438">
          <cell r="A438" t="str">
            <v>H45011CA</v>
          </cell>
          <cell r="B438">
            <v>275084.5</v>
          </cell>
          <cell r="C438">
            <v>79147.5</v>
          </cell>
          <cell r="D438">
            <v>195937</v>
          </cell>
          <cell r="E438">
            <v>275084.5</v>
          </cell>
          <cell r="F438">
            <v>-21436.5</v>
          </cell>
          <cell r="G438">
            <v>-3500</v>
          </cell>
          <cell r="H438">
            <v>571887.5</v>
          </cell>
          <cell r="I438">
            <v>-268279</v>
          </cell>
        </row>
        <row r="439">
          <cell r="A439" t="str">
            <v>H7039ML</v>
          </cell>
          <cell r="B439">
            <v>-15183.71</v>
          </cell>
          <cell r="C439">
            <v>0</v>
          </cell>
          <cell r="D439">
            <v>-15183.71</v>
          </cell>
          <cell r="E439">
            <v>-15183.71</v>
          </cell>
          <cell r="F439">
            <v>14956.09</v>
          </cell>
          <cell r="G439">
            <v>0</v>
          </cell>
          <cell r="H439">
            <v>0</v>
          </cell>
          <cell r="I439">
            <v>-14956.09</v>
          </cell>
        </row>
        <row r="440">
          <cell r="A440" t="str">
            <v>H4061CC</v>
          </cell>
          <cell r="B440">
            <v>-5497.85</v>
          </cell>
          <cell r="C440">
            <v>0</v>
          </cell>
          <cell r="D440">
            <v>-5497.85</v>
          </cell>
          <cell r="E440">
            <v>-16415.849999999999</v>
          </cell>
          <cell r="F440">
            <v>-10956.85</v>
          </cell>
          <cell r="G440">
            <v>0</v>
          </cell>
          <cell r="H440">
            <v>0</v>
          </cell>
          <cell r="I440">
            <v>-5459</v>
          </cell>
        </row>
        <row r="441">
          <cell r="A441" t="str">
            <v>H4799JB</v>
          </cell>
          <cell r="B441">
            <v>-192049.22</v>
          </cell>
          <cell r="C441">
            <v>0</v>
          </cell>
          <cell r="D441">
            <v>-192049.22</v>
          </cell>
          <cell r="E441">
            <v>-192049.22</v>
          </cell>
          <cell r="F441">
            <v>-1.0100000000000051</v>
          </cell>
          <cell r="G441">
            <v>0</v>
          </cell>
          <cell r="H441">
            <v>0</v>
          </cell>
          <cell r="I441">
            <v>-192048.21</v>
          </cell>
        </row>
        <row r="442">
          <cell r="A442" t="str">
            <v>H4799JA</v>
          </cell>
          <cell r="B442">
            <v>-418105.57</v>
          </cell>
          <cell r="C442">
            <v>0</v>
          </cell>
          <cell r="D442">
            <v>-418105.57</v>
          </cell>
          <cell r="E442">
            <v>-418105.57</v>
          </cell>
          <cell r="F442">
            <v>0</v>
          </cell>
          <cell r="G442">
            <v>0</v>
          </cell>
          <cell r="H442">
            <v>0</v>
          </cell>
          <cell r="I442">
            <v>-418104.56</v>
          </cell>
        </row>
        <row r="443">
          <cell r="A443" t="str">
            <v>E8200CD</v>
          </cell>
          <cell r="B443">
            <v>126633.8</v>
          </cell>
          <cell r="C443">
            <v>0</v>
          </cell>
          <cell r="D443">
            <v>126633.8</v>
          </cell>
          <cell r="E443">
            <v>-126633.8</v>
          </cell>
          <cell r="F443">
            <v>0</v>
          </cell>
          <cell r="G443">
            <v>0</v>
          </cell>
          <cell r="H443">
            <v>0</v>
          </cell>
          <cell r="I443">
            <v>-126633.8</v>
          </cell>
        </row>
        <row r="444">
          <cell r="A444" t="str">
            <v>002048 GSILVA-280287</v>
          </cell>
          <cell r="B444">
            <v>-476300</v>
          </cell>
          <cell r="D444">
            <v>-476300</v>
          </cell>
          <cell r="E444">
            <v>-476300</v>
          </cell>
          <cell r="F444">
            <v>0</v>
          </cell>
          <cell r="G444">
            <v>0</v>
          </cell>
          <cell r="H444">
            <v>0</v>
          </cell>
          <cell r="I444">
            <v>-476300</v>
          </cell>
        </row>
        <row r="445">
          <cell r="A445" t="str">
            <v>002048 GSILVA-280314</v>
          </cell>
          <cell r="B445">
            <v>476300</v>
          </cell>
          <cell r="D445">
            <v>476300</v>
          </cell>
          <cell r="E445">
            <v>476300</v>
          </cell>
          <cell r="F445">
            <v>0</v>
          </cell>
          <cell r="G445">
            <v>0</v>
          </cell>
          <cell r="H445">
            <v>0</v>
          </cell>
          <cell r="I445">
            <v>476300</v>
          </cell>
        </row>
        <row r="446">
          <cell r="A446" t="str">
            <v>002049 GSILVA-280288</v>
          </cell>
          <cell r="B446">
            <v>-68700</v>
          </cell>
          <cell r="D446">
            <v>-68700</v>
          </cell>
          <cell r="E446">
            <v>-68700</v>
          </cell>
          <cell r="F446">
            <v>0</v>
          </cell>
          <cell r="G446">
            <v>0</v>
          </cell>
          <cell r="H446">
            <v>0</v>
          </cell>
          <cell r="I446">
            <v>-68700</v>
          </cell>
        </row>
        <row r="447">
          <cell r="A447" t="str">
            <v>002049 GSILVA-280315</v>
          </cell>
          <cell r="B447">
            <v>68700</v>
          </cell>
          <cell r="D447">
            <v>68700</v>
          </cell>
          <cell r="E447">
            <v>68700</v>
          </cell>
          <cell r="F447">
            <v>0</v>
          </cell>
          <cell r="G447">
            <v>0</v>
          </cell>
          <cell r="H447">
            <v>0</v>
          </cell>
          <cell r="I447">
            <v>68700</v>
          </cell>
        </row>
        <row r="448">
          <cell r="A448" t="str">
            <v>011345 GSILVA-340216</v>
          </cell>
          <cell r="B448">
            <v>-171300</v>
          </cell>
          <cell r="D448">
            <v>-171300</v>
          </cell>
          <cell r="E448">
            <v>-171300</v>
          </cell>
          <cell r="F448">
            <v>0</v>
          </cell>
          <cell r="G448">
            <v>0</v>
          </cell>
          <cell r="H448">
            <v>0</v>
          </cell>
          <cell r="I448">
            <v>-171300</v>
          </cell>
        </row>
        <row r="449">
          <cell r="A449" t="str">
            <v>011345 GSILVA-340336</v>
          </cell>
          <cell r="B449">
            <v>171300</v>
          </cell>
          <cell r="D449">
            <v>171300</v>
          </cell>
          <cell r="E449">
            <v>171300</v>
          </cell>
          <cell r="F449">
            <v>0</v>
          </cell>
          <cell r="G449">
            <v>0</v>
          </cell>
          <cell r="H449">
            <v>0</v>
          </cell>
          <cell r="I449">
            <v>171300</v>
          </cell>
        </row>
        <row r="450">
          <cell r="A450" t="str">
            <v>011347 GSILVA-279598</v>
          </cell>
          <cell r="B450">
            <v>-364858</v>
          </cell>
          <cell r="D450">
            <v>-364858</v>
          </cell>
          <cell r="E450">
            <v>-364858</v>
          </cell>
          <cell r="F450">
            <v>0</v>
          </cell>
          <cell r="G450">
            <v>0</v>
          </cell>
          <cell r="H450">
            <v>0</v>
          </cell>
          <cell r="I450">
            <v>-364858</v>
          </cell>
        </row>
        <row r="451">
          <cell r="A451" t="str">
            <v>011347 GSILVA-279790</v>
          </cell>
          <cell r="B451">
            <v>364858</v>
          </cell>
          <cell r="D451">
            <v>364858</v>
          </cell>
          <cell r="E451">
            <v>364858</v>
          </cell>
          <cell r="F451">
            <v>0</v>
          </cell>
          <cell r="G451">
            <v>0</v>
          </cell>
          <cell r="H451">
            <v>0</v>
          </cell>
          <cell r="I451">
            <v>364858</v>
          </cell>
        </row>
        <row r="452">
          <cell r="A452" t="str">
            <v>011348 GSILVA-341324</v>
          </cell>
          <cell r="B452">
            <v>-613400</v>
          </cell>
          <cell r="D452">
            <v>-613400</v>
          </cell>
          <cell r="E452">
            <v>-613400</v>
          </cell>
          <cell r="F452">
            <v>0</v>
          </cell>
          <cell r="G452">
            <v>0</v>
          </cell>
          <cell r="H452">
            <v>0</v>
          </cell>
          <cell r="I452">
            <v>-613400</v>
          </cell>
        </row>
        <row r="453">
          <cell r="A453" t="str">
            <v>011348 GSILVA-341363</v>
          </cell>
          <cell r="B453">
            <v>613400</v>
          </cell>
          <cell r="D453">
            <v>613400</v>
          </cell>
          <cell r="E453">
            <v>613400</v>
          </cell>
          <cell r="F453">
            <v>0</v>
          </cell>
          <cell r="G453">
            <v>0</v>
          </cell>
          <cell r="H453">
            <v>0</v>
          </cell>
          <cell r="I453">
            <v>613400</v>
          </cell>
        </row>
        <row r="454">
          <cell r="A454" t="str">
            <v>011349 GSILVA-279600</v>
          </cell>
          <cell r="B454">
            <v>-130700</v>
          </cell>
          <cell r="D454">
            <v>-130700</v>
          </cell>
          <cell r="E454">
            <v>-130700</v>
          </cell>
          <cell r="F454">
            <v>0</v>
          </cell>
          <cell r="G454">
            <v>0</v>
          </cell>
          <cell r="H454">
            <v>0</v>
          </cell>
          <cell r="I454">
            <v>-130700</v>
          </cell>
        </row>
        <row r="455">
          <cell r="A455" t="str">
            <v>011349 GSILVA-279789</v>
          </cell>
          <cell r="B455">
            <v>130700</v>
          </cell>
          <cell r="D455">
            <v>130700</v>
          </cell>
          <cell r="E455">
            <v>130700</v>
          </cell>
          <cell r="F455">
            <v>0</v>
          </cell>
          <cell r="G455">
            <v>0</v>
          </cell>
          <cell r="H455">
            <v>0</v>
          </cell>
          <cell r="I455">
            <v>130700</v>
          </cell>
        </row>
        <row r="456">
          <cell r="A456" t="str">
            <v>011350 GSILVA-341325</v>
          </cell>
          <cell r="B456">
            <v>-163500</v>
          </cell>
          <cell r="D456">
            <v>-163500</v>
          </cell>
          <cell r="E456">
            <v>-163500</v>
          </cell>
          <cell r="F456">
            <v>0</v>
          </cell>
          <cell r="G456">
            <v>0</v>
          </cell>
          <cell r="H456">
            <v>0</v>
          </cell>
          <cell r="I456">
            <v>-163500</v>
          </cell>
        </row>
        <row r="457">
          <cell r="A457" t="str">
            <v>011350 GSILVA-341364</v>
          </cell>
          <cell r="B457">
            <v>163500</v>
          </cell>
          <cell r="D457">
            <v>163500</v>
          </cell>
          <cell r="E457">
            <v>163500</v>
          </cell>
          <cell r="F457">
            <v>0</v>
          </cell>
          <cell r="G457">
            <v>0</v>
          </cell>
          <cell r="H457">
            <v>0</v>
          </cell>
          <cell r="I457">
            <v>163500</v>
          </cell>
        </row>
        <row r="458">
          <cell r="A458" t="str">
            <v>011351 GSILVA-396746</v>
          </cell>
          <cell r="B458">
            <v>-600600</v>
          </cell>
          <cell r="D458">
            <v>-600600</v>
          </cell>
          <cell r="E458">
            <v>-600600</v>
          </cell>
          <cell r="F458">
            <v>0</v>
          </cell>
          <cell r="G458">
            <v>0</v>
          </cell>
          <cell r="H458">
            <v>0</v>
          </cell>
          <cell r="I458">
            <v>-600600</v>
          </cell>
        </row>
        <row r="459">
          <cell r="A459" t="str">
            <v>011352 GSILVA-396749</v>
          </cell>
          <cell r="B459">
            <v>-68600</v>
          </cell>
          <cell r="D459">
            <v>-68600</v>
          </cell>
          <cell r="E459">
            <v>-68600</v>
          </cell>
          <cell r="F459">
            <v>0</v>
          </cell>
          <cell r="G459">
            <v>0</v>
          </cell>
          <cell r="H459">
            <v>0</v>
          </cell>
          <cell r="I459">
            <v>-68600</v>
          </cell>
        </row>
        <row r="460">
          <cell r="A460" t="str">
            <v>011353 GSILVA-341886</v>
          </cell>
          <cell r="B460">
            <v>-204808.48</v>
          </cell>
          <cell r="D460">
            <v>-204808.48</v>
          </cell>
          <cell r="E460">
            <v>-204808.48</v>
          </cell>
          <cell r="F460">
            <v>0</v>
          </cell>
          <cell r="G460">
            <v>0</v>
          </cell>
          <cell r="H460">
            <v>0</v>
          </cell>
          <cell r="I460">
            <v>-204808.48</v>
          </cell>
        </row>
        <row r="461">
          <cell r="A461" t="str">
            <v>011353 GSILVA-341896</v>
          </cell>
          <cell r="B461">
            <v>204808.48</v>
          </cell>
          <cell r="D461">
            <v>204808.48</v>
          </cell>
          <cell r="E461">
            <v>204808.48</v>
          </cell>
          <cell r="F461">
            <v>0</v>
          </cell>
          <cell r="G461">
            <v>0</v>
          </cell>
          <cell r="H461">
            <v>0</v>
          </cell>
          <cell r="I461">
            <v>204808.48</v>
          </cell>
        </row>
        <row r="462">
          <cell r="A462" t="str">
            <v>011354 GSILVA-342544</v>
          </cell>
          <cell r="B462">
            <v>-66100</v>
          </cell>
          <cell r="D462">
            <v>-66100</v>
          </cell>
          <cell r="E462">
            <v>-66100</v>
          </cell>
          <cell r="F462">
            <v>0</v>
          </cell>
          <cell r="G462">
            <v>0</v>
          </cell>
          <cell r="H462">
            <v>0</v>
          </cell>
          <cell r="I462">
            <v>-66100</v>
          </cell>
        </row>
        <row r="463">
          <cell r="A463" t="str">
            <v>011354 GSILVA-342613</v>
          </cell>
          <cell r="B463">
            <v>66100</v>
          </cell>
          <cell r="D463">
            <v>66100</v>
          </cell>
          <cell r="E463">
            <v>66100</v>
          </cell>
          <cell r="F463">
            <v>0</v>
          </cell>
          <cell r="G463">
            <v>0</v>
          </cell>
          <cell r="H463">
            <v>0</v>
          </cell>
          <cell r="I463">
            <v>66100</v>
          </cell>
        </row>
        <row r="464">
          <cell r="A464" t="str">
            <v>011354 GSILVA-396751</v>
          </cell>
          <cell r="B464">
            <v>-456200</v>
          </cell>
          <cell r="D464">
            <v>-456200</v>
          </cell>
          <cell r="E464">
            <v>-456200</v>
          </cell>
          <cell r="F464">
            <v>0</v>
          </cell>
          <cell r="G464">
            <v>0</v>
          </cell>
          <cell r="H464">
            <v>0</v>
          </cell>
          <cell r="I464">
            <v>-456200</v>
          </cell>
        </row>
        <row r="465">
          <cell r="A465" t="str">
            <v>011356 GSILVA-342547</v>
          </cell>
          <cell r="B465">
            <v>-188000</v>
          </cell>
          <cell r="D465">
            <v>-188000</v>
          </cell>
          <cell r="E465">
            <v>-188000</v>
          </cell>
          <cell r="F465">
            <v>0</v>
          </cell>
          <cell r="G465">
            <v>0</v>
          </cell>
          <cell r="H465">
            <v>0</v>
          </cell>
          <cell r="I465">
            <v>-188000</v>
          </cell>
        </row>
        <row r="466">
          <cell r="A466" t="str">
            <v>011356 GSILVA-342617</v>
          </cell>
          <cell r="B466">
            <v>188000</v>
          </cell>
          <cell r="D466">
            <v>188000</v>
          </cell>
          <cell r="E466">
            <v>188000</v>
          </cell>
          <cell r="F466">
            <v>0</v>
          </cell>
          <cell r="G466">
            <v>0</v>
          </cell>
          <cell r="H466">
            <v>0</v>
          </cell>
          <cell r="I466">
            <v>188000</v>
          </cell>
        </row>
        <row r="467">
          <cell r="A467" t="str">
            <v>011359 GSILVA-342550</v>
          </cell>
          <cell r="B467">
            <v>-44900</v>
          </cell>
          <cell r="D467">
            <v>-44900</v>
          </cell>
          <cell r="E467">
            <v>-44900</v>
          </cell>
          <cell r="F467">
            <v>0</v>
          </cell>
          <cell r="G467">
            <v>0</v>
          </cell>
          <cell r="H467">
            <v>0</v>
          </cell>
          <cell r="I467">
            <v>-44900</v>
          </cell>
        </row>
        <row r="468">
          <cell r="A468" t="str">
            <v>011359 GSILVA-342619</v>
          </cell>
          <cell r="B468">
            <v>44900</v>
          </cell>
          <cell r="D468">
            <v>44900</v>
          </cell>
          <cell r="E468">
            <v>44900</v>
          </cell>
          <cell r="F468">
            <v>0</v>
          </cell>
          <cell r="G468">
            <v>0</v>
          </cell>
          <cell r="H468">
            <v>0</v>
          </cell>
          <cell r="I468">
            <v>44900</v>
          </cell>
        </row>
        <row r="469">
          <cell r="A469" t="str">
            <v>2200294-106</v>
          </cell>
          <cell r="B469">
            <v>-43789.96</v>
          </cell>
          <cell r="D469">
            <v>-43789.96</v>
          </cell>
          <cell r="E469">
            <v>-43789.96</v>
          </cell>
          <cell r="F469">
            <v>0</v>
          </cell>
          <cell r="G469">
            <v>0</v>
          </cell>
          <cell r="H469">
            <v>0</v>
          </cell>
          <cell r="I469">
            <v>-43789.96</v>
          </cell>
        </row>
        <row r="470">
          <cell r="A470" t="str">
            <v>2200294-127</v>
          </cell>
          <cell r="B470">
            <v>-11339.25</v>
          </cell>
          <cell r="D470">
            <v>-11339.25</v>
          </cell>
          <cell r="E470">
            <v>-11339.25</v>
          </cell>
          <cell r="F470">
            <v>0</v>
          </cell>
          <cell r="G470">
            <v>0</v>
          </cell>
          <cell r="H470">
            <v>0</v>
          </cell>
          <cell r="I470">
            <v>-11339.25</v>
          </cell>
        </row>
        <row r="471">
          <cell r="A471" t="str">
            <v>E7014LD</v>
          </cell>
          <cell r="B471">
            <v>-27469.98</v>
          </cell>
          <cell r="C471">
            <v>0</v>
          </cell>
          <cell r="D471">
            <v>-27469.98</v>
          </cell>
          <cell r="E471">
            <v>-27469.98</v>
          </cell>
          <cell r="F471">
            <v>0</v>
          </cell>
          <cell r="G471">
            <v>0</v>
          </cell>
          <cell r="H471">
            <v>0</v>
          </cell>
          <cell r="I471">
            <v>-27469.98</v>
          </cell>
        </row>
        <row r="472">
          <cell r="A472" t="str">
            <v>E8201PL</v>
          </cell>
          <cell r="B472">
            <v>-17036.68</v>
          </cell>
          <cell r="C472">
            <v>0</v>
          </cell>
          <cell r="D472">
            <v>-17036.68</v>
          </cell>
          <cell r="E472">
            <v>-17036.68</v>
          </cell>
          <cell r="F472">
            <v>0</v>
          </cell>
          <cell r="G472">
            <v>0</v>
          </cell>
          <cell r="H472">
            <v>0</v>
          </cell>
          <cell r="I472">
            <v>-17036.68</v>
          </cell>
        </row>
        <row r="473">
          <cell r="A473" t="str">
            <v>E8381AD</v>
          </cell>
          <cell r="B473">
            <v>-7464.31</v>
          </cell>
          <cell r="C473">
            <v>25.76</v>
          </cell>
          <cell r="D473">
            <v>-7490.07</v>
          </cell>
          <cell r="E473">
            <v>-7464.31</v>
          </cell>
          <cell r="F473">
            <v>0</v>
          </cell>
          <cell r="G473">
            <v>0</v>
          </cell>
          <cell r="H473">
            <v>0</v>
          </cell>
          <cell r="I473">
            <v>-7464.31</v>
          </cell>
        </row>
        <row r="474">
          <cell r="A474" t="str">
            <v>H40172LB</v>
          </cell>
          <cell r="B474">
            <v>-74533.42</v>
          </cell>
          <cell r="C474">
            <v>0</v>
          </cell>
          <cell r="D474">
            <v>-74533.42</v>
          </cell>
          <cell r="E474">
            <v>-74533.42</v>
          </cell>
          <cell r="F474">
            <v>0</v>
          </cell>
          <cell r="G474">
            <v>0</v>
          </cell>
          <cell r="H474">
            <v>0</v>
          </cell>
          <cell r="I474">
            <v>-74533.42</v>
          </cell>
        </row>
        <row r="475">
          <cell r="A475" t="str">
            <v>H40172LC</v>
          </cell>
          <cell r="B475">
            <v>-23109.03</v>
          </cell>
          <cell r="D475">
            <v>-23109.03</v>
          </cell>
          <cell r="E475">
            <v>-23109.03</v>
          </cell>
          <cell r="F475">
            <v>0</v>
          </cell>
          <cell r="G475">
            <v>0</v>
          </cell>
          <cell r="H475">
            <v>0</v>
          </cell>
          <cell r="I475">
            <v>-23109.03</v>
          </cell>
        </row>
        <row r="476">
          <cell r="A476" t="str">
            <v>H4061TR</v>
          </cell>
          <cell r="B476">
            <v>-37351.35</v>
          </cell>
          <cell r="C476">
            <v>7594.0709999999999</v>
          </cell>
          <cell r="D476">
            <v>-44945.421000000002</v>
          </cell>
          <cell r="E476">
            <v>-37351.35</v>
          </cell>
          <cell r="F476">
            <v>0</v>
          </cell>
          <cell r="G476">
            <v>0</v>
          </cell>
          <cell r="H476">
            <v>0</v>
          </cell>
          <cell r="I476">
            <v>-37351.35</v>
          </cell>
        </row>
        <row r="477">
          <cell r="A477" t="str">
            <v>H42152LE</v>
          </cell>
          <cell r="B477">
            <v>18965.93</v>
          </cell>
          <cell r="C477">
            <v>0</v>
          </cell>
          <cell r="D477">
            <v>18965.93</v>
          </cell>
          <cell r="E477">
            <v>18965.93</v>
          </cell>
          <cell r="F477">
            <v>0</v>
          </cell>
          <cell r="G477">
            <v>0</v>
          </cell>
          <cell r="H477">
            <v>0</v>
          </cell>
          <cell r="I477">
            <v>18965.93</v>
          </cell>
        </row>
        <row r="478">
          <cell r="A478" t="str">
            <v>H44012LA</v>
          </cell>
          <cell r="B478">
            <v>-12900</v>
          </cell>
          <cell r="C478">
            <v>0</v>
          </cell>
          <cell r="D478">
            <v>-12900</v>
          </cell>
          <cell r="E478">
            <v>-12900</v>
          </cell>
          <cell r="F478">
            <v>0</v>
          </cell>
          <cell r="G478">
            <v>0</v>
          </cell>
          <cell r="H478">
            <v>0</v>
          </cell>
          <cell r="I478">
            <v>-12900</v>
          </cell>
        </row>
        <row r="479">
          <cell r="A479" t="str">
            <v>H44012LB</v>
          </cell>
          <cell r="B479">
            <v>-78045</v>
          </cell>
          <cell r="C479">
            <v>0</v>
          </cell>
          <cell r="D479">
            <v>-78045</v>
          </cell>
          <cell r="E479">
            <v>-78045</v>
          </cell>
          <cell r="F479">
            <v>0</v>
          </cell>
          <cell r="G479">
            <v>0</v>
          </cell>
          <cell r="H479">
            <v>0</v>
          </cell>
          <cell r="I479">
            <v>-78045</v>
          </cell>
        </row>
        <row r="480">
          <cell r="A480" t="str">
            <v>H44012LC</v>
          </cell>
          <cell r="B480">
            <v>-46225</v>
          </cell>
          <cell r="C480">
            <v>0</v>
          </cell>
          <cell r="D480">
            <v>-46225</v>
          </cell>
          <cell r="E480">
            <v>-46225</v>
          </cell>
          <cell r="F480">
            <v>0</v>
          </cell>
          <cell r="G480">
            <v>0</v>
          </cell>
          <cell r="H480">
            <v>0</v>
          </cell>
          <cell r="I480">
            <v>-46225</v>
          </cell>
        </row>
        <row r="481">
          <cell r="A481" t="str">
            <v>H44012LD</v>
          </cell>
          <cell r="B481">
            <v>-45150</v>
          </cell>
          <cell r="C481">
            <v>0</v>
          </cell>
          <cell r="D481">
            <v>-45150</v>
          </cell>
          <cell r="E481">
            <v>-45150</v>
          </cell>
          <cell r="F481">
            <v>0</v>
          </cell>
          <cell r="G481">
            <v>0</v>
          </cell>
          <cell r="H481">
            <v>0</v>
          </cell>
          <cell r="I481">
            <v>-45150</v>
          </cell>
        </row>
        <row r="482">
          <cell r="A482" t="str">
            <v>H45001CL</v>
          </cell>
          <cell r="B482">
            <v>-8457.26</v>
          </cell>
          <cell r="C482">
            <v>0</v>
          </cell>
          <cell r="D482">
            <v>-8457.26</v>
          </cell>
          <cell r="E482">
            <v>-8457.26</v>
          </cell>
          <cell r="F482">
            <v>0</v>
          </cell>
          <cell r="G482">
            <v>0</v>
          </cell>
          <cell r="H482">
            <v>0</v>
          </cell>
          <cell r="I482">
            <v>-8457.26</v>
          </cell>
        </row>
        <row r="483">
          <cell r="A483" t="str">
            <v>H45001EE</v>
          </cell>
          <cell r="B483">
            <v>-7080.13</v>
          </cell>
          <cell r="C483">
            <v>0</v>
          </cell>
          <cell r="D483">
            <v>-7080.13</v>
          </cell>
          <cell r="E483">
            <v>-7080.13</v>
          </cell>
          <cell r="F483">
            <v>0</v>
          </cell>
          <cell r="G483">
            <v>0</v>
          </cell>
          <cell r="H483">
            <v>0</v>
          </cell>
          <cell r="I483">
            <v>-7080.13</v>
          </cell>
        </row>
        <row r="484">
          <cell r="A484" t="str">
            <v>H45001SJ</v>
          </cell>
          <cell r="B484">
            <v>-144625.74</v>
          </cell>
          <cell r="C484">
            <v>0</v>
          </cell>
          <cell r="D484">
            <v>-144625.74</v>
          </cell>
          <cell r="E484">
            <v>-144625.74</v>
          </cell>
          <cell r="F484">
            <v>0</v>
          </cell>
          <cell r="G484">
            <v>0</v>
          </cell>
          <cell r="H484">
            <v>0</v>
          </cell>
          <cell r="I484">
            <v>-144625.74</v>
          </cell>
        </row>
        <row r="485">
          <cell r="A485" t="str">
            <v>H45001SX</v>
          </cell>
          <cell r="B485">
            <v>-217244.94</v>
          </cell>
          <cell r="D485">
            <v>-217244.94</v>
          </cell>
          <cell r="E485">
            <v>-217244.94</v>
          </cell>
          <cell r="F485">
            <v>0</v>
          </cell>
          <cell r="G485">
            <v>0</v>
          </cell>
          <cell r="H485">
            <v>0</v>
          </cell>
          <cell r="I485">
            <v>-217244.94</v>
          </cell>
        </row>
        <row r="486">
          <cell r="A486" t="str">
            <v>H45011EB</v>
          </cell>
          <cell r="B486">
            <v>-11292.02</v>
          </cell>
          <cell r="C486">
            <v>0</v>
          </cell>
          <cell r="D486">
            <v>-11292.02</v>
          </cell>
          <cell r="E486">
            <v>-11292.02</v>
          </cell>
          <cell r="F486">
            <v>0</v>
          </cell>
          <cell r="G486">
            <v>0</v>
          </cell>
          <cell r="H486">
            <v>0</v>
          </cell>
          <cell r="I486">
            <v>-11292.02</v>
          </cell>
        </row>
        <row r="487">
          <cell r="A487" t="str">
            <v>H45011EC</v>
          </cell>
          <cell r="B487">
            <v>-11292.02</v>
          </cell>
          <cell r="C487">
            <v>0</v>
          </cell>
          <cell r="D487">
            <v>-11292.02</v>
          </cell>
          <cell r="E487">
            <v>-11292.02</v>
          </cell>
          <cell r="F487">
            <v>0</v>
          </cell>
          <cell r="G487">
            <v>0</v>
          </cell>
          <cell r="H487">
            <v>0</v>
          </cell>
          <cell r="I487">
            <v>-11292.02</v>
          </cell>
        </row>
        <row r="488">
          <cell r="A488" t="str">
            <v>H45272ML</v>
          </cell>
          <cell r="B488">
            <v>-19696.68</v>
          </cell>
          <cell r="C488">
            <v>0</v>
          </cell>
          <cell r="D488">
            <v>-19696.68</v>
          </cell>
          <cell r="E488">
            <v>-19696.68</v>
          </cell>
          <cell r="F488">
            <v>0</v>
          </cell>
          <cell r="G488">
            <v>0</v>
          </cell>
          <cell r="H488">
            <v>0</v>
          </cell>
          <cell r="I488">
            <v>-19696.68</v>
          </cell>
        </row>
        <row r="489">
          <cell r="A489" t="str">
            <v>H45511CS</v>
          </cell>
          <cell r="B489">
            <v>-12211.8</v>
          </cell>
          <cell r="C489">
            <v>0</v>
          </cell>
          <cell r="D489">
            <v>-12211.8</v>
          </cell>
          <cell r="E489">
            <v>-12211.8</v>
          </cell>
          <cell r="F489">
            <v>0</v>
          </cell>
          <cell r="G489">
            <v>0</v>
          </cell>
          <cell r="H489">
            <v>0</v>
          </cell>
          <cell r="I489">
            <v>-12211.8</v>
          </cell>
        </row>
        <row r="490">
          <cell r="A490" t="str">
            <v>H46601L</v>
          </cell>
          <cell r="B490">
            <v>-585218.37</v>
          </cell>
          <cell r="C490">
            <v>139408</v>
          </cell>
          <cell r="D490">
            <v>-724626.37</v>
          </cell>
          <cell r="E490">
            <v>-585218.37</v>
          </cell>
          <cell r="F490">
            <v>0</v>
          </cell>
          <cell r="G490">
            <v>0</v>
          </cell>
          <cell r="H490">
            <v>0</v>
          </cell>
          <cell r="I490">
            <v>-585218.37</v>
          </cell>
        </row>
        <row r="491">
          <cell r="A491" t="str">
            <v>H46631E</v>
          </cell>
          <cell r="B491">
            <v>-79922.710000000006</v>
          </cell>
          <cell r="C491">
            <v>26381.25</v>
          </cell>
          <cell r="D491">
            <v>-106303.96</v>
          </cell>
          <cell r="E491">
            <v>-79922.710000000006</v>
          </cell>
          <cell r="F491">
            <v>0</v>
          </cell>
          <cell r="G491">
            <v>-94500</v>
          </cell>
          <cell r="H491">
            <v>94500</v>
          </cell>
          <cell r="I491">
            <v>-79922.710000000006</v>
          </cell>
        </row>
        <row r="492">
          <cell r="A492" t="str">
            <v>H46631F</v>
          </cell>
          <cell r="B492">
            <v>-34529.25</v>
          </cell>
          <cell r="C492">
            <v>0</v>
          </cell>
          <cell r="D492">
            <v>-34529.25</v>
          </cell>
          <cell r="E492">
            <v>-34529.25</v>
          </cell>
          <cell r="F492">
            <v>0</v>
          </cell>
          <cell r="G492">
            <v>0</v>
          </cell>
          <cell r="H492">
            <v>0</v>
          </cell>
          <cell r="I492">
            <v>-34529.25</v>
          </cell>
        </row>
        <row r="493">
          <cell r="A493" t="str">
            <v>H46631G</v>
          </cell>
          <cell r="B493">
            <v>-223858.13</v>
          </cell>
          <cell r="C493">
            <v>15828.75</v>
          </cell>
          <cell r="D493">
            <v>-239686.88</v>
          </cell>
          <cell r="E493">
            <v>-223858.13</v>
          </cell>
          <cell r="F493">
            <v>0</v>
          </cell>
          <cell r="G493">
            <v>-94500</v>
          </cell>
          <cell r="H493">
            <v>94500</v>
          </cell>
          <cell r="I493">
            <v>-223858.13</v>
          </cell>
        </row>
        <row r="494">
          <cell r="A494" t="str">
            <v>H46681A</v>
          </cell>
          <cell r="B494">
            <v>-66236.62</v>
          </cell>
          <cell r="C494">
            <v>5803.875</v>
          </cell>
          <cell r="D494">
            <v>-72040.494999999995</v>
          </cell>
          <cell r="E494">
            <v>-66236.62</v>
          </cell>
          <cell r="F494">
            <v>0</v>
          </cell>
          <cell r="G494">
            <v>-34650</v>
          </cell>
          <cell r="H494">
            <v>34650</v>
          </cell>
          <cell r="I494">
            <v>-66236.62</v>
          </cell>
        </row>
        <row r="495">
          <cell r="A495" t="str">
            <v>H4700MR</v>
          </cell>
          <cell r="B495">
            <v>97655.6</v>
          </cell>
          <cell r="C495">
            <v>0</v>
          </cell>
          <cell r="D495">
            <v>97655.6</v>
          </cell>
          <cell r="E495">
            <v>97655.6</v>
          </cell>
          <cell r="F495">
            <v>0</v>
          </cell>
          <cell r="G495">
            <v>0</v>
          </cell>
          <cell r="H495">
            <v>0</v>
          </cell>
          <cell r="I495">
            <v>97655.6</v>
          </cell>
        </row>
        <row r="496">
          <cell r="A496" t="str">
            <v>H4717MP</v>
          </cell>
          <cell r="B496">
            <v>-216425.12</v>
          </cell>
          <cell r="C496">
            <v>126906.04399999999</v>
          </cell>
          <cell r="D496">
            <v>-343331.16400000011</v>
          </cell>
          <cell r="E496">
            <v>-216425.12</v>
          </cell>
          <cell r="F496">
            <v>-1.1641532182693481E-10</v>
          </cell>
          <cell r="G496">
            <v>0</v>
          </cell>
          <cell r="H496">
            <v>0</v>
          </cell>
          <cell r="I496">
            <v>-216425.12</v>
          </cell>
        </row>
        <row r="497">
          <cell r="A497" t="str">
            <v>H4721SS</v>
          </cell>
          <cell r="B497">
            <v>-148547.82</v>
          </cell>
          <cell r="C497">
            <v>0</v>
          </cell>
          <cell r="D497">
            <v>-148547.82</v>
          </cell>
          <cell r="E497">
            <v>-148547.82</v>
          </cell>
          <cell r="F497">
            <v>0</v>
          </cell>
          <cell r="G497">
            <v>0</v>
          </cell>
          <cell r="H497">
            <v>0</v>
          </cell>
          <cell r="I497">
            <v>-148547.82</v>
          </cell>
        </row>
        <row r="498">
          <cell r="A498" t="str">
            <v>H4799JK</v>
          </cell>
          <cell r="B498">
            <v>-149412.09</v>
          </cell>
          <cell r="C498">
            <v>0</v>
          </cell>
          <cell r="D498">
            <v>-149412.09</v>
          </cell>
          <cell r="E498">
            <v>-149412.09</v>
          </cell>
          <cell r="F498">
            <v>0</v>
          </cell>
          <cell r="G498">
            <v>0</v>
          </cell>
          <cell r="H498">
            <v>0</v>
          </cell>
          <cell r="I498">
            <v>-149412.09</v>
          </cell>
        </row>
        <row r="499">
          <cell r="A499" t="str">
            <v>H4901DM</v>
          </cell>
          <cell r="B499">
            <v>-6284.57</v>
          </cell>
          <cell r="C499">
            <v>0</v>
          </cell>
          <cell r="D499">
            <v>-6284.57</v>
          </cell>
          <cell r="E499">
            <v>-6284.57</v>
          </cell>
          <cell r="F499">
            <v>0</v>
          </cell>
          <cell r="G499">
            <v>0</v>
          </cell>
          <cell r="H499">
            <v>0</v>
          </cell>
          <cell r="I499">
            <v>-6284.57</v>
          </cell>
        </row>
        <row r="500">
          <cell r="A500" t="str">
            <v>H4901TC</v>
          </cell>
          <cell r="B500">
            <v>-20500.68</v>
          </cell>
          <cell r="C500">
            <v>0</v>
          </cell>
          <cell r="D500">
            <v>-20500.68</v>
          </cell>
          <cell r="E500">
            <v>-20500.68</v>
          </cell>
          <cell r="F500">
            <v>0</v>
          </cell>
          <cell r="G500">
            <v>0</v>
          </cell>
          <cell r="H500">
            <v>0</v>
          </cell>
          <cell r="I500">
            <v>-20500.68</v>
          </cell>
        </row>
        <row r="501">
          <cell r="A501" t="str">
            <v>H8525AA</v>
          </cell>
          <cell r="B501">
            <v>-294185.45</v>
          </cell>
          <cell r="C501">
            <v>0</v>
          </cell>
          <cell r="D501">
            <v>-294185.45</v>
          </cell>
          <cell r="E501">
            <v>-294185.45</v>
          </cell>
          <cell r="F501">
            <v>0</v>
          </cell>
          <cell r="G501">
            <v>-66139.259999999995</v>
          </cell>
          <cell r="H501">
            <v>66139.259999999995</v>
          </cell>
          <cell r="I501">
            <v>-294185.45</v>
          </cell>
        </row>
        <row r="502">
          <cell r="A502" t="str">
            <v>H8529SC</v>
          </cell>
          <cell r="B502">
            <v>-9349.5400000000009</v>
          </cell>
          <cell r="C502">
            <v>0</v>
          </cell>
          <cell r="D502">
            <v>-9349.5400000000009</v>
          </cell>
          <cell r="E502">
            <v>-9349.5400000000009</v>
          </cell>
          <cell r="F502">
            <v>0</v>
          </cell>
          <cell r="G502">
            <v>-5005.1000000000004</v>
          </cell>
          <cell r="H502">
            <v>5005.1000000000004</v>
          </cell>
          <cell r="I502">
            <v>-9349.5400000000009</v>
          </cell>
        </row>
        <row r="503">
          <cell r="A503" t="str">
            <v>H8555AA</v>
          </cell>
          <cell r="B503">
            <v>-19950</v>
          </cell>
          <cell r="C503">
            <v>0</v>
          </cell>
          <cell r="D503">
            <v>-19950</v>
          </cell>
          <cell r="E503">
            <v>-19950</v>
          </cell>
          <cell r="F503">
            <v>0</v>
          </cell>
          <cell r="G503">
            <v>0</v>
          </cell>
          <cell r="H503">
            <v>0</v>
          </cell>
          <cell r="I503">
            <v>-19950</v>
          </cell>
        </row>
        <row r="504">
          <cell r="A504" t="str">
            <v>H8630ZF</v>
          </cell>
          <cell r="B504">
            <v>-23062.400000000001</v>
          </cell>
          <cell r="C504">
            <v>0</v>
          </cell>
          <cell r="D504">
            <v>-23062.400000000001</v>
          </cell>
          <cell r="E504">
            <v>-23062.400000000001</v>
          </cell>
          <cell r="F504">
            <v>0</v>
          </cell>
          <cell r="G504">
            <v>0</v>
          </cell>
          <cell r="H504">
            <v>0</v>
          </cell>
          <cell r="I504">
            <v>-23062.400000000001</v>
          </cell>
        </row>
        <row r="505">
          <cell r="A505" t="str">
            <v>H8650MH</v>
          </cell>
          <cell r="B505">
            <v>-7086.25</v>
          </cell>
          <cell r="C505">
            <v>0</v>
          </cell>
          <cell r="D505">
            <v>-7086.25</v>
          </cell>
          <cell r="E505">
            <v>-7086.25</v>
          </cell>
          <cell r="F505">
            <v>0</v>
          </cell>
          <cell r="G505">
            <v>-3500</v>
          </cell>
          <cell r="H505">
            <v>3500</v>
          </cell>
          <cell r="I505">
            <v>-7086.25</v>
          </cell>
        </row>
        <row r="506">
          <cell r="A506" t="str">
            <v>K2030LM</v>
          </cell>
          <cell r="B506">
            <v>5120.3100000000004</v>
          </cell>
          <cell r="C506">
            <v>0</v>
          </cell>
          <cell r="D506">
            <v>5120.3100000000004</v>
          </cell>
          <cell r="E506">
            <v>5120.3100000000004</v>
          </cell>
          <cell r="F506">
            <v>0</v>
          </cell>
          <cell r="G506">
            <v>0</v>
          </cell>
          <cell r="H506">
            <v>0</v>
          </cell>
          <cell r="I506">
            <v>5120.3100000000004</v>
          </cell>
        </row>
        <row r="507">
          <cell r="A507" t="str">
            <v>L45202CF</v>
          </cell>
          <cell r="B507">
            <v>-5935.68</v>
          </cell>
          <cell r="C507">
            <v>0</v>
          </cell>
          <cell r="D507">
            <v>-5935.68</v>
          </cell>
          <cell r="E507">
            <v>-5935.68</v>
          </cell>
          <cell r="F507">
            <v>0</v>
          </cell>
          <cell r="G507">
            <v>0</v>
          </cell>
          <cell r="H507">
            <v>0</v>
          </cell>
          <cell r="I507">
            <v>-5935.68</v>
          </cell>
        </row>
        <row r="508">
          <cell r="A508" t="str">
            <v>L45202LA</v>
          </cell>
          <cell r="B508">
            <v>-6727.1</v>
          </cell>
          <cell r="C508">
            <v>0</v>
          </cell>
          <cell r="D508">
            <v>-6727.1</v>
          </cell>
          <cell r="E508">
            <v>-6727.1</v>
          </cell>
          <cell r="F508">
            <v>0</v>
          </cell>
          <cell r="G508">
            <v>0</v>
          </cell>
          <cell r="H508">
            <v>0</v>
          </cell>
          <cell r="I508">
            <v>-6727.1</v>
          </cell>
        </row>
        <row r="509">
          <cell r="A509" t="str">
            <v>L45202MT</v>
          </cell>
          <cell r="B509">
            <v>-56341.06</v>
          </cell>
          <cell r="C509">
            <v>0</v>
          </cell>
          <cell r="D509">
            <v>-56341.06</v>
          </cell>
          <cell r="E509">
            <v>-56341.06</v>
          </cell>
          <cell r="F509">
            <v>0</v>
          </cell>
          <cell r="G509">
            <v>0</v>
          </cell>
          <cell r="H509">
            <v>0</v>
          </cell>
          <cell r="I509">
            <v>-56341.06</v>
          </cell>
        </row>
        <row r="510">
          <cell r="A510" t="str">
            <v>L4550KY</v>
          </cell>
          <cell r="B510">
            <v>-7531.94</v>
          </cell>
          <cell r="C510">
            <v>0</v>
          </cell>
          <cell r="D510">
            <v>-7531.94</v>
          </cell>
          <cell r="E510">
            <v>-7531.94</v>
          </cell>
          <cell r="F510">
            <v>0</v>
          </cell>
          <cell r="G510">
            <v>0</v>
          </cell>
          <cell r="H510">
            <v>0</v>
          </cell>
          <cell r="I510">
            <v>-7531.94</v>
          </cell>
        </row>
        <row r="511">
          <cell r="A511" t="str">
            <v>L4550MA</v>
          </cell>
          <cell r="B511">
            <v>-15480</v>
          </cell>
          <cell r="C511">
            <v>0</v>
          </cell>
          <cell r="D511">
            <v>-15480</v>
          </cell>
          <cell r="E511">
            <v>-15480</v>
          </cell>
          <cell r="F511">
            <v>0</v>
          </cell>
          <cell r="G511">
            <v>0</v>
          </cell>
          <cell r="H511">
            <v>0</v>
          </cell>
          <cell r="I511">
            <v>-15480</v>
          </cell>
        </row>
        <row r="512">
          <cell r="A512" t="str">
            <v>L4550PB</v>
          </cell>
          <cell r="B512">
            <v>-40362.730000000003</v>
          </cell>
          <cell r="C512">
            <v>0</v>
          </cell>
          <cell r="D512">
            <v>-40362.730000000003</v>
          </cell>
          <cell r="E512">
            <v>-40362.730000000003</v>
          </cell>
          <cell r="F512">
            <v>0</v>
          </cell>
          <cell r="G512">
            <v>0</v>
          </cell>
          <cell r="H512">
            <v>0</v>
          </cell>
          <cell r="I512">
            <v>-40362.730000000003</v>
          </cell>
        </row>
        <row r="513">
          <cell r="A513" t="str">
            <v>L4552KP</v>
          </cell>
          <cell r="B513">
            <v>-8451.18</v>
          </cell>
          <cell r="C513">
            <v>0</v>
          </cell>
          <cell r="D513">
            <v>-8451.18</v>
          </cell>
          <cell r="E513">
            <v>-8451.18</v>
          </cell>
          <cell r="F513">
            <v>0</v>
          </cell>
          <cell r="G513">
            <v>0</v>
          </cell>
          <cell r="H513">
            <v>0</v>
          </cell>
          <cell r="I513">
            <v>-8451.18</v>
          </cell>
        </row>
        <row r="514">
          <cell r="A514" t="str">
            <v>NL201</v>
          </cell>
          <cell r="B514">
            <v>-472077.6</v>
          </cell>
          <cell r="C514">
            <v>0</v>
          </cell>
          <cell r="D514">
            <v>-472077.6</v>
          </cell>
          <cell r="E514">
            <v>-472077.6</v>
          </cell>
          <cell r="F514">
            <v>0</v>
          </cell>
          <cell r="G514">
            <v>0</v>
          </cell>
          <cell r="H514">
            <v>0</v>
          </cell>
          <cell r="I514">
            <v>-472077.6</v>
          </cell>
        </row>
        <row r="515">
          <cell r="A515" t="str">
            <v>NL202</v>
          </cell>
          <cell r="B515">
            <v>-98240</v>
          </cell>
          <cell r="C515">
            <v>0</v>
          </cell>
          <cell r="D515">
            <v>-98240</v>
          </cell>
          <cell r="E515">
            <v>-98240</v>
          </cell>
          <cell r="F515">
            <v>0</v>
          </cell>
          <cell r="G515">
            <v>0</v>
          </cell>
          <cell r="H515">
            <v>0</v>
          </cell>
          <cell r="I515">
            <v>-98240</v>
          </cell>
        </row>
        <row r="516">
          <cell r="A516" t="str">
            <v>NW8310MF</v>
          </cell>
          <cell r="B516">
            <v>-6905.37</v>
          </cell>
          <cell r="D516">
            <v>-6905.37</v>
          </cell>
          <cell r="E516">
            <v>-6905.37</v>
          </cell>
          <cell r="F516">
            <v>0</v>
          </cell>
          <cell r="G516">
            <v>0</v>
          </cell>
          <cell r="H516">
            <v>0</v>
          </cell>
          <cell r="I516">
            <v>-6905.37</v>
          </cell>
        </row>
        <row r="517">
          <cell r="A517" t="str">
            <v>NW9506FH</v>
          </cell>
          <cell r="B517">
            <v>-12060</v>
          </cell>
          <cell r="C517">
            <v>0</v>
          </cell>
          <cell r="D517">
            <v>-12060</v>
          </cell>
          <cell r="E517">
            <v>-12060</v>
          </cell>
          <cell r="F517">
            <v>0</v>
          </cell>
          <cell r="G517">
            <v>0</v>
          </cell>
          <cell r="H517">
            <v>0</v>
          </cell>
          <cell r="I517">
            <v>-12060</v>
          </cell>
        </row>
        <row r="518">
          <cell r="A518" t="str">
            <v>NW9506FZ</v>
          </cell>
          <cell r="B518">
            <v>-11374.09</v>
          </cell>
          <cell r="C518">
            <v>0</v>
          </cell>
          <cell r="D518">
            <v>-11374.09</v>
          </cell>
          <cell r="E518">
            <v>-11374.09</v>
          </cell>
          <cell r="F518">
            <v>0</v>
          </cell>
          <cell r="G518">
            <v>0</v>
          </cell>
          <cell r="H518">
            <v>0</v>
          </cell>
          <cell r="I518">
            <v>-11374.09</v>
          </cell>
        </row>
        <row r="519">
          <cell r="A519" t="str">
            <v>NW9506GB</v>
          </cell>
          <cell r="B519">
            <v>-37777.410000000003</v>
          </cell>
          <cell r="C519">
            <v>0</v>
          </cell>
          <cell r="D519">
            <v>-37777.410000000003</v>
          </cell>
          <cell r="E519">
            <v>-37777.410000000003</v>
          </cell>
          <cell r="F519">
            <v>0</v>
          </cell>
          <cell r="G519">
            <v>0</v>
          </cell>
          <cell r="H519">
            <v>0</v>
          </cell>
          <cell r="I519">
            <v>-37777.410000000003</v>
          </cell>
        </row>
        <row r="520">
          <cell r="A520" t="str">
            <v>H4500ST</v>
          </cell>
          <cell r="B520">
            <v>-59494.54</v>
          </cell>
          <cell r="C520">
            <v>34069.5</v>
          </cell>
          <cell r="D520">
            <v>-93564.04</v>
          </cell>
          <cell r="E520">
            <v>-76529.289999999994</v>
          </cell>
          <cell r="F520">
            <v>-17034.759999999998</v>
          </cell>
          <cell r="G520">
            <v>0</v>
          </cell>
          <cell r="H520">
            <v>127.13</v>
          </cell>
          <cell r="I520">
            <v>-59621.66</v>
          </cell>
        </row>
        <row r="521">
          <cell r="A521" t="str">
            <v>H42562LP</v>
          </cell>
          <cell r="B521">
            <v>77651.149999999994</v>
          </cell>
          <cell r="C521">
            <v>43946.875</v>
          </cell>
          <cell r="D521">
            <v>33704.274999999994</v>
          </cell>
          <cell r="E521">
            <v>43749.26</v>
          </cell>
          <cell r="F521">
            <v>-64036.82</v>
          </cell>
          <cell r="G521">
            <v>0</v>
          </cell>
          <cell r="H521">
            <v>185771.33</v>
          </cell>
          <cell r="I521">
            <v>-77985.25</v>
          </cell>
        </row>
        <row r="522">
          <cell r="A522" t="str">
            <v>NL11001</v>
          </cell>
          <cell r="B522">
            <v>-52001.16</v>
          </cell>
          <cell r="C522">
            <v>0</v>
          </cell>
          <cell r="D522">
            <v>-52001.16</v>
          </cell>
          <cell r="E522">
            <v>-52001.16</v>
          </cell>
          <cell r="F522">
            <v>-1086.99</v>
          </cell>
          <cell r="G522">
            <v>0</v>
          </cell>
          <cell r="H522">
            <v>1555</v>
          </cell>
          <cell r="I522">
            <v>-52469.17</v>
          </cell>
        </row>
        <row r="523">
          <cell r="A523" t="str">
            <v>H4500SY</v>
          </cell>
          <cell r="B523">
            <v>-11672.25</v>
          </cell>
          <cell r="C523">
            <v>7949.55</v>
          </cell>
          <cell r="D523">
            <v>-19621.8</v>
          </cell>
          <cell r="E523">
            <v>-27551.25</v>
          </cell>
          <cell r="F523">
            <v>-3969.75</v>
          </cell>
          <cell r="G523">
            <v>0</v>
          </cell>
          <cell r="H523">
            <v>-11672.25</v>
          </cell>
          <cell r="I523">
            <v>-11909.25</v>
          </cell>
        </row>
        <row r="524">
          <cell r="A524" t="str">
            <v>H4830JE</v>
          </cell>
          <cell r="B524">
            <v>17080.88</v>
          </cell>
          <cell r="C524">
            <v>0</v>
          </cell>
          <cell r="D524">
            <v>17080.88</v>
          </cell>
          <cell r="E524">
            <v>3085.12</v>
          </cell>
          <cell r="F524">
            <v>20417.54</v>
          </cell>
          <cell r="G524">
            <v>0</v>
          </cell>
          <cell r="H524">
            <v>0</v>
          </cell>
          <cell r="I524">
            <v>-17524.37</v>
          </cell>
        </row>
        <row r="525">
          <cell r="A525" t="str">
            <v>H45202MT</v>
          </cell>
          <cell r="B525">
            <v>-104866.06</v>
          </cell>
          <cell r="C525">
            <v>0</v>
          </cell>
          <cell r="D525">
            <v>-104866.06</v>
          </cell>
          <cell r="E525">
            <v>-104866.06</v>
          </cell>
          <cell r="F525">
            <v>506.75</v>
          </cell>
          <cell r="G525">
            <v>0</v>
          </cell>
          <cell r="H525">
            <v>0</v>
          </cell>
          <cell r="I525">
            <v>-108905.86</v>
          </cell>
        </row>
        <row r="526">
          <cell r="A526" t="str">
            <v>H45011AT</v>
          </cell>
          <cell r="B526">
            <v>18887.78</v>
          </cell>
          <cell r="C526">
            <v>3228.75</v>
          </cell>
          <cell r="D526">
            <v>15659.03</v>
          </cell>
          <cell r="E526">
            <v>18887.78</v>
          </cell>
          <cell r="F526">
            <v>-25829.93</v>
          </cell>
          <cell r="G526">
            <v>-525</v>
          </cell>
          <cell r="H526">
            <v>66623.740000000005</v>
          </cell>
          <cell r="I526">
            <v>-20842.900000000001</v>
          </cell>
        </row>
        <row r="527">
          <cell r="A527" t="str">
            <v>H4700TN</v>
          </cell>
          <cell r="B527">
            <v>446140.5</v>
          </cell>
          <cell r="C527">
            <v>67837.5</v>
          </cell>
          <cell r="D527">
            <v>378303</v>
          </cell>
          <cell r="E527">
            <v>446140.5</v>
          </cell>
          <cell r="F527">
            <v>-32562</v>
          </cell>
          <cell r="G527">
            <v>0</v>
          </cell>
          <cell r="H527">
            <v>980700</v>
          </cell>
          <cell r="I527">
            <v>-501997.5</v>
          </cell>
        </row>
        <row r="528">
          <cell r="A528" t="str">
            <v>H45011PA</v>
          </cell>
          <cell r="B528">
            <v>31298.68</v>
          </cell>
          <cell r="C528">
            <v>11276.1</v>
          </cell>
          <cell r="D528">
            <v>20022.580000000002</v>
          </cell>
          <cell r="E528">
            <v>28223.38</v>
          </cell>
          <cell r="F528">
            <v>-8904.4</v>
          </cell>
          <cell r="G528">
            <v>0</v>
          </cell>
          <cell r="H528">
            <v>73963.679999999993</v>
          </cell>
          <cell r="I528">
            <v>-36835.9</v>
          </cell>
        </row>
        <row r="529">
          <cell r="A529" t="str">
            <v>H40552LM</v>
          </cell>
          <cell r="B529">
            <v>78966.77</v>
          </cell>
          <cell r="C529">
            <v>58937.5</v>
          </cell>
          <cell r="D529">
            <v>20029.27</v>
          </cell>
          <cell r="E529">
            <v>-5595.73</v>
          </cell>
          <cell r="F529">
            <v>-17600</v>
          </cell>
          <cell r="G529">
            <v>0</v>
          </cell>
          <cell r="H529">
            <v>106375</v>
          </cell>
          <cell r="I529">
            <v>-94370.73</v>
          </cell>
        </row>
        <row r="530">
          <cell r="A530" t="str">
            <v>H4720MR</v>
          </cell>
          <cell r="B530">
            <v>-260995.11</v>
          </cell>
          <cell r="C530">
            <v>0</v>
          </cell>
          <cell r="D530">
            <v>-260995.11</v>
          </cell>
          <cell r="E530">
            <v>-260995.11</v>
          </cell>
          <cell r="F530">
            <v>52199.01</v>
          </cell>
          <cell r="G530">
            <v>0</v>
          </cell>
          <cell r="H530">
            <v>0</v>
          </cell>
          <cell r="I530">
            <v>-313194.12</v>
          </cell>
        </row>
        <row r="531">
          <cell r="A531" t="str">
            <v>H45001YJ</v>
          </cell>
          <cell r="B531">
            <v>-56106.720000000001</v>
          </cell>
          <cell r="C531">
            <v>0</v>
          </cell>
          <cell r="D531">
            <v>-56106.720000000001</v>
          </cell>
          <cell r="E531">
            <v>-56106.720000000001</v>
          </cell>
          <cell r="F531">
            <v>-14084.05</v>
          </cell>
          <cell r="G531">
            <v>0</v>
          </cell>
          <cell r="H531">
            <v>25432.98</v>
          </cell>
          <cell r="I531">
            <v>-67455.649999999994</v>
          </cell>
        </row>
        <row r="532">
          <cell r="A532" t="str">
            <v>H46521HA</v>
          </cell>
          <cell r="B532">
            <v>5939.09</v>
          </cell>
          <cell r="C532">
            <v>0</v>
          </cell>
          <cell r="D532">
            <v>5939.09</v>
          </cell>
          <cell r="E532">
            <v>5939.09</v>
          </cell>
          <cell r="F532">
            <v>-3201.25</v>
          </cell>
          <cell r="G532">
            <v>0</v>
          </cell>
          <cell r="H532">
            <v>16320</v>
          </cell>
          <cell r="I532">
            <v>-7179.66</v>
          </cell>
        </row>
        <row r="533">
          <cell r="A533" t="str">
            <v>H4830JS</v>
          </cell>
          <cell r="B533">
            <v>20081.68</v>
          </cell>
          <cell r="C533">
            <v>3800.174</v>
          </cell>
          <cell r="D533">
            <v>16281.506000000003</v>
          </cell>
          <cell r="E533">
            <v>-32065.67</v>
          </cell>
          <cell r="F533">
            <v>-13412.62</v>
          </cell>
          <cell r="G533">
            <v>0</v>
          </cell>
          <cell r="H533">
            <v>5654.13</v>
          </cell>
          <cell r="I533">
            <v>-24307.18</v>
          </cell>
        </row>
        <row r="534">
          <cell r="A534" t="str">
            <v>H42512L</v>
          </cell>
          <cell r="B534">
            <v>5391.9</v>
          </cell>
          <cell r="C534">
            <v>2977.77</v>
          </cell>
          <cell r="D534">
            <v>2414.13</v>
          </cell>
          <cell r="E534">
            <v>3214.78</v>
          </cell>
          <cell r="F534">
            <v>-70519.42</v>
          </cell>
          <cell r="G534">
            <v>0</v>
          </cell>
          <cell r="H534">
            <v>80265.58</v>
          </cell>
          <cell r="I534">
            <v>-6531.38</v>
          </cell>
        </row>
        <row r="535">
          <cell r="A535" t="str">
            <v>H40602LM</v>
          </cell>
          <cell r="B535">
            <v>32766.93</v>
          </cell>
          <cell r="C535">
            <v>16571.07</v>
          </cell>
          <cell r="D535">
            <v>16195.86</v>
          </cell>
          <cell r="E535">
            <v>32766.93</v>
          </cell>
          <cell r="F535">
            <v>-8710.5</v>
          </cell>
          <cell r="G535">
            <v>0</v>
          </cell>
          <cell r="H535">
            <v>81333.48</v>
          </cell>
          <cell r="I535">
            <v>-39856.050000000003</v>
          </cell>
        </row>
        <row r="536">
          <cell r="A536" t="str">
            <v>H4120ST</v>
          </cell>
          <cell r="B536">
            <v>664666.03</v>
          </cell>
          <cell r="C536">
            <v>37059.43</v>
          </cell>
          <cell r="D536">
            <v>627606.6</v>
          </cell>
          <cell r="E536">
            <v>536801.75</v>
          </cell>
          <cell r="F536">
            <v>-52569.63</v>
          </cell>
          <cell r="G536">
            <v>0</v>
          </cell>
          <cell r="H536">
            <v>1428256.3</v>
          </cell>
          <cell r="I536">
            <v>-829194.69</v>
          </cell>
        </row>
        <row r="537">
          <cell r="A537" t="str">
            <v>H40212LB</v>
          </cell>
          <cell r="B537">
            <v>316811.84000000003</v>
          </cell>
          <cell r="C537">
            <v>57890.975000000006</v>
          </cell>
          <cell r="D537">
            <v>258920.86499999999</v>
          </cell>
          <cell r="E537">
            <v>-56919.1</v>
          </cell>
          <cell r="F537">
            <v>1483.6999999999684</v>
          </cell>
          <cell r="G537">
            <v>0</v>
          </cell>
          <cell r="H537">
            <v>341459.91</v>
          </cell>
          <cell r="I537">
            <v>-397547.07</v>
          </cell>
        </row>
        <row r="538">
          <cell r="A538" t="str">
            <v>H45282LF</v>
          </cell>
          <cell r="B538">
            <v>194848.65</v>
          </cell>
          <cell r="C538">
            <v>15653.71</v>
          </cell>
          <cell r="D538">
            <v>179194.94</v>
          </cell>
          <cell r="E538">
            <v>-29938.93</v>
          </cell>
          <cell r="F538">
            <v>-58621.04</v>
          </cell>
          <cell r="G538">
            <v>0</v>
          </cell>
          <cell r="H538">
            <v>273296.49</v>
          </cell>
          <cell r="I538">
            <v>-244614.38</v>
          </cell>
        </row>
        <row r="539">
          <cell r="A539" t="str">
            <v>H4500LT</v>
          </cell>
          <cell r="B539">
            <v>-61817.5</v>
          </cell>
          <cell r="C539">
            <v>29547</v>
          </cell>
          <cell r="D539">
            <v>-91364.5</v>
          </cell>
          <cell r="E539">
            <v>-61817.5</v>
          </cell>
          <cell r="F539">
            <v>-14773.5</v>
          </cell>
          <cell r="G539">
            <v>0</v>
          </cell>
          <cell r="H539">
            <v>31748</v>
          </cell>
          <cell r="I539">
            <v>-78792</v>
          </cell>
        </row>
        <row r="540">
          <cell r="A540" t="str">
            <v>H42562LR</v>
          </cell>
          <cell r="B540">
            <v>17887.89</v>
          </cell>
          <cell r="C540">
            <v>17220</v>
          </cell>
          <cell r="D540">
            <v>667.88999999999942</v>
          </cell>
          <cell r="E540">
            <v>12480.39</v>
          </cell>
          <cell r="F540">
            <v>-23210.91</v>
          </cell>
          <cell r="G540">
            <v>0</v>
          </cell>
          <cell r="H540">
            <v>58982</v>
          </cell>
          <cell r="I540">
            <v>-23290.7</v>
          </cell>
        </row>
        <row r="541">
          <cell r="A541" t="str">
            <v>H4550KB</v>
          </cell>
          <cell r="B541">
            <v>13278.36</v>
          </cell>
          <cell r="C541">
            <v>3264.3449999999998</v>
          </cell>
          <cell r="D541">
            <v>10014.015000000001</v>
          </cell>
          <cell r="E541">
            <v>6507.38</v>
          </cell>
          <cell r="F541">
            <v>-15707.63</v>
          </cell>
          <cell r="G541">
            <v>0</v>
          </cell>
          <cell r="H541">
            <v>39943.85</v>
          </cell>
          <cell r="I541">
            <v>-17728.84</v>
          </cell>
        </row>
        <row r="542">
          <cell r="A542" t="str">
            <v>H42522LE</v>
          </cell>
          <cell r="B542">
            <v>7120.71</v>
          </cell>
          <cell r="C542">
            <v>4469.5379999999996</v>
          </cell>
          <cell r="D542">
            <v>2651.1720000000005</v>
          </cell>
          <cell r="E542">
            <v>-3761.6</v>
          </cell>
          <cell r="F542">
            <v>-31439.3</v>
          </cell>
          <cell r="G542">
            <v>0</v>
          </cell>
          <cell r="H542">
            <v>37217.4</v>
          </cell>
          <cell r="I542">
            <v>-9539.7000000000007</v>
          </cell>
        </row>
        <row r="543">
          <cell r="A543" t="str">
            <v>H40552LF</v>
          </cell>
          <cell r="B543">
            <v>69341.77</v>
          </cell>
          <cell r="C543">
            <v>82000</v>
          </cell>
          <cell r="D543">
            <v>-12658.23</v>
          </cell>
          <cell r="E543">
            <v>-38283.230000000003</v>
          </cell>
          <cell r="F543">
            <v>-17600</v>
          </cell>
          <cell r="G543">
            <v>0</v>
          </cell>
          <cell r="H543">
            <v>73687.5</v>
          </cell>
          <cell r="I543">
            <v>-94370.73</v>
          </cell>
        </row>
        <row r="544">
          <cell r="A544" t="str">
            <v>H42692LL</v>
          </cell>
          <cell r="B544">
            <v>16308.84</v>
          </cell>
          <cell r="C544">
            <v>15375</v>
          </cell>
          <cell r="D544">
            <v>933.84</v>
          </cell>
          <cell r="E544">
            <v>933.84</v>
          </cell>
          <cell r="F544">
            <v>-42712.68</v>
          </cell>
          <cell r="G544">
            <v>0</v>
          </cell>
          <cell r="H544">
            <v>66625</v>
          </cell>
          <cell r="I544">
            <v>-22978.48</v>
          </cell>
        </row>
        <row r="545">
          <cell r="A545" t="str">
            <v>H45282LS</v>
          </cell>
          <cell r="B545">
            <v>152571.14000000001</v>
          </cell>
          <cell r="C545">
            <v>24108.37</v>
          </cell>
          <cell r="D545">
            <v>128462.77</v>
          </cell>
          <cell r="E545">
            <v>-113929.23</v>
          </cell>
          <cell r="F545">
            <v>-54618.5</v>
          </cell>
          <cell r="G545">
            <v>0</v>
          </cell>
          <cell r="H545">
            <v>155712.51999999999</v>
          </cell>
          <cell r="I545">
            <v>-215023.25</v>
          </cell>
        </row>
        <row r="546">
          <cell r="A546" t="str">
            <v>H45001HT</v>
          </cell>
          <cell r="B546">
            <v>-15389.17</v>
          </cell>
          <cell r="C546">
            <v>2690.625</v>
          </cell>
          <cell r="D546">
            <v>-18079.794999999998</v>
          </cell>
          <cell r="E546">
            <v>-15389.17</v>
          </cell>
          <cell r="F546">
            <v>-6301.16</v>
          </cell>
          <cell r="G546">
            <v>0</v>
          </cell>
          <cell r="H546">
            <v>11564.41</v>
          </cell>
          <cell r="I546">
            <v>-22421.99</v>
          </cell>
        </row>
        <row r="547">
          <cell r="A547" t="str">
            <v>H45011PD</v>
          </cell>
          <cell r="B547">
            <v>531504.49</v>
          </cell>
          <cell r="C547">
            <v>90303.505000000005</v>
          </cell>
          <cell r="D547">
            <v>441200.98499999999</v>
          </cell>
          <cell r="E547">
            <v>531504.49</v>
          </cell>
          <cell r="F547">
            <v>-176466.13</v>
          </cell>
          <cell r="G547">
            <v>-46970</v>
          </cell>
          <cell r="H547">
            <v>1534896.21</v>
          </cell>
          <cell r="I547">
            <v>-779955.59</v>
          </cell>
        </row>
        <row r="548">
          <cell r="A548" t="str">
            <v>H42632L</v>
          </cell>
          <cell r="B548">
            <v>52324.79</v>
          </cell>
          <cell r="C548">
            <v>58117.5</v>
          </cell>
          <cell r="D548">
            <v>-5792.71</v>
          </cell>
          <cell r="E548">
            <v>51248.54</v>
          </cell>
          <cell r="F548">
            <v>-8430.17</v>
          </cell>
          <cell r="G548">
            <v>0</v>
          </cell>
          <cell r="H548">
            <v>136683.75</v>
          </cell>
          <cell r="I548">
            <v>-77005.039999999994</v>
          </cell>
        </row>
        <row r="549">
          <cell r="A549" t="str">
            <v>H45001YA</v>
          </cell>
          <cell r="B549">
            <v>5066.54</v>
          </cell>
          <cell r="C549">
            <v>5117.46</v>
          </cell>
          <cell r="D549">
            <v>-50.920000000000073</v>
          </cell>
          <cell r="E549">
            <v>5066.54</v>
          </cell>
          <cell r="F549">
            <v>0</v>
          </cell>
          <cell r="G549">
            <v>0</v>
          </cell>
          <cell r="H549">
            <v>12537.11</v>
          </cell>
          <cell r="I549">
            <v>-7470.57</v>
          </cell>
        </row>
        <row r="550">
          <cell r="A550" t="str">
            <v>H45511FH</v>
          </cell>
          <cell r="B550">
            <v>-28115.13</v>
          </cell>
          <cell r="C550">
            <v>0</v>
          </cell>
          <cell r="D550">
            <v>-28115.13</v>
          </cell>
          <cell r="E550">
            <v>-28115.13</v>
          </cell>
          <cell r="F550">
            <v>-7098.85</v>
          </cell>
          <cell r="G550">
            <v>0</v>
          </cell>
          <cell r="H550">
            <v>20496.22</v>
          </cell>
          <cell r="I550">
            <v>-41512.5</v>
          </cell>
        </row>
        <row r="551">
          <cell r="A551" t="str">
            <v>H7548C</v>
          </cell>
          <cell r="B551">
            <v>192925.7</v>
          </cell>
          <cell r="C551">
            <v>48809.906000000003</v>
          </cell>
          <cell r="D551">
            <v>144115.79399999999</v>
          </cell>
          <cell r="E551">
            <v>52271.86</v>
          </cell>
          <cell r="F551">
            <v>-98878.58</v>
          </cell>
          <cell r="G551">
            <v>0</v>
          </cell>
          <cell r="H551">
            <v>448350.96</v>
          </cell>
          <cell r="I551">
            <v>-293499.11</v>
          </cell>
        </row>
        <row r="552">
          <cell r="A552" t="str">
            <v>H45011AV</v>
          </cell>
          <cell r="B552">
            <v>28445</v>
          </cell>
          <cell r="C552">
            <v>28700</v>
          </cell>
          <cell r="D552">
            <v>-255</v>
          </cell>
          <cell r="E552">
            <v>28445</v>
          </cell>
          <cell r="F552">
            <v>-25112.5</v>
          </cell>
          <cell r="G552">
            <v>0</v>
          </cell>
          <cell r="H552">
            <v>96862.5</v>
          </cell>
          <cell r="I552">
            <v>-43305</v>
          </cell>
        </row>
        <row r="553">
          <cell r="A553" t="str">
            <v>H7618E</v>
          </cell>
          <cell r="B553">
            <v>276778.77</v>
          </cell>
          <cell r="C553">
            <v>69306.2</v>
          </cell>
          <cell r="D553">
            <v>207472.57</v>
          </cell>
          <cell r="E553">
            <v>186680.71</v>
          </cell>
          <cell r="F553">
            <v>-180196.12</v>
          </cell>
          <cell r="G553">
            <v>0</v>
          </cell>
          <cell r="H553">
            <v>800040.58</v>
          </cell>
          <cell r="I553">
            <v>-429698.44</v>
          </cell>
        </row>
        <row r="554">
          <cell r="A554" t="str">
            <v>H45011ME</v>
          </cell>
          <cell r="B554">
            <v>12192.92</v>
          </cell>
          <cell r="C554">
            <v>5749.8180000000002</v>
          </cell>
          <cell r="D554">
            <v>6443.1019999999999</v>
          </cell>
          <cell r="E554">
            <v>12192.92</v>
          </cell>
          <cell r="F554">
            <v>-19092.04</v>
          </cell>
          <cell r="G554">
            <v>-653.99</v>
          </cell>
          <cell r="H554">
            <v>52082.03</v>
          </cell>
          <cell r="I554">
            <v>-20029.39</v>
          </cell>
        </row>
        <row r="555">
          <cell r="A555" t="str">
            <v>H45011AA</v>
          </cell>
          <cell r="B555">
            <v>-27750.69</v>
          </cell>
          <cell r="C555">
            <v>19981.452000000001</v>
          </cell>
          <cell r="D555">
            <v>-47732.142</v>
          </cell>
          <cell r="E555">
            <v>-27750.69</v>
          </cell>
          <cell r="F555">
            <v>-33491.35</v>
          </cell>
          <cell r="G555">
            <v>0</v>
          </cell>
          <cell r="H555">
            <v>52741.9</v>
          </cell>
          <cell r="I555">
            <v>-47001.24</v>
          </cell>
        </row>
        <row r="556">
          <cell r="A556" t="str">
            <v>H45511TA</v>
          </cell>
          <cell r="B556">
            <v>26799.69</v>
          </cell>
          <cell r="C556">
            <v>0</v>
          </cell>
          <cell r="D556">
            <v>26799.69</v>
          </cell>
          <cell r="E556">
            <v>26799.69</v>
          </cell>
          <cell r="F556">
            <v>72746.720000000001</v>
          </cell>
          <cell r="G556">
            <v>0</v>
          </cell>
          <cell r="H556">
            <v>0</v>
          </cell>
          <cell r="I556">
            <v>-45947.03</v>
          </cell>
        </row>
        <row r="557">
          <cell r="A557" t="str">
            <v>H41282LG</v>
          </cell>
          <cell r="B557">
            <v>-318155.21999999997</v>
          </cell>
          <cell r="C557">
            <v>0</v>
          </cell>
          <cell r="D557">
            <v>-318155.21999999997</v>
          </cell>
          <cell r="E557">
            <v>-318155.21999999997</v>
          </cell>
          <cell r="F557">
            <v>-3721.6699999999837</v>
          </cell>
          <cell r="G557">
            <v>0</v>
          </cell>
          <cell r="H557">
            <v>234617.95</v>
          </cell>
          <cell r="I557">
            <v>-549051.5</v>
          </cell>
        </row>
        <row r="558">
          <cell r="A558" t="str">
            <v>H45202MN</v>
          </cell>
          <cell r="B558">
            <v>-9421.11</v>
          </cell>
          <cell r="C558">
            <v>0</v>
          </cell>
          <cell r="D558">
            <v>-9421.11</v>
          </cell>
          <cell r="E558">
            <v>-45894.44</v>
          </cell>
          <cell r="F558">
            <v>-29220.880000000001</v>
          </cell>
          <cell r="G558">
            <v>0</v>
          </cell>
          <cell r="H558">
            <v>0</v>
          </cell>
          <cell r="I558">
            <v>-16673.560000000001</v>
          </cell>
        </row>
        <row r="559">
          <cell r="A559" t="str">
            <v>H45001YE</v>
          </cell>
          <cell r="B559">
            <v>-38881.74</v>
          </cell>
          <cell r="C559">
            <v>0</v>
          </cell>
          <cell r="D559">
            <v>-38881.74</v>
          </cell>
          <cell r="E559">
            <v>-38881.74</v>
          </cell>
          <cell r="F559">
            <v>0</v>
          </cell>
          <cell r="G559">
            <v>0</v>
          </cell>
          <cell r="H559">
            <v>29941.78</v>
          </cell>
          <cell r="I559">
            <v>-68823.520000000004</v>
          </cell>
        </row>
        <row r="560">
          <cell r="A560" t="str">
            <v>H4800MH</v>
          </cell>
          <cell r="B560">
            <v>-13536.22</v>
          </cell>
          <cell r="C560">
            <v>988.18200000000002</v>
          </cell>
          <cell r="D560">
            <v>-14524.402000000002</v>
          </cell>
          <cell r="E560">
            <v>-14458.97</v>
          </cell>
          <cell r="F560">
            <v>-5643.15</v>
          </cell>
          <cell r="G560">
            <v>0</v>
          </cell>
          <cell r="H560">
            <v>14940.08</v>
          </cell>
          <cell r="I560">
            <v>-24098.9</v>
          </cell>
        </row>
        <row r="561">
          <cell r="A561" t="str">
            <v>H45511FJ</v>
          </cell>
          <cell r="B561">
            <v>-57528.639999999999</v>
          </cell>
          <cell r="C561">
            <v>26906.25</v>
          </cell>
          <cell r="D561">
            <v>-84434.89</v>
          </cell>
          <cell r="E561">
            <v>-57528.639999999999</v>
          </cell>
          <cell r="F561">
            <v>0</v>
          </cell>
          <cell r="G561">
            <v>0</v>
          </cell>
          <cell r="H561">
            <v>45046.86</v>
          </cell>
          <cell r="I561">
            <v>-102575.5</v>
          </cell>
        </row>
        <row r="562">
          <cell r="A562" t="str">
            <v>H40412LF</v>
          </cell>
          <cell r="B562">
            <v>452429.27</v>
          </cell>
          <cell r="C562">
            <v>83417.714999999997</v>
          </cell>
          <cell r="D562">
            <v>369011.55499999999</v>
          </cell>
          <cell r="E562">
            <v>452429.27</v>
          </cell>
          <cell r="F562">
            <v>-30895.469999999947</v>
          </cell>
          <cell r="G562">
            <v>0</v>
          </cell>
          <cell r="H562">
            <v>1308098.1599999999</v>
          </cell>
          <cell r="I562">
            <v>-818340.15</v>
          </cell>
        </row>
        <row r="563">
          <cell r="A563" t="str">
            <v>H40212LH</v>
          </cell>
          <cell r="B563">
            <v>186723.54</v>
          </cell>
          <cell r="C563">
            <v>41163.050000000003</v>
          </cell>
          <cell r="D563">
            <v>145560.49</v>
          </cell>
          <cell r="E563">
            <v>-32501.13</v>
          </cell>
          <cell r="F563">
            <v>-551205.05000000005</v>
          </cell>
          <cell r="G563">
            <v>0</v>
          </cell>
          <cell r="H563">
            <v>859544.04</v>
          </cell>
          <cell r="I563">
            <v>-340840.12</v>
          </cell>
        </row>
        <row r="564">
          <cell r="A564" t="str">
            <v>H4820KC</v>
          </cell>
          <cell r="B564">
            <v>-31086.33</v>
          </cell>
          <cell r="C564">
            <v>10762.5</v>
          </cell>
          <cell r="D564">
            <v>-41848.83</v>
          </cell>
          <cell r="E564">
            <v>-31086.33</v>
          </cell>
          <cell r="F564">
            <v>-25025</v>
          </cell>
          <cell r="G564">
            <v>0</v>
          </cell>
          <cell r="H564">
            <v>46138.17</v>
          </cell>
          <cell r="I564">
            <v>-57489.8</v>
          </cell>
        </row>
        <row r="565">
          <cell r="A565" t="str">
            <v>H40412LG</v>
          </cell>
          <cell r="B565">
            <v>402452.78</v>
          </cell>
          <cell r="C565">
            <v>38282.65</v>
          </cell>
          <cell r="D565">
            <v>364170.13</v>
          </cell>
          <cell r="E565">
            <v>402452.78</v>
          </cell>
          <cell r="F565">
            <v>-5468.960000000021</v>
          </cell>
          <cell r="G565">
            <v>0</v>
          </cell>
          <cell r="H565">
            <v>1166182.79</v>
          </cell>
          <cell r="I565">
            <v>-749923.45</v>
          </cell>
        </row>
        <row r="566">
          <cell r="A566" t="str">
            <v>H45252E</v>
          </cell>
          <cell r="B566">
            <v>57755.13</v>
          </cell>
          <cell r="C566">
            <v>53662.013999999996</v>
          </cell>
          <cell r="D566">
            <v>4093.1160000000018</v>
          </cell>
          <cell r="E566">
            <v>50099.24</v>
          </cell>
          <cell r="F566">
            <v>0</v>
          </cell>
          <cell r="G566">
            <v>0</v>
          </cell>
          <cell r="H566">
            <v>157758.04</v>
          </cell>
          <cell r="I566">
            <v>-107658.8</v>
          </cell>
        </row>
        <row r="567">
          <cell r="A567" t="str">
            <v>H42592LJ</v>
          </cell>
          <cell r="B567">
            <v>6984.71</v>
          </cell>
          <cell r="C567">
            <v>2716.681</v>
          </cell>
          <cell r="D567">
            <v>4268.0290000000005</v>
          </cell>
          <cell r="E567">
            <v>3484.38</v>
          </cell>
          <cell r="F567">
            <v>-9717.36</v>
          </cell>
          <cell r="G567">
            <v>0</v>
          </cell>
          <cell r="H567">
            <v>26602.29</v>
          </cell>
          <cell r="I567">
            <v>-13400.55</v>
          </cell>
        </row>
        <row r="568">
          <cell r="A568" t="str">
            <v>H40212LC</v>
          </cell>
          <cell r="B568">
            <v>733943.53</v>
          </cell>
          <cell r="C568">
            <v>259695.70600000001</v>
          </cell>
          <cell r="D568">
            <v>474247.82400000002</v>
          </cell>
          <cell r="E568">
            <v>391009.11</v>
          </cell>
          <cell r="F568">
            <v>-39583.379999999997</v>
          </cell>
          <cell r="G568">
            <v>0</v>
          </cell>
          <cell r="H568">
            <v>1862073.06</v>
          </cell>
          <cell r="I568">
            <v>-1426131.23</v>
          </cell>
        </row>
        <row r="569">
          <cell r="A569" t="str">
            <v>H4700TJ</v>
          </cell>
          <cell r="B569">
            <v>96444.6</v>
          </cell>
          <cell r="C569">
            <v>7085.25</v>
          </cell>
          <cell r="D569">
            <v>89359.35</v>
          </cell>
          <cell r="E569">
            <v>96444.6</v>
          </cell>
          <cell r="F569">
            <v>-112419.3</v>
          </cell>
          <cell r="G569">
            <v>0</v>
          </cell>
          <cell r="H569">
            <v>402999.75</v>
          </cell>
          <cell r="I569">
            <v>-191301.75</v>
          </cell>
        </row>
        <row r="570">
          <cell r="A570" t="str">
            <v>H45202TG</v>
          </cell>
          <cell r="B570">
            <v>-5541.89</v>
          </cell>
          <cell r="C570">
            <v>0</v>
          </cell>
          <cell r="D570">
            <v>-5541.89</v>
          </cell>
          <cell r="E570">
            <v>-5541.89</v>
          </cell>
          <cell r="F570">
            <v>5541.89</v>
          </cell>
          <cell r="G570">
            <v>0</v>
          </cell>
          <cell r="H570">
            <v>0</v>
          </cell>
          <cell r="I570">
            <v>-11083.78</v>
          </cell>
        </row>
        <row r="571">
          <cell r="A571" t="str">
            <v>H40602LN</v>
          </cell>
          <cell r="B571">
            <v>232878.6</v>
          </cell>
          <cell r="C571">
            <v>10551.258</v>
          </cell>
          <cell r="D571">
            <v>222327.342</v>
          </cell>
          <cell r="E571">
            <v>14507.33</v>
          </cell>
          <cell r="F571">
            <v>-456802.62</v>
          </cell>
          <cell r="G571">
            <v>0</v>
          </cell>
          <cell r="H571">
            <v>949806.93</v>
          </cell>
          <cell r="I571">
            <v>-478496.98</v>
          </cell>
        </row>
        <row r="572">
          <cell r="A572" t="str">
            <v>H43142LF</v>
          </cell>
          <cell r="B572">
            <v>-2180995.23</v>
          </cell>
          <cell r="C572">
            <v>9594.3179999999993</v>
          </cell>
          <cell r="D572">
            <v>-2190589.548</v>
          </cell>
          <cell r="E572">
            <v>-2692842.3</v>
          </cell>
          <cell r="F572">
            <v>-20072.419999999925</v>
          </cell>
          <cell r="G572">
            <v>-911150</v>
          </cell>
          <cell r="H572">
            <v>2742537.76</v>
          </cell>
          <cell r="I572">
            <v>-4504157.6399999997</v>
          </cell>
        </row>
        <row r="573">
          <cell r="A573" t="str">
            <v>H4009KA</v>
          </cell>
          <cell r="B573">
            <v>14254.68</v>
          </cell>
          <cell r="C573">
            <v>0</v>
          </cell>
          <cell r="D573">
            <v>14254.68</v>
          </cell>
          <cell r="E573">
            <v>14254.68</v>
          </cell>
          <cell r="F573">
            <v>-4219.2299999999996</v>
          </cell>
          <cell r="G573">
            <v>-3651.95</v>
          </cell>
          <cell r="H573">
            <v>51947.48</v>
          </cell>
          <cell r="I573">
            <v>-29821.62</v>
          </cell>
        </row>
        <row r="574">
          <cell r="A574" t="str">
            <v>H40212LK</v>
          </cell>
          <cell r="B574">
            <v>14544.56</v>
          </cell>
          <cell r="C574">
            <v>30426.141</v>
          </cell>
          <cell r="D574">
            <v>-15881.581</v>
          </cell>
          <cell r="E574">
            <v>7524.46</v>
          </cell>
          <cell r="F574">
            <v>-40027.71</v>
          </cell>
          <cell r="G574">
            <v>0</v>
          </cell>
          <cell r="H574">
            <v>79642.009999999995</v>
          </cell>
          <cell r="I574">
            <v>-32089.84</v>
          </cell>
        </row>
        <row r="575">
          <cell r="A575" t="str">
            <v>H45001YT</v>
          </cell>
          <cell r="B575">
            <v>-150618.96</v>
          </cell>
          <cell r="C575">
            <v>5022.5</v>
          </cell>
          <cell r="D575">
            <v>-155641.46</v>
          </cell>
          <cell r="E575">
            <v>-150618.96</v>
          </cell>
          <cell r="F575">
            <v>0</v>
          </cell>
          <cell r="G575">
            <v>0</v>
          </cell>
          <cell r="H575">
            <v>182479.84</v>
          </cell>
          <cell r="I575">
            <v>-333098.8</v>
          </cell>
        </row>
        <row r="576">
          <cell r="A576" t="str">
            <v>H45202CZ</v>
          </cell>
          <cell r="B576">
            <v>73199.460000000006</v>
          </cell>
          <cell r="C576">
            <v>58190.288000000008</v>
          </cell>
          <cell r="D576">
            <v>15009.171999999999</v>
          </cell>
          <cell r="E576">
            <v>71620.47</v>
          </cell>
          <cell r="F576">
            <v>-2238.08</v>
          </cell>
          <cell r="G576">
            <v>0</v>
          </cell>
          <cell r="H576">
            <v>238898.39</v>
          </cell>
          <cell r="I576">
            <v>-165039.84</v>
          </cell>
        </row>
        <row r="577">
          <cell r="A577" t="str">
            <v>H45011AR</v>
          </cell>
          <cell r="B577">
            <v>47572.2</v>
          </cell>
          <cell r="C577">
            <v>21525</v>
          </cell>
          <cell r="D577">
            <v>26047.200000000001</v>
          </cell>
          <cell r="E577">
            <v>47572.2</v>
          </cell>
          <cell r="F577">
            <v>-6995</v>
          </cell>
          <cell r="G577">
            <v>-1400</v>
          </cell>
          <cell r="H577">
            <v>166285</v>
          </cell>
          <cell r="I577">
            <v>-107483.8</v>
          </cell>
        </row>
        <row r="578">
          <cell r="A578" t="str">
            <v>H45011AS</v>
          </cell>
          <cell r="B578">
            <v>70410.5</v>
          </cell>
          <cell r="C578">
            <v>7175</v>
          </cell>
          <cell r="D578">
            <v>63235.5</v>
          </cell>
          <cell r="E578">
            <v>70410.5</v>
          </cell>
          <cell r="F578">
            <v>-4305</v>
          </cell>
          <cell r="G578">
            <v>-10500</v>
          </cell>
          <cell r="H578">
            <v>252420</v>
          </cell>
          <cell r="I578">
            <v>-162899.5</v>
          </cell>
        </row>
        <row r="579">
          <cell r="A579" t="str">
            <v>H45011AN</v>
          </cell>
          <cell r="B579">
            <v>86716.25</v>
          </cell>
          <cell r="C579">
            <v>17578.75</v>
          </cell>
          <cell r="D579">
            <v>69137.5</v>
          </cell>
          <cell r="E579">
            <v>86716.25</v>
          </cell>
          <cell r="F579">
            <v>-19013.75</v>
          </cell>
          <cell r="G579">
            <v>-11900</v>
          </cell>
          <cell r="H579">
            <v>320880</v>
          </cell>
          <cell r="I579">
            <v>-200738.75</v>
          </cell>
        </row>
        <row r="580">
          <cell r="A580" t="str">
            <v>H46022MT</v>
          </cell>
          <cell r="B580">
            <v>154793.32999999999</v>
          </cell>
          <cell r="C580">
            <v>80235.320000000007</v>
          </cell>
          <cell r="D580">
            <v>74558.009999999995</v>
          </cell>
          <cell r="E580">
            <v>77022.720000000001</v>
          </cell>
          <cell r="F580">
            <v>-724041.54</v>
          </cell>
          <cell r="G580">
            <v>0</v>
          </cell>
          <cell r="H580">
            <v>1169133.07</v>
          </cell>
          <cell r="I580">
            <v>-366906.17</v>
          </cell>
        </row>
        <row r="581">
          <cell r="A581" t="str">
            <v>H45001YW</v>
          </cell>
          <cell r="B581">
            <v>-10063.08</v>
          </cell>
          <cell r="C581">
            <v>0</v>
          </cell>
          <cell r="D581">
            <v>-10063.08</v>
          </cell>
          <cell r="E581">
            <v>-10063.08</v>
          </cell>
          <cell r="F581">
            <v>-4292.59</v>
          </cell>
          <cell r="G581">
            <v>0</v>
          </cell>
          <cell r="H581">
            <v>18962.5</v>
          </cell>
          <cell r="I581">
            <v>-24732.99</v>
          </cell>
        </row>
        <row r="582">
          <cell r="A582" t="str">
            <v>H44002LA</v>
          </cell>
          <cell r="B582">
            <v>2135205.54</v>
          </cell>
          <cell r="C582">
            <v>39286.968999999997</v>
          </cell>
          <cell r="D582">
            <v>2095918.5710000002</v>
          </cell>
          <cell r="E582">
            <v>2135205.54</v>
          </cell>
          <cell r="F582">
            <v>-8.7311491370201111E-11</v>
          </cell>
          <cell r="G582">
            <v>0</v>
          </cell>
          <cell r="H582">
            <v>7433964.3399999999</v>
          </cell>
          <cell r="I582">
            <v>-5259471.83</v>
          </cell>
        </row>
        <row r="583">
          <cell r="A583" t="str">
            <v>H4730MR</v>
          </cell>
          <cell r="B583">
            <v>3203488.86</v>
          </cell>
          <cell r="C583">
            <v>714514.2</v>
          </cell>
          <cell r="D583">
            <v>2488974.66</v>
          </cell>
          <cell r="E583">
            <v>1219926.46</v>
          </cell>
          <cell r="F583">
            <v>9512357.8999999985</v>
          </cell>
          <cell r="G583">
            <v>0</v>
          </cell>
          <cell r="H583">
            <v>0</v>
          </cell>
          <cell r="I583">
            <v>-8292431.4400000004</v>
          </cell>
        </row>
        <row r="584">
          <cell r="A584" t="str">
            <v>H4901PC</v>
          </cell>
          <cell r="B584">
            <v>106735.88</v>
          </cell>
          <cell r="C584">
            <v>0</v>
          </cell>
          <cell r="D584">
            <v>106735.88</v>
          </cell>
          <cell r="E584">
            <v>106735.88</v>
          </cell>
          <cell r="F584">
            <v>-14994.77</v>
          </cell>
          <cell r="G584">
            <v>-95244.56</v>
          </cell>
          <cell r="H584">
            <v>495351.86</v>
          </cell>
          <cell r="I584">
            <v>-278376.65000000002</v>
          </cell>
        </row>
        <row r="585">
          <cell r="A585" t="str">
            <v>H45202WB</v>
          </cell>
          <cell r="B585">
            <v>306202.96000000002</v>
          </cell>
          <cell r="C585">
            <v>139063.554</v>
          </cell>
          <cell r="D585">
            <v>167139.40599999999</v>
          </cell>
          <cell r="E585">
            <v>155339.01999999999</v>
          </cell>
          <cell r="F585">
            <v>-2919.2299999999905</v>
          </cell>
          <cell r="G585">
            <v>0</v>
          </cell>
          <cell r="H585">
            <v>975619.18</v>
          </cell>
          <cell r="I585">
            <v>-817360.93</v>
          </cell>
        </row>
        <row r="586">
          <cell r="A586" t="str">
            <v>H4901PB</v>
          </cell>
          <cell r="B586">
            <v>-145977.82</v>
          </cell>
          <cell r="C586">
            <v>0</v>
          </cell>
          <cell r="D586">
            <v>-145977.82</v>
          </cell>
          <cell r="E586">
            <v>-145977.82</v>
          </cell>
          <cell r="F586">
            <v>-6809.2600000000093</v>
          </cell>
          <cell r="G586">
            <v>-117316.72</v>
          </cell>
          <cell r="H586">
            <v>369064.31</v>
          </cell>
          <cell r="I586">
            <v>-390916.15</v>
          </cell>
        </row>
        <row r="587">
          <cell r="A587" t="str">
            <v>H45001YH</v>
          </cell>
          <cell r="B587">
            <v>-56754.49</v>
          </cell>
          <cell r="C587">
            <v>28700</v>
          </cell>
          <cell r="D587">
            <v>-85454.49</v>
          </cell>
          <cell r="E587">
            <v>-56754.49</v>
          </cell>
          <cell r="F587">
            <v>-88.650000000001455</v>
          </cell>
          <cell r="G587">
            <v>0</v>
          </cell>
          <cell r="H587">
            <v>97503.46</v>
          </cell>
          <cell r="I587">
            <v>-154169.29999999999</v>
          </cell>
        </row>
        <row r="588">
          <cell r="A588" t="str">
            <v>H4901PE</v>
          </cell>
          <cell r="B588">
            <v>330345.96000000002</v>
          </cell>
          <cell r="C588">
            <v>0</v>
          </cell>
          <cell r="D588">
            <v>330345.96000000002</v>
          </cell>
          <cell r="E588">
            <v>330345.96000000002</v>
          </cell>
          <cell r="F588">
            <v>-37572.85</v>
          </cell>
          <cell r="G588">
            <v>-135145.32</v>
          </cell>
          <cell r="H588">
            <v>1450848.2</v>
          </cell>
          <cell r="I588">
            <v>-947784.07</v>
          </cell>
        </row>
        <row r="589">
          <cell r="A589" t="str">
            <v>H45001YS</v>
          </cell>
          <cell r="B589">
            <v>-47850</v>
          </cell>
          <cell r="C589">
            <v>18834.375</v>
          </cell>
          <cell r="D589">
            <v>-66684.375</v>
          </cell>
          <cell r="E589">
            <v>-47850</v>
          </cell>
          <cell r="F589">
            <v>-63.659999999999854</v>
          </cell>
          <cell r="G589">
            <v>0</v>
          </cell>
          <cell r="H589">
            <v>91234.61</v>
          </cell>
          <cell r="I589">
            <v>-139020.95000000001</v>
          </cell>
        </row>
        <row r="590">
          <cell r="A590" t="str">
            <v>H45001NC</v>
          </cell>
          <cell r="B590">
            <v>-29768</v>
          </cell>
          <cell r="C590">
            <v>0</v>
          </cell>
          <cell r="D590">
            <v>-29768</v>
          </cell>
          <cell r="E590">
            <v>-107636</v>
          </cell>
          <cell r="F590">
            <v>-8026</v>
          </cell>
          <cell r="G590">
            <v>0</v>
          </cell>
          <cell r="H590">
            <v>-11718</v>
          </cell>
          <cell r="I590">
            <v>-87892</v>
          </cell>
        </row>
        <row r="591">
          <cell r="A591" t="str">
            <v>H45011ED</v>
          </cell>
          <cell r="B591">
            <v>680459.05</v>
          </cell>
          <cell r="C591">
            <v>0</v>
          </cell>
          <cell r="D591">
            <v>680459.05</v>
          </cell>
          <cell r="E591">
            <v>680459.05</v>
          </cell>
          <cell r="F591">
            <v>-101196.71</v>
          </cell>
          <cell r="G591">
            <v>-26260.5</v>
          </cell>
          <cell r="H591">
            <v>2914071.19</v>
          </cell>
          <cell r="I591">
            <v>-2079237.92</v>
          </cell>
        </row>
        <row r="592">
          <cell r="A592" t="str">
            <v>H4730MP</v>
          </cell>
          <cell r="B592">
            <v>257335.4</v>
          </cell>
          <cell r="C592">
            <v>0</v>
          </cell>
          <cell r="D592">
            <v>257335.4</v>
          </cell>
          <cell r="E592">
            <v>257335.4</v>
          </cell>
          <cell r="F592">
            <v>1044398.82</v>
          </cell>
          <cell r="G592">
            <v>0</v>
          </cell>
          <cell r="H592">
            <v>0</v>
          </cell>
          <cell r="I592">
            <v>-787063.42</v>
          </cell>
        </row>
        <row r="593">
          <cell r="A593" t="str">
            <v>H45001KC</v>
          </cell>
          <cell r="B593">
            <v>-5732.99</v>
          </cell>
          <cell r="C593">
            <v>14396.916999999999</v>
          </cell>
          <cell r="D593">
            <v>-20129.906999999999</v>
          </cell>
          <cell r="E593">
            <v>-23629.87</v>
          </cell>
          <cell r="F593">
            <v>-17896.86</v>
          </cell>
          <cell r="G593">
            <v>0</v>
          </cell>
          <cell r="H593">
            <v>12163.85</v>
          </cell>
          <cell r="I593">
            <v>-17896.86</v>
          </cell>
        </row>
        <row r="594">
          <cell r="A594" t="str">
            <v>H7348C</v>
          </cell>
          <cell r="B594">
            <v>98511.78</v>
          </cell>
          <cell r="C594">
            <v>41071.558000000005</v>
          </cell>
          <cell r="D594">
            <v>57440.222000000002</v>
          </cell>
          <cell r="E594">
            <v>-149463.42000000001</v>
          </cell>
          <cell r="F594">
            <v>-290853.58</v>
          </cell>
          <cell r="G594">
            <v>-49104</v>
          </cell>
          <cell r="H594">
            <v>519602.28</v>
          </cell>
          <cell r="I594">
            <v>-310381.84000000003</v>
          </cell>
        </row>
        <row r="595">
          <cell r="A595" t="str">
            <v>H4760DM</v>
          </cell>
          <cell r="B595">
            <v>11795.25</v>
          </cell>
          <cell r="C595">
            <v>0</v>
          </cell>
          <cell r="D595">
            <v>11795.25</v>
          </cell>
          <cell r="E595">
            <v>11486.29</v>
          </cell>
          <cell r="F595">
            <v>51824.34</v>
          </cell>
          <cell r="G595">
            <v>0</v>
          </cell>
          <cell r="H595">
            <v>0</v>
          </cell>
          <cell r="I595">
            <v>-38883.65</v>
          </cell>
        </row>
        <row r="596">
          <cell r="A596" t="str">
            <v>H40412LC</v>
          </cell>
          <cell r="B596">
            <v>925298.14</v>
          </cell>
          <cell r="C596">
            <v>416093.61600000004</v>
          </cell>
          <cell r="D596">
            <v>509204.52399999998</v>
          </cell>
          <cell r="E596">
            <v>925298.14</v>
          </cell>
          <cell r="F596">
            <v>-14330.379999999859</v>
          </cell>
          <cell r="G596">
            <v>0</v>
          </cell>
          <cell r="H596">
            <v>4068734.92</v>
          </cell>
          <cell r="I596">
            <v>-3121941.21</v>
          </cell>
        </row>
        <row r="597">
          <cell r="A597" t="str">
            <v>H40412LE</v>
          </cell>
          <cell r="B597">
            <v>433848.46</v>
          </cell>
          <cell r="C597">
            <v>207344.07</v>
          </cell>
          <cell r="D597">
            <v>226504.39</v>
          </cell>
          <cell r="E597">
            <v>433848.46</v>
          </cell>
          <cell r="F597">
            <v>-48786.78</v>
          </cell>
          <cell r="G597">
            <v>0</v>
          </cell>
          <cell r="H597">
            <v>1983301.63</v>
          </cell>
          <cell r="I597">
            <v>-1496600.82</v>
          </cell>
        </row>
        <row r="598">
          <cell r="A598" t="str">
            <v>H45001YD</v>
          </cell>
          <cell r="B598">
            <v>-155654.84</v>
          </cell>
          <cell r="C598">
            <v>84359.96</v>
          </cell>
          <cell r="D598">
            <v>-240014.8</v>
          </cell>
          <cell r="E598">
            <v>-155654.84</v>
          </cell>
          <cell r="F598">
            <v>0</v>
          </cell>
          <cell r="G598">
            <v>0</v>
          </cell>
          <cell r="H598">
            <v>425212.66</v>
          </cell>
          <cell r="I598">
            <v>-580867.5</v>
          </cell>
        </row>
        <row r="599">
          <cell r="A599" t="str">
            <v>H45511CA</v>
          </cell>
          <cell r="B599">
            <v>98120.320000000007</v>
          </cell>
          <cell r="C599">
            <v>69585.025999999998</v>
          </cell>
          <cell r="D599">
            <v>28535.293999999994</v>
          </cell>
          <cell r="E599">
            <v>98120.320000000007</v>
          </cell>
          <cell r="F599">
            <v>0</v>
          </cell>
          <cell r="G599">
            <v>0</v>
          </cell>
          <cell r="H599">
            <v>467318.97</v>
          </cell>
          <cell r="I599">
            <v>-369198.65</v>
          </cell>
        </row>
        <row r="600">
          <cell r="A600" t="str">
            <v>H40202LB</v>
          </cell>
          <cell r="B600">
            <v>469118.52</v>
          </cell>
          <cell r="C600">
            <v>47249.83</v>
          </cell>
          <cell r="D600">
            <v>421868.69</v>
          </cell>
          <cell r="E600">
            <v>-699359.45</v>
          </cell>
          <cell r="F600">
            <v>97605.920000000158</v>
          </cell>
          <cell r="G600">
            <v>0</v>
          </cell>
          <cell r="H600">
            <v>1076180.1499999999</v>
          </cell>
          <cell r="I600">
            <v>-1873145.52</v>
          </cell>
        </row>
        <row r="601">
          <cell r="A601" t="str">
            <v>H4120KD</v>
          </cell>
          <cell r="B601">
            <v>-3685.84</v>
          </cell>
          <cell r="C601">
            <v>15775.994999999999</v>
          </cell>
          <cell r="D601">
            <v>-19461.834999999999</v>
          </cell>
          <cell r="E601">
            <v>-3685.84</v>
          </cell>
          <cell r="F601">
            <v>-35758.870000000003</v>
          </cell>
          <cell r="G601">
            <v>0</v>
          </cell>
          <cell r="H601">
            <v>46797.25</v>
          </cell>
          <cell r="I601">
            <v>-14724.22</v>
          </cell>
        </row>
        <row r="602">
          <cell r="A602" t="str">
            <v>H4550SZ</v>
          </cell>
          <cell r="B602">
            <v>101949.28</v>
          </cell>
          <cell r="C602">
            <v>33408.767999999996</v>
          </cell>
          <cell r="D602">
            <v>68540.511999999988</v>
          </cell>
          <cell r="E602">
            <v>52905.73</v>
          </cell>
          <cell r="F602">
            <v>-16136.82</v>
          </cell>
          <cell r="G602">
            <v>-119489.66</v>
          </cell>
          <cell r="H602">
            <v>627983.88</v>
          </cell>
          <cell r="I602">
            <v>-435134.99</v>
          </cell>
        </row>
        <row r="603">
          <cell r="A603" t="str">
            <v>H40212LD</v>
          </cell>
          <cell r="B603">
            <v>24956.83</v>
          </cell>
          <cell r="C603">
            <v>71944.504000000001</v>
          </cell>
          <cell r="D603">
            <v>-46987.673999999999</v>
          </cell>
          <cell r="E603">
            <v>24956.83</v>
          </cell>
          <cell r="F603">
            <v>-6692.5</v>
          </cell>
          <cell r="G603">
            <v>0</v>
          </cell>
          <cell r="H603">
            <v>140273.65</v>
          </cell>
          <cell r="I603">
            <v>-108624.32000000001</v>
          </cell>
        </row>
        <row r="604">
          <cell r="A604" t="str">
            <v>H42162LE</v>
          </cell>
          <cell r="B604">
            <v>896877.15</v>
          </cell>
          <cell r="C604">
            <v>213924.024</v>
          </cell>
          <cell r="D604">
            <v>682953.12600000005</v>
          </cell>
          <cell r="E604">
            <v>245540.99</v>
          </cell>
          <cell r="F604">
            <v>80438.31</v>
          </cell>
          <cell r="G604">
            <v>0</v>
          </cell>
          <cell r="H604">
            <v>4097965.39</v>
          </cell>
          <cell r="I604">
            <v>-3932862.71</v>
          </cell>
        </row>
        <row r="605">
          <cell r="A605" t="str">
            <v>H40562LA</v>
          </cell>
          <cell r="B605">
            <v>26091.03</v>
          </cell>
          <cell r="C605">
            <v>5620.0780000000004</v>
          </cell>
          <cell r="D605">
            <v>20470.951999999997</v>
          </cell>
          <cell r="E605">
            <v>9723.26</v>
          </cell>
          <cell r="F605">
            <v>-52457.95</v>
          </cell>
          <cell r="G605">
            <v>0</v>
          </cell>
          <cell r="H605">
            <v>177276.96</v>
          </cell>
          <cell r="I605">
            <v>-115095.75</v>
          </cell>
        </row>
        <row r="606">
          <cell r="A606" t="str">
            <v>H45001FC</v>
          </cell>
          <cell r="B606">
            <v>-41383.040000000001</v>
          </cell>
          <cell r="C606">
            <v>32985.300000000003</v>
          </cell>
          <cell r="D606">
            <v>-74368.34</v>
          </cell>
          <cell r="E606">
            <v>-165532.13</v>
          </cell>
          <cell r="F606">
            <v>41383.019999999997</v>
          </cell>
          <cell r="G606">
            <v>0</v>
          </cell>
          <cell r="H606">
            <v>0</v>
          </cell>
          <cell r="I606">
            <v>-206915.15</v>
          </cell>
        </row>
        <row r="607">
          <cell r="A607" t="str">
            <v>H42172LH</v>
          </cell>
          <cell r="B607">
            <v>277746.34999999998</v>
          </cell>
          <cell r="C607">
            <v>204670.141</v>
          </cell>
          <cell r="D607">
            <v>73076.209000000032</v>
          </cell>
          <cell r="E607">
            <v>218462.94</v>
          </cell>
          <cell r="F607">
            <v>-1358200</v>
          </cell>
          <cell r="G607">
            <v>0</v>
          </cell>
          <cell r="H607">
            <v>3096643.85</v>
          </cell>
          <cell r="I607">
            <v>-1519980.91</v>
          </cell>
        </row>
        <row r="608">
          <cell r="A608" t="str">
            <v>H45011SZ</v>
          </cell>
          <cell r="B608">
            <v>-60266.99</v>
          </cell>
          <cell r="C608">
            <v>10586.776</v>
          </cell>
          <cell r="D608">
            <v>-70853.766000000032</v>
          </cell>
          <cell r="E608">
            <v>-66219.69</v>
          </cell>
          <cell r="F608">
            <v>-13233.46</v>
          </cell>
          <cell r="G608">
            <v>-30238.58</v>
          </cell>
          <cell r="H608">
            <v>334765.46000000002</v>
          </cell>
          <cell r="I608">
            <v>-357513.11</v>
          </cell>
        </row>
        <row r="609">
          <cell r="A609" t="str">
            <v>H42162LN</v>
          </cell>
          <cell r="B609">
            <v>-44724.03</v>
          </cell>
          <cell r="C609">
            <v>15044.233</v>
          </cell>
          <cell r="D609">
            <v>-59768.262999999999</v>
          </cell>
          <cell r="E609">
            <v>-81823.649999999994</v>
          </cell>
          <cell r="F609">
            <v>0</v>
          </cell>
          <cell r="G609">
            <v>0</v>
          </cell>
          <cell r="H609">
            <v>194144.34</v>
          </cell>
          <cell r="I609">
            <v>-275967.99</v>
          </cell>
        </row>
        <row r="610">
          <cell r="A610" t="str">
            <v>H45001LB</v>
          </cell>
          <cell r="B610">
            <v>-97071.29</v>
          </cell>
          <cell r="C610">
            <v>0</v>
          </cell>
          <cell r="D610">
            <v>-97071.29</v>
          </cell>
          <cell r="E610">
            <v>-902325.29</v>
          </cell>
          <cell r="F610">
            <v>91963.44</v>
          </cell>
          <cell r="G610">
            <v>-27903.58</v>
          </cell>
          <cell r="H610">
            <v>-222888.87</v>
          </cell>
          <cell r="I610">
            <v>-718637.35</v>
          </cell>
        </row>
        <row r="611">
          <cell r="A611" t="str">
            <v>H4901TG</v>
          </cell>
          <cell r="B611">
            <v>1152965.21</v>
          </cell>
          <cell r="C611">
            <v>0</v>
          </cell>
          <cell r="D611">
            <v>1152965.21</v>
          </cell>
          <cell r="E611">
            <v>1152965.21</v>
          </cell>
          <cell r="F611">
            <v>10037766.700000001</v>
          </cell>
          <cell r="G611">
            <v>0</v>
          </cell>
          <cell r="H611">
            <v>0</v>
          </cell>
          <cell r="I611">
            <v>-8884801.4900000021</v>
          </cell>
        </row>
        <row r="612">
          <cell r="A612" t="str">
            <v>H4901WB</v>
          </cell>
          <cell r="B612">
            <v>65961.2</v>
          </cell>
          <cell r="C612">
            <v>57758.325000000004</v>
          </cell>
          <cell r="D612">
            <v>8202.8749999999964</v>
          </cell>
          <cell r="E612">
            <v>65961.2</v>
          </cell>
          <cell r="F612">
            <v>592659.03</v>
          </cell>
          <cell r="G612">
            <v>0</v>
          </cell>
          <cell r="H612">
            <v>0</v>
          </cell>
          <cell r="I612">
            <v>-543159.93000000005</v>
          </cell>
        </row>
        <row r="613">
          <cell r="A613" t="str">
            <v>H40412LD</v>
          </cell>
          <cell r="B613">
            <v>328746.46999999997</v>
          </cell>
          <cell r="C613">
            <v>235518.6</v>
          </cell>
          <cell r="D613">
            <v>93227.870000000054</v>
          </cell>
          <cell r="E613">
            <v>328746.46999999997</v>
          </cell>
          <cell r="F613">
            <v>-20854.170000000158</v>
          </cell>
          <cell r="G613">
            <v>0</v>
          </cell>
          <cell r="H613">
            <v>3193648.63</v>
          </cell>
          <cell r="I613">
            <v>-2844047.99</v>
          </cell>
        </row>
        <row r="614">
          <cell r="A614" t="str">
            <v>E8310KA</v>
          </cell>
          <cell r="B614">
            <v>5928.47</v>
          </cell>
          <cell r="C614">
            <v>0</v>
          </cell>
          <cell r="D614">
            <v>5928.47</v>
          </cell>
          <cell r="E614">
            <v>-1509.82</v>
          </cell>
          <cell r="F614">
            <v>0</v>
          </cell>
          <cell r="G614">
            <v>49588.800000000003</v>
          </cell>
          <cell r="H614">
            <v>0</v>
          </cell>
          <cell r="I614">
            <v>-52387.42</v>
          </cell>
        </row>
        <row r="615">
          <cell r="A615" t="str">
            <v>H46022CB</v>
          </cell>
          <cell r="B615">
            <v>-1910.76</v>
          </cell>
          <cell r="C615">
            <v>0</v>
          </cell>
          <cell r="D615">
            <v>-1910.76</v>
          </cell>
          <cell r="E615">
            <v>-20063.61</v>
          </cell>
          <cell r="F615">
            <v>-1910.82</v>
          </cell>
          <cell r="G615">
            <v>0</v>
          </cell>
          <cell r="H615">
            <v>0</v>
          </cell>
          <cell r="I615">
            <v>-18152.79</v>
          </cell>
        </row>
        <row r="616">
          <cell r="A616" t="str">
            <v>H45202LM</v>
          </cell>
          <cell r="B616">
            <v>-19183.830000000002</v>
          </cell>
          <cell r="C616">
            <v>3484.59</v>
          </cell>
          <cell r="D616">
            <v>-22668.42</v>
          </cell>
          <cell r="E616">
            <v>-68581.759999999995</v>
          </cell>
          <cell r="F616">
            <v>-2936.91</v>
          </cell>
          <cell r="G616">
            <v>-61138.92</v>
          </cell>
          <cell r="H616">
            <v>183421.2</v>
          </cell>
          <cell r="I616">
            <v>-187927.13</v>
          </cell>
        </row>
        <row r="617">
          <cell r="A617" t="str">
            <v>H45001JN</v>
          </cell>
          <cell r="B617">
            <v>74832.35999999987</v>
          </cell>
          <cell r="C617">
            <v>145493.42000000001</v>
          </cell>
          <cell r="D617">
            <v>-70661.060000000056</v>
          </cell>
          <cell r="E617">
            <v>-1399390.13</v>
          </cell>
          <cell r="F617">
            <v>-39843.839999999997</v>
          </cell>
          <cell r="G617">
            <v>0</v>
          </cell>
          <cell r="H617">
            <v>-470481.9</v>
          </cell>
          <cell r="I617">
            <v>-889064.39</v>
          </cell>
        </row>
        <row r="618">
          <cell r="A618" t="str">
            <v>H45001WB</v>
          </cell>
          <cell r="B618">
            <v>329673.51</v>
          </cell>
          <cell r="C618">
            <v>145480.79199999999</v>
          </cell>
          <cell r="D618">
            <v>184192.71799999999</v>
          </cell>
          <cell r="E618">
            <v>329673.51</v>
          </cell>
          <cell r="F618">
            <v>-36370.199999999997</v>
          </cell>
          <cell r="G618">
            <v>0</v>
          </cell>
          <cell r="H618">
            <v>4352933.6399999997</v>
          </cell>
          <cell r="I618">
            <v>-3986889.93</v>
          </cell>
        </row>
        <row r="619">
          <cell r="A619" t="str">
            <v>H4840JH</v>
          </cell>
          <cell r="B619">
            <v>4485.4399999999996</v>
          </cell>
          <cell r="C619">
            <v>14839.501</v>
          </cell>
          <cell r="D619">
            <v>-10354.061000000002</v>
          </cell>
          <cell r="E619">
            <v>-63253.5</v>
          </cell>
          <cell r="F619">
            <v>-17940.5</v>
          </cell>
          <cell r="G619">
            <v>0</v>
          </cell>
          <cell r="H619">
            <v>12622.29</v>
          </cell>
          <cell r="I619">
            <v>-57935.29</v>
          </cell>
        </row>
        <row r="620">
          <cell r="A620" t="str">
            <v>H45511AA</v>
          </cell>
          <cell r="B620">
            <v>-14871.08</v>
          </cell>
          <cell r="C620">
            <v>4467.134</v>
          </cell>
          <cell r="D620">
            <v>-19338.214</v>
          </cell>
          <cell r="E620">
            <v>-14871.08</v>
          </cell>
          <cell r="F620">
            <v>-2233.5699999999924</v>
          </cell>
          <cell r="G620">
            <v>0</v>
          </cell>
          <cell r="H620">
            <v>220918.54</v>
          </cell>
          <cell r="I620">
            <v>-233556.05</v>
          </cell>
        </row>
        <row r="621">
          <cell r="A621" t="str">
            <v>H45001YZ</v>
          </cell>
          <cell r="B621">
            <v>16316.12</v>
          </cell>
          <cell r="C621">
            <v>26328.367999999999</v>
          </cell>
          <cell r="D621">
            <v>-10012.247999999992</v>
          </cell>
          <cell r="E621">
            <v>16316.12</v>
          </cell>
          <cell r="F621">
            <v>-2393.4900000000052</v>
          </cell>
          <cell r="G621">
            <v>0</v>
          </cell>
          <cell r="H621">
            <v>276621.88</v>
          </cell>
          <cell r="I621">
            <v>-257912.27</v>
          </cell>
        </row>
        <row r="622">
          <cell r="A622" t="str">
            <v>H48301B</v>
          </cell>
          <cell r="B622">
            <v>-2591.2199999999998</v>
          </cell>
          <cell r="C622">
            <v>0</v>
          </cell>
          <cell r="D622">
            <v>-2591.2199999999998</v>
          </cell>
          <cell r="E622">
            <v>-2591.2199999999998</v>
          </cell>
          <cell r="F622">
            <v>-2591.2100000000064</v>
          </cell>
          <cell r="G622">
            <v>0</v>
          </cell>
          <cell r="H622">
            <v>45324.62</v>
          </cell>
          <cell r="I622">
            <v>-44674.04</v>
          </cell>
        </row>
        <row r="623">
          <cell r="A623" t="str">
            <v>H43022LH</v>
          </cell>
          <cell r="B623">
            <v>-256857.68</v>
          </cell>
          <cell r="C623">
            <v>83125.26400000001</v>
          </cell>
          <cell r="D623">
            <v>-330950.93400000001</v>
          </cell>
          <cell r="E623">
            <v>-595475.25</v>
          </cell>
          <cell r="F623">
            <v>0</v>
          </cell>
          <cell r="G623">
            <v>-231600.58</v>
          </cell>
          <cell r="H623">
            <v>4228255.3899999997</v>
          </cell>
          <cell r="I623">
            <v>-4584434.21</v>
          </cell>
        </row>
        <row r="624">
          <cell r="A624" t="str">
            <v>TOTAL ALL IDS LT 5K</v>
          </cell>
          <cell r="B624">
            <v>538398.31000000006</v>
          </cell>
          <cell r="C624">
            <v>0</v>
          </cell>
          <cell r="D624">
            <v>538398.31000000006</v>
          </cell>
          <cell r="E624">
            <v>-885571.05</v>
          </cell>
          <cell r="F624">
            <v>11140906.889999999</v>
          </cell>
          <cell r="G624">
            <v>-16585.759999999998</v>
          </cell>
          <cell r="H624">
            <v>1179280.95</v>
          </cell>
          <cell r="I624">
            <v>-13059996.41</v>
          </cell>
        </row>
        <row r="625">
          <cell r="A625" t="str">
            <v>H4901TH</v>
          </cell>
          <cell r="B625">
            <v>-109516.24</v>
          </cell>
          <cell r="C625">
            <v>0</v>
          </cell>
          <cell r="D625">
            <v>-109516.24</v>
          </cell>
          <cell r="E625">
            <v>-109516.24</v>
          </cell>
          <cell r="F625">
            <v>2684035.08</v>
          </cell>
          <cell r="G625">
            <v>0</v>
          </cell>
          <cell r="H625">
            <v>0</v>
          </cell>
          <cell r="I625">
            <v>-2793551.32</v>
          </cell>
        </row>
        <row r="626">
          <cell r="A626" t="str">
            <v>H45001BW</v>
          </cell>
          <cell r="B626">
            <v>1135.24</v>
          </cell>
          <cell r="C626">
            <v>12772.84</v>
          </cell>
          <cell r="D626">
            <v>-11637.6</v>
          </cell>
          <cell r="E626">
            <v>-30067.599999999999</v>
          </cell>
          <cell r="F626">
            <v>8935.9500000000007</v>
          </cell>
          <cell r="G626">
            <v>0</v>
          </cell>
          <cell r="H626">
            <v>0</v>
          </cell>
          <cell r="I626">
            <v>-39003.550000000003</v>
          </cell>
        </row>
        <row r="627">
          <cell r="A627" t="str">
            <v>H41162LG</v>
          </cell>
          <cell r="B627">
            <v>10901.06</v>
          </cell>
          <cell r="C627">
            <v>4500.652</v>
          </cell>
          <cell r="D627">
            <v>6400.4080000000031</v>
          </cell>
          <cell r="E627">
            <v>-46348.39</v>
          </cell>
          <cell r="F627">
            <v>486.44999999995343</v>
          </cell>
          <cell r="G627">
            <v>0</v>
          </cell>
          <cell r="H627">
            <v>441888.87</v>
          </cell>
          <cell r="I627">
            <v>-488723.71</v>
          </cell>
        </row>
        <row r="628">
          <cell r="A628" t="str">
            <v>H45001TB</v>
          </cell>
          <cell r="B628">
            <v>-480.46000000000095</v>
          </cell>
          <cell r="C628">
            <v>1465.0740000000001</v>
          </cell>
          <cell r="D628">
            <v>-1945.5340000000015</v>
          </cell>
          <cell r="E628">
            <v>-480.46000000000095</v>
          </cell>
          <cell r="F628">
            <v>0</v>
          </cell>
          <cell r="G628">
            <v>0</v>
          </cell>
          <cell r="H628">
            <v>79463.53</v>
          </cell>
          <cell r="I628">
            <v>-79943.990000000005</v>
          </cell>
        </row>
        <row r="629">
          <cell r="A629" t="str">
            <v>H4732MR</v>
          </cell>
          <cell r="B629">
            <v>8082.5</v>
          </cell>
          <cell r="C629">
            <v>0</v>
          </cell>
          <cell r="D629">
            <v>8082.5</v>
          </cell>
          <cell r="E629">
            <v>-44247.3</v>
          </cell>
          <cell r="F629">
            <v>1471026.44</v>
          </cell>
          <cell r="G629">
            <v>0</v>
          </cell>
          <cell r="H629">
            <v>0</v>
          </cell>
          <cell r="I629">
            <v>-1515273.74</v>
          </cell>
        </row>
        <row r="630">
          <cell r="A630" t="str">
            <v>H45282LA</v>
          </cell>
          <cell r="B630">
            <v>1089.54</v>
          </cell>
          <cell r="C630">
            <v>15449.07</v>
          </cell>
          <cell r="D630">
            <v>-14359.53</v>
          </cell>
          <cell r="E630">
            <v>-76811.42</v>
          </cell>
          <cell r="F630">
            <v>-139110.72</v>
          </cell>
          <cell r="G630">
            <v>0</v>
          </cell>
          <cell r="H630">
            <v>293315.94</v>
          </cell>
          <cell r="I630">
            <v>-225644.16</v>
          </cell>
        </row>
        <row r="631">
          <cell r="A631" t="str">
            <v>H45202CD</v>
          </cell>
          <cell r="B631">
            <v>0</v>
          </cell>
          <cell r="C631">
            <v>0</v>
          </cell>
          <cell r="D631">
            <v>0</v>
          </cell>
          <cell r="E631">
            <v>-3592.64</v>
          </cell>
          <cell r="F631">
            <v>0</v>
          </cell>
          <cell r="G631">
            <v>0</v>
          </cell>
          <cell r="H631">
            <v>0</v>
          </cell>
          <cell r="I631">
            <v>-3592.64</v>
          </cell>
        </row>
        <row r="632">
          <cell r="A632" t="str">
            <v>H46701G</v>
          </cell>
          <cell r="B632">
            <v>0</v>
          </cell>
          <cell r="C632">
            <v>0</v>
          </cell>
          <cell r="D632">
            <v>0</v>
          </cell>
          <cell r="E632">
            <v>0</v>
          </cell>
          <cell r="F632">
            <v>0</v>
          </cell>
          <cell r="G632">
            <v>0</v>
          </cell>
          <cell r="H632">
            <v>0</v>
          </cell>
          <cell r="I632">
            <v>0</v>
          </cell>
        </row>
        <row r="633">
          <cell r="A633" t="str">
            <v>NW9506GJ</v>
          </cell>
          <cell r="B633">
            <v>0</v>
          </cell>
          <cell r="C633">
            <v>0</v>
          </cell>
          <cell r="D633">
            <v>0</v>
          </cell>
          <cell r="E633">
            <v>0</v>
          </cell>
          <cell r="F633">
            <v>6030</v>
          </cell>
          <cell r="G633">
            <v>0</v>
          </cell>
          <cell r="H633">
            <v>0</v>
          </cell>
          <cell r="I633">
            <v>-6030</v>
          </cell>
        </row>
      </sheetData>
      <sheetData sheetId="7"/>
      <sheetData sheetId="8"/>
      <sheetData sheetId="9"/>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G"/>
      <sheetName val="FGMS"/>
      <sheetName val="Sheet2"/>
      <sheetName val="Wenger Analysis"/>
      <sheetName val="Book vs Estimate"/>
      <sheetName val="FG Obsol"/>
      <sheetName val="GL Summary"/>
      <sheetName val="MCOE Final Slow"/>
    </sheetNames>
    <sheetDataSet>
      <sheetData sheetId="0" refreshError="1">
        <row r="1">
          <cell r="A1" t="str">
            <v>ID</v>
          </cell>
          <cell r="B1" t="str">
            <v>Description</v>
          </cell>
          <cell r="C1" t="str">
            <v>Report Name</v>
          </cell>
          <cell r="D1" t="str">
            <v>March To Date Balance</v>
          </cell>
          <cell r="E1" t="str">
            <v>QTY</v>
          </cell>
          <cell r="F1" t="str">
            <v>2001 Physical Inventory</v>
          </cell>
          <cell r="G1" t="str">
            <v>I/O Since 2001 Physical</v>
          </cell>
          <cell r="H1" t="str">
            <v>Inv to Inv Inv to Non Inv to Scrap RG's</v>
          </cell>
          <cell r="I1" t="str">
            <v>Labor</v>
          </cell>
          <cell r="J1" t="str">
            <v>Manual JE's</v>
          </cell>
          <cell r="K1" t="str">
            <v>Payables</v>
          </cell>
          <cell r="L1" t="str">
            <v>Sales and Dispatches</v>
          </cell>
          <cell r="M1" t="str">
            <v>Oracle Transactions</v>
          </cell>
          <cell r="N1" t="str">
            <v>All Other Transactions</v>
          </cell>
          <cell r="O1" t="str">
            <v>Unit MSMT ICV</v>
          </cell>
          <cell r="P1" t="str">
            <v>Unit STAT ICV</v>
          </cell>
          <cell r="Q1" t="str">
            <v>ID Desc</v>
          </cell>
          <cell r="R1" t="str">
            <v>ID Matl Class</v>
          </cell>
        </row>
        <row r="2">
          <cell r="A2">
            <v>1</v>
          </cell>
          <cell r="B2" t="e">
            <v>#N/A</v>
          </cell>
          <cell r="C2" t="str">
            <v xml:space="preserve">ULTRASOUND MFG        </v>
          </cell>
          <cell r="D2">
            <v>-443168.75</v>
          </cell>
          <cell r="E2" t="e">
            <v>#DIV/0!</v>
          </cell>
          <cell r="F2">
            <v>0</v>
          </cell>
          <cell r="G2">
            <v>-443168.75</v>
          </cell>
          <cell r="H2">
            <v>0</v>
          </cell>
          <cell r="I2">
            <v>0</v>
          </cell>
          <cell r="J2">
            <v>0</v>
          </cell>
          <cell r="K2">
            <v>-443168.75</v>
          </cell>
          <cell r="L2">
            <v>0</v>
          </cell>
          <cell r="M2">
            <v>0</v>
          </cell>
          <cell r="N2">
            <v>0</v>
          </cell>
          <cell r="O2">
            <v>0</v>
          </cell>
          <cell r="P2">
            <v>0</v>
          </cell>
          <cell r="Q2" t="str">
            <v xml:space="preserve">                            </v>
          </cell>
          <cell r="R2" t="str">
            <v xml:space="preserve">    </v>
          </cell>
        </row>
        <row r="3">
          <cell r="A3">
            <v>2118615</v>
          </cell>
          <cell r="B3" t="e">
            <v>#N/A</v>
          </cell>
          <cell r="C3" t="str">
            <v xml:space="preserve">ULTRASOUND MFG        </v>
          </cell>
          <cell r="D3">
            <v>10578.87</v>
          </cell>
          <cell r="E3">
            <v>337.76724137931035</v>
          </cell>
          <cell r="F3">
            <v>1022.59</v>
          </cell>
          <cell r="G3">
            <v>9556.2800000000007</v>
          </cell>
          <cell r="H3">
            <v>0</v>
          </cell>
          <cell r="I3">
            <v>0</v>
          </cell>
          <cell r="J3">
            <v>0</v>
          </cell>
          <cell r="K3">
            <v>9556.2800000000007</v>
          </cell>
          <cell r="L3">
            <v>0</v>
          </cell>
          <cell r="M3">
            <v>0</v>
          </cell>
          <cell r="N3">
            <v>0</v>
          </cell>
          <cell r="O3">
            <v>31.32</v>
          </cell>
          <cell r="P3">
            <v>31.32</v>
          </cell>
          <cell r="Q3" t="str">
            <v xml:space="preserve">ASSEMBLY                    </v>
          </cell>
          <cell r="R3" t="str">
            <v xml:space="preserve">831 </v>
          </cell>
        </row>
        <row r="4">
          <cell r="A4">
            <v>2121942</v>
          </cell>
          <cell r="B4" t="e">
            <v>#N/A</v>
          </cell>
          <cell r="C4" t="str">
            <v xml:space="preserve">ULTRASOUND MFG        </v>
          </cell>
          <cell r="D4">
            <v>13469.12</v>
          </cell>
          <cell r="E4">
            <v>16.960359024016782</v>
          </cell>
          <cell r="F4">
            <v>12706.45</v>
          </cell>
          <cell r="G4">
            <v>762.67</v>
          </cell>
          <cell r="H4">
            <v>-43678.44</v>
          </cell>
          <cell r="I4">
            <v>0</v>
          </cell>
          <cell r="J4">
            <v>0</v>
          </cell>
          <cell r="K4">
            <v>44441.11</v>
          </cell>
          <cell r="L4">
            <v>0</v>
          </cell>
          <cell r="M4">
            <v>0</v>
          </cell>
          <cell r="N4">
            <v>0</v>
          </cell>
          <cell r="O4">
            <v>794.15300000000002</v>
          </cell>
          <cell r="P4">
            <v>794.15300000000002</v>
          </cell>
          <cell r="Q4" t="str">
            <v xml:space="preserve">TD3-3 CKT BD                </v>
          </cell>
          <cell r="R4" t="str">
            <v xml:space="preserve">831 </v>
          </cell>
        </row>
        <row r="5">
          <cell r="A5">
            <v>2132588</v>
          </cell>
          <cell r="B5" t="e">
            <v>#N/A</v>
          </cell>
          <cell r="C5" t="str">
            <v xml:space="preserve">ULTRASOUND MFG        </v>
          </cell>
          <cell r="D5">
            <v>15826.77</v>
          </cell>
          <cell r="E5">
            <v>8.6413118255616634</v>
          </cell>
          <cell r="F5">
            <v>20557.71</v>
          </cell>
          <cell r="G5">
            <v>-4730.9399999999996</v>
          </cell>
          <cell r="H5">
            <v>-14297.03</v>
          </cell>
          <cell r="I5">
            <v>0</v>
          </cell>
          <cell r="J5">
            <v>0</v>
          </cell>
          <cell r="K5">
            <v>9566.09</v>
          </cell>
          <cell r="L5">
            <v>0</v>
          </cell>
          <cell r="M5">
            <v>0</v>
          </cell>
          <cell r="N5">
            <v>0</v>
          </cell>
          <cell r="O5">
            <v>1831.5239999999999</v>
          </cell>
          <cell r="P5">
            <v>1831.5239999999999</v>
          </cell>
          <cell r="Q5" t="str">
            <v xml:space="preserve">ASSEMBLY                    </v>
          </cell>
          <cell r="R5" t="str">
            <v xml:space="preserve">831 </v>
          </cell>
        </row>
        <row r="6">
          <cell r="A6">
            <v>2162856</v>
          </cell>
          <cell r="B6" t="e">
            <v>#N/A</v>
          </cell>
          <cell r="C6" t="str">
            <v xml:space="preserve">ULTRASOUND MFG        </v>
          </cell>
          <cell r="D6">
            <v>20568.439999999999</v>
          </cell>
          <cell r="E6">
            <v>591.99976974441631</v>
          </cell>
          <cell r="F6">
            <v>3370.16</v>
          </cell>
          <cell r="G6">
            <v>17198.28</v>
          </cell>
          <cell r="H6">
            <v>-173.72</v>
          </cell>
          <cell r="I6">
            <v>0</v>
          </cell>
          <cell r="J6">
            <v>0</v>
          </cell>
          <cell r="K6">
            <v>17372</v>
          </cell>
          <cell r="L6">
            <v>0</v>
          </cell>
          <cell r="M6">
            <v>0</v>
          </cell>
          <cell r="N6">
            <v>0</v>
          </cell>
          <cell r="O6">
            <v>34.744</v>
          </cell>
          <cell r="P6">
            <v>34.744</v>
          </cell>
          <cell r="Q6" t="str">
            <v xml:space="preserve">CABLE                       </v>
          </cell>
          <cell r="R6" t="str">
            <v xml:space="preserve">831 </v>
          </cell>
        </row>
        <row r="7">
          <cell r="A7">
            <v>2183999</v>
          </cell>
          <cell r="B7" t="e">
            <v>#N/A</v>
          </cell>
          <cell r="C7" t="str">
            <v xml:space="preserve">ULTRASOUND MFG        </v>
          </cell>
          <cell r="D7">
            <v>5891865.4900000002</v>
          </cell>
          <cell r="E7">
            <v>151.83181562475761</v>
          </cell>
          <cell r="F7">
            <v>224684.6</v>
          </cell>
          <cell r="G7">
            <v>5667180.8899999997</v>
          </cell>
          <cell r="H7">
            <v>0</v>
          </cell>
          <cell r="I7">
            <v>0</v>
          </cell>
          <cell r="J7">
            <v>0</v>
          </cell>
          <cell r="K7">
            <v>5667180.8899999997</v>
          </cell>
          <cell r="L7">
            <v>0</v>
          </cell>
          <cell r="M7">
            <v>0</v>
          </cell>
          <cell r="N7">
            <v>0</v>
          </cell>
          <cell r="O7">
            <v>38805.21</v>
          </cell>
          <cell r="P7">
            <v>38805.21</v>
          </cell>
          <cell r="Q7" t="str">
            <v xml:space="preserve">ASSEMBLY                    </v>
          </cell>
          <cell r="R7" t="str">
            <v xml:space="preserve">831 </v>
          </cell>
        </row>
        <row r="8">
          <cell r="A8">
            <v>2184000</v>
          </cell>
          <cell r="B8" t="e">
            <v>#N/A</v>
          </cell>
          <cell r="C8" t="str">
            <v xml:space="preserve">ULTRASOUND MFG        </v>
          </cell>
          <cell r="D8">
            <v>3832373.22</v>
          </cell>
          <cell r="E8">
            <v>76.936456194214955</v>
          </cell>
          <cell r="F8">
            <v>3542551.39</v>
          </cell>
          <cell r="G8">
            <v>289821.83</v>
          </cell>
          <cell r="H8">
            <v>-49812.17</v>
          </cell>
          <cell r="I8">
            <v>339634</v>
          </cell>
          <cell r="J8">
            <v>0</v>
          </cell>
          <cell r="K8">
            <v>0</v>
          </cell>
          <cell r="L8">
            <v>0</v>
          </cell>
          <cell r="M8">
            <v>0</v>
          </cell>
          <cell r="N8">
            <v>0</v>
          </cell>
          <cell r="O8">
            <v>49799.83</v>
          </cell>
          <cell r="P8">
            <v>49812.188000000002</v>
          </cell>
          <cell r="Q8" t="str">
            <v xml:space="preserve">ASSEMBLY                    </v>
          </cell>
          <cell r="R8" t="str">
            <v xml:space="preserve">801 </v>
          </cell>
        </row>
        <row r="9">
          <cell r="A9">
            <v>2188900</v>
          </cell>
          <cell r="B9" t="e">
            <v>#N/A</v>
          </cell>
          <cell r="C9" t="str">
            <v xml:space="preserve">ULTRASOUND MFG        </v>
          </cell>
          <cell r="D9">
            <v>-648644.43999999994</v>
          </cell>
          <cell r="E9">
            <v>-19.645971500936618</v>
          </cell>
          <cell r="F9">
            <v>0</v>
          </cell>
          <cell r="G9">
            <v>-648644.43999999994</v>
          </cell>
          <cell r="H9">
            <v>-1247208.93</v>
          </cell>
          <cell r="I9">
            <v>598564.49</v>
          </cell>
          <cell r="J9">
            <v>0</v>
          </cell>
          <cell r="K9">
            <v>0</v>
          </cell>
          <cell r="L9">
            <v>0</v>
          </cell>
          <cell r="M9">
            <v>0</v>
          </cell>
          <cell r="N9">
            <v>0</v>
          </cell>
          <cell r="O9">
            <v>33016.663999999997</v>
          </cell>
          <cell r="P9">
            <v>33016.663999999997</v>
          </cell>
          <cell r="Q9" t="str">
            <v xml:space="preserve">ASSEMBLY                    </v>
          </cell>
          <cell r="R9" t="str">
            <v xml:space="preserve">801 </v>
          </cell>
        </row>
        <row r="10">
          <cell r="A10">
            <v>2188901</v>
          </cell>
          <cell r="B10" t="e">
            <v>#N/A</v>
          </cell>
          <cell r="C10" t="str">
            <v xml:space="preserve">ULTRASOUND MFG        </v>
          </cell>
          <cell r="D10">
            <v>13631570</v>
          </cell>
          <cell r="E10">
            <v>501.7324892340535</v>
          </cell>
          <cell r="F10">
            <v>0</v>
          </cell>
          <cell r="G10">
            <v>13631570</v>
          </cell>
          <cell r="H10">
            <v>0</v>
          </cell>
          <cell r="I10">
            <v>0</v>
          </cell>
          <cell r="J10">
            <v>0</v>
          </cell>
          <cell r="K10">
            <v>13631570</v>
          </cell>
          <cell r="L10">
            <v>0</v>
          </cell>
          <cell r="M10">
            <v>0</v>
          </cell>
          <cell r="N10">
            <v>0</v>
          </cell>
          <cell r="O10">
            <v>27169</v>
          </cell>
          <cell r="P10">
            <v>27169</v>
          </cell>
          <cell r="Q10" t="str">
            <v xml:space="preserve">HLA                         </v>
          </cell>
          <cell r="R10" t="str">
            <v xml:space="preserve">831 </v>
          </cell>
        </row>
        <row r="11">
          <cell r="A11">
            <v>2188902</v>
          </cell>
          <cell r="B11" t="e">
            <v>#N/A</v>
          </cell>
          <cell r="C11" t="str">
            <v xml:space="preserve">ULTRASOUND MFG        </v>
          </cell>
          <cell r="D11">
            <v>1244364</v>
          </cell>
          <cell r="E11">
            <v>513.35148514851483</v>
          </cell>
          <cell r="F11">
            <v>0</v>
          </cell>
          <cell r="G11">
            <v>1244364</v>
          </cell>
          <cell r="H11">
            <v>0</v>
          </cell>
          <cell r="I11">
            <v>0</v>
          </cell>
          <cell r="J11">
            <v>0</v>
          </cell>
          <cell r="K11">
            <v>1244364</v>
          </cell>
          <cell r="L11">
            <v>0</v>
          </cell>
          <cell r="M11">
            <v>0</v>
          </cell>
          <cell r="N11">
            <v>0</v>
          </cell>
          <cell r="O11">
            <v>2424</v>
          </cell>
          <cell r="P11">
            <v>2424</v>
          </cell>
          <cell r="Q11" t="str">
            <v xml:space="preserve">ASSEMBLY                    </v>
          </cell>
          <cell r="R11" t="str">
            <v xml:space="preserve">831 </v>
          </cell>
        </row>
        <row r="12">
          <cell r="A12">
            <v>2198098</v>
          </cell>
          <cell r="B12" t="e">
            <v>#N/A</v>
          </cell>
          <cell r="C12" t="str">
            <v xml:space="preserve">ULTRASOUND MFG        </v>
          </cell>
          <cell r="D12">
            <v>411565.63</v>
          </cell>
          <cell r="E12">
            <v>145.41398217787992</v>
          </cell>
          <cell r="F12">
            <v>412733.95</v>
          </cell>
          <cell r="G12">
            <v>-1168.32</v>
          </cell>
          <cell r="H12">
            <v>0</v>
          </cell>
          <cell r="I12">
            <v>0</v>
          </cell>
          <cell r="J12">
            <v>0</v>
          </cell>
          <cell r="K12">
            <v>-1168.32</v>
          </cell>
          <cell r="L12">
            <v>0</v>
          </cell>
          <cell r="M12">
            <v>0</v>
          </cell>
          <cell r="N12">
            <v>0</v>
          </cell>
          <cell r="O12">
            <v>2830.3029999999999</v>
          </cell>
          <cell r="P12">
            <v>2830.3029999999999</v>
          </cell>
          <cell r="Q12" t="str">
            <v xml:space="preserve">FRAME ASSEMB                </v>
          </cell>
          <cell r="R12" t="str">
            <v xml:space="preserve">831 </v>
          </cell>
        </row>
        <row r="13">
          <cell r="A13">
            <v>2208623</v>
          </cell>
          <cell r="B13" t="e">
            <v>#N/A</v>
          </cell>
          <cell r="C13" t="str">
            <v xml:space="preserve">ULTRASOUND MFG        </v>
          </cell>
          <cell r="D13">
            <v>26941.75</v>
          </cell>
          <cell r="E13">
            <v>15.950509270113267</v>
          </cell>
          <cell r="F13">
            <v>42227.1</v>
          </cell>
          <cell r="G13">
            <v>-15285.35</v>
          </cell>
          <cell r="H13">
            <v>-77697.83</v>
          </cell>
          <cell r="I13">
            <v>0</v>
          </cell>
          <cell r="J13">
            <v>0</v>
          </cell>
          <cell r="K13">
            <v>62412.480000000003</v>
          </cell>
          <cell r="L13">
            <v>0</v>
          </cell>
          <cell r="M13">
            <v>0</v>
          </cell>
          <cell r="N13">
            <v>0</v>
          </cell>
          <cell r="O13">
            <v>1689.0840000000001</v>
          </cell>
          <cell r="P13">
            <v>1689.0840000000001</v>
          </cell>
          <cell r="Q13" t="str">
            <v xml:space="preserve">CIRCUIT BOAR                </v>
          </cell>
          <cell r="R13" t="str">
            <v xml:space="preserve">831 </v>
          </cell>
        </row>
        <row r="14">
          <cell r="A14">
            <v>2219653</v>
          </cell>
          <cell r="B14" t="e">
            <v>#N/A</v>
          </cell>
          <cell r="C14" t="str">
            <v xml:space="preserve">ULTRASOUND MFG        </v>
          </cell>
          <cell r="D14">
            <v>17423.82</v>
          </cell>
          <cell r="E14">
            <v>7.1916522479923914</v>
          </cell>
          <cell r="F14">
            <v>0</v>
          </cell>
          <cell r="G14">
            <v>17423.82</v>
          </cell>
          <cell r="H14">
            <v>0</v>
          </cell>
          <cell r="I14">
            <v>0</v>
          </cell>
          <cell r="J14">
            <v>0</v>
          </cell>
          <cell r="K14">
            <v>17423.82</v>
          </cell>
          <cell r="L14">
            <v>0</v>
          </cell>
          <cell r="M14">
            <v>0</v>
          </cell>
          <cell r="N14">
            <v>0</v>
          </cell>
          <cell r="O14">
            <v>2422.7840000000001</v>
          </cell>
          <cell r="P14">
            <v>2422.7840000000001</v>
          </cell>
          <cell r="Q14" t="str">
            <v xml:space="preserve">TD3-3 CKT BD                </v>
          </cell>
          <cell r="R14" t="str">
            <v xml:space="preserve">831 </v>
          </cell>
        </row>
        <row r="15">
          <cell r="A15">
            <v>2227686</v>
          </cell>
          <cell r="B15" t="e">
            <v>#N/A</v>
          </cell>
          <cell r="C15" t="str">
            <v xml:space="preserve">ULTRASOUND MFG        </v>
          </cell>
          <cell r="D15">
            <v>925237.17</v>
          </cell>
          <cell r="E15">
            <v>487.01563314226161</v>
          </cell>
          <cell r="F15">
            <v>289971</v>
          </cell>
          <cell r="G15">
            <v>635266.17000000004</v>
          </cell>
          <cell r="H15">
            <v>-115888.41</v>
          </cell>
          <cell r="I15">
            <v>0</v>
          </cell>
          <cell r="J15">
            <v>0</v>
          </cell>
          <cell r="K15">
            <v>751154.58</v>
          </cell>
          <cell r="L15">
            <v>0</v>
          </cell>
          <cell r="M15">
            <v>0</v>
          </cell>
          <cell r="N15">
            <v>0</v>
          </cell>
          <cell r="O15">
            <v>1899.81</v>
          </cell>
          <cell r="P15">
            <v>1899.81</v>
          </cell>
          <cell r="Q15" t="str">
            <v xml:space="preserve">PART                        </v>
          </cell>
          <cell r="R15" t="str">
            <v xml:space="preserve">831 </v>
          </cell>
        </row>
        <row r="16">
          <cell r="A16">
            <v>2228099</v>
          </cell>
          <cell r="B16" t="e">
            <v>#N/A</v>
          </cell>
          <cell r="C16" t="str">
            <v xml:space="preserve">ULTRASOUND MFG        </v>
          </cell>
          <cell r="D16">
            <v>9672.7099999999991</v>
          </cell>
          <cell r="E16">
            <v>16.999968364664031</v>
          </cell>
          <cell r="F16">
            <v>5120.8599999999997</v>
          </cell>
          <cell r="G16">
            <v>4551.8500000000004</v>
          </cell>
          <cell r="H16">
            <v>-9672.73</v>
          </cell>
          <cell r="I16">
            <v>0</v>
          </cell>
          <cell r="J16">
            <v>0</v>
          </cell>
          <cell r="K16">
            <v>14224.58</v>
          </cell>
          <cell r="L16">
            <v>0</v>
          </cell>
          <cell r="M16">
            <v>0</v>
          </cell>
          <cell r="N16">
            <v>0</v>
          </cell>
          <cell r="O16">
            <v>568.98400000000004</v>
          </cell>
          <cell r="P16">
            <v>568.98400000000004</v>
          </cell>
          <cell r="Q16" t="str">
            <v xml:space="preserve">CIRCUIT BOAR                </v>
          </cell>
          <cell r="R16" t="str">
            <v xml:space="preserve">831 </v>
          </cell>
        </row>
        <row r="17">
          <cell r="A17">
            <v>2228209</v>
          </cell>
          <cell r="B17" t="e">
            <v>#N/A</v>
          </cell>
          <cell r="C17" t="str">
            <v xml:space="preserve">ULTRASOUND MFG        </v>
          </cell>
          <cell r="D17">
            <v>5023.3100000000004</v>
          </cell>
          <cell r="E17">
            <v>18.999981088185791</v>
          </cell>
          <cell r="F17">
            <v>7931.55</v>
          </cell>
          <cell r="G17">
            <v>-2908.24</v>
          </cell>
          <cell r="H17">
            <v>-2908.24</v>
          </cell>
          <cell r="I17">
            <v>0</v>
          </cell>
          <cell r="J17">
            <v>0</v>
          </cell>
          <cell r="K17">
            <v>0</v>
          </cell>
          <cell r="L17">
            <v>0</v>
          </cell>
          <cell r="M17">
            <v>0</v>
          </cell>
          <cell r="N17">
            <v>0</v>
          </cell>
          <cell r="O17">
            <v>264.38499999999999</v>
          </cell>
          <cell r="P17">
            <v>264.38499999999999</v>
          </cell>
          <cell r="Q17" t="str">
            <v xml:space="preserve">KEYBOARD                    </v>
          </cell>
          <cell r="R17" t="str">
            <v xml:space="preserve">831 </v>
          </cell>
        </row>
        <row r="18">
          <cell r="A18">
            <v>2229393</v>
          </cell>
          <cell r="B18" t="e">
            <v>#N/A</v>
          </cell>
          <cell r="C18" t="str">
            <v xml:space="preserve">ULTRASOUND MFG        </v>
          </cell>
          <cell r="D18">
            <v>-353786.97</v>
          </cell>
          <cell r="E18" t="e">
            <v>#DIV/0!</v>
          </cell>
          <cell r="F18">
            <v>0</v>
          </cell>
          <cell r="G18">
            <v>-353786.97</v>
          </cell>
          <cell r="H18">
            <v>-353786.97</v>
          </cell>
          <cell r="I18">
            <v>0</v>
          </cell>
          <cell r="J18">
            <v>0</v>
          </cell>
          <cell r="K18">
            <v>0</v>
          </cell>
          <cell r="L18">
            <v>0</v>
          </cell>
          <cell r="M18">
            <v>0</v>
          </cell>
          <cell r="N18">
            <v>0</v>
          </cell>
          <cell r="O18">
            <v>0</v>
          </cell>
          <cell r="P18">
            <v>0</v>
          </cell>
          <cell r="Q18" t="str">
            <v xml:space="preserve">ASSEMBLY                    </v>
          </cell>
          <cell r="R18" t="str">
            <v xml:space="preserve">831 </v>
          </cell>
        </row>
        <row r="19">
          <cell r="A19">
            <v>2238789</v>
          </cell>
          <cell r="B19" t="e">
            <v>#N/A</v>
          </cell>
          <cell r="C19" t="str">
            <v xml:space="preserve">ULTRASOUND MFG        </v>
          </cell>
          <cell r="D19">
            <v>5431.98</v>
          </cell>
          <cell r="E19">
            <v>20</v>
          </cell>
          <cell r="F19">
            <v>0</v>
          </cell>
          <cell r="G19">
            <v>5431.98</v>
          </cell>
          <cell r="H19">
            <v>0</v>
          </cell>
          <cell r="I19">
            <v>0</v>
          </cell>
          <cell r="J19">
            <v>0</v>
          </cell>
          <cell r="K19">
            <v>5431.98</v>
          </cell>
          <cell r="L19">
            <v>0</v>
          </cell>
          <cell r="M19">
            <v>0</v>
          </cell>
          <cell r="N19">
            <v>0</v>
          </cell>
          <cell r="O19">
            <v>271.59899999999999</v>
          </cell>
          <cell r="P19">
            <v>271.59899999999999</v>
          </cell>
          <cell r="Q19" t="str">
            <v xml:space="preserve">KIT OF PARTS                </v>
          </cell>
          <cell r="R19" t="str">
            <v xml:space="preserve">831 </v>
          </cell>
        </row>
        <row r="20">
          <cell r="A20">
            <v>2240796</v>
          </cell>
          <cell r="B20" t="e">
            <v>#N/A</v>
          </cell>
          <cell r="C20" t="str">
            <v xml:space="preserve">ULTRASOUND MFG        </v>
          </cell>
          <cell r="D20">
            <v>69417.5</v>
          </cell>
          <cell r="E20">
            <v>274.9207920792079</v>
          </cell>
          <cell r="F20">
            <v>0</v>
          </cell>
          <cell r="G20">
            <v>69417.5</v>
          </cell>
          <cell r="H20">
            <v>0</v>
          </cell>
          <cell r="I20">
            <v>0</v>
          </cell>
          <cell r="J20">
            <v>0</v>
          </cell>
          <cell r="K20">
            <v>69417.5</v>
          </cell>
          <cell r="L20">
            <v>0</v>
          </cell>
          <cell r="M20">
            <v>0</v>
          </cell>
          <cell r="N20">
            <v>0</v>
          </cell>
          <cell r="O20">
            <v>252.5</v>
          </cell>
          <cell r="P20">
            <v>252.5</v>
          </cell>
          <cell r="Q20" t="str">
            <v xml:space="preserve">SOFTWARE LIC                </v>
          </cell>
          <cell r="R20" t="str">
            <v xml:space="preserve">831 </v>
          </cell>
        </row>
        <row r="21">
          <cell r="A21">
            <v>2240797</v>
          </cell>
          <cell r="B21" t="e">
            <v>#N/A</v>
          </cell>
          <cell r="C21" t="str">
            <v xml:space="preserve">ULTRASOUND MFG        </v>
          </cell>
          <cell r="D21">
            <v>49894</v>
          </cell>
          <cell r="E21">
            <v>26</v>
          </cell>
          <cell r="F21">
            <v>0</v>
          </cell>
          <cell r="G21">
            <v>49894</v>
          </cell>
          <cell r="H21">
            <v>0</v>
          </cell>
          <cell r="I21">
            <v>0</v>
          </cell>
          <cell r="J21">
            <v>0</v>
          </cell>
          <cell r="K21">
            <v>49894</v>
          </cell>
          <cell r="L21">
            <v>0</v>
          </cell>
          <cell r="M21">
            <v>0</v>
          </cell>
          <cell r="N21">
            <v>0</v>
          </cell>
          <cell r="O21">
            <v>1919</v>
          </cell>
          <cell r="P21">
            <v>1919</v>
          </cell>
          <cell r="Q21" t="str">
            <v xml:space="preserve">SOFTWARE LIC                </v>
          </cell>
          <cell r="R21" t="str">
            <v xml:space="preserve">831 </v>
          </cell>
        </row>
        <row r="22">
          <cell r="A22">
            <v>2240931</v>
          </cell>
          <cell r="B22" t="e">
            <v>#N/A</v>
          </cell>
          <cell r="C22" t="str">
            <v xml:space="preserve">ULTRASOUND MFG        </v>
          </cell>
          <cell r="D22">
            <v>6862.95</v>
          </cell>
          <cell r="E22">
            <v>503.33333333333331</v>
          </cell>
          <cell r="F22">
            <v>3075.45</v>
          </cell>
          <cell r="G22">
            <v>3787.5</v>
          </cell>
          <cell r="H22">
            <v>0</v>
          </cell>
          <cell r="I22">
            <v>0</v>
          </cell>
          <cell r="J22">
            <v>0</v>
          </cell>
          <cell r="K22">
            <v>3787.5</v>
          </cell>
          <cell r="L22">
            <v>0</v>
          </cell>
          <cell r="M22">
            <v>0</v>
          </cell>
          <cell r="N22">
            <v>0</v>
          </cell>
          <cell r="O22">
            <v>13.635</v>
          </cell>
          <cell r="P22">
            <v>13.635</v>
          </cell>
          <cell r="Q22" t="str">
            <v xml:space="preserve">COLLECTOR                   </v>
          </cell>
          <cell r="R22" t="str">
            <v xml:space="preserve">831 </v>
          </cell>
        </row>
        <row r="23">
          <cell r="A23">
            <v>2246059</v>
          </cell>
          <cell r="B23" t="e">
            <v>#N/A</v>
          </cell>
          <cell r="C23" t="str">
            <v xml:space="preserve">ULTRASOUND MFG        </v>
          </cell>
          <cell r="D23">
            <v>6154.1</v>
          </cell>
          <cell r="E23">
            <v>3.551024812339409</v>
          </cell>
          <cell r="F23">
            <v>1733.05</v>
          </cell>
          <cell r="G23">
            <v>4421.05</v>
          </cell>
          <cell r="H23">
            <v>-3466.1</v>
          </cell>
          <cell r="I23">
            <v>0</v>
          </cell>
          <cell r="J23">
            <v>0</v>
          </cell>
          <cell r="K23">
            <v>7887.15</v>
          </cell>
          <cell r="L23">
            <v>0</v>
          </cell>
          <cell r="M23">
            <v>0</v>
          </cell>
          <cell r="N23">
            <v>0</v>
          </cell>
          <cell r="O23">
            <v>1733.049</v>
          </cell>
          <cell r="P23">
            <v>1733.049</v>
          </cell>
          <cell r="Q23" t="str">
            <v xml:space="preserve">BMP3 1 BD                   </v>
          </cell>
          <cell r="R23" t="str">
            <v xml:space="preserve">831 </v>
          </cell>
        </row>
        <row r="24">
          <cell r="A24">
            <v>2260194</v>
          </cell>
          <cell r="B24" t="e">
            <v>#N/A</v>
          </cell>
          <cell r="C24" t="str">
            <v xml:space="preserve">ULTRASOUND MFG        </v>
          </cell>
          <cell r="D24">
            <v>77506.73</v>
          </cell>
          <cell r="E24">
            <v>68.596279129867597</v>
          </cell>
          <cell r="F24">
            <v>0</v>
          </cell>
          <cell r="G24">
            <v>77506.73</v>
          </cell>
          <cell r="H24">
            <v>-36042.71</v>
          </cell>
          <cell r="I24">
            <v>0</v>
          </cell>
          <cell r="J24">
            <v>0</v>
          </cell>
          <cell r="K24">
            <v>113549.44</v>
          </cell>
          <cell r="L24">
            <v>0</v>
          </cell>
          <cell r="M24">
            <v>0</v>
          </cell>
          <cell r="N24">
            <v>0</v>
          </cell>
          <cell r="O24">
            <v>1129.8969999999999</v>
          </cell>
          <cell r="P24">
            <v>1129.8969999999999</v>
          </cell>
          <cell r="Q24" t="str">
            <v xml:space="preserve">CIRCUIT BOAR                </v>
          </cell>
          <cell r="R24" t="str">
            <v xml:space="preserve">831 </v>
          </cell>
        </row>
        <row r="25">
          <cell r="A25">
            <v>2260203</v>
          </cell>
          <cell r="B25" t="e">
            <v>#N/A</v>
          </cell>
          <cell r="C25" t="str">
            <v xml:space="preserve">ULTRASOUND MFG        </v>
          </cell>
          <cell r="D25">
            <v>33839.57</v>
          </cell>
          <cell r="E25">
            <v>13.826731366567486</v>
          </cell>
          <cell r="F25">
            <v>0</v>
          </cell>
          <cell r="G25">
            <v>33839.57</v>
          </cell>
          <cell r="H25">
            <v>-92940.69</v>
          </cell>
          <cell r="I25">
            <v>0</v>
          </cell>
          <cell r="J25">
            <v>0</v>
          </cell>
          <cell r="K25">
            <v>126780.26</v>
          </cell>
          <cell r="L25">
            <v>0</v>
          </cell>
          <cell r="M25">
            <v>0</v>
          </cell>
          <cell r="N25">
            <v>0</v>
          </cell>
          <cell r="O25">
            <v>2447.402</v>
          </cell>
          <cell r="P25">
            <v>2447.402</v>
          </cell>
          <cell r="Q25" t="str">
            <v xml:space="preserve">CIRCUIT BOAR                </v>
          </cell>
          <cell r="R25" t="str">
            <v xml:space="preserve">831 </v>
          </cell>
        </row>
        <row r="26">
          <cell r="A26">
            <v>2260207</v>
          </cell>
          <cell r="B26" t="e">
            <v>#N/A</v>
          </cell>
          <cell r="C26" t="str">
            <v xml:space="preserve">ULTRASOUND MFG        </v>
          </cell>
          <cell r="D26">
            <v>8897.08</v>
          </cell>
          <cell r="E26">
            <v>6.1568590543835997</v>
          </cell>
          <cell r="F26">
            <v>0</v>
          </cell>
          <cell r="G26">
            <v>8897.08</v>
          </cell>
          <cell r="H26">
            <v>-23716.1</v>
          </cell>
          <cell r="I26">
            <v>0</v>
          </cell>
          <cell r="J26">
            <v>0</v>
          </cell>
          <cell r="K26">
            <v>32613.18</v>
          </cell>
          <cell r="L26">
            <v>0</v>
          </cell>
          <cell r="M26">
            <v>0</v>
          </cell>
          <cell r="N26">
            <v>0</v>
          </cell>
          <cell r="O26">
            <v>1445.068</v>
          </cell>
          <cell r="P26">
            <v>1445.068</v>
          </cell>
          <cell r="Q26" t="str">
            <v xml:space="preserve">CIRCUIT BOAR                </v>
          </cell>
          <cell r="R26" t="str">
            <v xml:space="preserve">831 </v>
          </cell>
        </row>
        <row r="27">
          <cell r="A27">
            <v>2260210</v>
          </cell>
          <cell r="B27" t="e">
            <v>#N/A</v>
          </cell>
          <cell r="C27" t="str">
            <v xml:space="preserve">ULTRASOUND MFG        </v>
          </cell>
          <cell r="D27">
            <v>22078.75</v>
          </cell>
          <cell r="E27">
            <v>16.933115010583794</v>
          </cell>
          <cell r="F27">
            <v>0</v>
          </cell>
          <cell r="G27">
            <v>22078.75</v>
          </cell>
          <cell r="H27">
            <v>-16392.86</v>
          </cell>
          <cell r="I27">
            <v>0</v>
          </cell>
          <cell r="J27">
            <v>0</v>
          </cell>
          <cell r="K27">
            <v>38471.61</v>
          </cell>
          <cell r="L27">
            <v>0</v>
          </cell>
          <cell r="M27">
            <v>0</v>
          </cell>
          <cell r="N27">
            <v>0</v>
          </cell>
          <cell r="O27">
            <v>1303.8800000000001</v>
          </cell>
          <cell r="P27">
            <v>1303.8800000000001</v>
          </cell>
          <cell r="Q27" t="str">
            <v xml:space="preserve">CIRCUIT BOAR                </v>
          </cell>
          <cell r="R27" t="str">
            <v xml:space="preserve">831 </v>
          </cell>
        </row>
        <row r="28">
          <cell r="A28">
            <v>2260212</v>
          </cell>
          <cell r="B28" t="e">
            <v>#N/A</v>
          </cell>
          <cell r="C28" t="str">
            <v xml:space="preserve">ULTRASOUND MFG        </v>
          </cell>
          <cell r="D28">
            <v>70637.990000000005</v>
          </cell>
          <cell r="E28">
            <v>38.171926623947193</v>
          </cell>
          <cell r="F28">
            <v>0</v>
          </cell>
          <cell r="G28">
            <v>70637.990000000005</v>
          </cell>
          <cell r="H28">
            <v>-27295.67</v>
          </cell>
          <cell r="I28">
            <v>0</v>
          </cell>
          <cell r="J28">
            <v>0</v>
          </cell>
          <cell r="K28">
            <v>97933.66</v>
          </cell>
          <cell r="L28">
            <v>0</v>
          </cell>
          <cell r="M28">
            <v>0</v>
          </cell>
          <cell r="N28">
            <v>0</v>
          </cell>
          <cell r="O28">
            <v>1850.5219999999999</v>
          </cell>
          <cell r="P28">
            <v>1850.5219999999999</v>
          </cell>
          <cell r="Q28" t="str">
            <v xml:space="preserve">CIRCUIT BOAR                </v>
          </cell>
          <cell r="R28" t="str">
            <v xml:space="preserve">831 </v>
          </cell>
        </row>
        <row r="29">
          <cell r="A29">
            <v>2260214</v>
          </cell>
          <cell r="B29" t="e">
            <v>#N/A</v>
          </cell>
          <cell r="C29" t="str">
            <v xml:space="preserve">ULTRASOUND MFG        </v>
          </cell>
          <cell r="D29">
            <v>22536.85</v>
          </cell>
          <cell r="E29">
            <v>16.243746472761973</v>
          </cell>
          <cell r="F29">
            <v>0</v>
          </cell>
          <cell r="G29">
            <v>22536.85</v>
          </cell>
          <cell r="H29">
            <v>-14757.43</v>
          </cell>
          <cell r="I29">
            <v>0</v>
          </cell>
          <cell r="J29">
            <v>0</v>
          </cell>
          <cell r="K29">
            <v>37294.28</v>
          </cell>
          <cell r="L29">
            <v>0</v>
          </cell>
          <cell r="M29">
            <v>0</v>
          </cell>
          <cell r="N29">
            <v>0</v>
          </cell>
          <cell r="O29">
            <v>1387.4169999999999</v>
          </cell>
          <cell r="P29">
            <v>1387.4169999999999</v>
          </cell>
          <cell r="Q29" t="str">
            <v xml:space="preserve">CIRCUIT BOAR                </v>
          </cell>
          <cell r="R29" t="str">
            <v xml:space="preserve">831 </v>
          </cell>
        </row>
        <row r="30">
          <cell r="A30">
            <v>2260219</v>
          </cell>
          <cell r="B30" t="e">
            <v>#N/A</v>
          </cell>
          <cell r="C30" t="str">
            <v xml:space="preserve">ULTRASOUND MFG        </v>
          </cell>
          <cell r="D30">
            <v>20354.150000000001</v>
          </cell>
          <cell r="E30">
            <v>23.089100083035753</v>
          </cell>
          <cell r="F30">
            <v>0</v>
          </cell>
          <cell r="G30">
            <v>20354.150000000001</v>
          </cell>
          <cell r="H30">
            <v>-1763.1</v>
          </cell>
          <cell r="I30">
            <v>0</v>
          </cell>
          <cell r="J30">
            <v>0</v>
          </cell>
          <cell r="K30">
            <v>22117.25</v>
          </cell>
          <cell r="L30">
            <v>0</v>
          </cell>
          <cell r="M30">
            <v>0</v>
          </cell>
          <cell r="N30">
            <v>0</v>
          </cell>
          <cell r="O30">
            <v>881.548</v>
          </cell>
          <cell r="P30">
            <v>881.548</v>
          </cell>
          <cell r="Q30" t="str">
            <v xml:space="preserve">CIRCUIT BOAR                </v>
          </cell>
          <cell r="R30" t="str">
            <v xml:space="preserve">831 </v>
          </cell>
        </row>
        <row r="31">
          <cell r="A31">
            <v>2260221</v>
          </cell>
          <cell r="B31" t="e">
            <v>#N/A</v>
          </cell>
          <cell r="C31" t="str">
            <v xml:space="preserve">ULTRASOUND MFG        </v>
          </cell>
          <cell r="D31">
            <v>58399.97</v>
          </cell>
          <cell r="E31">
            <v>53.314025247490406</v>
          </cell>
          <cell r="F31">
            <v>0</v>
          </cell>
          <cell r="G31">
            <v>58399.97</v>
          </cell>
          <cell r="H31">
            <v>-15969.35</v>
          </cell>
          <cell r="I31">
            <v>0</v>
          </cell>
          <cell r="J31">
            <v>0</v>
          </cell>
          <cell r="K31">
            <v>74369.320000000007</v>
          </cell>
          <cell r="L31">
            <v>0</v>
          </cell>
          <cell r="M31">
            <v>0</v>
          </cell>
          <cell r="N31">
            <v>0</v>
          </cell>
          <cell r="O31">
            <v>1095.396</v>
          </cell>
          <cell r="P31">
            <v>1095.396</v>
          </cell>
          <cell r="Q31" t="str">
            <v xml:space="preserve">CIRCUIT BOAR                </v>
          </cell>
          <cell r="R31" t="str">
            <v xml:space="preserve">831 </v>
          </cell>
        </row>
        <row r="32">
          <cell r="A32">
            <v>2264643</v>
          </cell>
          <cell r="B32" t="e">
            <v>#N/A</v>
          </cell>
          <cell r="C32" t="str">
            <v xml:space="preserve">ULTRASOUND MFG        </v>
          </cell>
          <cell r="D32">
            <v>139049.51999999999</v>
          </cell>
          <cell r="E32">
            <v>139.34493125425902</v>
          </cell>
          <cell r="F32">
            <v>65205.599999999999</v>
          </cell>
          <cell r="G32">
            <v>73843.92</v>
          </cell>
          <cell r="H32">
            <v>-2993.64</v>
          </cell>
          <cell r="I32">
            <v>0</v>
          </cell>
          <cell r="J32">
            <v>0</v>
          </cell>
          <cell r="K32">
            <v>76837.56</v>
          </cell>
          <cell r="L32">
            <v>0</v>
          </cell>
          <cell r="M32">
            <v>0</v>
          </cell>
          <cell r="N32">
            <v>0</v>
          </cell>
          <cell r="O32">
            <v>997.88</v>
          </cell>
          <cell r="P32">
            <v>997.88</v>
          </cell>
          <cell r="Q32" t="str">
            <v xml:space="preserve">MONITOR ASSE                </v>
          </cell>
          <cell r="R32" t="str">
            <v xml:space="preserve">831 </v>
          </cell>
        </row>
        <row r="33">
          <cell r="A33">
            <v>2272923</v>
          </cell>
          <cell r="B33" t="e">
            <v>#N/A</v>
          </cell>
          <cell r="C33" t="str">
            <v xml:space="preserve">ULTRASOUND MFG        </v>
          </cell>
          <cell r="D33">
            <v>5454</v>
          </cell>
          <cell r="E33">
            <v>400</v>
          </cell>
          <cell r="F33">
            <v>5454</v>
          </cell>
          <cell r="G33">
            <v>0</v>
          </cell>
          <cell r="H33">
            <v>0</v>
          </cell>
          <cell r="I33">
            <v>0</v>
          </cell>
          <cell r="J33">
            <v>0</v>
          </cell>
          <cell r="K33">
            <v>0</v>
          </cell>
          <cell r="L33">
            <v>0</v>
          </cell>
          <cell r="M33">
            <v>0</v>
          </cell>
          <cell r="N33">
            <v>0</v>
          </cell>
          <cell r="O33">
            <v>13.635</v>
          </cell>
          <cell r="P33">
            <v>13.635</v>
          </cell>
          <cell r="Q33" t="str">
            <v xml:space="preserve">COLLECTOR                   </v>
          </cell>
          <cell r="R33" t="str">
            <v xml:space="preserve">831 </v>
          </cell>
        </row>
        <row r="34">
          <cell r="A34">
            <v>2282915</v>
          </cell>
          <cell r="B34" t="e">
            <v>#N/A</v>
          </cell>
          <cell r="C34" t="str">
            <v xml:space="preserve">ULTRASOUND MFG        </v>
          </cell>
          <cell r="D34">
            <v>10539.8</v>
          </cell>
          <cell r="E34">
            <v>9.9257532038001095</v>
          </cell>
          <cell r="F34">
            <v>15849.11</v>
          </cell>
          <cell r="G34">
            <v>-5309.31</v>
          </cell>
          <cell r="H34">
            <v>-7422.53</v>
          </cell>
          <cell r="I34">
            <v>0</v>
          </cell>
          <cell r="J34">
            <v>0</v>
          </cell>
          <cell r="K34">
            <v>2113.2199999999998</v>
          </cell>
          <cell r="L34">
            <v>0</v>
          </cell>
          <cell r="M34">
            <v>0</v>
          </cell>
          <cell r="N34">
            <v>0</v>
          </cell>
          <cell r="O34">
            <v>1061.864</v>
          </cell>
          <cell r="P34">
            <v>1061.864</v>
          </cell>
          <cell r="Q34" t="str">
            <v xml:space="preserve">CIRCUIT BOAR                </v>
          </cell>
          <cell r="R34" t="str">
            <v xml:space="preserve">831 </v>
          </cell>
        </row>
        <row r="35">
          <cell r="A35">
            <v>2290039</v>
          </cell>
          <cell r="B35" t="e">
            <v>#N/A</v>
          </cell>
          <cell r="C35" t="str">
            <v xml:space="preserve">ULTRASOUND MFG        </v>
          </cell>
          <cell r="D35">
            <v>-48161.75</v>
          </cell>
          <cell r="E35">
            <v>-5.0247524752475252</v>
          </cell>
          <cell r="F35">
            <v>0</v>
          </cell>
          <cell r="G35">
            <v>-48161.75</v>
          </cell>
          <cell r="H35">
            <v>0</v>
          </cell>
          <cell r="I35">
            <v>0</v>
          </cell>
          <cell r="J35">
            <v>0</v>
          </cell>
          <cell r="K35">
            <v>-48161.75</v>
          </cell>
          <cell r="L35">
            <v>0</v>
          </cell>
          <cell r="M35">
            <v>0</v>
          </cell>
          <cell r="N35">
            <v>0</v>
          </cell>
          <cell r="O35">
            <v>9584.9</v>
          </cell>
          <cell r="P35">
            <v>9584.9</v>
          </cell>
          <cell r="Q35" t="str">
            <v xml:space="preserve">POWER SUPPLI                </v>
          </cell>
          <cell r="R35" t="str">
            <v xml:space="preserve">831 </v>
          </cell>
        </row>
        <row r="36">
          <cell r="A36">
            <v>2297044</v>
          </cell>
          <cell r="B36" t="e">
            <v>#N/A</v>
          </cell>
          <cell r="C36" t="str">
            <v xml:space="preserve">ULTRASOUND MFG        </v>
          </cell>
          <cell r="D36">
            <v>1074083.92</v>
          </cell>
          <cell r="E36">
            <v>775.10891089108907</v>
          </cell>
          <cell r="F36">
            <v>0</v>
          </cell>
          <cell r="G36">
            <v>1074083.92</v>
          </cell>
          <cell r="H36">
            <v>0</v>
          </cell>
          <cell r="I36">
            <v>0</v>
          </cell>
          <cell r="J36">
            <v>0</v>
          </cell>
          <cell r="K36">
            <v>1074083.92</v>
          </cell>
          <cell r="L36">
            <v>0</v>
          </cell>
          <cell r="M36">
            <v>0</v>
          </cell>
          <cell r="N36">
            <v>0</v>
          </cell>
          <cell r="O36">
            <v>1385.72</v>
          </cell>
          <cell r="P36">
            <v>1385.72</v>
          </cell>
          <cell r="Q36" t="str">
            <v xml:space="preserve">ASSEMBLY                    </v>
          </cell>
          <cell r="R36" t="str">
            <v xml:space="preserve">831 </v>
          </cell>
        </row>
        <row r="37">
          <cell r="A37">
            <v>2304139</v>
          </cell>
          <cell r="B37" t="e">
            <v>#N/A</v>
          </cell>
          <cell r="C37" t="str">
            <v xml:space="preserve">ULTRASOUND MFG        </v>
          </cell>
          <cell r="D37">
            <v>33591.67</v>
          </cell>
          <cell r="E37" t="e">
            <v>#DIV/0!</v>
          </cell>
          <cell r="F37">
            <v>0</v>
          </cell>
          <cell r="G37">
            <v>33591.67</v>
          </cell>
          <cell r="H37">
            <v>0</v>
          </cell>
          <cell r="I37">
            <v>33591.67</v>
          </cell>
          <cell r="J37">
            <v>0</v>
          </cell>
          <cell r="K37">
            <v>0</v>
          </cell>
          <cell r="L37">
            <v>0</v>
          </cell>
          <cell r="M37">
            <v>0</v>
          </cell>
          <cell r="N37">
            <v>0</v>
          </cell>
          <cell r="O37">
            <v>0</v>
          </cell>
          <cell r="P37">
            <v>0</v>
          </cell>
          <cell r="Q37" t="str">
            <v xml:space="preserve">                            </v>
          </cell>
          <cell r="R37" t="str">
            <v xml:space="preserve">    </v>
          </cell>
        </row>
        <row r="38">
          <cell r="A38">
            <v>2310058</v>
          </cell>
          <cell r="B38" t="e">
            <v>#N/A</v>
          </cell>
          <cell r="C38" t="str">
            <v xml:space="preserve">ULTRASOUND MFG        </v>
          </cell>
          <cell r="D38">
            <v>328153.44</v>
          </cell>
          <cell r="E38">
            <v>79.60397106002074</v>
          </cell>
          <cell r="F38">
            <v>0</v>
          </cell>
          <cell r="G38">
            <v>328153.44</v>
          </cell>
          <cell r="H38">
            <v>0</v>
          </cell>
          <cell r="I38">
            <v>0</v>
          </cell>
          <cell r="J38">
            <v>0</v>
          </cell>
          <cell r="K38">
            <v>328153.44</v>
          </cell>
          <cell r="L38">
            <v>0</v>
          </cell>
          <cell r="M38">
            <v>0</v>
          </cell>
          <cell r="N38">
            <v>0</v>
          </cell>
          <cell r="O38">
            <v>4122.3249999999998</v>
          </cell>
          <cell r="P38">
            <v>4122.3249999999998</v>
          </cell>
          <cell r="Q38" t="str">
            <v xml:space="preserve">PART                        </v>
          </cell>
          <cell r="R38" t="str">
            <v xml:space="preserve">831 </v>
          </cell>
        </row>
        <row r="39">
          <cell r="A39">
            <v>2318354</v>
          </cell>
          <cell r="B39" t="e">
            <v>#N/A</v>
          </cell>
          <cell r="C39" t="str">
            <v xml:space="preserve">ULTRASOUND MFG        </v>
          </cell>
          <cell r="D39">
            <v>8056.7</v>
          </cell>
          <cell r="E39">
            <v>698.51742673833871</v>
          </cell>
          <cell r="F39">
            <v>0</v>
          </cell>
          <cell r="G39">
            <v>8056.7</v>
          </cell>
          <cell r="H39">
            <v>0</v>
          </cell>
          <cell r="I39">
            <v>0</v>
          </cell>
          <cell r="J39">
            <v>0</v>
          </cell>
          <cell r="K39">
            <v>8056.7</v>
          </cell>
          <cell r="L39">
            <v>0</v>
          </cell>
          <cell r="M39">
            <v>0</v>
          </cell>
          <cell r="N39">
            <v>0</v>
          </cell>
          <cell r="O39">
            <v>11.534000000000001</v>
          </cell>
          <cell r="P39">
            <v>11.534000000000001</v>
          </cell>
          <cell r="Q39" t="str">
            <v xml:space="preserve">LABEL                       </v>
          </cell>
          <cell r="R39" t="str">
            <v xml:space="preserve">831 </v>
          </cell>
        </row>
        <row r="40">
          <cell r="A40">
            <v>2320432</v>
          </cell>
          <cell r="B40" t="e">
            <v>#N/A</v>
          </cell>
          <cell r="C40" t="str">
            <v xml:space="preserve">ULTRASOUND MFG        </v>
          </cell>
          <cell r="D40">
            <v>10276</v>
          </cell>
          <cell r="E40">
            <v>508.71287128712873</v>
          </cell>
          <cell r="F40">
            <v>0</v>
          </cell>
          <cell r="G40">
            <v>10276</v>
          </cell>
          <cell r="H40">
            <v>0</v>
          </cell>
          <cell r="I40">
            <v>0</v>
          </cell>
          <cell r="J40">
            <v>0</v>
          </cell>
          <cell r="K40">
            <v>10276</v>
          </cell>
          <cell r="L40">
            <v>0</v>
          </cell>
          <cell r="M40">
            <v>0</v>
          </cell>
          <cell r="N40">
            <v>0</v>
          </cell>
          <cell r="O40">
            <v>20.2</v>
          </cell>
          <cell r="P40">
            <v>20.2</v>
          </cell>
          <cell r="Q40" t="str">
            <v xml:space="preserve">PART                        </v>
          </cell>
          <cell r="R40" t="str">
            <v xml:space="preserve">831 </v>
          </cell>
        </row>
        <row r="41">
          <cell r="A41">
            <v>2322686</v>
          </cell>
          <cell r="B41" t="e">
            <v>#N/A</v>
          </cell>
          <cell r="C41" t="str">
            <v xml:space="preserve">ULTRASOUND MFG        </v>
          </cell>
          <cell r="D41">
            <v>5356.28</v>
          </cell>
          <cell r="E41">
            <v>370.57423550574231</v>
          </cell>
          <cell r="F41">
            <v>0</v>
          </cell>
          <cell r="G41">
            <v>5356.28</v>
          </cell>
          <cell r="H41">
            <v>0</v>
          </cell>
          <cell r="I41">
            <v>5356.28</v>
          </cell>
          <cell r="J41">
            <v>0</v>
          </cell>
          <cell r="K41">
            <v>0</v>
          </cell>
          <cell r="L41">
            <v>0</v>
          </cell>
          <cell r="M41">
            <v>0</v>
          </cell>
          <cell r="N41">
            <v>0</v>
          </cell>
          <cell r="O41">
            <v>14.454000000000001</v>
          </cell>
          <cell r="P41">
            <v>14.454000000000001</v>
          </cell>
          <cell r="Q41" t="str">
            <v xml:space="preserve">SOFTWARE                    </v>
          </cell>
          <cell r="R41" t="str">
            <v xml:space="preserve">801 </v>
          </cell>
        </row>
        <row r="42">
          <cell r="A42">
            <v>2322696</v>
          </cell>
          <cell r="B42" t="e">
            <v>#N/A</v>
          </cell>
          <cell r="C42" t="str">
            <v xml:space="preserve">ULTRASOUND MFG        </v>
          </cell>
          <cell r="D42">
            <v>5356.28</v>
          </cell>
          <cell r="E42">
            <v>20.610272275322835</v>
          </cell>
          <cell r="F42">
            <v>0</v>
          </cell>
          <cell r="G42">
            <v>5356.28</v>
          </cell>
          <cell r="H42">
            <v>0</v>
          </cell>
          <cell r="I42">
            <v>5356.28</v>
          </cell>
          <cell r="J42">
            <v>0</v>
          </cell>
          <cell r="K42">
            <v>0</v>
          </cell>
          <cell r="L42">
            <v>0</v>
          </cell>
          <cell r="M42">
            <v>0</v>
          </cell>
          <cell r="N42">
            <v>0</v>
          </cell>
          <cell r="O42">
            <v>259.88400000000001</v>
          </cell>
          <cell r="P42">
            <v>259.88400000000001</v>
          </cell>
          <cell r="Q42" t="str">
            <v xml:space="preserve">SOFTWARE                    </v>
          </cell>
          <cell r="R42" t="str">
            <v xml:space="preserve">801 </v>
          </cell>
        </row>
        <row r="43">
          <cell r="A43">
            <v>2325299</v>
          </cell>
          <cell r="B43" t="e">
            <v>#N/A</v>
          </cell>
          <cell r="C43" t="str">
            <v xml:space="preserve">ULTRASOUND MFG        </v>
          </cell>
          <cell r="D43">
            <v>12562.5</v>
          </cell>
          <cell r="E43">
            <v>99.504950495049499</v>
          </cell>
          <cell r="F43">
            <v>0</v>
          </cell>
          <cell r="G43">
            <v>12562.5</v>
          </cell>
          <cell r="H43">
            <v>0</v>
          </cell>
          <cell r="I43">
            <v>0</v>
          </cell>
          <cell r="J43">
            <v>0</v>
          </cell>
          <cell r="K43">
            <v>12562.5</v>
          </cell>
          <cell r="L43">
            <v>0</v>
          </cell>
          <cell r="M43">
            <v>0</v>
          </cell>
          <cell r="N43">
            <v>0</v>
          </cell>
          <cell r="O43">
            <v>126.25</v>
          </cell>
          <cell r="P43">
            <v>126.25</v>
          </cell>
          <cell r="Q43" t="str">
            <v xml:space="preserve">PART                        </v>
          </cell>
          <cell r="R43" t="str">
            <v xml:space="preserve">831 </v>
          </cell>
        </row>
        <row r="44">
          <cell r="A44">
            <v>2325300</v>
          </cell>
          <cell r="B44" t="e">
            <v>#N/A</v>
          </cell>
          <cell r="C44" t="str">
            <v xml:space="preserve">ULTRASOUND MFG        </v>
          </cell>
          <cell r="D44">
            <v>12720</v>
          </cell>
          <cell r="E44">
            <v>100.75247524752476</v>
          </cell>
          <cell r="F44">
            <v>0</v>
          </cell>
          <cell r="G44">
            <v>12720</v>
          </cell>
          <cell r="H44">
            <v>0</v>
          </cell>
          <cell r="I44">
            <v>0</v>
          </cell>
          <cell r="J44">
            <v>0</v>
          </cell>
          <cell r="K44">
            <v>12720</v>
          </cell>
          <cell r="L44">
            <v>0</v>
          </cell>
          <cell r="M44">
            <v>0</v>
          </cell>
          <cell r="N44">
            <v>0</v>
          </cell>
          <cell r="O44">
            <v>126.25</v>
          </cell>
          <cell r="P44">
            <v>126.25</v>
          </cell>
          <cell r="Q44" t="str">
            <v xml:space="preserve">PART                        </v>
          </cell>
          <cell r="R44" t="str">
            <v xml:space="preserve">831 </v>
          </cell>
        </row>
        <row r="45">
          <cell r="A45">
            <v>2325301</v>
          </cell>
          <cell r="B45" t="e">
            <v>#N/A</v>
          </cell>
          <cell r="C45" t="str">
            <v xml:space="preserve">ULTRASOUND MFG        </v>
          </cell>
          <cell r="D45">
            <v>13382.5</v>
          </cell>
          <cell r="E45">
            <v>106</v>
          </cell>
          <cell r="F45">
            <v>0</v>
          </cell>
          <cell r="G45">
            <v>13382.5</v>
          </cell>
          <cell r="H45">
            <v>0</v>
          </cell>
          <cell r="I45">
            <v>0</v>
          </cell>
          <cell r="J45">
            <v>0</v>
          </cell>
          <cell r="K45">
            <v>13382.5</v>
          </cell>
          <cell r="L45">
            <v>0</v>
          </cell>
          <cell r="M45">
            <v>0</v>
          </cell>
          <cell r="N45">
            <v>0</v>
          </cell>
          <cell r="O45">
            <v>126.25</v>
          </cell>
          <cell r="P45">
            <v>126.25</v>
          </cell>
          <cell r="Q45" t="str">
            <v xml:space="preserve">PART                        </v>
          </cell>
          <cell r="R45" t="str">
            <v xml:space="preserve">831 </v>
          </cell>
        </row>
        <row r="46">
          <cell r="A46">
            <v>2325302</v>
          </cell>
          <cell r="B46" t="e">
            <v>#N/A</v>
          </cell>
          <cell r="C46" t="str">
            <v xml:space="preserve">ULTRASOUND MFG        </v>
          </cell>
          <cell r="D46">
            <v>12625</v>
          </cell>
          <cell r="E46">
            <v>100</v>
          </cell>
          <cell r="F46">
            <v>0</v>
          </cell>
          <cell r="G46">
            <v>12625</v>
          </cell>
          <cell r="H46">
            <v>0</v>
          </cell>
          <cell r="I46">
            <v>0</v>
          </cell>
          <cell r="J46">
            <v>0</v>
          </cell>
          <cell r="K46">
            <v>12625</v>
          </cell>
          <cell r="L46">
            <v>0</v>
          </cell>
          <cell r="M46">
            <v>0</v>
          </cell>
          <cell r="N46">
            <v>0</v>
          </cell>
          <cell r="O46">
            <v>126.25</v>
          </cell>
          <cell r="P46">
            <v>126.25</v>
          </cell>
          <cell r="Q46" t="str">
            <v xml:space="preserve">PART                        </v>
          </cell>
          <cell r="R46" t="str">
            <v xml:space="preserve">831 </v>
          </cell>
        </row>
        <row r="47">
          <cell r="A47">
            <v>2325303</v>
          </cell>
          <cell r="B47" t="e">
            <v>#N/A</v>
          </cell>
          <cell r="C47" t="str">
            <v xml:space="preserve">ULTRASOUND MFG        </v>
          </cell>
          <cell r="D47">
            <v>12625</v>
          </cell>
          <cell r="E47">
            <v>100</v>
          </cell>
          <cell r="F47">
            <v>0</v>
          </cell>
          <cell r="G47">
            <v>12625</v>
          </cell>
          <cell r="H47">
            <v>0</v>
          </cell>
          <cell r="I47">
            <v>0</v>
          </cell>
          <cell r="J47">
            <v>0</v>
          </cell>
          <cell r="K47">
            <v>12625</v>
          </cell>
          <cell r="L47">
            <v>0</v>
          </cell>
          <cell r="M47">
            <v>0</v>
          </cell>
          <cell r="N47">
            <v>0</v>
          </cell>
          <cell r="O47">
            <v>126.25</v>
          </cell>
          <cell r="P47">
            <v>126.25</v>
          </cell>
          <cell r="Q47" t="str">
            <v xml:space="preserve">PART                        </v>
          </cell>
          <cell r="R47" t="str">
            <v xml:space="preserve">831 </v>
          </cell>
        </row>
        <row r="48">
          <cell r="A48">
            <v>2325304</v>
          </cell>
          <cell r="B48" t="e">
            <v>#N/A</v>
          </cell>
          <cell r="C48" t="str">
            <v xml:space="preserve">ULTRASOUND MFG        </v>
          </cell>
          <cell r="D48">
            <v>12625</v>
          </cell>
          <cell r="E48">
            <v>100</v>
          </cell>
          <cell r="F48">
            <v>0</v>
          </cell>
          <cell r="G48">
            <v>12625</v>
          </cell>
          <cell r="H48">
            <v>0</v>
          </cell>
          <cell r="I48">
            <v>0</v>
          </cell>
          <cell r="J48">
            <v>0</v>
          </cell>
          <cell r="K48">
            <v>12625</v>
          </cell>
          <cell r="L48">
            <v>0</v>
          </cell>
          <cell r="M48">
            <v>0</v>
          </cell>
          <cell r="N48">
            <v>0</v>
          </cell>
          <cell r="O48">
            <v>126.25</v>
          </cell>
          <cell r="P48">
            <v>126.25</v>
          </cell>
          <cell r="Q48" t="str">
            <v xml:space="preserve">PART                        </v>
          </cell>
          <cell r="R48" t="str">
            <v xml:space="preserve">831 </v>
          </cell>
        </row>
        <row r="49">
          <cell r="A49" t="str">
            <v>037001 LTREMEL-27100</v>
          </cell>
          <cell r="B49" t="e">
            <v>#N/A</v>
          </cell>
          <cell r="C49" t="str">
            <v xml:space="preserve">ULTRASOUND MFG        </v>
          </cell>
          <cell r="D49">
            <v>-23000</v>
          </cell>
          <cell r="E49" t="e">
            <v>#DIV/0!</v>
          </cell>
          <cell r="F49">
            <v>0</v>
          </cell>
          <cell r="G49">
            <v>-23000</v>
          </cell>
          <cell r="H49">
            <v>0</v>
          </cell>
          <cell r="I49">
            <v>0</v>
          </cell>
          <cell r="J49">
            <v>-23000</v>
          </cell>
          <cell r="K49">
            <v>0</v>
          </cell>
          <cell r="L49">
            <v>0</v>
          </cell>
          <cell r="M49">
            <v>0</v>
          </cell>
          <cell r="N49">
            <v>0</v>
          </cell>
          <cell r="O49">
            <v>0</v>
          </cell>
          <cell r="P49">
            <v>0</v>
          </cell>
          <cell r="Q49" t="str">
            <v xml:space="preserve">                            </v>
          </cell>
          <cell r="R49" t="str">
            <v xml:space="preserve">    </v>
          </cell>
        </row>
        <row r="50">
          <cell r="A50" t="str">
            <v>037005 LTREMEL-33059</v>
          </cell>
          <cell r="B50" t="e">
            <v>#N/A</v>
          </cell>
          <cell r="C50" t="str">
            <v xml:space="preserve">ULTRASOUND MFG        </v>
          </cell>
          <cell r="D50">
            <v>-23000</v>
          </cell>
          <cell r="E50" t="e">
            <v>#DIV/0!</v>
          </cell>
          <cell r="F50">
            <v>0</v>
          </cell>
          <cell r="G50">
            <v>-23000</v>
          </cell>
          <cell r="H50">
            <v>0</v>
          </cell>
          <cell r="I50">
            <v>0</v>
          </cell>
          <cell r="J50">
            <v>-23000</v>
          </cell>
          <cell r="K50">
            <v>0</v>
          </cell>
          <cell r="L50">
            <v>0</v>
          </cell>
          <cell r="M50">
            <v>0</v>
          </cell>
          <cell r="N50">
            <v>0</v>
          </cell>
          <cell r="O50">
            <v>0</v>
          </cell>
          <cell r="P50">
            <v>0</v>
          </cell>
          <cell r="Q50" t="str">
            <v xml:space="preserve">                            </v>
          </cell>
          <cell r="R50" t="str">
            <v xml:space="preserve">    </v>
          </cell>
        </row>
        <row r="51">
          <cell r="A51" t="str">
            <v>037006 LTREMEL-29382</v>
          </cell>
          <cell r="B51" t="e">
            <v>#N/A</v>
          </cell>
          <cell r="C51" t="str">
            <v xml:space="preserve">ULTRASOUND MFG        </v>
          </cell>
          <cell r="D51">
            <v>-23000</v>
          </cell>
          <cell r="E51" t="e">
            <v>#DIV/0!</v>
          </cell>
          <cell r="F51">
            <v>0</v>
          </cell>
          <cell r="G51">
            <v>-23000</v>
          </cell>
          <cell r="H51">
            <v>0</v>
          </cell>
          <cell r="I51">
            <v>0</v>
          </cell>
          <cell r="J51">
            <v>-23000</v>
          </cell>
          <cell r="K51">
            <v>0</v>
          </cell>
          <cell r="L51">
            <v>0</v>
          </cell>
          <cell r="M51">
            <v>0</v>
          </cell>
          <cell r="N51">
            <v>0</v>
          </cell>
          <cell r="O51">
            <v>0</v>
          </cell>
          <cell r="P51">
            <v>0</v>
          </cell>
          <cell r="Q51" t="str">
            <v xml:space="preserve">                            </v>
          </cell>
          <cell r="R51" t="str">
            <v xml:space="preserve">    </v>
          </cell>
        </row>
        <row r="52">
          <cell r="A52" t="str">
            <v>037006 LTREMEL-35762</v>
          </cell>
          <cell r="B52" t="e">
            <v>#N/A</v>
          </cell>
          <cell r="C52" t="str">
            <v xml:space="preserve">ULTRASOUND MFG        </v>
          </cell>
          <cell r="D52">
            <v>-63299.49</v>
          </cell>
          <cell r="E52" t="e">
            <v>#DIV/0!</v>
          </cell>
          <cell r="F52">
            <v>0</v>
          </cell>
          <cell r="G52">
            <v>-63299.49</v>
          </cell>
          <cell r="H52">
            <v>0</v>
          </cell>
          <cell r="I52">
            <v>0</v>
          </cell>
          <cell r="J52">
            <v>-63299.49</v>
          </cell>
          <cell r="K52">
            <v>0</v>
          </cell>
          <cell r="L52">
            <v>0</v>
          </cell>
          <cell r="M52">
            <v>0</v>
          </cell>
          <cell r="N52">
            <v>0</v>
          </cell>
          <cell r="O52">
            <v>0</v>
          </cell>
          <cell r="P52">
            <v>0</v>
          </cell>
          <cell r="Q52" t="str">
            <v xml:space="preserve">                            </v>
          </cell>
          <cell r="R52" t="str">
            <v xml:space="preserve">    </v>
          </cell>
        </row>
        <row r="53">
          <cell r="A53" t="str">
            <v>037013 LTREMEL-31004</v>
          </cell>
          <cell r="B53" t="e">
            <v>#N/A</v>
          </cell>
          <cell r="C53" t="str">
            <v xml:space="preserve">ULTRASOUND MFG        </v>
          </cell>
          <cell r="D53">
            <v>-23000</v>
          </cell>
          <cell r="E53" t="e">
            <v>#DIV/0!</v>
          </cell>
          <cell r="F53">
            <v>0</v>
          </cell>
          <cell r="G53">
            <v>-23000</v>
          </cell>
          <cell r="H53">
            <v>0</v>
          </cell>
          <cell r="I53">
            <v>0</v>
          </cell>
          <cell r="J53">
            <v>-23000</v>
          </cell>
          <cell r="K53">
            <v>0</v>
          </cell>
          <cell r="L53">
            <v>0</v>
          </cell>
          <cell r="M53">
            <v>0</v>
          </cell>
          <cell r="N53">
            <v>0</v>
          </cell>
          <cell r="O53">
            <v>0</v>
          </cell>
          <cell r="P53">
            <v>0</v>
          </cell>
          <cell r="Q53" t="str">
            <v xml:space="preserve">                            </v>
          </cell>
          <cell r="R53" t="str">
            <v xml:space="preserve">    </v>
          </cell>
        </row>
        <row r="54">
          <cell r="A54" t="str">
            <v>042015 PKREMSLEHNER-</v>
          </cell>
          <cell r="B54" t="e">
            <v>#N/A</v>
          </cell>
          <cell r="C54" t="str">
            <v xml:space="preserve">ULTRASOUND MFG        </v>
          </cell>
          <cell r="D54">
            <v>-63260.34</v>
          </cell>
          <cell r="E54" t="e">
            <v>#DIV/0!</v>
          </cell>
          <cell r="F54">
            <v>0</v>
          </cell>
          <cell r="G54">
            <v>-63260.34</v>
          </cell>
          <cell r="H54">
            <v>0</v>
          </cell>
          <cell r="I54">
            <v>0</v>
          </cell>
          <cell r="J54">
            <v>-63260.34</v>
          </cell>
          <cell r="K54">
            <v>0</v>
          </cell>
          <cell r="L54">
            <v>0</v>
          </cell>
          <cell r="M54">
            <v>0</v>
          </cell>
          <cell r="N54">
            <v>0</v>
          </cell>
          <cell r="O54">
            <v>0</v>
          </cell>
          <cell r="P54">
            <v>0</v>
          </cell>
          <cell r="Q54" t="str">
            <v xml:space="preserve">                            </v>
          </cell>
          <cell r="R54" t="str">
            <v xml:space="preserve">    </v>
          </cell>
        </row>
        <row r="55">
          <cell r="A55" t="str">
            <v>0521002 RDEVLIN-2832</v>
          </cell>
          <cell r="B55" t="e">
            <v>#N/A</v>
          </cell>
          <cell r="C55" t="str">
            <v xml:space="preserve">ULTRASOUND MFG        </v>
          </cell>
          <cell r="D55">
            <v>1625055.42</v>
          </cell>
          <cell r="E55" t="e">
            <v>#DIV/0!</v>
          </cell>
          <cell r="F55">
            <v>0</v>
          </cell>
          <cell r="G55">
            <v>1625055.42</v>
          </cell>
          <cell r="H55">
            <v>0</v>
          </cell>
          <cell r="I55">
            <v>0</v>
          </cell>
          <cell r="J55">
            <v>1625055.42</v>
          </cell>
          <cell r="K55">
            <v>0</v>
          </cell>
          <cell r="L55">
            <v>0</v>
          </cell>
          <cell r="M55">
            <v>0</v>
          </cell>
          <cell r="N55">
            <v>0</v>
          </cell>
          <cell r="O55">
            <v>0</v>
          </cell>
          <cell r="P55">
            <v>0</v>
          </cell>
          <cell r="Q55" t="str">
            <v xml:space="preserve">                            </v>
          </cell>
          <cell r="R55" t="str">
            <v xml:space="preserve">    </v>
          </cell>
        </row>
        <row r="56">
          <cell r="A56" t="str">
            <v>052203 MGILLESPIE-35</v>
          </cell>
          <cell r="B56" t="e">
            <v>#N/A</v>
          </cell>
          <cell r="C56" t="str">
            <v xml:space="preserve">ULTRASOUND MFG        </v>
          </cell>
          <cell r="D56">
            <v>946000</v>
          </cell>
          <cell r="E56" t="e">
            <v>#DIV/0!</v>
          </cell>
          <cell r="F56">
            <v>0</v>
          </cell>
          <cell r="G56">
            <v>946000</v>
          </cell>
          <cell r="H56">
            <v>0</v>
          </cell>
          <cell r="I56">
            <v>0</v>
          </cell>
          <cell r="J56">
            <v>946000</v>
          </cell>
          <cell r="K56">
            <v>0</v>
          </cell>
          <cell r="L56">
            <v>0</v>
          </cell>
          <cell r="M56">
            <v>0</v>
          </cell>
          <cell r="N56">
            <v>0</v>
          </cell>
          <cell r="O56">
            <v>0</v>
          </cell>
          <cell r="P56">
            <v>0</v>
          </cell>
          <cell r="Q56" t="str">
            <v xml:space="preserve">                            </v>
          </cell>
          <cell r="R56" t="str">
            <v xml:space="preserve">    </v>
          </cell>
        </row>
        <row r="57">
          <cell r="A57" t="str">
            <v>052215 RDEVLIN-39591</v>
          </cell>
          <cell r="B57" t="e">
            <v>#N/A</v>
          </cell>
          <cell r="C57" t="str">
            <v xml:space="preserve">ULTRASOUND MFG        </v>
          </cell>
          <cell r="D57">
            <v>-690320.18</v>
          </cell>
          <cell r="E57" t="e">
            <v>#DIV/0!</v>
          </cell>
          <cell r="F57">
            <v>0</v>
          </cell>
          <cell r="G57">
            <v>-690320.18</v>
          </cell>
          <cell r="H57">
            <v>0</v>
          </cell>
          <cell r="I57">
            <v>0</v>
          </cell>
          <cell r="J57">
            <v>-690320.18</v>
          </cell>
          <cell r="K57">
            <v>0</v>
          </cell>
          <cell r="L57">
            <v>0</v>
          </cell>
          <cell r="M57">
            <v>0</v>
          </cell>
          <cell r="N57">
            <v>0</v>
          </cell>
          <cell r="O57">
            <v>0</v>
          </cell>
          <cell r="P57">
            <v>0</v>
          </cell>
          <cell r="Q57" t="str">
            <v xml:space="preserve">                            </v>
          </cell>
          <cell r="R57" t="str">
            <v xml:space="preserve">    </v>
          </cell>
        </row>
        <row r="58">
          <cell r="A58" t="str">
            <v>052217 RDEVLIN-39667</v>
          </cell>
          <cell r="B58" t="e">
            <v>#N/A</v>
          </cell>
          <cell r="C58" t="str">
            <v xml:space="preserve">ULTRASOUND MFG        </v>
          </cell>
          <cell r="D58">
            <v>-622263</v>
          </cell>
          <cell r="E58" t="e">
            <v>#DIV/0!</v>
          </cell>
          <cell r="F58">
            <v>0</v>
          </cell>
          <cell r="G58">
            <v>-622263</v>
          </cell>
          <cell r="H58">
            <v>0</v>
          </cell>
          <cell r="I58">
            <v>0</v>
          </cell>
          <cell r="J58">
            <v>-622263</v>
          </cell>
          <cell r="K58">
            <v>0</v>
          </cell>
          <cell r="L58">
            <v>0</v>
          </cell>
          <cell r="M58">
            <v>0</v>
          </cell>
          <cell r="N58">
            <v>0</v>
          </cell>
          <cell r="O58">
            <v>0</v>
          </cell>
          <cell r="P58">
            <v>0</v>
          </cell>
          <cell r="Q58" t="str">
            <v xml:space="preserve">                            </v>
          </cell>
          <cell r="R58" t="str">
            <v xml:space="preserve">    </v>
          </cell>
        </row>
        <row r="59">
          <cell r="A59" t="str">
            <v>052803 MGILLESPIE-25</v>
          </cell>
          <cell r="B59" t="e">
            <v>#N/A</v>
          </cell>
          <cell r="C59" t="str">
            <v xml:space="preserve">ULTRASOUND MFG        </v>
          </cell>
          <cell r="D59">
            <v>-946000</v>
          </cell>
          <cell r="E59" t="e">
            <v>#DIV/0!</v>
          </cell>
          <cell r="F59">
            <v>0</v>
          </cell>
          <cell r="G59">
            <v>-946000</v>
          </cell>
          <cell r="H59">
            <v>0</v>
          </cell>
          <cell r="I59">
            <v>0</v>
          </cell>
          <cell r="J59">
            <v>-946000</v>
          </cell>
          <cell r="K59">
            <v>0</v>
          </cell>
          <cell r="L59">
            <v>0</v>
          </cell>
          <cell r="M59">
            <v>0</v>
          </cell>
          <cell r="N59">
            <v>0</v>
          </cell>
          <cell r="O59">
            <v>0</v>
          </cell>
          <cell r="P59">
            <v>0</v>
          </cell>
          <cell r="Q59" t="str">
            <v xml:space="preserve">                            </v>
          </cell>
          <cell r="R59" t="str">
            <v xml:space="preserve">    </v>
          </cell>
        </row>
        <row r="60">
          <cell r="A60" t="str">
            <v>052916 RDEVLIN-27967</v>
          </cell>
          <cell r="B60" t="e">
            <v>#N/A</v>
          </cell>
          <cell r="C60" t="str">
            <v xml:space="preserve">ULTRASOUND MFG        </v>
          </cell>
          <cell r="D60">
            <v>-307368</v>
          </cell>
          <cell r="E60" t="e">
            <v>#DIV/0!</v>
          </cell>
          <cell r="F60">
            <v>0</v>
          </cell>
          <cell r="G60">
            <v>-307368</v>
          </cell>
          <cell r="H60">
            <v>0</v>
          </cell>
          <cell r="I60">
            <v>0</v>
          </cell>
          <cell r="J60">
            <v>-307368</v>
          </cell>
          <cell r="K60">
            <v>0</v>
          </cell>
          <cell r="L60">
            <v>0</v>
          </cell>
          <cell r="M60">
            <v>0</v>
          </cell>
          <cell r="N60">
            <v>0</v>
          </cell>
          <cell r="O60">
            <v>0</v>
          </cell>
          <cell r="P60">
            <v>0</v>
          </cell>
          <cell r="Q60" t="str">
            <v xml:space="preserve">                            </v>
          </cell>
          <cell r="R60" t="str">
            <v xml:space="preserve">    </v>
          </cell>
        </row>
        <row r="61">
          <cell r="A61" t="str">
            <v>052916 RDEVLIN-27981</v>
          </cell>
          <cell r="B61" t="e">
            <v>#N/A</v>
          </cell>
          <cell r="C61" t="str">
            <v xml:space="preserve">ULTRASOUND MFG        </v>
          </cell>
          <cell r="D61">
            <v>307368</v>
          </cell>
          <cell r="E61" t="e">
            <v>#DIV/0!</v>
          </cell>
          <cell r="F61">
            <v>0</v>
          </cell>
          <cell r="G61">
            <v>307368</v>
          </cell>
          <cell r="H61">
            <v>0</v>
          </cell>
          <cell r="I61">
            <v>0</v>
          </cell>
          <cell r="J61">
            <v>307368</v>
          </cell>
          <cell r="K61">
            <v>0</v>
          </cell>
          <cell r="L61">
            <v>0</v>
          </cell>
          <cell r="M61">
            <v>0</v>
          </cell>
          <cell r="N61">
            <v>0</v>
          </cell>
          <cell r="O61">
            <v>0</v>
          </cell>
          <cell r="P61">
            <v>0</v>
          </cell>
          <cell r="Q61" t="str">
            <v xml:space="preserve">                            </v>
          </cell>
          <cell r="R61" t="str">
            <v xml:space="preserve">    </v>
          </cell>
        </row>
        <row r="62">
          <cell r="A62" t="str">
            <v>052921 RDEVLIN-27968</v>
          </cell>
          <cell r="B62" t="e">
            <v>#N/A</v>
          </cell>
          <cell r="C62" t="str">
            <v xml:space="preserve">ULTRASOUND MFG        </v>
          </cell>
          <cell r="D62">
            <v>-600000</v>
          </cell>
          <cell r="E62" t="e">
            <v>#DIV/0!</v>
          </cell>
          <cell r="F62">
            <v>0</v>
          </cell>
          <cell r="G62">
            <v>-600000</v>
          </cell>
          <cell r="H62">
            <v>0</v>
          </cell>
          <cell r="I62">
            <v>0</v>
          </cell>
          <cell r="J62">
            <v>-600000</v>
          </cell>
          <cell r="K62">
            <v>0</v>
          </cell>
          <cell r="L62">
            <v>0</v>
          </cell>
          <cell r="M62">
            <v>0</v>
          </cell>
          <cell r="N62">
            <v>0</v>
          </cell>
          <cell r="O62">
            <v>0</v>
          </cell>
          <cell r="P62">
            <v>0</v>
          </cell>
          <cell r="Q62" t="str">
            <v xml:space="preserve">                            </v>
          </cell>
          <cell r="R62" t="str">
            <v xml:space="preserve">    </v>
          </cell>
        </row>
        <row r="63">
          <cell r="A63" t="str">
            <v>052921 RDEVLIN-27981</v>
          </cell>
          <cell r="B63" t="e">
            <v>#N/A</v>
          </cell>
          <cell r="C63" t="str">
            <v xml:space="preserve">ULTRASOUND MFG        </v>
          </cell>
          <cell r="D63">
            <v>600000</v>
          </cell>
          <cell r="E63" t="e">
            <v>#DIV/0!</v>
          </cell>
          <cell r="F63">
            <v>0</v>
          </cell>
          <cell r="G63">
            <v>600000</v>
          </cell>
          <cell r="H63">
            <v>0</v>
          </cell>
          <cell r="I63">
            <v>0</v>
          </cell>
          <cell r="J63">
            <v>600000</v>
          </cell>
          <cell r="K63">
            <v>0</v>
          </cell>
          <cell r="L63">
            <v>0</v>
          </cell>
          <cell r="M63">
            <v>0</v>
          </cell>
          <cell r="N63">
            <v>0</v>
          </cell>
          <cell r="O63">
            <v>0</v>
          </cell>
          <cell r="P63">
            <v>0</v>
          </cell>
          <cell r="Q63" t="str">
            <v xml:space="preserve">                            </v>
          </cell>
          <cell r="R63" t="str">
            <v xml:space="preserve">    </v>
          </cell>
        </row>
        <row r="64">
          <cell r="A64" t="str">
            <v>2129508-4</v>
          </cell>
          <cell r="B64" t="e">
            <v>#N/A</v>
          </cell>
          <cell r="C64" t="str">
            <v xml:space="preserve">ULTRASOUND MFG        </v>
          </cell>
          <cell r="D64">
            <v>-5158.6000000000004</v>
          </cell>
          <cell r="E64">
            <v>-2.8028755745145117</v>
          </cell>
          <cell r="F64">
            <v>9246.59</v>
          </cell>
          <cell r="G64">
            <v>-14405.19</v>
          </cell>
          <cell r="H64">
            <v>-18422.38</v>
          </cell>
          <cell r="I64">
            <v>0</v>
          </cell>
          <cell r="J64">
            <v>0</v>
          </cell>
          <cell r="K64">
            <v>4017.19</v>
          </cell>
          <cell r="L64">
            <v>0</v>
          </cell>
          <cell r="M64">
            <v>0</v>
          </cell>
          <cell r="N64">
            <v>0</v>
          </cell>
          <cell r="O64">
            <v>1840.4670000000001</v>
          </cell>
          <cell r="P64">
            <v>1840.4670000000001</v>
          </cell>
          <cell r="Q64" t="str">
            <v xml:space="preserve">VP3 CKT BD                  </v>
          </cell>
          <cell r="R64" t="str">
            <v xml:space="preserve">831 </v>
          </cell>
        </row>
        <row r="65">
          <cell r="A65" t="str">
            <v>2154803-2</v>
          </cell>
          <cell r="B65" t="e">
            <v>#N/A</v>
          </cell>
          <cell r="C65" t="str">
            <v xml:space="preserve">ULTRASOUND MFG        </v>
          </cell>
          <cell r="D65">
            <v>16943.759999999998</v>
          </cell>
          <cell r="E65">
            <v>13.000011508671783</v>
          </cell>
          <cell r="F65">
            <v>23460.58</v>
          </cell>
          <cell r="G65">
            <v>-6516.82</v>
          </cell>
          <cell r="H65">
            <v>-6516.82</v>
          </cell>
          <cell r="I65">
            <v>0</v>
          </cell>
          <cell r="J65">
            <v>0</v>
          </cell>
          <cell r="K65">
            <v>0</v>
          </cell>
          <cell r="L65">
            <v>0</v>
          </cell>
          <cell r="M65">
            <v>0</v>
          </cell>
          <cell r="N65">
            <v>0</v>
          </cell>
          <cell r="O65">
            <v>1303.365</v>
          </cell>
          <cell r="P65">
            <v>1303.365</v>
          </cell>
          <cell r="Q65" t="str">
            <v xml:space="preserve">CIRCUIT BOAR                </v>
          </cell>
          <cell r="R65" t="str">
            <v xml:space="preserve">831 </v>
          </cell>
        </row>
        <row r="66">
          <cell r="A66" t="str">
            <v>2184000-11</v>
          </cell>
          <cell r="B66" t="e">
            <v>#N/A</v>
          </cell>
          <cell r="C66" t="str">
            <v xml:space="preserve">ULTRASOUND MFG        </v>
          </cell>
          <cell r="D66">
            <v>43378</v>
          </cell>
          <cell r="E66">
            <v>0.86998115756149363</v>
          </cell>
          <cell r="F66">
            <v>0</v>
          </cell>
          <cell r="G66">
            <v>43378</v>
          </cell>
          <cell r="H66">
            <v>0</v>
          </cell>
          <cell r="I66">
            <v>43378</v>
          </cell>
          <cell r="J66">
            <v>0</v>
          </cell>
          <cell r="K66">
            <v>0</v>
          </cell>
          <cell r="L66">
            <v>0</v>
          </cell>
          <cell r="M66">
            <v>0</v>
          </cell>
          <cell r="N66">
            <v>0</v>
          </cell>
          <cell r="O66">
            <v>49848.480000000003</v>
          </cell>
          <cell r="P66">
            <v>49860.85</v>
          </cell>
          <cell r="Q66" t="str">
            <v xml:space="preserve">ASSEMBLY                    </v>
          </cell>
          <cell r="R66" t="str">
            <v xml:space="preserve">801 </v>
          </cell>
        </row>
        <row r="67">
          <cell r="A67" t="str">
            <v>2184000-13</v>
          </cell>
          <cell r="B67" t="e">
            <v>#N/A</v>
          </cell>
          <cell r="C67" t="str">
            <v xml:space="preserve">ULTRASOUND MFG        </v>
          </cell>
          <cell r="D67">
            <v>15465.2</v>
          </cell>
          <cell r="E67">
            <v>0.30950913646546663</v>
          </cell>
          <cell r="F67">
            <v>0</v>
          </cell>
          <cell r="G67">
            <v>15465.2</v>
          </cell>
          <cell r="H67">
            <v>0</v>
          </cell>
          <cell r="I67">
            <v>15465.2</v>
          </cell>
          <cell r="J67">
            <v>0</v>
          </cell>
          <cell r="K67">
            <v>0</v>
          </cell>
          <cell r="L67">
            <v>0</v>
          </cell>
          <cell r="M67">
            <v>0</v>
          </cell>
          <cell r="N67">
            <v>0</v>
          </cell>
          <cell r="O67">
            <v>49966.83</v>
          </cell>
          <cell r="P67">
            <v>49966.860999999997</v>
          </cell>
          <cell r="Q67" t="str">
            <v xml:space="preserve">ASSEMBLY                    </v>
          </cell>
          <cell r="R67" t="str">
            <v xml:space="preserve">801 </v>
          </cell>
        </row>
        <row r="68">
          <cell r="A68" t="str">
            <v>2184000-3</v>
          </cell>
          <cell r="B68" t="e">
            <v>#N/A</v>
          </cell>
          <cell r="C68" t="str">
            <v xml:space="preserve">ULTRASOUND MFG        </v>
          </cell>
          <cell r="D68">
            <v>62240.05</v>
          </cell>
          <cell r="E68">
            <v>1.2469251119897724</v>
          </cell>
          <cell r="F68">
            <v>0</v>
          </cell>
          <cell r="G68">
            <v>62240.05</v>
          </cell>
          <cell r="H68">
            <v>0</v>
          </cell>
          <cell r="I68">
            <v>62240.05</v>
          </cell>
          <cell r="J68">
            <v>0</v>
          </cell>
          <cell r="K68">
            <v>0</v>
          </cell>
          <cell r="L68">
            <v>0</v>
          </cell>
          <cell r="M68">
            <v>0</v>
          </cell>
          <cell r="N68">
            <v>0</v>
          </cell>
          <cell r="O68">
            <v>49914.794999999998</v>
          </cell>
          <cell r="P68">
            <v>49914.826000000001</v>
          </cell>
          <cell r="Q68" t="str">
            <v xml:space="preserve">ASSEMBLY                    </v>
          </cell>
          <cell r="R68" t="str">
            <v xml:space="preserve">801 </v>
          </cell>
        </row>
        <row r="69">
          <cell r="A69" t="str">
            <v>2188900-2</v>
          </cell>
          <cell r="B69" t="e">
            <v>#N/A</v>
          </cell>
          <cell r="C69" t="str">
            <v xml:space="preserve">ULTRASOUND MFG        </v>
          </cell>
          <cell r="D69">
            <v>-1280220.03</v>
          </cell>
          <cell r="E69">
            <v>-38.778278288344737</v>
          </cell>
          <cell r="F69">
            <v>0</v>
          </cell>
          <cell r="G69">
            <v>-1280220.03</v>
          </cell>
          <cell r="H69">
            <v>-1496566.13</v>
          </cell>
          <cell r="I69">
            <v>216346.1</v>
          </cell>
          <cell r="J69">
            <v>0</v>
          </cell>
          <cell r="K69">
            <v>0</v>
          </cell>
          <cell r="L69">
            <v>0</v>
          </cell>
          <cell r="M69">
            <v>0</v>
          </cell>
          <cell r="N69">
            <v>0</v>
          </cell>
          <cell r="O69">
            <v>33013.843999999997</v>
          </cell>
          <cell r="P69">
            <v>33013.843999999997</v>
          </cell>
          <cell r="Q69" t="str">
            <v xml:space="preserve">ASSEMBLY                    </v>
          </cell>
          <cell r="R69" t="str">
            <v xml:space="preserve">801 </v>
          </cell>
        </row>
        <row r="70">
          <cell r="A70" t="str">
            <v>2188900-3</v>
          </cell>
          <cell r="B70" t="e">
            <v>#N/A</v>
          </cell>
          <cell r="C70" t="str">
            <v xml:space="preserve">ULTRASOUND MFG        </v>
          </cell>
          <cell r="D70">
            <v>5239.58</v>
          </cell>
          <cell r="E70">
            <v>0.15861248239835485</v>
          </cell>
          <cell r="F70">
            <v>0</v>
          </cell>
          <cell r="G70">
            <v>5239.58</v>
          </cell>
          <cell r="H70">
            <v>0</v>
          </cell>
          <cell r="I70">
            <v>5239.58</v>
          </cell>
          <cell r="J70">
            <v>0</v>
          </cell>
          <cell r="K70">
            <v>0</v>
          </cell>
          <cell r="L70">
            <v>0</v>
          </cell>
          <cell r="M70">
            <v>0</v>
          </cell>
          <cell r="N70">
            <v>0</v>
          </cell>
          <cell r="O70">
            <v>33033.843999999997</v>
          </cell>
          <cell r="P70">
            <v>33033.843999999997</v>
          </cell>
          <cell r="Q70" t="str">
            <v xml:space="preserve">ASSEMBLY                    </v>
          </cell>
          <cell r="R70" t="str">
            <v xml:space="preserve">801 </v>
          </cell>
        </row>
        <row r="71">
          <cell r="A71" t="str">
            <v>2188902-2</v>
          </cell>
          <cell r="B71" t="e">
            <v>#N/A</v>
          </cell>
          <cell r="C71" t="str">
            <v xml:space="preserve">ULTRASOUND MFG        </v>
          </cell>
          <cell r="D71">
            <v>-48282.23</v>
          </cell>
          <cell r="E71">
            <v>-41.032940416599388</v>
          </cell>
          <cell r="F71">
            <v>0</v>
          </cell>
          <cell r="G71">
            <v>-48282.23</v>
          </cell>
          <cell r="H71">
            <v>2353.34</v>
          </cell>
          <cell r="I71">
            <v>0</v>
          </cell>
          <cell r="J71">
            <v>0</v>
          </cell>
          <cell r="K71">
            <v>-50635.57</v>
          </cell>
          <cell r="L71">
            <v>0</v>
          </cell>
          <cell r="M71">
            <v>0</v>
          </cell>
          <cell r="N71">
            <v>0</v>
          </cell>
          <cell r="O71">
            <v>1176.67</v>
          </cell>
          <cell r="P71">
            <v>1176.67</v>
          </cell>
          <cell r="Q71" t="str">
            <v xml:space="preserve">ASSEMBLY                    </v>
          </cell>
          <cell r="R71" t="str">
            <v xml:space="preserve">831 </v>
          </cell>
        </row>
        <row r="72">
          <cell r="A72" t="str">
            <v>2188902-3</v>
          </cell>
          <cell r="B72" t="e">
            <v>#N/A</v>
          </cell>
          <cell r="C72" t="str">
            <v xml:space="preserve">ULTRASOUND MFG        </v>
          </cell>
          <cell r="D72">
            <v>-21517.87</v>
          </cell>
          <cell r="E72">
            <v>-13.913861310593038</v>
          </cell>
          <cell r="F72">
            <v>0</v>
          </cell>
          <cell r="G72">
            <v>-21517.87</v>
          </cell>
          <cell r="H72">
            <v>3093.02</v>
          </cell>
          <cell r="I72">
            <v>0</v>
          </cell>
          <cell r="J72">
            <v>0</v>
          </cell>
          <cell r="K72">
            <v>-24610.89</v>
          </cell>
          <cell r="L72">
            <v>0</v>
          </cell>
          <cell r="M72">
            <v>0</v>
          </cell>
          <cell r="N72">
            <v>0</v>
          </cell>
          <cell r="O72">
            <v>1546.5060000000001</v>
          </cell>
          <cell r="P72">
            <v>1546.5060000000001</v>
          </cell>
          <cell r="Q72" t="str">
            <v xml:space="preserve">ASSEMBLY                    </v>
          </cell>
          <cell r="R72" t="str">
            <v xml:space="preserve">831 </v>
          </cell>
        </row>
        <row r="73">
          <cell r="A73" t="str">
            <v>2218096-4</v>
          </cell>
          <cell r="B73" t="e">
            <v>#N/A</v>
          </cell>
          <cell r="C73" t="str">
            <v xml:space="preserve">ULTRASOUND MFG        </v>
          </cell>
          <cell r="D73">
            <v>-13558.32</v>
          </cell>
          <cell r="E73">
            <v>-4.0197990740864276</v>
          </cell>
          <cell r="F73">
            <v>20237.310000000001</v>
          </cell>
          <cell r="G73">
            <v>-33795.629999999997</v>
          </cell>
          <cell r="H73">
            <v>-40474.65</v>
          </cell>
          <cell r="I73">
            <v>0</v>
          </cell>
          <cell r="J73">
            <v>0</v>
          </cell>
          <cell r="K73">
            <v>6679.02</v>
          </cell>
          <cell r="L73">
            <v>0</v>
          </cell>
          <cell r="M73">
            <v>0</v>
          </cell>
          <cell r="N73">
            <v>0</v>
          </cell>
          <cell r="O73">
            <v>3372.8850000000002</v>
          </cell>
          <cell r="P73">
            <v>3372.8850000000002</v>
          </cell>
          <cell r="Q73" t="str">
            <v xml:space="preserve">TD3-3 CKT BD                </v>
          </cell>
          <cell r="R73" t="str">
            <v xml:space="preserve">831 </v>
          </cell>
        </row>
        <row r="74">
          <cell r="A74" t="str">
            <v>2218099-2</v>
          </cell>
          <cell r="B74" t="e">
            <v>#N/A</v>
          </cell>
          <cell r="C74" t="str">
            <v xml:space="preserve">ULTRASOUND MFG        </v>
          </cell>
          <cell r="D74">
            <v>8566.8799999999992</v>
          </cell>
          <cell r="E74">
            <v>5.0146983587710734</v>
          </cell>
          <cell r="F74">
            <v>64084.83</v>
          </cell>
          <cell r="G74">
            <v>-55517.95</v>
          </cell>
          <cell r="H74">
            <v>-109684.51</v>
          </cell>
          <cell r="I74">
            <v>0</v>
          </cell>
          <cell r="J74">
            <v>0</v>
          </cell>
          <cell r="K74">
            <v>54166.559999999998</v>
          </cell>
          <cell r="L74">
            <v>0</v>
          </cell>
          <cell r="M74">
            <v>0</v>
          </cell>
          <cell r="N74">
            <v>0</v>
          </cell>
          <cell r="O74">
            <v>1708.354</v>
          </cell>
          <cell r="P74">
            <v>1708.354</v>
          </cell>
          <cell r="Q74" t="str">
            <v xml:space="preserve">TD3-3 CKT BD                </v>
          </cell>
          <cell r="R74" t="str">
            <v xml:space="preserve">831 </v>
          </cell>
        </row>
        <row r="75">
          <cell r="A75" t="str">
            <v>2219653-2</v>
          </cell>
          <cell r="B75" t="e">
            <v>#N/A</v>
          </cell>
          <cell r="C75" t="str">
            <v xml:space="preserve">ULTRASOUND MFG        </v>
          </cell>
          <cell r="D75">
            <v>29025.21</v>
          </cell>
          <cell r="E75">
            <v>11.920802090653297</v>
          </cell>
          <cell r="F75">
            <v>48696.74</v>
          </cell>
          <cell r="G75">
            <v>-19671.53</v>
          </cell>
          <cell r="H75">
            <v>-138785.70000000001</v>
          </cell>
          <cell r="I75">
            <v>0</v>
          </cell>
          <cell r="J75">
            <v>0</v>
          </cell>
          <cell r="K75">
            <v>119114.17</v>
          </cell>
          <cell r="L75">
            <v>0</v>
          </cell>
          <cell r="M75">
            <v>0</v>
          </cell>
          <cell r="N75">
            <v>0</v>
          </cell>
          <cell r="O75">
            <v>2434.837</v>
          </cell>
          <cell r="P75">
            <v>2434.837</v>
          </cell>
          <cell r="Q75" t="str">
            <v xml:space="preserve">CIRCUIT BOAR                </v>
          </cell>
          <cell r="R75" t="str">
            <v xml:space="preserve">831 </v>
          </cell>
        </row>
        <row r="76">
          <cell r="A76" t="str">
            <v>2266548-3</v>
          </cell>
          <cell r="B76" t="e">
            <v>#N/A</v>
          </cell>
          <cell r="C76" t="str">
            <v xml:space="preserve">ULTRASOUND MFG        </v>
          </cell>
          <cell r="D76">
            <v>-61615.26</v>
          </cell>
          <cell r="E76">
            <v>-18.386138613861387</v>
          </cell>
          <cell r="F76">
            <v>0</v>
          </cell>
          <cell r="G76">
            <v>-61615.26</v>
          </cell>
          <cell r="H76">
            <v>-23391.9</v>
          </cell>
          <cell r="I76">
            <v>0</v>
          </cell>
          <cell r="J76">
            <v>0</v>
          </cell>
          <cell r="K76">
            <v>-38223.360000000001</v>
          </cell>
          <cell r="L76">
            <v>0</v>
          </cell>
          <cell r="M76">
            <v>0</v>
          </cell>
          <cell r="N76">
            <v>0</v>
          </cell>
          <cell r="O76">
            <v>3351.18</v>
          </cell>
          <cell r="P76">
            <v>3351.18</v>
          </cell>
          <cell r="Q76" t="str">
            <v xml:space="preserve">PART                        </v>
          </cell>
          <cell r="R76" t="str">
            <v xml:space="preserve">831 </v>
          </cell>
        </row>
        <row r="77">
          <cell r="A77" t="str">
            <v>2266548-4</v>
          </cell>
          <cell r="B77" t="e">
            <v>#N/A</v>
          </cell>
          <cell r="C77" t="str">
            <v xml:space="preserve">ULTRASOUND MFG        </v>
          </cell>
          <cell r="D77">
            <v>327085.57</v>
          </cell>
          <cell r="E77">
            <v>43.766020093650837</v>
          </cell>
          <cell r="F77">
            <v>0</v>
          </cell>
          <cell r="G77">
            <v>327085.57</v>
          </cell>
          <cell r="H77">
            <v>0</v>
          </cell>
          <cell r="I77">
            <v>0</v>
          </cell>
          <cell r="J77">
            <v>0</v>
          </cell>
          <cell r="K77">
            <v>327085.57</v>
          </cell>
          <cell r="L77">
            <v>0</v>
          </cell>
          <cell r="M77">
            <v>0</v>
          </cell>
          <cell r="N77">
            <v>0</v>
          </cell>
          <cell r="O77">
            <v>7473.5050000000001</v>
          </cell>
          <cell r="P77">
            <v>7473.5050000000001</v>
          </cell>
          <cell r="Q77" t="str">
            <v xml:space="preserve">PART                        </v>
          </cell>
          <cell r="R77" t="str">
            <v xml:space="preserve">831 </v>
          </cell>
        </row>
        <row r="78">
          <cell r="A78" t="str">
            <v>2266548-6</v>
          </cell>
          <cell r="B78" t="e">
            <v>#N/A</v>
          </cell>
          <cell r="C78" t="str">
            <v xml:space="preserve">ULTRASOUND MFG        </v>
          </cell>
          <cell r="D78">
            <v>89998.66</v>
          </cell>
          <cell r="E78">
            <v>14.202675192606925</v>
          </cell>
          <cell r="F78">
            <v>0</v>
          </cell>
          <cell r="G78">
            <v>89998.66</v>
          </cell>
          <cell r="H78">
            <v>-44263.07</v>
          </cell>
          <cell r="I78">
            <v>0</v>
          </cell>
          <cell r="J78">
            <v>0</v>
          </cell>
          <cell r="K78">
            <v>134261.73000000001</v>
          </cell>
          <cell r="L78">
            <v>0</v>
          </cell>
          <cell r="M78">
            <v>0</v>
          </cell>
          <cell r="N78">
            <v>0</v>
          </cell>
          <cell r="O78">
            <v>6336.74</v>
          </cell>
          <cell r="P78">
            <v>6336.74</v>
          </cell>
          <cell r="Q78" t="str">
            <v xml:space="preserve">PART                        </v>
          </cell>
          <cell r="R78" t="str">
            <v xml:space="preserve">858 </v>
          </cell>
        </row>
        <row r="79">
          <cell r="A79" t="str">
            <v>2290039-3</v>
          </cell>
          <cell r="B79" t="e">
            <v>#N/A</v>
          </cell>
          <cell r="C79" t="str">
            <v xml:space="preserve">ULTRASOUND MFG        </v>
          </cell>
          <cell r="D79">
            <v>36024.04</v>
          </cell>
          <cell r="E79">
            <v>37.584158415841586</v>
          </cell>
          <cell r="F79">
            <v>0</v>
          </cell>
          <cell r="G79">
            <v>36024.04</v>
          </cell>
          <cell r="H79">
            <v>0</v>
          </cell>
          <cell r="I79">
            <v>0</v>
          </cell>
          <cell r="J79">
            <v>0</v>
          </cell>
          <cell r="K79">
            <v>36024.04</v>
          </cell>
          <cell r="L79">
            <v>0</v>
          </cell>
          <cell r="M79">
            <v>0</v>
          </cell>
          <cell r="N79">
            <v>0</v>
          </cell>
          <cell r="O79">
            <v>958.49</v>
          </cell>
          <cell r="P79">
            <v>958.49</v>
          </cell>
          <cell r="Q79" t="str">
            <v xml:space="preserve">POWER SUPPLI                </v>
          </cell>
          <cell r="R79" t="str">
            <v xml:space="preserve">831 </v>
          </cell>
        </row>
        <row r="80">
          <cell r="A80" t="str">
            <v>46-288622G1</v>
          </cell>
          <cell r="B80" t="e">
            <v>#N/A</v>
          </cell>
          <cell r="C80" t="str">
            <v xml:space="preserve">ULTRASOUND MFG        </v>
          </cell>
          <cell r="D80">
            <v>5519.27</v>
          </cell>
          <cell r="E80">
            <v>2.0000014494680998</v>
          </cell>
          <cell r="F80">
            <v>5519.27</v>
          </cell>
          <cell r="G80">
            <v>0</v>
          </cell>
          <cell r="H80">
            <v>0</v>
          </cell>
          <cell r="I80">
            <v>0</v>
          </cell>
          <cell r="J80">
            <v>0</v>
          </cell>
          <cell r="K80">
            <v>0</v>
          </cell>
          <cell r="L80">
            <v>0</v>
          </cell>
          <cell r="M80">
            <v>0</v>
          </cell>
          <cell r="N80">
            <v>0</v>
          </cell>
          <cell r="O80">
            <v>2759.6329999999998</v>
          </cell>
          <cell r="P80">
            <v>2759.6329999999998</v>
          </cell>
          <cell r="Q80" t="str">
            <v xml:space="preserve">ELECTRONIC A                </v>
          </cell>
          <cell r="R80" t="str">
            <v xml:space="preserve">831 </v>
          </cell>
        </row>
        <row r="81">
          <cell r="A81" t="str">
            <v>46-311269P1</v>
          </cell>
          <cell r="B81" t="e">
            <v>#N/A</v>
          </cell>
          <cell r="C81" t="str">
            <v xml:space="preserve">ULTRASOUND MFG        </v>
          </cell>
          <cell r="D81">
            <v>29837.23</v>
          </cell>
          <cell r="E81">
            <v>6491.9995648389904</v>
          </cell>
          <cell r="F81">
            <v>29837.23</v>
          </cell>
          <cell r="G81">
            <v>0</v>
          </cell>
          <cell r="H81">
            <v>0</v>
          </cell>
          <cell r="I81">
            <v>0</v>
          </cell>
          <cell r="J81">
            <v>0</v>
          </cell>
          <cell r="K81">
            <v>0</v>
          </cell>
          <cell r="L81">
            <v>0</v>
          </cell>
          <cell r="M81">
            <v>0</v>
          </cell>
          <cell r="N81">
            <v>0</v>
          </cell>
          <cell r="O81">
            <v>4.5960000000000001</v>
          </cell>
          <cell r="P81">
            <v>4.5960000000000001</v>
          </cell>
          <cell r="Q81" t="str">
            <v xml:space="preserve">MEMORY OLD                  </v>
          </cell>
          <cell r="R81" t="str">
            <v xml:space="preserve">831 </v>
          </cell>
        </row>
        <row r="82">
          <cell r="A82" t="str">
            <v>46-312000P4</v>
          </cell>
          <cell r="B82" t="e">
            <v>#N/A</v>
          </cell>
          <cell r="C82" t="str">
            <v xml:space="preserve">ULTRASOUND MFG        </v>
          </cell>
          <cell r="D82">
            <v>196136.82</v>
          </cell>
          <cell r="E82">
            <v>8794.9787005067046</v>
          </cell>
          <cell r="F82">
            <v>1136.8800000000001</v>
          </cell>
          <cell r="G82">
            <v>194999.94</v>
          </cell>
          <cell r="H82">
            <v>0</v>
          </cell>
          <cell r="I82">
            <v>0</v>
          </cell>
          <cell r="J82">
            <v>0</v>
          </cell>
          <cell r="K82">
            <v>194999.94</v>
          </cell>
          <cell r="L82">
            <v>0</v>
          </cell>
          <cell r="M82">
            <v>0</v>
          </cell>
          <cell r="N82">
            <v>0</v>
          </cell>
          <cell r="O82">
            <v>22.300999999999998</v>
          </cell>
          <cell r="P82">
            <v>22.300999999999998</v>
          </cell>
          <cell r="Q82" t="str">
            <v xml:space="preserve">LINEAR ASIC                 </v>
          </cell>
          <cell r="R82" t="str">
            <v xml:space="preserve">831 </v>
          </cell>
        </row>
        <row r="83">
          <cell r="A83" t="str">
            <v>46-312042G6</v>
          </cell>
          <cell r="B83" t="e">
            <v>#N/A</v>
          </cell>
          <cell r="C83" t="str">
            <v xml:space="preserve">ULTRASOUND MFG        </v>
          </cell>
          <cell r="D83">
            <v>313189.28000000003</v>
          </cell>
          <cell r="E83">
            <v>143.02970297029705</v>
          </cell>
          <cell r="F83">
            <v>10948.4</v>
          </cell>
          <cell r="G83">
            <v>302240.88</v>
          </cell>
          <cell r="H83">
            <v>-65690.399999999994</v>
          </cell>
          <cell r="I83">
            <v>0</v>
          </cell>
          <cell r="J83">
            <v>0</v>
          </cell>
          <cell r="K83">
            <v>367931.28</v>
          </cell>
          <cell r="L83">
            <v>0</v>
          </cell>
          <cell r="M83">
            <v>0</v>
          </cell>
          <cell r="N83">
            <v>0</v>
          </cell>
          <cell r="O83">
            <v>2189.6799999999998</v>
          </cell>
          <cell r="P83">
            <v>2189.6799999999998</v>
          </cell>
          <cell r="Q83" t="str">
            <v xml:space="preserve">OP CONSOLE                  </v>
          </cell>
          <cell r="R83" t="str">
            <v xml:space="preserve">831 </v>
          </cell>
        </row>
        <row r="84">
          <cell r="A84" t="str">
            <v>46-312049G2</v>
          </cell>
          <cell r="B84" t="e">
            <v>#N/A</v>
          </cell>
          <cell r="C84" t="str">
            <v xml:space="preserve">ULTRASOUND MFG        </v>
          </cell>
          <cell r="D84">
            <v>61742.05</v>
          </cell>
          <cell r="E84">
            <v>151.18663117710582</v>
          </cell>
          <cell r="F84">
            <v>6861.81</v>
          </cell>
          <cell r="G84">
            <v>54880.24</v>
          </cell>
          <cell r="H84">
            <v>-17797.96</v>
          </cell>
          <cell r="I84">
            <v>0</v>
          </cell>
          <cell r="J84">
            <v>0</v>
          </cell>
          <cell r="K84">
            <v>72678.2</v>
          </cell>
          <cell r="L84">
            <v>0</v>
          </cell>
          <cell r="M84">
            <v>0</v>
          </cell>
          <cell r="N84">
            <v>0</v>
          </cell>
          <cell r="O84">
            <v>408.38299999999998</v>
          </cell>
          <cell r="P84">
            <v>408.38299999999998</v>
          </cell>
          <cell r="Q84" t="str">
            <v xml:space="preserve">FRAME COVERS                </v>
          </cell>
          <cell r="R84" t="str">
            <v xml:space="preserve">831 </v>
          </cell>
        </row>
        <row r="85">
          <cell r="A85" t="str">
            <v>46-312049G5</v>
          </cell>
          <cell r="B85" t="e">
            <v>#N/A</v>
          </cell>
          <cell r="C85" t="str">
            <v xml:space="preserve">ULTRASOUND MFG        </v>
          </cell>
          <cell r="D85">
            <v>73785.61</v>
          </cell>
          <cell r="E85">
            <v>212.07941594929795</v>
          </cell>
          <cell r="F85">
            <v>3513.59</v>
          </cell>
          <cell r="G85">
            <v>70272.02</v>
          </cell>
          <cell r="H85">
            <v>-7027.18</v>
          </cell>
          <cell r="I85">
            <v>0</v>
          </cell>
          <cell r="J85">
            <v>0</v>
          </cell>
          <cell r="K85">
            <v>77299.199999999997</v>
          </cell>
          <cell r="L85">
            <v>0</v>
          </cell>
          <cell r="M85">
            <v>0</v>
          </cell>
          <cell r="N85">
            <v>0</v>
          </cell>
          <cell r="O85">
            <v>347.91500000000002</v>
          </cell>
          <cell r="P85">
            <v>347.91500000000002</v>
          </cell>
          <cell r="Q85" t="str">
            <v xml:space="preserve">FRAME COVERS                </v>
          </cell>
          <cell r="R85" t="str">
            <v xml:space="preserve">831 </v>
          </cell>
        </row>
        <row r="86">
          <cell r="A86" t="str">
            <v>46-312049G6</v>
          </cell>
          <cell r="B86" t="e">
            <v>#N/A</v>
          </cell>
          <cell r="C86" t="str">
            <v xml:space="preserve">ULTRASOUND MFG        </v>
          </cell>
          <cell r="D86">
            <v>6145.91</v>
          </cell>
          <cell r="E86">
            <v>15.799620042623093</v>
          </cell>
          <cell r="F86">
            <v>0</v>
          </cell>
          <cell r="G86">
            <v>6145.91</v>
          </cell>
          <cell r="H86">
            <v>0</v>
          </cell>
          <cell r="I86">
            <v>0</v>
          </cell>
          <cell r="J86">
            <v>0</v>
          </cell>
          <cell r="K86">
            <v>6145.91</v>
          </cell>
          <cell r="L86">
            <v>0</v>
          </cell>
          <cell r="M86">
            <v>0</v>
          </cell>
          <cell r="N86">
            <v>0</v>
          </cell>
          <cell r="O86">
            <v>388.99099999999999</v>
          </cell>
          <cell r="P86">
            <v>388.99099999999999</v>
          </cell>
          <cell r="Q86" t="str">
            <v xml:space="preserve">FRAME COVERS                </v>
          </cell>
          <cell r="R86" t="str">
            <v xml:space="preserve">831 </v>
          </cell>
        </row>
        <row r="87">
          <cell r="A87" t="str">
            <v>46-312162P2</v>
          </cell>
          <cell r="B87" t="e">
            <v>#N/A</v>
          </cell>
          <cell r="C87" t="str">
            <v xml:space="preserve">ULTRASOUND MFG        </v>
          </cell>
          <cell r="D87">
            <v>21982.54</v>
          </cell>
          <cell r="E87">
            <v>790</v>
          </cell>
          <cell r="F87">
            <v>21982.54</v>
          </cell>
          <cell r="G87">
            <v>0</v>
          </cell>
          <cell r="H87">
            <v>0</v>
          </cell>
          <cell r="I87">
            <v>0</v>
          </cell>
          <cell r="J87">
            <v>0</v>
          </cell>
          <cell r="K87">
            <v>0</v>
          </cell>
          <cell r="L87">
            <v>0</v>
          </cell>
          <cell r="M87">
            <v>0</v>
          </cell>
          <cell r="N87">
            <v>0</v>
          </cell>
          <cell r="O87">
            <v>27.826000000000001</v>
          </cell>
          <cell r="P87">
            <v>27.826000000000001</v>
          </cell>
          <cell r="Q87" t="str">
            <v xml:space="preserve">PART                        </v>
          </cell>
          <cell r="R87" t="str">
            <v xml:space="preserve">831 </v>
          </cell>
        </row>
        <row r="88">
          <cell r="A88" t="str">
            <v>46-312164P2</v>
          </cell>
          <cell r="B88" t="e">
            <v>#N/A</v>
          </cell>
          <cell r="C88" t="str">
            <v xml:space="preserve">ULTRASOUND MFG        </v>
          </cell>
          <cell r="D88">
            <v>14793.49</v>
          </cell>
          <cell r="E88">
            <v>833.99988724771674</v>
          </cell>
          <cell r="F88">
            <v>14793.49</v>
          </cell>
          <cell r="G88">
            <v>0</v>
          </cell>
          <cell r="H88">
            <v>0</v>
          </cell>
          <cell r="I88">
            <v>0</v>
          </cell>
          <cell r="J88">
            <v>0</v>
          </cell>
          <cell r="K88">
            <v>0</v>
          </cell>
          <cell r="L88">
            <v>0</v>
          </cell>
          <cell r="M88">
            <v>0</v>
          </cell>
          <cell r="N88">
            <v>0</v>
          </cell>
          <cell r="O88">
            <v>17.738</v>
          </cell>
          <cell r="P88">
            <v>17.738</v>
          </cell>
          <cell r="Q88" t="str">
            <v xml:space="preserve">CONVERTER                   </v>
          </cell>
          <cell r="R88" t="str">
            <v xml:space="preserve">831 </v>
          </cell>
        </row>
        <row r="89">
          <cell r="A89" t="str">
            <v>46-312194P2</v>
          </cell>
          <cell r="B89" t="e">
            <v>#N/A</v>
          </cell>
          <cell r="C89" t="str">
            <v xml:space="preserve">ULTRASOUND MFG        </v>
          </cell>
          <cell r="D89">
            <v>98541.66</v>
          </cell>
          <cell r="E89">
            <v>13938</v>
          </cell>
          <cell r="F89">
            <v>98541.66</v>
          </cell>
          <cell r="G89">
            <v>0</v>
          </cell>
          <cell r="H89">
            <v>0</v>
          </cell>
          <cell r="I89">
            <v>0</v>
          </cell>
          <cell r="J89">
            <v>0</v>
          </cell>
          <cell r="K89">
            <v>0</v>
          </cell>
          <cell r="L89">
            <v>0</v>
          </cell>
          <cell r="M89">
            <v>0</v>
          </cell>
          <cell r="N89">
            <v>0</v>
          </cell>
          <cell r="O89">
            <v>7.07</v>
          </cell>
          <cell r="P89">
            <v>7.07</v>
          </cell>
          <cell r="Q89" t="str">
            <v xml:space="preserve">INTEG CKT                   </v>
          </cell>
          <cell r="R89" t="str">
            <v xml:space="preserve">831 </v>
          </cell>
        </row>
        <row r="90">
          <cell r="A90" t="str">
            <v>46-312344P2</v>
          </cell>
          <cell r="B90" t="e">
            <v>#N/A</v>
          </cell>
          <cell r="C90" t="str">
            <v xml:space="preserve">ULTRASOUND MFG        </v>
          </cell>
          <cell r="D90">
            <v>15512.18</v>
          </cell>
          <cell r="E90">
            <v>147.00004738213693</v>
          </cell>
          <cell r="F90">
            <v>15512.18</v>
          </cell>
          <cell r="G90">
            <v>0</v>
          </cell>
          <cell r="H90">
            <v>0</v>
          </cell>
          <cell r="I90">
            <v>0</v>
          </cell>
          <cell r="J90">
            <v>0</v>
          </cell>
          <cell r="K90">
            <v>0</v>
          </cell>
          <cell r="L90">
            <v>0</v>
          </cell>
          <cell r="M90">
            <v>0</v>
          </cell>
          <cell r="N90">
            <v>0</v>
          </cell>
          <cell r="O90">
            <v>105.52500000000001</v>
          </cell>
          <cell r="P90">
            <v>105.52500000000001</v>
          </cell>
          <cell r="Q90" t="str">
            <v xml:space="preserve">COMB. GATE                  </v>
          </cell>
          <cell r="R90" t="str">
            <v xml:space="preserve">831 </v>
          </cell>
        </row>
        <row r="91">
          <cell r="A91" t="str">
            <v>46-330060P1</v>
          </cell>
          <cell r="B91" t="e">
            <v>#N/A</v>
          </cell>
          <cell r="C91" t="str">
            <v xml:space="preserve">ULTRASOUND MFG        </v>
          </cell>
          <cell r="D91">
            <v>40221.86</v>
          </cell>
          <cell r="E91">
            <v>1217.4791899990919</v>
          </cell>
          <cell r="F91">
            <v>0</v>
          </cell>
          <cell r="G91">
            <v>40221.86</v>
          </cell>
          <cell r="H91">
            <v>0</v>
          </cell>
          <cell r="I91">
            <v>0</v>
          </cell>
          <cell r="J91">
            <v>0</v>
          </cell>
          <cell r="K91">
            <v>40221.86</v>
          </cell>
          <cell r="L91">
            <v>0</v>
          </cell>
          <cell r="M91">
            <v>0</v>
          </cell>
          <cell r="N91">
            <v>0</v>
          </cell>
          <cell r="O91">
            <v>33.036999999999999</v>
          </cell>
          <cell r="P91">
            <v>33.036999999999999</v>
          </cell>
          <cell r="Q91" t="str">
            <v xml:space="preserve">RUBBER GSKT                 </v>
          </cell>
          <cell r="R91" t="str">
            <v xml:space="preserve">831 </v>
          </cell>
        </row>
        <row r="92">
          <cell r="A92" t="str">
            <v>46-330089P2</v>
          </cell>
          <cell r="B92" t="e">
            <v>#N/A</v>
          </cell>
          <cell r="C92" t="str">
            <v xml:space="preserve">ULTRASOUND MFG        </v>
          </cell>
          <cell r="D92">
            <v>117771.33</v>
          </cell>
          <cell r="E92">
            <v>13175.000559346683</v>
          </cell>
          <cell r="F92">
            <v>117771.33</v>
          </cell>
          <cell r="G92">
            <v>0</v>
          </cell>
          <cell r="H92">
            <v>0</v>
          </cell>
          <cell r="I92">
            <v>0</v>
          </cell>
          <cell r="J92">
            <v>0</v>
          </cell>
          <cell r="K92">
            <v>0</v>
          </cell>
          <cell r="L92">
            <v>0</v>
          </cell>
          <cell r="M92">
            <v>0</v>
          </cell>
          <cell r="N92">
            <v>0</v>
          </cell>
          <cell r="O92">
            <v>8.9390000000000001</v>
          </cell>
          <cell r="P92">
            <v>8.9390000000000001</v>
          </cell>
          <cell r="Q92" t="str">
            <v xml:space="preserve">INTEG CKT                   </v>
          </cell>
          <cell r="R92" t="str">
            <v xml:space="preserve">831 </v>
          </cell>
        </row>
        <row r="93">
          <cell r="A93" t="str">
            <v>46-330318P5</v>
          </cell>
          <cell r="B93" t="e">
            <v>#N/A</v>
          </cell>
          <cell r="C93" t="str">
            <v xml:space="preserve">ULTRASOUND MFG        </v>
          </cell>
          <cell r="D93">
            <v>24340.02</v>
          </cell>
          <cell r="E93">
            <v>58.000071487293141</v>
          </cell>
          <cell r="F93">
            <v>34411.72</v>
          </cell>
          <cell r="G93">
            <v>-10071.700000000001</v>
          </cell>
          <cell r="H93">
            <v>-9232.39</v>
          </cell>
          <cell r="I93">
            <v>0</v>
          </cell>
          <cell r="J93">
            <v>0</v>
          </cell>
          <cell r="K93">
            <v>-839.31</v>
          </cell>
          <cell r="L93">
            <v>0</v>
          </cell>
          <cell r="M93">
            <v>0</v>
          </cell>
          <cell r="N93">
            <v>0</v>
          </cell>
          <cell r="O93">
            <v>419.65499999999997</v>
          </cell>
          <cell r="P93">
            <v>419.65499999999997</v>
          </cell>
          <cell r="Q93" t="str">
            <v xml:space="preserve">HARD DRIVE                  </v>
          </cell>
          <cell r="R93" t="str">
            <v xml:space="preserve">831 </v>
          </cell>
        </row>
        <row r="94">
          <cell r="A94" t="str">
            <v>46-330351P1</v>
          </cell>
          <cell r="B94" t="e">
            <v>#N/A</v>
          </cell>
          <cell r="C94" t="str">
            <v xml:space="preserve">ULTRASOUND MFG        </v>
          </cell>
          <cell r="D94">
            <v>29598.58</v>
          </cell>
          <cell r="E94">
            <v>3686.0000000000005</v>
          </cell>
          <cell r="F94">
            <v>29598.58</v>
          </cell>
          <cell r="G94">
            <v>0</v>
          </cell>
          <cell r="H94">
            <v>0</v>
          </cell>
          <cell r="I94">
            <v>0</v>
          </cell>
          <cell r="J94">
            <v>0</v>
          </cell>
          <cell r="K94">
            <v>0</v>
          </cell>
          <cell r="L94">
            <v>0</v>
          </cell>
          <cell r="M94">
            <v>0</v>
          </cell>
          <cell r="N94">
            <v>0</v>
          </cell>
          <cell r="O94">
            <v>8.0299999999999994</v>
          </cell>
          <cell r="P94">
            <v>8.0299999999999994</v>
          </cell>
          <cell r="Q94" t="str">
            <v xml:space="preserve">BUFFER                      </v>
          </cell>
          <cell r="R94" t="str">
            <v xml:space="preserve">831 </v>
          </cell>
        </row>
        <row r="95">
          <cell r="A95" t="str">
            <v>FB200197</v>
          </cell>
          <cell r="B95" t="e">
            <v>#N/A</v>
          </cell>
          <cell r="C95" t="str">
            <v xml:space="preserve">ULTRASOUND MFG        </v>
          </cell>
          <cell r="D95">
            <v>8481</v>
          </cell>
          <cell r="E95">
            <v>9.1499431972044185</v>
          </cell>
          <cell r="F95">
            <v>0</v>
          </cell>
          <cell r="G95">
            <v>8481</v>
          </cell>
          <cell r="H95">
            <v>0</v>
          </cell>
          <cell r="I95">
            <v>0</v>
          </cell>
          <cell r="J95">
            <v>0</v>
          </cell>
          <cell r="K95">
            <v>8481</v>
          </cell>
          <cell r="L95">
            <v>0</v>
          </cell>
          <cell r="M95">
            <v>0</v>
          </cell>
          <cell r="N95">
            <v>0</v>
          </cell>
          <cell r="O95">
            <v>582.95000000000005</v>
          </cell>
          <cell r="P95">
            <v>926.89099999999996</v>
          </cell>
          <cell r="Q95" t="str">
            <v xml:space="preserve">GE/CGR C/O L                </v>
          </cell>
          <cell r="R95" t="str">
            <v xml:space="preserve">858 </v>
          </cell>
        </row>
        <row r="96">
          <cell r="A96" t="str">
            <v>FB200198</v>
          </cell>
          <cell r="B96" t="e">
            <v>#N/A</v>
          </cell>
          <cell r="C96" t="str">
            <v xml:space="preserve">ULTRASOUND MFG        </v>
          </cell>
          <cell r="D96">
            <v>9224.91</v>
          </cell>
          <cell r="E96">
            <v>7.9999982655661102</v>
          </cell>
          <cell r="F96">
            <v>0</v>
          </cell>
          <cell r="G96">
            <v>9224.91</v>
          </cell>
          <cell r="H96">
            <v>0</v>
          </cell>
          <cell r="I96">
            <v>0</v>
          </cell>
          <cell r="J96">
            <v>0</v>
          </cell>
          <cell r="K96">
            <v>9224.91</v>
          </cell>
          <cell r="L96">
            <v>0</v>
          </cell>
          <cell r="M96">
            <v>0</v>
          </cell>
          <cell r="N96">
            <v>0</v>
          </cell>
          <cell r="O96">
            <v>1153.114</v>
          </cell>
          <cell r="P96">
            <v>1153.114</v>
          </cell>
          <cell r="Q96" t="str">
            <v xml:space="preserve">AFFL ITEM                   </v>
          </cell>
          <cell r="R96" t="str">
            <v xml:space="preserve">831 </v>
          </cell>
        </row>
        <row r="97">
          <cell r="A97" t="str">
            <v>FB200795</v>
          </cell>
          <cell r="B97" t="e">
            <v>#N/A</v>
          </cell>
          <cell r="C97" t="str">
            <v xml:space="preserve">ULTRASOUND MFG        </v>
          </cell>
          <cell r="D97">
            <v>5104.32</v>
          </cell>
          <cell r="E97">
            <v>81.431990044988979</v>
          </cell>
          <cell r="F97">
            <v>0</v>
          </cell>
          <cell r="G97">
            <v>5104.32</v>
          </cell>
          <cell r="H97">
            <v>0</v>
          </cell>
          <cell r="I97">
            <v>0</v>
          </cell>
          <cell r="J97">
            <v>0</v>
          </cell>
          <cell r="K97">
            <v>5104.32</v>
          </cell>
          <cell r="L97">
            <v>0</v>
          </cell>
          <cell r="M97">
            <v>0</v>
          </cell>
          <cell r="N97">
            <v>0</v>
          </cell>
          <cell r="O97">
            <v>42.67</v>
          </cell>
          <cell r="P97">
            <v>62.682000000000002</v>
          </cell>
          <cell r="Q97" t="str">
            <v xml:space="preserve">AFFL ITEM                   </v>
          </cell>
          <cell r="R97" t="str">
            <v xml:space="preserve">858 </v>
          </cell>
        </row>
        <row r="98">
          <cell r="A98" t="str">
            <v>FB200799</v>
          </cell>
          <cell r="B98" t="e">
            <v>#N/A</v>
          </cell>
          <cell r="C98" t="str">
            <v xml:space="preserve">ULTRASOUND MFG        </v>
          </cell>
          <cell r="D98">
            <v>10741.3</v>
          </cell>
          <cell r="E98">
            <v>19.999999999999996</v>
          </cell>
          <cell r="F98">
            <v>0</v>
          </cell>
          <cell r="G98">
            <v>10741.3</v>
          </cell>
          <cell r="H98">
            <v>0</v>
          </cell>
          <cell r="I98">
            <v>0</v>
          </cell>
          <cell r="J98">
            <v>0</v>
          </cell>
          <cell r="K98">
            <v>10741.3</v>
          </cell>
          <cell r="L98">
            <v>0</v>
          </cell>
          <cell r="M98">
            <v>0</v>
          </cell>
          <cell r="N98">
            <v>0</v>
          </cell>
          <cell r="O98">
            <v>341.26</v>
          </cell>
          <cell r="P98">
            <v>537.06500000000005</v>
          </cell>
          <cell r="Q98" t="str">
            <v xml:space="preserve">AFFL ITEM                   </v>
          </cell>
          <cell r="R98" t="str">
            <v xml:space="preserve">858 </v>
          </cell>
        </row>
        <row r="99">
          <cell r="A99" t="str">
            <v>H4730MP</v>
          </cell>
          <cell r="B99" t="e">
            <v>#N/A</v>
          </cell>
          <cell r="C99" t="str">
            <v xml:space="preserve">ULTRASOUND MFG        </v>
          </cell>
          <cell r="D99">
            <v>-1147826.68</v>
          </cell>
          <cell r="E99">
            <v>-22.972409372669262</v>
          </cell>
          <cell r="F99">
            <v>0</v>
          </cell>
          <cell r="G99">
            <v>-1147826.68</v>
          </cell>
          <cell r="H99">
            <v>-1147826.68</v>
          </cell>
          <cell r="I99">
            <v>0</v>
          </cell>
          <cell r="J99">
            <v>0</v>
          </cell>
          <cell r="K99">
            <v>0</v>
          </cell>
          <cell r="L99">
            <v>0</v>
          </cell>
          <cell r="M99">
            <v>0</v>
          </cell>
          <cell r="N99">
            <v>0</v>
          </cell>
          <cell r="O99">
            <v>49953.09</v>
          </cell>
          <cell r="P99">
            <v>49965.446000000004</v>
          </cell>
          <cell r="Q99" t="str">
            <v xml:space="preserve">CATALOG ITEM                </v>
          </cell>
          <cell r="R99" t="str">
            <v xml:space="preserve">039 </v>
          </cell>
        </row>
        <row r="100">
          <cell r="A100" t="str">
            <v>H4730MR</v>
          </cell>
          <cell r="B100" t="str">
            <v>L700 EXPERT CONSOLE</v>
          </cell>
          <cell r="C100" t="str">
            <v xml:space="preserve">ULTRASOUND MFG        </v>
          </cell>
          <cell r="D100">
            <v>-9014111.4800000004</v>
          </cell>
          <cell r="E100">
            <v>-180.58277712762907</v>
          </cell>
          <cell r="F100">
            <v>0</v>
          </cell>
          <cell r="G100">
            <v>-9014111.4800000004</v>
          </cell>
          <cell r="H100">
            <v>-9014111.4800000004</v>
          </cell>
          <cell r="I100">
            <v>0</v>
          </cell>
          <cell r="J100">
            <v>0</v>
          </cell>
          <cell r="K100">
            <v>0</v>
          </cell>
          <cell r="L100">
            <v>0</v>
          </cell>
          <cell r="M100">
            <v>0</v>
          </cell>
          <cell r="N100">
            <v>0</v>
          </cell>
          <cell r="O100">
            <v>49904.44</v>
          </cell>
          <cell r="P100">
            <v>49916.784</v>
          </cell>
          <cell r="Q100" t="str">
            <v xml:space="preserve">CATALOG ITEM                </v>
          </cell>
          <cell r="R100" t="str">
            <v xml:space="preserve">039 </v>
          </cell>
        </row>
        <row r="101">
          <cell r="A101" t="str">
            <v>H4730SA</v>
          </cell>
          <cell r="B101" t="e">
            <v>#N/A</v>
          </cell>
          <cell r="C101" t="str">
            <v xml:space="preserve">ULTRASOUND MFG        </v>
          </cell>
          <cell r="D101">
            <v>-10562.76</v>
          </cell>
          <cell r="E101">
            <v>-8.9921543522232739</v>
          </cell>
          <cell r="F101">
            <v>0</v>
          </cell>
          <cell r="G101">
            <v>-10562.76</v>
          </cell>
          <cell r="H101">
            <v>-10562.76</v>
          </cell>
          <cell r="I101">
            <v>0</v>
          </cell>
          <cell r="J101">
            <v>0</v>
          </cell>
          <cell r="K101">
            <v>0</v>
          </cell>
          <cell r="L101">
            <v>0</v>
          </cell>
          <cell r="M101">
            <v>0</v>
          </cell>
          <cell r="N101">
            <v>0</v>
          </cell>
          <cell r="O101">
            <v>1174.664</v>
          </cell>
          <cell r="P101">
            <v>1174.664</v>
          </cell>
          <cell r="Q101" t="str">
            <v xml:space="preserve">CATALOG ITEM                </v>
          </cell>
          <cell r="R101" t="str">
            <v xml:space="preserve">039 </v>
          </cell>
        </row>
        <row r="102">
          <cell r="A102" t="str">
            <v>H4730SB</v>
          </cell>
          <cell r="B102" t="e">
            <v>#N/A</v>
          </cell>
          <cell r="C102" t="str">
            <v xml:space="preserve">ULTRASOUND MFG        </v>
          </cell>
          <cell r="D102">
            <v>-16970.04</v>
          </cell>
          <cell r="E102">
            <v>-11.983095190179112</v>
          </cell>
          <cell r="F102">
            <v>0</v>
          </cell>
          <cell r="G102">
            <v>-16970.04</v>
          </cell>
          <cell r="H102">
            <v>-16970.04</v>
          </cell>
          <cell r="I102">
            <v>0</v>
          </cell>
          <cell r="J102">
            <v>0</v>
          </cell>
          <cell r="K102">
            <v>0</v>
          </cell>
          <cell r="L102">
            <v>0</v>
          </cell>
          <cell r="M102">
            <v>0</v>
          </cell>
          <cell r="N102">
            <v>0</v>
          </cell>
          <cell r="O102">
            <v>1416.165</v>
          </cell>
          <cell r="P102">
            <v>1416.165</v>
          </cell>
          <cell r="Q102" t="str">
            <v xml:space="preserve">CATALOG ITEM                </v>
          </cell>
          <cell r="R102" t="str">
            <v xml:space="preserve">039 </v>
          </cell>
        </row>
        <row r="103">
          <cell r="A103" t="str">
            <v>H4730SC</v>
          </cell>
          <cell r="B103" t="e">
            <v>#N/A</v>
          </cell>
          <cell r="C103" t="str">
            <v xml:space="preserve">ULTRASOUND MFG        </v>
          </cell>
          <cell r="D103">
            <v>-21598.560000000001</v>
          </cell>
          <cell r="E103">
            <v>-11.986653968845943</v>
          </cell>
          <cell r="F103">
            <v>0</v>
          </cell>
          <cell r="G103">
            <v>-21598.560000000001</v>
          </cell>
          <cell r="H103">
            <v>-21598.560000000001</v>
          </cell>
          <cell r="I103">
            <v>0</v>
          </cell>
          <cell r="J103">
            <v>0</v>
          </cell>
          <cell r="K103">
            <v>0</v>
          </cell>
          <cell r="L103">
            <v>0</v>
          </cell>
          <cell r="M103">
            <v>0</v>
          </cell>
          <cell r="N103">
            <v>0</v>
          </cell>
          <cell r="O103">
            <v>1801.884</v>
          </cell>
          <cell r="P103">
            <v>1801.884</v>
          </cell>
          <cell r="Q103" t="str">
            <v xml:space="preserve">CATALOG ITEM                </v>
          </cell>
          <cell r="R103" t="str">
            <v xml:space="preserve">039 </v>
          </cell>
        </row>
        <row r="104">
          <cell r="A104" t="str">
            <v>H4732MP</v>
          </cell>
          <cell r="B104" t="e">
            <v>#N/A</v>
          </cell>
          <cell r="C104" t="str">
            <v xml:space="preserve">ULTRASOUND MFG        </v>
          </cell>
          <cell r="D104">
            <v>-418437.76</v>
          </cell>
          <cell r="E104">
            <v>-8.3530286188980565</v>
          </cell>
          <cell r="F104">
            <v>0</v>
          </cell>
          <cell r="G104">
            <v>-418437.76</v>
          </cell>
          <cell r="H104">
            <v>-418437.76</v>
          </cell>
          <cell r="I104">
            <v>0</v>
          </cell>
          <cell r="J104">
            <v>0</v>
          </cell>
          <cell r="K104">
            <v>0</v>
          </cell>
          <cell r="L104">
            <v>0</v>
          </cell>
          <cell r="M104">
            <v>0</v>
          </cell>
          <cell r="N104">
            <v>0</v>
          </cell>
          <cell r="O104">
            <v>50091.37</v>
          </cell>
          <cell r="P104">
            <v>50094.137000000002</v>
          </cell>
          <cell r="Q104" t="str">
            <v xml:space="preserve">CATALOG ITEM                </v>
          </cell>
          <cell r="R104" t="str">
            <v xml:space="preserve">039 </v>
          </cell>
        </row>
        <row r="105">
          <cell r="A105" t="str">
            <v>H4732MR</v>
          </cell>
          <cell r="B105" t="e">
            <v>#N/A</v>
          </cell>
          <cell r="C105" t="str">
            <v xml:space="preserve">ULTRASOUND MFG        </v>
          </cell>
          <cell r="D105">
            <v>-1460653.22</v>
          </cell>
          <cell r="E105">
            <v>-29.188486526804969</v>
          </cell>
          <cell r="F105">
            <v>0</v>
          </cell>
          <cell r="G105">
            <v>-1460653.22</v>
          </cell>
          <cell r="H105">
            <v>-1460653.22</v>
          </cell>
          <cell r="I105">
            <v>0</v>
          </cell>
          <cell r="J105">
            <v>0</v>
          </cell>
          <cell r="K105">
            <v>0</v>
          </cell>
          <cell r="L105">
            <v>0</v>
          </cell>
          <cell r="M105">
            <v>0</v>
          </cell>
          <cell r="N105">
            <v>0</v>
          </cell>
          <cell r="O105">
            <v>50039.34</v>
          </cell>
          <cell r="P105">
            <v>50042.101999999999</v>
          </cell>
          <cell r="Q105" t="str">
            <v xml:space="preserve">CATALOG ITEM                </v>
          </cell>
          <cell r="R105" t="str">
            <v xml:space="preserve">039 </v>
          </cell>
        </row>
        <row r="106">
          <cell r="A106" t="str">
            <v>H4760BC</v>
          </cell>
          <cell r="B106" t="e">
            <v>#N/A</v>
          </cell>
          <cell r="C106" t="str">
            <v xml:space="preserve">ULTRASOUND MFG        </v>
          </cell>
          <cell r="D106">
            <v>-7802.84</v>
          </cell>
          <cell r="E106">
            <v>-3.899244221724278</v>
          </cell>
          <cell r="F106">
            <v>0</v>
          </cell>
          <cell r="G106">
            <v>-7802.84</v>
          </cell>
          <cell r="H106">
            <v>-7802.84</v>
          </cell>
          <cell r="I106">
            <v>0</v>
          </cell>
          <cell r="J106">
            <v>0</v>
          </cell>
          <cell r="K106">
            <v>0</v>
          </cell>
          <cell r="L106">
            <v>0</v>
          </cell>
          <cell r="M106">
            <v>0</v>
          </cell>
          <cell r="N106">
            <v>0</v>
          </cell>
          <cell r="O106">
            <v>2001.116</v>
          </cell>
          <cell r="P106">
            <v>2001.116</v>
          </cell>
          <cell r="Q106" t="str">
            <v xml:space="preserve">CATALOG ITEM                </v>
          </cell>
          <cell r="R106" t="str">
            <v xml:space="preserve">046 </v>
          </cell>
        </row>
        <row r="107">
          <cell r="A107" t="str">
            <v>H4760CC</v>
          </cell>
          <cell r="B107" t="e">
            <v>#N/A</v>
          </cell>
          <cell r="C107" t="str">
            <v xml:space="preserve">ULTRASOUND MFG        </v>
          </cell>
          <cell r="D107">
            <v>-38975.760000000002</v>
          </cell>
          <cell r="E107">
            <v>-19.992131537709888</v>
          </cell>
          <cell r="F107">
            <v>0</v>
          </cell>
          <cell r="G107">
            <v>-38975.760000000002</v>
          </cell>
          <cell r="H107">
            <v>-38975.760000000002</v>
          </cell>
          <cell r="I107">
            <v>0</v>
          </cell>
          <cell r="J107">
            <v>0</v>
          </cell>
          <cell r="K107">
            <v>0</v>
          </cell>
          <cell r="L107">
            <v>0</v>
          </cell>
          <cell r="M107">
            <v>0</v>
          </cell>
          <cell r="N107">
            <v>0</v>
          </cell>
          <cell r="O107">
            <v>1949.5550000000001</v>
          </cell>
          <cell r="P107">
            <v>1949.5550000000001</v>
          </cell>
          <cell r="Q107" t="str">
            <v xml:space="preserve">CATALOG ITEM                </v>
          </cell>
          <cell r="R107" t="str">
            <v xml:space="preserve">039 </v>
          </cell>
        </row>
        <row r="108">
          <cell r="A108" t="str">
            <v>H4760CE</v>
          </cell>
          <cell r="B108" t="e">
            <v>#N/A</v>
          </cell>
          <cell r="C108" t="str">
            <v xml:space="preserve">ULTRASOUND MFG        </v>
          </cell>
          <cell r="D108">
            <v>-6659.76</v>
          </cell>
          <cell r="E108">
            <v>-217.95974472263134</v>
          </cell>
          <cell r="F108">
            <v>0</v>
          </cell>
          <cell r="G108">
            <v>-6659.76</v>
          </cell>
          <cell r="H108">
            <v>-6659.76</v>
          </cell>
          <cell r="I108">
            <v>0</v>
          </cell>
          <cell r="J108">
            <v>0</v>
          </cell>
          <cell r="K108">
            <v>0</v>
          </cell>
          <cell r="L108">
            <v>0</v>
          </cell>
          <cell r="M108">
            <v>0</v>
          </cell>
          <cell r="N108">
            <v>0</v>
          </cell>
          <cell r="O108">
            <v>30.555</v>
          </cell>
          <cell r="P108">
            <v>30.555</v>
          </cell>
          <cell r="Q108" t="str">
            <v xml:space="preserve">CATALOG ITEM                </v>
          </cell>
          <cell r="R108" t="str">
            <v xml:space="preserve">046 </v>
          </cell>
        </row>
        <row r="109">
          <cell r="A109" t="str">
            <v>H4760DM</v>
          </cell>
          <cell r="B109" t="e">
            <v>#N/A</v>
          </cell>
          <cell r="C109" t="str">
            <v xml:space="preserve">ULTRASOUND MFG        </v>
          </cell>
          <cell r="D109">
            <v>-81005.320000000007</v>
          </cell>
          <cell r="E109">
            <v>-263.17517868745938</v>
          </cell>
          <cell r="F109">
            <v>0</v>
          </cell>
          <cell r="G109">
            <v>-81005.320000000007</v>
          </cell>
          <cell r="H109">
            <v>-81005.320000000007</v>
          </cell>
          <cell r="I109">
            <v>0</v>
          </cell>
          <cell r="J109">
            <v>0</v>
          </cell>
          <cell r="K109">
            <v>0</v>
          </cell>
          <cell r="L109">
            <v>0</v>
          </cell>
          <cell r="M109">
            <v>0</v>
          </cell>
          <cell r="N109">
            <v>0</v>
          </cell>
          <cell r="O109">
            <v>307.8</v>
          </cell>
          <cell r="P109">
            <v>307.8</v>
          </cell>
          <cell r="Q109" t="str">
            <v xml:space="preserve">CATALOG ITEM                </v>
          </cell>
          <cell r="R109" t="str">
            <v xml:space="preserve">046 </v>
          </cell>
        </row>
        <row r="110">
          <cell r="A110" t="str">
            <v>H4760PF</v>
          </cell>
          <cell r="B110" t="e">
            <v>#N/A</v>
          </cell>
          <cell r="C110" t="str">
            <v xml:space="preserve">ULTRASOUND MFG        </v>
          </cell>
          <cell r="D110">
            <v>-7703.89</v>
          </cell>
          <cell r="E110">
            <v>-252.13189330715105</v>
          </cell>
          <cell r="F110">
            <v>0</v>
          </cell>
          <cell r="G110">
            <v>-7703.89</v>
          </cell>
          <cell r="H110">
            <v>-7703.89</v>
          </cell>
          <cell r="I110">
            <v>0</v>
          </cell>
          <cell r="J110">
            <v>0</v>
          </cell>
          <cell r="K110">
            <v>0</v>
          </cell>
          <cell r="L110">
            <v>0</v>
          </cell>
          <cell r="M110">
            <v>0</v>
          </cell>
          <cell r="N110">
            <v>0</v>
          </cell>
          <cell r="O110">
            <v>30.555</v>
          </cell>
          <cell r="P110">
            <v>30.555</v>
          </cell>
          <cell r="Q110" t="str">
            <v xml:space="preserve">CATALOG ITEM                </v>
          </cell>
          <cell r="R110" t="str">
            <v xml:space="preserve">039 </v>
          </cell>
        </row>
        <row r="111">
          <cell r="A111" t="str">
            <v>H4760SA</v>
          </cell>
          <cell r="B111" t="e">
            <v>#N/A</v>
          </cell>
          <cell r="C111" t="str">
            <v xml:space="preserve">ULTRASOUND MFG        </v>
          </cell>
          <cell r="D111">
            <v>-33208.019999999997</v>
          </cell>
          <cell r="E111">
            <v>-28.889727919267493</v>
          </cell>
          <cell r="F111">
            <v>0</v>
          </cell>
          <cell r="G111">
            <v>-33208.019999999997</v>
          </cell>
          <cell r="H111">
            <v>-33208.019999999997</v>
          </cell>
          <cell r="I111">
            <v>0</v>
          </cell>
          <cell r="J111">
            <v>0</v>
          </cell>
          <cell r="K111">
            <v>0</v>
          </cell>
          <cell r="L111">
            <v>0</v>
          </cell>
          <cell r="M111">
            <v>0</v>
          </cell>
          <cell r="N111">
            <v>0</v>
          </cell>
          <cell r="O111">
            <v>6977.85</v>
          </cell>
          <cell r="P111">
            <v>1149.4749999999999</v>
          </cell>
          <cell r="Q111" t="str">
            <v xml:space="preserve">CATALOG ITEM                </v>
          </cell>
          <cell r="R111" t="str">
            <v xml:space="preserve">039 </v>
          </cell>
        </row>
        <row r="112">
          <cell r="A112" t="str">
            <v>H4760SB</v>
          </cell>
          <cell r="B112" t="e">
            <v>#N/A</v>
          </cell>
          <cell r="C112" t="str">
            <v xml:space="preserve">ULTRASOUND MFG        </v>
          </cell>
          <cell r="D112">
            <v>-17816.68</v>
          </cell>
          <cell r="E112">
            <v>-6.9934138968777733</v>
          </cell>
          <cell r="F112">
            <v>0</v>
          </cell>
          <cell r="G112">
            <v>-17816.68</v>
          </cell>
          <cell r="H112">
            <v>-17816.68</v>
          </cell>
          <cell r="I112">
            <v>0</v>
          </cell>
          <cell r="J112">
            <v>0</v>
          </cell>
          <cell r="K112">
            <v>0</v>
          </cell>
          <cell r="L112">
            <v>0</v>
          </cell>
          <cell r="M112">
            <v>0</v>
          </cell>
          <cell r="N112">
            <v>0</v>
          </cell>
          <cell r="O112">
            <v>2547.6370000000002</v>
          </cell>
          <cell r="P112">
            <v>2547.6370000000002</v>
          </cell>
          <cell r="Q112" t="str">
            <v xml:space="preserve">CATALOG ITEM                </v>
          </cell>
          <cell r="R112" t="str">
            <v xml:space="preserve">039 </v>
          </cell>
        </row>
        <row r="113">
          <cell r="A113" t="str">
            <v>H4760TH</v>
          </cell>
          <cell r="B113" t="e">
            <v>#N/A</v>
          </cell>
          <cell r="C113" t="str">
            <v xml:space="preserve">ULTRASOUND MFG        </v>
          </cell>
          <cell r="D113">
            <v>-6906.53</v>
          </cell>
          <cell r="E113">
            <v>-226.03600065455734</v>
          </cell>
          <cell r="F113">
            <v>0</v>
          </cell>
          <cell r="G113">
            <v>-6906.53</v>
          </cell>
          <cell r="H113">
            <v>-6906.53</v>
          </cell>
          <cell r="I113">
            <v>0</v>
          </cell>
          <cell r="J113">
            <v>0</v>
          </cell>
          <cell r="K113">
            <v>0</v>
          </cell>
          <cell r="L113">
            <v>0</v>
          </cell>
          <cell r="M113">
            <v>0</v>
          </cell>
          <cell r="N113">
            <v>0</v>
          </cell>
          <cell r="O113">
            <v>30.555</v>
          </cell>
          <cell r="P113">
            <v>30.555</v>
          </cell>
          <cell r="Q113" t="str">
            <v xml:space="preserve">CATALOG ITEM                </v>
          </cell>
          <cell r="R113" t="str">
            <v xml:space="preserve">046 </v>
          </cell>
        </row>
        <row r="114">
          <cell r="A114" t="str">
            <v>H4901TG</v>
          </cell>
          <cell r="B114" t="str">
            <v>L9 CONSOLE</v>
          </cell>
          <cell r="C114" t="str">
            <v xml:space="preserve">ULTRASOUND MFG        </v>
          </cell>
          <cell r="D114">
            <v>-10367933.300000001</v>
          </cell>
          <cell r="E114">
            <v>-314.02122576647969</v>
          </cell>
          <cell r="F114">
            <v>0</v>
          </cell>
          <cell r="G114">
            <v>-10367933.300000001</v>
          </cell>
          <cell r="H114">
            <v>-10367933.300000001</v>
          </cell>
          <cell r="I114">
            <v>0</v>
          </cell>
          <cell r="J114">
            <v>0</v>
          </cell>
          <cell r="K114">
            <v>0</v>
          </cell>
          <cell r="L114">
            <v>0</v>
          </cell>
          <cell r="M114">
            <v>0</v>
          </cell>
          <cell r="N114">
            <v>0</v>
          </cell>
          <cell r="O114">
            <v>33016.663999999997</v>
          </cell>
          <cell r="P114">
            <v>33016.663999999997</v>
          </cell>
          <cell r="Q114" t="str">
            <v xml:space="preserve">CATALOG ITEM                </v>
          </cell>
          <cell r="R114" t="str">
            <v xml:space="preserve">039 </v>
          </cell>
        </row>
        <row r="115">
          <cell r="A115" t="str">
            <v>H4901TH</v>
          </cell>
          <cell r="B115" t="e">
            <v>#N/A</v>
          </cell>
          <cell r="C115" t="str">
            <v xml:space="preserve">ULTRASOUND MFG        </v>
          </cell>
          <cell r="D115">
            <v>-2684035.08</v>
          </cell>
          <cell r="E115">
            <v>-81.300289660301303</v>
          </cell>
          <cell r="F115">
            <v>0</v>
          </cell>
          <cell r="G115">
            <v>-2684035.08</v>
          </cell>
          <cell r="H115">
            <v>-2684035.08</v>
          </cell>
          <cell r="I115">
            <v>0</v>
          </cell>
          <cell r="J115">
            <v>0</v>
          </cell>
          <cell r="K115">
            <v>0</v>
          </cell>
          <cell r="L115">
            <v>0</v>
          </cell>
          <cell r="M115">
            <v>0</v>
          </cell>
          <cell r="N115">
            <v>0</v>
          </cell>
          <cell r="O115">
            <v>33013.843999999997</v>
          </cell>
          <cell r="P115">
            <v>33013.843999999997</v>
          </cell>
          <cell r="Q115" t="str">
            <v xml:space="preserve">CATALOG ITEM                </v>
          </cell>
          <cell r="R115" t="str">
            <v xml:space="preserve">039 </v>
          </cell>
        </row>
        <row r="116">
          <cell r="A116" t="str">
            <v>H4901TJ</v>
          </cell>
          <cell r="B116" t="e">
            <v>#N/A</v>
          </cell>
          <cell r="C116" t="str">
            <v xml:space="preserve">ULTRASOUND MFG        </v>
          </cell>
          <cell r="D116">
            <v>-101720.1</v>
          </cell>
          <cell r="E116">
            <v>-3.0792692488346201</v>
          </cell>
          <cell r="F116">
            <v>0</v>
          </cell>
          <cell r="G116">
            <v>-101720.1</v>
          </cell>
          <cell r="H116">
            <v>-101720.1</v>
          </cell>
          <cell r="I116">
            <v>0</v>
          </cell>
          <cell r="J116">
            <v>0</v>
          </cell>
          <cell r="K116">
            <v>0</v>
          </cell>
          <cell r="L116">
            <v>0</v>
          </cell>
          <cell r="M116">
            <v>0</v>
          </cell>
          <cell r="N116">
            <v>0</v>
          </cell>
          <cell r="O116">
            <v>33033.843999999997</v>
          </cell>
          <cell r="P116">
            <v>33033.843999999997</v>
          </cell>
          <cell r="Q116" t="str">
            <v xml:space="preserve">CATALOG ITEM                </v>
          </cell>
          <cell r="R116" t="str">
            <v xml:space="preserve">039 </v>
          </cell>
        </row>
        <row r="117">
          <cell r="A117" t="str">
            <v>H4901TK</v>
          </cell>
          <cell r="B117" t="e">
            <v>#N/A</v>
          </cell>
          <cell r="C117" t="str">
            <v xml:space="preserve">ULTRASOUND MFG        </v>
          </cell>
          <cell r="D117">
            <v>-595315.66</v>
          </cell>
          <cell r="E117">
            <v>-18.030763495669948</v>
          </cell>
          <cell r="F117">
            <v>0</v>
          </cell>
          <cell r="G117">
            <v>-595315.66</v>
          </cell>
          <cell r="H117">
            <v>-595315.66</v>
          </cell>
          <cell r="I117">
            <v>0</v>
          </cell>
          <cell r="J117">
            <v>0</v>
          </cell>
          <cell r="K117">
            <v>0</v>
          </cell>
          <cell r="L117">
            <v>0</v>
          </cell>
          <cell r="M117">
            <v>0</v>
          </cell>
          <cell r="N117">
            <v>0</v>
          </cell>
          <cell r="O117">
            <v>33016.663999999997</v>
          </cell>
          <cell r="P117">
            <v>33016.663999999997</v>
          </cell>
          <cell r="Q117" t="str">
            <v xml:space="preserve">CATALOG ITEM                </v>
          </cell>
          <cell r="R117" t="str">
            <v xml:space="preserve">039 </v>
          </cell>
        </row>
        <row r="118">
          <cell r="A118" t="str">
            <v>H4901WB</v>
          </cell>
          <cell r="B118" t="e">
            <v>#N/A</v>
          </cell>
          <cell r="C118" t="str">
            <v xml:space="preserve">ULTRASOUND MFG        </v>
          </cell>
          <cell r="D118">
            <v>-790144.82</v>
          </cell>
          <cell r="E118">
            <v>-95.66792364193094</v>
          </cell>
          <cell r="F118">
            <v>0</v>
          </cell>
          <cell r="G118">
            <v>-790144.82</v>
          </cell>
          <cell r="H118">
            <v>-790144.82</v>
          </cell>
          <cell r="I118">
            <v>0</v>
          </cell>
          <cell r="J118">
            <v>0</v>
          </cell>
          <cell r="K118">
            <v>0</v>
          </cell>
          <cell r="L118">
            <v>0</v>
          </cell>
          <cell r="M118">
            <v>0</v>
          </cell>
          <cell r="N118">
            <v>0</v>
          </cell>
          <cell r="O118">
            <v>8259.2450000000008</v>
          </cell>
          <cell r="P118">
            <v>8259.2450000000008</v>
          </cell>
          <cell r="Q118" t="str">
            <v xml:space="preserve">CATALOG ITEM                </v>
          </cell>
          <cell r="R118" t="str">
            <v xml:space="preserve">039 </v>
          </cell>
        </row>
        <row r="119">
          <cell r="A119" t="str">
            <v>H7039ML</v>
          </cell>
          <cell r="B119" t="e">
            <v>#N/A</v>
          </cell>
          <cell r="C119" t="str">
            <v xml:space="preserve">ULTRASOUND MFG        </v>
          </cell>
          <cell r="D119">
            <v>-14956.09</v>
          </cell>
          <cell r="E119">
            <v>-0.99999979941285466</v>
          </cell>
          <cell r="F119">
            <v>0</v>
          </cell>
          <cell r="G119">
            <v>-14956.09</v>
          </cell>
          <cell r="H119">
            <v>-14956.09</v>
          </cell>
          <cell r="I119">
            <v>0</v>
          </cell>
          <cell r="J119">
            <v>0</v>
          </cell>
          <cell r="K119">
            <v>0</v>
          </cell>
          <cell r="L119">
            <v>0</v>
          </cell>
          <cell r="M119">
            <v>0</v>
          </cell>
          <cell r="N119">
            <v>0</v>
          </cell>
          <cell r="O119">
            <v>8024.67</v>
          </cell>
          <cell r="P119">
            <v>14956.093000000001</v>
          </cell>
          <cell r="Q119" t="str">
            <v xml:space="preserve">TRANSDUCER                  </v>
          </cell>
          <cell r="R119" t="str">
            <v xml:space="preserve">040 </v>
          </cell>
        </row>
        <row r="120">
          <cell r="A120" t="str">
            <v>H7753MC</v>
          </cell>
          <cell r="B120" t="str">
            <v>M7C AMA PROBE</v>
          </cell>
          <cell r="C120" t="str">
            <v xml:space="preserve">ULTRASOUND MFG        </v>
          </cell>
          <cell r="D120">
            <v>-573710.85</v>
          </cell>
          <cell r="E120">
            <v>-43.902439864283799</v>
          </cell>
          <cell r="F120">
            <v>0</v>
          </cell>
          <cell r="G120">
            <v>-573710.85</v>
          </cell>
          <cell r="H120">
            <v>-642411</v>
          </cell>
          <cell r="I120">
            <v>0</v>
          </cell>
          <cell r="J120">
            <v>0</v>
          </cell>
          <cell r="K120">
            <v>68700.149999999994</v>
          </cell>
          <cell r="L120">
            <v>0</v>
          </cell>
          <cell r="M120">
            <v>0</v>
          </cell>
          <cell r="N120">
            <v>0</v>
          </cell>
          <cell r="O120">
            <v>10088.17</v>
          </cell>
          <cell r="P120">
            <v>13067.858</v>
          </cell>
          <cell r="Q120" t="str">
            <v xml:space="preserve">PROBE                       </v>
          </cell>
          <cell r="R120" t="str">
            <v xml:space="preserve">057 </v>
          </cell>
        </row>
        <row r="121">
          <cell r="A121" t="str">
            <v>NL11001</v>
          </cell>
          <cell r="B121" t="e">
            <v>#N/A</v>
          </cell>
          <cell r="C121" t="str">
            <v xml:space="preserve">ULTRASOUND MFG        </v>
          </cell>
          <cell r="D121">
            <v>6451.41</v>
          </cell>
          <cell r="E121" t="e">
            <v>#DIV/0!</v>
          </cell>
          <cell r="F121">
            <v>0</v>
          </cell>
          <cell r="G121">
            <v>6451.41</v>
          </cell>
          <cell r="H121">
            <v>0</v>
          </cell>
          <cell r="I121">
            <v>0</v>
          </cell>
          <cell r="J121">
            <v>0</v>
          </cell>
          <cell r="K121">
            <v>6451.41</v>
          </cell>
          <cell r="L121">
            <v>0</v>
          </cell>
          <cell r="M121">
            <v>0</v>
          </cell>
          <cell r="N121">
            <v>0</v>
          </cell>
          <cell r="O121">
            <v>0</v>
          </cell>
          <cell r="P121">
            <v>0</v>
          </cell>
          <cell r="Q121" t="str">
            <v xml:space="preserve">                            </v>
          </cell>
          <cell r="R121" t="str">
            <v xml:space="preserve">    </v>
          </cell>
        </row>
        <row r="122">
          <cell r="A122" t="str">
            <v>NL810</v>
          </cell>
          <cell r="B122" t="e">
            <v>#N/A</v>
          </cell>
          <cell r="C122" t="str">
            <v xml:space="preserve">ULTRASOUND MFG        </v>
          </cell>
          <cell r="D122">
            <v>946000</v>
          </cell>
          <cell r="E122" t="e">
            <v>#DIV/0!</v>
          </cell>
          <cell r="F122">
            <v>946000</v>
          </cell>
          <cell r="G122">
            <v>0</v>
          </cell>
          <cell r="H122">
            <v>0</v>
          </cell>
          <cell r="I122">
            <v>0</v>
          </cell>
          <cell r="J122">
            <v>0</v>
          </cell>
          <cell r="K122">
            <v>0</v>
          </cell>
          <cell r="L122">
            <v>0</v>
          </cell>
          <cell r="M122">
            <v>0</v>
          </cell>
          <cell r="N122">
            <v>0</v>
          </cell>
          <cell r="O122">
            <v>0</v>
          </cell>
          <cell r="P122">
            <v>0</v>
          </cell>
          <cell r="Q122" t="str">
            <v xml:space="preserve">                            </v>
          </cell>
          <cell r="R122" t="str">
            <v xml:space="preserve">    </v>
          </cell>
        </row>
        <row r="123">
          <cell r="A123" t="str">
            <v>T3694MS</v>
          </cell>
          <cell r="B123" t="e">
            <v>#N/A</v>
          </cell>
          <cell r="C123" t="str">
            <v xml:space="preserve">ULTRASOUND MFG        </v>
          </cell>
          <cell r="D123">
            <v>17502.84</v>
          </cell>
          <cell r="E123">
            <v>0.99999994286641802</v>
          </cell>
          <cell r="F123">
            <v>0</v>
          </cell>
          <cell r="G123">
            <v>17502.84</v>
          </cell>
          <cell r="H123">
            <v>17502.84</v>
          </cell>
          <cell r="I123">
            <v>0</v>
          </cell>
          <cell r="J123">
            <v>0</v>
          </cell>
          <cell r="K123">
            <v>0</v>
          </cell>
          <cell r="L123">
            <v>0</v>
          </cell>
          <cell r="M123">
            <v>0</v>
          </cell>
          <cell r="N123">
            <v>0</v>
          </cell>
          <cell r="O123">
            <v>8218.0400000000009</v>
          </cell>
          <cell r="P123">
            <v>17502.841</v>
          </cell>
          <cell r="Q123" t="str">
            <v xml:space="preserve">GE VINGMED U                </v>
          </cell>
          <cell r="R123" t="str">
            <v xml:space="preserve">832 </v>
          </cell>
        </row>
        <row r="124">
          <cell r="A124" t="str">
            <v>TOTAL ALL IDS LT 5K</v>
          </cell>
          <cell r="B124" t="e">
            <v>#N/A</v>
          </cell>
          <cell r="C124" t="str">
            <v xml:space="preserve">ULTRASOUND MFG        </v>
          </cell>
          <cell r="D124">
            <v>175600.13</v>
          </cell>
          <cell r="E124" t="e">
            <v>#DIV/0!</v>
          </cell>
          <cell r="F124">
            <v>272539.02</v>
          </cell>
          <cell r="G124">
            <v>-96938.89</v>
          </cell>
          <cell r="H124">
            <v>-271419.61</v>
          </cell>
          <cell r="I124">
            <v>38702.76</v>
          </cell>
          <cell r="J124">
            <v>-15000</v>
          </cell>
          <cell r="K124">
            <v>149364.84</v>
          </cell>
          <cell r="L124">
            <v>0</v>
          </cell>
          <cell r="M124">
            <v>1862.49</v>
          </cell>
          <cell r="N124">
            <v>-449.37</v>
          </cell>
          <cell r="O124">
            <v>0</v>
          </cell>
          <cell r="P124">
            <v>0</v>
          </cell>
          <cell r="Q124" t="str">
            <v xml:space="preserve">                            </v>
          </cell>
          <cell r="R124" t="str">
            <v xml:space="preserve">    </v>
          </cell>
        </row>
        <row r="125">
          <cell r="A125" t="str">
            <v>037013 LTREMEL-31004</v>
          </cell>
          <cell r="B125" t="e">
            <v>#N/A</v>
          </cell>
          <cell r="C125" t="str">
            <v xml:space="preserve">ULTRASOUND DIST       </v>
          </cell>
          <cell r="D125">
            <v>-22000</v>
          </cell>
          <cell r="E125" t="e">
            <v>#N/A</v>
          </cell>
          <cell r="F125">
            <v>0</v>
          </cell>
          <cell r="G125">
            <v>-22000</v>
          </cell>
          <cell r="H125">
            <v>0</v>
          </cell>
          <cell r="I125">
            <v>0</v>
          </cell>
          <cell r="J125">
            <v>-22000</v>
          </cell>
          <cell r="K125">
            <v>0</v>
          </cell>
          <cell r="L125">
            <v>0</v>
          </cell>
          <cell r="M125">
            <v>0</v>
          </cell>
          <cell r="N125">
            <v>0</v>
          </cell>
          <cell r="O125">
            <v>0</v>
          </cell>
          <cell r="P125">
            <v>0</v>
          </cell>
          <cell r="Q125" t="str">
            <v xml:space="preserve">                            </v>
          </cell>
          <cell r="R125" t="str">
            <v xml:space="preserve">    </v>
          </cell>
        </row>
        <row r="126">
          <cell r="A126" t="str">
            <v>037013 LTREMEL-31004</v>
          </cell>
          <cell r="B126" t="e">
            <v>#N/A</v>
          </cell>
          <cell r="C126" t="str">
            <v xml:space="preserve">ULTRASOUND MFG        </v>
          </cell>
          <cell r="D126">
            <v>-23000</v>
          </cell>
          <cell r="E126" t="e">
            <v>#DIV/0!</v>
          </cell>
          <cell r="F126">
            <v>0</v>
          </cell>
          <cell r="G126">
            <v>-23000</v>
          </cell>
          <cell r="H126">
            <v>0</v>
          </cell>
          <cell r="I126">
            <v>0</v>
          </cell>
          <cell r="J126">
            <v>-23000</v>
          </cell>
          <cell r="K126">
            <v>0</v>
          </cell>
          <cell r="L126">
            <v>0</v>
          </cell>
          <cell r="M126">
            <v>0</v>
          </cell>
          <cell r="N126">
            <v>0</v>
          </cell>
          <cell r="O126">
            <v>0</v>
          </cell>
          <cell r="P126">
            <v>0</v>
          </cell>
          <cell r="Q126" t="str">
            <v xml:space="preserve">                            </v>
          </cell>
          <cell r="R126" t="str">
            <v xml:space="preserve">    </v>
          </cell>
        </row>
        <row r="127">
          <cell r="A127" t="str">
            <v>042015 PKREMSLEHNER-</v>
          </cell>
          <cell r="B127" t="e">
            <v>#N/A</v>
          </cell>
          <cell r="C127" t="str">
            <v xml:space="preserve">ULTRASOUND MFG        </v>
          </cell>
          <cell r="D127">
            <v>-63260.34</v>
          </cell>
          <cell r="E127" t="e">
            <v>#DIV/0!</v>
          </cell>
          <cell r="F127">
            <v>0</v>
          </cell>
          <cell r="G127">
            <v>-63260.34</v>
          </cell>
          <cell r="H127">
            <v>0</v>
          </cell>
          <cell r="I127">
            <v>0</v>
          </cell>
          <cell r="J127">
            <v>-63260.34</v>
          </cell>
          <cell r="K127">
            <v>0</v>
          </cell>
          <cell r="L127">
            <v>0</v>
          </cell>
          <cell r="M127">
            <v>0</v>
          </cell>
          <cell r="N127">
            <v>0</v>
          </cell>
          <cell r="O127">
            <v>0</v>
          </cell>
          <cell r="P127">
            <v>0</v>
          </cell>
          <cell r="Q127" t="str">
            <v xml:space="preserve">                            </v>
          </cell>
          <cell r="R127" t="str">
            <v xml:space="preserve">    </v>
          </cell>
        </row>
        <row r="128">
          <cell r="A128" t="str">
            <v>052023 EDICKINSON-28</v>
          </cell>
          <cell r="B128" t="e">
            <v>#N/A</v>
          </cell>
          <cell r="C128" t="str">
            <v xml:space="preserve">ULTRASOUND DIST       </v>
          </cell>
          <cell r="D128">
            <v>-221506.77</v>
          </cell>
          <cell r="E128" t="e">
            <v>#N/A</v>
          </cell>
          <cell r="F128">
            <v>0</v>
          </cell>
          <cell r="G128">
            <v>-221506.77</v>
          </cell>
          <cell r="H128">
            <v>-221506.77</v>
          </cell>
          <cell r="I128">
            <v>0</v>
          </cell>
          <cell r="J128">
            <v>0</v>
          </cell>
          <cell r="K128">
            <v>0</v>
          </cell>
          <cell r="L128">
            <v>0</v>
          </cell>
          <cell r="M128">
            <v>0</v>
          </cell>
          <cell r="N128">
            <v>0</v>
          </cell>
          <cell r="O128">
            <v>0</v>
          </cell>
          <cell r="P128">
            <v>0</v>
          </cell>
          <cell r="Q128" t="str">
            <v xml:space="preserve">                            </v>
          </cell>
          <cell r="R128" t="str">
            <v xml:space="preserve">    </v>
          </cell>
        </row>
        <row r="129">
          <cell r="A129" t="str">
            <v>0521002 RDEVLIN-2832</v>
          </cell>
          <cell r="B129" t="e">
            <v>#N/A</v>
          </cell>
          <cell r="C129" t="str">
            <v xml:space="preserve">ULTRASOUND DIST       </v>
          </cell>
          <cell r="D129">
            <v>2080480.54</v>
          </cell>
          <cell r="E129" t="e">
            <v>#N/A</v>
          </cell>
          <cell r="F129">
            <v>0</v>
          </cell>
          <cell r="G129">
            <v>2080480.54</v>
          </cell>
          <cell r="H129">
            <v>0</v>
          </cell>
          <cell r="I129">
            <v>0</v>
          </cell>
          <cell r="J129">
            <v>2080480.54</v>
          </cell>
          <cell r="K129">
            <v>0</v>
          </cell>
          <cell r="L129">
            <v>0</v>
          </cell>
          <cell r="M129">
            <v>0</v>
          </cell>
          <cell r="N129">
            <v>0</v>
          </cell>
          <cell r="O129">
            <v>0</v>
          </cell>
          <cell r="P129">
            <v>0</v>
          </cell>
          <cell r="Q129" t="str">
            <v xml:space="preserve">                            </v>
          </cell>
          <cell r="R129" t="str">
            <v xml:space="preserve">    </v>
          </cell>
        </row>
        <row r="130">
          <cell r="A130" t="str">
            <v>0521002 RDEVLIN-2832</v>
          </cell>
          <cell r="B130" t="e">
            <v>#N/A</v>
          </cell>
          <cell r="C130" t="str">
            <v xml:space="preserve">ULTRASOUND MFG        </v>
          </cell>
          <cell r="D130">
            <v>1625055.42</v>
          </cell>
          <cell r="E130" t="e">
            <v>#DIV/0!</v>
          </cell>
          <cell r="F130">
            <v>0</v>
          </cell>
          <cell r="G130">
            <v>1625055.42</v>
          </cell>
          <cell r="H130">
            <v>0</v>
          </cell>
          <cell r="I130">
            <v>0</v>
          </cell>
          <cell r="J130">
            <v>1625055.42</v>
          </cell>
          <cell r="K130">
            <v>0</v>
          </cell>
          <cell r="L130">
            <v>0</v>
          </cell>
          <cell r="M130">
            <v>0</v>
          </cell>
          <cell r="N130">
            <v>0</v>
          </cell>
          <cell r="O130">
            <v>0</v>
          </cell>
          <cell r="P130">
            <v>0</v>
          </cell>
          <cell r="Q130" t="str">
            <v xml:space="preserve">                            </v>
          </cell>
          <cell r="R130" t="str">
            <v xml:space="preserve">    </v>
          </cell>
        </row>
        <row r="131">
          <cell r="A131" t="str">
            <v>0521003 RDEVLIN-2839</v>
          </cell>
          <cell r="B131" t="e">
            <v>#N/A</v>
          </cell>
          <cell r="C131" t="str">
            <v xml:space="preserve">ULTRASOUND DIST       </v>
          </cell>
          <cell r="D131">
            <v>1065582.3400000001</v>
          </cell>
          <cell r="E131" t="e">
            <v>#N/A</v>
          </cell>
          <cell r="F131">
            <v>0</v>
          </cell>
          <cell r="G131">
            <v>1065582.3400000001</v>
          </cell>
          <cell r="H131">
            <v>0</v>
          </cell>
          <cell r="I131">
            <v>0</v>
          </cell>
          <cell r="J131">
            <v>1065582.3400000001</v>
          </cell>
          <cell r="K131">
            <v>0</v>
          </cell>
          <cell r="L131">
            <v>0</v>
          </cell>
          <cell r="M131">
            <v>0</v>
          </cell>
          <cell r="N131">
            <v>0</v>
          </cell>
          <cell r="O131">
            <v>0</v>
          </cell>
          <cell r="P131">
            <v>0</v>
          </cell>
          <cell r="Q131" t="str">
            <v xml:space="preserve">                            </v>
          </cell>
          <cell r="R131" t="str">
            <v xml:space="preserve">    </v>
          </cell>
        </row>
        <row r="132">
          <cell r="A132" t="str">
            <v>0521005 RDEVLIN-2898</v>
          </cell>
          <cell r="B132" t="e">
            <v>#N/A</v>
          </cell>
          <cell r="C132" t="str">
            <v xml:space="preserve">ULTRASOUND DIST       </v>
          </cell>
          <cell r="D132">
            <v>2802000</v>
          </cell>
          <cell r="E132" t="e">
            <v>#N/A</v>
          </cell>
          <cell r="F132">
            <v>0</v>
          </cell>
          <cell r="G132">
            <v>2802000</v>
          </cell>
          <cell r="H132">
            <v>0</v>
          </cell>
          <cell r="I132">
            <v>0</v>
          </cell>
          <cell r="J132">
            <v>2802000</v>
          </cell>
          <cell r="K132">
            <v>0</v>
          </cell>
          <cell r="L132">
            <v>0</v>
          </cell>
          <cell r="M132">
            <v>0</v>
          </cell>
          <cell r="N132">
            <v>0</v>
          </cell>
          <cell r="O132">
            <v>0</v>
          </cell>
          <cell r="P132">
            <v>0</v>
          </cell>
          <cell r="Q132" t="str">
            <v xml:space="preserve">                            </v>
          </cell>
          <cell r="R132" t="str">
            <v xml:space="preserve">    </v>
          </cell>
        </row>
        <row r="133">
          <cell r="A133" t="str">
            <v>052201 MGILLESPIE-34</v>
          </cell>
          <cell r="B133" t="e">
            <v>#N/A</v>
          </cell>
          <cell r="C133" t="str">
            <v xml:space="preserve">ULTRASOUND DIST       </v>
          </cell>
          <cell r="D133">
            <v>39636.230000000003</v>
          </cell>
          <cell r="E133" t="e">
            <v>#N/A</v>
          </cell>
          <cell r="F133">
            <v>0</v>
          </cell>
          <cell r="G133">
            <v>39636.230000000003</v>
          </cell>
          <cell r="H133">
            <v>0</v>
          </cell>
          <cell r="I133">
            <v>0</v>
          </cell>
          <cell r="J133">
            <v>39636.230000000003</v>
          </cell>
          <cell r="K133">
            <v>0</v>
          </cell>
          <cell r="L133">
            <v>0</v>
          </cell>
          <cell r="M133">
            <v>0</v>
          </cell>
          <cell r="N133">
            <v>0</v>
          </cell>
          <cell r="O133">
            <v>0</v>
          </cell>
          <cell r="P133">
            <v>0</v>
          </cell>
          <cell r="Q133" t="str">
            <v xml:space="preserve">                            </v>
          </cell>
          <cell r="R133" t="str">
            <v xml:space="preserve">    </v>
          </cell>
        </row>
        <row r="134">
          <cell r="A134" t="str">
            <v>052203 MGILLESPIE-35</v>
          </cell>
          <cell r="B134" t="e">
            <v>#N/A</v>
          </cell>
          <cell r="C134" t="str">
            <v xml:space="preserve">ULTRASOUND MFG        </v>
          </cell>
          <cell r="D134">
            <v>946000</v>
          </cell>
          <cell r="E134" t="e">
            <v>#DIV/0!</v>
          </cell>
          <cell r="F134">
            <v>0</v>
          </cell>
          <cell r="G134">
            <v>946000</v>
          </cell>
          <cell r="H134">
            <v>0</v>
          </cell>
          <cell r="I134">
            <v>0</v>
          </cell>
          <cell r="J134">
            <v>946000</v>
          </cell>
          <cell r="K134">
            <v>0</v>
          </cell>
          <cell r="L134">
            <v>0</v>
          </cell>
          <cell r="M134">
            <v>0</v>
          </cell>
          <cell r="N134">
            <v>0</v>
          </cell>
          <cell r="O134">
            <v>0</v>
          </cell>
          <cell r="P134">
            <v>0</v>
          </cell>
          <cell r="Q134" t="str">
            <v xml:space="preserve">                            </v>
          </cell>
          <cell r="R134" t="str">
            <v xml:space="preserve">    </v>
          </cell>
        </row>
        <row r="135">
          <cell r="A135" t="str">
            <v>052206 RDEVLIN-39461</v>
          </cell>
          <cell r="B135" t="e">
            <v>#N/A</v>
          </cell>
          <cell r="C135" t="str">
            <v xml:space="preserve">ULTRASOUND DIST       </v>
          </cell>
          <cell r="D135">
            <v>-985108</v>
          </cell>
          <cell r="E135" t="e">
            <v>#N/A</v>
          </cell>
          <cell r="F135">
            <v>0</v>
          </cell>
          <cell r="G135">
            <v>-985108</v>
          </cell>
          <cell r="H135">
            <v>0</v>
          </cell>
          <cell r="I135">
            <v>0</v>
          </cell>
          <cell r="J135">
            <v>-985108</v>
          </cell>
          <cell r="K135">
            <v>0</v>
          </cell>
          <cell r="L135">
            <v>0</v>
          </cell>
          <cell r="M135">
            <v>0</v>
          </cell>
          <cell r="N135">
            <v>0</v>
          </cell>
          <cell r="O135">
            <v>0</v>
          </cell>
          <cell r="P135">
            <v>0</v>
          </cell>
          <cell r="Q135" t="str">
            <v xml:space="preserve">                            </v>
          </cell>
          <cell r="R135" t="str">
            <v xml:space="preserve">    </v>
          </cell>
        </row>
        <row r="136">
          <cell r="A136" t="str">
            <v>052209 TKERSTING-395</v>
          </cell>
          <cell r="B136" t="e">
            <v>#N/A</v>
          </cell>
          <cell r="C136" t="str">
            <v xml:space="preserve">ULTRASOUND DIST       </v>
          </cell>
          <cell r="D136">
            <v>906500</v>
          </cell>
          <cell r="E136" t="e">
            <v>#N/A</v>
          </cell>
          <cell r="F136">
            <v>0</v>
          </cell>
          <cell r="G136">
            <v>906500</v>
          </cell>
          <cell r="H136">
            <v>0</v>
          </cell>
          <cell r="I136">
            <v>0</v>
          </cell>
          <cell r="J136">
            <v>906500</v>
          </cell>
          <cell r="K136">
            <v>0</v>
          </cell>
          <cell r="L136">
            <v>0</v>
          </cell>
          <cell r="M136">
            <v>0</v>
          </cell>
          <cell r="N136">
            <v>0</v>
          </cell>
          <cell r="O136">
            <v>0</v>
          </cell>
          <cell r="P136">
            <v>0</v>
          </cell>
          <cell r="Q136" t="str">
            <v xml:space="preserve">                            </v>
          </cell>
          <cell r="R136" t="str">
            <v xml:space="preserve">    </v>
          </cell>
        </row>
        <row r="137">
          <cell r="A137" t="str">
            <v>052210 TKERSTING-388</v>
          </cell>
          <cell r="B137" t="e">
            <v>#N/A</v>
          </cell>
          <cell r="C137" t="str">
            <v xml:space="preserve">Demo-U/S              </v>
          </cell>
          <cell r="D137">
            <v>835750</v>
          </cell>
          <cell r="E137">
            <v>0</v>
          </cell>
          <cell r="F137">
            <v>0</v>
          </cell>
          <cell r="G137">
            <v>835750</v>
          </cell>
          <cell r="H137">
            <v>0</v>
          </cell>
          <cell r="I137">
            <v>0</v>
          </cell>
          <cell r="J137">
            <v>835750</v>
          </cell>
          <cell r="K137">
            <v>0</v>
          </cell>
          <cell r="L137">
            <v>0</v>
          </cell>
          <cell r="M137">
            <v>0</v>
          </cell>
          <cell r="N137">
            <v>0</v>
          </cell>
          <cell r="O137">
            <v>0</v>
          </cell>
          <cell r="P137">
            <v>0</v>
          </cell>
          <cell r="Q137" t="str">
            <v xml:space="preserve">                            </v>
          </cell>
          <cell r="R137" t="str">
            <v xml:space="preserve">    </v>
          </cell>
        </row>
        <row r="138">
          <cell r="A138" t="str">
            <v>052214 RDEVLIN-33792</v>
          </cell>
          <cell r="B138" t="e">
            <v>#N/A</v>
          </cell>
          <cell r="C138" t="str">
            <v xml:space="preserve">ULTRASOUND DIST       </v>
          </cell>
          <cell r="D138">
            <v>521445.9</v>
          </cell>
          <cell r="E138" t="e">
            <v>#N/A</v>
          </cell>
          <cell r="F138">
            <v>0</v>
          </cell>
          <cell r="G138">
            <v>521445.9</v>
          </cell>
          <cell r="H138">
            <v>0</v>
          </cell>
          <cell r="I138">
            <v>0</v>
          </cell>
          <cell r="J138">
            <v>521445.9</v>
          </cell>
          <cell r="K138">
            <v>0</v>
          </cell>
          <cell r="L138">
            <v>0</v>
          </cell>
          <cell r="M138">
            <v>0</v>
          </cell>
          <cell r="N138">
            <v>0</v>
          </cell>
          <cell r="O138">
            <v>0</v>
          </cell>
          <cell r="P138">
            <v>0</v>
          </cell>
          <cell r="Q138" t="str">
            <v xml:space="preserve">                            </v>
          </cell>
          <cell r="R138" t="str">
            <v xml:space="preserve">    </v>
          </cell>
        </row>
        <row r="139">
          <cell r="A139" t="str">
            <v>052215 RDEVLIN-30077</v>
          </cell>
          <cell r="B139" t="e">
            <v>#N/A</v>
          </cell>
          <cell r="C139" t="str">
            <v xml:space="preserve">Consign-U/S           </v>
          </cell>
          <cell r="D139">
            <v>121060</v>
          </cell>
          <cell r="F139">
            <v>0</v>
          </cell>
          <cell r="G139">
            <v>121060</v>
          </cell>
          <cell r="H139">
            <v>0</v>
          </cell>
          <cell r="I139">
            <v>0</v>
          </cell>
          <cell r="J139">
            <v>121060</v>
          </cell>
          <cell r="K139">
            <v>0</v>
          </cell>
          <cell r="L139">
            <v>0</v>
          </cell>
          <cell r="M139">
            <v>0</v>
          </cell>
          <cell r="N139">
            <v>0</v>
          </cell>
          <cell r="O139">
            <v>0</v>
          </cell>
          <cell r="P139">
            <v>0</v>
          </cell>
          <cell r="Q139" t="str">
            <v xml:space="preserve">                            </v>
          </cell>
          <cell r="R139" t="str">
            <v xml:space="preserve">    </v>
          </cell>
        </row>
        <row r="140">
          <cell r="A140" t="str">
            <v>052215 RDEVLIN-39591</v>
          </cell>
          <cell r="B140" t="e">
            <v>#N/A</v>
          </cell>
          <cell r="C140" t="str">
            <v xml:space="preserve">ULTRASOUND MFG        </v>
          </cell>
          <cell r="D140">
            <v>-690320.18</v>
          </cell>
          <cell r="E140" t="e">
            <v>#DIV/0!</v>
          </cell>
          <cell r="F140">
            <v>0</v>
          </cell>
          <cell r="G140">
            <v>-690320.18</v>
          </cell>
          <cell r="H140">
            <v>0</v>
          </cell>
          <cell r="I140">
            <v>0</v>
          </cell>
          <cell r="J140">
            <v>-690320.18</v>
          </cell>
          <cell r="K140">
            <v>0</v>
          </cell>
          <cell r="L140">
            <v>0</v>
          </cell>
          <cell r="M140">
            <v>0</v>
          </cell>
          <cell r="N140">
            <v>0</v>
          </cell>
          <cell r="O140">
            <v>0</v>
          </cell>
          <cell r="P140">
            <v>0</v>
          </cell>
          <cell r="Q140" t="str">
            <v xml:space="preserve">                            </v>
          </cell>
          <cell r="R140" t="str">
            <v xml:space="preserve">    </v>
          </cell>
        </row>
        <row r="141">
          <cell r="A141" t="str">
            <v>052217 RDEVLIN-39667</v>
          </cell>
          <cell r="B141" t="e">
            <v>#N/A</v>
          </cell>
          <cell r="C141" t="str">
            <v xml:space="preserve">ULTRASOUND DIST       </v>
          </cell>
          <cell r="D141">
            <v>-1029045</v>
          </cell>
          <cell r="E141" t="e">
            <v>#N/A</v>
          </cell>
          <cell r="F141">
            <v>0</v>
          </cell>
          <cell r="G141">
            <v>-1029045</v>
          </cell>
          <cell r="H141">
            <v>0</v>
          </cell>
          <cell r="I141">
            <v>0</v>
          </cell>
          <cell r="J141">
            <v>-1029045</v>
          </cell>
          <cell r="K141">
            <v>0</v>
          </cell>
          <cell r="L141">
            <v>0</v>
          </cell>
          <cell r="M141">
            <v>0</v>
          </cell>
          <cell r="N141">
            <v>0</v>
          </cell>
          <cell r="O141">
            <v>0</v>
          </cell>
          <cell r="P141">
            <v>0</v>
          </cell>
          <cell r="Q141" t="str">
            <v xml:space="preserve">                            </v>
          </cell>
          <cell r="R141" t="str">
            <v xml:space="preserve">    </v>
          </cell>
        </row>
        <row r="142">
          <cell r="A142" t="str">
            <v>052217 RDEVLIN-39667</v>
          </cell>
          <cell r="B142" t="e">
            <v>#N/A</v>
          </cell>
          <cell r="C142" t="str">
            <v xml:space="preserve">ULTRASOUND MFG        </v>
          </cell>
          <cell r="D142">
            <v>-622263</v>
          </cell>
          <cell r="E142" t="e">
            <v>#DIV/0!</v>
          </cell>
          <cell r="F142">
            <v>0</v>
          </cell>
          <cell r="G142">
            <v>-622263</v>
          </cell>
          <cell r="H142">
            <v>0</v>
          </cell>
          <cell r="I142">
            <v>0</v>
          </cell>
          <cell r="J142">
            <v>-622263</v>
          </cell>
          <cell r="K142">
            <v>0</v>
          </cell>
          <cell r="L142">
            <v>0</v>
          </cell>
          <cell r="M142">
            <v>0</v>
          </cell>
          <cell r="N142">
            <v>0</v>
          </cell>
          <cell r="O142">
            <v>0</v>
          </cell>
          <cell r="P142">
            <v>0</v>
          </cell>
          <cell r="Q142" t="str">
            <v xml:space="preserve">                            </v>
          </cell>
          <cell r="R142" t="str">
            <v xml:space="preserve">    </v>
          </cell>
        </row>
        <row r="143">
          <cell r="A143" t="str">
            <v>052220 TKERSTING-396</v>
          </cell>
          <cell r="B143" t="e">
            <v>#N/A</v>
          </cell>
          <cell r="C143" t="str">
            <v xml:space="preserve">ULTRASOUND DIST       </v>
          </cell>
          <cell r="D143">
            <v>2760000</v>
          </cell>
          <cell r="E143" t="e">
            <v>#N/A</v>
          </cell>
          <cell r="F143">
            <v>0</v>
          </cell>
          <cell r="G143">
            <v>2760000</v>
          </cell>
          <cell r="H143">
            <v>0</v>
          </cell>
          <cell r="I143">
            <v>0</v>
          </cell>
          <cell r="J143">
            <v>2760000</v>
          </cell>
          <cell r="K143">
            <v>0</v>
          </cell>
          <cell r="L143">
            <v>0</v>
          </cell>
          <cell r="M143">
            <v>0</v>
          </cell>
          <cell r="N143">
            <v>0</v>
          </cell>
          <cell r="O143">
            <v>0</v>
          </cell>
          <cell r="P143">
            <v>0</v>
          </cell>
          <cell r="Q143" t="str">
            <v xml:space="preserve">                            </v>
          </cell>
          <cell r="R143" t="str">
            <v xml:space="preserve">    </v>
          </cell>
        </row>
        <row r="144">
          <cell r="A144" t="str">
            <v>052221 TKERSTING-396</v>
          </cell>
          <cell r="B144" t="e">
            <v>#N/A</v>
          </cell>
          <cell r="C144" t="str">
            <v xml:space="preserve">ULTRASOUND DIST       </v>
          </cell>
          <cell r="D144">
            <v>4300000</v>
          </cell>
          <cell r="E144" t="e">
            <v>#N/A</v>
          </cell>
          <cell r="F144">
            <v>0</v>
          </cell>
          <cell r="G144">
            <v>4300000</v>
          </cell>
          <cell r="H144">
            <v>0</v>
          </cell>
          <cell r="I144">
            <v>0</v>
          </cell>
          <cell r="J144">
            <v>4300000</v>
          </cell>
          <cell r="K144">
            <v>0</v>
          </cell>
          <cell r="L144">
            <v>0</v>
          </cell>
          <cell r="M144">
            <v>0</v>
          </cell>
          <cell r="N144">
            <v>0</v>
          </cell>
          <cell r="O144">
            <v>0</v>
          </cell>
          <cell r="P144">
            <v>0</v>
          </cell>
          <cell r="Q144" t="str">
            <v xml:space="preserve">                            </v>
          </cell>
          <cell r="R144" t="str">
            <v xml:space="preserve">    </v>
          </cell>
        </row>
        <row r="145">
          <cell r="A145" t="str">
            <v>052224 TKERSTING-396</v>
          </cell>
          <cell r="B145" t="e">
            <v>#N/A</v>
          </cell>
          <cell r="C145" t="str">
            <v xml:space="preserve">ULTRASOUND DIST       </v>
          </cell>
          <cell r="D145">
            <v>-1973880</v>
          </cell>
          <cell r="E145" t="e">
            <v>#N/A</v>
          </cell>
          <cell r="F145">
            <v>0</v>
          </cell>
          <cell r="G145">
            <v>-1973880</v>
          </cell>
          <cell r="H145">
            <v>0</v>
          </cell>
          <cell r="I145">
            <v>0</v>
          </cell>
          <cell r="J145">
            <v>-1973880</v>
          </cell>
          <cell r="K145">
            <v>0</v>
          </cell>
          <cell r="L145">
            <v>0</v>
          </cell>
          <cell r="M145">
            <v>0</v>
          </cell>
          <cell r="N145">
            <v>0</v>
          </cell>
          <cell r="O145">
            <v>0</v>
          </cell>
          <cell r="P145">
            <v>0</v>
          </cell>
          <cell r="Q145" t="str">
            <v xml:space="preserve">                            </v>
          </cell>
          <cell r="R145" t="str">
            <v xml:space="preserve">    </v>
          </cell>
        </row>
        <row r="146">
          <cell r="A146" t="str">
            <v>052233 TKERSTING-342</v>
          </cell>
          <cell r="B146" t="e">
            <v>#N/A</v>
          </cell>
          <cell r="C146" t="str">
            <v xml:space="preserve">ULTRASOUND DIST       </v>
          </cell>
          <cell r="D146">
            <v>300000</v>
          </cell>
          <cell r="E146" t="e">
            <v>#N/A</v>
          </cell>
          <cell r="F146">
            <v>0</v>
          </cell>
          <cell r="G146">
            <v>300000</v>
          </cell>
          <cell r="H146">
            <v>0</v>
          </cell>
          <cell r="I146">
            <v>0</v>
          </cell>
          <cell r="J146">
            <v>300000</v>
          </cell>
          <cell r="K146">
            <v>0</v>
          </cell>
          <cell r="L146">
            <v>0</v>
          </cell>
          <cell r="M146">
            <v>0</v>
          </cell>
          <cell r="N146">
            <v>0</v>
          </cell>
          <cell r="O146">
            <v>0</v>
          </cell>
          <cell r="P146">
            <v>0</v>
          </cell>
          <cell r="Q146" t="str">
            <v xml:space="preserve">                            </v>
          </cell>
          <cell r="R146" t="str">
            <v xml:space="preserve">    </v>
          </cell>
        </row>
        <row r="147">
          <cell r="A147" t="str">
            <v>052803 MGILLESPIE-25</v>
          </cell>
          <cell r="B147" t="e">
            <v>#N/A</v>
          </cell>
          <cell r="C147" t="str">
            <v xml:space="preserve">ULTRASOUND MFG        </v>
          </cell>
          <cell r="D147">
            <v>-946000</v>
          </cell>
          <cell r="E147" t="e">
            <v>#DIV/0!</v>
          </cell>
          <cell r="F147">
            <v>0</v>
          </cell>
          <cell r="G147">
            <v>-946000</v>
          </cell>
          <cell r="H147">
            <v>0</v>
          </cell>
          <cell r="I147">
            <v>0</v>
          </cell>
          <cell r="J147">
            <v>-946000</v>
          </cell>
          <cell r="K147">
            <v>0</v>
          </cell>
          <cell r="L147">
            <v>0</v>
          </cell>
          <cell r="M147">
            <v>0</v>
          </cell>
          <cell r="N147">
            <v>0</v>
          </cell>
          <cell r="O147">
            <v>0</v>
          </cell>
          <cell r="P147">
            <v>0</v>
          </cell>
          <cell r="Q147" t="str">
            <v xml:space="preserve">                            </v>
          </cell>
          <cell r="R147" t="str">
            <v xml:space="preserve">    </v>
          </cell>
        </row>
        <row r="148">
          <cell r="A148" t="str">
            <v>052916 RDEVLIN-27967</v>
          </cell>
          <cell r="B148" t="e">
            <v>#N/A</v>
          </cell>
          <cell r="C148" t="str">
            <v xml:space="preserve">ULTRASOUND MFG        </v>
          </cell>
          <cell r="D148">
            <v>-307368</v>
          </cell>
          <cell r="E148" t="e">
            <v>#DIV/0!</v>
          </cell>
          <cell r="F148">
            <v>0</v>
          </cell>
          <cell r="G148">
            <v>-307368</v>
          </cell>
          <cell r="H148">
            <v>0</v>
          </cell>
          <cell r="I148">
            <v>0</v>
          </cell>
          <cell r="J148">
            <v>-307368</v>
          </cell>
          <cell r="K148">
            <v>0</v>
          </cell>
          <cell r="L148">
            <v>0</v>
          </cell>
          <cell r="M148">
            <v>0</v>
          </cell>
          <cell r="N148">
            <v>0</v>
          </cell>
          <cell r="O148">
            <v>0</v>
          </cell>
          <cell r="P148">
            <v>0</v>
          </cell>
          <cell r="Q148" t="str">
            <v xml:space="preserve">                            </v>
          </cell>
          <cell r="R148" t="str">
            <v xml:space="preserve">    </v>
          </cell>
        </row>
        <row r="149">
          <cell r="A149" t="str">
            <v>052916 RDEVLIN-27981</v>
          </cell>
          <cell r="B149" t="e">
            <v>#N/A</v>
          </cell>
          <cell r="C149" t="str">
            <v xml:space="preserve">ULTRASOUND MFG        </v>
          </cell>
          <cell r="D149">
            <v>307368</v>
          </cell>
          <cell r="E149" t="e">
            <v>#DIV/0!</v>
          </cell>
          <cell r="F149">
            <v>0</v>
          </cell>
          <cell r="G149">
            <v>307368</v>
          </cell>
          <cell r="H149">
            <v>0</v>
          </cell>
          <cell r="I149">
            <v>0</v>
          </cell>
          <cell r="J149">
            <v>307368</v>
          </cell>
          <cell r="K149">
            <v>0</v>
          </cell>
          <cell r="L149">
            <v>0</v>
          </cell>
          <cell r="M149">
            <v>0</v>
          </cell>
          <cell r="N149">
            <v>0</v>
          </cell>
          <cell r="O149">
            <v>0</v>
          </cell>
          <cell r="P149">
            <v>0</v>
          </cell>
          <cell r="Q149" t="str">
            <v xml:space="preserve">                            </v>
          </cell>
          <cell r="R149" t="str">
            <v xml:space="preserve">    </v>
          </cell>
        </row>
        <row r="150">
          <cell r="A150" t="str">
            <v>052921 RDEVLIN-27968</v>
          </cell>
          <cell r="B150" t="e">
            <v>#N/A</v>
          </cell>
          <cell r="C150" t="str">
            <v xml:space="preserve">ULTRASOUND MFG        </v>
          </cell>
          <cell r="D150">
            <v>-600000</v>
          </cell>
          <cell r="E150" t="e">
            <v>#DIV/0!</v>
          </cell>
          <cell r="F150">
            <v>0</v>
          </cell>
          <cell r="G150">
            <v>-600000</v>
          </cell>
          <cell r="H150">
            <v>0</v>
          </cell>
          <cell r="I150">
            <v>0</v>
          </cell>
          <cell r="J150">
            <v>-600000</v>
          </cell>
          <cell r="K150">
            <v>0</v>
          </cell>
          <cell r="L150">
            <v>0</v>
          </cell>
          <cell r="M150">
            <v>0</v>
          </cell>
          <cell r="N150">
            <v>0</v>
          </cell>
          <cell r="O150">
            <v>0</v>
          </cell>
          <cell r="P150">
            <v>0</v>
          </cell>
          <cell r="Q150" t="str">
            <v xml:space="preserve">                            </v>
          </cell>
          <cell r="R150" t="str">
            <v xml:space="preserve">    </v>
          </cell>
        </row>
        <row r="151">
          <cell r="A151" t="str">
            <v>052921 RDEVLIN-27981</v>
          </cell>
          <cell r="B151" t="e">
            <v>#N/A</v>
          </cell>
          <cell r="C151" t="str">
            <v xml:space="preserve">ULTRASOUND MFG        </v>
          </cell>
          <cell r="D151">
            <v>600000</v>
          </cell>
          <cell r="E151" t="e">
            <v>#DIV/0!</v>
          </cell>
          <cell r="F151">
            <v>0</v>
          </cell>
          <cell r="G151">
            <v>600000</v>
          </cell>
          <cell r="H151">
            <v>0</v>
          </cell>
          <cell r="I151">
            <v>0</v>
          </cell>
          <cell r="J151">
            <v>600000</v>
          </cell>
          <cell r="K151">
            <v>0</v>
          </cell>
          <cell r="L151">
            <v>0</v>
          </cell>
          <cell r="M151">
            <v>0</v>
          </cell>
          <cell r="N151">
            <v>0</v>
          </cell>
          <cell r="O151">
            <v>0</v>
          </cell>
          <cell r="P151">
            <v>0</v>
          </cell>
          <cell r="Q151" t="str">
            <v xml:space="preserve">                            </v>
          </cell>
          <cell r="R151" t="str">
            <v xml:space="preserve">    </v>
          </cell>
        </row>
        <row r="152">
          <cell r="D152" t="str">
            <v xml:space="preserve"> </v>
          </cell>
        </row>
        <row r="153">
          <cell r="A153" t="str">
            <v>2121267-2</v>
          </cell>
          <cell r="B153" t="e">
            <v>#N/A</v>
          </cell>
          <cell r="C153" t="str">
            <v xml:space="preserve">ULTRASOUND DIST       </v>
          </cell>
          <cell r="D153">
            <v>8609.02</v>
          </cell>
          <cell r="E153" t="e">
            <v>#N/A</v>
          </cell>
          <cell r="F153">
            <v>0</v>
          </cell>
          <cell r="G153">
            <v>8609.02</v>
          </cell>
          <cell r="H153">
            <v>8609.02</v>
          </cell>
          <cell r="I153">
            <v>0</v>
          </cell>
          <cell r="J153">
            <v>0</v>
          </cell>
          <cell r="K153">
            <v>0</v>
          </cell>
          <cell r="L153">
            <v>0</v>
          </cell>
          <cell r="M153">
            <v>0</v>
          </cell>
          <cell r="N153">
            <v>0</v>
          </cell>
          <cell r="O153">
            <v>1758.08</v>
          </cell>
          <cell r="P153">
            <v>2776.3530000000001</v>
          </cell>
          <cell r="Q153" t="str">
            <v xml:space="preserve">PROBE C721                  </v>
          </cell>
          <cell r="R153" t="str">
            <v xml:space="preserve">831 </v>
          </cell>
        </row>
        <row r="154">
          <cell r="A154" t="str">
            <v>2129508-4</v>
          </cell>
          <cell r="B154" t="e">
            <v>#N/A</v>
          </cell>
          <cell r="C154" t="str">
            <v xml:space="preserve">ULTRASOUND MFG        </v>
          </cell>
          <cell r="D154">
            <v>-5158.6000000000004</v>
          </cell>
          <cell r="E154">
            <v>-2.8028755745145117</v>
          </cell>
          <cell r="F154">
            <v>9246.59</v>
          </cell>
          <cell r="G154">
            <v>-14405.19</v>
          </cell>
          <cell r="H154">
            <v>-18422.38</v>
          </cell>
          <cell r="I154">
            <v>0</v>
          </cell>
          <cell r="J154">
            <v>0</v>
          </cell>
          <cell r="K154">
            <v>4017.19</v>
          </cell>
          <cell r="L154">
            <v>0</v>
          </cell>
          <cell r="M154">
            <v>0</v>
          </cell>
          <cell r="N154">
            <v>0</v>
          </cell>
          <cell r="O154">
            <v>1840.4670000000001</v>
          </cell>
          <cell r="P154">
            <v>1840.4670000000001</v>
          </cell>
          <cell r="Q154" t="str">
            <v xml:space="preserve">VP3 CKT BD                  </v>
          </cell>
          <cell r="R154" t="str">
            <v xml:space="preserve">831 </v>
          </cell>
        </row>
        <row r="155">
          <cell r="A155" t="str">
            <v>2144268-2</v>
          </cell>
          <cell r="B155" t="e">
            <v>#N/A</v>
          </cell>
          <cell r="C155" t="str">
            <v xml:space="preserve">ULTRASOUND DIST       </v>
          </cell>
          <cell r="D155">
            <v>35923.919999999998</v>
          </cell>
          <cell r="E155" t="e">
            <v>#N/A</v>
          </cell>
          <cell r="F155">
            <v>0</v>
          </cell>
          <cell r="G155">
            <v>35923.919999999998</v>
          </cell>
          <cell r="H155">
            <v>35923.919999999998</v>
          </cell>
          <cell r="I155">
            <v>0</v>
          </cell>
          <cell r="J155">
            <v>0</v>
          </cell>
          <cell r="K155">
            <v>0</v>
          </cell>
          <cell r="L155">
            <v>0</v>
          </cell>
          <cell r="M155">
            <v>0</v>
          </cell>
          <cell r="N155">
            <v>0</v>
          </cell>
          <cell r="O155">
            <v>1573.62</v>
          </cell>
          <cell r="P155">
            <v>3019.03</v>
          </cell>
          <cell r="Q155" t="str">
            <v xml:space="preserve">S317 PROBE                  </v>
          </cell>
          <cell r="R155" t="str">
            <v xml:space="preserve">831 </v>
          </cell>
        </row>
        <row r="156">
          <cell r="A156" t="str">
            <v>2154803-2</v>
          </cell>
          <cell r="B156" t="e">
            <v>#N/A</v>
          </cell>
          <cell r="C156" t="str">
            <v xml:space="preserve">ULTRASOUND MFG        </v>
          </cell>
          <cell r="D156">
            <v>16943.759999999998</v>
          </cell>
          <cell r="E156">
            <v>13.000011508671783</v>
          </cell>
          <cell r="F156">
            <v>23460.58</v>
          </cell>
          <cell r="G156">
            <v>-6516.82</v>
          </cell>
          <cell r="H156">
            <v>-6516.82</v>
          </cell>
          <cell r="I156">
            <v>0</v>
          </cell>
          <cell r="J156">
            <v>0</v>
          </cell>
          <cell r="K156">
            <v>0</v>
          </cell>
          <cell r="L156">
            <v>0</v>
          </cell>
          <cell r="M156">
            <v>0</v>
          </cell>
          <cell r="N156">
            <v>0</v>
          </cell>
          <cell r="O156">
            <v>1303.365</v>
          </cell>
          <cell r="P156">
            <v>1303.365</v>
          </cell>
          <cell r="Q156" t="str">
            <v xml:space="preserve">CIRCUIT BOAR                </v>
          </cell>
          <cell r="R156" t="str">
            <v xml:space="preserve">831 </v>
          </cell>
        </row>
        <row r="157">
          <cell r="A157" t="str">
            <v>2184000-11</v>
          </cell>
          <cell r="B157" t="e">
            <v>#N/A</v>
          </cell>
          <cell r="C157" t="str">
            <v xml:space="preserve">ULTRASOUND MFG        </v>
          </cell>
          <cell r="D157">
            <v>43378</v>
          </cell>
          <cell r="E157">
            <v>0.86998115756149363</v>
          </cell>
          <cell r="F157">
            <v>0</v>
          </cell>
          <cell r="G157">
            <v>43378</v>
          </cell>
          <cell r="H157">
            <v>0</v>
          </cell>
          <cell r="I157">
            <v>43378</v>
          </cell>
          <cell r="J157">
            <v>0</v>
          </cell>
          <cell r="K157">
            <v>0</v>
          </cell>
          <cell r="L157">
            <v>0</v>
          </cell>
          <cell r="M157">
            <v>0</v>
          </cell>
          <cell r="N157">
            <v>0</v>
          </cell>
          <cell r="O157">
            <v>49848.480000000003</v>
          </cell>
          <cell r="P157">
            <v>49860.85</v>
          </cell>
          <cell r="Q157" t="str">
            <v xml:space="preserve">ASSEMBLY                    </v>
          </cell>
          <cell r="R157" t="str">
            <v xml:space="preserve">801 </v>
          </cell>
        </row>
        <row r="158">
          <cell r="A158" t="str">
            <v>2184000-13</v>
          </cell>
          <cell r="B158" t="e">
            <v>#N/A</v>
          </cell>
          <cell r="C158" t="str">
            <v xml:space="preserve">ULTRASOUND MFG        </v>
          </cell>
          <cell r="D158">
            <v>15465.2</v>
          </cell>
          <cell r="E158">
            <v>0.30950913646546663</v>
          </cell>
          <cell r="F158">
            <v>0</v>
          </cell>
          <cell r="G158">
            <v>15465.2</v>
          </cell>
          <cell r="H158">
            <v>0</v>
          </cell>
          <cell r="I158">
            <v>15465.2</v>
          </cell>
          <cell r="J158">
            <v>0</v>
          </cell>
          <cell r="K158">
            <v>0</v>
          </cell>
          <cell r="L158">
            <v>0</v>
          </cell>
          <cell r="M158">
            <v>0</v>
          </cell>
          <cell r="N158">
            <v>0</v>
          </cell>
          <cell r="O158">
            <v>49966.83</v>
          </cell>
          <cell r="P158">
            <v>49966.860999999997</v>
          </cell>
          <cell r="Q158" t="str">
            <v xml:space="preserve">ASSEMBLY                    </v>
          </cell>
          <cell r="R158" t="str">
            <v xml:space="preserve">801 </v>
          </cell>
        </row>
        <row r="159">
          <cell r="A159" t="str">
            <v>2184000-3</v>
          </cell>
          <cell r="B159" t="e">
            <v>#N/A</v>
          </cell>
          <cell r="C159" t="str">
            <v xml:space="preserve">ULTRASOUND MFG        </v>
          </cell>
          <cell r="D159">
            <v>62240.05</v>
          </cell>
          <cell r="E159">
            <v>1.2469251119897724</v>
          </cell>
          <cell r="F159">
            <v>0</v>
          </cell>
          <cell r="G159">
            <v>62240.05</v>
          </cell>
          <cell r="H159">
            <v>0</v>
          </cell>
          <cell r="I159">
            <v>62240.05</v>
          </cell>
          <cell r="J159">
            <v>0</v>
          </cell>
          <cell r="K159">
            <v>0</v>
          </cell>
          <cell r="L159">
            <v>0</v>
          </cell>
          <cell r="M159">
            <v>0</v>
          </cell>
          <cell r="N159">
            <v>0</v>
          </cell>
          <cell r="O159">
            <v>49914.794999999998</v>
          </cell>
          <cell r="P159">
            <v>49914.826000000001</v>
          </cell>
          <cell r="Q159" t="str">
            <v xml:space="preserve">ASSEMBLY                    </v>
          </cell>
          <cell r="R159" t="str">
            <v xml:space="preserve">801 </v>
          </cell>
        </row>
        <row r="160">
          <cell r="A160" t="str">
            <v>2188900-2</v>
          </cell>
          <cell r="B160" t="e">
            <v>#N/A</v>
          </cell>
          <cell r="C160" t="str">
            <v xml:space="preserve">ULTRASOUND DIST       </v>
          </cell>
          <cell r="D160">
            <v>1496566.13</v>
          </cell>
          <cell r="E160" t="e">
            <v>#N/A</v>
          </cell>
          <cell r="F160">
            <v>0</v>
          </cell>
          <cell r="G160">
            <v>1496566.13</v>
          </cell>
          <cell r="H160">
            <v>1496566.13</v>
          </cell>
          <cell r="I160">
            <v>0</v>
          </cell>
          <cell r="J160">
            <v>0</v>
          </cell>
          <cell r="K160">
            <v>0</v>
          </cell>
          <cell r="L160">
            <v>0</v>
          </cell>
          <cell r="M160">
            <v>0</v>
          </cell>
          <cell r="N160">
            <v>0</v>
          </cell>
          <cell r="O160">
            <v>33013.843999999997</v>
          </cell>
          <cell r="P160">
            <v>33013.843999999997</v>
          </cell>
          <cell r="Q160" t="str">
            <v xml:space="preserve">ASSEMBLY                    </v>
          </cell>
          <cell r="R160" t="str">
            <v xml:space="preserve">801 </v>
          </cell>
        </row>
        <row r="161">
          <cell r="A161" t="str">
            <v>2188900-2</v>
          </cell>
          <cell r="B161" t="e">
            <v>#N/A</v>
          </cell>
          <cell r="C161" t="str">
            <v xml:space="preserve">ULTRASOUND MFG        </v>
          </cell>
          <cell r="D161">
            <v>-1280220.03</v>
          </cell>
          <cell r="E161">
            <v>-38.778278288344737</v>
          </cell>
          <cell r="F161">
            <v>0</v>
          </cell>
          <cell r="G161">
            <v>-1280220.03</v>
          </cell>
          <cell r="H161">
            <v>-1496566.13</v>
          </cell>
          <cell r="I161">
            <v>216346.1</v>
          </cell>
          <cell r="J161">
            <v>0</v>
          </cell>
          <cell r="K161">
            <v>0</v>
          </cell>
          <cell r="L161">
            <v>0</v>
          </cell>
          <cell r="M161">
            <v>0</v>
          </cell>
          <cell r="N161">
            <v>0</v>
          </cell>
          <cell r="O161">
            <v>33013.843999999997</v>
          </cell>
          <cell r="P161">
            <v>33013.843999999997</v>
          </cell>
          <cell r="Q161" t="str">
            <v xml:space="preserve">ASSEMBLY                    </v>
          </cell>
          <cell r="R161" t="str">
            <v xml:space="preserve">801 </v>
          </cell>
        </row>
        <row r="162">
          <cell r="A162" t="str">
            <v>2188900-3</v>
          </cell>
          <cell r="B162" t="e">
            <v>#N/A</v>
          </cell>
          <cell r="C162" t="str">
            <v xml:space="preserve">ULTRASOUND MFG        </v>
          </cell>
          <cell r="D162">
            <v>5239.58</v>
          </cell>
          <cell r="E162">
            <v>0.15861248239835485</v>
          </cell>
          <cell r="F162">
            <v>0</v>
          </cell>
          <cell r="G162">
            <v>5239.58</v>
          </cell>
          <cell r="H162">
            <v>0</v>
          </cell>
          <cell r="I162">
            <v>5239.58</v>
          </cell>
          <cell r="J162">
            <v>0</v>
          </cell>
          <cell r="K162">
            <v>0</v>
          </cell>
          <cell r="L162">
            <v>0</v>
          </cell>
          <cell r="M162">
            <v>0</v>
          </cell>
          <cell r="N162">
            <v>0</v>
          </cell>
          <cell r="O162">
            <v>33033.843999999997</v>
          </cell>
          <cell r="P162">
            <v>33033.843999999997</v>
          </cell>
          <cell r="Q162" t="str">
            <v xml:space="preserve">ASSEMBLY                    </v>
          </cell>
          <cell r="R162" t="str">
            <v xml:space="preserve">801 </v>
          </cell>
        </row>
        <row r="163">
          <cell r="A163" t="str">
            <v>2188902-2</v>
          </cell>
          <cell r="B163" t="e">
            <v>#N/A</v>
          </cell>
          <cell r="C163" t="str">
            <v xml:space="preserve">ULTRASOUND MFG        </v>
          </cell>
          <cell r="D163">
            <v>-48282.23</v>
          </cell>
          <cell r="E163">
            <v>-41.032940416599388</v>
          </cell>
          <cell r="F163">
            <v>0</v>
          </cell>
          <cell r="G163">
            <v>-48282.23</v>
          </cell>
          <cell r="H163">
            <v>2353.34</v>
          </cell>
          <cell r="I163">
            <v>0</v>
          </cell>
          <cell r="J163">
            <v>0</v>
          </cell>
          <cell r="K163">
            <v>-50635.57</v>
          </cell>
          <cell r="L163">
            <v>0</v>
          </cell>
          <cell r="M163">
            <v>0</v>
          </cell>
          <cell r="N163">
            <v>0</v>
          </cell>
          <cell r="O163">
            <v>1176.67</v>
          </cell>
          <cell r="P163">
            <v>1176.67</v>
          </cell>
          <cell r="Q163" t="str">
            <v xml:space="preserve">ASSEMBLY                    </v>
          </cell>
          <cell r="R163" t="str">
            <v xml:space="preserve">831 </v>
          </cell>
        </row>
        <row r="164">
          <cell r="A164" t="str">
            <v>2188902-3</v>
          </cell>
          <cell r="B164" t="e">
            <v>#N/A</v>
          </cell>
          <cell r="C164" t="str">
            <v xml:space="preserve">ULTRASOUND MFG        </v>
          </cell>
          <cell r="D164">
            <v>-21517.87</v>
          </cell>
          <cell r="E164">
            <v>-13.913861310593038</v>
          </cell>
          <cell r="F164">
            <v>0</v>
          </cell>
          <cell r="G164">
            <v>-21517.87</v>
          </cell>
          <cell r="H164">
            <v>3093.02</v>
          </cell>
          <cell r="I164">
            <v>0</v>
          </cell>
          <cell r="J164">
            <v>0</v>
          </cell>
          <cell r="K164">
            <v>-24610.89</v>
          </cell>
          <cell r="L164">
            <v>0</v>
          </cell>
          <cell r="M164">
            <v>0</v>
          </cell>
          <cell r="N164">
            <v>0</v>
          </cell>
          <cell r="O164">
            <v>1546.5060000000001</v>
          </cell>
          <cell r="P164">
            <v>1546.5060000000001</v>
          </cell>
          <cell r="Q164" t="str">
            <v xml:space="preserve">ASSEMBLY                    </v>
          </cell>
          <cell r="R164" t="str">
            <v xml:space="preserve">831 </v>
          </cell>
        </row>
        <row r="165">
          <cell r="A165" t="str">
            <v>2200294-106</v>
          </cell>
          <cell r="B165" t="e">
            <v>#N/A</v>
          </cell>
          <cell r="C165" t="str">
            <v xml:space="preserve">INTL ULTRA            </v>
          </cell>
          <cell r="D165">
            <v>-43789.96</v>
          </cell>
          <cell r="F165">
            <v>0</v>
          </cell>
          <cell r="G165">
            <v>-43789.96</v>
          </cell>
          <cell r="H165">
            <v>0</v>
          </cell>
          <cell r="I165">
            <v>0</v>
          </cell>
          <cell r="J165">
            <v>0</v>
          </cell>
          <cell r="K165">
            <v>0</v>
          </cell>
          <cell r="L165">
            <v>-43789.96</v>
          </cell>
          <cell r="M165">
            <v>0</v>
          </cell>
          <cell r="N165">
            <v>0</v>
          </cell>
          <cell r="O165">
            <v>72.989999999999995</v>
          </cell>
          <cell r="P165">
            <v>95.403000000000006</v>
          </cell>
          <cell r="Q165" t="str">
            <v xml:space="preserve">DIRECTION                   </v>
          </cell>
          <cell r="R165" t="str">
            <v xml:space="preserve">271 </v>
          </cell>
        </row>
        <row r="166">
          <cell r="A166" t="str">
            <v>2200294-127</v>
          </cell>
          <cell r="B166" t="e">
            <v>#N/A</v>
          </cell>
          <cell r="C166" t="str">
            <v xml:space="preserve">INTL ULTRA            </v>
          </cell>
          <cell r="D166">
            <v>-11339.25</v>
          </cell>
          <cell r="F166">
            <v>0</v>
          </cell>
          <cell r="G166">
            <v>-11339.25</v>
          </cell>
          <cell r="H166">
            <v>0</v>
          </cell>
          <cell r="I166">
            <v>0</v>
          </cell>
          <cell r="J166">
            <v>0</v>
          </cell>
          <cell r="K166">
            <v>0</v>
          </cell>
          <cell r="L166">
            <v>-11339.25</v>
          </cell>
          <cell r="M166">
            <v>0</v>
          </cell>
          <cell r="N166">
            <v>0</v>
          </cell>
          <cell r="O166">
            <v>83.39</v>
          </cell>
          <cell r="P166">
            <v>139.75</v>
          </cell>
          <cell r="Q166" t="str">
            <v xml:space="preserve">PUB                         </v>
          </cell>
          <cell r="R166" t="str">
            <v xml:space="preserve">271 </v>
          </cell>
        </row>
        <row r="167">
          <cell r="A167" t="str">
            <v>2218096-4</v>
          </cell>
          <cell r="B167" t="e">
            <v>#N/A</v>
          </cell>
          <cell r="C167" t="str">
            <v xml:space="preserve">ULTRASOUND DIST       </v>
          </cell>
          <cell r="D167">
            <v>-60711.93</v>
          </cell>
          <cell r="E167" t="e">
            <v>#N/A</v>
          </cell>
          <cell r="F167">
            <v>0</v>
          </cell>
          <cell r="G167">
            <v>-60711.93</v>
          </cell>
          <cell r="H167">
            <v>-60711.93</v>
          </cell>
          <cell r="I167">
            <v>0</v>
          </cell>
          <cell r="J167">
            <v>0</v>
          </cell>
          <cell r="K167">
            <v>0</v>
          </cell>
          <cell r="L167">
            <v>0</v>
          </cell>
          <cell r="M167">
            <v>0</v>
          </cell>
          <cell r="N167">
            <v>0</v>
          </cell>
          <cell r="O167">
            <v>3372.8850000000002</v>
          </cell>
          <cell r="P167">
            <v>3372.8850000000002</v>
          </cell>
          <cell r="Q167" t="str">
            <v xml:space="preserve">TD3-3 CKT BD                </v>
          </cell>
          <cell r="R167" t="str">
            <v xml:space="preserve">831 </v>
          </cell>
        </row>
        <row r="168">
          <cell r="A168" t="str">
            <v>2218096-4</v>
          </cell>
          <cell r="B168" t="e">
            <v>#N/A</v>
          </cell>
          <cell r="C168" t="str">
            <v xml:space="preserve">ULTRASOUND MFG        </v>
          </cell>
          <cell r="D168">
            <v>-13558.32</v>
          </cell>
          <cell r="E168">
            <v>-4.0197990740864276</v>
          </cell>
          <cell r="F168">
            <v>20237.310000000001</v>
          </cell>
          <cell r="G168">
            <v>-33795.629999999997</v>
          </cell>
          <cell r="H168">
            <v>-40474.65</v>
          </cell>
          <cell r="I168">
            <v>0</v>
          </cell>
          <cell r="J168">
            <v>0</v>
          </cell>
          <cell r="K168">
            <v>6679.02</v>
          </cell>
          <cell r="L168">
            <v>0</v>
          </cell>
          <cell r="M168">
            <v>0</v>
          </cell>
          <cell r="N168">
            <v>0</v>
          </cell>
          <cell r="O168">
            <v>3372.8850000000002</v>
          </cell>
          <cell r="P168">
            <v>3372.8850000000002</v>
          </cell>
          <cell r="Q168" t="str">
            <v xml:space="preserve">TD3-3 CKT BD                </v>
          </cell>
          <cell r="R168" t="str">
            <v xml:space="preserve">831 </v>
          </cell>
        </row>
        <row r="169">
          <cell r="A169" t="str">
            <v>2218099-2</v>
          </cell>
          <cell r="B169" t="e">
            <v>#N/A</v>
          </cell>
          <cell r="C169" t="str">
            <v xml:space="preserve">ULTRASOUND MFG        </v>
          </cell>
          <cell r="D169">
            <v>8566.8799999999992</v>
          </cell>
          <cell r="E169">
            <v>5.0146983587710734</v>
          </cell>
          <cell r="F169">
            <v>64084.83</v>
          </cell>
          <cell r="G169">
            <v>-55517.95</v>
          </cell>
          <cell r="H169">
            <v>-109684.51</v>
          </cell>
          <cell r="I169">
            <v>0</v>
          </cell>
          <cell r="J169">
            <v>0</v>
          </cell>
          <cell r="K169">
            <v>54166.559999999998</v>
          </cell>
          <cell r="L169">
            <v>0</v>
          </cell>
          <cell r="M169">
            <v>0</v>
          </cell>
          <cell r="N169">
            <v>0</v>
          </cell>
          <cell r="O169">
            <v>1708.354</v>
          </cell>
          <cell r="P169">
            <v>1708.354</v>
          </cell>
          <cell r="Q169" t="str">
            <v xml:space="preserve">TD3-3 CKT BD                </v>
          </cell>
          <cell r="R169" t="str">
            <v xml:space="preserve">831 </v>
          </cell>
        </row>
        <row r="170">
          <cell r="A170" t="str">
            <v>2219653-2</v>
          </cell>
          <cell r="B170" t="e">
            <v>#N/A</v>
          </cell>
          <cell r="C170" t="str">
            <v xml:space="preserve">ULTRASOUND MFG        </v>
          </cell>
          <cell r="D170">
            <v>29025.21</v>
          </cell>
          <cell r="E170">
            <v>11.920802090653297</v>
          </cell>
          <cell r="F170">
            <v>48696.74</v>
          </cell>
          <cell r="G170">
            <v>-19671.53</v>
          </cell>
          <cell r="H170">
            <v>-138785.70000000001</v>
          </cell>
          <cell r="I170">
            <v>0</v>
          </cell>
          <cell r="J170">
            <v>0</v>
          </cell>
          <cell r="K170">
            <v>119114.17</v>
          </cell>
          <cell r="L170">
            <v>0</v>
          </cell>
          <cell r="M170">
            <v>0</v>
          </cell>
          <cell r="N170">
            <v>0</v>
          </cell>
          <cell r="O170">
            <v>2434.837</v>
          </cell>
          <cell r="P170">
            <v>2434.837</v>
          </cell>
          <cell r="Q170" t="str">
            <v xml:space="preserve">CIRCUIT BOAR                </v>
          </cell>
          <cell r="R170" t="str">
            <v xml:space="preserve">831 </v>
          </cell>
        </row>
        <row r="171">
          <cell r="A171" t="str">
            <v>2223127-20</v>
          </cell>
          <cell r="B171" t="e">
            <v>#N/A</v>
          </cell>
          <cell r="C171" t="str">
            <v xml:space="preserve">ULTRASOUND DIST       </v>
          </cell>
          <cell r="D171">
            <v>-16350.88</v>
          </cell>
          <cell r="E171">
            <v>1167.92</v>
          </cell>
          <cell r="F171">
            <v>0</v>
          </cell>
          <cell r="G171">
            <v>-16350.88</v>
          </cell>
          <cell r="H171">
            <v>-16350.88</v>
          </cell>
          <cell r="I171">
            <v>0</v>
          </cell>
          <cell r="J171">
            <v>0</v>
          </cell>
          <cell r="K171">
            <v>0</v>
          </cell>
          <cell r="L171">
            <v>0</v>
          </cell>
          <cell r="M171">
            <v>0</v>
          </cell>
          <cell r="N171">
            <v>0</v>
          </cell>
          <cell r="O171">
            <v>1167.92</v>
          </cell>
          <cell r="P171">
            <v>1167.92</v>
          </cell>
          <cell r="Q171" t="str">
            <v xml:space="preserve">NAME                        </v>
          </cell>
          <cell r="R171" t="str">
            <v xml:space="preserve">831 </v>
          </cell>
        </row>
        <row r="172">
          <cell r="A172" t="str">
            <v>2223127-21</v>
          </cell>
          <cell r="B172" t="e">
            <v>#N/A</v>
          </cell>
          <cell r="C172" t="str">
            <v xml:space="preserve">ULTRASOUND DIST       </v>
          </cell>
          <cell r="D172">
            <v>-12494.02</v>
          </cell>
          <cell r="E172" t="e">
            <v>#N/A</v>
          </cell>
          <cell r="F172">
            <v>0</v>
          </cell>
          <cell r="G172">
            <v>-12494.02</v>
          </cell>
          <cell r="H172">
            <v>-12494.02</v>
          </cell>
          <cell r="I172">
            <v>0</v>
          </cell>
          <cell r="J172">
            <v>0</v>
          </cell>
          <cell r="K172">
            <v>0</v>
          </cell>
          <cell r="L172">
            <v>0</v>
          </cell>
          <cell r="M172">
            <v>0</v>
          </cell>
          <cell r="N172">
            <v>0</v>
          </cell>
          <cell r="O172">
            <v>892.43</v>
          </cell>
          <cell r="P172">
            <v>892.43</v>
          </cell>
          <cell r="Q172" t="str">
            <v xml:space="preserve">NAME                        </v>
          </cell>
          <cell r="R172" t="str">
            <v xml:space="preserve">831 </v>
          </cell>
        </row>
        <row r="173">
          <cell r="A173" t="str">
            <v>2266548-3</v>
          </cell>
          <cell r="B173" t="e">
            <v>#N/A</v>
          </cell>
          <cell r="C173" t="str">
            <v xml:space="preserve">ULTRASOUND MFG        </v>
          </cell>
          <cell r="D173">
            <v>-61615.26</v>
          </cell>
          <cell r="E173">
            <v>-18.386138613861387</v>
          </cell>
          <cell r="F173">
            <v>0</v>
          </cell>
          <cell r="G173">
            <v>-61615.26</v>
          </cell>
          <cell r="H173">
            <v>-23391.9</v>
          </cell>
          <cell r="I173">
            <v>0</v>
          </cell>
          <cell r="J173">
            <v>0</v>
          </cell>
          <cell r="K173">
            <v>-38223.360000000001</v>
          </cell>
          <cell r="L173">
            <v>0</v>
          </cell>
          <cell r="M173">
            <v>0</v>
          </cell>
          <cell r="N173">
            <v>0</v>
          </cell>
          <cell r="O173">
            <v>3351.18</v>
          </cell>
          <cell r="P173">
            <v>3351.18</v>
          </cell>
          <cell r="Q173" t="str">
            <v xml:space="preserve">PART                        </v>
          </cell>
          <cell r="R173" t="str">
            <v xml:space="preserve">831 </v>
          </cell>
        </row>
        <row r="174">
          <cell r="A174" t="str">
            <v>2266548-4</v>
          </cell>
          <cell r="B174" t="e">
            <v>#N/A</v>
          </cell>
          <cell r="C174" t="str">
            <v xml:space="preserve">ULTRASOUND MFG        </v>
          </cell>
          <cell r="D174">
            <v>327085.57</v>
          </cell>
          <cell r="E174">
            <v>43.766020093650837</v>
          </cell>
          <cell r="F174">
            <v>0</v>
          </cell>
          <cell r="G174">
            <v>327085.57</v>
          </cell>
          <cell r="H174">
            <v>0</v>
          </cell>
          <cell r="I174">
            <v>0</v>
          </cell>
          <cell r="J174">
            <v>0</v>
          </cell>
          <cell r="K174">
            <v>327085.57</v>
          </cell>
          <cell r="L174">
            <v>0</v>
          </cell>
          <cell r="M174">
            <v>0</v>
          </cell>
          <cell r="N174">
            <v>0</v>
          </cell>
          <cell r="O174">
            <v>7473.5050000000001</v>
          </cell>
          <cell r="P174">
            <v>7473.5050000000001</v>
          </cell>
          <cell r="Q174" t="str">
            <v xml:space="preserve">PART                        </v>
          </cell>
          <cell r="R174" t="str">
            <v xml:space="preserve">831 </v>
          </cell>
        </row>
        <row r="175">
          <cell r="A175" t="str">
            <v>2266548-6</v>
          </cell>
          <cell r="B175" t="e">
            <v>#N/A</v>
          </cell>
          <cell r="C175" t="str">
            <v xml:space="preserve">ULTRASOUND MFG        </v>
          </cell>
          <cell r="D175">
            <v>89998.66</v>
          </cell>
          <cell r="E175">
            <v>14.202675192606925</v>
          </cell>
          <cell r="F175">
            <v>0</v>
          </cell>
          <cell r="G175">
            <v>89998.66</v>
          </cell>
          <cell r="H175">
            <v>-44263.07</v>
          </cell>
          <cell r="I175">
            <v>0</v>
          </cell>
          <cell r="J175">
            <v>0</v>
          </cell>
          <cell r="K175">
            <v>134261.73000000001</v>
          </cell>
          <cell r="L175">
            <v>0</v>
          </cell>
          <cell r="M175">
            <v>0</v>
          </cell>
          <cell r="N175">
            <v>0</v>
          </cell>
          <cell r="O175">
            <v>6336.74</v>
          </cell>
          <cell r="P175">
            <v>6336.74</v>
          </cell>
          <cell r="Q175" t="str">
            <v xml:space="preserve">PART                        </v>
          </cell>
          <cell r="R175" t="str">
            <v xml:space="preserve">858 </v>
          </cell>
        </row>
        <row r="176">
          <cell r="A176" t="str">
            <v>2290039-3</v>
          </cell>
          <cell r="B176" t="e">
            <v>#N/A</v>
          </cell>
          <cell r="C176" t="str">
            <v xml:space="preserve">ULTRASOUND MFG        </v>
          </cell>
          <cell r="D176">
            <v>36024.04</v>
          </cell>
          <cell r="E176">
            <v>37.584158415841586</v>
          </cell>
          <cell r="F176">
            <v>0</v>
          </cell>
          <cell r="G176">
            <v>36024.04</v>
          </cell>
          <cell r="H176">
            <v>0</v>
          </cell>
          <cell r="I176">
            <v>0</v>
          </cell>
          <cell r="J176">
            <v>0</v>
          </cell>
          <cell r="K176">
            <v>36024.04</v>
          </cell>
          <cell r="L176">
            <v>0</v>
          </cell>
          <cell r="M176">
            <v>0</v>
          </cell>
          <cell r="N176">
            <v>0</v>
          </cell>
          <cell r="O176">
            <v>958.49</v>
          </cell>
          <cell r="P176">
            <v>958.49</v>
          </cell>
          <cell r="Q176" t="str">
            <v xml:space="preserve">POWER SUPPLI                </v>
          </cell>
          <cell r="R176" t="str">
            <v xml:space="preserve">831 </v>
          </cell>
        </row>
        <row r="177">
          <cell r="A177" t="str">
            <v>2293008-2</v>
          </cell>
          <cell r="B177" t="e">
            <v>#N/A</v>
          </cell>
          <cell r="C177" t="str">
            <v xml:space="preserve">ULTRASOUND DIST       </v>
          </cell>
          <cell r="D177">
            <v>-22558.54</v>
          </cell>
          <cell r="E177" t="e">
            <v>#N/A</v>
          </cell>
          <cell r="F177">
            <v>0</v>
          </cell>
          <cell r="G177">
            <v>-22558.54</v>
          </cell>
          <cell r="H177">
            <v>0</v>
          </cell>
          <cell r="I177">
            <v>0</v>
          </cell>
          <cell r="J177">
            <v>0</v>
          </cell>
          <cell r="K177">
            <v>-22558.54</v>
          </cell>
          <cell r="L177">
            <v>0</v>
          </cell>
          <cell r="M177">
            <v>0</v>
          </cell>
          <cell r="N177">
            <v>0</v>
          </cell>
          <cell r="O177">
            <v>124.07899999999999</v>
          </cell>
          <cell r="P177">
            <v>124.07899999999999</v>
          </cell>
          <cell r="Q177" t="str">
            <v xml:space="preserve">MISCELLANEOU                </v>
          </cell>
          <cell r="R177" t="str">
            <v xml:space="preserve">831 </v>
          </cell>
        </row>
        <row r="178">
          <cell r="A178" t="str">
            <v>2293008-3</v>
          </cell>
          <cell r="B178" t="e">
            <v>#N/A</v>
          </cell>
          <cell r="C178" t="str">
            <v xml:space="preserve">ULTRASOUND DIST       </v>
          </cell>
          <cell r="D178">
            <v>-22558.54</v>
          </cell>
          <cell r="E178" t="e">
            <v>#N/A</v>
          </cell>
          <cell r="F178">
            <v>0</v>
          </cell>
          <cell r="G178">
            <v>-22558.54</v>
          </cell>
          <cell r="H178">
            <v>0</v>
          </cell>
          <cell r="I178">
            <v>0</v>
          </cell>
          <cell r="J178">
            <v>0</v>
          </cell>
          <cell r="K178">
            <v>-22558.54</v>
          </cell>
          <cell r="L178">
            <v>0</v>
          </cell>
          <cell r="M178">
            <v>0</v>
          </cell>
          <cell r="N178">
            <v>0</v>
          </cell>
          <cell r="O178">
            <v>124.07899999999999</v>
          </cell>
          <cell r="P178">
            <v>124.07899999999999</v>
          </cell>
          <cell r="Q178" t="str">
            <v xml:space="preserve">MISCELLANEOU                </v>
          </cell>
          <cell r="R178" t="str">
            <v xml:space="preserve">831 </v>
          </cell>
        </row>
        <row r="179">
          <cell r="A179" t="str">
            <v>2299702-2</v>
          </cell>
          <cell r="B179" t="e">
            <v>#N/A</v>
          </cell>
          <cell r="C179" t="str">
            <v xml:space="preserve">FIELD-U/S             </v>
          </cell>
          <cell r="D179">
            <v>11937.6</v>
          </cell>
          <cell r="F179">
            <v>0</v>
          </cell>
          <cell r="G179">
            <v>11937.6</v>
          </cell>
          <cell r="H179">
            <v>0</v>
          </cell>
          <cell r="I179">
            <v>0</v>
          </cell>
          <cell r="J179">
            <v>0</v>
          </cell>
          <cell r="K179">
            <v>11937.6</v>
          </cell>
          <cell r="L179">
            <v>0</v>
          </cell>
          <cell r="M179">
            <v>0</v>
          </cell>
          <cell r="N179">
            <v>0</v>
          </cell>
          <cell r="O179">
            <v>1466.19</v>
          </cell>
          <cell r="P179">
            <v>3073.9319999999998</v>
          </cell>
          <cell r="Q179" t="str">
            <v xml:space="preserve">GE PACIFIC P                </v>
          </cell>
          <cell r="R179" t="str">
            <v xml:space="preserve">831 </v>
          </cell>
        </row>
        <row r="180">
          <cell r="A180" t="str">
            <v>46-285515G1</v>
          </cell>
          <cell r="B180" t="e">
            <v>#N/A</v>
          </cell>
          <cell r="C180" t="str">
            <v xml:space="preserve">ULTRASOUND DIST       </v>
          </cell>
          <cell r="D180">
            <v>44945.440000000002</v>
          </cell>
          <cell r="E180" t="e">
            <v>#N/A</v>
          </cell>
          <cell r="F180">
            <v>0</v>
          </cell>
          <cell r="G180">
            <v>44945.440000000002</v>
          </cell>
          <cell r="H180">
            <v>44945.440000000002</v>
          </cell>
          <cell r="I180">
            <v>0</v>
          </cell>
          <cell r="J180">
            <v>0</v>
          </cell>
          <cell r="K180">
            <v>0</v>
          </cell>
          <cell r="L180">
            <v>0</v>
          </cell>
          <cell r="M180">
            <v>0</v>
          </cell>
          <cell r="N180">
            <v>0</v>
          </cell>
          <cell r="O180">
            <v>6735.32</v>
          </cell>
          <cell r="P180">
            <v>7594.0709999999999</v>
          </cell>
          <cell r="Q180" t="str">
            <v xml:space="preserve">TRR7 PROBE                  </v>
          </cell>
          <cell r="R180" t="str">
            <v xml:space="preserve">038 </v>
          </cell>
        </row>
        <row r="181">
          <cell r="A181" t="str">
            <v>46-285515G1</v>
          </cell>
          <cell r="B181" t="e">
            <v>#N/A</v>
          </cell>
          <cell r="C181" t="str">
            <v xml:space="preserve">FIELD-U/S             </v>
          </cell>
          <cell r="D181">
            <v>-17224.240000000002</v>
          </cell>
          <cell r="F181">
            <v>0</v>
          </cell>
          <cell r="G181">
            <v>-17224.240000000002</v>
          </cell>
          <cell r="H181">
            <v>-15188.14</v>
          </cell>
          <cell r="I181">
            <v>0</v>
          </cell>
          <cell r="J181">
            <v>0</v>
          </cell>
          <cell r="K181">
            <v>-2036.1</v>
          </cell>
          <cell r="L181">
            <v>0</v>
          </cell>
          <cell r="M181">
            <v>0</v>
          </cell>
          <cell r="N181">
            <v>0</v>
          </cell>
          <cell r="O181">
            <v>6735.32</v>
          </cell>
          <cell r="P181">
            <v>7594.0709999999999</v>
          </cell>
          <cell r="Q181" t="str">
            <v xml:space="preserve">TRR7 PROBE                  </v>
          </cell>
          <cell r="R181" t="str">
            <v xml:space="preserve">038 </v>
          </cell>
        </row>
        <row r="182">
          <cell r="A182" t="str">
            <v>46-288622G1</v>
          </cell>
          <cell r="B182" t="e">
            <v>#N/A</v>
          </cell>
          <cell r="C182" t="str">
            <v xml:space="preserve">ULTRASOUND MFG        </v>
          </cell>
          <cell r="D182">
            <v>5519.27</v>
          </cell>
          <cell r="E182">
            <v>2.0000014494680998</v>
          </cell>
          <cell r="F182">
            <v>5519.27</v>
          </cell>
          <cell r="G182">
            <v>0</v>
          </cell>
          <cell r="H182">
            <v>0</v>
          </cell>
          <cell r="I182">
            <v>0</v>
          </cell>
          <cell r="J182">
            <v>0</v>
          </cell>
          <cell r="K182">
            <v>0</v>
          </cell>
          <cell r="L182">
            <v>0</v>
          </cell>
          <cell r="M182">
            <v>0</v>
          </cell>
          <cell r="N182">
            <v>0</v>
          </cell>
          <cell r="O182">
            <v>2759.6329999999998</v>
          </cell>
          <cell r="P182">
            <v>2759.6329999999998</v>
          </cell>
          <cell r="Q182" t="str">
            <v xml:space="preserve">ELECTRONIC A                </v>
          </cell>
          <cell r="R182" t="str">
            <v xml:space="preserve">831 </v>
          </cell>
        </row>
        <row r="183">
          <cell r="A183" t="str">
            <v>46-311269P1</v>
          </cell>
          <cell r="B183" t="e">
            <v>#N/A</v>
          </cell>
          <cell r="C183" t="str">
            <v xml:space="preserve">ULTRASOUND MFG        </v>
          </cell>
          <cell r="D183">
            <v>29837.23</v>
          </cell>
          <cell r="E183">
            <v>6491.9995648389904</v>
          </cell>
          <cell r="F183">
            <v>29837.23</v>
          </cell>
          <cell r="G183">
            <v>0</v>
          </cell>
          <cell r="H183">
            <v>0</v>
          </cell>
          <cell r="I183">
            <v>0</v>
          </cell>
          <cell r="J183">
            <v>0</v>
          </cell>
          <cell r="K183">
            <v>0</v>
          </cell>
          <cell r="L183">
            <v>0</v>
          </cell>
          <cell r="M183">
            <v>0</v>
          </cell>
          <cell r="N183">
            <v>0</v>
          </cell>
          <cell r="O183">
            <v>4.5960000000000001</v>
          </cell>
          <cell r="P183">
            <v>4.5960000000000001</v>
          </cell>
          <cell r="Q183" t="str">
            <v xml:space="preserve">MEMORY OLD                  </v>
          </cell>
          <cell r="R183" t="str">
            <v xml:space="preserve">831 </v>
          </cell>
        </row>
        <row r="184">
          <cell r="A184" t="str">
            <v>46-312000P4</v>
          </cell>
          <cell r="B184" t="e">
            <v>#N/A</v>
          </cell>
          <cell r="C184" t="str">
            <v xml:space="preserve">ULTRASOUND MFG        </v>
          </cell>
          <cell r="D184">
            <v>196136.82</v>
          </cell>
          <cell r="E184">
            <v>8794.9787005067046</v>
          </cell>
          <cell r="F184">
            <v>1136.8800000000001</v>
          </cell>
          <cell r="G184">
            <v>194999.94</v>
          </cell>
          <cell r="H184">
            <v>0</v>
          </cell>
          <cell r="I184">
            <v>0</v>
          </cell>
          <cell r="J184">
            <v>0</v>
          </cell>
          <cell r="K184">
            <v>194999.94</v>
          </cell>
          <cell r="L184">
            <v>0</v>
          </cell>
          <cell r="M184">
            <v>0</v>
          </cell>
          <cell r="N184">
            <v>0</v>
          </cell>
          <cell r="O184">
            <v>22.300999999999998</v>
          </cell>
          <cell r="P184">
            <v>22.300999999999998</v>
          </cell>
          <cell r="Q184" t="str">
            <v xml:space="preserve">LINEAR ASIC                 </v>
          </cell>
          <cell r="R184" t="str">
            <v xml:space="preserve">831 </v>
          </cell>
        </row>
        <row r="185">
          <cell r="A185" t="str">
            <v>46-312042G6</v>
          </cell>
          <cell r="B185" t="e">
            <v>#N/A</v>
          </cell>
          <cell r="C185" t="str">
            <v xml:space="preserve">ULTRASOUND MFG        </v>
          </cell>
          <cell r="D185">
            <v>313189.28000000003</v>
          </cell>
          <cell r="E185">
            <v>143.02970297029705</v>
          </cell>
          <cell r="F185">
            <v>10948.4</v>
          </cell>
          <cell r="G185">
            <v>302240.88</v>
          </cell>
          <cell r="H185">
            <v>-65690.399999999994</v>
          </cell>
          <cell r="I185">
            <v>0</v>
          </cell>
          <cell r="J185">
            <v>0</v>
          </cell>
          <cell r="K185">
            <v>367931.28</v>
          </cell>
          <cell r="L185">
            <v>0</v>
          </cell>
          <cell r="M185">
            <v>0</v>
          </cell>
          <cell r="N185">
            <v>0</v>
          </cell>
          <cell r="O185">
            <v>2189.6799999999998</v>
          </cell>
          <cell r="P185">
            <v>2189.6799999999998</v>
          </cell>
          <cell r="Q185" t="str">
            <v xml:space="preserve">OP CONSOLE                  </v>
          </cell>
          <cell r="R185" t="str">
            <v xml:space="preserve">831 </v>
          </cell>
        </row>
        <row r="186">
          <cell r="A186" t="str">
            <v>46-312049G2</v>
          </cell>
          <cell r="B186" t="e">
            <v>#N/A</v>
          </cell>
          <cell r="C186" t="str">
            <v xml:space="preserve">ULTRASOUND MFG        </v>
          </cell>
          <cell r="D186">
            <v>61742.05</v>
          </cell>
          <cell r="E186">
            <v>151.18663117710582</v>
          </cell>
          <cell r="F186">
            <v>6861.81</v>
          </cell>
          <cell r="G186">
            <v>54880.24</v>
          </cell>
          <cell r="H186">
            <v>-17797.96</v>
          </cell>
          <cell r="I186">
            <v>0</v>
          </cell>
          <cell r="J186">
            <v>0</v>
          </cell>
          <cell r="K186">
            <v>72678.2</v>
          </cell>
          <cell r="L186">
            <v>0</v>
          </cell>
          <cell r="M186">
            <v>0</v>
          </cell>
          <cell r="N186">
            <v>0</v>
          </cell>
          <cell r="O186">
            <v>408.38299999999998</v>
          </cell>
          <cell r="P186">
            <v>408.38299999999998</v>
          </cell>
          <cell r="Q186" t="str">
            <v xml:space="preserve">FRAME COVERS                </v>
          </cell>
          <cell r="R186" t="str">
            <v xml:space="preserve">831 </v>
          </cell>
        </row>
        <row r="187">
          <cell r="A187" t="str">
            <v>46-312049G5</v>
          </cell>
          <cell r="B187" t="e">
            <v>#N/A</v>
          </cell>
          <cell r="C187" t="str">
            <v xml:space="preserve">ULTRASOUND MFG        </v>
          </cell>
          <cell r="D187">
            <v>73785.61</v>
          </cell>
          <cell r="E187">
            <v>212.07941594929795</v>
          </cell>
          <cell r="F187">
            <v>3513.59</v>
          </cell>
          <cell r="G187">
            <v>70272.02</v>
          </cell>
          <cell r="H187">
            <v>-7027.18</v>
          </cell>
          <cell r="I187">
            <v>0</v>
          </cell>
          <cell r="J187">
            <v>0</v>
          </cell>
          <cell r="K187">
            <v>77299.199999999997</v>
          </cell>
          <cell r="L187">
            <v>0</v>
          </cell>
          <cell r="M187">
            <v>0</v>
          </cell>
          <cell r="N187">
            <v>0</v>
          </cell>
          <cell r="O187">
            <v>347.91500000000002</v>
          </cell>
          <cell r="P187">
            <v>347.91500000000002</v>
          </cell>
          <cell r="Q187" t="str">
            <v xml:space="preserve">FRAME COVERS                </v>
          </cell>
          <cell r="R187" t="str">
            <v xml:space="preserve">831 </v>
          </cell>
        </row>
        <row r="188">
          <cell r="A188" t="str">
            <v>46-312049G6</v>
          </cell>
          <cell r="B188" t="e">
            <v>#N/A</v>
          </cell>
          <cell r="C188" t="str">
            <v xml:space="preserve">ULTRASOUND MFG        </v>
          </cell>
          <cell r="D188">
            <v>6145.91</v>
          </cell>
          <cell r="E188">
            <v>15.799620042623093</v>
          </cell>
          <cell r="F188">
            <v>0</v>
          </cell>
          <cell r="G188">
            <v>6145.91</v>
          </cell>
          <cell r="H188">
            <v>0</v>
          </cell>
          <cell r="I188">
            <v>0</v>
          </cell>
          <cell r="J188">
            <v>0</v>
          </cell>
          <cell r="K188">
            <v>6145.91</v>
          </cell>
          <cell r="L188">
            <v>0</v>
          </cell>
          <cell r="M188">
            <v>0</v>
          </cell>
          <cell r="N188">
            <v>0</v>
          </cell>
          <cell r="O188">
            <v>388.99099999999999</v>
          </cell>
          <cell r="P188">
            <v>388.99099999999999</v>
          </cell>
          <cell r="Q188" t="str">
            <v xml:space="preserve">FRAME COVERS                </v>
          </cell>
          <cell r="R188" t="str">
            <v xml:space="preserve">831 </v>
          </cell>
        </row>
        <row r="189">
          <cell r="A189" t="str">
            <v>46-312078P2</v>
          </cell>
          <cell r="B189" t="e">
            <v>#N/A</v>
          </cell>
          <cell r="C189" t="str">
            <v xml:space="preserve">FIELD-U/S             </v>
          </cell>
          <cell r="D189">
            <v>9460</v>
          </cell>
          <cell r="F189">
            <v>0</v>
          </cell>
          <cell r="G189">
            <v>9460</v>
          </cell>
          <cell r="H189">
            <v>0</v>
          </cell>
          <cell r="I189">
            <v>0</v>
          </cell>
          <cell r="J189">
            <v>0</v>
          </cell>
          <cell r="K189">
            <v>9460</v>
          </cell>
          <cell r="L189">
            <v>0</v>
          </cell>
          <cell r="M189">
            <v>0</v>
          </cell>
          <cell r="N189">
            <v>0</v>
          </cell>
          <cell r="O189">
            <v>1381.825</v>
          </cell>
          <cell r="P189">
            <v>1381.825</v>
          </cell>
          <cell r="Q189" t="str">
            <v xml:space="preserve">PWR SUPPLY                  </v>
          </cell>
          <cell r="R189" t="str">
            <v xml:space="preserve">831 </v>
          </cell>
        </row>
        <row r="190">
          <cell r="A190" t="str">
            <v>46-312162P2</v>
          </cell>
          <cell r="B190" t="e">
            <v>#N/A</v>
          </cell>
          <cell r="C190" t="str">
            <v xml:space="preserve">ULTRASOUND MFG        </v>
          </cell>
          <cell r="D190">
            <v>21982.54</v>
          </cell>
          <cell r="E190">
            <v>790</v>
          </cell>
          <cell r="F190">
            <v>21982.54</v>
          </cell>
          <cell r="G190">
            <v>0</v>
          </cell>
          <cell r="H190">
            <v>0</v>
          </cell>
          <cell r="I190">
            <v>0</v>
          </cell>
          <cell r="J190">
            <v>0</v>
          </cell>
          <cell r="K190">
            <v>0</v>
          </cell>
          <cell r="L190">
            <v>0</v>
          </cell>
          <cell r="M190">
            <v>0</v>
          </cell>
          <cell r="N190">
            <v>0</v>
          </cell>
          <cell r="O190">
            <v>27.826000000000001</v>
          </cell>
          <cell r="P190">
            <v>27.826000000000001</v>
          </cell>
          <cell r="Q190" t="str">
            <v xml:space="preserve">PART                        </v>
          </cell>
          <cell r="R190" t="str">
            <v xml:space="preserve">831 </v>
          </cell>
        </row>
        <row r="191">
          <cell r="A191" t="str">
            <v>46-312164P2</v>
          </cell>
          <cell r="B191" t="e">
            <v>#N/A</v>
          </cell>
          <cell r="C191" t="str">
            <v xml:space="preserve">ULTRASOUND MFG        </v>
          </cell>
          <cell r="D191">
            <v>14793.49</v>
          </cell>
          <cell r="E191">
            <v>833.99988724771674</v>
          </cell>
          <cell r="F191">
            <v>14793.49</v>
          </cell>
          <cell r="G191">
            <v>0</v>
          </cell>
          <cell r="H191">
            <v>0</v>
          </cell>
          <cell r="I191">
            <v>0</v>
          </cell>
          <cell r="J191">
            <v>0</v>
          </cell>
          <cell r="K191">
            <v>0</v>
          </cell>
          <cell r="L191">
            <v>0</v>
          </cell>
          <cell r="M191">
            <v>0</v>
          </cell>
          <cell r="N191">
            <v>0</v>
          </cell>
          <cell r="O191">
            <v>17.738</v>
          </cell>
          <cell r="P191">
            <v>17.738</v>
          </cell>
          <cell r="Q191" t="str">
            <v xml:space="preserve">CONVERTER                   </v>
          </cell>
          <cell r="R191" t="str">
            <v xml:space="preserve">831 </v>
          </cell>
        </row>
        <row r="192">
          <cell r="A192" t="str">
            <v>46-312194P2</v>
          </cell>
          <cell r="B192" t="e">
            <v>#N/A</v>
          </cell>
          <cell r="C192" t="str">
            <v xml:space="preserve">ULTRASOUND MFG        </v>
          </cell>
          <cell r="D192">
            <v>98541.66</v>
          </cell>
          <cell r="E192">
            <v>13938</v>
          </cell>
          <cell r="F192">
            <v>98541.66</v>
          </cell>
          <cell r="G192">
            <v>0</v>
          </cell>
          <cell r="H192">
            <v>0</v>
          </cell>
          <cell r="I192">
            <v>0</v>
          </cell>
          <cell r="J192">
            <v>0</v>
          </cell>
          <cell r="K192">
            <v>0</v>
          </cell>
          <cell r="L192">
            <v>0</v>
          </cell>
          <cell r="M192">
            <v>0</v>
          </cell>
          <cell r="N192">
            <v>0</v>
          </cell>
          <cell r="O192">
            <v>7.07</v>
          </cell>
          <cell r="P192">
            <v>7.07</v>
          </cell>
          <cell r="Q192" t="str">
            <v xml:space="preserve">INTEG CKT                   </v>
          </cell>
          <cell r="R192" t="str">
            <v xml:space="preserve">831 </v>
          </cell>
        </row>
        <row r="193">
          <cell r="A193" t="str">
            <v>46-312344P2</v>
          </cell>
          <cell r="B193" t="e">
            <v>#N/A</v>
          </cell>
          <cell r="C193" t="str">
            <v xml:space="preserve">ULTRASOUND MFG        </v>
          </cell>
          <cell r="D193">
            <v>15512.18</v>
          </cell>
          <cell r="E193">
            <v>147.00004738213693</v>
          </cell>
          <cell r="F193">
            <v>15512.18</v>
          </cell>
          <cell r="G193">
            <v>0</v>
          </cell>
          <cell r="H193">
            <v>0</v>
          </cell>
          <cell r="I193">
            <v>0</v>
          </cell>
          <cell r="J193">
            <v>0</v>
          </cell>
          <cell r="K193">
            <v>0</v>
          </cell>
          <cell r="L193">
            <v>0</v>
          </cell>
          <cell r="M193">
            <v>0</v>
          </cell>
          <cell r="N193">
            <v>0</v>
          </cell>
          <cell r="O193">
            <v>105.52500000000001</v>
          </cell>
          <cell r="P193">
            <v>105.52500000000001</v>
          </cell>
          <cell r="Q193" t="str">
            <v xml:space="preserve">COMB. GATE                  </v>
          </cell>
          <cell r="R193" t="str">
            <v xml:space="preserve">831 </v>
          </cell>
        </row>
        <row r="194">
          <cell r="A194" t="str">
            <v>46-330060P1</v>
          </cell>
          <cell r="B194" t="e">
            <v>#N/A</v>
          </cell>
          <cell r="C194" t="str">
            <v xml:space="preserve">ULTRASOUND MFG        </v>
          </cell>
          <cell r="D194">
            <v>40221.86</v>
          </cell>
          <cell r="E194">
            <v>1217.4791899990919</v>
          </cell>
          <cell r="F194">
            <v>0</v>
          </cell>
          <cell r="G194">
            <v>40221.86</v>
          </cell>
          <cell r="H194">
            <v>0</v>
          </cell>
          <cell r="I194">
            <v>0</v>
          </cell>
          <cell r="J194">
            <v>0</v>
          </cell>
          <cell r="K194">
            <v>40221.86</v>
          </cell>
          <cell r="L194">
            <v>0</v>
          </cell>
          <cell r="M194">
            <v>0</v>
          </cell>
          <cell r="N194">
            <v>0</v>
          </cell>
          <cell r="O194">
            <v>33.036999999999999</v>
          </cell>
          <cell r="P194">
            <v>33.036999999999999</v>
          </cell>
          <cell r="Q194" t="str">
            <v xml:space="preserve">RUBBER GSKT                 </v>
          </cell>
          <cell r="R194" t="str">
            <v xml:space="preserve">831 </v>
          </cell>
        </row>
        <row r="195">
          <cell r="A195" t="str">
            <v>46-330089P2</v>
          </cell>
          <cell r="B195" t="e">
            <v>#N/A</v>
          </cell>
          <cell r="C195" t="str">
            <v xml:space="preserve">ULTRASOUND MFG        </v>
          </cell>
          <cell r="D195">
            <v>117771.33</v>
          </cell>
          <cell r="E195">
            <v>13175.000559346683</v>
          </cell>
          <cell r="F195">
            <v>117771.33</v>
          </cell>
          <cell r="G195">
            <v>0</v>
          </cell>
          <cell r="H195">
            <v>0</v>
          </cell>
          <cell r="I195">
            <v>0</v>
          </cell>
          <cell r="J195">
            <v>0</v>
          </cell>
          <cell r="K195">
            <v>0</v>
          </cell>
          <cell r="L195">
            <v>0</v>
          </cell>
          <cell r="M195">
            <v>0</v>
          </cell>
          <cell r="N195">
            <v>0</v>
          </cell>
          <cell r="O195">
            <v>8.9390000000000001</v>
          </cell>
          <cell r="P195">
            <v>8.9390000000000001</v>
          </cell>
          <cell r="Q195" t="str">
            <v xml:space="preserve">INTEG CKT                   </v>
          </cell>
          <cell r="R195" t="str">
            <v xml:space="preserve">831 </v>
          </cell>
        </row>
        <row r="196">
          <cell r="A196" t="str">
            <v>46-330318P5</v>
          </cell>
          <cell r="B196" t="e">
            <v>#N/A</v>
          </cell>
          <cell r="C196" t="str">
            <v xml:space="preserve">ULTRASOUND MFG        </v>
          </cell>
          <cell r="D196">
            <v>24340.02</v>
          </cell>
          <cell r="E196">
            <v>58.000071487293141</v>
          </cell>
          <cell r="F196">
            <v>34411.72</v>
          </cell>
          <cell r="G196">
            <v>-10071.700000000001</v>
          </cell>
          <cell r="H196">
            <v>-9232.39</v>
          </cell>
          <cell r="I196">
            <v>0</v>
          </cell>
          <cell r="J196">
            <v>0</v>
          </cell>
          <cell r="K196">
            <v>-839.31</v>
          </cell>
          <cell r="L196">
            <v>0</v>
          </cell>
          <cell r="M196">
            <v>0</v>
          </cell>
          <cell r="N196">
            <v>0</v>
          </cell>
          <cell r="O196">
            <v>419.65499999999997</v>
          </cell>
          <cell r="P196">
            <v>419.65499999999997</v>
          </cell>
          <cell r="Q196" t="str">
            <v xml:space="preserve">HARD DRIVE                  </v>
          </cell>
          <cell r="R196" t="str">
            <v xml:space="preserve">831 </v>
          </cell>
        </row>
        <row r="197">
          <cell r="A197" t="str">
            <v>46-330351P1</v>
          </cell>
          <cell r="B197" t="e">
            <v>#N/A</v>
          </cell>
          <cell r="C197" t="str">
            <v xml:space="preserve">ULTRASOUND MFG        </v>
          </cell>
          <cell r="D197">
            <v>29598.58</v>
          </cell>
          <cell r="E197">
            <v>3686.0000000000005</v>
          </cell>
          <cell r="F197">
            <v>29598.58</v>
          </cell>
          <cell r="G197">
            <v>0</v>
          </cell>
          <cell r="H197">
            <v>0</v>
          </cell>
          <cell r="I197">
            <v>0</v>
          </cell>
          <cell r="J197">
            <v>0</v>
          </cell>
          <cell r="K197">
            <v>0</v>
          </cell>
          <cell r="L197">
            <v>0</v>
          </cell>
          <cell r="M197">
            <v>0</v>
          </cell>
          <cell r="N197">
            <v>0</v>
          </cell>
          <cell r="O197">
            <v>8.0299999999999994</v>
          </cell>
          <cell r="P197">
            <v>8.0299999999999994</v>
          </cell>
          <cell r="Q197" t="str">
            <v xml:space="preserve">BUFFER                      </v>
          </cell>
          <cell r="R197" t="str">
            <v xml:space="preserve">831 </v>
          </cell>
        </row>
        <row r="198">
          <cell r="A198" t="str">
            <v>52904 MGILLESPIE-271</v>
          </cell>
          <cell r="B198" t="e">
            <v>#N/A</v>
          </cell>
          <cell r="C198" t="str">
            <v xml:space="preserve">Demo-U/S              </v>
          </cell>
          <cell r="D198">
            <v>433871.23</v>
          </cell>
          <cell r="E198">
            <v>0</v>
          </cell>
          <cell r="F198">
            <v>0</v>
          </cell>
          <cell r="G198">
            <v>433871.23</v>
          </cell>
          <cell r="H198">
            <v>0</v>
          </cell>
          <cell r="I198">
            <v>0</v>
          </cell>
          <cell r="J198">
            <v>433871.23</v>
          </cell>
          <cell r="K198">
            <v>0</v>
          </cell>
          <cell r="L198">
            <v>0</v>
          </cell>
          <cell r="M198">
            <v>0</v>
          </cell>
          <cell r="N198">
            <v>0</v>
          </cell>
          <cell r="O198">
            <v>0</v>
          </cell>
          <cell r="P198">
            <v>0</v>
          </cell>
          <cell r="Q198" t="str">
            <v xml:space="preserve">                            </v>
          </cell>
          <cell r="R198" t="str">
            <v xml:space="preserve">    </v>
          </cell>
        </row>
        <row r="199">
          <cell r="D199">
            <v>14633028.799999999</v>
          </cell>
        </row>
        <row r="200">
          <cell r="A200" t="str">
            <v>C363</v>
          </cell>
          <cell r="B200" t="e">
            <v>#N/A</v>
          </cell>
          <cell r="C200" t="str">
            <v xml:space="preserve">ULTRASOUND DIST       </v>
          </cell>
          <cell r="D200">
            <v>7920</v>
          </cell>
          <cell r="E200" t="e">
            <v>#N/A</v>
          </cell>
          <cell r="F200">
            <v>0</v>
          </cell>
          <cell r="G200">
            <v>7920</v>
          </cell>
          <cell r="H200">
            <v>0</v>
          </cell>
          <cell r="I200">
            <v>0</v>
          </cell>
          <cell r="J200">
            <v>0</v>
          </cell>
          <cell r="K200">
            <v>7920</v>
          </cell>
          <cell r="L200">
            <v>0</v>
          </cell>
          <cell r="M200">
            <v>0</v>
          </cell>
          <cell r="N200">
            <v>0</v>
          </cell>
          <cell r="O200">
            <v>0</v>
          </cell>
          <cell r="P200">
            <v>0</v>
          </cell>
          <cell r="Q200" t="str">
            <v xml:space="preserve">                            </v>
          </cell>
          <cell r="R200" t="str">
            <v xml:space="preserve">    </v>
          </cell>
        </row>
        <row r="201">
          <cell r="A201" t="str">
            <v>CAR-CARPG009-006--26</v>
          </cell>
          <cell r="B201" t="e">
            <v>#N/A</v>
          </cell>
          <cell r="C201" t="str">
            <v xml:space="preserve">Demo-U/S              </v>
          </cell>
          <cell r="D201">
            <v>82000</v>
          </cell>
          <cell r="E201">
            <v>0</v>
          </cell>
          <cell r="F201">
            <v>0</v>
          </cell>
          <cell r="G201">
            <v>82000</v>
          </cell>
          <cell r="H201">
            <v>0</v>
          </cell>
          <cell r="I201">
            <v>0</v>
          </cell>
          <cell r="J201">
            <v>0</v>
          </cell>
          <cell r="K201">
            <v>0</v>
          </cell>
          <cell r="L201">
            <v>0</v>
          </cell>
          <cell r="M201">
            <v>0</v>
          </cell>
          <cell r="N201">
            <v>82000</v>
          </cell>
          <cell r="O201">
            <v>0</v>
          </cell>
          <cell r="P201">
            <v>0</v>
          </cell>
          <cell r="Q201" t="str">
            <v xml:space="preserve">                            </v>
          </cell>
          <cell r="R201" t="str">
            <v xml:space="preserve">    </v>
          </cell>
        </row>
        <row r="202">
          <cell r="A202" t="str">
            <v>CAR-CARPG009-006--28</v>
          </cell>
          <cell r="B202" t="e">
            <v>#N/A</v>
          </cell>
          <cell r="C202" t="str">
            <v xml:space="preserve">Demo-U/S              </v>
          </cell>
          <cell r="D202">
            <v>100000</v>
          </cell>
          <cell r="E202">
            <v>0</v>
          </cell>
          <cell r="F202">
            <v>0</v>
          </cell>
          <cell r="G202">
            <v>100000</v>
          </cell>
          <cell r="H202">
            <v>0</v>
          </cell>
          <cell r="I202">
            <v>0</v>
          </cell>
          <cell r="J202">
            <v>0</v>
          </cell>
          <cell r="K202">
            <v>0</v>
          </cell>
          <cell r="L202">
            <v>0</v>
          </cell>
          <cell r="M202">
            <v>0</v>
          </cell>
          <cell r="N202">
            <v>100000</v>
          </cell>
          <cell r="O202">
            <v>0</v>
          </cell>
          <cell r="P202">
            <v>0</v>
          </cell>
          <cell r="Q202" t="str">
            <v xml:space="preserve">                            </v>
          </cell>
          <cell r="R202" t="str">
            <v xml:space="preserve">    </v>
          </cell>
        </row>
        <row r="203">
          <cell r="A203" t="str">
            <v>CAR-CARPG009-006--30</v>
          </cell>
          <cell r="B203" t="e">
            <v>#N/A</v>
          </cell>
          <cell r="C203" t="str">
            <v xml:space="preserve">Demo-U/S              </v>
          </cell>
          <cell r="D203">
            <v>77000</v>
          </cell>
          <cell r="E203">
            <v>0</v>
          </cell>
          <cell r="F203">
            <v>0</v>
          </cell>
          <cell r="G203">
            <v>77000</v>
          </cell>
          <cell r="H203">
            <v>0</v>
          </cell>
          <cell r="I203">
            <v>0</v>
          </cell>
          <cell r="J203">
            <v>0</v>
          </cell>
          <cell r="K203">
            <v>0</v>
          </cell>
          <cell r="L203">
            <v>0</v>
          </cell>
          <cell r="M203">
            <v>0</v>
          </cell>
          <cell r="N203">
            <v>77000</v>
          </cell>
          <cell r="O203">
            <v>0</v>
          </cell>
          <cell r="P203">
            <v>0</v>
          </cell>
          <cell r="Q203" t="str">
            <v xml:space="preserve">                            </v>
          </cell>
          <cell r="R203" t="str">
            <v xml:space="preserve">    </v>
          </cell>
        </row>
        <row r="204">
          <cell r="A204" t="str">
            <v>CAR-CARPG009-006--32</v>
          </cell>
          <cell r="B204" t="e">
            <v>#N/A</v>
          </cell>
          <cell r="C204" t="str">
            <v xml:space="preserve">Demo-U/S              </v>
          </cell>
          <cell r="D204">
            <v>300000</v>
          </cell>
          <cell r="E204">
            <v>0</v>
          </cell>
          <cell r="F204">
            <v>0</v>
          </cell>
          <cell r="G204">
            <v>300000</v>
          </cell>
          <cell r="H204">
            <v>0</v>
          </cell>
          <cell r="I204">
            <v>0</v>
          </cell>
          <cell r="J204">
            <v>0</v>
          </cell>
          <cell r="K204">
            <v>0</v>
          </cell>
          <cell r="L204">
            <v>0</v>
          </cell>
          <cell r="M204">
            <v>0</v>
          </cell>
          <cell r="N204">
            <v>300000</v>
          </cell>
          <cell r="O204">
            <v>0</v>
          </cell>
          <cell r="P204">
            <v>0</v>
          </cell>
          <cell r="Q204" t="str">
            <v xml:space="preserve">                            </v>
          </cell>
          <cell r="R204" t="str">
            <v xml:space="preserve">    </v>
          </cell>
        </row>
        <row r="205">
          <cell r="A205" t="str">
            <v>CAR-CARPG009-006--33</v>
          </cell>
          <cell r="B205" t="e">
            <v>#N/A</v>
          </cell>
          <cell r="C205" t="str">
            <v xml:space="preserve">Demo-U/S              </v>
          </cell>
          <cell r="D205">
            <v>248500</v>
          </cell>
          <cell r="E205">
            <v>0</v>
          </cell>
          <cell r="F205">
            <v>0</v>
          </cell>
          <cell r="G205">
            <v>248500</v>
          </cell>
          <cell r="H205">
            <v>0</v>
          </cell>
          <cell r="I205">
            <v>0</v>
          </cell>
          <cell r="J205">
            <v>0</v>
          </cell>
          <cell r="K205">
            <v>0</v>
          </cell>
          <cell r="L205">
            <v>0</v>
          </cell>
          <cell r="M205">
            <v>0</v>
          </cell>
          <cell r="N205">
            <v>248500</v>
          </cell>
          <cell r="O205">
            <v>0</v>
          </cell>
          <cell r="P205">
            <v>0</v>
          </cell>
          <cell r="Q205" t="str">
            <v xml:space="preserve">                            </v>
          </cell>
          <cell r="R205" t="str">
            <v xml:space="preserve">    </v>
          </cell>
        </row>
        <row r="206">
          <cell r="A206" t="str">
            <v>CAR-CARPG009-006--34</v>
          </cell>
          <cell r="B206" t="e">
            <v>#N/A</v>
          </cell>
          <cell r="C206" t="str">
            <v xml:space="preserve">Demo-U/S              </v>
          </cell>
          <cell r="D206">
            <v>50000</v>
          </cell>
          <cell r="E206">
            <v>0</v>
          </cell>
          <cell r="F206">
            <v>0</v>
          </cell>
          <cell r="G206">
            <v>50000</v>
          </cell>
          <cell r="H206">
            <v>0</v>
          </cell>
          <cell r="I206">
            <v>0</v>
          </cell>
          <cell r="J206">
            <v>0</v>
          </cell>
          <cell r="K206">
            <v>0</v>
          </cell>
          <cell r="L206">
            <v>0</v>
          </cell>
          <cell r="M206">
            <v>0</v>
          </cell>
          <cell r="N206">
            <v>50000</v>
          </cell>
          <cell r="O206">
            <v>0</v>
          </cell>
          <cell r="P206">
            <v>0</v>
          </cell>
          <cell r="Q206" t="str">
            <v xml:space="preserve">                            </v>
          </cell>
          <cell r="R206" t="str">
            <v xml:space="preserve">    </v>
          </cell>
        </row>
        <row r="207">
          <cell r="A207" t="str">
            <v>CAR-CARPG009-006--35</v>
          </cell>
          <cell r="B207" t="e">
            <v>#N/A</v>
          </cell>
          <cell r="C207" t="str">
            <v xml:space="preserve">Demo-U/S              </v>
          </cell>
          <cell r="D207">
            <v>118642</v>
          </cell>
          <cell r="E207">
            <v>0</v>
          </cell>
          <cell r="F207">
            <v>0</v>
          </cell>
          <cell r="G207">
            <v>118642</v>
          </cell>
          <cell r="H207">
            <v>0</v>
          </cell>
          <cell r="I207">
            <v>0</v>
          </cell>
          <cell r="J207">
            <v>0</v>
          </cell>
          <cell r="K207">
            <v>0</v>
          </cell>
          <cell r="L207">
            <v>0</v>
          </cell>
          <cell r="M207">
            <v>0</v>
          </cell>
          <cell r="N207">
            <v>118642</v>
          </cell>
          <cell r="O207">
            <v>0</v>
          </cell>
          <cell r="P207">
            <v>0</v>
          </cell>
          <cell r="Q207" t="str">
            <v xml:space="preserve">                            </v>
          </cell>
          <cell r="R207" t="str">
            <v xml:space="preserve">    </v>
          </cell>
        </row>
        <row r="208">
          <cell r="A208" t="str">
            <v>CAR-CARPG009-006--36</v>
          </cell>
          <cell r="B208" t="e">
            <v>#N/A</v>
          </cell>
          <cell r="C208" t="str">
            <v xml:space="preserve">Demo-U/S              </v>
          </cell>
          <cell r="D208">
            <v>267000</v>
          </cell>
          <cell r="E208">
            <v>0</v>
          </cell>
          <cell r="F208">
            <v>0</v>
          </cell>
          <cell r="G208">
            <v>267000</v>
          </cell>
          <cell r="H208">
            <v>0</v>
          </cell>
          <cell r="I208">
            <v>0</v>
          </cell>
          <cell r="J208">
            <v>0</v>
          </cell>
          <cell r="K208">
            <v>0</v>
          </cell>
          <cell r="L208">
            <v>0</v>
          </cell>
          <cell r="M208">
            <v>0</v>
          </cell>
          <cell r="N208">
            <v>267000</v>
          </cell>
          <cell r="O208">
            <v>0</v>
          </cell>
          <cell r="P208">
            <v>0</v>
          </cell>
          <cell r="Q208" t="str">
            <v xml:space="preserve">                            </v>
          </cell>
          <cell r="R208" t="str">
            <v xml:space="preserve">    </v>
          </cell>
        </row>
        <row r="209">
          <cell r="A209" t="str">
            <v>CAR-CARPG009-006--38</v>
          </cell>
          <cell r="B209" t="e">
            <v>#N/A</v>
          </cell>
          <cell r="C209" t="str">
            <v xml:space="preserve">Demo-U/S              </v>
          </cell>
          <cell r="D209">
            <v>293750</v>
          </cell>
          <cell r="E209">
            <v>0</v>
          </cell>
          <cell r="F209">
            <v>0</v>
          </cell>
          <cell r="G209">
            <v>293750</v>
          </cell>
          <cell r="H209">
            <v>0</v>
          </cell>
          <cell r="I209">
            <v>0</v>
          </cell>
          <cell r="J209">
            <v>0</v>
          </cell>
          <cell r="K209">
            <v>0</v>
          </cell>
          <cell r="L209">
            <v>0</v>
          </cell>
          <cell r="M209">
            <v>0</v>
          </cell>
          <cell r="N209">
            <v>293750</v>
          </cell>
          <cell r="O209">
            <v>0</v>
          </cell>
          <cell r="P209">
            <v>0</v>
          </cell>
          <cell r="Q209" t="str">
            <v xml:space="preserve">                            </v>
          </cell>
          <cell r="R209" t="str">
            <v xml:space="preserve">    </v>
          </cell>
        </row>
        <row r="210">
          <cell r="A210" t="str">
            <v>E7014LD</v>
          </cell>
          <cell r="B210" t="e">
            <v>#N/A</v>
          </cell>
          <cell r="C210" t="str">
            <v xml:space="preserve">Demo-U/S              </v>
          </cell>
          <cell r="D210">
            <v>-27469.98</v>
          </cell>
          <cell r="E210">
            <v>0</v>
          </cell>
          <cell r="F210">
            <v>0</v>
          </cell>
          <cell r="G210">
            <v>-27469.98</v>
          </cell>
          <cell r="H210">
            <v>0</v>
          </cell>
          <cell r="I210">
            <v>0</v>
          </cell>
          <cell r="J210">
            <v>0</v>
          </cell>
          <cell r="K210">
            <v>0</v>
          </cell>
          <cell r="L210">
            <v>-27469.98</v>
          </cell>
          <cell r="M210">
            <v>0</v>
          </cell>
          <cell r="N210">
            <v>0</v>
          </cell>
          <cell r="O210">
            <v>9156.66</v>
          </cell>
          <cell r="P210">
            <v>9156.66</v>
          </cell>
          <cell r="Q210" t="str">
            <v xml:space="preserve">DICOM PRINTE                </v>
          </cell>
          <cell r="R210" t="str">
            <v xml:space="preserve">725 </v>
          </cell>
        </row>
        <row r="211">
          <cell r="A211" t="str">
            <v>E8200CD</v>
          </cell>
          <cell r="B211" t="str">
            <v>CODONICS PRINTER</v>
          </cell>
          <cell r="C211" t="str">
            <v xml:space="preserve">Demo-U/S              </v>
          </cell>
          <cell r="D211">
            <v>126633.8</v>
          </cell>
          <cell r="E211">
            <v>249600</v>
          </cell>
          <cell r="F211">
            <v>253267.6</v>
          </cell>
          <cell r="G211">
            <v>-126633.8</v>
          </cell>
          <cell r="H211">
            <v>0</v>
          </cell>
          <cell r="I211">
            <v>0</v>
          </cell>
          <cell r="J211">
            <v>0</v>
          </cell>
          <cell r="K211">
            <v>0</v>
          </cell>
          <cell r="L211">
            <v>-126633.8</v>
          </cell>
          <cell r="M211">
            <v>0</v>
          </cell>
          <cell r="N211">
            <v>0</v>
          </cell>
          <cell r="O211">
            <v>12663.38</v>
          </cell>
          <cell r="P211">
            <v>12663.38</v>
          </cell>
          <cell r="Q211" t="str">
            <v xml:space="preserve">DICOM-U/S                   </v>
          </cell>
          <cell r="R211" t="str">
            <v xml:space="preserve">725 </v>
          </cell>
        </row>
        <row r="212">
          <cell r="A212" t="str">
            <v>E8200DK</v>
          </cell>
          <cell r="B212" t="str">
            <v>CODONICS PRINTER CART</v>
          </cell>
          <cell r="C212" t="str">
            <v xml:space="preserve">Demo-U/S              </v>
          </cell>
          <cell r="D212">
            <v>20099</v>
          </cell>
          <cell r="E212">
            <v>18090</v>
          </cell>
          <cell r="F212">
            <v>20099</v>
          </cell>
          <cell r="G212">
            <v>0</v>
          </cell>
          <cell r="H212">
            <v>0</v>
          </cell>
          <cell r="I212">
            <v>0</v>
          </cell>
          <cell r="J212">
            <v>0</v>
          </cell>
          <cell r="K212">
            <v>0</v>
          </cell>
          <cell r="L212">
            <v>0</v>
          </cell>
          <cell r="M212">
            <v>0</v>
          </cell>
          <cell r="N212">
            <v>0</v>
          </cell>
          <cell r="O212">
            <v>1004.95</v>
          </cell>
          <cell r="P212">
            <v>1004.95</v>
          </cell>
          <cell r="Q212" t="str">
            <v xml:space="preserve">MOBILE CART                 </v>
          </cell>
          <cell r="R212" t="str">
            <v xml:space="preserve">725 </v>
          </cell>
        </row>
        <row r="213">
          <cell r="A213" t="str">
            <v>E8200DL</v>
          </cell>
          <cell r="B213" t="str">
            <v>CODONICS PRINTER COVER</v>
          </cell>
          <cell r="C213" t="str">
            <v xml:space="preserve">Demo-U/S              </v>
          </cell>
          <cell r="D213">
            <v>5277.25</v>
          </cell>
          <cell r="E213">
            <v>5004</v>
          </cell>
          <cell r="F213">
            <v>5277.25</v>
          </cell>
          <cell r="G213">
            <v>0</v>
          </cell>
          <cell r="H213">
            <v>0</v>
          </cell>
          <cell r="I213">
            <v>0</v>
          </cell>
          <cell r="J213">
            <v>0</v>
          </cell>
          <cell r="K213">
            <v>0</v>
          </cell>
          <cell r="L213">
            <v>0</v>
          </cell>
          <cell r="M213">
            <v>0</v>
          </cell>
          <cell r="N213">
            <v>0</v>
          </cell>
          <cell r="O213">
            <v>277.75</v>
          </cell>
          <cell r="P213">
            <v>277.75</v>
          </cell>
          <cell r="Q213" t="str">
            <v xml:space="preserve">PRINT COVER                 </v>
          </cell>
          <cell r="R213" t="str">
            <v xml:space="preserve">725 </v>
          </cell>
        </row>
        <row r="214">
          <cell r="A214" t="str">
            <v>E8201PL</v>
          </cell>
          <cell r="B214" t="e">
            <v>#N/A</v>
          </cell>
          <cell r="C214" t="str">
            <v xml:space="preserve">Demo-U/S              </v>
          </cell>
          <cell r="D214">
            <v>-17036.68</v>
          </cell>
          <cell r="E214">
            <v>0</v>
          </cell>
          <cell r="F214">
            <v>0</v>
          </cell>
          <cell r="G214">
            <v>-17036.68</v>
          </cell>
          <cell r="H214">
            <v>0</v>
          </cell>
          <cell r="I214">
            <v>0</v>
          </cell>
          <cell r="J214">
            <v>0</v>
          </cell>
          <cell r="K214">
            <v>0</v>
          </cell>
          <cell r="L214">
            <v>-17036.68</v>
          </cell>
          <cell r="M214">
            <v>0</v>
          </cell>
          <cell r="N214">
            <v>0</v>
          </cell>
          <cell r="O214">
            <v>17036.68</v>
          </cell>
          <cell r="P214">
            <v>17036.68</v>
          </cell>
          <cell r="Q214" t="str">
            <v xml:space="preserve">DRYVIEW IMAG                </v>
          </cell>
          <cell r="R214" t="str">
            <v xml:space="preserve">725 </v>
          </cell>
        </row>
        <row r="215">
          <cell r="A215" t="str">
            <v>E8202AA</v>
          </cell>
          <cell r="B215" t="e">
            <v>#N/A</v>
          </cell>
          <cell r="C215" t="str">
            <v xml:space="preserve">Demo-U/S              </v>
          </cell>
          <cell r="D215">
            <v>64981.38</v>
          </cell>
          <cell r="E215">
            <v>0</v>
          </cell>
          <cell r="F215">
            <v>64981.38</v>
          </cell>
          <cell r="G215">
            <v>0</v>
          </cell>
          <cell r="H215">
            <v>0</v>
          </cell>
          <cell r="I215">
            <v>0</v>
          </cell>
          <cell r="J215">
            <v>0</v>
          </cell>
          <cell r="K215">
            <v>0</v>
          </cell>
          <cell r="L215">
            <v>0</v>
          </cell>
          <cell r="M215">
            <v>0</v>
          </cell>
          <cell r="N215">
            <v>0</v>
          </cell>
          <cell r="O215">
            <v>21660.46</v>
          </cell>
          <cell r="P215">
            <v>21660.46</v>
          </cell>
          <cell r="Q215" t="str">
            <v xml:space="preserve">2000 PRINTER                </v>
          </cell>
          <cell r="R215" t="str">
            <v xml:space="preserve">725 </v>
          </cell>
        </row>
        <row r="216">
          <cell r="A216" t="str">
            <v>E8202AN</v>
          </cell>
          <cell r="B216" t="e">
            <v>#N/A</v>
          </cell>
          <cell r="C216" t="str">
            <v xml:space="preserve">Demo-U/S              </v>
          </cell>
          <cell r="D216">
            <v>-16535.72</v>
          </cell>
          <cell r="E216">
            <v>0</v>
          </cell>
          <cell r="F216">
            <v>0</v>
          </cell>
          <cell r="G216">
            <v>-16535.72</v>
          </cell>
          <cell r="H216">
            <v>-16535.72</v>
          </cell>
          <cell r="I216">
            <v>0</v>
          </cell>
          <cell r="J216">
            <v>0</v>
          </cell>
          <cell r="K216">
            <v>0</v>
          </cell>
          <cell r="L216">
            <v>0</v>
          </cell>
          <cell r="M216">
            <v>0</v>
          </cell>
          <cell r="N216">
            <v>0</v>
          </cell>
          <cell r="O216">
            <v>16535.72</v>
          </cell>
          <cell r="P216">
            <v>16535.72</v>
          </cell>
          <cell r="Q216" t="str">
            <v xml:space="preserve">DICOM PRINTR                </v>
          </cell>
          <cell r="R216" t="str">
            <v xml:space="preserve">725 </v>
          </cell>
        </row>
        <row r="217">
          <cell r="A217" t="str">
            <v>E8205DC</v>
          </cell>
          <cell r="B217" t="str">
            <v>STERLING PRINTER</v>
          </cell>
          <cell r="C217" t="str">
            <v xml:space="preserve">Demo-U/S              </v>
          </cell>
          <cell r="D217">
            <v>540006.6</v>
          </cell>
          <cell r="E217">
            <v>297000</v>
          </cell>
          <cell r="F217">
            <v>540006.6</v>
          </cell>
          <cell r="G217">
            <v>0</v>
          </cell>
          <cell r="H217">
            <v>0</v>
          </cell>
          <cell r="I217">
            <v>0</v>
          </cell>
          <cell r="J217">
            <v>0</v>
          </cell>
          <cell r="K217">
            <v>0</v>
          </cell>
          <cell r="L217">
            <v>0</v>
          </cell>
          <cell r="M217">
            <v>0</v>
          </cell>
          <cell r="N217">
            <v>0</v>
          </cell>
          <cell r="O217">
            <v>27000.33</v>
          </cell>
          <cell r="P217">
            <v>27000.33</v>
          </cell>
          <cell r="Q217" t="str">
            <v xml:space="preserve">IILINX DICOM                </v>
          </cell>
          <cell r="R217" t="str">
            <v xml:space="preserve">726 </v>
          </cell>
        </row>
        <row r="218">
          <cell r="A218" t="str">
            <v>E8210B</v>
          </cell>
          <cell r="B218" t="e">
            <v>#N/A</v>
          </cell>
          <cell r="C218" t="str">
            <v xml:space="preserve">ULTRASOUND DIST       </v>
          </cell>
          <cell r="D218">
            <v>134058.20000000001</v>
          </cell>
          <cell r="E218">
            <v>21412</v>
          </cell>
          <cell r="F218">
            <v>0</v>
          </cell>
          <cell r="G218">
            <v>134058.20000000001</v>
          </cell>
          <cell r="H218">
            <v>0</v>
          </cell>
          <cell r="I218">
            <v>0</v>
          </cell>
          <cell r="J218">
            <v>0</v>
          </cell>
          <cell r="K218">
            <v>190800</v>
          </cell>
          <cell r="L218">
            <v>-56741.8</v>
          </cell>
          <cell r="M218">
            <v>0</v>
          </cell>
          <cell r="N218">
            <v>0</v>
          </cell>
          <cell r="O218">
            <v>535.29999999999995</v>
          </cell>
          <cell r="P218">
            <v>535.29999999999995</v>
          </cell>
          <cell r="Q218" t="str">
            <v xml:space="preserve">B&amp;W SONY PRT                </v>
          </cell>
          <cell r="R218" t="str">
            <v xml:space="preserve">725 </v>
          </cell>
        </row>
        <row r="219">
          <cell r="A219" t="str">
            <v>E8210B</v>
          </cell>
          <cell r="B219" t="e">
            <v>#N/A</v>
          </cell>
          <cell r="C219" t="str">
            <v xml:space="preserve">INTL ULTRA            </v>
          </cell>
          <cell r="D219">
            <v>74942</v>
          </cell>
          <cell r="F219">
            <v>0</v>
          </cell>
          <cell r="G219">
            <v>74942</v>
          </cell>
          <cell r="H219">
            <v>0</v>
          </cell>
          <cell r="I219">
            <v>0</v>
          </cell>
          <cell r="J219">
            <v>108130.6</v>
          </cell>
          <cell r="K219">
            <v>0</v>
          </cell>
          <cell r="L219">
            <v>-33188.6</v>
          </cell>
          <cell r="M219">
            <v>0</v>
          </cell>
          <cell r="N219">
            <v>0</v>
          </cell>
          <cell r="O219">
            <v>535.29999999999995</v>
          </cell>
          <cell r="P219">
            <v>535.29999999999995</v>
          </cell>
          <cell r="Q219" t="str">
            <v xml:space="preserve">B&amp;W SONY PRT                </v>
          </cell>
          <cell r="R219" t="str">
            <v xml:space="preserve">725 </v>
          </cell>
        </row>
        <row r="220">
          <cell r="A220" t="str">
            <v>E8210B</v>
          </cell>
          <cell r="B220" t="e">
            <v>#N/A</v>
          </cell>
          <cell r="C220" t="str">
            <v xml:space="preserve">Demo-U/S              </v>
          </cell>
          <cell r="D220">
            <v>66377.2</v>
          </cell>
          <cell r="E220">
            <v>1070.5999999999999</v>
          </cell>
          <cell r="F220">
            <v>33723.9</v>
          </cell>
          <cell r="G220">
            <v>32653.3</v>
          </cell>
          <cell r="H220">
            <v>61024.2</v>
          </cell>
          <cell r="I220">
            <v>0</v>
          </cell>
          <cell r="J220">
            <v>0</v>
          </cell>
          <cell r="K220">
            <v>0</v>
          </cell>
          <cell r="L220">
            <v>-28370.9</v>
          </cell>
          <cell r="M220">
            <v>0</v>
          </cell>
          <cell r="N220">
            <v>0</v>
          </cell>
          <cell r="O220">
            <v>535.29999999999995</v>
          </cell>
          <cell r="P220">
            <v>535.29999999999995</v>
          </cell>
          <cell r="Q220" t="str">
            <v xml:space="preserve">B&amp;W SONY PRT                </v>
          </cell>
          <cell r="R220" t="str">
            <v xml:space="preserve">725 </v>
          </cell>
        </row>
        <row r="221">
          <cell r="A221" t="str">
            <v>E8310KA</v>
          </cell>
          <cell r="B221" t="e">
            <v>#N/A</v>
          </cell>
          <cell r="C221" t="str">
            <v xml:space="preserve">ULTRASOUND DIST       </v>
          </cell>
          <cell r="D221">
            <v>-15594.7</v>
          </cell>
          <cell r="E221" t="e">
            <v>#N/A</v>
          </cell>
          <cell r="F221">
            <v>0</v>
          </cell>
          <cell r="G221">
            <v>-15594.7</v>
          </cell>
          <cell r="H221">
            <v>0</v>
          </cell>
          <cell r="I221">
            <v>0</v>
          </cell>
          <cell r="J221">
            <v>0</v>
          </cell>
          <cell r="K221">
            <v>0</v>
          </cell>
          <cell r="L221">
            <v>-15594.7</v>
          </cell>
          <cell r="M221">
            <v>0</v>
          </cell>
          <cell r="N221">
            <v>0</v>
          </cell>
          <cell r="O221">
            <v>619.86</v>
          </cell>
          <cell r="P221">
            <v>619.86</v>
          </cell>
          <cell r="Q221" t="str">
            <v xml:space="preserve">BL &amp; WHT PTN                </v>
          </cell>
          <cell r="R221" t="str">
            <v xml:space="preserve">736 </v>
          </cell>
        </row>
        <row r="222">
          <cell r="A222" t="str">
            <v>E8310KA</v>
          </cell>
          <cell r="B222" t="e">
            <v>#N/A</v>
          </cell>
          <cell r="C222" t="str">
            <v xml:space="preserve">INTL ULTRA            </v>
          </cell>
          <cell r="D222">
            <v>35233.83</v>
          </cell>
          <cell r="F222">
            <v>0</v>
          </cell>
          <cell r="G222">
            <v>35233.83</v>
          </cell>
          <cell r="H222">
            <v>0</v>
          </cell>
          <cell r="I222">
            <v>0</v>
          </cell>
          <cell r="J222">
            <v>49588.800000000003</v>
          </cell>
          <cell r="K222">
            <v>0</v>
          </cell>
          <cell r="L222">
            <v>-14354.97</v>
          </cell>
          <cell r="M222">
            <v>0</v>
          </cell>
          <cell r="N222">
            <v>0</v>
          </cell>
          <cell r="O222">
            <v>619.86</v>
          </cell>
          <cell r="P222">
            <v>619.86</v>
          </cell>
          <cell r="Q222" t="str">
            <v xml:space="preserve">BL &amp; WHT PTN                </v>
          </cell>
          <cell r="R222" t="str">
            <v xml:space="preserve">736 </v>
          </cell>
        </row>
        <row r="223">
          <cell r="A223" t="str">
            <v>E8310KA</v>
          </cell>
          <cell r="B223" t="e">
            <v>#N/A</v>
          </cell>
          <cell r="C223" t="str">
            <v xml:space="preserve">Demo-U/S              </v>
          </cell>
          <cell r="D223">
            <v>-13710.66</v>
          </cell>
          <cell r="E223">
            <v>2479.44</v>
          </cell>
          <cell r="F223">
            <v>7438.29</v>
          </cell>
          <cell r="G223">
            <v>-21148.95</v>
          </cell>
          <cell r="H223">
            <v>0</v>
          </cell>
          <cell r="I223">
            <v>0</v>
          </cell>
          <cell r="J223">
            <v>0</v>
          </cell>
          <cell r="K223">
            <v>0</v>
          </cell>
          <cell r="L223">
            <v>-22437.75</v>
          </cell>
          <cell r="M223">
            <v>0</v>
          </cell>
          <cell r="N223">
            <v>1288.8</v>
          </cell>
          <cell r="O223">
            <v>619.86</v>
          </cell>
          <cell r="P223">
            <v>619.86</v>
          </cell>
          <cell r="Q223" t="str">
            <v xml:space="preserve">BL &amp; WHT PTN                </v>
          </cell>
          <cell r="R223" t="str">
            <v xml:space="preserve">736 </v>
          </cell>
        </row>
        <row r="224">
          <cell r="A224" t="str">
            <v>E8370RR</v>
          </cell>
          <cell r="B224" t="e">
            <v>#N/A</v>
          </cell>
          <cell r="C224" t="str">
            <v xml:space="preserve">ULTRASOUND DIST       </v>
          </cell>
          <cell r="D224">
            <v>21608</v>
          </cell>
          <cell r="E224">
            <v>9898</v>
          </cell>
          <cell r="F224">
            <v>0</v>
          </cell>
          <cell r="G224">
            <v>21608</v>
          </cell>
          <cell r="H224">
            <v>0</v>
          </cell>
          <cell r="I224">
            <v>0</v>
          </cell>
          <cell r="J224">
            <v>0</v>
          </cell>
          <cell r="K224">
            <v>21608</v>
          </cell>
          <cell r="L224">
            <v>0</v>
          </cell>
          <cell r="M224">
            <v>0</v>
          </cell>
          <cell r="N224">
            <v>0</v>
          </cell>
          <cell r="O224">
            <v>2474.5</v>
          </cell>
          <cell r="P224">
            <v>2474.5</v>
          </cell>
          <cell r="Q224" t="str">
            <v xml:space="preserve">RMI 408 PHAN                </v>
          </cell>
          <cell r="R224" t="str">
            <v xml:space="preserve">721 </v>
          </cell>
        </row>
        <row r="225">
          <cell r="A225" t="str">
            <v>E8381AD</v>
          </cell>
          <cell r="B225" t="e">
            <v>#N/A</v>
          </cell>
          <cell r="C225" t="str">
            <v xml:space="preserve">ULTRASOUND DIST       </v>
          </cell>
          <cell r="D225">
            <v>-7464.31</v>
          </cell>
          <cell r="E225">
            <v>25.76</v>
          </cell>
          <cell r="F225">
            <v>0</v>
          </cell>
          <cell r="G225">
            <v>-7464.31</v>
          </cell>
          <cell r="H225">
            <v>0</v>
          </cell>
          <cell r="I225">
            <v>0</v>
          </cell>
          <cell r="J225">
            <v>0</v>
          </cell>
          <cell r="K225">
            <v>0</v>
          </cell>
          <cell r="L225">
            <v>-7464.31</v>
          </cell>
          <cell r="M225">
            <v>0</v>
          </cell>
          <cell r="N225">
            <v>0</v>
          </cell>
          <cell r="O225">
            <v>25.76</v>
          </cell>
          <cell r="P225">
            <v>25.76</v>
          </cell>
          <cell r="Q225" t="str">
            <v>3.5 MOD                    "</v>
          </cell>
          <cell r="R225" t="str">
            <v xml:space="preserve">704 </v>
          </cell>
        </row>
        <row r="226">
          <cell r="A226" t="str">
            <v>E8385RG</v>
          </cell>
          <cell r="B226" t="e">
            <v>#N/A</v>
          </cell>
          <cell r="C226" t="str">
            <v xml:space="preserve">ULTRASOUND DIST       </v>
          </cell>
          <cell r="D226">
            <v>6990</v>
          </cell>
          <cell r="E226">
            <v>325.22000000000003</v>
          </cell>
          <cell r="F226">
            <v>0</v>
          </cell>
          <cell r="G226">
            <v>6990</v>
          </cell>
          <cell r="H226">
            <v>0</v>
          </cell>
          <cell r="I226">
            <v>0</v>
          </cell>
          <cell r="J226">
            <v>0</v>
          </cell>
          <cell r="K226">
            <v>6990</v>
          </cell>
          <cell r="L226">
            <v>0</v>
          </cell>
          <cell r="M226">
            <v>0</v>
          </cell>
          <cell r="N226">
            <v>0</v>
          </cell>
          <cell r="O226">
            <v>0</v>
          </cell>
          <cell r="P226">
            <v>0</v>
          </cell>
          <cell r="Q226" t="str">
            <v xml:space="preserve">                            </v>
          </cell>
          <cell r="R226" t="str">
            <v xml:space="preserve">    </v>
          </cell>
        </row>
        <row r="227">
          <cell r="A227" t="str">
            <v>FB200197</v>
          </cell>
          <cell r="B227" t="e">
            <v>#N/A</v>
          </cell>
          <cell r="C227" t="str">
            <v xml:space="preserve">ULTRASOUND MFG        </v>
          </cell>
          <cell r="D227">
            <v>8481</v>
          </cell>
          <cell r="E227">
            <v>9.1499431972044185</v>
          </cell>
          <cell r="F227">
            <v>0</v>
          </cell>
          <cell r="G227">
            <v>8481</v>
          </cell>
          <cell r="H227">
            <v>0</v>
          </cell>
          <cell r="I227">
            <v>0</v>
          </cell>
          <cell r="J227">
            <v>0</v>
          </cell>
          <cell r="K227">
            <v>8481</v>
          </cell>
          <cell r="L227">
            <v>0</v>
          </cell>
          <cell r="M227">
            <v>0</v>
          </cell>
          <cell r="N227">
            <v>0</v>
          </cell>
          <cell r="O227">
            <v>582.95000000000005</v>
          </cell>
          <cell r="P227">
            <v>926.89099999999996</v>
          </cell>
          <cell r="Q227" t="str">
            <v xml:space="preserve">GE/CGR C/O L                </v>
          </cell>
          <cell r="R227" t="str">
            <v xml:space="preserve">858 </v>
          </cell>
        </row>
        <row r="228">
          <cell r="A228" t="str">
            <v>FB200198</v>
          </cell>
          <cell r="B228" t="e">
            <v>#N/A</v>
          </cell>
          <cell r="C228" t="str">
            <v xml:space="preserve">ULTRASOUND MFG        </v>
          </cell>
          <cell r="D228">
            <v>9224.91</v>
          </cell>
          <cell r="E228">
            <v>7.9999982655661102</v>
          </cell>
          <cell r="F228">
            <v>0</v>
          </cell>
          <cell r="G228">
            <v>9224.91</v>
          </cell>
          <cell r="H228">
            <v>0</v>
          </cell>
          <cell r="I228">
            <v>0</v>
          </cell>
          <cell r="J228">
            <v>0</v>
          </cell>
          <cell r="K228">
            <v>9224.91</v>
          </cell>
          <cell r="L228">
            <v>0</v>
          </cell>
          <cell r="M228">
            <v>0</v>
          </cell>
          <cell r="N228">
            <v>0</v>
          </cell>
          <cell r="O228">
            <v>1153.114</v>
          </cell>
          <cell r="P228">
            <v>1153.114</v>
          </cell>
          <cell r="Q228" t="str">
            <v xml:space="preserve">AFFL ITEM                   </v>
          </cell>
          <cell r="R228" t="str">
            <v xml:space="preserve">831 </v>
          </cell>
        </row>
        <row r="229">
          <cell r="A229" t="str">
            <v>FB200795</v>
          </cell>
          <cell r="B229" t="e">
            <v>#N/A</v>
          </cell>
          <cell r="C229" t="str">
            <v xml:space="preserve">ULTRASOUND MFG        </v>
          </cell>
          <cell r="D229">
            <v>5104.32</v>
          </cell>
          <cell r="E229">
            <v>81.431990044988979</v>
          </cell>
          <cell r="F229">
            <v>0</v>
          </cell>
          <cell r="G229">
            <v>5104.32</v>
          </cell>
          <cell r="H229">
            <v>0</v>
          </cell>
          <cell r="I229">
            <v>0</v>
          </cell>
          <cell r="J229">
            <v>0</v>
          </cell>
          <cell r="K229">
            <v>5104.32</v>
          </cell>
          <cell r="L229">
            <v>0</v>
          </cell>
          <cell r="M229">
            <v>0</v>
          </cell>
          <cell r="N229">
            <v>0</v>
          </cell>
          <cell r="O229">
            <v>42.67</v>
          </cell>
          <cell r="P229">
            <v>62.682000000000002</v>
          </cell>
          <cell r="Q229" t="str">
            <v xml:space="preserve">AFFL ITEM                   </v>
          </cell>
          <cell r="R229" t="str">
            <v xml:space="preserve">858 </v>
          </cell>
        </row>
        <row r="230">
          <cell r="A230" t="str">
            <v>FB200799</v>
          </cell>
          <cell r="B230" t="e">
            <v>#N/A</v>
          </cell>
          <cell r="C230" t="str">
            <v xml:space="preserve">ULTRASOUND MFG        </v>
          </cell>
          <cell r="D230">
            <v>10741.3</v>
          </cell>
          <cell r="E230">
            <v>19.999999999999996</v>
          </cell>
          <cell r="F230">
            <v>0</v>
          </cell>
          <cell r="G230">
            <v>10741.3</v>
          </cell>
          <cell r="H230">
            <v>0</v>
          </cell>
          <cell r="I230">
            <v>0</v>
          </cell>
          <cell r="J230">
            <v>0</v>
          </cell>
          <cell r="K230">
            <v>10741.3</v>
          </cell>
          <cell r="L230">
            <v>0</v>
          </cell>
          <cell r="M230">
            <v>0</v>
          </cell>
          <cell r="N230">
            <v>0</v>
          </cell>
          <cell r="O230">
            <v>341.26</v>
          </cell>
          <cell r="P230">
            <v>537.06500000000005</v>
          </cell>
          <cell r="Q230" t="str">
            <v xml:space="preserve">AFFL ITEM                   </v>
          </cell>
          <cell r="R230" t="str">
            <v xml:space="preserve">858 </v>
          </cell>
        </row>
        <row r="231">
          <cell r="A231" t="str">
            <v>FB200831</v>
          </cell>
          <cell r="B231" t="e">
            <v>#N/A</v>
          </cell>
          <cell r="C231" t="str">
            <v xml:space="preserve">ULTRASOUND DIST       </v>
          </cell>
          <cell r="D231">
            <v>14130.42</v>
          </cell>
          <cell r="E231" t="e">
            <v>#N/A</v>
          </cell>
          <cell r="F231">
            <v>0</v>
          </cell>
          <cell r="G231">
            <v>14130.42</v>
          </cell>
          <cell r="H231">
            <v>0</v>
          </cell>
          <cell r="I231">
            <v>0</v>
          </cell>
          <cell r="J231">
            <v>0</v>
          </cell>
          <cell r="K231">
            <v>14130.42</v>
          </cell>
          <cell r="L231">
            <v>0</v>
          </cell>
          <cell r="M231">
            <v>0</v>
          </cell>
          <cell r="N231">
            <v>0</v>
          </cell>
          <cell r="O231">
            <v>1406.635</v>
          </cell>
          <cell r="P231">
            <v>1406.635</v>
          </cell>
          <cell r="Q231" t="str">
            <v xml:space="preserve">AFFL ITEM                   </v>
          </cell>
          <cell r="R231" t="str">
            <v xml:space="preserve">831 </v>
          </cell>
        </row>
        <row r="232">
          <cell r="A232" t="str">
            <v>FB200900</v>
          </cell>
          <cell r="B232" t="e">
            <v>#N/A</v>
          </cell>
          <cell r="C232" t="str">
            <v xml:space="preserve">ULTRASOUND DIST       </v>
          </cell>
          <cell r="D232">
            <v>-13966.84</v>
          </cell>
          <cell r="E232" t="e">
            <v>#N/A</v>
          </cell>
          <cell r="F232">
            <v>0</v>
          </cell>
          <cell r="G232">
            <v>-13966.84</v>
          </cell>
          <cell r="H232">
            <v>2927.89</v>
          </cell>
          <cell r="I232">
            <v>0</v>
          </cell>
          <cell r="J232">
            <v>0</v>
          </cell>
          <cell r="K232">
            <v>-16894.73</v>
          </cell>
          <cell r="L232">
            <v>0</v>
          </cell>
          <cell r="M232">
            <v>0</v>
          </cell>
          <cell r="N232">
            <v>0</v>
          </cell>
          <cell r="O232">
            <v>1760.7</v>
          </cell>
          <cell r="P232">
            <v>2927.8870000000002</v>
          </cell>
          <cell r="Q232" t="str">
            <v xml:space="preserve">GE/CGR C/O L                </v>
          </cell>
          <cell r="R232" t="str">
            <v xml:space="preserve">858 </v>
          </cell>
        </row>
        <row r="233">
          <cell r="A233" t="str">
            <v>FB307380</v>
          </cell>
          <cell r="B233" t="e">
            <v>#N/A</v>
          </cell>
          <cell r="C233" t="str">
            <v xml:space="preserve">ULTRASOUND DIST       </v>
          </cell>
          <cell r="D233">
            <v>24457.73</v>
          </cell>
          <cell r="E233" t="e">
            <v>#N/A</v>
          </cell>
          <cell r="F233">
            <v>0</v>
          </cell>
          <cell r="G233">
            <v>24457.73</v>
          </cell>
          <cell r="H233">
            <v>0</v>
          </cell>
          <cell r="I233">
            <v>0</v>
          </cell>
          <cell r="J233">
            <v>0</v>
          </cell>
          <cell r="K233">
            <v>24457.73</v>
          </cell>
          <cell r="L233">
            <v>0</v>
          </cell>
          <cell r="M233">
            <v>0</v>
          </cell>
          <cell r="N233">
            <v>0</v>
          </cell>
          <cell r="O233">
            <v>0</v>
          </cell>
          <cell r="P233">
            <v>0</v>
          </cell>
          <cell r="Q233" t="str">
            <v xml:space="preserve">                            </v>
          </cell>
          <cell r="R233" t="str">
            <v xml:space="preserve">    </v>
          </cell>
        </row>
        <row r="234">
          <cell r="A234" t="str">
            <v>FB307381</v>
          </cell>
          <cell r="B234" t="e">
            <v>#N/A</v>
          </cell>
          <cell r="C234" t="str">
            <v xml:space="preserve">ULTRASOUND DIST       </v>
          </cell>
          <cell r="D234">
            <v>16356.59</v>
          </cell>
          <cell r="E234" t="e">
            <v>#N/A</v>
          </cell>
          <cell r="F234">
            <v>0</v>
          </cell>
          <cell r="G234">
            <v>16356.59</v>
          </cell>
          <cell r="H234">
            <v>0</v>
          </cell>
          <cell r="I234">
            <v>0</v>
          </cell>
          <cell r="J234">
            <v>0</v>
          </cell>
          <cell r="K234">
            <v>16356.59</v>
          </cell>
          <cell r="L234">
            <v>0</v>
          </cell>
          <cell r="M234">
            <v>0</v>
          </cell>
          <cell r="N234">
            <v>0</v>
          </cell>
          <cell r="O234">
            <v>436.43</v>
          </cell>
          <cell r="P234">
            <v>545.21900000000005</v>
          </cell>
          <cell r="Q234" t="str">
            <v xml:space="preserve">AFFL ITEM                   </v>
          </cell>
          <cell r="R234" t="str">
            <v xml:space="preserve">858 </v>
          </cell>
        </row>
        <row r="235">
          <cell r="A235" t="str">
            <v>FB307382</v>
          </cell>
          <cell r="B235" t="e">
            <v>#N/A</v>
          </cell>
          <cell r="C235" t="str">
            <v xml:space="preserve">ULTRASOUND DIST       </v>
          </cell>
          <cell r="D235">
            <v>16356.59</v>
          </cell>
          <cell r="E235" t="e">
            <v>#N/A</v>
          </cell>
          <cell r="F235">
            <v>0</v>
          </cell>
          <cell r="G235">
            <v>16356.59</v>
          </cell>
          <cell r="H235">
            <v>0</v>
          </cell>
          <cell r="I235">
            <v>0</v>
          </cell>
          <cell r="J235">
            <v>0</v>
          </cell>
          <cell r="K235">
            <v>16356.59</v>
          </cell>
          <cell r="L235">
            <v>0</v>
          </cell>
          <cell r="M235">
            <v>0</v>
          </cell>
          <cell r="N235">
            <v>0</v>
          </cell>
          <cell r="O235">
            <v>395.73</v>
          </cell>
          <cell r="P235">
            <v>545.21900000000005</v>
          </cell>
          <cell r="Q235" t="str">
            <v xml:space="preserve">AFFL ITEM                   </v>
          </cell>
          <cell r="R235" t="str">
            <v xml:space="preserve">858 </v>
          </cell>
        </row>
        <row r="236">
          <cell r="A236" t="str">
            <v>FXP-FXPPG421-309--33</v>
          </cell>
          <cell r="B236" t="e">
            <v>#N/A</v>
          </cell>
          <cell r="C236" t="str">
            <v xml:space="preserve">ULTRASOUND DIST       </v>
          </cell>
          <cell r="D236">
            <v>49581.17</v>
          </cell>
          <cell r="E236" t="e">
            <v>#N/A</v>
          </cell>
          <cell r="F236">
            <v>0</v>
          </cell>
          <cell r="G236">
            <v>49581.17</v>
          </cell>
          <cell r="H236">
            <v>0</v>
          </cell>
          <cell r="I236">
            <v>0</v>
          </cell>
          <cell r="J236">
            <v>0</v>
          </cell>
          <cell r="K236">
            <v>49581.17</v>
          </cell>
          <cell r="L236">
            <v>0</v>
          </cell>
          <cell r="M236">
            <v>0</v>
          </cell>
          <cell r="N236">
            <v>0</v>
          </cell>
          <cell r="O236">
            <v>0</v>
          </cell>
          <cell r="P236">
            <v>0</v>
          </cell>
          <cell r="Q236" t="str">
            <v xml:space="preserve">                            </v>
          </cell>
          <cell r="R236" t="str">
            <v xml:space="preserve">    </v>
          </cell>
        </row>
        <row r="237">
          <cell r="A237" t="str">
            <v>FXP-FXPPG421-309--34</v>
          </cell>
          <cell r="B237" t="e">
            <v>#N/A</v>
          </cell>
          <cell r="C237" t="str">
            <v xml:space="preserve">ULTRASOUND DIST       </v>
          </cell>
          <cell r="D237">
            <v>49581.17</v>
          </cell>
          <cell r="E237" t="e">
            <v>#N/A</v>
          </cell>
          <cell r="F237">
            <v>0</v>
          </cell>
          <cell r="G237">
            <v>49581.17</v>
          </cell>
          <cell r="H237">
            <v>0</v>
          </cell>
          <cell r="I237">
            <v>0</v>
          </cell>
          <cell r="J237">
            <v>0</v>
          </cell>
          <cell r="K237">
            <v>49581.17</v>
          </cell>
          <cell r="L237">
            <v>0</v>
          </cell>
          <cell r="M237">
            <v>0</v>
          </cell>
          <cell r="N237">
            <v>0</v>
          </cell>
          <cell r="O237">
            <v>0</v>
          </cell>
          <cell r="P237">
            <v>0</v>
          </cell>
          <cell r="Q237" t="str">
            <v xml:space="preserve">                            </v>
          </cell>
          <cell r="R237" t="str">
            <v xml:space="preserve">    </v>
          </cell>
        </row>
        <row r="238">
          <cell r="A238" t="str">
            <v>FXP-FXPPG421-318--29</v>
          </cell>
          <cell r="B238" t="e">
            <v>#N/A</v>
          </cell>
          <cell r="C238" t="str">
            <v xml:space="preserve">ULTRASOUND DIST       </v>
          </cell>
          <cell r="D238">
            <v>643026.26</v>
          </cell>
          <cell r="E238" t="e">
            <v>#N/A</v>
          </cell>
          <cell r="F238">
            <v>0</v>
          </cell>
          <cell r="G238">
            <v>643026.26</v>
          </cell>
          <cell r="H238">
            <v>0</v>
          </cell>
          <cell r="I238">
            <v>0</v>
          </cell>
          <cell r="J238">
            <v>0</v>
          </cell>
          <cell r="K238">
            <v>643026.26</v>
          </cell>
          <cell r="L238">
            <v>0</v>
          </cell>
          <cell r="M238">
            <v>0</v>
          </cell>
          <cell r="N238">
            <v>0</v>
          </cell>
          <cell r="O238">
            <v>0</v>
          </cell>
          <cell r="P238">
            <v>0</v>
          </cell>
          <cell r="Q238" t="str">
            <v xml:space="preserve">                            </v>
          </cell>
          <cell r="R238" t="str">
            <v xml:space="preserve">    </v>
          </cell>
        </row>
        <row r="239">
          <cell r="A239" t="str">
            <v>H4000P</v>
          </cell>
          <cell r="B239" t="str">
            <v>7S PROBE</v>
          </cell>
          <cell r="C239" t="str">
            <v xml:space="preserve">ULTRASOUND DIST       </v>
          </cell>
          <cell r="D239">
            <v>-53305.57</v>
          </cell>
          <cell r="E239">
            <v>22847.439999999999</v>
          </cell>
          <cell r="F239">
            <v>24013.15</v>
          </cell>
          <cell r="G239">
            <v>-77318.720000000001</v>
          </cell>
          <cell r="H239">
            <v>-209544.75</v>
          </cell>
          <cell r="I239">
            <v>0</v>
          </cell>
          <cell r="J239">
            <v>-19167.93</v>
          </cell>
          <cell r="K239">
            <v>187727.06</v>
          </cell>
          <cell r="L239">
            <v>-36333.1</v>
          </cell>
          <cell r="M239">
            <v>0</v>
          </cell>
          <cell r="N239">
            <v>0</v>
          </cell>
          <cell r="O239">
            <v>2537.7399999999998</v>
          </cell>
          <cell r="P239">
            <v>2281.1889999999999</v>
          </cell>
          <cell r="Q239" t="str">
            <v xml:space="preserve">AFFL ITEM                   </v>
          </cell>
          <cell r="R239" t="str">
            <v xml:space="preserve">054 </v>
          </cell>
        </row>
        <row r="240">
          <cell r="A240" t="str">
            <v>H4000P</v>
          </cell>
          <cell r="B240" t="str">
            <v>7S PROBE</v>
          </cell>
          <cell r="C240" t="str">
            <v xml:space="preserve">Demo-U/S              </v>
          </cell>
          <cell r="D240">
            <v>150873.67000000001</v>
          </cell>
          <cell r="E240">
            <v>100821.13399999999</v>
          </cell>
          <cell r="F240">
            <v>48026.31</v>
          </cell>
          <cell r="G240">
            <v>102847.36</v>
          </cell>
          <cell r="H240">
            <v>116409.49</v>
          </cell>
          <cell r="I240">
            <v>0</v>
          </cell>
          <cell r="J240">
            <v>0</v>
          </cell>
          <cell r="K240">
            <v>0</v>
          </cell>
          <cell r="L240">
            <v>-11269.82</v>
          </cell>
          <cell r="M240">
            <v>0</v>
          </cell>
          <cell r="N240">
            <v>-2292.31</v>
          </cell>
          <cell r="O240">
            <v>2537.7399999999998</v>
          </cell>
          <cell r="P240">
            <v>2281.1889999999999</v>
          </cell>
          <cell r="Q240" t="str">
            <v xml:space="preserve">AFFL ITEM                   </v>
          </cell>
          <cell r="R240" t="str">
            <v xml:space="preserve">054 </v>
          </cell>
        </row>
        <row r="241">
          <cell r="A241" t="str">
            <v>H4000P</v>
          </cell>
          <cell r="B241" t="str">
            <v>7S PROBE</v>
          </cell>
          <cell r="C241" t="str">
            <v xml:space="preserve">INTL ULTRA            </v>
          </cell>
          <cell r="D241">
            <v>26833.32</v>
          </cell>
          <cell r="F241">
            <v>0</v>
          </cell>
          <cell r="G241">
            <v>26833.32</v>
          </cell>
          <cell r="H241">
            <v>94092.72</v>
          </cell>
          <cell r="I241">
            <v>0</v>
          </cell>
          <cell r="J241">
            <v>0</v>
          </cell>
          <cell r="K241">
            <v>0</v>
          </cell>
          <cell r="L241">
            <v>-65076.38</v>
          </cell>
          <cell r="M241">
            <v>0</v>
          </cell>
          <cell r="N241">
            <v>-2183.02</v>
          </cell>
          <cell r="O241">
            <v>2537.7399999999998</v>
          </cell>
          <cell r="P241">
            <v>2281.1889999999999</v>
          </cell>
          <cell r="Q241" t="str">
            <v xml:space="preserve">AFFL ITEM                   </v>
          </cell>
          <cell r="R241" t="str">
            <v xml:space="preserve">054 </v>
          </cell>
        </row>
        <row r="242">
          <cell r="A242" t="str">
            <v>H40012LE</v>
          </cell>
          <cell r="B242" t="e">
            <v>#N/A</v>
          </cell>
          <cell r="C242" t="str">
            <v xml:space="preserve">Consign-U/S           </v>
          </cell>
          <cell r="D242">
            <v>31256.16</v>
          </cell>
          <cell r="F242">
            <v>31256.16</v>
          </cell>
          <cell r="G242">
            <v>0</v>
          </cell>
          <cell r="H242">
            <v>0</v>
          </cell>
          <cell r="I242">
            <v>0</v>
          </cell>
          <cell r="J242">
            <v>0</v>
          </cell>
          <cell r="K242">
            <v>0</v>
          </cell>
          <cell r="L242">
            <v>0</v>
          </cell>
          <cell r="M242">
            <v>0</v>
          </cell>
          <cell r="N242">
            <v>0</v>
          </cell>
          <cell r="O242">
            <v>15310.9</v>
          </cell>
          <cell r="P242">
            <v>31256.16</v>
          </cell>
          <cell r="Q242" t="str">
            <v xml:space="preserve">AFFIL PART                  </v>
          </cell>
          <cell r="R242" t="str">
            <v xml:space="preserve">042 </v>
          </cell>
        </row>
        <row r="243">
          <cell r="A243" t="str">
            <v>H4003S</v>
          </cell>
          <cell r="B243" t="str">
            <v>3SR Probe</v>
          </cell>
          <cell r="C243" t="str">
            <v xml:space="preserve">ULTRASOUND DIST       </v>
          </cell>
          <cell r="D243">
            <v>31274.62</v>
          </cell>
          <cell r="E243">
            <v>4592.13</v>
          </cell>
          <cell r="F243">
            <v>5566.95</v>
          </cell>
          <cell r="G243">
            <v>25707.67</v>
          </cell>
          <cell r="H243">
            <v>-11032.15</v>
          </cell>
          <cell r="I243">
            <v>0</v>
          </cell>
          <cell r="J243">
            <v>-1837.12</v>
          </cell>
          <cell r="K243">
            <v>49710.85</v>
          </cell>
          <cell r="L243">
            <v>-11133.91</v>
          </cell>
          <cell r="M243">
            <v>0</v>
          </cell>
          <cell r="N243">
            <v>0</v>
          </cell>
          <cell r="O243">
            <v>1533.19</v>
          </cell>
          <cell r="P243">
            <v>1753.8979999999999</v>
          </cell>
          <cell r="Q243" t="str">
            <v xml:space="preserve">3S SECT PROB                </v>
          </cell>
          <cell r="R243" t="str">
            <v xml:space="preserve">054 </v>
          </cell>
        </row>
        <row r="244">
          <cell r="A244" t="str">
            <v>H4003S</v>
          </cell>
          <cell r="B244" t="str">
            <v>3SR Probe</v>
          </cell>
          <cell r="C244" t="str">
            <v xml:space="preserve">Demo-U/S              </v>
          </cell>
          <cell r="D244">
            <v>33813.53</v>
          </cell>
          <cell r="E244">
            <v>12277.387999999999</v>
          </cell>
          <cell r="F244">
            <v>44535.6</v>
          </cell>
          <cell r="G244">
            <v>-10722.07</v>
          </cell>
          <cell r="H244">
            <v>1855.65</v>
          </cell>
          <cell r="I244">
            <v>0</v>
          </cell>
          <cell r="J244">
            <v>0</v>
          </cell>
          <cell r="K244">
            <v>0</v>
          </cell>
          <cell r="L244">
            <v>-14743.44</v>
          </cell>
          <cell r="M244">
            <v>0</v>
          </cell>
          <cell r="N244">
            <v>2165.7199999999998</v>
          </cell>
          <cell r="O244">
            <v>1533.19</v>
          </cell>
          <cell r="P244">
            <v>1753.8979999999999</v>
          </cell>
          <cell r="Q244" t="str">
            <v xml:space="preserve">3S SECT PROB                </v>
          </cell>
          <cell r="R244" t="str">
            <v xml:space="preserve">054 </v>
          </cell>
        </row>
        <row r="245">
          <cell r="A245" t="str">
            <v>H4003S</v>
          </cell>
          <cell r="B245" t="str">
            <v>3SR Probe</v>
          </cell>
          <cell r="C245" t="str">
            <v xml:space="preserve">Consign-U/S           </v>
          </cell>
          <cell r="D245">
            <v>5256.88</v>
          </cell>
          <cell r="F245">
            <v>7422.6</v>
          </cell>
          <cell r="G245">
            <v>-2165.7199999999998</v>
          </cell>
          <cell r="H245">
            <v>0</v>
          </cell>
          <cell r="I245">
            <v>0</v>
          </cell>
          <cell r="J245">
            <v>0</v>
          </cell>
          <cell r="K245">
            <v>0</v>
          </cell>
          <cell r="L245">
            <v>0</v>
          </cell>
          <cell r="M245">
            <v>0</v>
          </cell>
          <cell r="N245">
            <v>-2165.7199999999998</v>
          </cell>
          <cell r="O245">
            <v>1533.19</v>
          </cell>
          <cell r="P245">
            <v>1753.8979999999999</v>
          </cell>
          <cell r="Q245" t="str">
            <v xml:space="preserve">3S SECT PROB                </v>
          </cell>
          <cell r="R245" t="str">
            <v xml:space="preserve">054 </v>
          </cell>
        </row>
        <row r="246">
          <cell r="A246" t="str">
            <v>H4003S</v>
          </cell>
          <cell r="B246" t="str">
            <v>3SR Probe</v>
          </cell>
          <cell r="C246" t="str">
            <v xml:space="preserve">FIELD-U/S             </v>
          </cell>
          <cell r="D246">
            <v>-6913.85</v>
          </cell>
          <cell r="F246">
            <v>0</v>
          </cell>
          <cell r="G246">
            <v>-6913.85</v>
          </cell>
          <cell r="H246">
            <v>1855.65</v>
          </cell>
          <cell r="I246">
            <v>0</v>
          </cell>
          <cell r="J246">
            <v>0</v>
          </cell>
          <cell r="K246">
            <v>0</v>
          </cell>
          <cell r="L246">
            <v>-8769.5</v>
          </cell>
          <cell r="M246">
            <v>0</v>
          </cell>
          <cell r="N246">
            <v>0</v>
          </cell>
          <cell r="O246">
            <v>1533.19</v>
          </cell>
          <cell r="P246">
            <v>1753.8979999999999</v>
          </cell>
          <cell r="Q246" t="str">
            <v xml:space="preserve">3S SECT PROB                </v>
          </cell>
          <cell r="R246" t="str">
            <v xml:space="preserve">054 </v>
          </cell>
        </row>
        <row r="247">
          <cell r="A247" t="str">
            <v>H40042LC</v>
          </cell>
          <cell r="B247" t="e">
            <v>#N/A</v>
          </cell>
          <cell r="C247" t="str">
            <v xml:space="preserve">Demo-U/S              </v>
          </cell>
          <cell r="D247">
            <v>96552.2</v>
          </cell>
          <cell r="E247">
            <v>0</v>
          </cell>
          <cell r="F247">
            <v>96552.2</v>
          </cell>
          <cell r="G247">
            <v>0</v>
          </cell>
          <cell r="H247">
            <v>0</v>
          </cell>
          <cell r="I247">
            <v>0</v>
          </cell>
          <cell r="J247">
            <v>0</v>
          </cell>
          <cell r="K247">
            <v>0</v>
          </cell>
          <cell r="L247">
            <v>0</v>
          </cell>
          <cell r="M247">
            <v>0</v>
          </cell>
          <cell r="N247">
            <v>0</v>
          </cell>
          <cell r="O247">
            <v>14729.01</v>
          </cell>
          <cell r="P247">
            <v>24138.05</v>
          </cell>
          <cell r="Q247" t="str">
            <v xml:space="preserve">AFFIL PART                  </v>
          </cell>
          <cell r="R247" t="str">
            <v xml:space="preserve">042 </v>
          </cell>
        </row>
        <row r="248">
          <cell r="A248" t="str">
            <v>H40052LF</v>
          </cell>
          <cell r="B248" t="e">
            <v>#N/A</v>
          </cell>
          <cell r="C248" t="str">
            <v xml:space="preserve">Consign-U/S           </v>
          </cell>
          <cell r="D248">
            <v>24407.91</v>
          </cell>
          <cell r="F248">
            <v>24407.91</v>
          </cell>
          <cell r="G248">
            <v>0</v>
          </cell>
          <cell r="H248">
            <v>0</v>
          </cell>
          <cell r="I248">
            <v>0</v>
          </cell>
          <cell r="J248">
            <v>0</v>
          </cell>
          <cell r="K248">
            <v>0</v>
          </cell>
          <cell r="L248">
            <v>0</v>
          </cell>
          <cell r="M248">
            <v>0</v>
          </cell>
          <cell r="N248">
            <v>0</v>
          </cell>
          <cell r="O248">
            <v>15260.67</v>
          </cell>
          <cell r="P248">
            <v>24407.91</v>
          </cell>
          <cell r="Q248" t="str">
            <v xml:space="preserve">AFFIL PART                  </v>
          </cell>
          <cell r="R248" t="str">
            <v xml:space="preserve">042 </v>
          </cell>
        </row>
        <row r="249">
          <cell r="A249" t="str">
            <v>H40062LF</v>
          </cell>
          <cell r="B249" t="e">
            <v>#N/A</v>
          </cell>
          <cell r="C249" t="str">
            <v xml:space="preserve">ULTRASOUND DIST       </v>
          </cell>
          <cell r="D249">
            <v>7517.73</v>
          </cell>
          <cell r="E249">
            <v>3435.3</v>
          </cell>
          <cell r="F249">
            <v>7517.73</v>
          </cell>
          <cell r="G249">
            <v>0</v>
          </cell>
          <cell r="H249">
            <v>0</v>
          </cell>
          <cell r="I249">
            <v>0</v>
          </cell>
          <cell r="J249">
            <v>0</v>
          </cell>
          <cell r="K249">
            <v>0</v>
          </cell>
          <cell r="L249">
            <v>0</v>
          </cell>
          <cell r="M249">
            <v>0</v>
          </cell>
          <cell r="N249">
            <v>0</v>
          </cell>
          <cell r="O249">
            <v>572.54999999999995</v>
          </cell>
          <cell r="P249">
            <v>1252.9549999999999</v>
          </cell>
          <cell r="Q249" t="str">
            <v xml:space="preserve">CARD PCB KIT                </v>
          </cell>
          <cell r="R249" t="str">
            <v xml:space="preserve">042 </v>
          </cell>
        </row>
        <row r="250">
          <cell r="A250" t="str">
            <v>H40072L</v>
          </cell>
          <cell r="B250" t="e">
            <v>#N/A</v>
          </cell>
          <cell r="C250" t="str">
            <v xml:space="preserve">ULTRASOUND DIST       </v>
          </cell>
          <cell r="D250">
            <v>20502.900000000001</v>
          </cell>
          <cell r="E250">
            <v>8468.4599999999991</v>
          </cell>
          <cell r="F250">
            <v>20502.900000000001</v>
          </cell>
          <cell r="G250">
            <v>0</v>
          </cell>
          <cell r="H250">
            <v>0</v>
          </cell>
          <cell r="I250">
            <v>0</v>
          </cell>
          <cell r="J250">
            <v>0</v>
          </cell>
          <cell r="K250">
            <v>0</v>
          </cell>
          <cell r="L250">
            <v>0</v>
          </cell>
          <cell r="M250">
            <v>0</v>
          </cell>
          <cell r="N250">
            <v>0</v>
          </cell>
          <cell r="O250">
            <v>940.94</v>
          </cell>
          <cell r="P250">
            <v>2050.29</v>
          </cell>
          <cell r="Q250" t="str">
            <v xml:space="preserve">CARDIAC PACK                </v>
          </cell>
          <cell r="R250" t="str">
            <v xml:space="preserve">042 </v>
          </cell>
        </row>
        <row r="251">
          <cell r="A251" t="str">
            <v>H40082L</v>
          </cell>
          <cell r="B251" t="e">
            <v>#N/A</v>
          </cell>
          <cell r="C251" t="str">
            <v xml:space="preserve">ULTRASOUND DIST       </v>
          </cell>
          <cell r="D251">
            <v>60945.58</v>
          </cell>
          <cell r="E251">
            <v>1419.52</v>
          </cell>
          <cell r="F251">
            <v>34081.25</v>
          </cell>
          <cell r="G251">
            <v>26864.33</v>
          </cell>
          <cell r="H251">
            <v>-46548.78</v>
          </cell>
          <cell r="I251">
            <v>0</v>
          </cell>
          <cell r="J251">
            <v>0</v>
          </cell>
          <cell r="K251">
            <v>91306.25</v>
          </cell>
          <cell r="L251">
            <v>-17893.14</v>
          </cell>
          <cell r="M251">
            <v>0</v>
          </cell>
          <cell r="N251">
            <v>0</v>
          </cell>
          <cell r="O251">
            <v>44.36</v>
          </cell>
          <cell r="P251">
            <v>1793.75</v>
          </cell>
          <cell r="Q251" t="str">
            <v xml:space="preserve">CALC OPTION                 </v>
          </cell>
          <cell r="R251" t="str">
            <v xml:space="preserve">045 </v>
          </cell>
        </row>
        <row r="252">
          <cell r="A252" t="str">
            <v>H40082L</v>
          </cell>
          <cell r="B252" t="e">
            <v>#N/A</v>
          </cell>
          <cell r="C252" t="str">
            <v xml:space="preserve">Demo-U/S              </v>
          </cell>
          <cell r="D252">
            <v>21525</v>
          </cell>
          <cell r="E252">
            <v>0</v>
          </cell>
          <cell r="F252">
            <v>32287.5</v>
          </cell>
          <cell r="G252">
            <v>-10762.5</v>
          </cell>
          <cell r="H252">
            <v>0</v>
          </cell>
          <cell r="I252">
            <v>0</v>
          </cell>
          <cell r="J252">
            <v>0</v>
          </cell>
          <cell r="K252">
            <v>0</v>
          </cell>
          <cell r="L252">
            <v>-10762.5</v>
          </cell>
          <cell r="M252">
            <v>0</v>
          </cell>
          <cell r="N252">
            <v>0</v>
          </cell>
          <cell r="O252">
            <v>44.36</v>
          </cell>
          <cell r="P252">
            <v>1793.75</v>
          </cell>
          <cell r="Q252" t="str">
            <v xml:space="preserve">CALC OPTION                 </v>
          </cell>
          <cell r="R252" t="str">
            <v xml:space="preserve">045 </v>
          </cell>
        </row>
        <row r="253">
          <cell r="A253" t="str">
            <v>H4008S</v>
          </cell>
          <cell r="B253" t="str">
            <v>8S PROBE</v>
          </cell>
          <cell r="C253" t="str">
            <v xml:space="preserve">ULTRASOUND DIST       </v>
          </cell>
          <cell r="D253">
            <v>56482.080000000002</v>
          </cell>
          <cell r="E253" t="e">
            <v>#N/A</v>
          </cell>
          <cell r="F253">
            <v>123271.75</v>
          </cell>
          <cell r="G253">
            <v>-66789.67</v>
          </cell>
          <cell r="H253">
            <v>-30133.360000000001</v>
          </cell>
          <cell r="I253">
            <v>0</v>
          </cell>
          <cell r="J253">
            <v>0</v>
          </cell>
          <cell r="K253">
            <v>1104.48</v>
          </cell>
          <cell r="L253">
            <v>-37760.79</v>
          </cell>
          <cell r="M253">
            <v>0</v>
          </cell>
          <cell r="N253">
            <v>0</v>
          </cell>
          <cell r="O253">
            <v>2435.5700000000002</v>
          </cell>
          <cell r="P253">
            <v>2528.0219999999999</v>
          </cell>
          <cell r="Q253" t="str">
            <v xml:space="preserve">8S SECT PROB                </v>
          </cell>
          <cell r="R253" t="str">
            <v xml:space="preserve">054 </v>
          </cell>
        </row>
        <row r="254">
          <cell r="A254" t="str">
            <v>H4008S</v>
          </cell>
          <cell r="B254" t="str">
            <v>8S PROBE</v>
          </cell>
          <cell r="C254" t="str">
            <v xml:space="preserve">Demo-U/S              </v>
          </cell>
          <cell r="D254">
            <v>48720.85</v>
          </cell>
          <cell r="E254">
            <v>45504.153999999995</v>
          </cell>
          <cell r="F254">
            <v>52830.75</v>
          </cell>
          <cell r="G254">
            <v>-4109.8999999999996</v>
          </cell>
          <cell r="H254">
            <v>10063</v>
          </cell>
          <cell r="I254">
            <v>0</v>
          </cell>
          <cell r="J254">
            <v>0</v>
          </cell>
          <cell r="K254">
            <v>0</v>
          </cell>
          <cell r="L254">
            <v>-15119.04</v>
          </cell>
          <cell r="M254">
            <v>0</v>
          </cell>
          <cell r="N254">
            <v>946.14</v>
          </cell>
          <cell r="O254">
            <v>2435.5700000000002</v>
          </cell>
          <cell r="P254">
            <v>2528.0219999999999</v>
          </cell>
          <cell r="Q254" t="str">
            <v xml:space="preserve">8S SECT PROB                </v>
          </cell>
          <cell r="R254" t="str">
            <v xml:space="preserve">054 </v>
          </cell>
        </row>
        <row r="255">
          <cell r="A255" t="str">
            <v>H4008S</v>
          </cell>
          <cell r="B255" t="str">
            <v>8S PROBE</v>
          </cell>
          <cell r="C255" t="str">
            <v xml:space="preserve">Consign-U/S           </v>
          </cell>
          <cell r="D255">
            <v>9116.86</v>
          </cell>
          <cell r="F255">
            <v>10063</v>
          </cell>
          <cell r="G255">
            <v>-946.14</v>
          </cell>
          <cell r="H255">
            <v>0</v>
          </cell>
          <cell r="I255">
            <v>0</v>
          </cell>
          <cell r="J255">
            <v>0</v>
          </cell>
          <cell r="K255">
            <v>0</v>
          </cell>
          <cell r="L255">
            <v>0</v>
          </cell>
          <cell r="M255">
            <v>0</v>
          </cell>
          <cell r="N255">
            <v>-946.14</v>
          </cell>
          <cell r="O255">
            <v>2435.5700000000002</v>
          </cell>
          <cell r="P255">
            <v>2528.0219999999999</v>
          </cell>
          <cell r="Q255" t="str">
            <v xml:space="preserve">8S SECT PROB                </v>
          </cell>
          <cell r="R255" t="str">
            <v xml:space="preserve">054 </v>
          </cell>
        </row>
        <row r="256">
          <cell r="A256" t="str">
            <v>H4008S</v>
          </cell>
          <cell r="B256" t="str">
            <v>8S PROBE</v>
          </cell>
          <cell r="C256" t="str">
            <v xml:space="preserve">FIELD-U/S             </v>
          </cell>
          <cell r="D256">
            <v>-5031.5</v>
          </cell>
          <cell r="F256">
            <v>0</v>
          </cell>
          <cell r="G256">
            <v>-5031.5</v>
          </cell>
          <cell r="H256">
            <v>7559.52</v>
          </cell>
          <cell r="I256">
            <v>0</v>
          </cell>
          <cell r="J256">
            <v>0</v>
          </cell>
          <cell r="K256">
            <v>0</v>
          </cell>
          <cell r="L256">
            <v>-12591.02</v>
          </cell>
          <cell r="M256">
            <v>0</v>
          </cell>
          <cell r="N256">
            <v>0</v>
          </cell>
          <cell r="O256">
            <v>2435.5700000000002</v>
          </cell>
          <cell r="P256">
            <v>2528.0219999999999</v>
          </cell>
          <cell r="Q256" t="str">
            <v xml:space="preserve">8S SECT PROB                </v>
          </cell>
          <cell r="R256" t="str">
            <v xml:space="preserve">054 </v>
          </cell>
        </row>
        <row r="257">
          <cell r="A257" t="str">
            <v>H40092L</v>
          </cell>
          <cell r="B257" t="e">
            <v>#N/A</v>
          </cell>
          <cell r="C257" t="str">
            <v xml:space="preserve">ULTRASOUND DIST       </v>
          </cell>
          <cell r="D257">
            <v>9438</v>
          </cell>
          <cell r="E257">
            <v>4626.3500000000004</v>
          </cell>
          <cell r="F257">
            <v>9438</v>
          </cell>
          <cell r="G257">
            <v>0</v>
          </cell>
          <cell r="H257">
            <v>0</v>
          </cell>
          <cell r="I257">
            <v>0</v>
          </cell>
          <cell r="J257">
            <v>0</v>
          </cell>
          <cell r="K257">
            <v>0</v>
          </cell>
          <cell r="L257">
            <v>0</v>
          </cell>
          <cell r="M257">
            <v>0</v>
          </cell>
          <cell r="N257">
            <v>0</v>
          </cell>
          <cell r="O257">
            <v>925.27</v>
          </cell>
          <cell r="P257">
            <v>1887.6</v>
          </cell>
          <cell r="Q257" t="str">
            <v xml:space="preserve">PDI U/G                     </v>
          </cell>
          <cell r="R257" t="str">
            <v xml:space="preserve">042 </v>
          </cell>
        </row>
        <row r="258">
          <cell r="A258" t="str">
            <v>H4009K</v>
          </cell>
          <cell r="B258" t="e">
            <v>#N/A</v>
          </cell>
          <cell r="C258" t="str">
            <v xml:space="preserve">ULTRASOUND DIST       </v>
          </cell>
          <cell r="D258">
            <v>30201.23</v>
          </cell>
          <cell r="E258">
            <v>7111.9</v>
          </cell>
          <cell r="F258">
            <v>0</v>
          </cell>
          <cell r="G258">
            <v>30201.23</v>
          </cell>
          <cell r="H258">
            <v>0</v>
          </cell>
          <cell r="I258">
            <v>0</v>
          </cell>
          <cell r="J258">
            <v>0</v>
          </cell>
          <cell r="K258">
            <v>30201.23</v>
          </cell>
          <cell r="L258">
            <v>0</v>
          </cell>
          <cell r="M258">
            <v>0</v>
          </cell>
          <cell r="N258">
            <v>0</v>
          </cell>
          <cell r="O258">
            <v>3460.78</v>
          </cell>
          <cell r="P258">
            <v>3902.0320000000002</v>
          </cell>
          <cell r="Q258" t="str">
            <v xml:space="preserve">00172WAT-B                  </v>
          </cell>
          <cell r="R258" t="str">
            <v xml:space="preserve">038 </v>
          </cell>
        </row>
        <row r="259">
          <cell r="A259" t="str">
            <v>H4009KA</v>
          </cell>
          <cell r="B259" t="e">
            <v>#N/A</v>
          </cell>
          <cell r="C259" t="str">
            <v xml:space="preserve">ULTRASOUND DIST       </v>
          </cell>
          <cell r="D259">
            <v>14254.68</v>
          </cell>
          <cell r="E259" t="e">
            <v>#N/A</v>
          </cell>
          <cell r="F259">
            <v>0</v>
          </cell>
          <cell r="G259">
            <v>14254.68</v>
          </cell>
          <cell r="H259">
            <v>-4219.2299999999996</v>
          </cell>
          <cell r="I259">
            <v>0</v>
          </cell>
          <cell r="J259">
            <v>-3651.95</v>
          </cell>
          <cell r="K259">
            <v>51947.48</v>
          </cell>
          <cell r="L259">
            <v>-29821.62</v>
          </cell>
          <cell r="M259">
            <v>0</v>
          </cell>
          <cell r="N259">
            <v>0</v>
          </cell>
          <cell r="O259">
            <v>3742.12</v>
          </cell>
          <cell r="P259">
            <v>4219.2380000000003</v>
          </cell>
          <cell r="Q259" t="str">
            <v xml:space="preserve">00172YAT-B                  </v>
          </cell>
          <cell r="R259" t="str">
            <v xml:space="preserve">038 </v>
          </cell>
        </row>
        <row r="260">
          <cell r="A260" t="str">
            <v>H4010JA</v>
          </cell>
          <cell r="B260" t="e">
            <v>#N/A</v>
          </cell>
          <cell r="C260" t="str">
            <v xml:space="preserve">ULTRASOUND DIST       </v>
          </cell>
          <cell r="D260">
            <v>7179.12</v>
          </cell>
          <cell r="E260">
            <v>6526.5</v>
          </cell>
          <cell r="F260">
            <v>7179.12</v>
          </cell>
          <cell r="G260">
            <v>0</v>
          </cell>
          <cell r="H260">
            <v>0</v>
          </cell>
          <cell r="I260">
            <v>0</v>
          </cell>
          <cell r="J260">
            <v>0</v>
          </cell>
          <cell r="K260">
            <v>0</v>
          </cell>
          <cell r="L260">
            <v>0</v>
          </cell>
          <cell r="M260">
            <v>0</v>
          </cell>
          <cell r="N260">
            <v>0</v>
          </cell>
          <cell r="O260">
            <v>652.64700000000005</v>
          </cell>
          <cell r="P260">
            <v>652.64700000000005</v>
          </cell>
          <cell r="Q260" t="str">
            <v xml:space="preserve">340LP-KIT                   </v>
          </cell>
          <cell r="R260" t="str">
            <v xml:space="preserve">038 </v>
          </cell>
        </row>
        <row r="261">
          <cell r="A261" t="str">
            <v>H40112L</v>
          </cell>
          <cell r="B261" t="e">
            <v>#N/A</v>
          </cell>
          <cell r="C261" t="str">
            <v xml:space="preserve">ULTRASOUND DIST       </v>
          </cell>
          <cell r="D261">
            <v>5093.1499999999996</v>
          </cell>
          <cell r="E261">
            <v>2978.64</v>
          </cell>
          <cell r="F261">
            <v>914.1</v>
          </cell>
          <cell r="G261">
            <v>4179.05</v>
          </cell>
          <cell r="H261">
            <v>-5438.35</v>
          </cell>
          <cell r="I261">
            <v>0</v>
          </cell>
          <cell r="J261">
            <v>0</v>
          </cell>
          <cell r="K261">
            <v>11296.81</v>
          </cell>
          <cell r="L261">
            <v>-1679.41</v>
          </cell>
          <cell r="M261">
            <v>0</v>
          </cell>
          <cell r="N261">
            <v>0</v>
          </cell>
          <cell r="O261">
            <v>111.25</v>
          </cell>
          <cell r="P261">
            <v>144.71</v>
          </cell>
          <cell r="Q261" t="str">
            <v xml:space="preserve">CWD HW                      </v>
          </cell>
          <cell r="R261" t="str">
            <v xml:space="preserve">042 </v>
          </cell>
        </row>
        <row r="262">
          <cell r="A262" t="str">
            <v>H40122L</v>
          </cell>
          <cell r="B262" t="e">
            <v>#N/A</v>
          </cell>
          <cell r="C262" t="str">
            <v xml:space="preserve">ULTRASOUND DIST       </v>
          </cell>
          <cell r="D262">
            <v>89223.39</v>
          </cell>
          <cell r="E262">
            <v>2528.67</v>
          </cell>
          <cell r="F262">
            <v>28187.5</v>
          </cell>
          <cell r="G262">
            <v>61035.89</v>
          </cell>
          <cell r="H262">
            <v>-63455.76</v>
          </cell>
          <cell r="I262">
            <v>0</v>
          </cell>
          <cell r="J262">
            <v>0</v>
          </cell>
          <cell r="K262">
            <v>172771.3</v>
          </cell>
          <cell r="L262">
            <v>-48279.65</v>
          </cell>
          <cell r="M262">
            <v>0</v>
          </cell>
          <cell r="N262">
            <v>0</v>
          </cell>
          <cell r="O262">
            <v>81.569999999999993</v>
          </cell>
          <cell r="P262">
            <v>2562.5</v>
          </cell>
          <cell r="Q262" t="str">
            <v xml:space="preserve">AFFL ITEM                   </v>
          </cell>
          <cell r="R262" t="str">
            <v xml:space="preserve">045 </v>
          </cell>
        </row>
        <row r="263">
          <cell r="A263" t="str">
            <v>H40122L</v>
          </cell>
          <cell r="B263" t="e">
            <v>#N/A</v>
          </cell>
          <cell r="C263" t="str">
            <v xml:space="preserve">INTL ULTRA            </v>
          </cell>
          <cell r="D263">
            <v>5125</v>
          </cell>
          <cell r="F263">
            <v>0</v>
          </cell>
          <cell r="G263">
            <v>5125</v>
          </cell>
          <cell r="H263">
            <v>45961.86</v>
          </cell>
          <cell r="I263">
            <v>0</v>
          </cell>
          <cell r="J263">
            <v>0</v>
          </cell>
          <cell r="K263">
            <v>0</v>
          </cell>
          <cell r="L263">
            <v>-40836.86</v>
          </cell>
          <cell r="M263">
            <v>0</v>
          </cell>
          <cell r="N263">
            <v>0</v>
          </cell>
          <cell r="O263">
            <v>81.569999999999993</v>
          </cell>
          <cell r="P263">
            <v>2562.5</v>
          </cell>
          <cell r="Q263" t="str">
            <v xml:space="preserve">AFFL ITEM                   </v>
          </cell>
          <cell r="R263" t="str">
            <v xml:space="preserve">045 </v>
          </cell>
        </row>
        <row r="264">
          <cell r="A264" t="str">
            <v>H4012L</v>
          </cell>
          <cell r="B264" t="str">
            <v>I12L PROBE</v>
          </cell>
          <cell r="C264" t="str">
            <v xml:space="preserve">Demo-U/S              </v>
          </cell>
          <cell r="D264">
            <v>178050.75</v>
          </cell>
          <cell r="E264">
            <v>170159.16</v>
          </cell>
          <cell r="F264">
            <v>102160.38</v>
          </cell>
          <cell r="G264">
            <v>75890.37</v>
          </cell>
          <cell r="H264">
            <v>78264.81</v>
          </cell>
          <cell r="I264">
            <v>0</v>
          </cell>
          <cell r="J264">
            <v>0</v>
          </cell>
          <cell r="K264">
            <v>0</v>
          </cell>
          <cell r="L264">
            <v>-13041.78</v>
          </cell>
          <cell r="M264">
            <v>0</v>
          </cell>
          <cell r="N264">
            <v>10667.34</v>
          </cell>
          <cell r="O264">
            <v>1770.26</v>
          </cell>
          <cell r="P264">
            <v>2762.16</v>
          </cell>
          <cell r="Q264" t="str">
            <v xml:space="preserve">I12L LIN PRO                </v>
          </cell>
          <cell r="R264" t="str">
            <v xml:space="preserve">054 </v>
          </cell>
        </row>
        <row r="265">
          <cell r="A265" t="str">
            <v>H4012L</v>
          </cell>
          <cell r="B265" t="str">
            <v>I12L PROBE</v>
          </cell>
          <cell r="C265" t="str">
            <v xml:space="preserve">Consign-U/S           </v>
          </cell>
          <cell r="D265">
            <v>12743.5</v>
          </cell>
          <cell r="F265">
            <v>17389.03</v>
          </cell>
          <cell r="G265">
            <v>-4645.53</v>
          </cell>
          <cell r="H265">
            <v>0</v>
          </cell>
          <cell r="I265">
            <v>0</v>
          </cell>
          <cell r="J265">
            <v>0</v>
          </cell>
          <cell r="K265">
            <v>0</v>
          </cell>
          <cell r="L265">
            <v>0</v>
          </cell>
          <cell r="M265">
            <v>0</v>
          </cell>
          <cell r="N265">
            <v>-4645.53</v>
          </cell>
          <cell r="O265">
            <v>1770.26</v>
          </cell>
          <cell r="P265">
            <v>2762.16</v>
          </cell>
          <cell r="Q265" t="str">
            <v xml:space="preserve">I12L LIN PRO                </v>
          </cell>
          <cell r="R265" t="str">
            <v xml:space="preserve">054 </v>
          </cell>
        </row>
        <row r="266">
          <cell r="A266" t="str">
            <v>H4012L</v>
          </cell>
          <cell r="B266" t="str">
            <v>I12L PROBE</v>
          </cell>
          <cell r="C266" t="str">
            <v xml:space="preserve">INTL ULTRA            </v>
          </cell>
          <cell r="D266">
            <v>11107.27</v>
          </cell>
          <cell r="F266">
            <v>0</v>
          </cell>
          <cell r="G266">
            <v>11107.27</v>
          </cell>
          <cell r="H266">
            <v>106034.47</v>
          </cell>
          <cell r="I266">
            <v>0</v>
          </cell>
          <cell r="J266">
            <v>0</v>
          </cell>
          <cell r="K266">
            <v>0</v>
          </cell>
          <cell r="L266">
            <v>-94927.2</v>
          </cell>
          <cell r="M266">
            <v>0</v>
          </cell>
          <cell r="N266">
            <v>0</v>
          </cell>
          <cell r="O266">
            <v>1770.26</v>
          </cell>
          <cell r="P266">
            <v>2762.16</v>
          </cell>
          <cell r="Q266" t="str">
            <v xml:space="preserve">I12L LIN PRO                </v>
          </cell>
          <cell r="R266" t="str">
            <v xml:space="preserve">054 </v>
          </cell>
        </row>
        <row r="267">
          <cell r="A267" t="str">
            <v>H40172LB</v>
          </cell>
          <cell r="B267" t="e">
            <v>#N/A</v>
          </cell>
          <cell r="C267" t="str">
            <v xml:space="preserve">ULTRASOUND DIST       </v>
          </cell>
          <cell r="D267">
            <v>-28233.62</v>
          </cell>
          <cell r="E267" t="e">
            <v>#N/A</v>
          </cell>
          <cell r="F267">
            <v>0</v>
          </cell>
          <cell r="G267">
            <v>-28233.62</v>
          </cell>
          <cell r="H267">
            <v>-23149.9</v>
          </cell>
          <cell r="I267">
            <v>0</v>
          </cell>
          <cell r="J267">
            <v>0</v>
          </cell>
          <cell r="K267">
            <v>0</v>
          </cell>
          <cell r="L267">
            <v>-5083.72</v>
          </cell>
          <cell r="M267">
            <v>0</v>
          </cell>
          <cell r="N267">
            <v>0</v>
          </cell>
          <cell r="O267">
            <v>13897.12</v>
          </cell>
          <cell r="P267">
            <v>23149.901999999998</v>
          </cell>
          <cell r="Q267" t="str">
            <v xml:space="preserve">L500 PRO                    </v>
          </cell>
          <cell r="R267" t="str">
            <v xml:space="preserve">042 </v>
          </cell>
        </row>
        <row r="268">
          <cell r="A268" t="str">
            <v>H40172LB</v>
          </cell>
          <cell r="B268" t="e">
            <v>#N/A</v>
          </cell>
          <cell r="C268" t="str">
            <v xml:space="preserve">Demo-U/S              </v>
          </cell>
          <cell r="D268">
            <v>-46299.8</v>
          </cell>
          <cell r="E268">
            <v>0</v>
          </cell>
          <cell r="F268">
            <v>0</v>
          </cell>
          <cell r="G268">
            <v>-46299.8</v>
          </cell>
          <cell r="H268">
            <v>23149.9</v>
          </cell>
          <cell r="I268">
            <v>0</v>
          </cell>
          <cell r="J268">
            <v>0</v>
          </cell>
          <cell r="K268">
            <v>0</v>
          </cell>
          <cell r="L268">
            <v>-69449.7</v>
          </cell>
          <cell r="M268">
            <v>0</v>
          </cell>
          <cell r="N268">
            <v>0</v>
          </cell>
          <cell r="O268">
            <v>13897.12</v>
          </cell>
          <cell r="P268">
            <v>23149.901999999998</v>
          </cell>
          <cell r="Q268" t="str">
            <v xml:space="preserve">L500 PRO                    </v>
          </cell>
          <cell r="R268" t="str">
            <v xml:space="preserve">042 </v>
          </cell>
        </row>
        <row r="269">
          <cell r="A269" t="str">
            <v>H40172LC</v>
          </cell>
          <cell r="B269" t="e">
            <v>#N/A</v>
          </cell>
          <cell r="C269" t="str">
            <v xml:space="preserve">INTL ULTRA            </v>
          </cell>
          <cell r="D269">
            <v>-23109.03</v>
          </cell>
          <cell r="F269">
            <v>0</v>
          </cell>
          <cell r="G269">
            <v>-23109.03</v>
          </cell>
          <cell r="H269">
            <v>0</v>
          </cell>
          <cell r="I269">
            <v>0</v>
          </cell>
          <cell r="J269">
            <v>0</v>
          </cell>
          <cell r="K269">
            <v>0</v>
          </cell>
          <cell r="L269">
            <v>-23109.03</v>
          </cell>
          <cell r="M269">
            <v>0</v>
          </cell>
          <cell r="N269">
            <v>0</v>
          </cell>
          <cell r="O269">
            <v>13883.43</v>
          </cell>
          <cell r="P269">
            <v>23109.035</v>
          </cell>
          <cell r="Q269" t="str">
            <v xml:space="preserve">L500 PRO                    </v>
          </cell>
          <cell r="R269" t="str">
            <v xml:space="preserve">042 </v>
          </cell>
        </row>
        <row r="270">
          <cell r="A270" t="str">
            <v>H40202LA</v>
          </cell>
          <cell r="B270" t="e">
            <v>#N/A</v>
          </cell>
          <cell r="C270" t="str">
            <v xml:space="preserve">ULTRASOUND DIST       </v>
          </cell>
          <cell r="D270">
            <v>55434.63</v>
          </cell>
          <cell r="E270" t="e">
            <v>#N/A</v>
          </cell>
          <cell r="F270">
            <v>0</v>
          </cell>
          <cell r="G270">
            <v>55434.63</v>
          </cell>
          <cell r="H270">
            <v>0</v>
          </cell>
          <cell r="I270">
            <v>0</v>
          </cell>
          <cell r="J270">
            <v>0</v>
          </cell>
          <cell r="K270">
            <v>55434.63</v>
          </cell>
          <cell r="L270">
            <v>0</v>
          </cell>
          <cell r="M270">
            <v>0</v>
          </cell>
          <cell r="N270">
            <v>0</v>
          </cell>
          <cell r="O270">
            <v>16361.038</v>
          </cell>
          <cell r="P270">
            <v>22570.745999999999</v>
          </cell>
          <cell r="Q270" t="str">
            <v xml:space="preserve">GE YOKOGAWA                 </v>
          </cell>
          <cell r="R270" t="str">
            <v xml:space="preserve">042 </v>
          </cell>
        </row>
        <row r="271">
          <cell r="A271" t="str">
            <v>H40202LB</v>
          </cell>
          <cell r="B271" t="e">
            <v>#N/A</v>
          </cell>
          <cell r="C271" t="str">
            <v xml:space="preserve">ULTRASOUND DIST       </v>
          </cell>
          <cell r="D271">
            <v>-53366.68</v>
          </cell>
          <cell r="E271" t="e">
            <v>#N/A</v>
          </cell>
          <cell r="F271">
            <v>481137.99</v>
          </cell>
          <cell r="G271">
            <v>-534504.67000000004</v>
          </cell>
          <cell r="H271">
            <v>-1398522.24</v>
          </cell>
          <cell r="I271">
            <v>0</v>
          </cell>
          <cell r="J271">
            <v>0</v>
          </cell>
          <cell r="K271">
            <v>1076180.1499999999</v>
          </cell>
          <cell r="L271">
            <v>-212162.58</v>
          </cell>
          <cell r="M271">
            <v>0</v>
          </cell>
          <cell r="N271">
            <v>0</v>
          </cell>
          <cell r="O271">
            <v>14339.59</v>
          </cell>
          <cell r="P271">
            <v>18673.645</v>
          </cell>
          <cell r="Q271" t="str">
            <v xml:space="preserve">AFFIL PART                  </v>
          </cell>
          <cell r="R271" t="str">
            <v xml:space="preserve">042 </v>
          </cell>
        </row>
        <row r="272">
          <cell r="A272" t="str">
            <v>H40202LB</v>
          </cell>
          <cell r="B272" t="str">
            <v>logiq 500 pro usa 120 v</v>
          </cell>
          <cell r="C272" t="str">
            <v xml:space="preserve">Demo-U/S              </v>
          </cell>
          <cell r="D272">
            <v>453751.19</v>
          </cell>
          <cell r="E272">
            <v>0</v>
          </cell>
          <cell r="F272">
            <v>618605.98</v>
          </cell>
          <cell r="G272">
            <v>-164854.79</v>
          </cell>
          <cell r="H272">
            <v>180775.88</v>
          </cell>
          <cell r="I272">
            <v>0</v>
          </cell>
          <cell r="J272">
            <v>0</v>
          </cell>
          <cell r="K272">
            <v>0</v>
          </cell>
          <cell r="L272">
            <v>-364304.31</v>
          </cell>
          <cell r="M272">
            <v>0</v>
          </cell>
          <cell r="N272">
            <v>18673.64</v>
          </cell>
          <cell r="O272">
            <v>14339.59</v>
          </cell>
          <cell r="P272">
            <v>18673.645</v>
          </cell>
          <cell r="Q272" t="str">
            <v xml:space="preserve">AFFIL PART                  </v>
          </cell>
          <cell r="R272" t="str">
            <v xml:space="preserve">042 </v>
          </cell>
        </row>
        <row r="273">
          <cell r="A273" t="str">
            <v>H40202LB</v>
          </cell>
          <cell r="B273" t="e">
            <v>#N/A</v>
          </cell>
          <cell r="C273" t="str">
            <v xml:space="preserve">Consign-U/S           </v>
          </cell>
          <cell r="D273">
            <v>50060.36</v>
          </cell>
          <cell r="F273">
            <v>68734</v>
          </cell>
          <cell r="G273">
            <v>-18673.64</v>
          </cell>
          <cell r="H273">
            <v>0</v>
          </cell>
          <cell r="I273">
            <v>0</v>
          </cell>
          <cell r="J273">
            <v>0</v>
          </cell>
          <cell r="K273">
            <v>0</v>
          </cell>
          <cell r="L273">
            <v>0</v>
          </cell>
          <cell r="M273">
            <v>0</v>
          </cell>
          <cell r="N273">
            <v>-18673.64</v>
          </cell>
          <cell r="O273">
            <v>14339.59</v>
          </cell>
          <cell r="P273">
            <v>18673.645</v>
          </cell>
          <cell r="Q273" t="str">
            <v xml:space="preserve">AFFIL PART                  </v>
          </cell>
          <cell r="R273" t="str">
            <v xml:space="preserve">042 </v>
          </cell>
        </row>
        <row r="274">
          <cell r="A274" t="str">
            <v>H40202LB</v>
          </cell>
          <cell r="B274" t="e">
            <v>#N/A</v>
          </cell>
          <cell r="C274" t="str">
            <v xml:space="preserve">INTL ULTRA            </v>
          </cell>
          <cell r="D274">
            <v>18673.650000000001</v>
          </cell>
          <cell r="F274">
            <v>0</v>
          </cell>
          <cell r="G274">
            <v>18673.650000000001</v>
          </cell>
          <cell r="H274">
            <v>1315352.28</v>
          </cell>
          <cell r="I274">
            <v>0</v>
          </cell>
          <cell r="J274">
            <v>0</v>
          </cell>
          <cell r="K274">
            <v>0</v>
          </cell>
          <cell r="L274">
            <v>-1296678.6299999999</v>
          </cell>
          <cell r="M274">
            <v>0</v>
          </cell>
          <cell r="N274">
            <v>0</v>
          </cell>
          <cell r="O274">
            <v>14339.59</v>
          </cell>
          <cell r="P274">
            <v>18673.645</v>
          </cell>
          <cell r="Q274" t="str">
            <v xml:space="preserve">AFFIL PART                  </v>
          </cell>
          <cell r="R274" t="str">
            <v xml:space="preserve">042 </v>
          </cell>
        </row>
        <row r="275">
          <cell r="A275" t="str">
            <v>H40202LC</v>
          </cell>
          <cell r="B275" t="e">
            <v>#N/A</v>
          </cell>
          <cell r="C275" t="str">
            <v xml:space="preserve">ULTRASOUND DIST       </v>
          </cell>
          <cell r="D275">
            <v>-60197.279999999999</v>
          </cell>
          <cell r="E275" t="e">
            <v>#N/A</v>
          </cell>
          <cell r="F275">
            <v>0</v>
          </cell>
          <cell r="G275">
            <v>-60197.279999999999</v>
          </cell>
          <cell r="H275">
            <v>-60197.279999999999</v>
          </cell>
          <cell r="I275">
            <v>0</v>
          </cell>
          <cell r="J275">
            <v>0</v>
          </cell>
          <cell r="K275">
            <v>0</v>
          </cell>
          <cell r="L275">
            <v>0</v>
          </cell>
          <cell r="M275">
            <v>0</v>
          </cell>
          <cell r="N275">
            <v>0</v>
          </cell>
          <cell r="O275">
            <v>14326.26</v>
          </cell>
          <cell r="P275">
            <v>18656.466</v>
          </cell>
          <cell r="Q275" t="str">
            <v xml:space="preserve">ASSEMBLY                    </v>
          </cell>
          <cell r="R275" t="str">
            <v xml:space="preserve">042 </v>
          </cell>
        </row>
        <row r="276">
          <cell r="A276" t="str">
            <v>H40202LP</v>
          </cell>
          <cell r="B276" t="e">
            <v>#N/A</v>
          </cell>
          <cell r="C276" t="str">
            <v xml:space="preserve">ULTRASOUND DIST       </v>
          </cell>
          <cell r="D276">
            <v>34677.199999999997</v>
          </cell>
          <cell r="E276">
            <v>133394.04</v>
          </cell>
          <cell r="F276">
            <v>0</v>
          </cell>
          <cell r="G276">
            <v>34677.199999999997</v>
          </cell>
          <cell r="H276">
            <v>0</v>
          </cell>
          <cell r="I276">
            <v>0</v>
          </cell>
          <cell r="J276">
            <v>0</v>
          </cell>
          <cell r="K276">
            <v>34677.199999999997</v>
          </cell>
          <cell r="L276">
            <v>0</v>
          </cell>
          <cell r="M276">
            <v>0</v>
          </cell>
          <cell r="N276">
            <v>0</v>
          </cell>
          <cell r="O276">
            <v>22366.86</v>
          </cell>
          <cell r="P276">
            <v>29162.120999999999</v>
          </cell>
          <cell r="Q276" t="str">
            <v xml:space="preserve">AFFL ITEM                   </v>
          </cell>
          <cell r="R276" t="str">
            <v xml:space="preserve">042 </v>
          </cell>
        </row>
        <row r="277">
          <cell r="A277" t="str">
            <v>H40212LA</v>
          </cell>
          <cell r="B277" t="str">
            <v>546L PROBE</v>
          </cell>
          <cell r="C277" t="str">
            <v xml:space="preserve">ULTRASOUND DIST       </v>
          </cell>
          <cell r="D277">
            <v>83456.81</v>
          </cell>
          <cell r="E277">
            <v>65809.679999999993</v>
          </cell>
          <cell r="F277">
            <v>46290.65</v>
          </cell>
          <cell r="G277">
            <v>37166.160000000003</v>
          </cell>
          <cell r="H277">
            <v>-99257</v>
          </cell>
          <cell r="I277">
            <v>0</v>
          </cell>
          <cell r="J277">
            <v>0</v>
          </cell>
          <cell r="K277">
            <v>176113.48</v>
          </cell>
          <cell r="L277">
            <v>-39690.32</v>
          </cell>
          <cell r="M277">
            <v>0</v>
          </cell>
          <cell r="N277">
            <v>0</v>
          </cell>
          <cell r="O277">
            <v>2725.17</v>
          </cell>
          <cell r="P277">
            <v>3586.2289999999998</v>
          </cell>
          <cell r="Q277" t="str">
            <v xml:space="preserve">546L PROBE                  </v>
          </cell>
          <cell r="R277" t="str">
            <v xml:space="preserve">040 </v>
          </cell>
        </row>
        <row r="278">
          <cell r="A278" t="str">
            <v>H40212LA</v>
          </cell>
          <cell r="B278" t="str">
            <v>546L PROBE</v>
          </cell>
          <cell r="C278" t="str">
            <v xml:space="preserve">Demo-U/S              </v>
          </cell>
          <cell r="D278">
            <v>151050.76999999999</v>
          </cell>
          <cell r="E278">
            <v>111166.916</v>
          </cell>
          <cell r="F278">
            <v>133085.6</v>
          </cell>
          <cell r="G278">
            <v>17965.169999999998</v>
          </cell>
          <cell r="H278">
            <v>49755.92</v>
          </cell>
          <cell r="I278">
            <v>0</v>
          </cell>
          <cell r="J278">
            <v>0</v>
          </cell>
          <cell r="K278">
            <v>0</v>
          </cell>
          <cell r="L278">
            <v>-38963.199999999997</v>
          </cell>
          <cell r="M278">
            <v>0</v>
          </cell>
          <cell r="N278">
            <v>7172.45</v>
          </cell>
          <cell r="O278">
            <v>2725.17</v>
          </cell>
          <cell r="P278">
            <v>3586.2289999999998</v>
          </cell>
          <cell r="Q278" t="str">
            <v xml:space="preserve">546L PROBE                  </v>
          </cell>
          <cell r="R278" t="str">
            <v xml:space="preserve">040 </v>
          </cell>
        </row>
        <row r="279">
          <cell r="A279" t="str">
            <v>H40212LA</v>
          </cell>
          <cell r="B279" t="str">
            <v>546L PROBE</v>
          </cell>
          <cell r="C279" t="str">
            <v xml:space="preserve">FIELD-U/S             </v>
          </cell>
          <cell r="D279">
            <v>6479.39</v>
          </cell>
          <cell r="F279">
            <v>2893.17</v>
          </cell>
          <cell r="G279">
            <v>3586.22</v>
          </cell>
          <cell r="H279">
            <v>3586.23</v>
          </cell>
          <cell r="I279">
            <v>0</v>
          </cell>
          <cell r="J279">
            <v>0</v>
          </cell>
          <cell r="K279">
            <v>0</v>
          </cell>
          <cell r="L279">
            <v>-0.01</v>
          </cell>
          <cell r="M279">
            <v>0</v>
          </cell>
          <cell r="N279">
            <v>0</v>
          </cell>
          <cell r="O279">
            <v>2725.17</v>
          </cell>
          <cell r="P279">
            <v>3586.2289999999998</v>
          </cell>
          <cell r="Q279" t="str">
            <v xml:space="preserve">546L PROBE                  </v>
          </cell>
          <cell r="R279" t="str">
            <v xml:space="preserve">040 </v>
          </cell>
        </row>
        <row r="280">
          <cell r="A280" t="str">
            <v>H40212LB</v>
          </cell>
          <cell r="B280" t="str">
            <v>739L PROBE</v>
          </cell>
          <cell r="C280" t="str">
            <v xml:space="preserve">ULTRASOUND DIST       </v>
          </cell>
          <cell r="D280">
            <v>103317.53</v>
          </cell>
          <cell r="E280">
            <v>50216</v>
          </cell>
          <cell r="F280">
            <v>171410.43</v>
          </cell>
          <cell r="G280">
            <v>-68092.899999999994</v>
          </cell>
          <cell r="H280">
            <v>-320547.46000000002</v>
          </cell>
          <cell r="I280">
            <v>0</v>
          </cell>
          <cell r="J280">
            <v>0</v>
          </cell>
          <cell r="K280">
            <v>341459.91</v>
          </cell>
          <cell r="L280">
            <v>-89005.35</v>
          </cell>
          <cell r="M280">
            <v>0</v>
          </cell>
          <cell r="N280">
            <v>0</v>
          </cell>
          <cell r="O280">
            <v>2901.5</v>
          </cell>
          <cell r="P280">
            <v>2315.6390000000001</v>
          </cell>
          <cell r="Q280" t="str">
            <v xml:space="preserve">AFFL ITEM                   </v>
          </cell>
          <cell r="R280" t="str">
            <v xml:space="preserve">040 </v>
          </cell>
        </row>
        <row r="281">
          <cell r="A281" t="str">
            <v>H40212LB</v>
          </cell>
          <cell r="B281" t="str">
            <v>739L PROBE</v>
          </cell>
          <cell r="C281" t="str">
            <v xml:space="preserve">Demo-U/S              </v>
          </cell>
          <cell r="D281">
            <v>210880.67</v>
          </cell>
          <cell r="E281">
            <v>99585.111999999994</v>
          </cell>
          <cell r="F281">
            <v>202320.51</v>
          </cell>
          <cell r="G281">
            <v>8560.16</v>
          </cell>
          <cell r="H281">
            <v>72903.839999999997</v>
          </cell>
          <cell r="I281">
            <v>0</v>
          </cell>
          <cell r="J281">
            <v>0</v>
          </cell>
          <cell r="K281">
            <v>0</v>
          </cell>
          <cell r="L281">
            <v>-64343.68</v>
          </cell>
          <cell r="M281">
            <v>0</v>
          </cell>
          <cell r="N281">
            <v>0</v>
          </cell>
          <cell r="O281">
            <v>2901.5</v>
          </cell>
          <cell r="P281">
            <v>2315.6390000000001</v>
          </cell>
          <cell r="Q281" t="str">
            <v xml:space="preserve">AFFL ITEM                   </v>
          </cell>
          <cell r="R281" t="str">
            <v xml:space="preserve">040 </v>
          </cell>
        </row>
        <row r="282">
          <cell r="A282" t="str">
            <v>H40212LB</v>
          </cell>
          <cell r="B282" t="str">
            <v>739L PROBE</v>
          </cell>
          <cell r="C282" t="str">
            <v xml:space="preserve">INTL ULTRA            </v>
          </cell>
          <cell r="D282">
            <v>8667.44</v>
          </cell>
          <cell r="F282">
            <v>0</v>
          </cell>
          <cell r="G282">
            <v>8667.44</v>
          </cell>
          <cell r="H282">
            <v>246811.68</v>
          </cell>
          <cell r="I282">
            <v>0</v>
          </cell>
          <cell r="J282">
            <v>0</v>
          </cell>
          <cell r="K282">
            <v>0</v>
          </cell>
          <cell r="L282">
            <v>-235828.6</v>
          </cell>
          <cell r="M282">
            <v>0</v>
          </cell>
          <cell r="N282">
            <v>-2315.64</v>
          </cell>
          <cell r="O282">
            <v>2901.5</v>
          </cell>
          <cell r="P282">
            <v>2315.6390000000001</v>
          </cell>
          <cell r="Q282" t="str">
            <v xml:space="preserve">AFFL ITEM                   </v>
          </cell>
          <cell r="R282" t="str">
            <v xml:space="preserve">040 </v>
          </cell>
        </row>
        <row r="283">
          <cell r="A283" t="str">
            <v>H40212LB</v>
          </cell>
          <cell r="B283" t="str">
            <v>739L PROBE</v>
          </cell>
          <cell r="C283" t="str">
            <v xml:space="preserve">FIELD-U/S             </v>
          </cell>
          <cell r="D283">
            <v>-6053.8</v>
          </cell>
          <cell r="F283">
            <v>0</v>
          </cell>
          <cell r="G283">
            <v>-6053.8</v>
          </cell>
          <cell r="H283">
            <v>2315.64</v>
          </cell>
          <cell r="I283">
            <v>0</v>
          </cell>
          <cell r="J283">
            <v>0</v>
          </cell>
          <cell r="K283">
            <v>0</v>
          </cell>
          <cell r="L283">
            <v>-8369.44</v>
          </cell>
          <cell r="M283">
            <v>0</v>
          </cell>
          <cell r="N283">
            <v>0</v>
          </cell>
          <cell r="O283">
            <v>2901.5</v>
          </cell>
          <cell r="P283">
            <v>2315.6390000000001</v>
          </cell>
          <cell r="Q283" t="str">
            <v xml:space="preserve">AFFL ITEM                   </v>
          </cell>
          <cell r="R283" t="str">
            <v xml:space="preserve">040 </v>
          </cell>
        </row>
        <row r="284">
          <cell r="A284" t="str">
            <v>H40212LC</v>
          </cell>
          <cell r="B284" t="str">
            <v>C358 PROBE</v>
          </cell>
          <cell r="C284" t="str">
            <v xml:space="preserve">ULTRASOUND DIST       </v>
          </cell>
          <cell r="D284">
            <v>476187.59</v>
          </cell>
          <cell r="E284">
            <v>193707.28</v>
          </cell>
          <cell r="F284">
            <v>84280.5</v>
          </cell>
          <cell r="G284">
            <v>391907.09</v>
          </cell>
          <cell r="H284">
            <v>-997054.48</v>
          </cell>
          <cell r="I284">
            <v>0</v>
          </cell>
          <cell r="J284">
            <v>0</v>
          </cell>
          <cell r="K284">
            <v>1862073.06</v>
          </cell>
          <cell r="L284">
            <v>-473111.49</v>
          </cell>
          <cell r="M284">
            <v>0</v>
          </cell>
          <cell r="N284">
            <v>0</v>
          </cell>
          <cell r="O284">
            <v>1873.86</v>
          </cell>
          <cell r="P284">
            <v>2443.1289999999999</v>
          </cell>
          <cell r="Q284" t="str">
            <v xml:space="preserve">AFFL ITEM                   </v>
          </cell>
          <cell r="R284" t="str">
            <v xml:space="preserve">040 </v>
          </cell>
        </row>
        <row r="285">
          <cell r="A285" t="str">
            <v>H40212LC</v>
          </cell>
          <cell r="B285" t="str">
            <v>C358 PROBE</v>
          </cell>
          <cell r="C285" t="str">
            <v xml:space="preserve">Demo-U/S              </v>
          </cell>
          <cell r="D285">
            <v>242432.51</v>
          </cell>
          <cell r="E285">
            <v>136810.83799999999</v>
          </cell>
          <cell r="F285">
            <v>247029.03</v>
          </cell>
          <cell r="G285">
            <v>-4596.5200000000004</v>
          </cell>
          <cell r="H285">
            <v>229048.23</v>
          </cell>
          <cell r="I285">
            <v>0</v>
          </cell>
          <cell r="J285">
            <v>0</v>
          </cell>
          <cell r="K285">
            <v>0</v>
          </cell>
          <cell r="L285">
            <v>-236087.87</v>
          </cell>
          <cell r="M285">
            <v>0</v>
          </cell>
          <cell r="N285">
            <v>2443.12</v>
          </cell>
          <cell r="O285">
            <v>1873.86</v>
          </cell>
          <cell r="P285">
            <v>2443.1289999999999</v>
          </cell>
          <cell r="Q285" t="str">
            <v xml:space="preserve">AFFL ITEM                   </v>
          </cell>
          <cell r="R285" t="str">
            <v xml:space="preserve">040 </v>
          </cell>
        </row>
        <row r="286">
          <cell r="A286" t="str">
            <v>H40212LC</v>
          </cell>
          <cell r="B286" t="str">
            <v>C358 PROBE</v>
          </cell>
          <cell r="C286" t="str">
            <v xml:space="preserve">INTL ULTRA            </v>
          </cell>
          <cell r="D286">
            <v>16511.150000000001</v>
          </cell>
          <cell r="F286">
            <v>0</v>
          </cell>
          <cell r="G286">
            <v>16511.150000000001</v>
          </cell>
          <cell r="H286">
            <v>720630.4</v>
          </cell>
          <cell r="I286">
            <v>0</v>
          </cell>
          <cell r="J286">
            <v>0</v>
          </cell>
          <cell r="K286">
            <v>0</v>
          </cell>
          <cell r="L286">
            <v>-698769.91</v>
          </cell>
          <cell r="M286">
            <v>0</v>
          </cell>
          <cell r="N286">
            <v>-5349.34</v>
          </cell>
          <cell r="O286">
            <v>1873.86</v>
          </cell>
          <cell r="P286">
            <v>2443.1289999999999</v>
          </cell>
          <cell r="Q286" t="str">
            <v xml:space="preserve">AFFL ITEM                   </v>
          </cell>
          <cell r="R286" t="str">
            <v xml:space="preserve">040 </v>
          </cell>
        </row>
        <row r="287">
          <cell r="A287" t="str">
            <v>H40212LC</v>
          </cell>
          <cell r="B287" t="str">
            <v>C358 PROBE</v>
          </cell>
          <cell r="C287" t="str">
            <v xml:space="preserve">Consign-U/S           </v>
          </cell>
          <cell r="D287">
            <v>9181.77</v>
          </cell>
          <cell r="F287">
            <v>11624.89</v>
          </cell>
          <cell r="G287">
            <v>-2443.12</v>
          </cell>
          <cell r="H287">
            <v>0</v>
          </cell>
          <cell r="I287">
            <v>0</v>
          </cell>
          <cell r="J287">
            <v>0</v>
          </cell>
          <cell r="K287">
            <v>0</v>
          </cell>
          <cell r="L287">
            <v>0</v>
          </cell>
          <cell r="M287">
            <v>0</v>
          </cell>
          <cell r="N287">
            <v>-2443.12</v>
          </cell>
          <cell r="O287">
            <v>1873.86</v>
          </cell>
          <cell r="P287">
            <v>2443.1289999999999</v>
          </cell>
          <cell r="Q287" t="str">
            <v xml:space="preserve">AFFL ITEM                   </v>
          </cell>
          <cell r="R287" t="str">
            <v xml:space="preserve">040 </v>
          </cell>
        </row>
        <row r="288">
          <cell r="A288" t="str">
            <v>H40212LC</v>
          </cell>
          <cell r="B288" t="str">
            <v>C358 PROBE</v>
          </cell>
          <cell r="C288" t="str">
            <v xml:space="preserve">FIELD-U/S             </v>
          </cell>
          <cell r="D288">
            <v>-10369.49</v>
          </cell>
          <cell r="F288">
            <v>0</v>
          </cell>
          <cell r="G288">
            <v>-10369.49</v>
          </cell>
          <cell r="H288">
            <v>7792.47</v>
          </cell>
          <cell r="I288">
            <v>0</v>
          </cell>
          <cell r="J288">
            <v>0</v>
          </cell>
          <cell r="K288">
            <v>0</v>
          </cell>
          <cell r="L288">
            <v>-18161.96</v>
          </cell>
          <cell r="M288">
            <v>0</v>
          </cell>
          <cell r="N288">
            <v>0</v>
          </cell>
          <cell r="O288">
            <v>1873.86</v>
          </cell>
          <cell r="P288">
            <v>2443.1289999999999</v>
          </cell>
          <cell r="Q288" t="str">
            <v xml:space="preserve">AFFL ITEM                   </v>
          </cell>
          <cell r="R288" t="str">
            <v xml:space="preserve">040 </v>
          </cell>
        </row>
        <row r="289">
          <cell r="A289" t="str">
            <v>H40212LD</v>
          </cell>
          <cell r="B289" t="e">
            <v>#N/A</v>
          </cell>
          <cell r="C289" t="str">
            <v xml:space="preserve">ULTRASOUND DIST       </v>
          </cell>
          <cell r="D289">
            <v>38122.49</v>
          </cell>
          <cell r="E289">
            <v>48822.63</v>
          </cell>
          <cell r="F289">
            <v>0</v>
          </cell>
          <cell r="G289">
            <v>38122.49</v>
          </cell>
          <cell r="H289">
            <v>-8365.6200000000008</v>
          </cell>
          <cell r="I289">
            <v>0</v>
          </cell>
          <cell r="J289">
            <v>0</v>
          </cell>
          <cell r="K289">
            <v>140273.65</v>
          </cell>
          <cell r="L289">
            <v>-93785.54</v>
          </cell>
          <cell r="M289">
            <v>0</v>
          </cell>
          <cell r="N289">
            <v>0</v>
          </cell>
          <cell r="O289">
            <v>1193.2260000000001</v>
          </cell>
          <cell r="P289">
            <v>1673.1279999999999</v>
          </cell>
          <cell r="Q289" t="str">
            <v xml:space="preserve">GE YOKOGAWA                 </v>
          </cell>
          <cell r="R289" t="str">
            <v xml:space="preserve">042 </v>
          </cell>
        </row>
        <row r="290">
          <cell r="A290" t="str">
            <v>H40212LD</v>
          </cell>
          <cell r="B290" t="e">
            <v>#N/A</v>
          </cell>
          <cell r="C290" t="str">
            <v xml:space="preserve">FIELD-U/S             </v>
          </cell>
          <cell r="D290">
            <v>-13165.66</v>
          </cell>
          <cell r="F290">
            <v>0</v>
          </cell>
          <cell r="G290">
            <v>-13165.66</v>
          </cell>
          <cell r="H290">
            <v>1673.12</v>
          </cell>
          <cell r="I290">
            <v>0</v>
          </cell>
          <cell r="J290">
            <v>0</v>
          </cell>
          <cell r="K290">
            <v>0</v>
          </cell>
          <cell r="L290">
            <v>-14838.78</v>
          </cell>
          <cell r="M290">
            <v>0</v>
          </cell>
          <cell r="N290">
            <v>0</v>
          </cell>
          <cell r="O290">
            <v>1193.2260000000001</v>
          </cell>
          <cell r="P290">
            <v>1673.1279999999999</v>
          </cell>
          <cell r="Q290" t="str">
            <v xml:space="preserve">GE YOKOGAWA                 </v>
          </cell>
          <cell r="R290" t="str">
            <v xml:space="preserve">042 </v>
          </cell>
        </row>
        <row r="291">
          <cell r="A291" t="str">
            <v>H40212LF</v>
          </cell>
          <cell r="B291" t="e">
            <v>#N/A</v>
          </cell>
          <cell r="C291" t="str">
            <v xml:space="preserve">ULTRASOUND DIST       </v>
          </cell>
          <cell r="D291">
            <v>33476.93</v>
          </cell>
          <cell r="E291">
            <v>16427.900000000001</v>
          </cell>
          <cell r="F291">
            <v>0</v>
          </cell>
          <cell r="G291">
            <v>33476.93</v>
          </cell>
          <cell r="H291">
            <v>-32781.32</v>
          </cell>
          <cell r="I291">
            <v>0</v>
          </cell>
          <cell r="J291">
            <v>0</v>
          </cell>
          <cell r="K291">
            <v>71721.8</v>
          </cell>
          <cell r="L291">
            <v>-5463.55</v>
          </cell>
          <cell r="M291">
            <v>0</v>
          </cell>
          <cell r="N291">
            <v>0</v>
          </cell>
          <cell r="O291">
            <v>3285.58</v>
          </cell>
          <cell r="P291">
            <v>5463.558</v>
          </cell>
          <cell r="Q291" t="str">
            <v xml:space="preserve">AFFL ITEM                   </v>
          </cell>
          <cell r="R291" t="str">
            <v xml:space="preserve">040 </v>
          </cell>
        </row>
        <row r="292">
          <cell r="A292" t="str">
            <v>H40212LF</v>
          </cell>
          <cell r="B292" t="e">
            <v>#N/A</v>
          </cell>
          <cell r="C292" t="str">
            <v xml:space="preserve">Demo-U/S              </v>
          </cell>
          <cell r="D292">
            <v>16390.669999999998</v>
          </cell>
          <cell r="E292">
            <v>0</v>
          </cell>
          <cell r="F292">
            <v>0</v>
          </cell>
          <cell r="G292">
            <v>16390.669999999998</v>
          </cell>
          <cell r="H292">
            <v>16390.669999999998</v>
          </cell>
          <cell r="I292">
            <v>0</v>
          </cell>
          <cell r="J292">
            <v>0</v>
          </cell>
          <cell r="K292">
            <v>0</v>
          </cell>
          <cell r="L292">
            <v>0</v>
          </cell>
          <cell r="M292">
            <v>0</v>
          </cell>
          <cell r="N292">
            <v>0</v>
          </cell>
          <cell r="O292">
            <v>3285.58</v>
          </cell>
          <cell r="P292">
            <v>5463.558</v>
          </cell>
          <cell r="Q292" t="str">
            <v xml:space="preserve">AFFL ITEM                   </v>
          </cell>
          <cell r="R292" t="str">
            <v xml:space="preserve">040 </v>
          </cell>
        </row>
        <row r="293">
          <cell r="A293" t="str">
            <v>H40212LF</v>
          </cell>
          <cell r="B293" t="e">
            <v>#N/A</v>
          </cell>
          <cell r="C293" t="str">
            <v xml:space="preserve">Consign-U/S           </v>
          </cell>
          <cell r="D293">
            <v>5463.56</v>
          </cell>
          <cell r="F293">
            <v>5463.56</v>
          </cell>
          <cell r="G293">
            <v>0</v>
          </cell>
          <cell r="H293">
            <v>0</v>
          </cell>
          <cell r="I293">
            <v>0</v>
          </cell>
          <cell r="J293">
            <v>0</v>
          </cell>
          <cell r="K293">
            <v>0</v>
          </cell>
          <cell r="L293">
            <v>0</v>
          </cell>
          <cell r="M293">
            <v>0</v>
          </cell>
          <cell r="N293">
            <v>0</v>
          </cell>
          <cell r="O293">
            <v>3285.58</v>
          </cell>
          <cell r="P293">
            <v>5463.558</v>
          </cell>
          <cell r="Q293" t="str">
            <v xml:space="preserve">AFFL ITEM                   </v>
          </cell>
          <cell r="R293" t="str">
            <v xml:space="preserve">040 </v>
          </cell>
        </row>
        <row r="294">
          <cell r="A294" t="str">
            <v>H40212LH</v>
          </cell>
          <cell r="B294" t="str">
            <v>LA-39 PROBE</v>
          </cell>
          <cell r="C294" t="str">
            <v xml:space="preserve">ULTRASOUND DIST       </v>
          </cell>
          <cell r="D294">
            <v>62342.65</v>
          </cell>
          <cell r="E294">
            <v>27310.2</v>
          </cell>
          <cell r="F294">
            <v>74997.91</v>
          </cell>
          <cell r="G294">
            <v>-12655.26</v>
          </cell>
          <cell r="H294">
            <v>-594889.18999999994</v>
          </cell>
          <cell r="I294">
            <v>0</v>
          </cell>
          <cell r="J294">
            <v>0</v>
          </cell>
          <cell r="K294">
            <v>859544.04</v>
          </cell>
          <cell r="L294">
            <v>-273738.33</v>
          </cell>
          <cell r="M294">
            <v>0</v>
          </cell>
          <cell r="N294">
            <v>-3571.78</v>
          </cell>
          <cell r="O294">
            <v>2714.26</v>
          </cell>
          <cell r="P294">
            <v>3571.777</v>
          </cell>
          <cell r="Q294" t="str">
            <v xml:space="preserve">AFFL ITEM                   </v>
          </cell>
          <cell r="R294" t="str">
            <v xml:space="preserve">040 </v>
          </cell>
        </row>
        <row r="295">
          <cell r="A295" t="str">
            <v>H40212LH</v>
          </cell>
          <cell r="B295" t="str">
            <v>LA-39 PROBE</v>
          </cell>
          <cell r="C295" t="str">
            <v xml:space="preserve">Demo-U/S              </v>
          </cell>
          <cell r="D295">
            <v>118611.8</v>
          </cell>
          <cell r="E295">
            <v>107156.432</v>
          </cell>
          <cell r="F295">
            <v>138457.68</v>
          </cell>
          <cell r="G295">
            <v>-19845.88</v>
          </cell>
          <cell r="H295">
            <v>43684.14</v>
          </cell>
          <cell r="I295">
            <v>0</v>
          </cell>
          <cell r="J295">
            <v>0</v>
          </cell>
          <cell r="K295">
            <v>0</v>
          </cell>
          <cell r="L295">
            <v>-67101.789999999994</v>
          </cell>
          <cell r="M295">
            <v>0</v>
          </cell>
          <cell r="N295">
            <v>3571.77</v>
          </cell>
          <cell r="O295">
            <v>2714.26</v>
          </cell>
          <cell r="P295">
            <v>3571.777</v>
          </cell>
          <cell r="Q295" t="str">
            <v xml:space="preserve">AFFL ITEM                   </v>
          </cell>
          <cell r="R295" t="str">
            <v xml:space="preserve">040 </v>
          </cell>
        </row>
        <row r="296">
          <cell r="A296" t="str">
            <v>H40212LH</v>
          </cell>
          <cell r="B296" t="str">
            <v>LA-39 PROBE</v>
          </cell>
          <cell r="C296" t="str">
            <v xml:space="preserve">Consign-U/S           </v>
          </cell>
          <cell r="D296">
            <v>5769.09</v>
          </cell>
          <cell r="F296">
            <v>5769.08</v>
          </cell>
          <cell r="G296">
            <v>0.01</v>
          </cell>
          <cell r="H296">
            <v>0</v>
          </cell>
          <cell r="I296">
            <v>0</v>
          </cell>
          <cell r="J296">
            <v>0</v>
          </cell>
          <cell r="K296">
            <v>0</v>
          </cell>
          <cell r="L296">
            <v>0</v>
          </cell>
          <cell r="M296">
            <v>0</v>
          </cell>
          <cell r="N296">
            <v>0.01</v>
          </cell>
          <cell r="O296">
            <v>2714.26</v>
          </cell>
          <cell r="P296">
            <v>3571.777</v>
          </cell>
          <cell r="Q296" t="str">
            <v xml:space="preserve">AFFL ITEM                   </v>
          </cell>
          <cell r="R296" t="str">
            <v xml:space="preserve">040 </v>
          </cell>
        </row>
        <row r="297">
          <cell r="A297" t="str">
            <v>H40212LK</v>
          </cell>
          <cell r="B297" t="e">
            <v>#N/A</v>
          </cell>
          <cell r="C297" t="str">
            <v xml:space="preserve">ULTRASOUND DIST       </v>
          </cell>
          <cell r="D297">
            <v>14544.56</v>
          </cell>
          <cell r="E297">
            <v>23195.99</v>
          </cell>
          <cell r="F297">
            <v>7020.1</v>
          </cell>
          <cell r="G297">
            <v>7524.46</v>
          </cell>
          <cell r="H297">
            <v>-40027.71</v>
          </cell>
          <cell r="I297">
            <v>0</v>
          </cell>
          <cell r="J297">
            <v>0</v>
          </cell>
          <cell r="K297">
            <v>79642.009999999995</v>
          </cell>
          <cell r="L297">
            <v>-32089.84</v>
          </cell>
          <cell r="M297">
            <v>0</v>
          </cell>
          <cell r="N297">
            <v>0</v>
          </cell>
          <cell r="O297">
            <v>1363.63</v>
          </cell>
          <cell r="P297">
            <v>1789.7729999999999</v>
          </cell>
          <cell r="Q297" t="str">
            <v xml:space="preserve">AFFL ITEM                   </v>
          </cell>
          <cell r="R297" t="str">
            <v xml:space="preserve">040 </v>
          </cell>
        </row>
        <row r="298">
          <cell r="A298" t="str">
            <v>H40212LL</v>
          </cell>
          <cell r="B298" t="e">
            <v>#N/A</v>
          </cell>
          <cell r="C298" t="str">
            <v xml:space="preserve">Demo-U/S              </v>
          </cell>
          <cell r="D298">
            <v>33600.42</v>
          </cell>
          <cell r="E298">
            <v>1844</v>
          </cell>
          <cell r="F298">
            <v>33600.42</v>
          </cell>
          <cell r="G298">
            <v>0</v>
          </cell>
          <cell r="H298">
            <v>0</v>
          </cell>
          <cell r="I298">
            <v>0</v>
          </cell>
          <cell r="J298">
            <v>0</v>
          </cell>
          <cell r="K298">
            <v>0</v>
          </cell>
          <cell r="L298">
            <v>0</v>
          </cell>
          <cell r="M298">
            <v>0</v>
          </cell>
          <cell r="N298">
            <v>0</v>
          </cell>
          <cell r="O298">
            <v>1403.87</v>
          </cell>
          <cell r="P298">
            <v>1843.873</v>
          </cell>
          <cell r="Q298" t="str">
            <v xml:space="preserve">AFFL ITEM                   </v>
          </cell>
          <cell r="R298" t="str">
            <v xml:space="preserve">040 </v>
          </cell>
        </row>
        <row r="299">
          <cell r="A299" t="str">
            <v>H40212LM</v>
          </cell>
          <cell r="B299" t="str">
            <v>T739 Probe</v>
          </cell>
          <cell r="C299" t="str">
            <v xml:space="preserve">ULTRASOUND DIST       </v>
          </cell>
          <cell r="D299">
            <v>55662.19</v>
          </cell>
          <cell r="E299">
            <v>19473.12</v>
          </cell>
          <cell r="F299">
            <v>27236.05</v>
          </cell>
          <cell r="G299">
            <v>28426.14</v>
          </cell>
          <cell r="H299">
            <v>-10894.4</v>
          </cell>
          <cell r="I299">
            <v>0</v>
          </cell>
          <cell r="J299">
            <v>0</v>
          </cell>
          <cell r="K299">
            <v>43577.68</v>
          </cell>
          <cell r="L299">
            <v>-4257.1400000000003</v>
          </cell>
          <cell r="M299">
            <v>0</v>
          </cell>
          <cell r="N299">
            <v>0</v>
          </cell>
          <cell r="O299">
            <v>3274.55</v>
          </cell>
          <cell r="P299">
            <v>4257.143</v>
          </cell>
          <cell r="Q299" t="str">
            <v xml:space="preserve">AFFL ITEM                   </v>
          </cell>
          <cell r="R299" t="str">
            <v xml:space="preserve">040 </v>
          </cell>
        </row>
        <row r="300">
          <cell r="A300" t="str">
            <v>H40212LM</v>
          </cell>
          <cell r="B300" t="str">
            <v>T739 Probe</v>
          </cell>
          <cell r="C300" t="str">
            <v xml:space="preserve">Demo-U/S              </v>
          </cell>
          <cell r="D300">
            <v>49024.88</v>
          </cell>
          <cell r="E300">
            <v>38314.144</v>
          </cell>
          <cell r="F300">
            <v>49024.88</v>
          </cell>
          <cell r="G300">
            <v>0</v>
          </cell>
          <cell r="H300">
            <v>0</v>
          </cell>
          <cell r="I300">
            <v>0</v>
          </cell>
          <cell r="J300">
            <v>0</v>
          </cell>
          <cell r="K300">
            <v>0</v>
          </cell>
          <cell r="L300">
            <v>0</v>
          </cell>
          <cell r="M300">
            <v>0</v>
          </cell>
          <cell r="N300">
            <v>0</v>
          </cell>
          <cell r="O300">
            <v>3274.55</v>
          </cell>
          <cell r="P300">
            <v>4257.143</v>
          </cell>
          <cell r="Q300" t="str">
            <v xml:space="preserve">AFFL ITEM                   </v>
          </cell>
          <cell r="R300" t="str">
            <v xml:space="preserve">040 </v>
          </cell>
        </row>
        <row r="301">
          <cell r="A301" t="str">
            <v>H4029PA</v>
          </cell>
          <cell r="B301" t="e">
            <v>#N/A</v>
          </cell>
          <cell r="C301" t="str">
            <v xml:space="preserve">ULTRASOUND DIST       </v>
          </cell>
          <cell r="D301">
            <v>10136.44</v>
          </cell>
          <cell r="E301">
            <v>10136.4</v>
          </cell>
          <cell r="F301">
            <v>10136.44</v>
          </cell>
          <cell r="G301">
            <v>0</v>
          </cell>
          <cell r="H301">
            <v>0</v>
          </cell>
          <cell r="I301">
            <v>0</v>
          </cell>
          <cell r="J301">
            <v>0</v>
          </cell>
          <cell r="K301">
            <v>0</v>
          </cell>
          <cell r="L301">
            <v>0</v>
          </cell>
          <cell r="M301">
            <v>0</v>
          </cell>
          <cell r="N301">
            <v>0</v>
          </cell>
          <cell r="O301">
            <v>844.70299999999997</v>
          </cell>
          <cell r="P301">
            <v>844.70299999999997</v>
          </cell>
          <cell r="Q301" t="str">
            <v xml:space="preserve">L500 MNTGKIT                </v>
          </cell>
          <cell r="R301" t="str">
            <v xml:space="preserve">038 </v>
          </cell>
        </row>
        <row r="302">
          <cell r="A302" t="str">
            <v>H40392LR</v>
          </cell>
          <cell r="B302" t="e">
            <v>#N/A</v>
          </cell>
          <cell r="C302" t="str">
            <v xml:space="preserve">ULTRASOUND DIST       </v>
          </cell>
          <cell r="D302">
            <v>12353.21</v>
          </cell>
          <cell r="E302" t="e">
            <v>#N/A</v>
          </cell>
          <cell r="F302">
            <v>0</v>
          </cell>
          <cell r="G302">
            <v>12353.21</v>
          </cell>
          <cell r="H302">
            <v>0</v>
          </cell>
          <cell r="I302">
            <v>0</v>
          </cell>
          <cell r="J302">
            <v>0</v>
          </cell>
          <cell r="K302">
            <v>12353.21</v>
          </cell>
          <cell r="L302">
            <v>0</v>
          </cell>
          <cell r="M302">
            <v>0</v>
          </cell>
          <cell r="N302">
            <v>0</v>
          </cell>
          <cell r="O302">
            <v>5589.07</v>
          </cell>
          <cell r="P302">
            <v>7165.1909999999998</v>
          </cell>
          <cell r="Q302" t="str">
            <v xml:space="preserve">AFFL ITEM                   </v>
          </cell>
          <cell r="R302" t="str">
            <v xml:space="preserve">040 </v>
          </cell>
        </row>
        <row r="303">
          <cell r="A303" t="str">
            <v>H40392LS</v>
          </cell>
          <cell r="B303" t="e">
            <v>#N/A</v>
          </cell>
          <cell r="C303" t="str">
            <v xml:space="preserve">ULTRASOUND DIST       </v>
          </cell>
          <cell r="D303">
            <v>9513.51</v>
          </cell>
          <cell r="E303" t="e">
            <v>#N/A</v>
          </cell>
          <cell r="F303">
            <v>0</v>
          </cell>
          <cell r="G303">
            <v>9513.51</v>
          </cell>
          <cell r="H303">
            <v>0</v>
          </cell>
          <cell r="I303">
            <v>0</v>
          </cell>
          <cell r="J303">
            <v>0</v>
          </cell>
          <cell r="K303">
            <v>9513.51</v>
          </cell>
          <cell r="L303">
            <v>0</v>
          </cell>
          <cell r="M303">
            <v>0</v>
          </cell>
          <cell r="N303">
            <v>0</v>
          </cell>
          <cell r="O303">
            <v>5362.03</v>
          </cell>
          <cell r="P303">
            <v>6951.3959999999997</v>
          </cell>
          <cell r="Q303" t="str">
            <v xml:space="preserve">AFFL ITEM                   </v>
          </cell>
          <cell r="R303" t="str">
            <v xml:space="preserve">040 </v>
          </cell>
        </row>
        <row r="304">
          <cell r="A304" t="str">
            <v>H40402LB</v>
          </cell>
          <cell r="B304" t="e">
            <v>#N/A</v>
          </cell>
          <cell r="C304" t="str">
            <v xml:space="preserve">ULTRASOUND DIST       </v>
          </cell>
          <cell r="D304">
            <v>18191.79</v>
          </cell>
          <cell r="E304" t="e">
            <v>#N/A</v>
          </cell>
          <cell r="F304">
            <v>0</v>
          </cell>
          <cell r="G304">
            <v>18191.79</v>
          </cell>
          <cell r="H304">
            <v>0</v>
          </cell>
          <cell r="I304">
            <v>0</v>
          </cell>
          <cell r="J304">
            <v>0</v>
          </cell>
          <cell r="K304">
            <v>18191.79</v>
          </cell>
          <cell r="L304">
            <v>0</v>
          </cell>
          <cell r="M304">
            <v>0</v>
          </cell>
          <cell r="N304">
            <v>0</v>
          </cell>
          <cell r="O304">
            <v>1278.53</v>
          </cell>
          <cell r="P304">
            <v>1660.1310000000001</v>
          </cell>
          <cell r="Q304" t="str">
            <v xml:space="preserve">AFFL ITEM                   </v>
          </cell>
          <cell r="R304" t="str">
            <v xml:space="preserve">040 </v>
          </cell>
        </row>
        <row r="305">
          <cell r="A305" t="str">
            <v>H40402LC</v>
          </cell>
          <cell r="B305" t="e">
            <v>#N/A</v>
          </cell>
          <cell r="C305" t="str">
            <v xml:space="preserve">ULTRASOUND DIST       </v>
          </cell>
          <cell r="D305">
            <v>137172.29999999999</v>
          </cell>
          <cell r="E305" t="e">
            <v>#N/A</v>
          </cell>
          <cell r="F305">
            <v>0</v>
          </cell>
          <cell r="G305">
            <v>137172.29999999999</v>
          </cell>
          <cell r="H305">
            <v>-78919.08</v>
          </cell>
          <cell r="I305">
            <v>0</v>
          </cell>
          <cell r="J305">
            <v>0</v>
          </cell>
          <cell r="K305">
            <v>216091.38</v>
          </cell>
          <cell r="L305">
            <v>3756.93</v>
          </cell>
          <cell r="M305">
            <v>0</v>
          </cell>
          <cell r="N305">
            <v>-3756.93</v>
          </cell>
          <cell r="O305">
            <v>2887.12</v>
          </cell>
          <cell r="P305">
            <v>3756.933</v>
          </cell>
          <cell r="Q305" t="str">
            <v xml:space="preserve">AFFL ITEM                   </v>
          </cell>
          <cell r="R305" t="str">
            <v xml:space="preserve">040 </v>
          </cell>
        </row>
        <row r="306">
          <cell r="A306" t="str">
            <v>H40402LD</v>
          </cell>
          <cell r="B306" t="e">
            <v>#N/A</v>
          </cell>
          <cell r="C306" t="str">
            <v xml:space="preserve">ULTRASOUND DIST       </v>
          </cell>
          <cell r="D306">
            <v>330729.5</v>
          </cell>
          <cell r="E306" t="e">
            <v>#N/A</v>
          </cell>
          <cell r="F306">
            <v>0</v>
          </cell>
          <cell r="G306">
            <v>330729.5</v>
          </cell>
          <cell r="H306">
            <v>-270941.90000000002</v>
          </cell>
          <cell r="I306">
            <v>0</v>
          </cell>
          <cell r="J306">
            <v>0</v>
          </cell>
          <cell r="K306">
            <v>596072.78</v>
          </cell>
          <cell r="L306">
            <v>27094.19</v>
          </cell>
          <cell r="M306">
            <v>0</v>
          </cell>
          <cell r="N306">
            <v>-21495.57</v>
          </cell>
          <cell r="O306">
            <v>5618.19</v>
          </cell>
          <cell r="P306">
            <v>7165.1909999999998</v>
          </cell>
          <cell r="Q306" t="str">
            <v xml:space="preserve">AFFL ITEM                   </v>
          </cell>
          <cell r="R306" t="str">
            <v xml:space="preserve">040 </v>
          </cell>
        </row>
        <row r="307">
          <cell r="A307" t="str">
            <v>H40402LD</v>
          </cell>
          <cell r="B307" t="e">
            <v>#N/A</v>
          </cell>
          <cell r="C307" t="str">
            <v xml:space="preserve">INTL ULTRA            </v>
          </cell>
          <cell r="D307">
            <v>81282.58</v>
          </cell>
          <cell r="F307">
            <v>0</v>
          </cell>
          <cell r="G307">
            <v>81282.58</v>
          </cell>
          <cell r="H307">
            <v>257394.81</v>
          </cell>
          <cell r="I307">
            <v>0</v>
          </cell>
          <cell r="J307">
            <v>0</v>
          </cell>
          <cell r="K307">
            <v>0</v>
          </cell>
          <cell r="L307">
            <v>-176112.23</v>
          </cell>
          <cell r="M307">
            <v>0</v>
          </cell>
          <cell r="N307">
            <v>0</v>
          </cell>
          <cell r="O307">
            <v>5618.19</v>
          </cell>
          <cell r="P307">
            <v>7165.1909999999998</v>
          </cell>
          <cell r="Q307" t="str">
            <v xml:space="preserve">AFFL ITEM                   </v>
          </cell>
          <cell r="R307" t="str">
            <v xml:space="preserve">040 </v>
          </cell>
        </row>
        <row r="308">
          <cell r="A308" t="str">
            <v>H40402LD</v>
          </cell>
          <cell r="B308" t="e">
            <v>#N/A</v>
          </cell>
          <cell r="C308" t="str">
            <v xml:space="preserve">Consign-U/S           </v>
          </cell>
          <cell r="D308">
            <v>21495.57</v>
          </cell>
          <cell r="F308">
            <v>0</v>
          </cell>
          <cell r="G308">
            <v>21495.57</v>
          </cell>
          <cell r="H308">
            <v>0</v>
          </cell>
          <cell r="I308">
            <v>0</v>
          </cell>
          <cell r="J308">
            <v>0</v>
          </cell>
          <cell r="K308">
            <v>0</v>
          </cell>
          <cell r="L308">
            <v>0</v>
          </cell>
          <cell r="M308">
            <v>0</v>
          </cell>
          <cell r="N308">
            <v>21495.57</v>
          </cell>
          <cell r="O308">
            <v>5618.19</v>
          </cell>
          <cell r="P308">
            <v>7165.1909999999998</v>
          </cell>
          <cell r="Q308" t="str">
            <v xml:space="preserve">AFFL ITEM                   </v>
          </cell>
          <cell r="R308" t="str">
            <v xml:space="preserve">040 </v>
          </cell>
        </row>
        <row r="309">
          <cell r="A309" t="str">
            <v>H40402LD</v>
          </cell>
          <cell r="B309" t="e">
            <v>#N/A</v>
          </cell>
          <cell r="C309" t="str">
            <v xml:space="preserve">Demo-U/S              </v>
          </cell>
          <cell r="D309">
            <v>13547.09</v>
          </cell>
          <cell r="E309">
            <v>0</v>
          </cell>
          <cell r="F309">
            <v>0</v>
          </cell>
          <cell r="G309">
            <v>13547.09</v>
          </cell>
          <cell r="H309">
            <v>13547.09</v>
          </cell>
          <cell r="I309">
            <v>0</v>
          </cell>
          <cell r="J309">
            <v>0</v>
          </cell>
          <cell r="K309">
            <v>0</v>
          </cell>
          <cell r="L309">
            <v>0</v>
          </cell>
          <cell r="M309">
            <v>0</v>
          </cell>
          <cell r="N309">
            <v>0</v>
          </cell>
          <cell r="O309">
            <v>5618.19</v>
          </cell>
          <cell r="P309">
            <v>7165.1909999999998</v>
          </cell>
          <cell r="Q309" t="str">
            <v xml:space="preserve">AFFL ITEM                   </v>
          </cell>
          <cell r="R309" t="str">
            <v xml:space="preserve">040 </v>
          </cell>
        </row>
        <row r="310">
          <cell r="A310" t="str">
            <v>H40402LE</v>
          </cell>
          <cell r="B310" t="e">
            <v>#N/A</v>
          </cell>
          <cell r="C310" t="str">
            <v xml:space="preserve">ULTRASOUND DIST       </v>
          </cell>
          <cell r="D310">
            <v>496885.27</v>
          </cell>
          <cell r="E310" t="e">
            <v>#N/A</v>
          </cell>
          <cell r="F310">
            <v>0</v>
          </cell>
          <cell r="G310">
            <v>496885.27</v>
          </cell>
          <cell r="H310">
            <v>-214672.29</v>
          </cell>
          <cell r="I310">
            <v>0</v>
          </cell>
          <cell r="J310">
            <v>0</v>
          </cell>
          <cell r="K310">
            <v>732411.76</v>
          </cell>
          <cell r="L310">
            <v>0</v>
          </cell>
          <cell r="M310">
            <v>0</v>
          </cell>
          <cell r="N310">
            <v>-20854.2</v>
          </cell>
          <cell r="O310">
            <v>5437.99</v>
          </cell>
          <cell r="P310">
            <v>6951.3959999999997</v>
          </cell>
          <cell r="Q310" t="str">
            <v xml:space="preserve">AFFL ITEM                   </v>
          </cell>
          <cell r="R310" t="str">
            <v xml:space="preserve">040 </v>
          </cell>
        </row>
        <row r="311">
          <cell r="A311" t="str">
            <v>H40402LE</v>
          </cell>
          <cell r="B311" t="e">
            <v>#N/A</v>
          </cell>
          <cell r="C311" t="str">
            <v xml:space="preserve">INTL ULTRA            </v>
          </cell>
          <cell r="D311">
            <v>75766.7</v>
          </cell>
          <cell r="F311">
            <v>0</v>
          </cell>
          <cell r="G311">
            <v>75766.7</v>
          </cell>
          <cell r="H311">
            <v>214672.29</v>
          </cell>
          <cell r="I311">
            <v>0</v>
          </cell>
          <cell r="J311">
            <v>0</v>
          </cell>
          <cell r="K311">
            <v>0</v>
          </cell>
          <cell r="L311">
            <v>-138905.59</v>
          </cell>
          <cell r="M311">
            <v>0</v>
          </cell>
          <cell r="N311">
            <v>0</v>
          </cell>
          <cell r="O311">
            <v>5437.99</v>
          </cell>
          <cell r="P311">
            <v>6951.3959999999997</v>
          </cell>
          <cell r="Q311" t="str">
            <v xml:space="preserve">AFFL ITEM                   </v>
          </cell>
          <cell r="R311" t="str">
            <v xml:space="preserve">040 </v>
          </cell>
        </row>
        <row r="312">
          <cell r="A312" t="str">
            <v>H40402LE</v>
          </cell>
          <cell r="B312" t="e">
            <v>#N/A</v>
          </cell>
          <cell r="C312" t="str">
            <v xml:space="preserve">Consign-U/S           </v>
          </cell>
          <cell r="D312">
            <v>20854.2</v>
          </cell>
          <cell r="F312">
            <v>0</v>
          </cell>
          <cell r="G312">
            <v>20854.2</v>
          </cell>
          <cell r="H312">
            <v>0</v>
          </cell>
          <cell r="I312">
            <v>0</v>
          </cell>
          <cell r="J312">
            <v>0</v>
          </cell>
          <cell r="K312">
            <v>0</v>
          </cell>
          <cell r="L312">
            <v>0</v>
          </cell>
          <cell r="M312">
            <v>0</v>
          </cell>
          <cell r="N312">
            <v>20854.2</v>
          </cell>
          <cell r="O312">
            <v>5437.99</v>
          </cell>
          <cell r="P312">
            <v>6951.3959999999997</v>
          </cell>
          <cell r="Q312" t="str">
            <v xml:space="preserve">AFFL ITEM                   </v>
          </cell>
          <cell r="R312" t="str">
            <v xml:space="preserve">040 </v>
          </cell>
        </row>
        <row r="313">
          <cell r="A313" t="str">
            <v>H40402LF</v>
          </cell>
          <cell r="B313" t="e">
            <v>#N/A</v>
          </cell>
          <cell r="C313" t="str">
            <v xml:space="preserve">ULTRASOUND DIST       </v>
          </cell>
          <cell r="D313">
            <v>39853.660000000003</v>
          </cell>
          <cell r="E313" t="e">
            <v>#N/A</v>
          </cell>
          <cell r="F313">
            <v>0</v>
          </cell>
          <cell r="G313">
            <v>39853.660000000003</v>
          </cell>
          <cell r="H313">
            <v>0</v>
          </cell>
          <cell r="I313">
            <v>0</v>
          </cell>
          <cell r="J313">
            <v>0</v>
          </cell>
          <cell r="K313">
            <v>46032.76</v>
          </cell>
          <cell r="L313">
            <v>0</v>
          </cell>
          <cell r="M313">
            <v>0</v>
          </cell>
          <cell r="N313">
            <v>-6179.1</v>
          </cell>
          <cell r="O313">
            <v>2349.62</v>
          </cell>
          <cell r="P313">
            <v>3089.5450000000001</v>
          </cell>
          <cell r="Q313" t="str">
            <v xml:space="preserve">AFFL ITEM                   </v>
          </cell>
          <cell r="R313" t="str">
            <v xml:space="preserve">040 </v>
          </cell>
        </row>
        <row r="314">
          <cell r="A314" t="str">
            <v>H40402LF</v>
          </cell>
          <cell r="B314" t="e">
            <v>#N/A</v>
          </cell>
          <cell r="C314" t="str">
            <v xml:space="preserve">Consign-U/S           </v>
          </cell>
          <cell r="D314">
            <v>6179.1</v>
          </cell>
          <cell r="F314">
            <v>0</v>
          </cell>
          <cell r="G314">
            <v>6179.1</v>
          </cell>
          <cell r="H314">
            <v>0</v>
          </cell>
          <cell r="I314">
            <v>0</v>
          </cell>
          <cell r="J314">
            <v>0</v>
          </cell>
          <cell r="K314">
            <v>0</v>
          </cell>
          <cell r="L314">
            <v>0</v>
          </cell>
          <cell r="M314">
            <v>0</v>
          </cell>
          <cell r="N314">
            <v>6179.1</v>
          </cell>
          <cell r="O314">
            <v>2349.62</v>
          </cell>
          <cell r="P314">
            <v>3089.5450000000001</v>
          </cell>
          <cell r="Q314" t="str">
            <v xml:space="preserve">AFFL ITEM                   </v>
          </cell>
          <cell r="R314" t="str">
            <v xml:space="preserve">040 </v>
          </cell>
        </row>
        <row r="315">
          <cell r="A315" t="str">
            <v>H40402LG</v>
          </cell>
          <cell r="B315" t="e">
            <v>#N/A</v>
          </cell>
          <cell r="C315" t="str">
            <v xml:space="preserve">ULTRASOUND DIST       </v>
          </cell>
          <cell r="D315">
            <v>69080.34</v>
          </cell>
          <cell r="E315" t="e">
            <v>#N/A</v>
          </cell>
          <cell r="F315">
            <v>0</v>
          </cell>
          <cell r="G315">
            <v>69080.34</v>
          </cell>
          <cell r="H315">
            <v>-4811.58</v>
          </cell>
          <cell r="I315">
            <v>0</v>
          </cell>
          <cell r="J315">
            <v>0</v>
          </cell>
          <cell r="K315">
            <v>82095.360000000001</v>
          </cell>
          <cell r="L315">
            <v>0</v>
          </cell>
          <cell r="M315">
            <v>0</v>
          </cell>
          <cell r="N315">
            <v>-8203.44</v>
          </cell>
          <cell r="O315">
            <v>2086.0700000000002</v>
          </cell>
          <cell r="P315">
            <v>2734.4749999999999</v>
          </cell>
          <cell r="Q315" t="str">
            <v xml:space="preserve">AFFL ITEM                   </v>
          </cell>
          <cell r="R315" t="str">
            <v xml:space="preserve">040 </v>
          </cell>
        </row>
        <row r="316">
          <cell r="A316" t="str">
            <v>H40402LG</v>
          </cell>
          <cell r="B316" t="e">
            <v>#N/A</v>
          </cell>
          <cell r="C316" t="str">
            <v xml:space="preserve">Consign-U/S           </v>
          </cell>
          <cell r="D316">
            <v>8203.44</v>
          </cell>
          <cell r="F316">
            <v>0</v>
          </cell>
          <cell r="G316">
            <v>8203.44</v>
          </cell>
          <cell r="H316">
            <v>0</v>
          </cell>
          <cell r="I316">
            <v>0</v>
          </cell>
          <cell r="J316">
            <v>0</v>
          </cell>
          <cell r="K316">
            <v>0</v>
          </cell>
          <cell r="L316">
            <v>0</v>
          </cell>
          <cell r="M316">
            <v>0</v>
          </cell>
          <cell r="N316">
            <v>8203.44</v>
          </cell>
          <cell r="O316">
            <v>2086.0700000000002</v>
          </cell>
          <cell r="P316">
            <v>2734.4749999999999</v>
          </cell>
          <cell r="Q316" t="str">
            <v xml:space="preserve">AFFL ITEM                   </v>
          </cell>
          <cell r="R316" t="str">
            <v xml:space="preserve">040 </v>
          </cell>
        </row>
        <row r="317">
          <cell r="A317" t="str">
            <v>H40412LA</v>
          </cell>
          <cell r="B317" t="str">
            <v>5C PROBE</v>
          </cell>
          <cell r="C317" t="str">
            <v xml:space="preserve">ULTRASOUND DIST       </v>
          </cell>
          <cell r="D317">
            <v>64011.25</v>
          </cell>
          <cell r="E317">
            <v>21511.8</v>
          </cell>
          <cell r="F317">
            <v>0</v>
          </cell>
          <cell r="G317">
            <v>64011.25</v>
          </cell>
          <cell r="H317">
            <v>-25234.080000000002</v>
          </cell>
          <cell r="I317">
            <v>0</v>
          </cell>
          <cell r="J317">
            <v>0</v>
          </cell>
          <cell r="K317">
            <v>100775.65</v>
          </cell>
          <cell r="L317">
            <v>-11530.32</v>
          </cell>
          <cell r="M317">
            <v>0</v>
          </cell>
          <cell r="N317">
            <v>0</v>
          </cell>
          <cell r="O317">
            <v>0</v>
          </cell>
          <cell r="P317">
            <v>0</v>
          </cell>
          <cell r="Q317" t="str">
            <v xml:space="preserve">                            </v>
          </cell>
          <cell r="R317" t="str">
            <v xml:space="preserve">    </v>
          </cell>
        </row>
        <row r="318">
          <cell r="A318" t="str">
            <v>H40412LA</v>
          </cell>
          <cell r="B318" t="str">
            <v>5C PROBE</v>
          </cell>
          <cell r="C318" t="str">
            <v xml:space="preserve">Demo-U/S              </v>
          </cell>
          <cell r="D318">
            <v>23551.81</v>
          </cell>
          <cell r="E318">
            <v>20184</v>
          </cell>
          <cell r="F318">
            <v>0</v>
          </cell>
          <cell r="G318">
            <v>23551.81</v>
          </cell>
          <cell r="H318">
            <v>23551.81</v>
          </cell>
          <cell r="I318">
            <v>0</v>
          </cell>
          <cell r="J318">
            <v>0</v>
          </cell>
          <cell r="K318">
            <v>0</v>
          </cell>
          <cell r="L318">
            <v>0</v>
          </cell>
          <cell r="M318">
            <v>0</v>
          </cell>
          <cell r="N318">
            <v>0</v>
          </cell>
          <cell r="O318">
            <v>0</v>
          </cell>
          <cell r="P318">
            <v>0</v>
          </cell>
          <cell r="Q318" t="str">
            <v xml:space="preserve">                            </v>
          </cell>
          <cell r="R318" t="str">
            <v xml:space="preserve">    </v>
          </cell>
        </row>
        <row r="319">
          <cell r="A319" t="str">
            <v>H40412LB</v>
          </cell>
          <cell r="B319" t="e">
            <v>#N/A</v>
          </cell>
          <cell r="C319" t="str">
            <v xml:space="preserve">ULTRASOUND DIST       </v>
          </cell>
          <cell r="D319">
            <v>221824.38</v>
          </cell>
          <cell r="E319">
            <v>115099.6</v>
          </cell>
          <cell r="F319">
            <v>0</v>
          </cell>
          <cell r="G319">
            <v>221824.38</v>
          </cell>
          <cell r="H319">
            <v>0</v>
          </cell>
          <cell r="I319">
            <v>0</v>
          </cell>
          <cell r="J319">
            <v>0</v>
          </cell>
          <cell r="K319">
            <v>224209.59</v>
          </cell>
          <cell r="L319">
            <v>-2385.21</v>
          </cell>
          <cell r="M319">
            <v>0</v>
          </cell>
          <cell r="N319">
            <v>0</v>
          </cell>
          <cell r="O319">
            <v>1726.6569999999999</v>
          </cell>
          <cell r="P319">
            <v>2385.2060000000001</v>
          </cell>
          <cell r="Q319" t="str">
            <v xml:space="preserve">GE YOKOGAWA                 </v>
          </cell>
          <cell r="R319" t="str">
            <v xml:space="preserve">040 </v>
          </cell>
        </row>
        <row r="320">
          <cell r="A320" t="str">
            <v>H40412LC</v>
          </cell>
          <cell r="B320" t="str">
            <v>M7C PROBE</v>
          </cell>
          <cell r="C320" t="str">
            <v xml:space="preserve">ULTRASOUND DIST       </v>
          </cell>
          <cell r="D320">
            <v>36861.86</v>
          </cell>
          <cell r="E320">
            <v>200508.48</v>
          </cell>
          <cell r="F320">
            <v>0</v>
          </cell>
          <cell r="G320">
            <v>36861.86</v>
          </cell>
          <cell r="H320">
            <v>-1779699.39</v>
          </cell>
          <cell r="I320">
            <v>0</v>
          </cell>
          <cell r="J320">
            <v>0</v>
          </cell>
          <cell r="K320">
            <v>4068734.92</v>
          </cell>
          <cell r="L320">
            <v>-2252173.67</v>
          </cell>
          <cell r="M320">
            <v>0</v>
          </cell>
          <cell r="N320">
            <v>0</v>
          </cell>
          <cell r="O320">
            <v>8366.9770000000008</v>
          </cell>
          <cell r="P320">
            <v>11558.156000000001</v>
          </cell>
          <cell r="Q320" t="str">
            <v xml:space="preserve">GE YOKOGAWA                 </v>
          </cell>
          <cell r="R320" t="str">
            <v xml:space="preserve">040 </v>
          </cell>
        </row>
        <row r="321">
          <cell r="A321" t="str">
            <v>H40412LC</v>
          </cell>
          <cell r="B321" t="str">
            <v>M7C PROBE</v>
          </cell>
          <cell r="C321" t="str">
            <v xml:space="preserve">Demo-U/S              </v>
          </cell>
          <cell r="D321">
            <v>777273.09</v>
          </cell>
          <cell r="E321">
            <v>386910</v>
          </cell>
          <cell r="F321">
            <v>0</v>
          </cell>
          <cell r="G321">
            <v>777273.09</v>
          </cell>
          <cell r="H321">
            <v>830566.27</v>
          </cell>
          <cell r="I321">
            <v>0</v>
          </cell>
          <cell r="J321">
            <v>0</v>
          </cell>
          <cell r="K321">
            <v>0</v>
          </cell>
          <cell r="L321">
            <v>-53293.18</v>
          </cell>
          <cell r="M321">
            <v>0</v>
          </cell>
          <cell r="N321">
            <v>0</v>
          </cell>
          <cell r="O321">
            <v>8366.9770000000008</v>
          </cell>
          <cell r="P321">
            <v>11558.156000000001</v>
          </cell>
          <cell r="Q321" t="str">
            <v xml:space="preserve">GE YOKOGAWA                 </v>
          </cell>
          <cell r="R321" t="str">
            <v xml:space="preserve">040 </v>
          </cell>
        </row>
        <row r="322">
          <cell r="A322" t="str">
            <v>H40412LC</v>
          </cell>
          <cell r="B322" t="str">
            <v>M7C PROBE</v>
          </cell>
          <cell r="C322" t="str">
            <v xml:space="preserve">INTL ULTRA            </v>
          </cell>
          <cell r="D322">
            <v>78528.42</v>
          </cell>
          <cell r="F322">
            <v>0</v>
          </cell>
          <cell r="G322">
            <v>78528.42</v>
          </cell>
          <cell r="H322">
            <v>869846.77</v>
          </cell>
          <cell r="I322">
            <v>0</v>
          </cell>
          <cell r="J322">
            <v>0</v>
          </cell>
          <cell r="K322">
            <v>0</v>
          </cell>
          <cell r="L322">
            <v>-784153.16</v>
          </cell>
          <cell r="M322">
            <v>0</v>
          </cell>
          <cell r="N322">
            <v>-7165.19</v>
          </cell>
          <cell r="O322">
            <v>8366.9770000000008</v>
          </cell>
          <cell r="P322">
            <v>11558.156000000001</v>
          </cell>
          <cell r="Q322" t="str">
            <v xml:space="preserve">GE YOKOGAWA                 </v>
          </cell>
          <cell r="R322" t="str">
            <v xml:space="preserve">040 </v>
          </cell>
        </row>
        <row r="323">
          <cell r="A323" t="str">
            <v>H40412LC</v>
          </cell>
          <cell r="B323" t="str">
            <v>M7C PROBE</v>
          </cell>
          <cell r="C323" t="str">
            <v xml:space="preserve">FIELD-U/S             </v>
          </cell>
          <cell r="D323">
            <v>32634.77</v>
          </cell>
          <cell r="F323">
            <v>0</v>
          </cell>
          <cell r="G323">
            <v>32634.77</v>
          </cell>
          <cell r="H323">
            <v>64955.97</v>
          </cell>
          <cell r="I323">
            <v>0</v>
          </cell>
          <cell r="J323">
            <v>0</v>
          </cell>
          <cell r="K323">
            <v>0</v>
          </cell>
          <cell r="L323">
            <v>-32321.200000000001</v>
          </cell>
          <cell r="M323">
            <v>0</v>
          </cell>
          <cell r="N323">
            <v>0</v>
          </cell>
          <cell r="O323">
            <v>8366.9770000000008</v>
          </cell>
          <cell r="P323">
            <v>11558.156000000001</v>
          </cell>
          <cell r="Q323" t="str">
            <v xml:space="preserve">GE YOKOGAWA                 </v>
          </cell>
          <cell r="R323" t="str">
            <v xml:space="preserve">040 </v>
          </cell>
        </row>
        <row r="324">
          <cell r="A324" t="str">
            <v>H40412LD</v>
          </cell>
          <cell r="B324" t="str">
            <v>M12L PROBE</v>
          </cell>
          <cell r="C324" t="str">
            <v xml:space="preserve">ULTRASOUND DIST       </v>
          </cell>
          <cell r="D324">
            <v>-200011.84</v>
          </cell>
          <cell r="E324">
            <v>133994</v>
          </cell>
          <cell r="F324">
            <v>0</v>
          </cell>
          <cell r="G324">
            <v>-200011.84</v>
          </cell>
          <cell r="H324">
            <v>-1379638.61</v>
          </cell>
          <cell r="I324">
            <v>0</v>
          </cell>
          <cell r="J324">
            <v>0</v>
          </cell>
          <cell r="K324">
            <v>3193648.63</v>
          </cell>
          <cell r="L324">
            <v>-2014021.86</v>
          </cell>
          <cell r="M324">
            <v>0</v>
          </cell>
          <cell r="N324">
            <v>0</v>
          </cell>
          <cell r="O324">
            <v>6819.6989999999996</v>
          </cell>
          <cell r="P324">
            <v>9420.7440000000006</v>
          </cell>
          <cell r="Q324" t="str">
            <v xml:space="preserve">GE YOKOGAWA                 </v>
          </cell>
          <cell r="R324" t="str">
            <v xml:space="preserve">040 </v>
          </cell>
        </row>
        <row r="325">
          <cell r="A325" t="str">
            <v>H40412LD</v>
          </cell>
          <cell r="B325" t="str">
            <v>M12L PROBE</v>
          </cell>
          <cell r="C325" t="str">
            <v xml:space="preserve">Demo-U/S              </v>
          </cell>
          <cell r="D325">
            <v>487313.4</v>
          </cell>
          <cell r="E325">
            <v>340599</v>
          </cell>
          <cell r="F325">
            <v>0</v>
          </cell>
          <cell r="G325">
            <v>487313.4</v>
          </cell>
          <cell r="H325">
            <v>574664.66</v>
          </cell>
          <cell r="I325">
            <v>0</v>
          </cell>
          <cell r="J325">
            <v>0</v>
          </cell>
          <cell r="K325">
            <v>0</v>
          </cell>
          <cell r="L325">
            <v>-87351.26</v>
          </cell>
          <cell r="M325">
            <v>0</v>
          </cell>
          <cell r="N325">
            <v>0</v>
          </cell>
          <cell r="O325">
            <v>6819.6989999999996</v>
          </cell>
          <cell r="P325">
            <v>9420.7440000000006</v>
          </cell>
          <cell r="Q325" t="str">
            <v xml:space="preserve">GE YOKOGAWA                 </v>
          </cell>
          <cell r="R325" t="str">
            <v xml:space="preserve">040 </v>
          </cell>
        </row>
        <row r="326">
          <cell r="A326" t="str">
            <v>H40412LD</v>
          </cell>
          <cell r="B326" t="str">
            <v>M12L PROBE</v>
          </cell>
          <cell r="C326" t="str">
            <v xml:space="preserve">INTL ULTRA            </v>
          </cell>
          <cell r="D326">
            <v>46647.03</v>
          </cell>
          <cell r="F326">
            <v>0</v>
          </cell>
          <cell r="G326">
            <v>46647.03</v>
          </cell>
          <cell r="H326">
            <v>723113.32</v>
          </cell>
          <cell r="I326">
            <v>0</v>
          </cell>
          <cell r="J326">
            <v>0</v>
          </cell>
          <cell r="K326">
            <v>0</v>
          </cell>
          <cell r="L326">
            <v>-676466.29</v>
          </cell>
          <cell r="M326">
            <v>0</v>
          </cell>
          <cell r="N326">
            <v>0</v>
          </cell>
          <cell r="O326">
            <v>6819.6989999999996</v>
          </cell>
          <cell r="P326">
            <v>9420.7440000000006</v>
          </cell>
          <cell r="Q326" t="str">
            <v xml:space="preserve">GE YOKOGAWA                 </v>
          </cell>
          <cell r="R326" t="str">
            <v xml:space="preserve">040 </v>
          </cell>
        </row>
        <row r="327">
          <cell r="A327" t="str">
            <v>H40412LD</v>
          </cell>
          <cell r="B327" t="str">
            <v>M12L PROBE</v>
          </cell>
          <cell r="C327" t="str">
            <v xml:space="preserve">FIELD-U/S             </v>
          </cell>
          <cell r="D327">
            <v>-5202.12</v>
          </cell>
          <cell r="F327">
            <v>0</v>
          </cell>
          <cell r="G327">
            <v>-5202.12</v>
          </cell>
          <cell r="H327">
            <v>61006.46</v>
          </cell>
          <cell r="I327">
            <v>0</v>
          </cell>
          <cell r="J327">
            <v>0</v>
          </cell>
          <cell r="K327">
            <v>0</v>
          </cell>
          <cell r="L327">
            <v>-66208.58</v>
          </cell>
          <cell r="M327">
            <v>0</v>
          </cell>
          <cell r="N327">
            <v>0</v>
          </cell>
          <cell r="O327">
            <v>6819.6989999999996</v>
          </cell>
          <cell r="P327">
            <v>9420.7440000000006</v>
          </cell>
          <cell r="Q327" t="str">
            <v xml:space="preserve">GE YOKOGAWA                 </v>
          </cell>
          <cell r="R327" t="str">
            <v xml:space="preserve">040 </v>
          </cell>
        </row>
        <row r="328">
          <cell r="A328" t="str">
            <v>H40412LE</v>
          </cell>
          <cell r="B328" t="str">
            <v>E8C PROBE</v>
          </cell>
          <cell r="C328" t="str">
            <v xml:space="preserve">ULTRASOUND DIST       </v>
          </cell>
          <cell r="D328">
            <v>120553.87</v>
          </cell>
          <cell r="E328">
            <v>146456.70000000001</v>
          </cell>
          <cell r="F328">
            <v>0</v>
          </cell>
          <cell r="G328">
            <v>120553.87</v>
          </cell>
          <cell r="H328">
            <v>-715538.5</v>
          </cell>
          <cell r="I328">
            <v>0</v>
          </cell>
          <cell r="J328">
            <v>0</v>
          </cell>
          <cell r="K328">
            <v>1983301.63</v>
          </cell>
          <cell r="L328">
            <v>-1147209.26</v>
          </cell>
          <cell r="M328">
            <v>0</v>
          </cell>
          <cell r="N328">
            <v>0</v>
          </cell>
          <cell r="O328">
            <v>2943.076</v>
          </cell>
          <cell r="P328">
            <v>4065.57</v>
          </cell>
          <cell r="Q328" t="str">
            <v xml:space="preserve">GE YOKOGAWA                 </v>
          </cell>
          <cell r="R328" t="str">
            <v xml:space="preserve">040 </v>
          </cell>
        </row>
        <row r="329">
          <cell r="A329" t="str">
            <v>H40412LE</v>
          </cell>
          <cell r="B329" t="str">
            <v>E8C PROBE</v>
          </cell>
          <cell r="C329" t="str">
            <v xml:space="preserve">Demo-U/S              </v>
          </cell>
          <cell r="D329">
            <v>277464.98</v>
          </cell>
          <cell r="E329">
            <v>223630</v>
          </cell>
          <cell r="F329">
            <v>0</v>
          </cell>
          <cell r="G329">
            <v>277464.98</v>
          </cell>
          <cell r="H329">
            <v>325244.56</v>
          </cell>
          <cell r="I329">
            <v>0</v>
          </cell>
          <cell r="J329">
            <v>0</v>
          </cell>
          <cell r="K329">
            <v>0</v>
          </cell>
          <cell r="L329">
            <v>-47779.58</v>
          </cell>
          <cell r="M329">
            <v>0</v>
          </cell>
          <cell r="N329">
            <v>0</v>
          </cell>
          <cell r="O329">
            <v>2943.076</v>
          </cell>
          <cell r="P329">
            <v>4065.57</v>
          </cell>
          <cell r="Q329" t="str">
            <v xml:space="preserve">GE YOKOGAWA                 </v>
          </cell>
          <cell r="R329" t="str">
            <v xml:space="preserve">040 </v>
          </cell>
        </row>
        <row r="330">
          <cell r="A330" t="str">
            <v>H40412LE</v>
          </cell>
          <cell r="B330" t="str">
            <v>E8C PROBE</v>
          </cell>
          <cell r="C330" t="str">
            <v xml:space="preserve">INTL ULTRA            </v>
          </cell>
          <cell r="D330">
            <v>27974.97</v>
          </cell>
          <cell r="F330">
            <v>0</v>
          </cell>
          <cell r="G330">
            <v>27974.97</v>
          </cell>
          <cell r="H330">
            <v>313048.21000000002</v>
          </cell>
          <cell r="I330">
            <v>0</v>
          </cell>
          <cell r="J330">
            <v>0</v>
          </cell>
          <cell r="K330">
            <v>0</v>
          </cell>
          <cell r="L330">
            <v>-281007.67</v>
          </cell>
          <cell r="M330">
            <v>0</v>
          </cell>
          <cell r="N330">
            <v>-4065.57</v>
          </cell>
          <cell r="O330">
            <v>2943.076</v>
          </cell>
          <cell r="P330">
            <v>4065.57</v>
          </cell>
          <cell r="Q330" t="str">
            <v xml:space="preserve">GE YOKOGAWA                 </v>
          </cell>
          <cell r="R330" t="str">
            <v xml:space="preserve">040 </v>
          </cell>
        </row>
        <row r="331">
          <cell r="A331" t="str">
            <v>H40412LE</v>
          </cell>
          <cell r="B331" t="str">
            <v>E8C PROBE</v>
          </cell>
          <cell r="C331" t="str">
            <v xml:space="preserve">FIELD-U/S             </v>
          </cell>
          <cell r="D331">
            <v>7854.64</v>
          </cell>
          <cell r="F331">
            <v>0</v>
          </cell>
          <cell r="G331">
            <v>7854.64</v>
          </cell>
          <cell r="H331">
            <v>28458.95</v>
          </cell>
          <cell r="I331">
            <v>0</v>
          </cell>
          <cell r="J331">
            <v>0</v>
          </cell>
          <cell r="K331">
            <v>0</v>
          </cell>
          <cell r="L331">
            <v>-20604.310000000001</v>
          </cell>
          <cell r="M331">
            <v>0</v>
          </cell>
          <cell r="N331">
            <v>0</v>
          </cell>
          <cell r="O331">
            <v>2943.076</v>
          </cell>
          <cell r="P331">
            <v>4065.57</v>
          </cell>
          <cell r="Q331" t="str">
            <v xml:space="preserve">GE YOKOGAWA                 </v>
          </cell>
          <cell r="R331" t="str">
            <v xml:space="preserve">040 </v>
          </cell>
        </row>
        <row r="332">
          <cell r="A332" t="str">
            <v>H40412LF</v>
          </cell>
          <cell r="B332" t="str">
            <v>7L PROBE</v>
          </cell>
          <cell r="C332" t="str">
            <v xml:space="preserve">ULTRASOUND DIST       </v>
          </cell>
          <cell r="D332">
            <v>86637.54</v>
          </cell>
          <cell r="E332">
            <v>63595.26</v>
          </cell>
          <cell r="F332">
            <v>0</v>
          </cell>
          <cell r="G332">
            <v>86637.54</v>
          </cell>
          <cell r="H332">
            <v>-578152.71</v>
          </cell>
          <cell r="I332">
            <v>0</v>
          </cell>
          <cell r="J332">
            <v>0</v>
          </cell>
          <cell r="K332">
            <v>1308098.1599999999</v>
          </cell>
          <cell r="L332">
            <v>-643307.91</v>
          </cell>
          <cell r="M332">
            <v>0</v>
          </cell>
          <cell r="N332">
            <v>0</v>
          </cell>
          <cell r="O332">
            <v>2361.5700000000002</v>
          </cell>
          <cell r="P332">
            <v>3089.5450000000001</v>
          </cell>
          <cell r="Q332" t="str">
            <v xml:space="preserve">AFFL ITEM                   </v>
          </cell>
          <cell r="R332" t="str">
            <v xml:space="preserve">040 </v>
          </cell>
        </row>
        <row r="333">
          <cell r="A333" t="str">
            <v>H40412LF</v>
          </cell>
          <cell r="B333" t="str">
            <v>7L PROBE</v>
          </cell>
          <cell r="C333" t="str">
            <v xml:space="preserve">Demo-U/S              </v>
          </cell>
          <cell r="D333">
            <v>338425.11</v>
          </cell>
          <cell r="E333">
            <v>312090</v>
          </cell>
          <cell r="F333">
            <v>0</v>
          </cell>
          <cell r="G333">
            <v>338425.11</v>
          </cell>
          <cell r="H333">
            <v>420625.21</v>
          </cell>
          <cell r="I333">
            <v>0</v>
          </cell>
          <cell r="J333">
            <v>0</v>
          </cell>
          <cell r="K333">
            <v>0</v>
          </cell>
          <cell r="L333">
            <v>-79110.55</v>
          </cell>
          <cell r="M333">
            <v>0</v>
          </cell>
          <cell r="N333">
            <v>-3089.55</v>
          </cell>
          <cell r="O333">
            <v>2361.5700000000002</v>
          </cell>
          <cell r="P333">
            <v>3089.5450000000001</v>
          </cell>
          <cell r="Q333" t="str">
            <v xml:space="preserve">AFFL ITEM                   </v>
          </cell>
          <cell r="R333" t="str">
            <v xml:space="preserve">040 </v>
          </cell>
        </row>
        <row r="334">
          <cell r="A334" t="str">
            <v>H40412LF</v>
          </cell>
          <cell r="B334" t="str">
            <v>7L PROBE</v>
          </cell>
          <cell r="C334" t="str">
            <v xml:space="preserve">INTL ULTRA            </v>
          </cell>
          <cell r="D334">
            <v>19045.66</v>
          </cell>
          <cell r="F334">
            <v>0</v>
          </cell>
          <cell r="G334">
            <v>19045.66</v>
          </cell>
          <cell r="H334">
            <v>104496.84</v>
          </cell>
          <cell r="I334">
            <v>0</v>
          </cell>
          <cell r="J334">
            <v>0</v>
          </cell>
          <cell r="K334">
            <v>0</v>
          </cell>
          <cell r="L334">
            <v>-82107.460000000006</v>
          </cell>
          <cell r="M334">
            <v>0</v>
          </cell>
          <cell r="N334">
            <v>-3343.72</v>
          </cell>
          <cell r="O334">
            <v>2361.5700000000002</v>
          </cell>
          <cell r="P334">
            <v>3089.5450000000001</v>
          </cell>
          <cell r="Q334" t="str">
            <v xml:space="preserve">AFFL ITEM                   </v>
          </cell>
          <cell r="R334" t="str">
            <v xml:space="preserve">040 </v>
          </cell>
        </row>
        <row r="335">
          <cell r="A335" t="str">
            <v>H40412LF</v>
          </cell>
          <cell r="B335" t="str">
            <v>7L PROBE</v>
          </cell>
          <cell r="C335" t="str">
            <v xml:space="preserve">FIELD-U/S             </v>
          </cell>
          <cell r="D335">
            <v>8320.9599999999991</v>
          </cell>
          <cell r="F335">
            <v>0</v>
          </cell>
          <cell r="G335">
            <v>8320.9599999999991</v>
          </cell>
          <cell r="H335">
            <v>22135.19</v>
          </cell>
          <cell r="I335">
            <v>0</v>
          </cell>
          <cell r="J335">
            <v>0</v>
          </cell>
          <cell r="K335">
            <v>0</v>
          </cell>
          <cell r="L335">
            <v>-13814.23</v>
          </cell>
          <cell r="M335">
            <v>0</v>
          </cell>
          <cell r="N335">
            <v>0</v>
          </cell>
          <cell r="O335">
            <v>2361.5700000000002</v>
          </cell>
          <cell r="P335">
            <v>3089.5450000000001</v>
          </cell>
          <cell r="Q335" t="str">
            <v xml:space="preserve">AFFL ITEM                   </v>
          </cell>
          <cell r="R335" t="str">
            <v xml:space="preserve">040 </v>
          </cell>
        </row>
        <row r="336">
          <cell r="A336" t="str">
            <v>H40412LG</v>
          </cell>
          <cell r="B336" t="str">
            <v>10L PROBE</v>
          </cell>
          <cell r="C336" t="str">
            <v xml:space="preserve">ULTRASOUND DIST       </v>
          </cell>
          <cell r="D336">
            <v>56501.37</v>
          </cell>
          <cell r="E336">
            <v>29185.52</v>
          </cell>
          <cell r="F336">
            <v>0</v>
          </cell>
          <cell r="G336">
            <v>56501.37</v>
          </cell>
          <cell r="H336">
            <v>-603290.39</v>
          </cell>
          <cell r="I336">
            <v>0</v>
          </cell>
          <cell r="J336">
            <v>0</v>
          </cell>
          <cell r="K336">
            <v>1166182.79</v>
          </cell>
          <cell r="L336">
            <v>-506391.03</v>
          </cell>
          <cell r="M336">
            <v>0</v>
          </cell>
          <cell r="N336">
            <v>0</v>
          </cell>
          <cell r="O336">
            <v>2087.96</v>
          </cell>
          <cell r="P336">
            <v>2734.4749999999999</v>
          </cell>
          <cell r="Q336" t="str">
            <v xml:space="preserve">AFFL ITEM                   </v>
          </cell>
          <cell r="R336" t="str">
            <v xml:space="preserve">040 </v>
          </cell>
        </row>
        <row r="337">
          <cell r="A337" t="str">
            <v>H40412LG</v>
          </cell>
          <cell r="B337" t="str">
            <v>10L PROBE</v>
          </cell>
          <cell r="C337" t="str">
            <v xml:space="preserve">INTL ULTRA            </v>
          </cell>
          <cell r="D337">
            <v>33887.019999999997</v>
          </cell>
          <cell r="F337">
            <v>0</v>
          </cell>
          <cell r="G337">
            <v>33887.019999999997</v>
          </cell>
          <cell r="H337">
            <v>229996.31</v>
          </cell>
          <cell r="I337">
            <v>0</v>
          </cell>
          <cell r="J337">
            <v>0</v>
          </cell>
          <cell r="K337">
            <v>0</v>
          </cell>
          <cell r="L337">
            <v>-190506.17</v>
          </cell>
          <cell r="M337">
            <v>0</v>
          </cell>
          <cell r="N337">
            <v>-5603.12</v>
          </cell>
          <cell r="O337">
            <v>2087.96</v>
          </cell>
          <cell r="P337">
            <v>2734.4749999999999</v>
          </cell>
          <cell r="Q337" t="str">
            <v xml:space="preserve">AFFL ITEM                   </v>
          </cell>
          <cell r="R337" t="str">
            <v xml:space="preserve">040 </v>
          </cell>
        </row>
        <row r="338">
          <cell r="A338" t="str">
            <v>H40412LG</v>
          </cell>
          <cell r="B338" t="str">
            <v>10L PROBE</v>
          </cell>
          <cell r="C338" t="str">
            <v xml:space="preserve">Demo-U/S              </v>
          </cell>
          <cell r="D338">
            <v>295255.02</v>
          </cell>
          <cell r="E338">
            <v>270666</v>
          </cell>
          <cell r="F338">
            <v>0</v>
          </cell>
          <cell r="G338">
            <v>295255.02</v>
          </cell>
          <cell r="H338">
            <v>332008.56</v>
          </cell>
          <cell r="I338">
            <v>0</v>
          </cell>
          <cell r="J338">
            <v>0</v>
          </cell>
          <cell r="K338">
            <v>0</v>
          </cell>
          <cell r="L338">
            <v>-34019.06</v>
          </cell>
          <cell r="M338">
            <v>0</v>
          </cell>
          <cell r="N338">
            <v>-2734.48</v>
          </cell>
          <cell r="O338">
            <v>2087.96</v>
          </cell>
          <cell r="P338">
            <v>2734.4749999999999</v>
          </cell>
          <cell r="Q338" t="str">
            <v xml:space="preserve">AFFL ITEM                   </v>
          </cell>
          <cell r="R338" t="str">
            <v xml:space="preserve">040 </v>
          </cell>
        </row>
        <row r="339">
          <cell r="A339" t="str">
            <v>H40412LG</v>
          </cell>
          <cell r="B339" t="str">
            <v>10L PROBE</v>
          </cell>
          <cell r="C339" t="str">
            <v xml:space="preserve">FIELD-U/S             </v>
          </cell>
          <cell r="D339">
            <v>16809.37</v>
          </cell>
          <cell r="F339">
            <v>0</v>
          </cell>
          <cell r="G339">
            <v>16809.37</v>
          </cell>
          <cell r="H339">
            <v>35816.559999999998</v>
          </cell>
          <cell r="I339">
            <v>0</v>
          </cell>
          <cell r="J339">
            <v>0</v>
          </cell>
          <cell r="K339">
            <v>0</v>
          </cell>
          <cell r="L339">
            <v>-19007.189999999999</v>
          </cell>
          <cell r="M339">
            <v>0</v>
          </cell>
          <cell r="N339">
            <v>0</v>
          </cell>
          <cell r="O339">
            <v>2087.96</v>
          </cell>
          <cell r="P339">
            <v>2734.4749999999999</v>
          </cell>
          <cell r="Q339" t="str">
            <v xml:space="preserve">AFFL ITEM                   </v>
          </cell>
          <cell r="R339" t="str">
            <v xml:space="preserve">040 </v>
          </cell>
        </row>
        <row r="340">
          <cell r="A340" t="str">
            <v>H40412LH</v>
          </cell>
          <cell r="B340" t="str">
            <v>12L PROBE</v>
          </cell>
          <cell r="C340" t="str">
            <v xml:space="preserve">ULTRASOUND DIST       </v>
          </cell>
          <cell r="D340">
            <v>-72506.8</v>
          </cell>
          <cell r="E340">
            <v>11537.35</v>
          </cell>
          <cell r="F340">
            <v>0</v>
          </cell>
          <cell r="G340">
            <v>-72506.8</v>
          </cell>
          <cell r="H340">
            <v>-111988.29</v>
          </cell>
          <cell r="I340">
            <v>0</v>
          </cell>
          <cell r="J340">
            <v>0</v>
          </cell>
          <cell r="K340">
            <v>44096.43</v>
          </cell>
          <cell r="L340">
            <v>-4614.9399999999996</v>
          </cell>
          <cell r="M340">
            <v>0</v>
          </cell>
          <cell r="N340">
            <v>0</v>
          </cell>
          <cell r="O340">
            <v>0</v>
          </cell>
          <cell r="P340">
            <v>0</v>
          </cell>
          <cell r="Q340" t="str">
            <v xml:space="preserve">                            </v>
          </cell>
          <cell r="R340" t="str">
            <v xml:space="preserve">    </v>
          </cell>
        </row>
        <row r="341">
          <cell r="A341" t="str">
            <v>H40412LH</v>
          </cell>
          <cell r="B341" t="str">
            <v>12L PROBE</v>
          </cell>
          <cell r="C341" t="str">
            <v xml:space="preserve">Demo-U/S              </v>
          </cell>
          <cell r="D341">
            <v>102908.16</v>
          </cell>
          <cell r="E341">
            <v>90810</v>
          </cell>
          <cell r="F341">
            <v>0</v>
          </cell>
          <cell r="G341">
            <v>102908.16</v>
          </cell>
          <cell r="H341">
            <v>102908.16</v>
          </cell>
          <cell r="I341">
            <v>0</v>
          </cell>
          <cell r="J341">
            <v>0</v>
          </cell>
          <cell r="K341">
            <v>0</v>
          </cell>
          <cell r="L341">
            <v>0</v>
          </cell>
          <cell r="M341">
            <v>0</v>
          </cell>
          <cell r="N341">
            <v>0</v>
          </cell>
          <cell r="O341">
            <v>0</v>
          </cell>
          <cell r="P341">
            <v>0</v>
          </cell>
          <cell r="Q341" t="str">
            <v xml:space="preserve">                            </v>
          </cell>
          <cell r="R341" t="str">
            <v xml:space="preserve">    </v>
          </cell>
        </row>
        <row r="342">
          <cell r="A342" t="str">
            <v>H40542LC</v>
          </cell>
          <cell r="B342" t="e">
            <v>#N/A</v>
          </cell>
          <cell r="C342" t="str">
            <v xml:space="preserve">ULTRASOUND DIST       </v>
          </cell>
          <cell r="D342">
            <v>7216</v>
          </cell>
          <cell r="E342">
            <v>431.2</v>
          </cell>
          <cell r="F342">
            <v>7216</v>
          </cell>
          <cell r="G342">
            <v>0</v>
          </cell>
          <cell r="H342">
            <v>0</v>
          </cell>
          <cell r="I342">
            <v>0</v>
          </cell>
          <cell r="J342">
            <v>0</v>
          </cell>
          <cell r="K342">
            <v>0</v>
          </cell>
          <cell r="L342">
            <v>0</v>
          </cell>
          <cell r="M342">
            <v>0</v>
          </cell>
          <cell r="N342">
            <v>0</v>
          </cell>
          <cell r="O342">
            <v>7.84</v>
          </cell>
          <cell r="P342">
            <v>131.19999999999999</v>
          </cell>
          <cell r="Q342" t="str">
            <v xml:space="preserve">AFFIL PART                  </v>
          </cell>
          <cell r="R342" t="str">
            <v xml:space="preserve">042 </v>
          </cell>
        </row>
        <row r="343">
          <cell r="A343" t="str">
            <v>H40542LF</v>
          </cell>
          <cell r="B343" t="e">
            <v>#N/A</v>
          </cell>
          <cell r="C343" t="str">
            <v xml:space="preserve">ULTRASOUND DIST       </v>
          </cell>
          <cell r="D343">
            <v>-27331.84</v>
          </cell>
          <cell r="E343" t="e">
            <v>#N/A</v>
          </cell>
          <cell r="F343">
            <v>0</v>
          </cell>
          <cell r="G343">
            <v>-27331.84</v>
          </cell>
          <cell r="H343">
            <v>-7517.55</v>
          </cell>
          <cell r="I343">
            <v>0</v>
          </cell>
          <cell r="J343">
            <v>0</v>
          </cell>
          <cell r="K343">
            <v>0</v>
          </cell>
          <cell r="L343">
            <v>-19814.29</v>
          </cell>
          <cell r="M343">
            <v>0</v>
          </cell>
          <cell r="N343">
            <v>0</v>
          </cell>
          <cell r="O343">
            <v>1313.93</v>
          </cell>
          <cell r="P343">
            <v>1708.952</v>
          </cell>
          <cell r="Q343" t="str">
            <v xml:space="preserve">AFFIL PART                  </v>
          </cell>
          <cell r="R343" t="str">
            <v xml:space="preserve">042 </v>
          </cell>
        </row>
        <row r="344">
          <cell r="A344" t="str">
            <v>H40552L</v>
          </cell>
          <cell r="B344" t="e">
            <v>#N/A</v>
          </cell>
          <cell r="C344" t="str">
            <v xml:space="preserve">ULTRASOUND DIST       </v>
          </cell>
          <cell r="D344">
            <v>14701.61</v>
          </cell>
          <cell r="E344">
            <v>11016</v>
          </cell>
          <cell r="F344">
            <v>0</v>
          </cell>
          <cell r="G344">
            <v>14701.61</v>
          </cell>
          <cell r="H344">
            <v>-19333.04</v>
          </cell>
          <cell r="I344">
            <v>0</v>
          </cell>
          <cell r="J344">
            <v>0</v>
          </cell>
          <cell r="K344">
            <v>42204.71</v>
          </cell>
          <cell r="L344">
            <v>-8170.06</v>
          </cell>
          <cell r="M344">
            <v>0</v>
          </cell>
          <cell r="N344">
            <v>0</v>
          </cell>
          <cell r="O344">
            <v>274.83</v>
          </cell>
          <cell r="P344">
            <v>361.24099999999999</v>
          </cell>
          <cell r="Q344" t="str">
            <v xml:space="preserve">AFFL ITEM                   </v>
          </cell>
          <cell r="R344" t="str">
            <v xml:space="preserve">042 </v>
          </cell>
        </row>
        <row r="345">
          <cell r="A345" t="str">
            <v>H40552LF</v>
          </cell>
          <cell r="B345" t="e">
            <v>#N/A</v>
          </cell>
          <cell r="C345" t="str">
            <v xml:space="preserve">ULTRASOUND DIST       </v>
          </cell>
          <cell r="D345">
            <v>64216.77</v>
          </cell>
          <cell r="E345">
            <v>2019.52</v>
          </cell>
          <cell r="F345">
            <v>107625</v>
          </cell>
          <cell r="G345">
            <v>-43408.23</v>
          </cell>
          <cell r="H345">
            <v>-63598.78</v>
          </cell>
          <cell r="I345">
            <v>0</v>
          </cell>
          <cell r="J345">
            <v>0</v>
          </cell>
          <cell r="K345">
            <v>73687.5</v>
          </cell>
          <cell r="L345">
            <v>-53496.95</v>
          </cell>
          <cell r="M345">
            <v>0</v>
          </cell>
          <cell r="N345">
            <v>0</v>
          </cell>
          <cell r="O345">
            <v>63.11</v>
          </cell>
          <cell r="P345">
            <v>2562.5</v>
          </cell>
          <cell r="Q345" t="str">
            <v xml:space="preserve">AFFIL PART                  </v>
          </cell>
          <cell r="R345" t="str">
            <v xml:space="preserve">045 </v>
          </cell>
        </row>
        <row r="346">
          <cell r="A346" t="str">
            <v>H40552LF</v>
          </cell>
          <cell r="B346" t="e">
            <v>#N/A</v>
          </cell>
          <cell r="C346" t="str">
            <v xml:space="preserve">INTL ULTRA            </v>
          </cell>
          <cell r="D346">
            <v>5125</v>
          </cell>
          <cell r="F346">
            <v>0</v>
          </cell>
          <cell r="G346">
            <v>5125</v>
          </cell>
          <cell r="H346">
            <v>45998.78</v>
          </cell>
          <cell r="I346">
            <v>0</v>
          </cell>
          <cell r="J346">
            <v>0</v>
          </cell>
          <cell r="K346">
            <v>0</v>
          </cell>
          <cell r="L346">
            <v>-40873.78</v>
          </cell>
          <cell r="M346">
            <v>0</v>
          </cell>
          <cell r="N346">
            <v>0</v>
          </cell>
          <cell r="O346">
            <v>63.11</v>
          </cell>
          <cell r="P346">
            <v>2562.5</v>
          </cell>
          <cell r="Q346" t="str">
            <v xml:space="preserve">AFFIL PART                  </v>
          </cell>
          <cell r="R346" t="str">
            <v xml:space="preserve">045 </v>
          </cell>
        </row>
        <row r="347">
          <cell r="A347" t="str">
            <v>H40552LH</v>
          </cell>
          <cell r="B347" t="e">
            <v>#N/A</v>
          </cell>
          <cell r="C347" t="str">
            <v xml:space="preserve">ULTRASOUND DIST       </v>
          </cell>
          <cell r="D347">
            <v>25625</v>
          </cell>
          <cell r="E347">
            <v>604.26</v>
          </cell>
          <cell r="F347">
            <v>33312.5</v>
          </cell>
          <cell r="G347">
            <v>-7687.5</v>
          </cell>
          <cell r="H347">
            <v>-10250</v>
          </cell>
          <cell r="I347">
            <v>0</v>
          </cell>
          <cell r="J347">
            <v>0</v>
          </cell>
          <cell r="K347">
            <v>7687.5</v>
          </cell>
          <cell r="L347">
            <v>-5125</v>
          </cell>
          <cell r="M347">
            <v>0</v>
          </cell>
          <cell r="N347">
            <v>0</v>
          </cell>
          <cell r="O347">
            <v>67.14</v>
          </cell>
          <cell r="P347">
            <v>2562.5</v>
          </cell>
          <cell r="Q347" t="str">
            <v xml:space="preserve">AFFIL PART                  </v>
          </cell>
          <cell r="R347" t="str">
            <v xml:space="preserve">045 </v>
          </cell>
        </row>
        <row r="348">
          <cell r="A348" t="str">
            <v>H40552LL</v>
          </cell>
          <cell r="B348" t="e">
            <v>#N/A</v>
          </cell>
          <cell r="C348" t="str">
            <v xml:space="preserve">ULTRASOUND DIST       </v>
          </cell>
          <cell r="D348">
            <v>10317.43</v>
          </cell>
          <cell r="E348">
            <v>5699.04</v>
          </cell>
          <cell r="F348">
            <v>1618.22</v>
          </cell>
          <cell r="G348">
            <v>8699.2099999999991</v>
          </cell>
          <cell r="H348">
            <v>-7209.47</v>
          </cell>
          <cell r="I348">
            <v>0</v>
          </cell>
          <cell r="J348">
            <v>0</v>
          </cell>
          <cell r="K348">
            <v>20641.650000000001</v>
          </cell>
          <cell r="L348">
            <v>-4732.97</v>
          </cell>
          <cell r="M348">
            <v>0</v>
          </cell>
          <cell r="N348">
            <v>0</v>
          </cell>
          <cell r="O348">
            <v>472.89</v>
          </cell>
          <cell r="P348">
            <v>622.95399999999995</v>
          </cell>
          <cell r="Q348" t="str">
            <v xml:space="preserve">AFFIL PART                  </v>
          </cell>
          <cell r="R348" t="str">
            <v xml:space="preserve">042 </v>
          </cell>
        </row>
        <row r="349">
          <cell r="A349" t="str">
            <v>H40552LM</v>
          </cell>
          <cell r="B349" t="e">
            <v>#N/A</v>
          </cell>
          <cell r="C349" t="str">
            <v xml:space="preserve">ULTRASOUND DIST       </v>
          </cell>
          <cell r="D349">
            <v>73841.77</v>
          </cell>
          <cell r="E349">
            <v>1451.53</v>
          </cell>
          <cell r="F349">
            <v>84562.5</v>
          </cell>
          <cell r="G349">
            <v>-10720.73</v>
          </cell>
          <cell r="H349">
            <v>-63598.78</v>
          </cell>
          <cell r="I349">
            <v>0</v>
          </cell>
          <cell r="J349">
            <v>0</v>
          </cell>
          <cell r="K349">
            <v>106375</v>
          </cell>
          <cell r="L349">
            <v>-53496.95</v>
          </cell>
          <cell r="M349">
            <v>0</v>
          </cell>
          <cell r="N349">
            <v>0</v>
          </cell>
          <cell r="O349">
            <v>63.11</v>
          </cell>
          <cell r="P349">
            <v>2562.5</v>
          </cell>
          <cell r="Q349" t="str">
            <v xml:space="preserve">AFFIL PART                  </v>
          </cell>
          <cell r="R349" t="str">
            <v xml:space="preserve">045 </v>
          </cell>
        </row>
        <row r="350">
          <cell r="A350" t="str">
            <v>H40552LM</v>
          </cell>
          <cell r="B350" t="e">
            <v>#N/A</v>
          </cell>
          <cell r="C350" t="str">
            <v xml:space="preserve">INTL ULTRA            </v>
          </cell>
          <cell r="D350">
            <v>5125</v>
          </cell>
          <cell r="F350">
            <v>0</v>
          </cell>
          <cell r="G350">
            <v>5125</v>
          </cell>
          <cell r="H350">
            <v>45998.78</v>
          </cell>
          <cell r="I350">
            <v>0</v>
          </cell>
          <cell r="J350">
            <v>0</v>
          </cell>
          <cell r="K350">
            <v>0</v>
          </cell>
          <cell r="L350">
            <v>-40873.78</v>
          </cell>
          <cell r="M350">
            <v>0</v>
          </cell>
          <cell r="N350">
            <v>0</v>
          </cell>
          <cell r="O350">
            <v>63.11</v>
          </cell>
          <cell r="P350">
            <v>2562.5</v>
          </cell>
          <cell r="Q350" t="str">
            <v xml:space="preserve">AFFIL PART                  </v>
          </cell>
          <cell r="R350" t="str">
            <v xml:space="preserve">045 </v>
          </cell>
        </row>
        <row r="351">
          <cell r="A351" t="str">
            <v>H40552LN</v>
          </cell>
          <cell r="B351" t="e">
            <v>#N/A</v>
          </cell>
          <cell r="C351" t="str">
            <v xml:space="preserve">ULTRASOUND DIST       </v>
          </cell>
          <cell r="D351">
            <v>23906.42</v>
          </cell>
          <cell r="E351">
            <v>20953.919999999998</v>
          </cell>
          <cell r="F351">
            <v>26385.96</v>
          </cell>
          <cell r="G351">
            <v>-2479.54</v>
          </cell>
          <cell r="H351">
            <v>-20459.23</v>
          </cell>
          <cell r="I351">
            <v>0</v>
          </cell>
          <cell r="J351">
            <v>0</v>
          </cell>
          <cell r="K351">
            <v>40641.32</v>
          </cell>
          <cell r="L351">
            <v>-22661.63</v>
          </cell>
          <cell r="M351">
            <v>0</v>
          </cell>
          <cell r="N351">
            <v>0</v>
          </cell>
          <cell r="O351">
            <v>1310.6199999999999</v>
          </cell>
          <cell r="P351">
            <v>1717.828</v>
          </cell>
          <cell r="Q351" t="str">
            <v xml:space="preserve">AFFIL PART                  </v>
          </cell>
          <cell r="R351" t="str">
            <v xml:space="preserve">042 </v>
          </cell>
        </row>
        <row r="352">
          <cell r="A352" t="str">
            <v>H40562L</v>
          </cell>
          <cell r="B352" t="e">
            <v>#N/A</v>
          </cell>
          <cell r="C352" t="str">
            <v xml:space="preserve">ULTRASOUND DIST       </v>
          </cell>
          <cell r="D352">
            <v>6404.15</v>
          </cell>
          <cell r="E352">
            <v>5921.24</v>
          </cell>
          <cell r="F352">
            <v>1812.2</v>
          </cell>
          <cell r="G352">
            <v>4591.95</v>
          </cell>
          <cell r="H352">
            <v>-10387.98</v>
          </cell>
          <cell r="I352">
            <v>0</v>
          </cell>
          <cell r="J352">
            <v>0</v>
          </cell>
          <cell r="K352">
            <v>20470.240000000002</v>
          </cell>
          <cell r="L352">
            <v>-5490.31</v>
          </cell>
          <cell r="M352">
            <v>0</v>
          </cell>
          <cell r="N352">
            <v>0</v>
          </cell>
          <cell r="O352">
            <v>114.65</v>
          </cell>
          <cell r="P352">
            <v>149.363</v>
          </cell>
          <cell r="Q352" t="str">
            <v xml:space="preserve">ECG CABLES                  </v>
          </cell>
          <cell r="R352" t="str">
            <v xml:space="preserve">042 </v>
          </cell>
        </row>
        <row r="353">
          <cell r="A353" t="str">
            <v>H40562LA</v>
          </cell>
          <cell r="B353" t="e">
            <v>#N/A</v>
          </cell>
          <cell r="C353" t="str">
            <v xml:space="preserve">ULTRASOUND DIST       </v>
          </cell>
          <cell r="D353">
            <v>14387.36</v>
          </cell>
          <cell r="E353">
            <v>4284.58</v>
          </cell>
          <cell r="F353">
            <v>16367.77</v>
          </cell>
          <cell r="G353">
            <v>-1980.41</v>
          </cell>
          <cell r="H353">
            <v>-121695.02</v>
          </cell>
          <cell r="I353">
            <v>0</v>
          </cell>
          <cell r="J353">
            <v>0</v>
          </cell>
          <cell r="K353">
            <v>177276.96</v>
          </cell>
          <cell r="L353">
            <v>-57562.35</v>
          </cell>
          <cell r="M353">
            <v>0</v>
          </cell>
          <cell r="N353">
            <v>0</v>
          </cell>
          <cell r="O353">
            <v>2153.59</v>
          </cell>
          <cell r="P353">
            <v>2810.0390000000002</v>
          </cell>
          <cell r="Q353" t="str">
            <v xml:space="preserve">L500 UPGRADE                </v>
          </cell>
          <cell r="R353" t="str">
            <v xml:space="preserve">042 </v>
          </cell>
        </row>
        <row r="354">
          <cell r="A354" t="str">
            <v>H40562LA</v>
          </cell>
          <cell r="B354" t="e">
            <v>#N/A</v>
          </cell>
          <cell r="C354" t="str">
            <v xml:space="preserve">INTL ULTRA            </v>
          </cell>
          <cell r="D354">
            <v>6083.59</v>
          </cell>
          <cell r="F354">
            <v>0</v>
          </cell>
          <cell r="G354">
            <v>6083.59</v>
          </cell>
          <cell r="H354">
            <v>63616.99</v>
          </cell>
          <cell r="I354">
            <v>0</v>
          </cell>
          <cell r="J354">
            <v>0</v>
          </cell>
          <cell r="K354">
            <v>0</v>
          </cell>
          <cell r="L354">
            <v>-57533.4</v>
          </cell>
          <cell r="M354">
            <v>0</v>
          </cell>
          <cell r="N354">
            <v>0</v>
          </cell>
          <cell r="O354">
            <v>2153.59</v>
          </cell>
          <cell r="P354">
            <v>2810.0390000000002</v>
          </cell>
          <cell r="Q354" t="str">
            <v xml:space="preserve">L500 UPGRADE                </v>
          </cell>
          <cell r="R354" t="str">
            <v xml:space="preserve">042 </v>
          </cell>
        </row>
        <row r="355">
          <cell r="A355" t="str">
            <v>H40562LA</v>
          </cell>
          <cell r="B355" t="e">
            <v>#N/A</v>
          </cell>
          <cell r="C355" t="str">
            <v xml:space="preserve">Demo-U/S              </v>
          </cell>
          <cell r="D355">
            <v>5620.08</v>
          </cell>
          <cell r="E355">
            <v>0</v>
          </cell>
          <cell r="F355">
            <v>0</v>
          </cell>
          <cell r="G355">
            <v>5620.08</v>
          </cell>
          <cell r="H355">
            <v>5620.08</v>
          </cell>
          <cell r="I355">
            <v>0</v>
          </cell>
          <cell r="J355">
            <v>0</v>
          </cell>
          <cell r="K355">
            <v>0</v>
          </cell>
          <cell r="L355">
            <v>0</v>
          </cell>
          <cell r="M355">
            <v>0</v>
          </cell>
          <cell r="N355">
            <v>0</v>
          </cell>
          <cell r="O355">
            <v>2153.59</v>
          </cell>
          <cell r="P355">
            <v>2810.0390000000002</v>
          </cell>
          <cell r="Q355" t="str">
            <v xml:space="preserve">L500 UPGRADE                </v>
          </cell>
          <cell r="R355" t="str">
            <v xml:space="preserve">042 </v>
          </cell>
        </row>
        <row r="356">
          <cell r="A356" t="str">
            <v>H40562LD</v>
          </cell>
          <cell r="B356" t="e">
            <v>#N/A</v>
          </cell>
          <cell r="C356" t="str">
            <v xml:space="preserve">ULTRASOUND DIST       </v>
          </cell>
          <cell r="D356">
            <v>25455.72</v>
          </cell>
          <cell r="E356">
            <v>667.04</v>
          </cell>
          <cell r="F356">
            <v>16574.25</v>
          </cell>
          <cell r="G356">
            <v>8881.4699999999993</v>
          </cell>
          <cell r="H356">
            <v>-12943.9</v>
          </cell>
          <cell r="I356">
            <v>0</v>
          </cell>
          <cell r="J356">
            <v>0</v>
          </cell>
          <cell r="K356">
            <v>31262</v>
          </cell>
          <cell r="L356">
            <v>-9436.6299999999992</v>
          </cell>
          <cell r="M356">
            <v>0</v>
          </cell>
          <cell r="N356">
            <v>0</v>
          </cell>
          <cell r="O356">
            <v>15.16</v>
          </cell>
          <cell r="P356">
            <v>502.25</v>
          </cell>
          <cell r="Q356" t="str">
            <v xml:space="preserve">PFD OPT                     </v>
          </cell>
          <cell r="R356" t="str">
            <v xml:space="preserve">045 </v>
          </cell>
        </row>
        <row r="357">
          <cell r="A357" t="str">
            <v>H40562LE</v>
          </cell>
          <cell r="B357" t="e">
            <v>#N/A</v>
          </cell>
          <cell r="C357" t="str">
            <v xml:space="preserve">ULTRASOUND DIST       </v>
          </cell>
          <cell r="D357">
            <v>7857.33</v>
          </cell>
          <cell r="E357">
            <v>3830.88</v>
          </cell>
          <cell r="F357">
            <v>13321.85</v>
          </cell>
          <cell r="G357">
            <v>-5464.52</v>
          </cell>
          <cell r="H357">
            <v>-5464.52</v>
          </cell>
          <cell r="I357">
            <v>0</v>
          </cell>
          <cell r="J357">
            <v>0</v>
          </cell>
          <cell r="K357">
            <v>0</v>
          </cell>
          <cell r="L357">
            <v>0</v>
          </cell>
          <cell r="M357">
            <v>0</v>
          </cell>
          <cell r="N357">
            <v>0</v>
          </cell>
          <cell r="O357">
            <v>239.43</v>
          </cell>
          <cell r="P357">
            <v>459.37400000000002</v>
          </cell>
          <cell r="Q357" t="str">
            <v xml:space="preserve">PFD OPT                     </v>
          </cell>
          <cell r="R357" t="str">
            <v xml:space="preserve">042 </v>
          </cell>
        </row>
        <row r="358">
          <cell r="A358" t="str">
            <v>H40562LF</v>
          </cell>
          <cell r="B358" t="e">
            <v>#N/A</v>
          </cell>
          <cell r="C358" t="str">
            <v xml:space="preserve">ULTRASOUND DIST       </v>
          </cell>
          <cell r="D358">
            <v>6077.74</v>
          </cell>
          <cell r="E358">
            <v>4583.3999999999996</v>
          </cell>
          <cell r="F358">
            <v>1774.65</v>
          </cell>
          <cell r="G358">
            <v>4303.09</v>
          </cell>
          <cell r="H358">
            <v>-4677.8100000000004</v>
          </cell>
          <cell r="I358">
            <v>0</v>
          </cell>
          <cell r="J358">
            <v>0</v>
          </cell>
          <cell r="K358">
            <v>12743.19</v>
          </cell>
          <cell r="L358">
            <v>-3762.29</v>
          </cell>
          <cell r="M358">
            <v>0</v>
          </cell>
          <cell r="N358">
            <v>0</v>
          </cell>
          <cell r="O358">
            <v>153.30000000000001</v>
          </cell>
          <cell r="P358">
            <v>200.398</v>
          </cell>
          <cell r="Q358" t="str">
            <v xml:space="preserve">SIDE COVER                  </v>
          </cell>
          <cell r="R358" t="str">
            <v xml:space="preserve">042 </v>
          </cell>
        </row>
        <row r="359">
          <cell r="A359" t="str">
            <v>H40562LN</v>
          </cell>
          <cell r="B359" t="e">
            <v>#N/A</v>
          </cell>
          <cell r="C359" t="str">
            <v xml:space="preserve">ULTRASOUND DIST       </v>
          </cell>
          <cell r="D359">
            <v>7435.53</v>
          </cell>
          <cell r="E359">
            <v>589.45000000000005</v>
          </cell>
          <cell r="F359">
            <v>352.37</v>
          </cell>
          <cell r="G359">
            <v>7083.16</v>
          </cell>
          <cell r="H359">
            <v>-1190.19</v>
          </cell>
          <cell r="I359">
            <v>0</v>
          </cell>
          <cell r="J359">
            <v>0</v>
          </cell>
          <cell r="K359">
            <v>8273.35</v>
          </cell>
          <cell r="L359">
            <v>0</v>
          </cell>
          <cell r="M359">
            <v>0</v>
          </cell>
          <cell r="N359">
            <v>0</v>
          </cell>
          <cell r="O359">
            <v>118.42</v>
          </cell>
          <cell r="P359">
            <v>154.642</v>
          </cell>
          <cell r="Q359" t="str">
            <v xml:space="preserve">AFFL ITEM                   </v>
          </cell>
          <cell r="R359" t="str">
            <v xml:space="preserve">042 </v>
          </cell>
        </row>
        <row r="360">
          <cell r="A360" t="str">
            <v>H40582L</v>
          </cell>
          <cell r="B360" t="e">
            <v>#N/A</v>
          </cell>
          <cell r="C360" t="str">
            <v xml:space="preserve">ULTRASOUND DIST       </v>
          </cell>
          <cell r="D360">
            <v>28316.45</v>
          </cell>
          <cell r="E360">
            <v>2772.48</v>
          </cell>
          <cell r="F360">
            <v>3523.18</v>
          </cell>
          <cell r="G360">
            <v>24793.27</v>
          </cell>
          <cell r="H360">
            <v>-18455.400000000001</v>
          </cell>
          <cell r="I360">
            <v>0</v>
          </cell>
          <cell r="J360">
            <v>0</v>
          </cell>
          <cell r="K360">
            <v>48185.760000000002</v>
          </cell>
          <cell r="L360">
            <v>-4937.09</v>
          </cell>
          <cell r="M360">
            <v>0</v>
          </cell>
          <cell r="N360">
            <v>0</v>
          </cell>
          <cell r="O360">
            <v>87.31</v>
          </cell>
          <cell r="P360">
            <v>113.652</v>
          </cell>
          <cell r="Q360" t="str">
            <v xml:space="preserve">AFFL ITEM                   </v>
          </cell>
          <cell r="R360" t="str">
            <v xml:space="preserve">042 </v>
          </cell>
        </row>
        <row r="361">
          <cell r="A361" t="str">
            <v>H40592L</v>
          </cell>
          <cell r="B361" t="e">
            <v>#N/A</v>
          </cell>
          <cell r="C361" t="str">
            <v xml:space="preserve">ULTRASOUND DIST       </v>
          </cell>
          <cell r="D361">
            <v>124306.87</v>
          </cell>
          <cell r="E361">
            <v>8511.36</v>
          </cell>
          <cell r="F361">
            <v>130226.25</v>
          </cell>
          <cell r="G361">
            <v>-5919.38</v>
          </cell>
          <cell r="H361">
            <v>0</v>
          </cell>
          <cell r="I361">
            <v>0</v>
          </cell>
          <cell r="J361">
            <v>0</v>
          </cell>
          <cell r="K361">
            <v>0</v>
          </cell>
          <cell r="L361">
            <v>-5919.38</v>
          </cell>
          <cell r="M361">
            <v>0</v>
          </cell>
          <cell r="N361">
            <v>0</v>
          </cell>
          <cell r="O361">
            <v>133</v>
          </cell>
          <cell r="P361">
            <v>1973.125</v>
          </cell>
          <cell r="Q361" t="str">
            <v xml:space="preserve">CINE MEMORY                 </v>
          </cell>
          <cell r="R361" t="str">
            <v xml:space="preserve">045 </v>
          </cell>
        </row>
        <row r="362">
          <cell r="A362" t="str">
            <v>H40602LA</v>
          </cell>
          <cell r="B362" t="e">
            <v>#N/A</v>
          </cell>
          <cell r="C362" t="str">
            <v xml:space="preserve">ULTRASOUND DIST       </v>
          </cell>
          <cell r="D362">
            <v>9607.7199999999993</v>
          </cell>
          <cell r="E362">
            <v>4630.8500000000004</v>
          </cell>
          <cell r="F362">
            <v>464.9</v>
          </cell>
          <cell r="G362">
            <v>9142.82</v>
          </cell>
          <cell r="H362">
            <v>-10488.1</v>
          </cell>
          <cell r="I362">
            <v>0</v>
          </cell>
          <cell r="J362">
            <v>0</v>
          </cell>
          <cell r="K362">
            <v>25559.1</v>
          </cell>
          <cell r="L362">
            <v>-5928.18</v>
          </cell>
          <cell r="M362">
            <v>0</v>
          </cell>
          <cell r="N362">
            <v>0</v>
          </cell>
          <cell r="O362">
            <v>133.75</v>
          </cell>
          <cell r="P362">
            <v>173.553</v>
          </cell>
          <cell r="Q362" t="str">
            <v xml:space="preserve">AFFL ITEM                   </v>
          </cell>
          <cell r="R362" t="str">
            <v xml:space="preserve">042 </v>
          </cell>
        </row>
        <row r="363">
          <cell r="A363" t="str">
            <v>H40602LB</v>
          </cell>
          <cell r="B363" t="e">
            <v>#N/A</v>
          </cell>
          <cell r="C363" t="str">
            <v xml:space="preserve">ULTRASOUND DIST       </v>
          </cell>
          <cell r="D363">
            <v>13065.5</v>
          </cell>
          <cell r="E363">
            <v>1040.05</v>
          </cell>
          <cell r="F363">
            <v>4305</v>
          </cell>
          <cell r="G363">
            <v>8760.5</v>
          </cell>
          <cell r="H363">
            <v>-9822.5400000000009</v>
          </cell>
          <cell r="I363">
            <v>0</v>
          </cell>
          <cell r="J363">
            <v>0</v>
          </cell>
          <cell r="K363">
            <v>25585</v>
          </cell>
          <cell r="L363">
            <v>-7001.96</v>
          </cell>
          <cell r="M363">
            <v>0</v>
          </cell>
          <cell r="N363">
            <v>0</v>
          </cell>
          <cell r="O363">
            <v>33.549999999999997</v>
          </cell>
          <cell r="P363">
            <v>358.75</v>
          </cell>
          <cell r="Q363" t="str">
            <v xml:space="preserve">AFFIL PART                  </v>
          </cell>
          <cell r="R363" t="str">
            <v xml:space="preserve">045 </v>
          </cell>
        </row>
        <row r="364">
          <cell r="A364" t="str">
            <v>H40602LL</v>
          </cell>
          <cell r="B364" t="e">
            <v>#N/A</v>
          </cell>
          <cell r="C364" t="str">
            <v xml:space="preserve">ULTRASOUND DIST       </v>
          </cell>
          <cell r="D364">
            <v>14899.75</v>
          </cell>
          <cell r="E364">
            <v>10414.26</v>
          </cell>
          <cell r="F364">
            <v>0</v>
          </cell>
          <cell r="G364">
            <v>14899.75</v>
          </cell>
          <cell r="H364">
            <v>0</v>
          </cell>
          <cell r="I364">
            <v>0</v>
          </cell>
          <cell r="J364">
            <v>0</v>
          </cell>
          <cell r="K364">
            <v>14899.75</v>
          </cell>
          <cell r="L364">
            <v>0</v>
          </cell>
          <cell r="M364">
            <v>0</v>
          </cell>
          <cell r="N364">
            <v>0</v>
          </cell>
          <cell r="O364">
            <v>1213.8399999999999</v>
          </cell>
          <cell r="P364">
            <v>1865.346</v>
          </cell>
          <cell r="Q364" t="str">
            <v xml:space="preserve">GE YOKOGAWA                 </v>
          </cell>
          <cell r="R364" t="str">
            <v xml:space="preserve">040 </v>
          </cell>
        </row>
        <row r="365">
          <cell r="A365" t="str">
            <v>H40602LM</v>
          </cell>
          <cell r="B365" t="e">
            <v>#N/A</v>
          </cell>
          <cell r="C365" t="str">
            <v xml:space="preserve">ULTRASOUND DIST       </v>
          </cell>
          <cell r="D365">
            <v>32766.93</v>
          </cell>
          <cell r="E365">
            <v>12633.3</v>
          </cell>
          <cell r="F365">
            <v>0</v>
          </cell>
          <cell r="G365">
            <v>32766.93</v>
          </cell>
          <cell r="H365">
            <v>-8710.5</v>
          </cell>
          <cell r="I365">
            <v>0</v>
          </cell>
          <cell r="J365">
            <v>0</v>
          </cell>
          <cell r="K365">
            <v>81333.48</v>
          </cell>
          <cell r="L365">
            <v>-39856.050000000003</v>
          </cell>
          <cell r="M365">
            <v>0</v>
          </cell>
          <cell r="N365">
            <v>0</v>
          </cell>
          <cell r="O365">
            <v>1273.69</v>
          </cell>
          <cell r="P365">
            <v>1657.107</v>
          </cell>
          <cell r="Q365" t="str">
            <v xml:space="preserve">C721 PROBE                  </v>
          </cell>
          <cell r="R365" t="str">
            <v xml:space="preserve">040 </v>
          </cell>
        </row>
        <row r="366">
          <cell r="A366" t="str">
            <v>H40602LN</v>
          </cell>
          <cell r="B366" t="str">
            <v>E721 PROBE</v>
          </cell>
          <cell r="C366" t="str">
            <v xml:space="preserve">ULTRASOUND DIST       </v>
          </cell>
          <cell r="D366">
            <v>75399.55</v>
          </cell>
          <cell r="E366">
            <v>5109.5600000000004</v>
          </cell>
          <cell r="F366">
            <v>64702.59</v>
          </cell>
          <cell r="G366">
            <v>10696.96</v>
          </cell>
          <cell r="H366">
            <v>-534563.03</v>
          </cell>
          <cell r="I366">
            <v>0</v>
          </cell>
          <cell r="J366">
            <v>0</v>
          </cell>
          <cell r="K366">
            <v>949806.93</v>
          </cell>
          <cell r="L366">
            <v>-404546.94</v>
          </cell>
          <cell r="M366">
            <v>0</v>
          </cell>
          <cell r="N366">
            <v>0</v>
          </cell>
          <cell r="O366">
            <v>1285.8399999999999</v>
          </cell>
          <cell r="P366">
            <v>1675.547</v>
          </cell>
          <cell r="Q366" t="str">
            <v xml:space="preserve">AFFL ITEM                   </v>
          </cell>
          <cell r="R366" t="str">
            <v xml:space="preserve">040 </v>
          </cell>
        </row>
        <row r="367">
          <cell r="A367" t="str">
            <v>H40602LN</v>
          </cell>
          <cell r="B367" t="str">
            <v>E721 PROBE</v>
          </cell>
          <cell r="C367" t="str">
            <v xml:space="preserve">Demo-U/S              </v>
          </cell>
          <cell r="D367">
            <v>163142.04</v>
          </cell>
          <cell r="E367">
            <v>53621.580999999998</v>
          </cell>
          <cell r="F367">
            <v>149624.76</v>
          </cell>
          <cell r="G367">
            <v>13517.28</v>
          </cell>
          <cell r="H367">
            <v>75738.460000000006</v>
          </cell>
          <cell r="I367">
            <v>0</v>
          </cell>
          <cell r="J367">
            <v>0</v>
          </cell>
          <cell r="K367">
            <v>0</v>
          </cell>
          <cell r="L367">
            <v>-60545.63</v>
          </cell>
          <cell r="M367">
            <v>0</v>
          </cell>
          <cell r="N367">
            <v>-1675.55</v>
          </cell>
          <cell r="O367">
            <v>1285.8399999999999</v>
          </cell>
          <cell r="P367">
            <v>1675.547</v>
          </cell>
          <cell r="Q367" t="str">
            <v xml:space="preserve">AFFL ITEM                   </v>
          </cell>
          <cell r="R367" t="str">
            <v xml:space="preserve">040 </v>
          </cell>
        </row>
        <row r="368">
          <cell r="A368" t="str">
            <v>H40602LN</v>
          </cell>
          <cell r="B368" t="str">
            <v>E721 PROBE</v>
          </cell>
          <cell r="C368" t="str">
            <v xml:space="preserve">Consign-U/S           </v>
          </cell>
          <cell r="D368">
            <v>5719.47</v>
          </cell>
          <cell r="F368">
            <v>4043.92</v>
          </cell>
          <cell r="G368">
            <v>1675.55</v>
          </cell>
          <cell r="H368">
            <v>0</v>
          </cell>
          <cell r="I368">
            <v>0</v>
          </cell>
          <cell r="J368">
            <v>0</v>
          </cell>
          <cell r="K368">
            <v>0</v>
          </cell>
          <cell r="L368">
            <v>0</v>
          </cell>
          <cell r="M368">
            <v>0</v>
          </cell>
          <cell r="N368">
            <v>1675.55</v>
          </cell>
          <cell r="O368">
            <v>1285.8399999999999</v>
          </cell>
          <cell r="P368">
            <v>1675.547</v>
          </cell>
          <cell r="Q368" t="str">
            <v xml:space="preserve">AFFL ITEM                   </v>
          </cell>
          <cell r="R368" t="str">
            <v xml:space="preserve">040 </v>
          </cell>
        </row>
        <row r="369">
          <cell r="A369" t="str">
            <v>H40602LN</v>
          </cell>
          <cell r="B369" t="str">
            <v>E721 PROBE</v>
          </cell>
          <cell r="C369" t="str">
            <v xml:space="preserve">FIELD-U/S             </v>
          </cell>
          <cell r="D369">
            <v>-11382.46</v>
          </cell>
          <cell r="F369">
            <v>0</v>
          </cell>
          <cell r="G369">
            <v>-11382.46</v>
          </cell>
          <cell r="H369">
            <v>2021.95</v>
          </cell>
          <cell r="I369">
            <v>0</v>
          </cell>
          <cell r="J369">
            <v>0</v>
          </cell>
          <cell r="K369">
            <v>0</v>
          </cell>
          <cell r="L369">
            <v>-13404.41</v>
          </cell>
          <cell r="M369">
            <v>0</v>
          </cell>
          <cell r="N369">
            <v>0</v>
          </cell>
          <cell r="O369">
            <v>1285.8399999999999</v>
          </cell>
          <cell r="P369">
            <v>1675.547</v>
          </cell>
          <cell r="Q369" t="str">
            <v xml:space="preserve">AFFL ITEM                   </v>
          </cell>
          <cell r="R369" t="str">
            <v xml:space="preserve">040 </v>
          </cell>
        </row>
        <row r="370">
          <cell r="A370" t="str">
            <v>H40612LH</v>
          </cell>
          <cell r="B370" t="e">
            <v>#N/A</v>
          </cell>
          <cell r="C370" t="str">
            <v xml:space="preserve">ULTRASOUND DIST       </v>
          </cell>
          <cell r="D370">
            <v>30303.7</v>
          </cell>
          <cell r="E370">
            <v>1527.55</v>
          </cell>
          <cell r="F370">
            <v>16422.64</v>
          </cell>
          <cell r="G370">
            <v>13881.06</v>
          </cell>
          <cell r="H370">
            <v>-15395.4</v>
          </cell>
          <cell r="I370">
            <v>0</v>
          </cell>
          <cell r="J370">
            <v>0</v>
          </cell>
          <cell r="K370">
            <v>35972.32</v>
          </cell>
          <cell r="L370">
            <v>-6695.86</v>
          </cell>
          <cell r="M370">
            <v>0</v>
          </cell>
          <cell r="N370">
            <v>0</v>
          </cell>
          <cell r="O370">
            <v>1535.9</v>
          </cell>
          <cell r="P370">
            <v>2003.68</v>
          </cell>
          <cell r="Q370" t="str">
            <v xml:space="preserve">AFFIL PART                  </v>
          </cell>
          <cell r="R370" t="str">
            <v xml:space="preserve">042 </v>
          </cell>
        </row>
        <row r="371">
          <cell r="A371" t="str">
            <v>H40612S</v>
          </cell>
          <cell r="B371" t="e">
            <v>#N/A</v>
          </cell>
          <cell r="C371" t="str">
            <v xml:space="preserve">ULTRASOUND DIST       </v>
          </cell>
          <cell r="D371">
            <v>9365.7900000000009</v>
          </cell>
          <cell r="E371">
            <v>6651.61</v>
          </cell>
          <cell r="F371">
            <v>9365.7900000000009</v>
          </cell>
          <cell r="G371">
            <v>0</v>
          </cell>
          <cell r="H371">
            <v>0</v>
          </cell>
          <cell r="I371">
            <v>0</v>
          </cell>
          <cell r="J371">
            <v>0</v>
          </cell>
          <cell r="K371">
            <v>0</v>
          </cell>
          <cell r="L371">
            <v>0</v>
          </cell>
          <cell r="M371">
            <v>0</v>
          </cell>
          <cell r="N371">
            <v>0</v>
          </cell>
          <cell r="O371">
            <v>950.23</v>
          </cell>
          <cell r="P371">
            <v>1337.97</v>
          </cell>
          <cell r="Q371" t="str">
            <v xml:space="preserve">3.5 MCNVX S                 </v>
          </cell>
          <cell r="R371" t="str">
            <v xml:space="preserve">042 </v>
          </cell>
        </row>
        <row r="372">
          <cell r="A372" t="str">
            <v>H4061B</v>
          </cell>
          <cell r="B372" t="e">
            <v>#N/A</v>
          </cell>
          <cell r="C372" t="str">
            <v xml:space="preserve">ULTRASOUND DIST       </v>
          </cell>
          <cell r="D372">
            <v>17916.060000000001</v>
          </cell>
          <cell r="E372">
            <v>11683.42</v>
          </cell>
          <cell r="F372">
            <v>26930.83</v>
          </cell>
          <cell r="G372">
            <v>-9014.77</v>
          </cell>
          <cell r="H372">
            <v>-9014.77</v>
          </cell>
          <cell r="I372">
            <v>0</v>
          </cell>
          <cell r="J372">
            <v>0</v>
          </cell>
          <cell r="K372">
            <v>0</v>
          </cell>
          <cell r="L372">
            <v>0</v>
          </cell>
          <cell r="M372">
            <v>0</v>
          </cell>
          <cell r="N372">
            <v>0</v>
          </cell>
          <cell r="O372">
            <v>689.6</v>
          </cell>
          <cell r="P372">
            <v>901.47699999999998</v>
          </cell>
          <cell r="Q372" t="str">
            <v xml:space="preserve">TRANSDUCER                  </v>
          </cell>
          <cell r="R372" t="str">
            <v xml:space="preserve">040 </v>
          </cell>
        </row>
        <row r="373">
          <cell r="A373" t="str">
            <v>H4061CB</v>
          </cell>
          <cell r="B373" t="e">
            <v>#N/A</v>
          </cell>
          <cell r="C373" t="str">
            <v xml:space="preserve">ULTRASOUND DIST       </v>
          </cell>
          <cell r="D373">
            <v>-6139.58</v>
          </cell>
          <cell r="E373" t="e">
            <v>#N/A</v>
          </cell>
          <cell r="F373">
            <v>6139.6</v>
          </cell>
          <cell r="G373">
            <v>-12279.18</v>
          </cell>
          <cell r="H373">
            <v>-6139.59</v>
          </cell>
          <cell r="I373">
            <v>0</v>
          </cell>
          <cell r="J373">
            <v>0</v>
          </cell>
          <cell r="K373">
            <v>0</v>
          </cell>
          <cell r="L373">
            <v>-6139.59</v>
          </cell>
          <cell r="M373">
            <v>0</v>
          </cell>
          <cell r="N373">
            <v>0</v>
          </cell>
          <cell r="O373">
            <v>866.13</v>
          </cell>
          <cell r="P373">
            <v>1133.066</v>
          </cell>
          <cell r="Q373" t="str">
            <v xml:space="preserve">PROBE CB                    </v>
          </cell>
          <cell r="R373" t="str">
            <v xml:space="preserve">040 </v>
          </cell>
        </row>
        <row r="374">
          <cell r="A374" t="str">
            <v>H4061CB</v>
          </cell>
          <cell r="B374" t="e">
            <v>#N/A</v>
          </cell>
          <cell r="C374" t="str">
            <v xml:space="preserve">Demo-U/S              </v>
          </cell>
          <cell r="D374">
            <v>-6139.59</v>
          </cell>
          <cell r="E374">
            <v>0</v>
          </cell>
          <cell r="F374">
            <v>0</v>
          </cell>
          <cell r="G374">
            <v>-6139.59</v>
          </cell>
          <cell r="H374">
            <v>-6139.59</v>
          </cell>
          <cell r="I374">
            <v>0</v>
          </cell>
          <cell r="J374">
            <v>0</v>
          </cell>
          <cell r="K374">
            <v>0</v>
          </cell>
          <cell r="L374">
            <v>0</v>
          </cell>
          <cell r="M374">
            <v>0</v>
          </cell>
          <cell r="N374">
            <v>0</v>
          </cell>
          <cell r="O374">
            <v>866.13</v>
          </cell>
          <cell r="P374">
            <v>1133.066</v>
          </cell>
          <cell r="Q374" t="str">
            <v xml:space="preserve">PROBE CB                    </v>
          </cell>
          <cell r="R374" t="str">
            <v xml:space="preserve">040 </v>
          </cell>
        </row>
        <row r="375">
          <cell r="A375" t="str">
            <v>H4061CC</v>
          </cell>
          <cell r="B375" t="e">
            <v>#N/A</v>
          </cell>
          <cell r="C375" t="str">
            <v xml:space="preserve">ULTRASOUND DIST       </v>
          </cell>
          <cell r="D375">
            <v>-5497.85</v>
          </cell>
          <cell r="E375" t="e">
            <v>#N/A</v>
          </cell>
          <cell r="F375">
            <v>10918</v>
          </cell>
          <cell r="G375">
            <v>-16415.849999999999</v>
          </cell>
          <cell r="H375">
            <v>-10956.85</v>
          </cell>
          <cell r="I375">
            <v>0</v>
          </cell>
          <cell r="J375">
            <v>0</v>
          </cell>
          <cell r="K375">
            <v>0</v>
          </cell>
          <cell r="L375">
            <v>-5459</v>
          </cell>
          <cell r="M375">
            <v>0</v>
          </cell>
          <cell r="N375">
            <v>0</v>
          </cell>
          <cell r="O375">
            <v>797.47</v>
          </cell>
          <cell r="P375">
            <v>1091.8</v>
          </cell>
          <cell r="Q375" t="str">
            <v xml:space="preserve">PROBE CC                    </v>
          </cell>
          <cell r="R375" t="str">
            <v xml:space="preserve">040 </v>
          </cell>
        </row>
        <row r="376">
          <cell r="A376" t="str">
            <v>H4061G</v>
          </cell>
          <cell r="B376" t="e">
            <v>#N/A</v>
          </cell>
          <cell r="C376" t="str">
            <v xml:space="preserve">Demo-U/S              </v>
          </cell>
          <cell r="D376">
            <v>7253.51</v>
          </cell>
          <cell r="E376">
            <v>0</v>
          </cell>
          <cell r="F376">
            <v>0</v>
          </cell>
          <cell r="G376">
            <v>7253.51</v>
          </cell>
          <cell r="H376">
            <v>7253.51</v>
          </cell>
          <cell r="I376">
            <v>0</v>
          </cell>
          <cell r="J376">
            <v>0</v>
          </cell>
          <cell r="K376">
            <v>0</v>
          </cell>
          <cell r="L376">
            <v>0</v>
          </cell>
          <cell r="M376">
            <v>0</v>
          </cell>
          <cell r="N376">
            <v>0</v>
          </cell>
          <cell r="O376">
            <v>1214.6099999999999</v>
          </cell>
          <cell r="P376">
            <v>1585.921</v>
          </cell>
          <cell r="Q376" t="str">
            <v xml:space="preserve">TRANSDUCER                  </v>
          </cell>
          <cell r="R376" t="str">
            <v xml:space="preserve">040 </v>
          </cell>
        </row>
        <row r="377">
          <cell r="A377" t="str">
            <v>H4061PR</v>
          </cell>
          <cell r="B377" t="e">
            <v>#N/A</v>
          </cell>
          <cell r="C377" t="str">
            <v xml:space="preserve">ULTRASOUND DIST       </v>
          </cell>
          <cell r="D377">
            <v>166687.29</v>
          </cell>
          <cell r="E377">
            <v>160982.91</v>
          </cell>
          <cell r="F377">
            <v>176789.55</v>
          </cell>
          <cell r="G377">
            <v>-10102.26</v>
          </cell>
          <cell r="H377">
            <v>-10102.26</v>
          </cell>
          <cell r="I377">
            <v>0</v>
          </cell>
          <cell r="J377">
            <v>0</v>
          </cell>
          <cell r="K377">
            <v>0</v>
          </cell>
          <cell r="L377">
            <v>0</v>
          </cell>
          <cell r="M377">
            <v>0</v>
          </cell>
          <cell r="N377">
            <v>0</v>
          </cell>
          <cell r="O377">
            <v>4878.2700000000004</v>
          </cell>
          <cell r="P377">
            <v>4878.2700000000004</v>
          </cell>
          <cell r="Q377" t="str">
            <v xml:space="preserve">THOMSON MICR                </v>
          </cell>
          <cell r="R377" t="str">
            <v xml:space="preserve">038 </v>
          </cell>
        </row>
        <row r="378">
          <cell r="A378" t="str">
            <v>H4061RA</v>
          </cell>
          <cell r="B378" t="e">
            <v>#N/A</v>
          </cell>
          <cell r="C378" t="str">
            <v xml:space="preserve">ULTRASOUND DIST       </v>
          </cell>
          <cell r="D378">
            <v>15102.14</v>
          </cell>
          <cell r="E378">
            <v>15102.12</v>
          </cell>
          <cell r="F378">
            <v>15102.14</v>
          </cell>
          <cell r="G378">
            <v>0</v>
          </cell>
          <cell r="H378">
            <v>0</v>
          </cell>
          <cell r="I378">
            <v>0</v>
          </cell>
          <cell r="J378">
            <v>0</v>
          </cell>
          <cell r="K378">
            <v>0</v>
          </cell>
          <cell r="L378">
            <v>0</v>
          </cell>
          <cell r="M378">
            <v>0</v>
          </cell>
          <cell r="N378">
            <v>0</v>
          </cell>
          <cell r="O378">
            <v>5034.0450000000001</v>
          </cell>
          <cell r="P378">
            <v>5034.0450000000001</v>
          </cell>
          <cell r="Q378" t="str">
            <v xml:space="preserve">TX TRR7 PB                  </v>
          </cell>
          <cell r="R378" t="str">
            <v xml:space="preserve">043 </v>
          </cell>
        </row>
        <row r="379">
          <cell r="A379" t="str">
            <v>H4061TR</v>
          </cell>
          <cell r="B379" t="e">
            <v>#N/A</v>
          </cell>
          <cell r="C379" t="str">
            <v xml:space="preserve">ULTRASOUND DIST       </v>
          </cell>
          <cell r="D379">
            <v>-37351.35</v>
          </cell>
          <cell r="E379">
            <v>6920.54</v>
          </cell>
          <cell r="F379">
            <v>0</v>
          </cell>
          <cell r="G379">
            <v>-37351.35</v>
          </cell>
          <cell r="H379">
            <v>0</v>
          </cell>
          <cell r="I379">
            <v>0</v>
          </cell>
          <cell r="J379">
            <v>0</v>
          </cell>
          <cell r="K379">
            <v>0</v>
          </cell>
          <cell r="L379">
            <v>-37351.35</v>
          </cell>
          <cell r="M379">
            <v>0</v>
          </cell>
          <cell r="N379">
            <v>0</v>
          </cell>
          <cell r="O379">
            <v>6735.32</v>
          </cell>
          <cell r="P379">
            <v>7594.0709999999999</v>
          </cell>
          <cell r="Q379" t="str">
            <v xml:space="preserve">TRR7 PROBE                  </v>
          </cell>
          <cell r="R379" t="str">
            <v xml:space="preserve">038 </v>
          </cell>
        </row>
        <row r="380">
          <cell r="A380" t="str">
            <v>H40622L</v>
          </cell>
          <cell r="B380" t="e">
            <v>#N/A</v>
          </cell>
          <cell r="C380" t="str">
            <v xml:space="preserve">ULTRASOUND DIST       </v>
          </cell>
          <cell r="D380">
            <v>11194.36</v>
          </cell>
          <cell r="E380">
            <v>2589.0300000000002</v>
          </cell>
          <cell r="F380">
            <v>10468.36</v>
          </cell>
          <cell r="G380">
            <v>726</v>
          </cell>
          <cell r="H380">
            <v>-975.54</v>
          </cell>
          <cell r="I380">
            <v>0</v>
          </cell>
          <cell r="J380">
            <v>0</v>
          </cell>
          <cell r="K380">
            <v>3975.46</v>
          </cell>
          <cell r="L380">
            <v>-2273.92</v>
          </cell>
          <cell r="M380">
            <v>0</v>
          </cell>
          <cell r="N380">
            <v>0</v>
          </cell>
          <cell r="O380">
            <v>96.47</v>
          </cell>
          <cell r="P380">
            <v>125.77800000000001</v>
          </cell>
          <cell r="Q380" t="str">
            <v xml:space="preserve">AFFL ITEM                   </v>
          </cell>
          <cell r="R380" t="str">
            <v xml:space="preserve">042 </v>
          </cell>
        </row>
        <row r="381">
          <cell r="A381" t="str">
            <v>H40622L</v>
          </cell>
          <cell r="B381" t="e">
            <v>#N/A</v>
          </cell>
          <cell r="C381" t="str">
            <v xml:space="preserve">Demo-U/S              </v>
          </cell>
          <cell r="D381">
            <v>5533.28</v>
          </cell>
          <cell r="E381">
            <v>0</v>
          </cell>
          <cell r="F381">
            <v>5533.28</v>
          </cell>
          <cell r="G381">
            <v>0</v>
          </cell>
          <cell r="H381">
            <v>424.88</v>
          </cell>
          <cell r="I381">
            <v>0</v>
          </cell>
          <cell r="J381">
            <v>0</v>
          </cell>
          <cell r="K381">
            <v>0</v>
          </cell>
          <cell r="L381">
            <v>-424.88</v>
          </cell>
          <cell r="M381">
            <v>0</v>
          </cell>
          <cell r="N381">
            <v>0</v>
          </cell>
          <cell r="O381">
            <v>96.47</v>
          </cell>
          <cell r="P381">
            <v>125.77800000000001</v>
          </cell>
          <cell r="Q381" t="str">
            <v xml:space="preserve">AFFL ITEM                   </v>
          </cell>
          <cell r="R381" t="str">
            <v xml:space="preserve">042 </v>
          </cell>
        </row>
        <row r="382">
          <cell r="A382" t="str">
            <v>H4075JA</v>
          </cell>
          <cell r="B382" t="e">
            <v>#N/A</v>
          </cell>
          <cell r="C382" t="str">
            <v xml:space="preserve">ULTRASOUND DIST       </v>
          </cell>
          <cell r="D382">
            <v>29798.23</v>
          </cell>
          <cell r="E382">
            <v>27788.25</v>
          </cell>
          <cell r="F382">
            <v>35355.879999999997</v>
          </cell>
          <cell r="G382">
            <v>-5557.65</v>
          </cell>
          <cell r="H382">
            <v>-5557.65</v>
          </cell>
          <cell r="I382">
            <v>0</v>
          </cell>
          <cell r="J382">
            <v>0</v>
          </cell>
          <cell r="K382">
            <v>0</v>
          </cell>
          <cell r="L382">
            <v>0</v>
          </cell>
          <cell r="M382">
            <v>0</v>
          </cell>
          <cell r="N382">
            <v>0</v>
          </cell>
          <cell r="O382">
            <v>5557.65</v>
          </cell>
          <cell r="P382">
            <v>5557.65</v>
          </cell>
          <cell r="Q382" t="str">
            <v xml:space="preserve">IIE 460CAMER                </v>
          </cell>
          <cell r="R382" t="str">
            <v xml:space="preserve">038 </v>
          </cell>
        </row>
        <row r="383">
          <cell r="A383" t="str">
            <v>H4075JA</v>
          </cell>
          <cell r="B383" t="e">
            <v>#N/A</v>
          </cell>
          <cell r="C383" t="str">
            <v xml:space="preserve">Demo-U/S              </v>
          </cell>
          <cell r="D383">
            <v>5892.65</v>
          </cell>
          <cell r="E383">
            <v>0</v>
          </cell>
          <cell r="F383">
            <v>5892.65</v>
          </cell>
          <cell r="G383">
            <v>0</v>
          </cell>
          <cell r="H383">
            <v>0</v>
          </cell>
          <cell r="I383">
            <v>0</v>
          </cell>
          <cell r="J383">
            <v>0</v>
          </cell>
          <cell r="K383">
            <v>0</v>
          </cell>
          <cell r="L383">
            <v>0</v>
          </cell>
          <cell r="M383">
            <v>0</v>
          </cell>
          <cell r="N383">
            <v>0</v>
          </cell>
          <cell r="O383">
            <v>5557.65</v>
          </cell>
          <cell r="P383">
            <v>5557.65</v>
          </cell>
          <cell r="Q383" t="str">
            <v xml:space="preserve">IIE 460CAMER                </v>
          </cell>
          <cell r="R383" t="str">
            <v xml:space="preserve">038 </v>
          </cell>
        </row>
        <row r="384">
          <cell r="A384" t="str">
            <v>H4075JA</v>
          </cell>
          <cell r="B384" t="e">
            <v>#N/A</v>
          </cell>
          <cell r="C384" t="str">
            <v xml:space="preserve">FIELD-U/S             </v>
          </cell>
          <cell r="D384">
            <v>5557.65</v>
          </cell>
          <cell r="F384">
            <v>0</v>
          </cell>
          <cell r="G384">
            <v>5557.65</v>
          </cell>
          <cell r="H384">
            <v>5557.65</v>
          </cell>
          <cell r="I384">
            <v>0</v>
          </cell>
          <cell r="J384">
            <v>0</v>
          </cell>
          <cell r="K384">
            <v>0</v>
          </cell>
          <cell r="L384">
            <v>0</v>
          </cell>
          <cell r="M384">
            <v>0</v>
          </cell>
          <cell r="N384">
            <v>0</v>
          </cell>
          <cell r="O384">
            <v>5557.65</v>
          </cell>
          <cell r="P384">
            <v>5557.65</v>
          </cell>
          <cell r="Q384" t="str">
            <v xml:space="preserve">IIE 460CAMER                </v>
          </cell>
          <cell r="R384" t="str">
            <v xml:space="preserve">038 </v>
          </cell>
        </row>
        <row r="385">
          <cell r="A385" t="str">
            <v>H40982LB</v>
          </cell>
          <cell r="B385" t="e">
            <v>#N/A</v>
          </cell>
          <cell r="C385" t="str">
            <v xml:space="preserve">ULTRASOUND DIST       </v>
          </cell>
          <cell r="D385">
            <v>6059.49</v>
          </cell>
          <cell r="E385">
            <v>4026.57</v>
          </cell>
          <cell r="F385">
            <v>6059.49</v>
          </cell>
          <cell r="G385">
            <v>0</v>
          </cell>
          <cell r="H385">
            <v>0</v>
          </cell>
          <cell r="I385">
            <v>0</v>
          </cell>
          <cell r="J385">
            <v>0</v>
          </cell>
          <cell r="K385">
            <v>0</v>
          </cell>
          <cell r="L385">
            <v>0</v>
          </cell>
          <cell r="M385">
            <v>0</v>
          </cell>
          <cell r="N385">
            <v>0</v>
          </cell>
          <cell r="O385">
            <v>1342.19</v>
          </cell>
          <cell r="P385">
            <v>2019.83</v>
          </cell>
          <cell r="Q385" t="str">
            <v xml:space="preserve">AFFL ITEM                   </v>
          </cell>
          <cell r="R385" t="str">
            <v xml:space="preserve">042 </v>
          </cell>
        </row>
        <row r="386">
          <cell r="A386" t="str">
            <v>H40982LD</v>
          </cell>
          <cell r="B386" t="e">
            <v>#N/A</v>
          </cell>
          <cell r="C386" t="str">
            <v xml:space="preserve">ULTRASOUND DIST       </v>
          </cell>
          <cell r="D386">
            <v>6264.14</v>
          </cell>
          <cell r="E386">
            <v>5924.3</v>
          </cell>
          <cell r="F386">
            <v>6264.14</v>
          </cell>
          <cell r="G386">
            <v>0</v>
          </cell>
          <cell r="H386">
            <v>0</v>
          </cell>
          <cell r="I386">
            <v>0</v>
          </cell>
          <cell r="J386">
            <v>0</v>
          </cell>
          <cell r="K386">
            <v>0</v>
          </cell>
          <cell r="L386">
            <v>0</v>
          </cell>
          <cell r="M386">
            <v>0</v>
          </cell>
          <cell r="N386">
            <v>0</v>
          </cell>
          <cell r="O386">
            <v>1184.8599999999999</v>
          </cell>
          <cell r="P386">
            <v>1252.827</v>
          </cell>
          <cell r="Q386" t="str">
            <v xml:space="preserve">AFFL ITEM                   </v>
          </cell>
          <cell r="R386" t="str">
            <v xml:space="preserve">042 </v>
          </cell>
        </row>
        <row r="387">
          <cell r="A387" t="str">
            <v>H40982LE</v>
          </cell>
          <cell r="B387" t="e">
            <v>#N/A</v>
          </cell>
          <cell r="C387" t="str">
            <v xml:space="preserve">ULTRASOUND DIST       </v>
          </cell>
          <cell r="D387">
            <v>115595.63</v>
          </cell>
          <cell r="E387">
            <v>2847.89</v>
          </cell>
          <cell r="F387">
            <v>32287.5</v>
          </cell>
          <cell r="G387">
            <v>83308.13</v>
          </cell>
          <cell r="H387">
            <v>-77539.490000000005</v>
          </cell>
          <cell r="I387">
            <v>0</v>
          </cell>
          <cell r="J387">
            <v>0</v>
          </cell>
          <cell r="K387">
            <v>163472.01</v>
          </cell>
          <cell r="L387">
            <v>-2624.39</v>
          </cell>
          <cell r="M387">
            <v>0</v>
          </cell>
          <cell r="N387">
            <v>0</v>
          </cell>
          <cell r="O387">
            <v>66.239999999999995</v>
          </cell>
          <cell r="P387">
            <v>2690.625</v>
          </cell>
          <cell r="Q387" t="str">
            <v xml:space="preserve">AFFL ITEM                   </v>
          </cell>
          <cell r="R387" t="str">
            <v xml:space="preserve">045 </v>
          </cell>
        </row>
        <row r="388">
          <cell r="A388" t="str">
            <v>H40982LF</v>
          </cell>
          <cell r="B388" t="e">
            <v>#N/A</v>
          </cell>
          <cell r="C388" t="str">
            <v xml:space="preserve">ULTRASOUND DIST       </v>
          </cell>
          <cell r="D388">
            <v>30898.86</v>
          </cell>
          <cell r="E388">
            <v>542.01</v>
          </cell>
          <cell r="F388">
            <v>6921.6</v>
          </cell>
          <cell r="G388">
            <v>23977.26</v>
          </cell>
          <cell r="H388">
            <v>-20581.22</v>
          </cell>
          <cell r="I388">
            <v>0</v>
          </cell>
          <cell r="J388">
            <v>0</v>
          </cell>
          <cell r="K388">
            <v>60782.400000000001</v>
          </cell>
          <cell r="L388">
            <v>-16223.92</v>
          </cell>
          <cell r="M388">
            <v>0</v>
          </cell>
          <cell r="N388">
            <v>0</v>
          </cell>
          <cell r="O388">
            <v>26.04</v>
          </cell>
          <cell r="P388">
            <v>861</v>
          </cell>
          <cell r="Q388" t="str">
            <v xml:space="preserve">AFFL ITEM                   </v>
          </cell>
          <cell r="R388" t="str">
            <v xml:space="preserve">045 </v>
          </cell>
        </row>
        <row r="389">
          <cell r="A389" t="str">
            <v>H40982LL</v>
          </cell>
          <cell r="B389" t="e">
            <v>#N/A</v>
          </cell>
          <cell r="C389" t="str">
            <v xml:space="preserve">ULTRASOUND DIST       </v>
          </cell>
          <cell r="D389">
            <v>31562.28</v>
          </cell>
          <cell r="E389">
            <v>4114.5</v>
          </cell>
          <cell r="F389">
            <v>23856.880000000001</v>
          </cell>
          <cell r="G389">
            <v>7705.4</v>
          </cell>
          <cell r="H389">
            <v>-2339.7399999999998</v>
          </cell>
          <cell r="I389">
            <v>0</v>
          </cell>
          <cell r="J389">
            <v>0</v>
          </cell>
          <cell r="K389">
            <v>11300.76</v>
          </cell>
          <cell r="L389">
            <v>-1255.6199999999999</v>
          </cell>
          <cell r="M389">
            <v>0</v>
          </cell>
          <cell r="N389">
            <v>0</v>
          </cell>
          <cell r="O389">
            <v>158.26</v>
          </cell>
          <cell r="P389">
            <v>1255.625</v>
          </cell>
          <cell r="Q389" t="str">
            <v xml:space="preserve">AFFL ITEM                   </v>
          </cell>
          <cell r="R389" t="str">
            <v xml:space="preserve">045 </v>
          </cell>
        </row>
        <row r="390">
          <cell r="A390" t="str">
            <v>H41162LG</v>
          </cell>
          <cell r="B390" t="e">
            <v>#N/A</v>
          </cell>
          <cell r="C390" t="str">
            <v xml:space="preserve">Demo-U/S              </v>
          </cell>
          <cell r="D390">
            <v>48088.1</v>
          </cell>
          <cell r="E390">
            <v>0</v>
          </cell>
          <cell r="F390">
            <v>49616.19</v>
          </cell>
          <cell r="G390">
            <v>-1528.09</v>
          </cell>
          <cell r="H390">
            <v>0</v>
          </cell>
          <cell r="I390">
            <v>0</v>
          </cell>
          <cell r="J390">
            <v>0</v>
          </cell>
          <cell r="K390">
            <v>0</v>
          </cell>
          <cell r="L390">
            <v>-1528.09</v>
          </cell>
          <cell r="M390">
            <v>0</v>
          </cell>
          <cell r="N390">
            <v>0</v>
          </cell>
          <cell r="O390">
            <v>1829.99</v>
          </cell>
          <cell r="P390">
            <v>2250.326</v>
          </cell>
          <cell r="Q390" t="str">
            <v xml:space="preserve">LOG100V5.0                  </v>
          </cell>
          <cell r="R390" t="str">
            <v xml:space="preserve">048 </v>
          </cell>
        </row>
        <row r="391">
          <cell r="A391" t="str">
            <v>H41162LG</v>
          </cell>
          <cell r="B391" t="e">
            <v>#N/A</v>
          </cell>
          <cell r="C391" t="str">
            <v xml:space="preserve">INTL ULTRA            </v>
          </cell>
          <cell r="D391">
            <v>-6066.95</v>
          </cell>
          <cell r="F391">
            <v>0</v>
          </cell>
          <cell r="G391">
            <v>-6066.95</v>
          </cell>
          <cell r="H391">
            <v>348230.98</v>
          </cell>
          <cell r="I391">
            <v>0</v>
          </cell>
          <cell r="J391">
            <v>0</v>
          </cell>
          <cell r="K391">
            <v>0</v>
          </cell>
          <cell r="L391">
            <v>-354297.93</v>
          </cell>
          <cell r="M391">
            <v>0</v>
          </cell>
          <cell r="N391">
            <v>0</v>
          </cell>
          <cell r="O391">
            <v>1829.99</v>
          </cell>
          <cell r="P391">
            <v>2250.326</v>
          </cell>
          <cell r="Q391" t="str">
            <v xml:space="preserve">LOG100V5.0                  </v>
          </cell>
          <cell r="R391" t="str">
            <v xml:space="preserve">048 </v>
          </cell>
        </row>
        <row r="392">
          <cell r="A392" t="str">
            <v>H41162LG</v>
          </cell>
          <cell r="B392" t="e">
            <v>#N/A</v>
          </cell>
          <cell r="C392" t="str">
            <v xml:space="preserve">FIELD-U/S             </v>
          </cell>
          <cell r="D392">
            <v>-7633.24</v>
          </cell>
          <cell r="F392">
            <v>0</v>
          </cell>
          <cell r="G392">
            <v>-7633.24</v>
          </cell>
          <cell r="H392">
            <v>0</v>
          </cell>
          <cell r="I392">
            <v>0</v>
          </cell>
          <cell r="J392">
            <v>0</v>
          </cell>
          <cell r="K392">
            <v>0</v>
          </cell>
          <cell r="L392">
            <v>-7633.24</v>
          </cell>
          <cell r="M392">
            <v>0</v>
          </cell>
          <cell r="N392">
            <v>0</v>
          </cell>
          <cell r="O392">
            <v>1829.99</v>
          </cell>
          <cell r="P392">
            <v>2250.326</v>
          </cell>
          <cell r="Q392" t="str">
            <v xml:space="preserve">LOG100V5.0                  </v>
          </cell>
          <cell r="R392" t="str">
            <v xml:space="preserve">048 </v>
          </cell>
        </row>
        <row r="393">
          <cell r="A393" t="str">
            <v>H41162LG</v>
          </cell>
          <cell r="B393" t="e">
            <v>#N/A</v>
          </cell>
          <cell r="C393" t="str">
            <v xml:space="preserve">ULTRASOUND DIST       </v>
          </cell>
          <cell r="D393">
            <v>-23486.85</v>
          </cell>
          <cell r="E393">
            <v>3583.58</v>
          </cell>
          <cell r="F393">
            <v>7633.26</v>
          </cell>
          <cell r="G393">
            <v>-31120.11</v>
          </cell>
          <cell r="H393">
            <v>-347744.53</v>
          </cell>
          <cell r="I393">
            <v>0</v>
          </cell>
          <cell r="J393">
            <v>0</v>
          </cell>
          <cell r="K393">
            <v>441888.87</v>
          </cell>
          <cell r="L393">
            <v>-125264.45</v>
          </cell>
          <cell r="M393">
            <v>0</v>
          </cell>
          <cell r="N393">
            <v>0</v>
          </cell>
          <cell r="O393">
            <v>1829.99</v>
          </cell>
          <cell r="P393">
            <v>2250.326</v>
          </cell>
          <cell r="Q393" t="str">
            <v xml:space="preserve">LOG100V5.0                  </v>
          </cell>
          <cell r="R393" t="str">
            <v xml:space="preserve">048 </v>
          </cell>
        </row>
        <row r="394">
          <cell r="A394" t="str">
            <v>H4120KD</v>
          </cell>
          <cell r="B394" t="str">
            <v>SONY UPD2600S COLOR THERMAL PR</v>
          </cell>
          <cell r="C394" t="str">
            <v xml:space="preserve">Demo-U/S              </v>
          </cell>
          <cell r="D394">
            <v>7362.11</v>
          </cell>
          <cell r="E394">
            <v>9467.4660000000003</v>
          </cell>
          <cell r="F394">
            <v>0</v>
          </cell>
          <cell r="G394">
            <v>7362.11</v>
          </cell>
          <cell r="H394">
            <v>8413.84</v>
          </cell>
          <cell r="I394">
            <v>0</v>
          </cell>
          <cell r="J394">
            <v>0</v>
          </cell>
          <cell r="K394">
            <v>0</v>
          </cell>
          <cell r="L394">
            <v>-1051.73</v>
          </cell>
          <cell r="M394">
            <v>0</v>
          </cell>
          <cell r="N394">
            <v>0</v>
          </cell>
          <cell r="O394">
            <v>1051.7329999999999</v>
          </cell>
          <cell r="P394">
            <v>1051.7329999999999</v>
          </cell>
          <cell r="Q394" t="str">
            <v xml:space="preserve">UPD2500S PTR                </v>
          </cell>
          <cell r="R394" t="str">
            <v xml:space="preserve">038 </v>
          </cell>
        </row>
        <row r="395">
          <cell r="A395" t="str">
            <v>H4120KD</v>
          </cell>
          <cell r="B395" t="str">
            <v>SONY UPD2600S COLOR THERMAL PR</v>
          </cell>
          <cell r="C395" t="str">
            <v xml:space="preserve">ULTRASOUND DIST       </v>
          </cell>
          <cell r="D395">
            <v>-11047.95</v>
          </cell>
          <cell r="E395">
            <v>15775.95</v>
          </cell>
          <cell r="F395">
            <v>0</v>
          </cell>
          <cell r="G395">
            <v>-11047.95</v>
          </cell>
          <cell r="H395">
            <v>-44172.71</v>
          </cell>
          <cell r="I395">
            <v>0</v>
          </cell>
          <cell r="J395">
            <v>0</v>
          </cell>
          <cell r="K395">
            <v>46797.25</v>
          </cell>
          <cell r="L395">
            <v>-13672.49</v>
          </cell>
          <cell r="M395">
            <v>0</v>
          </cell>
          <cell r="N395">
            <v>0</v>
          </cell>
          <cell r="O395">
            <v>1051.7329999999999</v>
          </cell>
          <cell r="P395">
            <v>1051.7329999999999</v>
          </cell>
          <cell r="Q395" t="str">
            <v xml:space="preserve">UPD2500S PTR                </v>
          </cell>
          <cell r="R395" t="str">
            <v xml:space="preserve">038 </v>
          </cell>
        </row>
        <row r="396">
          <cell r="A396" t="str">
            <v>H4120MC</v>
          </cell>
          <cell r="B396" t="str">
            <v>SONY 5600MD PRINTER</v>
          </cell>
          <cell r="C396" t="str">
            <v xml:space="preserve">Demo-U/S              </v>
          </cell>
          <cell r="D396">
            <v>25879.99</v>
          </cell>
          <cell r="E396">
            <v>39077.96</v>
          </cell>
          <cell r="F396">
            <v>25922.98</v>
          </cell>
          <cell r="G396">
            <v>-42.99</v>
          </cell>
          <cell r="H396">
            <v>-4363.4799999999996</v>
          </cell>
          <cell r="I396">
            <v>0</v>
          </cell>
          <cell r="J396">
            <v>0</v>
          </cell>
          <cell r="K396">
            <v>0</v>
          </cell>
          <cell r="L396">
            <v>-4320.49</v>
          </cell>
          <cell r="M396">
            <v>0</v>
          </cell>
          <cell r="N396">
            <v>8640.98</v>
          </cell>
          <cell r="O396">
            <v>4341.99</v>
          </cell>
          <cell r="P396">
            <v>4341.99</v>
          </cell>
          <cell r="Q396" t="str">
            <v xml:space="preserve">PRINTER                     </v>
          </cell>
          <cell r="R396" t="str">
            <v xml:space="preserve">038 </v>
          </cell>
        </row>
        <row r="397">
          <cell r="A397" t="str">
            <v>H4120MF</v>
          </cell>
          <cell r="B397" t="e">
            <v>#N/A</v>
          </cell>
          <cell r="C397" t="str">
            <v xml:space="preserve">ULTRASOUND DIST       </v>
          </cell>
          <cell r="D397">
            <v>5557.65</v>
          </cell>
          <cell r="E397" t="e">
            <v>#N/A</v>
          </cell>
          <cell r="F397">
            <v>5557.65</v>
          </cell>
          <cell r="G397">
            <v>0</v>
          </cell>
          <cell r="H397">
            <v>0</v>
          </cell>
          <cell r="I397">
            <v>0</v>
          </cell>
          <cell r="J397">
            <v>0</v>
          </cell>
          <cell r="K397">
            <v>0</v>
          </cell>
          <cell r="L397">
            <v>0</v>
          </cell>
          <cell r="M397">
            <v>0</v>
          </cell>
          <cell r="N397">
            <v>0</v>
          </cell>
          <cell r="O397">
            <v>5557.65</v>
          </cell>
          <cell r="P397">
            <v>5557.65</v>
          </cell>
          <cell r="Q397" t="str">
            <v xml:space="preserve">VIDEO IMAGER                </v>
          </cell>
          <cell r="R397" t="str">
            <v xml:space="preserve">039 </v>
          </cell>
        </row>
        <row r="398">
          <cell r="A398" t="str">
            <v>H4120NT</v>
          </cell>
          <cell r="B398" t="e">
            <v>#N/A</v>
          </cell>
          <cell r="C398" t="str">
            <v xml:space="preserve">ULTRASOUND DIST       </v>
          </cell>
          <cell r="D398">
            <v>38667.379999999997</v>
          </cell>
          <cell r="E398">
            <v>38667.42</v>
          </cell>
          <cell r="F398">
            <v>38667.379999999997</v>
          </cell>
          <cell r="G398">
            <v>0</v>
          </cell>
          <cell r="H398">
            <v>0</v>
          </cell>
          <cell r="I398">
            <v>0</v>
          </cell>
          <cell r="J398">
            <v>0</v>
          </cell>
          <cell r="K398">
            <v>0</v>
          </cell>
          <cell r="L398">
            <v>0</v>
          </cell>
          <cell r="M398">
            <v>0</v>
          </cell>
          <cell r="N398">
            <v>0</v>
          </cell>
          <cell r="O398">
            <v>4296.375</v>
          </cell>
          <cell r="P398">
            <v>4296.375</v>
          </cell>
          <cell r="Q398" t="str">
            <v xml:space="preserve">NT100                       </v>
          </cell>
          <cell r="R398" t="str">
            <v xml:space="preserve">039 </v>
          </cell>
        </row>
        <row r="399">
          <cell r="A399" t="str">
            <v>H4120PC</v>
          </cell>
          <cell r="B399" t="str">
            <v>COLOR PRINTER PACKAGE, (H4800S</v>
          </cell>
          <cell r="C399" t="str">
            <v xml:space="preserve">ULTRASOUND DIST       </v>
          </cell>
          <cell r="D399">
            <v>175861.18</v>
          </cell>
          <cell r="E399">
            <v>23331.200000000001</v>
          </cell>
          <cell r="F399">
            <v>71452.05</v>
          </cell>
          <cell r="G399">
            <v>104409.13</v>
          </cell>
          <cell r="H399">
            <v>-376217.48</v>
          </cell>
          <cell r="I399">
            <v>0</v>
          </cell>
          <cell r="J399">
            <v>0</v>
          </cell>
          <cell r="K399">
            <v>670193.92000000004</v>
          </cell>
          <cell r="L399">
            <v>-188109.1</v>
          </cell>
          <cell r="M399">
            <v>0</v>
          </cell>
          <cell r="N399">
            <v>-1458.21</v>
          </cell>
          <cell r="O399">
            <v>1458.2049999999999</v>
          </cell>
          <cell r="P399">
            <v>1458.2049999999999</v>
          </cell>
          <cell r="Q399" t="str">
            <v xml:space="preserve">UP2900MD PTR                </v>
          </cell>
          <cell r="R399" t="str">
            <v xml:space="preserve">038 </v>
          </cell>
        </row>
        <row r="400">
          <cell r="A400" t="str">
            <v>H4120PC</v>
          </cell>
          <cell r="B400" t="str">
            <v>COLOR PRINTER PACKAGE, (H4800S</v>
          </cell>
          <cell r="C400" t="str">
            <v xml:space="preserve">Demo-U/S              </v>
          </cell>
          <cell r="D400">
            <v>65619.27</v>
          </cell>
          <cell r="E400">
            <v>13122.41</v>
          </cell>
          <cell r="F400">
            <v>42287.95</v>
          </cell>
          <cell r="G400">
            <v>23331.32</v>
          </cell>
          <cell r="H400">
            <v>59786.6</v>
          </cell>
          <cell r="I400">
            <v>0</v>
          </cell>
          <cell r="J400">
            <v>0</v>
          </cell>
          <cell r="K400">
            <v>0</v>
          </cell>
          <cell r="L400">
            <v>-37913.480000000003</v>
          </cell>
          <cell r="M400">
            <v>0</v>
          </cell>
          <cell r="N400">
            <v>1458.2</v>
          </cell>
          <cell r="O400">
            <v>1458.2049999999999</v>
          </cell>
          <cell r="P400">
            <v>1458.2049999999999</v>
          </cell>
          <cell r="Q400" t="str">
            <v xml:space="preserve">UP2900MD PTR                </v>
          </cell>
          <cell r="R400" t="str">
            <v xml:space="preserve">038 </v>
          </cell>
        </row>
        <row r="401">
          <cell r="A401" t="str">
            <v>H4120ST</v>
          </cell>
          <cell r="B401" t="str">
            <v>Sony 9500MD2 VCR</v>
          </cell>
          <cell r="C401" t="str">
            <v xml:space="preserve">ULTRASOUND DIST       </v>
          </cell>
          <cell r="D401">
            <v>397735.37</v>
          </cell>
          <cell r="E401">
            <v>2964.76</v>
          </cell>
          <cell r="F401">
            <v>45128.54</v>
          </cell>
          <cell r="G401">
            <v>352606.83</v>
          </cell>
          <cell r="H401">
            <v>-510161.44</v>
          </cell>
          <cell r="I401">
            <v>0</v>
          </cell>
          <cell r="J401">
            <v>0</v>
          </cell>
          <cell r="K401">
            <v>1428256.3</v>
          </cell>
          <cell r="L401">
            <v>-549181.82999999996</v>
          </cell>
          <cell r="M401">
            <v>0</v>
          </cell>
          <cell r="N401">
            <v>-16306.2</v>
          </cell>
          <cell r="O401">
            <v>1482.375</v>
          </cell>
          <cell r="P401">
            <v>1482.375</v>
          </cell>
          <cell r="Q401" t="str">
            <v xml:space="preserve">CATALOG ITEM                </v>
          </cell>
          <cell r="R401" t="str">
            <v xml:space="preserve">038 </v>
          </cell>
        </row>
        <row r="402">
          <cell r="A402" t="str">
            <v>H4120ST</v>
          </cell>
          <cell r="B402" t="str">
            <v>Sony 9500MD2 VCR</v>
          </cell>
          <cell r="C402" t="str">
            <v xml:space="preserve">Demo-U/S              </v>
          </cell>
          <cell r="D402">
            <v>214499.57</v>
          </cell>
          <cell r="E402">
            <v>146718.375</v>
          </cell>
          <cell r="F402">
            <v>54530.34</v>
          </cell>
          <cell r="G402">
            <v>159969.23000000001</v>
          </cell>
          <cell r="H402">
            <v>304676.68</v>
          </cell>
          <cell r="I402">
            <v>0</v>
          </cell>
          <cell r="J402">
            <v>0</v>
          </cell>
          <cell r="K402">
            <v>0</v>
          </cell>
          <cell r="L402">
            <v>-148468.09</v>
          </cell>
          <cell r="M402">
            <v>0</v>
          </cell>
          <cell r="N402">
            <v>3760.64</v>
          </cell>
          <cell r="O402">
            <v>1482.375</v>
          </cell>
          <cell r="P402">
            <v>1482.375</v>
          </cell>
          <cell r="Q402" t="str">
            <v xml:space="preserve">CATALOG ITEM                </v>
          </cell>
          <cell r="R402" t="str">
            <v xml:space="preserve">038 </v>
          </cell>
        </row>
        <row r="403">
          <cell r="A403" t="str">
            <v>H4120ST</v>
          </cell>
          <cell r="B403" t="str">
            <v>Sony 9500MD2 VCR</v>
          </cell>
          <cell r="C403" t="str">
            <v xml:space="preserve">Consign-U/S           </v>
          </cell>
          <cell r="D403">
            <v>38870.61</v>
          </cell>
          <cell r="F403">
            <v>28205.4</v>
          </cell>
          <cell r="G403">
            <v>10665.21</v>
          </cell>
          <cell r="H403">
            <v>0</v>
          </cell>
          <cell r="I403">
            <v>0</v>
          </cell>
          <cell r="J403">
            <v>0</v>
          </cell>
          <cell r="K403">
            <v>0</v>
          </cell>
          <cell r="L403">
            <v>0</v>
          </cell>
          <cell r="M403">
            <v>0</v>
          </cell>
          <cell r="N403">
            <v>10665.21</v>
          </cell>
          <cell r="O403">
            <v>1482.375</v>
          </cell>
          <cell r="P403">
            <v>1482.375</v>
          </cell>
          <cell r="Q403" t="str">
            <v xml:space="preserve">CATALOG ITEM                </v>
          </cell>
          <cell r="R403" t="str">
            <v xml:space="preserve">038 </v>
          </cell>
        </row>
        <row r="404">
          <cell r="A404" t="str">
            <v>H4120ST</v>
          </cell>
          <cell r="B404" t="str">
            <v>Sony 9500MD2 VCR</v>
          </cell>
          <cell r="C404" t="str">
            <v xml:space="preserve">INTL ULTRA            </v>
          </cell>
          <cell r="D404">
            <v>13560.48</v>
          </cell>
          <cell r="F404">
            <v>0</v>
          </cell>
          <cell r="G404">
            <v>13560.48</v>
          </cell>
          <cell r="H404">
            <v>152915.13</v>
          </cell>
          <cell r="I404">
            <v>0</v>
          </cell>
          <cell r="J404">
            <v>0</v>
          </cell>
          <cell r="K404">
            <v>0</v>
          </cell>
          <cell r="L404">
            <v>-131544.76999999999</v>
          </cell>
          <cell r="M404">
            <v>0</v>
          </cell>
          <cell r="N404">
            <v>-7809.88</v>
          </cell>
          <cell r="O404">
            <v>1482.375</v>
          </cell>
          <cell r="P404">
            <v>1482.375</v>
          </cell>
          <cell r="Q404" t="str">
            <v xml:space="preserve">CATALOG ITEM                </v>
          </cell>
          <cell r="R404" t="str">
            <v xml:space="preserve">038 </v>
          </cell>
        </row>
        <row r="405">
          <cell r="A405" t="str">
            <v>H4120TT</v>
          </cell>
          <cell r="B405" t="e">
            <v>#N/A</v>
          </cell>
          <cell r="C405" t="str">
            <v xml:space="preserve">ULTRASOUND DIST       </v>
          </cell>
          <cell r="D405">
            <v>79520.63</v>
          </cell>
          <cell r="E405">
            <v>79520.7</v>
          </cell>
          <cell r="F405">
            <v>79520.63</v>
          </cell>
          <cell r="G405">
            <v>0</v>
          </cell>
          <cell r="H405">
            <v>0</v>
          </cell>
          <cell r="I405">
            <v>0</v>
          </cell>
          <cell r="J405">
            <v>0</v>
          </cell>
          <cell r="K405">
            <v>0</v>
          </cell>
          <cell r="L405">
            <v>0</v>
          </cell>
          <cell r="M405">
            <v>0</v>
          </cell>
          <cell r="N405">
            <v>0</v>
          </cell>
          <cell r="O405">
            <v>5301.375</v>
          </cell>
          <cell r="P405">
            <v>5301.375</v>
          </cell>
          <cell r="Q405" t="str">
            <v xml:space="preserve">NT200 IMAGER                </v>
          </cell>
          <cell r="R405" t="str">
            <v xml:space="preserve">039 </v>
          </cell>
        </row>
        <row r="406">
          <cell r="A406" t="str">
            <v>H41252CF</v>
          </cell>
          <cell r="B406" t="str">
            <v>C36 Probe</v>
          </cell>
          <cell r="C406" t="str">
            <v xml:space="preserve">ULTRASOUND DIST       </v>
          </cell>
          <cell r="D406">
            <v>-18252.89</v>
          </cell>
          <cell r="E406">
            <v>21608.04</v>
          </cell>
          <cell r="F406">
            <v>3771.47</v>
          </cell>
          <cell r="G406">
            <v>-22024.36</v>
          </cell>
          <cell r="H406">
            <v>-100780.55</v>
          </cell>
          <cell r="I406">
            <v>0</v>
          </cell>
          <cell r="J406">
            <v>0</v>
          </cell>
          <cell r="K406">
            <v>81450.09</v>
          </cell>
          <cell r="L406">
            <v>-2693.9</v>
          </cell>
          <cell r="M406">
            <v>0</v>
          </cell>
          <cell r="N406">
            <v>0</v>
          </cell>
          <cell r="O406">
            <v>316.70999999999998</v>
          </cell>
          <cell r="P406">
            <v>393.303</v>
          </cell>
          <cell r="Q406" t="str">
            <v xml:space="preserve">GE BEL PLOT                 </v>
          </cell>
          <cell r="R406" t="str">
            <v xml:space="preserve">048 </v>
          </cell>
        </row>
        <row r="407">
          <cell r="A407" t="str">
            <v>H4125MH</v>
          </cell>
          <cell r="B407" t="e">
            <v>#N/A</v>
          </cell>
          <cell r="C407" t="str">
            <v xml:space="preserve">ULTRASOUND DIST       </v>
          </cell>
          <cell r="D407">
            <v>7340</v>
          </cell>
          <cell r="E407" t="e">
            <v>#N/A</v>
          </cell>
          <cell r="F407">
            <v>0</v>
          </cell>
          <cell r="G407">
            <v>7340</v>
          </cell>
          <cell r="H407">
            <v>0</v>
          </cell>
          <cell r="I407">
            <v>0</v>
          </cell>
          <cell r="J407">
            <v>0</v>
          </cell>
          <cell r="K407">
            <v>7340</v>
          </cell>
          <cell r="L407">
            <v>0</v>
          </cell>
          <cell r="M407">
            <v>0</v>
          </cell>
          <cell r="N407">
            <v>0</v>
          </cell>
          <cell r="O407">
            <v>0</v>
          </cell>
          <cell r="P407">
            <v>0</v>
          </cell>
          <cell r="Q407" t="str">
            <v xml:space="preserve">                            </v>
          </cell>
          <cell r="R407" t="str">
            <v xml:space="preserve">    </v>
          </cell>
        </row>
        <row r="408">
          <cell r="A408" t="str">
            <v>H41282LG</v>
          </cell>
          <cell r="B408" t="e">
            <v>#N/A</v>
          </cell>
          <cell r="C408" t="str">
            <v xml:space="preserve">ULTRASOUND DIST       </v>
          </cell>
          <cell r="D408">
            <v>-325349.8</v>
          </cell>
          <cell r="E408" t="e">
            <v>#N/A</v>
          </cell>
          <cell r="F408">
            <v>0</v>
          </cell>
          <cell r="G408">
            <v>-325349.8</v>
          </cell>
          <cell r="H408">
            <v>-423279.91</v>
          </cell>
          <cell r="I408">
            <v>0</v>
          </cell>
          <cell r="J408">
            <v>0</v>
          </cell>
          <cell r="K408">
            <v>234617.95</v>
          </cell>
          <cell r="L408">
            <v>-136687.84</v>
          </cell>
          <cell r="M408">
            <v>0</v>
          </cell>
          <cell r="N408">
            <v>0</v>
          </cell>
          <cell r="O408">
            <v>2180.71</v>
          </cell>
          <cell r="P408">
            <v>3721.674</v>
          </cell>
          <cell r="Q408" t="str">
            <v xml:space="preserve">AFFL ITEM                   </v>
          </cell>
          <cell r="R408" t="str">
            <v xml:space="preserve">048 </v>
          </cell>
        </row>
        <row r="409">
          <cell r="A409" t="str">
            <v>H41282LG</v>
          </cell>
          <cell r="B409" t="e">
            <v>#N/A</v>
          </cell>
          <cell r="C409" t="str">
            <v xml:space="preserve">INTL ULTRA            </v>
          </cell>
          <cell r="D409">
            <v>7194.58</v>
          </cell>
          <cell r="F409">
            <v>0</v>
          </cell>
          <cell r="G409">
            <v>7194.58</v>
          </cell>
          <cell r="H409">
            <v>419558.24</v>
          </cell>
          <cell r="I409">
            <v>0</v>
          </cell>
          <cell r="J409">
            <v>0</v>
          </cell>
          <cell r="K409">
            <v>0</v>
          </cell>
          <cell r="L409">
            <v>-412363.66</v>
          </cell>
          <cell r="M409">
            <v>0</v>
          </cell>
          <cell r="N409">
            <v>0</v>
          </cell>
          <cell r="O409">
            <v>2180.71</v>
          </cell>
          <cell r="P409">
            <v>3721.674</v>
          </cell>
          <cell r="Q409" t="str">
            <v xml:space="preserve">AFFL ITEM                   </v>
          </cell>
          <cell r="R409" t="str">
            <v xml:space="preserve">048 </v>
          </cell>
        </row>
        <row r="410">
          <cell r="A410" t="str">
            <v>H4200JD</v>
          </cell>
          <cell r="B410" t="e">
            <v>#N/A</v>
          </cell>
          <cell r="C410" t="str">
            <v xml:space="preserve">FIELD-U/S             </v>
          </cell>
          <cell r="D410">
            <v>10826.9</v>
          </cell>
          <cell r="F410">
            <v>0</v>
          </cell>
          <cell r="G410">
            <v>10826.9</v>
          </cell>
          <cell r="H410">
            <v>3609</v>
          </cell>
          <cell r="I410">
            <v>0</v>
          </cell>
          <cell r="J410">
            <v>0</v>
          </cell>
          <cell r="K410">
            <v>0</v>
          </cell>
          <cell r="L410">
            <v>7217.9</v>
          </cell>
          <cell r="M410">
            <v>0</v>
          </cell>
          <cell r="N410">
            <v>0</v>
          </cell>
          <cell r="O410">
            <v>400.995</v>
          </cell>
          <cell r="P410">
            <v>400.995</v>
          </cell>
          <cell r="Q410" t="str">
            <v xml:space="preserve">JVC VCR                     </v>
          </cell>
          <cell r="R410" t="str">
            <v xml:space="preserve">038 </v>
          </cell>
        </row>
        <row r="411">
          <cell r="A411" t="str">
            <v>H4200R</v>
          </cell>
          <cell r="B411" t="e">
            <v>#N/A</v>
          </cell>
          <cell r="C411" t="str">
            <v xml:space="preserve">ULTRASOUND DIST       </v>
          </cell>
          <cell r="D411">
            <v>9987.49</v>
          </cell>
          <cell r="E411" t="e">
            <v>#N/A</v>
          </cell>
          <cell r="F411">
            <v>0</v>
          </cell>
          <cell r="G411">
            <v>9987.49</v>
          </cell>
          <cell r="H411">
            <v>9987.49</v>
          </cell>
          <cell r="I411">
            <v>0</v>
          </cell>
          <cell r="J411">
            <v>0</v>
          </cell>
          <cell r="K411">
            <v>0</v>
          </cell>
          <cell r="L411">
            <v>0</v>
          </cell>
          <cell r="M411">
            <v>0</v>
          </cell>
          <cell r="N411">
            <v>0</v>
          </cell>
          <cell r="O411">
            <v>5690</v>
          </cell>
          <cell r="P411">
            <v>9594.3179999999993</v>
          </cell>
          <cell r="Q411" t="str">
            <v xml:space="preserve">LOGIQ 200 PR                </v>
          </cell>
          <cell r="R411" t="str">
            <v xml:space="preserve">042 </v>
          </cell>
        </row>
        <row r="412">
          <cell r="A412" t="str">
            <v>H4200R</v>
          </cell>
          <cell r="B412" t="e">
            <v>#N/A</v>
          </cell>
          <cell r="C412" t="str">
            <v xml:space="preserve">Demo-U/S              </v>
          </cell>
          <cell r="D412">
            <v>-39949.980000000003</v>
          </cell>
          <cell r="E412">
            <v>0</v>
          </cell>
          <cell r="F412">
            <v>0</v>
          </cell>
          <cell r="G412">
            <v>-39949.980000000003</v>
          </cell>
          <cell r="H412">
            <v>-39949.980000000003</v>
          </cell>
          <cell r="I412">
            <v>0</v>
          </cell>
          <cell r="J412">
            <v>0</v>
          </cell>
          <cell r="K412">
            <v>0</v>
          </cell>
          <cell r="L412">
            <v>0</v>
          </cell>
          <cell r="M412">
            <v>0</v>
          </cell>
          <cell r="N412">
            <v>0</v>
          </cell>
          <cell r="O412">
            <v>5690</v>
          </cell>
          <cell r="P412">
            <v>9594.3179999999993</v>
          </cell>
          <cell r="Q412" t="str">
            <v xml:space="preserve">LOGIQ 200 PR                </v>
          </cell>
          <cell r="R412" t="str">
            <v xml:space="preserve">042 </v>
          </cell>
        </row>
        <row r="413">
          <cell r="A413" t="str">
            <v>H42102LF</v>
          </cell>
          <cell r="B413" t="e">
            <v>#N/A</v>
          </cell>
          <cell r="C413" t="str">
            <v xml:space="preserve">Consign-U/S           </v>
          </cell>
          <cell r="D413">
            <v>-19468.47</v>
          </cell>
          <cell r="F413">
            <v>0</v>
          </cell>
          <cell r="G413">
            <v>-19468.47</v>
          </cell>
          <cell r="H413">
            <v>0</v>
          </cell>
          <cell r="I413">
            <v>0</v>
          </cell>
          <cell r="J413">
            <v>0</v>
          </cell>
          <cell r="K413">
            <v>0</v>
          </cell>
          <cell r="L413">
            <v>0</v>
          </cell>
          <cell r="M413">
            <v>0</v>
          </cell>
          <cell r="N413">
            <v>-19468.47</v>
          </cell>
          <cell r="O413">
            <v>11407.08</v>
          </cell>
          <cell r="P413">
            <v>18624.46</v>
          </cell>
          <cell r="Q413" t="str">
            <v xml:space="preserve">AFFIL PART                  </v>
          </cell>
          <cell r="R413" t="str">
            <v xml:space="preserve">042 </v>
          </cell>
        </row>
        <row r="414">
          <cell r="A414" t="str">
            <v>H42122LB</v>
          </cell>
          <cell r="B414" t="e">
            <v>#N/A</v>
          </cell>
          <cell r="C414" t="str">
            <v xml:space="preserve">Demo-U/S              </v>
          </cell>
          <cell r="D414">
            <v>22191.35</v>
          </cell>
          <cell r="E414">
            <v>0</v>
          </cell>
          <cell r="F414">
            <v>0</v>
          </cell>
          <cell r="G414">
            <v>22191.35</v>
          </cell>
          <cell r="H414">
            <v>0</v>
          </cell>
          <cell r="I414">
            <v>0</v>
          </cell>
          <cell r="J414">
            <v>0</v>
          </cell>
          <cell r="K414">
            <v>0</v>
          </cell>
          <cell r="L414">
            <v>0</v>
          </cell>
          <cell r="M414">
            <v>0</v>
          </cell>
          <cell r="N414">
            <v>22191.35</v>
          </cell>
          <cell r="O414">
            <v>12618.09</v>
          </cell>
          <cell r="P414">
            <v>22191.35</v>
          </cell>
          <cell r="Q414" t="str">
            <v xml:space="preserve">AFFIL PART                  </v>
          </cell>
          <cell r="R414" t="str">
            <v xml:space="preserve">042 </v>
          </cell>
        </row>
        <row r="415">
          <cell r="A415" t="str">
            <v>H42132LJ</v>
          </cell>
          <cell r="B415" t="e">
            <v>#N/A</v>
          </cell>
          <cell r="C415" t="str">
            <v xml:space="preserve">Demo-U/S              </v>
          </cell>
          <cell r="D415">
            <v>18534.05</v>
          </cell>
          <cell r="E415">
            <v>0</v>
          </cell>
          <cell r="F415">
            <v>18534.05</v>
          </cell>
          <cell r="G415">
            <v>0</v>
          </cell>
          <cell r="H415">
            <v>0</v>
          </cell>
          <cell r="I415">
            <v>0</v>
          </cell>
          <cell r="J415">
            <v>0</v>
          </cell>
          <cell r="K415">
            <v>0</v>
          </cell>
          <cell r="L415">
            <v>0</v>
          </cell>
          <cell r="M415">
            <v>0</v>
          </cell>
          <cell r="N415">
            <v>0</v>
          </cell>
          <cell r="O415">
            <v>12312.21</v>
          </cell>
          <cell r="P415">
            <v>18534.05</v>
          </cell>
          <cell r="Q415" t="str">
            <v xml:space="preserve">AFFIL PART                  </v>
          </cell>
          <cell r="R415" t="str">
            <v xml:space="preserve">042 </v>
          </cell>
        </row>
        <row r="416">
          <cell r="A416" t="str">
            <v>H42152LE</v>
          </cell>
          <cell r="B416" t="e">
            <v>#N/A</v>
          </cell>
          <cell r="C416" t="str">
            <v xml:space="preserve">Demo-U/S              </v>
          </cell>
          <cell r="D416">
            <v>18965.93</v>
          </cell>
          <cell r="E416">
            <v>0</v>
          </cell>
          <cell r="F416">
            <v>0</v>
          </cell>
          <cell r="G416">
            <v>18965.93</v>
          </cell>
          <cell r="H416">
            <v>0</v>
          </cell>
          <cell r="I416">
            <v>0</v>
          </cell>
          <cell r="J416">
            <v>0</v>
          </cell>
          <cell r="K416">
            <v>0</v>
          </cell>
          <cell r="L416">
            <v>18965.93</v>
          </cell>
          <cell r="M416">
            <v>0</v>
          </cell>
          <cell r="N416">
            <v>0</v>
          </cell>
          <cell r="O416">
            <v>10927.63</v>
          </cell>
          <cell r="P416">
            <v>18965.934000000001</v>
          </cell>
          <cell r="Q416" t="str">
            <v xml:space="preserve">AFFIL PART                  </v>
          </cell>
          <cell r="R416" t="str">
            <v xml:space="preserve">042 </v>
          </cell>
        </row>
        <row r="417">
          <cell r="A417" t="str">
            <v>H42152LP</v>
          </cell>
          <cell r="B417" t="e">
            <v>#N/A</v>
          </cell>
          <cell r="C417" t="str">
            <v xml:space="preserve">ULTRASOUND DIST       </v>
          </cell>
          <cell r="D417">
            <v>18774.330000000002</v>
          </cell>
          <cell r="E417" t="e">
            <v>#N/A</v>
          </cell>
          <cell r="F417">
            <v>18774.330000000002</v>
          </cell>
          <cell r="G417">
            <v>0</v>
          </cell>
          <cell r="H417">
            <v>0</v>
          </cell>
          <cell r="I417">
            <v>0</v>
          </cell>
          <cell r="J417">
            <v>0</v>
          </cell>
          <cell r="K417">
            <v>0</v>
          </cell>
          <cell r="L417">
            <v>0</v>
          </cell>
          <cell r="M417">
            <v>0</v>
          </cell>
          <cell r="N417">
            <v>0</v>
          </cell>
          <cell r="O417">
            <v>0</v>
          </cell>
          <cell r="P417">
            <v>0</v>
          </cell>
          <cell r="Q417" t="str">
            <v xml:space="preserve">                            </v>
          </cell>
          <cell r="R417" t="str">
            <v xml:space="preserve">    </v>
          </cell>
        </row>
        <row r="418">
          <cell r="A418" t="str">
            <v>H42162LE</v>
          </cell>
          <cell r="B418" t="str">
            <v>LOGIQ 400 CONSOLE</v>
          </cell>
          <cell r="C418" t="str">
            <v xml:space="preserve">ULTRASOUND DIST       </v>
          </cell>
          <cell r="D418">
            <v>532491.31999999995</v>
          </cell>
          <cell r="E418">
            <v>143664.48000000001</v>
          </cell>
          <cell r="F418">
            <v>240374.06</v>
          </cell>
          <cell r="G418">
            <v>292117.26</v>
          </cell>
          <cell r="H418">
            <v>-1785698.84</v>
          </cell>
          <cell r="I418">
            <v>0</v>
          </cell>
          <cell r="J418">
            <v>0</v>
          </cell>
          <cell r="K418">
            <v>4097965.39</v>
          </cell>
          <cell r="L418">
            <v>-2020149.29</v>
          </cell>
          <cell r="M418">
            <v>0</v>
          </cell>
          <cell r="N418">
            <v>0</v>
          </cell>
          <cell r="O418">
            <v>11774.22</v>
          </cell>
          <cell r="P418">
            <v>15864.632</v>
          </cell>
          <cell r="Q418" t="str">
            <v xml:space="preserve">L400 PRO                    </v>
          </cell>
          <cell r="R418" t="str">
            <v xml:space="preserve">049 </v>
          </cell>
        </row>
        <row r="419">
          <cell r="A419" t="str">
            <v>H42162LE</v>
          </cell>
          <cell r="B419" t="str">
            <v>LOGIQ 400 CONSOLE</v>
          </cell>
          <cell r="C419" t="str">
            <v xml:space="preserve">Demo-U/S              </v>
          </cell>
          <cell r="D419">
            <v>404891.41</v>
          </cell>
          <cell r="E419">
            <v>539401.90399999998</v>
          </cell>
          <cell r="F419">
            <v>395454.1</v>
          </cell>
          <cell r="G419">
            <v>9437.31</v>
          </cell>
          <cell r="H419">
            <v>636990.06999999995</v>
          </cell>
          <cell r="I419">
            <v>0</v>
          </cell>
          <cell r="J419">
            <v>0</v>
          </cell>
          <cell r="K419">
            <v>0</v>
          </cell>
          <cell r="L419">
            <v>-627552.76</v>
          </cell>
          <cell r="M419">
            <v>0</v>
          </cell>
          <cell r="N419">
            <v>0</v>
          </cell>
          <cell r="O419">
            <v>11774.22</v>
          </cell>
          <cell r="P419">
            <v>15864.632</v>
          </cell>
          <cell r="Q419" t="str">
            <v xml:space="preserve">L400 PRO                    </v>
          </cell>
          <cell r="R419" t="str">
            <v xml:space="preserve">049 </v>
          </cell>
        </row>
        <row r="420">
          <cell r="A420" t="str">
            <v>H42162LE</v>
          </cell>
          <cell r="B420" t="str">
            <v>LOGIQ 400 CONSOLE</v>
          </cell>
          <cell r="C420" t="str">
            <v xml:space="preserve">INTL ULTRA            </v>
          </cell>
          <cell r="D420">
            <v>16266.54</v>
          </cell>
          <cell r="F420">
            <v>0</v>
          </cell>
          <cell r="G420">
            <v>16266.54</v>
          </cell>
          <cell r="H420">
            <v>1221393.07</v>
          </cell>
          <cell r="I420">
            <v>0</v>
          </cell>
          <cell r="J420">
            <v>0</v>
          </cell>
          <cell r="K420">
            <v>0</v>
          </cell>
          <cell r="L420">
            <v>-1205126.53</v>
          </cell>
          <cell r="M420">
            <v>0</v>
          </cell>
          <cell r="N420">
            <v>0</v>
          </cell>
          <cell r="O420">
            <v>11774.22</v>
          </cell>
          <cell r="P420">
            <v>15864.632</v>
          </cell>
          <cell r="Q420" t="str">
            <v xml:space="preserve">L400 PRO                    </v>
          </cell>
          <cell r="R420" t="str">
            <v xml:space="preserve">049 </v>
          </cell>
        </row>
        <row r="421">
          <cell r="A421" t="str">
            <v>H42162LE</v>
          </cell>
          <cell r="B421" t="str">
            <v>LOGIQ 400 CONSOLE</v>
          </cell>
          <cell r="C421" t="str">
            <v xml:space="preserve">Consign-U/S           </v>
          </cell>
          <cell r="D421">
            <v>15508</v>
          </cell>
          <cell r="F421">
            <v>15508</v>
          </cell>
          <cell r="G421">
            <v>0</v>
          </cell>
          <cell r="H421">
            <v>0</v>
          </cell>
          <cell r="I421">
            <v>0</v>
          </cell>
          <cell r="J421">
            <v>0</v>
          </cell>
          <cell r="K421">
            <v>0</v>
          </cell>
          <cell r="L421">
            <v>0</v>
          </cell>
          <cell r="M421">
            <v>0</v>
          </cell>
          <cell r="N421">
            <v>0</v>
          </cell>
          <cell r="O421">
            <v>11774.22</v>
          </cell>
          <cell r="P421">
            <v>15864.632</v>
          </cell>
          <cell r="Q421" t="str">
            <v xml:space="preserve">L400 PRO                    </v>
          </cell>
          <cell r="R421" t="str">
            <v xml:space="preserve">049 </v>
          </cell>
        </row>
        <row r="422">
          <cell r="A422" t="str">
            <v>H42162LE</v>
          </cell>
          <cell r="B422" t="str">
            <v>LOGIQ 400 CONSOLE</v>
          </cell>
          <cell r="C422" t="str">
            <v xml:space="preserve">FIELD-U/S             </v>
          </cell>
          <cell r="D422">
            <v>-72280.12</v>
          </cell>
          <cell r="F422">
            <v>0</v>
          </cell>
          <cell r="G422">
            <v>-72280.12</v>
          </cell>
          <cell r="H422">
            <v>7754.01</v>
          </cell>
          <cell r="I422">
            <v>0</v>
          </cell>
          <cell r="J422">
            <v>0</v>
          </cell>
          <cell r="K422">
            <v>0</v>
          </cell>
          <cell r="L422">
            <v>-80034.13</v>
          </cell>
          <cell r="M422">
            <v>0</v>
          </cell>
          <cell r="N422">
            <v>0</v>
          </cell>
          <cell r="O422">
            <v>11774.22</v>
          </cell>
          <cell r="P422">
            <v>15864.632</v>
          </cell>
          <cell r="Q422" t="str">
            <v xml:space="preserve">L400 PRO                    </v>
          </cell>
          <cell r="R422" t="str">
            <v xml:space="preserve">049 </v>
          </cell>
        </row>
        <row r="423">
          <cell r="A423" t="str">
            <v>H42162LN</v>
          </cell>
          <cell r="B423" t="e">
            <v>#N/A</v>
          </cell>
          <cell r="C423" t="str">
            <v xml:space="preserve">ULTRASOUND DIST       </v>
          </cell>
          <cell r="D423">
            <v>-14635.57</v>
          </cell>
          <cell r="E423">
            <v>11352.93</v>
          </cell>
          <cell r="F423">
            <v>37099.620000000003</v>
          </cell>
          <cell r="G423">
            <v>-51735.19</v>
          </cell>
          <cell r="H423">
            <v>0</v>
          </cell>
          <cell r="I423">
            <v>0</v>
          </cell>
          <cell r="J423">
            <v>0</v>
          </cell>
          <cell r="K423">
            <v>194144.34</v>
          </cell>
          <cell r="L423">
            <v>-245879.53</v>
          </cell>
          <cell r="M423">
            <v>0</v>
          </cell>
          <cell r="N423">
            <v>0</v>
          </cell>
          <cell r="O423">
            <v>11166.97</v>
          </cell>
          <cell r="P423">
            <v>15044.233</v>
          </cell>
          <cell r="Q423" t="str">
            <v xml:space="preserve">AFFL ITEM                   </v>
          </cell>
          <cell r="R423" t="str">
            <v xml:space="preserve">049 </v>
          </cell>
        </row>
        <row r="424">
          <cell r="A424" t="str">
            <v>H42162LN</v>
          </cell>
          <cell r="B424" t="e">
            <v>#N/A</v>
          </cell>
          <cell r="C424" t="str">
            <v xml:space="preserve">FIELD-U/S             </v>
          </cell>
          <cell r="D424">
            <v>-30088.46</v>
          </cell>
          <cell r="F424">
            <v>0</v>
          </cell>
          <cell r="G424">
            <v>-30088.46</v>
          </cell>
          <cell r="H424">
            <v>0</v>
          </cell>
          <cell r="I424">
            <v>0</v>
          </cell>
          <cell r="J424">
            <v>0</v>
          </cell>
          <cell r="K424">
            <v>0</v>
          </cell>
          <cell r="L424">
            <v>-30088.46</v>
          </cell>
          <cell r="M424">
            <v>0</v>
          </cell>
          <cell r="N424">
            <v>0</v>
          </cell>
          <cell r="O424">
            <v>11166.97</v>
          </cell>
          <cell r="P424">
            <v>15044.233</v>
          </cell>
          <cell r="Q424" t="str">
            <v xml:space="preserve">AFFL ITEM                   </v>
          </cell>
          <cell r="R424" t="str">
            <v xml:space="preserve">049 </v>
          </cell>
        </row>
        <row r="425">
          <cell r="A425" t="str">
            <v>H42172LH</v>
          </cell>
          <cell r="B425" t="e">
            <v>#N/A</v>
          </cell>
          <cell r="C425" t="str">
            <v xml:space="preserve">ULTRASOUND DIST       </v>
          </cell>
          <cell r="D425">
            <v>376226.77</v>
          </cell>
          <cell r="E425">
            <v>154451.70000000001</v>
          </cell>
          <cell r="F425">
            <v>39522.269999999997</v>
          </cell>
          <cell r="G425">
            <v>336704.5</v>
          </cell>
          <cell r="H425">
            <v>-1358200</v>
          </cell>
          <cell r="I425">
            <v>0</v>
          </cell>
          <cell r="J425">
            <v>0</v>
          </cell>
          <cell r="K425">
            <v>3096643.85</v>
          </cell>
          <cell r="L425">
            <v>-1401739.35</v>
          </cell>
          <cell r="M425">
            <v>0</v>
          </cell>
          <cell r="N425">
            <v>0</v>
          </cell>
          <cell r="O425">
            <v>12072.47</v>
          </cell>
          <cell r="P425">
            <v>15743.857</v>
          </cell>
          <cell r="Q425" t="str">
            <v xml:space="preserve">AFFIL PART                  </v>
          </cell>
          <cell r="R425" t="str">
            <v xml:space="preserve">049 </v>
          </cell>
        </row>
        <row r="426">
          <cell r="A426" t="str">
            <v>H42172LH</v>
          </cell>
          <cell r="B426" t="e">
            <v>#N/A</v>
          </cell>
          <cell r="C426" t="str">
            <v xml:space="preserve">Demo-U/S              </v>
          </cell>
          <cell r="D426">
            <v>19761.14</v>
          </cell>
          <cell r="E426">
            <v>15743.857</v>
          </cell>
          <cell r="F426">
            <v>19761.14</v>
          </cell>
          <cell r="G426">
            <v>0</v>
          </cell>
          <cell r="H426">
            <v>0</v>
          </cell>
          <cell r="I426">
            <v>0</v>
          </cell>
          <cell r="J426">
            <v>0</v>
          </cell>
          <cell r="K426">
            <v>0</v>
          </cell>
          <cell r="L426">
            <v>0</v>
          </cell>
          <cell r="M426">
            <v>0</v>
          </cell>
          <cell r="N426">
            <v>0</v>
          </cell>
          <cell r="O426">
            <v>12072.47</v>
          </cell>
          <cell r="P426">
            <v>15743.857</v>
          </cell>
          <cell r="Q426" t="str">
            <v xml:space="preserve">AFFIL PART                  </v>
          </cell>
          <cell r="R426" t="str">
            <v xml:space="preserve">049 </v>
          </cell>
        </row>
        <row r="427">
          <cell r="A427" t="str">
            <v>H42172LH</v>
          </cell>
          <cell r="B427" t="e">
            <v>#N/A</v>
          </cell>
          <cell r="C427" t="str">
            <v xml:space="preserve">FIELD-U/S             </v>
          </cell>
          <cell r="D427">
            <v>-118241.56</v>
          </cell>
          <cell r="F427">
            <v>0</v>
          </cell>
          <cell r="G427">
            <v>-118241.56</v>
          </cell>
          <cell r="H427">
            <v>0</v>
          </cell>
          <cell r="I427">
            <v>0</v>
          </cell>
          <cell r="J427">
            <v>0</v>
          </cell>
          <cell r="K427">
            <v>0</v>
          </cell>
          <cell r="L427">
            <v>-118241.56</v>
          </cell>
          <cell r="M427">
            <v>0</v>
          </cell>
          <cell r="N427">
            <v>0</v>
          </cell>
          <cell r="O427">
            <v>12072.47</v>
          </cell>
          <cell r="P427">
            <v>15743.857</v>
          </cell>
          <cell r="Q427" t="str">
            <v xml:space="preserve">AFFIL PART                  </v>
          </cell>
          <cell r="R427" t="str">
            <v xml:space="preserve">049 </v>
          </cell>
        </row>
        <row r="428">
          <cell r="A428" t="str">
            <v>H4222J</v>
          </cell>
          <cell r="B428" t="e">
            <v>#N/A</v>
          </cell>
          <cell r="C428" t="str">
            <v xml:space="preserve">ULTRASOUND DIST       </v>
          </cell>
          <cell r="D428">
            <v>6864.15</v>
          </cell>
          <cell r="E428">
            <v>2924.55</v>
          </cell>
          <cell r="F428">
            <v>15547.35</v>
          </cell>
          <cell r="G428">
            <v>-8683.2000000000007</v>
          </cell>
          <cell r="H428">
            <v>-8683.2000000000007</v>
          </cell>
          <cell r="I428">
            <v>0</v>
          </cell>
          <cell r="J428">
            <v>0</v>
          </cell>
          <cell r="K428">
            <v>1195.95</v>
          </cell>
          <cell r="L428">
            <v>-1195.95</v>
          </cell>
          <cell r="M428">
            <v>0</v>
          </cell>
          <cell r="N428">
            <v>0</v>
          </cell>
          <cell r="O428">
            <v>974.85</v>
          </cell>
          <cell r="P428">
            <v>974.85</v>
          </cell>
          <cell r="Q428" t="str">
            <v xml:space="preserve">NEEDL GDE KT                </v>
          </cell>
          <cell r="R428" t="str">
            <v xml:space="preserve">038 </v>
          </cell>
        </row>
        <row r="429">
          <cell r="A429" t="str">
            <v>H42512L</v>
          </cell>
          <cell r="B429" t="e">
            <v>#N/A</v>
          </cell>
          <cell r="C429" t="str">
            <v xml:space="preserve">ULTRASOUND DIST       </v>
          </cell>
          <cell r="D429">
            <v>5391.9</v>
          </cell>
          <cell r="E429">
            <v>2247.12</v>
          </cell>
          <cell r="F429">
            <v>2177.12</v>
          </cell>
          <cell r="G429">
            <v>3214.78</v>
          </cell>
          <cell r="H429">
            <v>-70519.42</v>
          </cell>
          <cell r="I429">
            <v>0</v>
          </cell>
          <cell r="J429">
            <v>0</v>
          </cell>
          <cell r="K429">
            <v>80265.58</v>
          </cell>
          <cell r="L429">
            <v>-6531.38</v>
          </cell>
          <cell r="M429">
            <v>0</v>
          </cell>
          <cell r="N429">
            <v>0</v>
          </cell>
          <cell r="O429">
            <v>388.97</v>
          </cell>
          <cell r="P429">
            <v>496.29500000000002</v>
          </cell>
          <cell r="Q429" t="str">
            <v xml:space="preserve">3RD PORT                    </v>
          </cell>
          <cell r="R429" t="str">
            <v xml:space="preserve">049 </v>
          </cell>
        </row>
        <row r="430">
          <cell r="A430" t="str">
            <v>H42522LE</v>
          </cell>
          <cell r="B430" t="e">
            <v>#N/A</v>
          </cell>
          <cell r="C430" t="str">
            <v xml:space="preserve">ULTRASOUND DIST       </v>
          </cell>
          <cell r="D430">
            <v>7120.71</v>
          </cell>
          <cell r="E430">
            <v>3372.8</v>
          </cell>
          <cell r="F430">
            <v>10882.31</v>
          </cell>
          <cell r="G430">
            <v>-3761.6</v>
          </cell>
          <cell r="H430">
            <v>-31439.3</v>
          </cell>
          <cell r="I430">
            <v>0</v>
          </cell>
          <cell r="J430">
            <v>0</v>
          </cell>
          <cell r="K430">
            <v>37217.4</v>
          </cell>
          <cell r="L430">
            <v>-9539.7000000000007</v>
          </cell>
          <cell r="M430">
            <v>0</v>
          </cell>
          <cell r="N430">
            <v>0</v>
          </cell>
          <cell r="O430">
            <v>214.11</v>
          </cell>
          <cell r="P430">
            <v>262.91399999999999</v>
          </cell>
          <cell r="Q430" t="str">
            <v xml:space="preserve">AFFIL PART                  </v>
          </cell>
          <cell r="R430" t="str">
            <v xml:space="preserve">049 </v>
          </cell>
        </row>
        <row r="431">
          <cell r="A431" t="str">
            <v>H42522LF</v>
          </cell>
          <cell r="B431" t="e">
            <v>#N/A</v>
          </cell>
          <cell r="C431" t="str">
            <v xml:space="preserve">ULTRASOUND DIST       </v>
          </cell>
          <cell r="D431">
            <v>12576.3</v>
          </cell>
          <cell r="E431">
            <v>6618.92</v>
          </cell>
          <cell r="F431">
            <v>12576.3</v>
          </cell>
          <cell r="G431">
            <v>0</v>
          </cell>
          <cell r="H431">
            <v>0</v>
          </cell>
          <cell r="I431">
            <v>0</v>
          </cell>
          <cell r="J431">
            <v>0</v>
          </cell>
          <cell r="K431">
            <v>0</v>
          </cell>
          <cell r="L431">
            <v>0</v>
          </cell>
          <cell r="M431">
            <v>0</v>
          </cell>
          <cell r="N431">
            <v>0</v>
          </cell>
          <cell r="O431">
            <v>601.72</v>
          </cell>
          <cell r="P431">
            <v>1143.3</v>
          </cell>
          <cell r="Q431" t="str">
            <v xml:space="preserve">AFFIL PART                  </v>
          </cell>
          <cell r="R431" t="str">
            <v xml:space="preserve">042 </v>
          </cell>
        </row>
        <row r="432">
          <cell r="A432" t="str">
            <v>H42522LN</v>
          </cell>
          <cell r="B432" t="e">
            <v>#N/A</v>
          </cell>
          <cell r="C432" t="str">
            <v xml:space="preserve">ULTRASOUND DIST       </v>
          </cell>
          <cell r="D432">
            <v>324450</v>
          </cell>
          <cell r="E432">
            <v>12525</v>
          </cell>
          <cell r="F432">
            <v>324450</v>
          </cell>
          <cell r="G432">
            <v>0</v>
          </cell>
          <cell r="H432">
            <v>0</v>
          </cell>
          <cell r="I432">
            <v>0</v>
          </cell>
          <cell r="J432">
            <v>0</v>
          </cell>
          <cell r="K432">
            <v>0</v>
          </cell>
          <cell r="L432">
            <v>0</v>
          </cell>
          <cell r="M432">
            <v>0</v>
          </cell>
          <cell r="N432">
            <v>0</v>
          </cell>
          <cell r="O432">
            <v>83.5</v>
          </cell>
          <cell r="P432">
            <v>2163</v>
          </cell>
          <cell r="Q432" t="str">
            <v xml:space="preserve">AFFIL PART                  </v>
          </cell>
          <cell r="R432" t="str">
            <v xml:space="preserve">045 </v>
          </cell>
        </row>
        <row r="433">
          <cell r="A433" t="str">
            <v>H42562LD</v>
          </cell>
          <cell r="B433" t="e">
            <v>#N/A</v>
          </cell>
          <cell r="C433" t="str">
            <v xml:space="preserve">ULTRASOUND DIST       </v>
          </cell>
          <cell r="D433">
            <v>27814.49</v>
          </cell>
          <cell r="E433">
            <v>17251.560000000001</v>
          </cell>
          <cell r="F433">
            <v>0</v>
          </cell>
          <cell r="G433">
            <v>27814.49</v>
          </cell>
          <cell r="H433">
            <v>-71738.7</v>
          </cell>
          <cell r="I433">
            <v>0</v>
          </cell>
          <cell r="J433">
            <v>0</v>
          </cell>
          <cell r="K433">
            <v>102243.81</v>
          </cell>
          <cell r="L433">
            <v>-2690.62</v>
          </cell>
          <cell r="M433">
            <v>0</v>
          </cell>
          <cell r="N433">
            <v>0</v>
          </cell>
          <cell r="O433">
            <v>1437.63</v>
          </cell>
          <cell r="P433">
            <v>2690.625</v>
          </cell>
          <cell r="Q433" t="str">
            <v xml:space="preserve">AFFIL PART                  </v>
          </cell>
          <cell r="R433" t="str">
            <v xml:space="preserve">045 </v>
          </cell>
        </row>
        <row r="434">
          <cell r="A434" t="str">
            <v>H42562LE</v>
          </cell>
          <cell r="B434" t="e">
            <v>#N/A</v>
          </cell>
          <cell r="C434" t="str">
            <v xml:space="preserve">ULTRASOUND DIST       </v>
          </cell>
          <cell r="D434">
            <v>13927.86</v>
          </cell>
          <cell r="E434">
            <v>7127.85</v>
          </cell>
          <cell r="F434">
            <v>13927.86</v>
          </cell>
          <cell r="G434">
            <v>0</v>
          </cell>
          <cell r="H434">
            <v>0</v>
          </cell>
          <cell r="I434">
            <v>0</v>
          </cell>
          <cell r="J434">
            <v>0</v>
          </cell>
          <cell r="K434">
            <v>0</v>
          </cell>
          <cell r="L434">
            <v>0</v>
          </cell>
          <cell r="M434">
            <v>0</v>
          </cell>
          <cell r="N434">
            <v>0</v>
          </cell>
          <cell r="O434">
            <v>1425.57</v>
          </cell>
          <cell r="P434">
            <v>2785.5709999999999</v>
          </cell>
          <cell r="Q434" t="str">
            <v xml:space="preserve">CPU OPT                     </v>
          </cell>
          <cell r="R434" t="str">
            <v xml:space="preserve">042 </v>
          </cell>
        </row>
        <row r="435">
          <cell r="A435" t="str">
            <v>H42562LP</v>
          </cell>
          <cell r="B435" t="e">
            <v>#N/A</v>
          </cell>
          <cell r="C435" t="str">
            <v xml:space="preserve">ULTRASOUND DIST       </v>
          </cell>
          <cell r="D435">
            <v>50164.02</v>
          </cell>
          <cell r="E435">
            <v>6353.55</v>
          </cell>
          <cell r="F435">
            <v>10045.01</v>
          </cell>
          <cell r="G435">
            <v>40119.01</v>
          </cell>
          <cell r="H435">
            <v>-81615.570000000007</v>
          </cell>
          <cell r="I435">
            <v>0</v>
          </cell>
          <cell r="J435">
            <v>0</v>
          </cell>
          <cell r="K435">
            <v>185771.33</v>
          </cell>
          <cell r="L435">
            <v>-64036.75</v>
          </cell>
          <cell r="M435">
            <v>0</v>
          </cell>
          <cell r="N435">
            <v>0</v>
          </cell>
          <cell r="O435">
            <v>181.54</v>
          </cell>
          <cell r="P435">
            <v>1255.625</v>
          </cell>
          <cell r="Q435" t="str">
            <v xml:space="preserve">AFFL ITEM                   </v>
          </cell>
          <cell r="R435" t="str">
            <v xml:space="preserve">045 </v>
          </cell>
        </row>
        <row r="436">
          <cell r="A436" t="str">
            <v>H42562LP</v>
          </cell>
          <cell r="B436" t="e">
            <v>#N/A</v>
          </cell>
          <cell r="C436" t="str">
            <v xml:space="preserve">Demo-U/S              </v>
          </cell>
          <cell r="D436">
            <v>27487.13</v>
          </cell>
          <cell r="E436">
            <v>0</v>
          </cell>
          <cell r="F436">
            <v>23856.880000000001</v>
          </cell>
          <cell r="G436">
            <v>3630.25</v>
          </cell>
          <cell r="H436">
            <v>17578.75</v>
          </cell>
          <cell r="I436">
            <v>0</v>
          </cell>
          <cell r="J436">
            <v>0</v>
          </cell>
          <cell r="K436">
            <v>0</v>
          </cell>
          <cell r="L436">
            <v>-13948.5</v>
          </cell>
          <cell r="M436">
            <v>0</v>
          </cell>
          <cell r="N436">
            <v>0</v>
          </cell>
          <cell r="O436">
            <v>181.54</v>
          </cell>
          <cell r="P436">
            <v>1255.625</v>
          </cell>
          <cell r="Q436" t="str">
            <v xml:space="preserve">AFFL ITEM                   </v>
          </cell>
          <cell r="R436" t="str">
            <v xml:space="preserve">045 </v>
          </cell>
        </row>
        <row r="437">
          <cell r="A437" t="str">
            <v>H42562LR</v>
          </cell>
          <cell r="B437" t="e">
            <v>#N/A</v>
          </cell>
          <cell r="C437" t="str">
            <v xml:space="preserve">ULTRASOUND DIST       </v>
          </cell>
          <cell r="D437">
            <v>17887.89</v>
          </cell>
          <cell r="E437">
            <v>938.4</v>
          </cell>
          <cell r="F437">
            <v>5407.5</v>
          </cell>
          <cell r="G437">
            <v>12480.39</v>
          </cell>
          <cell r="H437">
            <v>-23210.91</v>
          </cell>
          <cell r="I437">
            <v>0</v>
          </cell>
          <cell r="J437">
            <v>0</v>
          </cell>
          <cell r="K437">
            <v>58982</v>
          </cell>
          <cell r="L437">
            <v>-23290.7</v>
          </cell>
          <cell r="M437">
            <v>0</v>
          </cell>
          <cell r="N437">
            <v>0</v>
          </cell>
          <cell r="O437">
            <v>53.1</v>
          </cell>
          <cell r="P437">
            <v>717.5</v>
          </cell>
          <cell r="Q437" t="str">
            <v xml:space="preserve">DICOM WKLST                 </v>
          </cell>
          <cell r="R437" t="str">
            <v xml:space="preserve">045 </v>
          </cell>
        </row>
        <row r="438">
          <cell r="A438" t="str">
            <v>H42572LJ</v>
          </cell>
          <cell r="B438" t="e">
            <v>#N/A</v>
          </cell>
          <cell r="C438" t="str">
            <v xml:space="preserve">ULTRASOUND DIST       </v>
          </cell>
          <cell r="D438">
            <v>21545</v>
          </cell>
          <cell r="E438">
            <v>935</v>
          </cell>
          <cell r="F438">
            <v>23677.5</v>
          </cell>
          <cell r="G438">
            <v>-2132.5</v>
          </cell>
          <cell r="H438">
            <v>-13866.25</v>
          </cell>
          <cell r="I438">
            <v>0</v>
          </cell>
          <cell r="J438">
            <v>0</v>
          </cell>
          <cell r="K438">
            <v>14962.5</v>
          </cell>
          <cell r="L438">
            <v>-3228.75</v>
          </cell>
          <cell r="M438">
            <v>0</v>
          </cell>
          <cell r="N438">
            <v>0</v>
          </cell>
          <cell r="O438">
            <v>46.75</v>
          </cell>
          <cell r="P438">
            <v>1076.25</v>
          </cell>
          <cell r="Q438" t="str">
            <v xml:space="preserve">AFFIL PART                  </v>
          </cell>
          <cell r="R438" t="str">
            <v xml:space="preserve">045 </v>
          </cell>
        </row>
        <row r="439">
          <cell r="A439" t="str">
            <v>H42572LM</v>
          </cell>
          <cell r="B439" t="e">
            <v>#N/A</v>
          </cell>
          <cell r="C439" t="str">
            <v xml:space="preserve">ULTRASOUND DIST       </v>
          </cell>
          <cell r="D439">
            <v>25679.83</v>
          </cell>
          <cell r="E439">
            <v>14675.4</v>
          </cell>
          <cell r="F439">
            <v>25679.83</v>
          </cell>
          <cell r="G439">
            <v>0</v>
          </cell>
          <cell r="H439">
            <v>0</v>
          </cell>
          <cell r="I439">
            <v>0</v>
          </cell>
          <cell r="J439">
            <v>0</v>
          </cell>
          <cell r="K439">
            <v>0</v>
          </cell>
          <cell r="L439">
            <v>0</v>
          </cell>
          <cell r="M439">
            <v>0</v>
          </cell>
          <cell r="N439">
            <v>0</v>
          </cell>
          <cell r="O439">
            <v>823.75</v>
          </cell>
          <cell r="P439">
            <v>1080.3910000000001</v>
          </cell>
          <cell r="Q439" t="str">
            <v xml:space="preserve">AFFIL PART                  </v>
          </cell>
          <cell r="R439" t="str">
            <v xml:space="preserve">049 </v>
          </cell>
        </row>
        <row r="440">
          <cell r="A440" t="str">
            <v>H42572LP</v>
          </cell>
          <cell r="B440" t="e">
            <v>#N/A</v>
          </cell>
          <cell r="C440" t="str">
            <v xml:space="preserve">ULTRASOUND DIST       </v>
          </cell>
          <cell r="D440">
            <v>20500</v>
          </cell>
          <cell r="E440">
            <v>5280.72</v>
          </cell>
          <cell r="F440">
            <v>23062.5</v>
          </cell>
          <cell r="G440">
            <v>-2562.5</v>
          </cell>
          <cell r="H440">
            <v>-2562.5</v>
          </cell>
          <cell r="I440">
            <v>0</v>
          </cell>
          <cell r="J440">
            <v>0</v>
          </cell>
          <cell r="K440">
            <v>0</v>
          </cell>
          <cell r="L440">
            <v>0</v>
          </cell>
          <cell r="M440">
            <v>0</v>
          </cell>
          <cell r="N440">
            <v>0</v>
          </cell>
          <cell r="O440">
            <v>660.09</v>
          </cell>
          <cell r="P440">
            <v>2562.5</v>
          </cell>
          <cell r="Q440" t="str">
            <v xml:space="preserve">AFFIL PART                  </v>
          </cell>
          <cell r="R440" t="str">
            <v xml:space="preserve">045 </v>
          </cell>
        </row>
        <row r="441">
          <cell r="A441" t="str">
            <v>H42572LR</v>
          </cell>
          <cell r="B441" t="e">
            <v>#N/A</v>
          </cell>
          <cell r="C441" t="str">
            <v xml:space="preserve">ULTRASOUND DIST       </v>
          </cell>
          <cell r="D441">
            <v>61500</v>
          </cell>
          <cell r="E441">
            <v>1984.56</v>
          </cell>
          <cell r="F441">
            <v>61500</v>
          </cell>
          <cell r="G441">
            <v>0</v>
          </cell>
          <cell r="H441">
            <v>0</v>
          </cell>
          <cell r="I441">
            <v>0</v>
          </cell>
          <cell r="J441">
            <v>0</v>
          </cell>
          <cell r="K441">
            <v>0</v>
          </cell>
          <cell r="L441">
            <v>0</v>
          </cell>
          <cell r="M441">
            <v>0</v>
          </cell>
          <cell r="N441">
            <v>0</v>
          </cell>
          <cell r="O441">
            <v>82.69</v>
          </cell>
          <cell r="P441">
            <v>2562.5</v>
          </cell>
          <cell r="Q441" t="str">
            <v xml:space="preserve">AFFIL PART                  </v>
          </cell>
          <cell r="R441" t="str">
            <v xml:space="preserve">045 </v>
          </cell>
        </row>
        <row r="442">
          <cell r="A442" t="str">
            <v>H42582LL</v>
          </cell>
          <cell r="B442" t="e">
            <v>#N/A</v>
          </cell>
          <cell r="C442" t="str">
            <v xml:space="preserve">Demo-U/S              </v>
          </cell>
          <cell r="D442">
            <v>-12940.32</v>
          </cell>
          <cell r="E442">
            <v>0</v>
          </cell>
          <cell r="F442">
            <v>0</v>
          </cell>
          <cell r="G442">
            <v>-12940.32</v>
          </cell>
          <cell r="H442">
            <v>0</v>
          </cell>
          <cell r="I442">
            <v>0</v>
          </cell>
          <cell r="J442">
            <v>0</v>
          </cell>
          <cell r="K442">
            <v>0</v>
          </cell>
          <cell r="L442">
            <v>-12940.32</v>
          </cell>
          <cell r="M442">
            <v>0</v>
          </cell>
          <cell r="N442">
            <v>0</v>
          </cell>
          <cell r="O442">
            <v>74.319999999999993</v>
          </cell>
          <cell r="P442">
            <v>29.582000000000001</v>
          </cell>
          <cell r="Q442" t="str">
            <v xml:space="preserve">SAMSUNG GE M                </v>
          </cell>
          <cell r="R442" t="str">
            <v xml:space="preserve">049 </v>
          </cell>
        </row>
        <row r="443">
          <cell r="A443" t="str">
            <v>H42582LL</v>
          </cell>
          <cell r="B443" t="e">
            <v>#N/A</v>
          </cell>
          <cell r="C443" t="str">
            <v xml:space="preserve">ULTRASOUND DIST       </v>
          </cell>
          <cell r="D443">
            <v>-65241.26</v>
          </cell>
          <cell r="E443">
            <v>245.52</v>
          </cell>
          <cell r="F443">
            <v>36748.1</v>
          </cell>
          <cell r="G443">
            <v>-101989.36</v>
          </cell>
          <cell r="H443">
            <v>-115279.79</v>
          </cell>
          <cell r="I443">
            <v>0</v>
          </cell>
          <cell r="J443">
            <v>0</v>
          </cell>
          <cell r="K443">
            <v>69500.5</v>
          </cell>
          <cell r="L443">
            <v>-56210.07</v>
          </cell>
          <cell r="M443">
            <v>0</v>
          </cell>
          <cell r="N443">
            <v>0</v>
          </cell>
          <cell r="O443">
            <v>74.319999999999993</v>
          </cell>
          <cell r="P443">
            <v>29.582000000000001</v>
          </cell>
          <cell r="Q443" t="str">
            <v xml:space="preserve">SAMSUNG GE M                </v>
          </cell>
          <cell r="R443" t="str">
            <v xml:space="preserve">049 </v>
          </cell>
        </row>
        <row r="444">
          <cell r="A444" t="str">
            <v>H42592LJ</v>
          </cell>
          <cell r="B444" t="e">
            <v>#N/A</v>
          </cell>
          <cell r="C444" t="str">
            <v xml:space="preserve">ULTRASOUND DIST       </v>
          </cell>
          <cell r="D444">
            <v>6984.71</v>
          </cell>
          <cell r="E444">
            <v>2050.11</v>
          </cell>
          <cell r="F444">
            <v>3500.33</v>
          </cell>
          <cell r="G444">
            <v>3484.38</v>
          </cell>
          <cell r="H444">
            <v>-9717.36</v>
          </cell>
          <cell r="I444">
            <v>0</v>
          </cell>
          <cell r="J444">
            <v>0</v>
          </cell>
          <cell r="K444">
            <v>26602.29</v>
          </cell>
          <cell r="L444">
            <v>-13400.55</v>
          </cell>
          <cell r="M444">
            <v>0</v>
          </cell>
          <cell r="N444">
            <v>0</v>
          </cell>
          <cell r="O444">
            <v>2026.54</v>
          </cell>
          <cell r="P444">
            <v>2716.681</v>
          </cell>
          <cell r="Q444" t="str">
            <v xml:space="preserve">AFFL ITEM                   </v>
          </cell>
          <cell r="R444" t="str">
            <v xml:space="preserve">049 </v>
          </cell>
        </row>
        <row r="445">
          <cell r="A445" t="str">
            <v>H42592LS</v>
          </cell>
          <cell r="B445" t="e">
            <v>#N/A</v>
          </cell>
          <cell r="C445" t="str">
            <v xml:space="preserve">ULTRASOUND DIST       </v>
          </cell>
          <cell r="D445">
            <v>27510.03</v>
          </cell>
          <cell r="E445">
            <v>25199.5</v>
          </cell>
          <cell r="F445">
            <v>27510.03</v>
          </cell>
          <cell r="G445">
            <v>0</v>
          </cell>
          <cell r="H445">
            <v>0</v>
          </cell>
          <cell r="I445">
            <v>0</v>
          </cell>
          <cell r="J445">
            <v>0</v>
          </cell>
          <cell r="K445">
            <v>0</v>
          </cell>
          <cell r="L445">
            <v>0</v>
          </cell>
          <cell r="M445">
            <v>0</v>
          </cell>
          <cell r="N445">
            <v>0</v>
          </cell>
          <cell r="O445">
            <v>5011.21</v>
          </cell>
          <cell r="P445">
            <v>6678.5820000000003</v>
          </cell>
          <cell r="Q445" t="str">
            <v xml:space="preserve">AFFL ITEM                   </v>
          </cell>
          <cell r="R445" t="str">
            <v xml:space="preserve">049 </v>
          </cell>
        </row>
        <row r="446">
          <cell r="A446" t="str">
            <v>H42602LB</v>
          </cell>
          <cell r="B446" t="e">
            <v>#N/A</v>
          </cell>
          <cell r="C446" t="str">
            <v xml:space="preserve">ULTRASOUND DIST       </v>
          </cell>
          <cell r="D446">
            <v>16713.28</v>
          </cell>
          <cell r="E446">
            <v>5140.4399999999996</v>
          </cell>
          <cell r="F446">
            <v>2964.68</v>
          </cell>
          <cell r="G446">
            <v>13748.6</v>
          </cell>
          <cell r="H446">
            <v>-16190.28</v>
          </cell>
          <cell r="I446">
            <v>0</v>
          </cell>
          <cell r="J446">
            <v>0</v>
          </cell>
          <cell r="K446">
            <v>30394.98</v>
          </cell>
          <cell r="L446">
            <v>-456.1</v>
          </cell>
          <cell r="M446">
            <v>0</v>
          </cell>
          <cell r="N446">
            <v>0</v>
          </cell>
          <cell r="O446">
            <v>143.78</v>
          </cell>
          <cell r="P446">
            <v>187.298</v>
          </cell>
          <cell r="Q446" t="str">
            <v xml:space="preserve">AFFIL PART                  </v>
          </cell>
          <cell r="R446" t="str">
            <v xml:space="preserve">042 </v>
          </cell>
        </row>
        <row r="447">
          <cell r="A447" t="str">
            <v>H42602LL</v>
          </cell>
          <cell r="B447" t="e">
            <v>#N/A</v>
          </cell>
          <cell r="C447" t="str">
            <v xml:space="preserve">ULTRASOUND DIST       </v>
          </cell>
          <cell r="D447">
            <v>60434.87</v>
          </cell>
          <cell r="E447">
            <v>47195.68</v>
          </cell>
          <cell r="F447">
            <v>41392.78</v>
          </cell>
          <cell r="G447">
            <v>19042.09</v>
          </cell>
          <cell r="H447">
            <v>-18109.310000000001</v>
          </cell>
          <cell r="I447">
            <v>0</v>
          </cell>
          <cell r="J447">
            <v>0</v>
          </cell>
          <cell r="K447">
            <v>41972.03</v>
          </cell>
          <cell r="L447">
            <v>-4820.63</v>
          </cell>
          <cell r="M447">
            <v>0</v>
          </cell>
          <cell r="N447">
            <v>0</v>
          </cell>
          <cell r="O447">
            <v>1694.18</v>
          </cell>
          <cell r="P447">
            <v>2233.598</v>
          </cell>
          <cell r="Q447" t="str">
            <v xml:space="preserve">AFFL ITEM                   </v>
          </cell>
          <cell r="R447" t="str">
            <v xml:space="preserve">049 </v>
          </cell>
        </row>
        <row r="448">
          <cell r="A448" t="str">
            <v>H42612L</v>
          </cell>
          <cell r="B448" t="e">
            <v>#N/A</v>
          </cell>
          <cell r="C448" t="str">
            <v xml:space="preserve">ULTRASOUND DIST       </v>
          </cell>
          <cell r="D448">
            <v>53941.919999999998</v>
          </cell>
          <cell r="E448">
            <v>980.25</v>
          </cell>
          <cell r="F448">
            <v>17937.5</v>
          </cell>
          <cell r="G448">
            <v>36004.42</v>
          </cell>
          <cell r="H448">
            <v>-57285.65</v>
          </cell>
          <cell r="I448">
            <v>0</v>
          </cell>
          <cell r="J448">
            <v>0</v>
          </cell>
          <cell r="K448">
            <v>118387.5</v>
          </cell>
          <cell r="L448">
            <v>-25097.43</v>
          </cell>
          <cell r="M448">
            <v>0</v>
          </cell>
          <cell r="N448">
            <v>0</v>
          </cell>
          <cell r="O448">
            <v>65.349999999999994</v>
          </cell>
          <cell r="P448">
            <v>1793.75</v>
          </cell>
          <cell r="Q448" t="str">
            <v xml:space="preserve">AFFIL PART                  </v>
          </cell>
          <cell r="R448" t="str">
            <v xml:space="preserve">045 </v>
          </cell>
        </row>
        <row r="449">
          <cell r="A449" t="str">
            <v>H42612L</v>
          </cell>
          <cell r="B449" t="e">
            <v>#N/A</v>
          </cell>
          <cell r="C449" t="str">
            <v xml:space="preserve">FIELD-U/S             </v>
          </cell>
          <cell r="D449">
            <v>5381.25</v>
          </cell>
          <cell r="F449">
            <v>0</v>
          </cell>
          <cell r="G449">
            <v>5381.25</v>
          </cell>
          <cell r="H449">
            <v>5381.25</v>
          </cell>
          <cell r="I449">
            <v>0</v>
          </cell>
          <cell r="J449">
            <v>0</v>
          </cell>
          <cell r="K449">
            <v>0</v>
          </cell>
          <cell r="L449">
            <v>0</v>
          </cell>
          <cell r="M449">
            <v>0</v>
          </cell>
          <cell r="N449">
            <v>0</v>
          </cell>
          <cell r="O449">
            <v>65.349999999999994</v>
          </cell>
          <cell r="P449">
            <v>1793.75</v>
          </cell>
          <cell r="Q449" t="str">
            <v xml:space="preserve">AFFIL PART                  </v>
          </cell>
          <cell r="R449" t="str">
            <v xml:space="preserve">045 </v>
          </cell>
        </row>
        <row r="450">
          <cell r="A450" t="str">
            <v>H42632L</v>
          </cell>
          <cell r="B450" t="e">
            <v>#N/A</v>
          </cell>
          <cell r="C450" t="str">
            <v xml:space="preserve">ULTRASOUND DIST       </v>
          </cell>
          <cell r="D450">
            <v>59858.54</v>
          </cell>
          <cell r="E450">
            <v>3409.56</v>
          </cell>
          <cell r="F450">
            <v>1076.25</v>
          </cell>
          <cell r="G450">
            <v>58782.29</v>
          </cell>
          <cell r="H450">
            <v>-9506.42</v>
          </cell>
          <cell r="I450">
            <v>0</v>
          </cell>
          <cell r="J450">
            <v>0</v>
          </cell>
          <cell r="K450">
            <v>136683.75</v>
          </cell>
          <cell r="L450">
            <v>-68395.039999999994</v>
          </cell>
          <cell r="M450">
            <v>0</v>
          </cell>
          <cell r="N450">
            <v>0</v>
          </cell>
          <cell r="O450">
            <v>63.14</v>
          </cell>
          <cell r="P450">
            <v>1076.25</v>
          </cell>
          <cell r="Q450" t="str">
            <v xml:space="preserve">IMAGE ARCHIV                </v>
          </cell>
          <cell r="R450" t="str">
            <v xml:space="preserve">045 </v>
          </cell>
        </row>
        <row r="451">
          <cell r="A451" t="str">
            <v>H42632L</v>
          </cell>
          <cell r="B451" t="e">
            <v>#N/A</v>
          </cell>
          <cell r="C451" t="str">
            <v xml:space="preserve">FIELD-U/S             </v>
          </cell>
          <cell r="D451">
            <v>-7533.75</v>
          </cell>
          <cell r="F451">
            <v>0</v>
          </cell>
          <cell r="G451">
            <v>-7533.75</v>
          </cell>
          <cell r="H451">
            <v>1076.25</v>
          </cell>
          <cell r="I451">
            <v>0</v>
          </cell>
          <cell r="J451">
            <v>0</v>
          </cell>
          <cell r="K451">
            <v>0</v>
          </cell>
          <cell r="L451">
            <v>-8610</v>
          </cell>
          <cell r="M451">
            <v>0</v>
          </cell>
          <cell r="N451">
            <v>0</v>
          </cell>
          <cell r="O451">
            <v>63.14</v>
          </cell>
          <cell r="P451">
            <v>1076.25</v>
          </cell>
          <cell r="Q451" t="str">
            <v xml:space="preserve">IMAGE ARCHIV                </v>
          </cell>
          <cell r="R451" t="str">
            <v xml:space="preserve">045 </v>
          </cell>
        </row>
        <row r="452">
          <cell r="A452" t="str">
            <v>H42642L</v>
          </cell>
          <cell r="B452" t="e">
            <v>#N/A</v>
          </cell>
          <cell r="C452" t="str">
            <v xml:space="preserve">ULTRASOUND DIST       </v>
          </cell>
          <cell r="D452">
            <v>94710</v>
          </cell>
          <cell r="E452">
            <v>3735.6</v>
          </cell>
          <cell r="F452">
            <v>94710</v>
          </cell>
          <cell r="G452">
            <v>0</v>
          </cell>
          <cell r="H452">
            <v>0</v>
          </cell>
          <cell r="I452">
            <v>0</v>
          </cell>
          <cell r="J452">
            <v>0</v>
          </cell>
          <cell r="K452">
            <v>0</v>
          </cell>
          <cell r="L452">
            <v>0</v>
          </cell>
          <cell r="M452">
            <v>0</v>
          </cell>
          <cell r="N452">
            <v>0</v>
          </cell>
          <cell r="O452">
            <v>56.6</v>
          </cell>
          <cell r="P452">
            <v>1435</v>
          </cell>
          <cell r="Q452" t="str">
            <v xml:space="preserve">PDI L400                    </v>
          </cell>
          <cell r="R452" t="str">
            <v xml:space="preserve">045 </v>
          </cell>
        </row>
        <row r="453">
          <cell r="A453" t="str">
            <v>H42692LL</v>
          </cell>
          <cell r="B453" t="e">
            <v>#N/A</v>
          </cell>
          <cell r="C453" t="str">
            <v xml:space="preserve">ULTRASOUND DIST       </v>
          </cell>
          <cell r="D453">
            <v>16308.84</v>
          </cell>
          <cell r="E453">
            <v>504.12</v>
          </cell>
          <cell r="F453">
            <v>15375</v>
          </cell>
          <cell r="G453">
            <v>933.84</v>
          </cell>
          <cell r="H453">
            <v>-42712.68</v>
          </cell>
          <cell r="I453">
            <v>0</v>
          </cell>
          <cell r="J453">
            <v>0</v>
          </cell>
          <cell r="K453">
            <v>66625</v>
          </cell>
          <cell r="L453">
            <v>-22978.48</v>
          </cell>
          <cell r="M453">
            <v>0</v>
          </cell>
          <cell r="N453">
            <v>0</v>
          </cell>
          <cell r="O453">
            <v>84.02</v>
          </cell>
          <cell r="P453">
            <v>2562.5</v>
          </cell>
          <cell r="Q453" t="str">
            <v xml:space="preserve">AFFL ITEM                   </v>
          </cell>
          <cell r="R453" t="str">
            <v xml:space="preserve">045 </v>
          </cell>
        </row>
        <row r="454">
          <cell r="A454" t="str">
            <v>H42692LR</v>
          </cell>
          <cell r="B454" t="e">
            <v>#N/A</v>
          </cell>
          <cell r="C454" t="str">
            <v xml:space="preserve">ULTRASOUND DIST       </v>
          </cell>
          <cell r="D454">
            <v>-11569.86</v>
          </cell>
          <cell r="E454" t="e">
            <v>#N/A</v>
          </cell>
          <cell r="F454">
            <v>0</v>
          </cell>
          <cell r="G454">
            <v>-11569.86</v>
          </cell>
          <cell r="H454">
            <v>-9384.34</v>
          </cell>
          <cell r="I454">
            <v>0</v>
          </cell>
          <cell r="J454">
            <v>0</v>
          </cell>
          <cell r="K454">
            <v>0</v>
          </cell>
          <cell r="L454">
            <v>-2185.52</v>
          </cell>
          <cell r="M454">
            <v>0</v>
          </cell>
          <cell r="N454">
            <v>0</v>
          </cell>
          <cell r="O454">
            <v>1423.1</v>
          </cell>
          <cell r="P454">
            <v>1875.7909999999999</v>
          </cell>
          <cell r="Q454" t="str">
            <v xml:space="preserve">AFFIL PART                  </v>
          </cell>
          <cell r="R454" t="str">
            <v xml:space="preserve">049 </v>
          </cell>
        </row>
        <row r="455">
          <cell r="A455" t="str">
            <v>H4300MG</v>
          </cell>
          <cell r="B455" t="str">
            <v>COLOR INKJET PRINTER</v>
          </cell>
          <cell r="C455" t="str">
            <v xml:space="preserve">Demo-U/S              </v>
          </cell>
          <cell r="D455">
            <v>14318.33</v>
          </cell>
          <cell r="E455">
            <v>5056.55</v>
          </cell>
          <cell r="F455">
            <v>773.86</v>
          </cell>
          <cell r="G455">
            <v>13544.47</v>
          </cell>
          <cell r="H455">
            <v>15481.04</v>
          </cell>
          <cell r="I455">
            <v>0</v>
          </cell>
          <cell r="J455">
            <v>0</v>
          </cell>
          <cell r="K455">
            <v>0</v>
          </cell>
          <cell r="L455">
            <v>-1936.57</v>
          </cell>
          <cell r="M455">
            <v>0</v>
          </cell>
          <cell r="N455">
            <v>0</v>
          </cell>
          <cell r="O455">
            <v>388.85</v>
          </cell>
          <cell r="P455">
            <v>388.85</v>
          </cell>
          <cell r="Q455" t="str">
            <v xml:space="preserve">COMMERCIAL I                </v>
          </cell>
          <cell r="R455" t="str">
            <v xml:space="preserve">038 </v>
          </cell>
        </row>
        <row r="456">
          <cell r="A456" t="str">
            <v>H4300MM</v>
          </cell>
          <cell r="B456" t="e">
            <v>#N/A</v>
          </cell>
          <cell r="C456" t="str">
            <v xml:space="preserve">ULTRASOUND DIST       </v>
          </cell>
          <cell r="D456">
            <v>24350.02</v>
          </cell>
          <cell r="E456">
            <v>20399.32</v>
          </cell>
          <cell r="F456">
            <v>299.99</v>
          </cell>
          <cell r="G456">
            <v>24050.03</v>
          </cell>
          <cell r="H456">
            <v>-7199.78</v>
          </cell>
          <cell r="I456">
            <v>0</v>
          </cell>
          <cell r="J456">
            <v>0</v>
          </cell>
          <cell r="K456">
            <v>48949.27</v>
          </cell>
          <cell r="L456">
            <v>-17699.46</v>
          </cell>
          <cell r="M456">
            <v>0</v>
          </cell>
          <cell r="N456">
            <v>0</v>
          </cell>
          <cell r="O456">
            <v>299.99299999999999</v>
          </cell>
          <cell r="P456">
            <v>299.99299999999999</v>
          </cell>
          <cell r="Q456" t="str">
            <v xml:space="preserve">EXCEL CONNEC                </v>
          </cell>
          <cell r="R456" t="str">
            <v xml:space="preserve">038 </v>
          </cell>
        </row>
        <row r="457">
          <cell r="A457" t="str">
            <v>H4300MR</v>
          </cell>
          <cell r="B457" t="e">
            <v>#N/A</v>
          </cell>
          <cell r="C457" t="str">
            <v xml:space="preserve">ULTRASOUND DIST       </v>
          </cell>
          <cell r="D457">
            <v>13485.15</v>
          </cell>
          <cell r="E457">
            <v>2834.1</v>
          </cell>
          <cell r="F457">
            <v>5722.32</v>
          </cell>
          <cell r="G457">
            <v>7762.83</v>
          </cell>
          <cell r="H457">
            <v>-5578.02</v>
          </cell>
          <cell r="I457">
            <v>0</v>
          </cell>
          <cell r="J457">
            <v>0</v>
          </cell>
          <cell r="K457">
            <v>18523.099999999999</v>
          </cell>
          <cell r="L457">
            <v>-5182.25</v>
          </cell>
          <cell r="M457">
            <v>0</v>
          </cell>
          <cell r="N457">
            <v>0</v>
          </cell>
          <cell r="O457">
            <v>30.15</v>
          </cell>
          <cell r="P457">
            <v>30.15</v>
          </cell>
          <cell r="Q457" t="str">
            <v xml:space="preserve">CATALOG                     </v>
          </cell>
          <cell r="R457" t="str">
            <v xml:space="preserve">038 </v>
          </cell>
        </row>
        <row r="458">
          <cell r="A458" t="str">
            <v>H43022LH</v>
          </cell>
          <cell r="B458" t="str">
            <v>L200A Console</v>
          </cell>
          <cell r="C458" t="str">
            <v xml:space="preserve">Demo-U/S              </v>
          </cell>
          <cell r="D458">
            <v>98642.76</v>
          </cell>
          <cell r="E458">
            <v>71769.544000000009</v>
          </cell>
          <cell r="F458">
            <v>184700.49</v>
          </cell>
          <cell r="G458">
            <v>-86057.73</v>
          </cell>
          <cell r="H458">
            <v>100046.05</v>
          </cell>
          <cell r="I458">
            <v>0</v>
          </cell>
          <cell r="J458">
            <v>0</v>
          </cell>
          <cell r="K458">
            <v>0</v>
          </cell>
          <cell r="L458">
            <v>-186103.78</v>
          </cell>
          <cell r="M458">
            <v>0</v>
          </cell>
          <cell r="N458">
            <v>0</v>
          </cell>
          <cell r="O458">
            <v>4219.18</v>
          </cell>
          <cell r="P458">
            <v>5520.7120000000004</v>
          </cell>
          <cell r="Q458" t="str">
            <v xml:space="preserve">L@200                       </v>
          </cell>
          <cell r="R458" t="str">
            <v xml:space="preserve">049 </v>
          </cell>
        </row>
        <row r="459">
          <cell r="A459" t="str">
            <v>H43022LH</v>
          </cell>
          <cell r="B459" t="str">
            <v>L200A Console</v>
          </cell>
          <cell r="C459" t="str">
            <v xml:space="preserve">Consign-U/S           </v>
          </cell>
          <cell r="D459">
            <v>30783.42</v>
          </cell>
          <cell r="F459">
            <v>38479.269999999997</v>
          </cell>
          <cell r="G459">
            <v>-7695.85</v>
          </cell>
          <cell r="H459">
            <v>0</v>
          </cell>
          <cell r="I459">
            <v>0</v>
          </cell>
          <cell r="J459">
            <v>0</v>
          </cell>
          <cell r="K459">
            <v>0</v>
          </cell>
          <cell r="L459">
            <v>0</v>
          </cell>
          <cell r="M459">
            <v>0</v>
          </cell>
          <cell r="N459">
            <v>-7695.85</v>
          </cell>
          <cell r="O459">
            <v>4219.18</v>
          </cell>
          <cell r="P459">
            <v>5520.7120000000004</v>
          </cell>
          <cell r="Q459" t="str">
            <v xml:space="preserve">L@200                       </v>
          </cell>
          <cell r="R459" t="str">
            <v xml:space="preserve">049 </v>
          </cell>
        </row>
        <row r="460">
          <cell r="A460" t="str">
            <v>H43022LH</v>
          </cell>
          <cell r="B460" t="str">
            <v>L200A Console</v>
          </cell>
          <cell r="C460" t="str">
            <v xml:space="preserve">FIELD-U/S             </v>
          </cell>
          <cell r="D460">
            <v>7695.85</v>
          </cell>
          <cell r="F460">
            <v>0</v>
          </cell>
          <cell r="G460">
            <v>7695.85</v>
          </cell>
          <cell r="H460">
            <v>0</v>
          </cell>
          <cell r="I460">
            <v>0</v>
          </cell>
          <cell r="J460">
            <v>0</v>
          </cell>
          <cell r="K460">
            <v>0</v>
          </cell>
          <cell r="L460">
            <v>7695.85</v>
          </cell>
          <cell r="M460">
            <v>0</v>
          </cell>
          <cell r="N460">
            <v>0</v>
          </cell>
          <cell r="O460">
            <v>4219.18</v>
          </cell>
          <cell r="P460">
            <v>5520.7120000000004</v>
          </cell>
          <cell r="Q460" t="str">
            <v xml:space="preserve">L@200                       </v>
          </cell>
          <cell r="R460" t="str">
            <v xml:space="preserve">049 </v>
          </cell>
        </row>
        <row r="461">
          <cell r="A461" t="str">
            <v>H43022LH</v>
          </cell>
          <cell r="B461" t="str">
            <v>L200A Console</v>
          </cell>
          <cell r="C461" t="str">
            <v xml:space="preserve">ULTRASOUND DIST       </v>
          </cell>
          <cell r="D461">
            <v>-384947.7</v>
          </cell>
          <cell r="E461">
            <v>49993.56</v>
          </cell>
          <cell r="F461">
            <v>115437.81</v>
          </cell>
          <cell r="G461">
            <v>-500385.51</v>
          </cell>
          <cell r="H461">
            <v>-4066580.27</v>
          </cell>
          <cell r="I461">
            <v>0</v>
          </cell>
          <cell r="J461">
            <v>-231600.58</v>
          </cell>
          <cell r="K461">
            <v>4228255.3899999997</v>
          </cell>
          <cell r="L461">
            <v>-430460.05</v>
          </cell>
          <cell r="M461">
            <v>0</v>
          </cell>
          <cell r="N461">
            <v>0</v>
          </cell>
          <cell r="O461">
            <v>4219.18</v>
          </cell>
          <cell r="P461">
            <v>5520.7120000000004</v>
          </cell>
          <cell r="Q461" t="str">
            <v xml:space="preserve">L@200                       </v>
          </cell>
          <cell r="R461" t="str">
            <v xml:space="preserve">049 </v>
          </cell>
        </row>
        <row r="462">
          <cell r="A462" t="str">
            <v>H43022LH</v>
          </cell>
          <cell r="B462" t="str">
            <v>L200A Console</v>
          </cell>
          <cell r="C462" t="str">
            <v xml:space="preserve">INTL ULTRA            </v>
          </cell>
          <cell r="D462">
            <v>-9032.01</v>
          </cell>
          <cell r="F462">
            <v>0</v>
          </cell>
          <cell r="G462">
            <v>-9032.01</v>
          </cell>
          <cell r="H462">
            <v>3966534.22</v>
          </cell>
          <cell r="I462">
            <v>0</v>
          </cell>
          <cell r="J462">
            <v>0</v>
          </cell>
          <cell r="K462">
            <v>0</v>
          </cell>
          <cell r="L462">
            <v>-3975566.23</v>
          </cell>
          <cell r="M462">
            <v>0</v>
          </cell>
          <cell r="N462">
            <v>0</v>
          </cell>
          <cell r="O462">
            <v>4219.18</v>
          </cell>
          <cell r="P462">
            <v>5520.7120000000004</v>
          </cell>
          <cell r="Q462" t="str">
            <v xml:space="preserve">L@200                       </v>
          </cell>
          <cell r="R462" t="str">
            <v xml:space="preserve">049 </v>
          </cell>
        </row>
        <row r="463">
          <cell r="A463" t="str">
            <v>H43132LF</v>
          </cell>
          <cell r="B463" t="e">
            <v>#N/A</v>
          </cell>
          <cell r="C463" t="str">
            <v xml:space="preserve">Consign-U/S           </v>
          </cell>
          <cell r="D463">
            <v>9987.6</v>
          </cell>
          <cell r="F463">
            <v>9987.6</v>
          </cell>
          <cell r="G463">
            <v>0</v>
          </cell>
          <cell r="H463">
            <v>0</v>
          </cell>
          <cell r="I463">
            <v>0</v>
          </cell>
          <cell r="J463">
            <v>0</v>
          </cell>
          <cell r="K463">
            <v>0</v>
          </cell>
          <cell r="L463">
            <v>0</v>
          </cell>
          <cell r="M463">
            <v>0</v>
          </cell>
          <cell r="N463">
            <v>0</v>
          </cell>
          <cell r="O463">
            <v>5537.57</v>
          </cell>
          <cell r="P463">
            <v>9987.6</v>
          </cell>
          <cell r="Q463" t="str">
            <v xml:space="preserve">AFFL ITEM                   </v>
          </cell>
          <cell r="R463" t="str">
            <v xml:space="preserve">042 </v>
          </cell>
        </row>
        <row r="464">
          <cell r="A464" t="str">
            <v>H43142LE</v>
          </cell>
          <cell r="B464" t="e">
            <v>#N/A</v>
          </cell>
          <cell r="C464" t="str">
            <v xml:space="preserve">ULTRASOUND DIST       </v>
          </cell>
          <cell r="D464">
            <v>-6153.69</v>
          </cell>
          <cell r="E464" t="e">
            <v>#N/A</v>
          </cell>
          <cell r="F464">
            <v>0</v>
          </cell>
          <cell r="G464">
            <v>-6153.69</v>
          </cell>
          <cell r="H464">
            <v>-6153.69</v>
          </cell>
          <cell r="I464">
            <v>0</v>
          </cell>
          <cell r="J464">
            <v>0</v>
          </cell>
          <cell r="K464">
            <v>0</v>
          </cell>
          <cell r="L464">
            <v>0</v>
          </cell>
          <cell r="M464">
            <v>0</v>
          </cell>
          <cell r="N464">
            <v>0</v>
          </cell>
          <cell r="O464">
            <v>4683.55</v>
          </cell>
          <cell r="P464">
            <v>6153.69</v>
          </cell>
          <cell r="Q464" t="str">
            <v xml:space="preserve">AFFL ITEM                   </v>
          </cell>
          <cell r="R464" t="str">
            <v xml:space="preserve">049 </v>
          </cell>
        </row>
        <row r="465">
          <cell r="A465" t="str">
            <v>H43142LF</v>
          </cell>
          <cell r="B465" t="str">
            <v>L200Pro Console</v>
          </cell>
          <cell r="C465" t="str">
            <v xml:space="preserve">Demo-U/S              </v>
          </cell>
          <cell r="D465">
            <v>272408.08</v>
          </cell>
          <cell r="E465">
            <v>273988.58600000001</v>
          </cell>
          <cell r="F465">
            <v>361303.82</v>
          </cell>
          <cell r="G465">
            <v>-88895.74</v>
          </cell>
          <cell r="H465">
            <v>638386.27</v>
          </cell>
          <cell r="I465">
            <v>0</v>
          </cell>
          <cell r="J465">
            <v>0</v>
          </cell>
          <cell r="K465">
            <v>0</v>
          </cell>
          <cell r="L465">
            <v>-727282.01</v>
          </cell>
          <cell r="M465">
            <v>0</v>
          </cell>
          <cell r="N465">
            <v>0</v>
          </cell>
          <cell r="O465">
            <v>5690</v>
          </cell>
          <cell r="P465">
            <v>9594.3179999999993</v>
          </cell>
          <cell r="Q465" t="str">
            <v xml:space="preserve">CATALOG ITEM                </v>
          </cell>
          <cell r="R465" t="str">
            <v xml:space="preserve">049 </v>
          </cell>
        </row>
        <row r="466">
          <cell r="A466" t="str">
            <v>H43142LF</v>
          </cell>
          <cell r="B466" t="str">
            <v>L200Pro Console</v>
          </cell>
          <cell r="C466" t="str">
            <v xml:space="preserve">INTL ULTRA            </v>
          </cell>
          <cell r="D466">
            <v>54641.88</v>
          </cell>
          <cell r="F466">
            <v>0</v>
          </cell>
          <cell r="G466">
            <v>54641.88</v>
          </cell>
          <cell r="H466">
            <v>1139339.28</v>
          </cell>
          <cell r="I466">
            <v>0</v>
          </cell>
          <cell r="J466">
            <v>0</v>
          </cell>
          <cell r="K466">
            <v>0</v>
          </cell>
          <cell r="L466">
            <v>-1084697.3999999999</v>
          </cell>
          <cell r="M466">
            <v>0</v>
          </cell>
          <cell r="N466">
            <v>0</v>
          </cell>
          <cell r="O466">
            <v>5690</v>
          </cell>
          <cell r="P466">
            <v>9594.3179999999993</v>
          </cell>
          <cell r="Q466" t="str">
            <v xml:space="preserve">CATALOG ITEM                </v>
          </cell>
          <cell r="R466" t="str">
            <v xml:space="preserve">049 </v>
          </cell>
        </row>
        <row r="467">
          <cell r="A467" t="str">
            <v>H43142LF</v>
          </cell>
          <cell r="B467" t="str">
            <v>L200Pro Console</v>
          </cell>
          <cell r="C467" t="str">
            <v xml:space="preserve">FIELD-U/S             </v>
          </cell>
          <cell r="D467">
            <v>-82544.990000000005</v>
          </cell>
          <cell r="F467">
            <v>0</v>
          </cell>
          <cell r="G467">
            <v>-82544.990000000005</v>
          </cell>
          <cell r="H467">
            <v>0</v>
          </cell>
          <cell r="I467">
            <v>0</v>
          </cell>
          <cell r="J467">
            <v>0</v>
          </cell>
          <cell r="K467">
            <v>0</v>
          </cell>
          <cell r="L467">
            <v>-82544.990000000005</v>
          </cell>
          <cell r="M467">
            <v>0</v>
          </cell>
          <cell r="N467">
            <v>0</v>
          </cell>
          <cell r="O467">
            <v>5690</v>
          </cell>
          <cell r="P467">
            <v>9594.3179999999993</v>
          </cell>
          <cell r="Q467" t="str">
            <v xml:space="preserve">CATALOG ITEM                </v>
          </cell>
          <cell r="R467" t="str">
            <v xml:space="preserve">049 </v>
          </cell>
        </row>
        <row r="468">
          <cell r="A468" t="str">
            <v>H43142LF</v>
          </cell>
          <cell r="B468" t="str">
            <v>L200Pro Console</v>
          </cell>
          <cell r="C468" t="str">
            <v xml:space="preserve">ULTRASOUND DIST       </v>
          </cell>
          <cell r="D468">
            <v>-2425500.2000000002</v>
          </cell>
          <cell r="E468">
            <v>5690</v>
          </cell>
          <cell r="F468">
            <v>150543.25</v>
          </cell>
          <cell r="G468">
            <v>-2576043.4500000002</v>
          </cell>
          <cell r="H468">
            <v>-1797797.97</v>
          </cell>
          <cell r="I468">
            <v>0</v>
          </cell>
          <cell r="J468">
            <v>-911150</v>
          </cell>
          <cell r="K468">
            <v>2742537.76</v>
          </cell>
          <cell r="L468">
            <v>-2609633.2400000002</v>
          </cell>
          <cell r="M468">
            <v>0</v>
          </cell>
          <cell r="N468">
            <v>0</v>
          </cell>
          <cell r="O468">
            <v>5690</v>
          </cell>
          <cell r="P468">
            <v>9594.3179999999993</v>
          </cell>
          <cell r="Q468" t="str">
            <v xml:space="preserve">CATALOG ITEM                </v>
          </cell>
          <cell r="R468" t="str">
            <v xml:space="preserve">049 </v>
          </cell>
        </row>
        <row r="469">
          <cell r="A469" t="str">
            <v>H43512LA</v>
          </cell>
          <cell r="B469" t="e">
            <v>#N/A</v>
          </cell>
          <cell r="C469" t="str">
            <v xml:space="preserve">ULTRASOUND DIST       </v>
          </cell>
          <cell r="D469">
            <v>22166.560000000001</v>
          </cell>
          <cell r="E469" t="e">
            <v>#N/A</v>
          </cell>
          <cell r="F469">
            <v>10665.2</v>
          </cell>
          <cell r="G469">
            <v>11501.36</v>
          </cell>
          <cell r="H469">
            <v>-14743.56</v>
          </cell>
          <cell r="I469">
            <v>0</v>
          </cell>
          <cell r="J469">
            <v>0</v>
          </cell>
          <cell r="K469">
            <v>26244.92</v>
          </cell>
          <cell r="L469">
            <v>0</v>
          </cell>
          <cell r="M469">
            <v>0</v>
          </cell>
          <cell r="N469">
            <v>0</v>
          </cell>
          <cell r="O469">
            <v>799.8</v>
          </cell>
          <cell r="P469">
            <v>982.90300000000002</v>
          </cell>
          <cell r="Q469" t="str">
            <v xml:space="preserve">UPGRADE                     </v>
          </cell>
          <cell r="R469" t="str">
            <v xml:space="preserve">049 </v>
          </cell>
        </row>
        <row r="470">
          <cell r="A470" t="str">
            <v>H43532AT</v>
          </cell>
          <cell r="B470" t="e">
            <v>#N/A</v>
          </cell>
          <cell r="C470" t="str">
            <v xml:space="preserve">ULTRASOUND DIST       </v>
          </cell>
          <cell r="D470">
            <v>440750</v>
          </cell>
          <cell r="E470">
            <v>925</v>
          </cell>
          <cell r="F470">
            <v>28187.5</v>
          </cell>
          <cell r="G470">
            <v>412562.5</v>
          </cell>
          <cell r="H470">
            <v>0</v>
          </cell>
          <cell r="I470">
            <v>0</v>
          </cell>
          <cell r="J470">
            <v>0</v>
          </cell>
          <cell r="K470">
            <v>415125</v>
          </cell>
          <cell r="L470">
            <v>-2562.5</v>
          </cell>
          <cell r="M470">
            <v>0</v>
          </cell>
          <cell r="N470">
            <v>0</v>
          </cell>
          <cell r="O470">
            <v>92.5</v>
          </cell>
          <cell r="P470">
            <v>2562.5</v>
          </cell>
          <cell r="Q470" t="str">
            <v xml:space="preserve">AUTO TISSUE                 </v>
          </cell>
          <cell r="R470" t="str">
            <v xml:space="preserve">045 </v>
          </cell>
        </row>
        <row r="471">
          <cell r="A471" t="str">
            <v>H43532EC</v>
          </cell>
          <cell r="B471" t="e">
            <v>#N/A</v>
          </cell>
          <cell r="C471" t="str">
            <v xml:space="preserve">ULTRASOUND DIST       </v>
          </cell>
          <cell r="D471">
            <v>8299.5499999999993</v>
          </cell>
          <cell r="E471">
            <v>0</v>
          </cell>
          <cell r="F471">
            <v>0</v>
          </cell>
          <cell r="G471">
            <v>8299.5499999999993</v>
          </cell>
          <cell r="H471">
            <v>0</v>
          </cell>
          <cell r="I471">
            <v>0</v>
          </cell>
          <cell r="J471">
            <v>0</v>
          </cell>
          <cell r="K471">
            <v>9295</v>
          </cell>
          <cell r="L471">
            <v>-995.45</v>
          </cell>
          <cell r="M471">
            <v>0</v>
          </cell>
          <cell r="N471">
            <v>0</v>
          </cell>
          <cell r="O471">
            <v>0</v>
          </cell>
          <cell r="P471">
            <v>0</v>
          </cell>
          <cell r="Q471" t="str">
            <v xml:space="preserve">                            </v>
          </cell>
          <cell r="R471" t="str">
            <v xml:space="preserve">    </v>
          </cell>
        </row>
        <row r="472">
          <cell r="A472" t="str">
            <v>H43532MR</v>
          </cell>
          <cell r="B472" t="e">
            <v>#N/A</v>
          </cell>
          <cell r="C472" t="str">
            <v xml:space="preserve">ULTRASOUND DIST       </v>
          </cell>
          <cell r="D472">
            <v>9509.67</v>
          </cell>
          <cell r="E472">
            <v>1022.76</v>
          </cell>
          <cell r="F472">
            <v>590.57000000000005</v>
          </cell>
          <cell r="G472">
            <v>8919.1</v>
          </cell>
          <cell r="H472">
            <v>-5897.5</v>
          </cell>
          <cell r="I472">
            <v>0</v>
          </cell>
          <cell r="J472">
            <v>0</v>
          </cell>
          <cell r="K472">
            <v>19802.490000000002</v>
          </cell>
          <cell r="L472">
            <v>-4985.8900000000003</v>
          </cell>
          <cell r="M472">
            <v>0</v>
          </cell>
          <cell r="N472">
            <v>0</v>
          </cell>
          <cell r="O472">
            <v>29.29</v>
          </cell>
          <cell r="P472">
            <v>37.648000000000003</v>
          </cell>
          <cell r="Q472" t="str">
            <v xml:space="preserve">AFFL ITEM                   </v>
          </cell>
          <cell r="R472" t="str">
            <v xml:space="preserve">049 </v>
          </cell>
        </row>
        <row r="473">
          <cell r="A473" t="str">
            <v>H44002LA</v>
          </cell>
          <cell r="B473" t="str">
            <v>L7 CONSOLE</v>
          </cell>
          <cell r="C473" t="str">
            <v xml:space="preserve">ULTRASOUND DIST       </v>
          </cell>
          <cell r="D473">
            <v>950934.05</v>
          </cell>
          <cell r="E473">
            <v>29951.22</v>
          </cell>
          <cell r="F473">
            <v>0</v>
          </cell>
          <cell r="G473">
            <v>950934.05</v>
          </cell>
          <cell r="H473">
            <v>-1862764.6</v>
          </cell>
          <cell r="I473">
            <v>0</v>
          </cell>
          <cell r="J473">
            <v>0</v>
          </cell>
          <cell r="K473">
            <v>7433964.3399999999</v>
          </cell>
          <cell r="L473">
            <v>-4620265.6900000004</v>
          </cell>
          <cell r="M473">
            <v>0</v>
          </cell>
          <cell r="N473">
            <v>0</v>
          </cell>
          <cell r="O473">
            <v>28993</v>
          </cell>
          <cell r="P473">
            <v>39286.968999999997</v>
          </cell>
          <cell r="Q473" t="str">
            <v xml:space="preserve">AFFL ITEM                   </v>
          </cell>
          <cell r="R473" t="str">
            <v xml:space="preserve">042 </v>
          </cell>
        </row>
        <row r="474">
          <cell r="A474" t="str">
            <v>H44002LA</v>
          </cell>
          <cell r="B474" t="str">
            <v>L7 CONSOLE</v>
          </cell>
          <cell r="C474" t="str">
            <v xml:space="preserve">INTL ULTRA            </v>
          </cell>
          <cell r="D474">
            <v>39286.97</v>
          </cell>
          <cell r="F474">
            <v>0</v>
          </cell>
          <cell r="G474">
            <v>39286.97</v>
          </cell>
          <cell r="H474">
            <v>196434.85</v>
          </cell>
          <cell r="I474">
            <v>0</v>
          </cell>
          <cell r="J474">
            <v>0</v>
          </cell>
          <cell r="K474">
            <v>0</v>
          </cell>
          <cell r="L474">
            <v>-117860.91</v>
          </cell>
          <cell r="M474">
            <v>0</v>
          </cell>
          <cell r="N474">
            <v>-39286.97</v>
          </cell>
          <cell r="O474">
            <v>28993</v>
          </cell>
          <cell r="P474">
            <v>39286.968999999997</v>
          </cell>
          <cell r="Q474" t="str">
            <v xml:space="preserve">AFFL ITEM                   </v>
          </cell>
          <cell r="R474" t="str">
            <v xml:space="preserve">042 </v>
          </cell>
        </row>
        <row r="475">
          <cell r="A475" t="str">
            <v>H44002LA</v>
          </cell>
          <cell r="B475" t="str">
            <v>L7 CONSOLE</v>
          </cell>
          <cell r="C475" t="str">
            <v xml:space="preserve">FIELD-U/S             </v>
          </cell>
          <cell r="D475">
            <v>-78573.95</v>
          </cell>
          <cell r="F475">
            <v>0</v>
          </cell>
          <cell r="G475">
            <v>-78573.95</v>
          </cell>
          <cell r="H475">
            <v>0</v>
          </cell>
          <cell r="I475">
            <v>0</v>
          </cell>
          <cell r="J475">
            <v>0</v>
          </cell>
          <cell r="K475">
            <v>0</v>
          </cell>
          <cell r="L475">
            <v>-78573.95</v>
          </cell>
          <cell r="M475">
            <v>0</v>
          </cell>
          <cell r="N475">
            <v>0</v>
          </cell>
          <cell r="O475">
            <v>28993</v>
          </cell>
          <cell r="P475">
            <v>39286.968999999997</v>
          </cell>
          <cell r="Q475" t="str">
            <v xml:space="preserve">AFFL ITEM                   </v>
          </cell>
          <cell r="R475" t="str">
            <v xml:space="preserve">042 </v>
          </cell>
        </row>
        <row r="476">
          <cell r="A476" t="str">
            <v>H44002LA</v>
          </cell>
          <cell r="B476" t="str">
            <v>L7 CONSOLE</v>
          </cell>
          <cell r="C476" t="str">
            <v xml:space="preserve">Demo-U/S              </v>
          </cell>
          <cell r="D476">
            <v>1223558.47</v>
          </cell>
          <cell r="E476">
            <v>1492905.9380000001</v>
          </cell>
          <cell r="F476">
            <v>228412.79999999999</v>
          </cell>
          <cell r="G476">
            <v>1223558.47</v>
          </cell>
          <cell r="H476">
            <v>1666329.75</v>
          </cell>
          <cell r="I476">
            <v>0</v>
          </cell>
          <cell r="J476">
            <v>0</v>
          </cell>
          <cell r="K476">
            <v>0</v>
          </cell>
          <cell r="L476">
            <v>-442771.28</v>
          </cell>
          <cell r="M476">
            <v>0</v>
          </cell>
          <cell r="N476">
            <v>0</v>
          </cell>
          <cell r="O476">
            <v>28993</v>
          </cell>
          <cell r="P476">
            <v>39286.968999999997</v>
          </cell>
          <cell r="Q476" t="str">
            <v xml:space="preserve">AFFL ITEM                   </v>
          </cell>
          <cell r="R476" t="str">
            <v xml:space="preserve">042 </v>
          </cell>
        </row>
        <row r="477">
          <cell r="A477" t="str">
            <v>H44012LA</v>
          </cell>
          <cell r="B477" t="e">
            <v>#N/A</v>
          </cell>
          <cell r="C477" t="str">
            <v xml:space="preserve">ULTRASOUND DIST       </v>
          </cell>
          <cell r="D477">
            <v>-12900</v>
          </cell>
          <cell r="E477" t="e">
            <v>#N/A</v>
          </cell>
          <cell r="F477">
            <v>0</v>
          </cell>
          <cell r="G477">
            <v>-12900</v>
          </cell>
          <cell r="H477">
            <v>0</v>
          </cell>
          <cell r="I477">
            <v>0</v>
          </cell>
          <cell r="J477">
            <v>0</v>
          </cell>
          <cell r="K477">
            <v>0</v>
          </cell>
          <cell r="L477">
            <v>-12900</v>
          </cell>
          <cell r="M477">
            <v>0</v>
          </cell>
          <cell r="N477">
            <v>0</v>
          </cell>
          <cell r="O477">
            <v>0</v>
          </cell>
          <cell r="P477">
            <v>0</v>
          </cell>
          <cell r="Q477" t="str">
            <v xml:space="preserve">                            </v>
          </cell>
          <cell r="R477" t="str">
            <v xml:space="preserve">    </v>
          </cell>
        </row>
        <row r="478">
          <cell r="A478" t="str">
            <v>H44012LB</v>
          </cell>
          <cell r="B478" t="e">
            <v>#N/A</v>
          </cell>
          <cell r="C478" t="str">
            <v xml:space="preserve">ULTRASOUND DIST       </v>
          </cell>
          <cell r="D478">
            <v>-71659.5</v>
          </cell>
          <cell r="E478" t="e">
            <v>#N/A</v>
          </cell>
          <cell r="F478">
            <v>0</v>
          </cell>
          <cell r="G478">
            <v>-71659.5</v>
          </cell>
          <cell r="H478">
            <v>0</v>
          </cell>
          <cell r="I478">
            <v>0</v>
          </cell>
          <cell r="J478">
            <v>0</v>
          </cell>
          <cell r="K478">
            <v>0</v>
          </cell>
          <cell r="L478">
            <v>-71659.5</v>
          </cell>
          <cell r="M478">
            <v>0</v>
          </cell>
          <cell r="N478">
            <v>0</v>
          </cell>
          <cell r="O478">
            <v>0</v>
          </cell>
          <cell r="P478">
            <v>0</v>
          </cell>
          <cell r="Q478" t="str">
            <v xml:space="preserve">                            </v>
          </cell>
          <cell r="R478" t="str">
            <v xml:space="preserve">    </v>
          </cell>
        </row>
        <row r="479">
          <cell r="A479" t="str">
            <v>H44012LB</v>
          </cell>
          <cell r="B479" t="e">
            <v>#N/A</v>
          </cell>
          <cell r="C479" t="str">
            <v xml:space="preserve">Demo-U/S              </v>
          </cell>
          <cell r="D479">
            <v>-6385.5</v>
          </cell>
          <cell r="E479">
            <v>0</v>
          </cell>
          <cell r="F479">
            <v>0</v>
          </cell>
          <cell r="G479">
            <v>-6385.5</v>
          </cell>
          <cell r="H479">
            <v>0</v>
          </cell>
          <cell r="I479">
            <v>0</v>
          </cell>
          <cell r="J479">
            <v>0</v>
          </cell>
          <cell r="K479">
            <v>0</v>
          </cell>
          <cell r="L479">
            <v>-6385.5</v>
          </cell>
          <cell r="M479">
            <v>0</v>
          </cell>
          <cell r="N479">
            <v>0</v>
          </cell>
          <cell r="O479">
            <v>0</v>
          </cell>
          <cell r="P479">
            <v>0</v>
          </cell>
          <cell r="Q479" t="str">
            <v xml:space="preserve">                            </v>
          </cell>
          <cell r="R479" t="str">
            <v xml:space="preserve">    </v>
          </cell>
        </row>
        <row r="480">
          <cell r="A480" t="str">
            <v>H44012LC</v>
          </cell>
          <cell r="B480" t="e">
            <v>#N/A</v>
          </cell>
          <cell r="C480" t="str">
            <v xml:space="preserve">ULTRASOUND DIST       </v>
          </cell>
          <cell r="D480">
            <v>-46225</v>
          </cell>
          <cell r="E480" t="e">
            <v>#N/A</v>
          </cell>
          <cell r="F480">
            <v>0</v>
          </cell>
          <cell r="G480">
            <v>-46225</v>
          </cell>
          <cell r="H480">
            <v>0</v>
          </cell>
          <cell r="I480">
            <v>0</v>
          </cell>
          <cell r="J480">
            <v>0</v>
          </cell>
          <cell r="K480">
            <v>0</v>
          </cell>
          <cell r="L480">
            <v>-46225</v>
          </cell>
          <cell r="M480">
            <v>0</v>
          </cell>
          <cell r="N480">
            <v>0</v>
          </cell>
          <cell r="O480">
            <v>0</v>
          </cell>
          <cell r="P480">
            <v>0</v>
          </cell>
          <cell r="Q480" t="str">
            <v xml:space="preserve">                            </v>
          </cell>
          <cell r="R480" t="str">
            <v xml:space="preserve">    </v>
          </cell>
        </row>
        <row r="481">
          <cell r="A481" t="str">
            <v>H44012LD</v>
          </cell>
          <cell r="B481" t="e">
            <v>#N/A</v>
          </cell>
          <cell r="C481" t="str">
            <v xml:space="preserve">ULTRASOUND DIST       </v>
          </cell>
          <cell r="D481">
            <v>-45150</v>
          </cell>
          <cell r="E481">
            <v>0</v>
          </cell>
          <cell r="F481">
            <v>0</v>
          </cell>
          <cell r="G481">
            <v>-45150</v>
          </cell>
          <cell r="H481">
            <v>0</v>
          </cell>
          <cell r="I481">
            <v>0</v>
          </cell>
          <cell r="J481">
            <v>0</v>
          </cell>
          <cell r="K481">
            <v>0</v>
          </cell>
          <cell r="L481">
            <v>-45150</v>
          </cell>
          <cell r="M481">
            <v>0</v>
          </cell>
          <cell r="N481">
            <v>0</v>
          </cell>
          <cell r="O481">
            <v>0</v>
          </cell>
          <cell r="P481">
            <v>0</v>
          </cell>
          <cell r="Q481" t="str">
            <v xml:space="preserve">                            </v>
          </cell>
          <cell r="R481" t="str">
            <v xml:space="preserve">    </v>
          </cell>
        </row>
        <row r="482">
          <cell r="A482" t="str">
            <v>H44012LF</v>
          </cell>
          <cell r="B482" t="e">
            <v>#N/A</v>
          </cell>
          <cell r="C482" t="str">
            <v xml:space="preserve">ULTRASOUND DIST       </v>
          </cell>
          <cell r="D482">
            <v>5679.25</v>
          </cell>
          <cell r="E482">
            <v>3719.5</v>
          </cell>
          <cell r="F482">
            <v>0</v>
          </cell>
          <cell r="G482">
            <v>5679.25</v>
          </cell>
          <cell r="H482">
            <v>0</v>
          </cell>
          <cell r="I482">
            <v>0</v>
          </cell>
          <cell r="J482">
            <v>0</v>
          </cell>
          <cell r="K482">
            <v>5679.25</v>
          </cell>
          <cell r="L482">
            <v>0</v>
          </cell>
          <cell r="M482">
            <v>0</v>
          </cell>
          <cell r="N482">
            <v>0</v>
          </cell>
          <cell r="O482">
            <v>83.364000000000004</v>
          </cell>
          <cell r="P482">
            <v>115.15900000000001</v>
          </cell>
          <cell r="Q482" t="str">
            <v xml:space="preserve">GE YOKOGAWA                 </v>
          </cell>
          <cell r="R482" t="str">
            <v xml:space="preserve">042 </v>
          </cell>
        </row>
        <row r="483">
          <cell r="A483" t="str">
            <v>H44012LH</v>
          </cell>
          <cell r="B483" t="e">
            <v>#N/A</v>
          </cell>
          <cell r="C483" t="str">
            <v xml:space="preserve">ULTRASOUND DIST       </v>
          </cell>
          <cell r="D483">
            <v>9844.1200000000008</v>
          </cell>
          <cell r="E483">
            <v>8290.9</v>
          </cell>
          <cell r="F483">
            <v>0</v>
          </cell>
          <cell r="G483">
            <v>9844.1200000000008</v>
          </cell>
          <cell r="H483">
            <v>-1570.08</v>
          </cell>
          <cell r="I483">
            <v>0</v>
          </cell>
          <cell r="J483">
            <v>0</v>
          </cell>
          <cell r="K483">
            <v>13365</v>
          </cell>
          <cell r="L483">
            <v>-1950.8</v>
          </cell>
          <cell r="M483">
            <v>0</v>
          </cell>
          <cell r="N483">
            <v>0</v>
          </cell>
          <cell r="O483">
            <v>195.624</v>
          </cell>
          <cell r="P483">
            <v>270.60000000000002</v>
          </cell>
          <cell r="Q483" t="str">
            <v xml:space="preserve">GE YOKOGAWA                 </v>
          </cell>
          <cell r="R483" t="str">
            <v xml:space="preserve">042 </v>
          </cell>
        </row>
        <row r="484">
          <cell r="A484" t="str">
            <v>H44012LJ</v>
          </cell>
          <cell r="B484" t="e">
            <v>#N/A</v>
          </cell>
          <cell r="C484" t="str">
            <v xml:space="preserve">ULTRASOUND DIST       </v>
          </cell>
          <cell r="D484">
            <v>26723.48</v>
          </cell>
          <cell r="E484">
            <v>11345.36</v>
          </cell>
          <cell r="F484">
            <v>0</v>
          </cell>
          <cell r="G484">
            <v>26723.48</v>
          </cell>
          <cell r="H484">
            <v>-1691.4</v>
          </cell>
          <cell r="I484">
            <v>0</v>
          </cell>
          <cell r="J484">
            <v>0</v>
          </cell>
          <cell r="K484">
            <v>28414.880000000001</v>
          </cell>
          <cell r="L484">
            <v>0</v>
          </cell>
          <cell r="M484">
            <v>0</v>
          </cell>
          <cell r="N484">
            <v>0</v>
          </cell>
          <cell r="O484">
            <v>244.88300000000001</v>
          </cell>
          <cell r="P484">
            <v>338.28100000000001</v>
          </cell>
          <cell r="Q484" t="str">
            <v xml:space="preserve">GE YOKOGAWA                 </v>
          </cell>
          <cell r="R484" t="str">
            <v xml:space="preserve">042 </v>
          </cell>
        </row>
        <row r="485">
          <cell r="A485" t="str">
            <v>H44012LK</v>
          </cell>
          <cell r="B485" t="e">
            <v>#N/A</v>
          </cell>
          <cell r="C485" t="str">
            <v xml:space="preserve">ULTRASOUND DIST       </v>
          </cell>
          <cell r="D485">
            <v>6798.75</v>
          </cell>
          <cell r="E485">
            <v>2104.92</v>
          </cell>
          <cell r="F485">
            <v>0</v>
          </cell>
          <cell r="G485">
            <v>6798.75</v>
          </cell>
          <cell r="H485">
            <v>-362.6</v>
          </cell>
          <cell r="I485">
            <v>0</v>
          </cell>
          <cell r="J485">
            <v>0</v>
          </cell>
          <cell r="K485">
            <v>7161.35</v>
          </cell>
          <cell r="L485">
            <v>0</v>
          </cell>
          <cell r="M485">
            <v>0</v>
          </cell>
          <cell r="N485">
            <v>0</v>
          </cell>
          <cell r="O485">
            <v>58.47</v>
          </cell>
          <cell r="P485">
            <v>90.650999999999996</v>
          </cell>
          <cell r="Q485" t="str">
            <v xml:space="preserve">AFFL ITEM                   </v>
          </cell>
          <cell r="R485" t="str">
            <v xml:space="preserve">042 </v>
          </cell>
        </row>
        <row r="486">
          <cell r="A486" t="str">
            <v>H44022LE</v>
          </cell>
          <cell r="B486" t="e">
            <v>#N/A</v>
          </cell>
          <cell r="C486" t="str">
            <v xml:space="preserve">ULTRASOUND DIST       </v>
          </cell>
          <cell r="D486">
            <v>13739.65</v>
          </cell>
          <cell r="E486">
            <v>1828.4</v>
          </cell>
          <cell r="F486">
            <v>0</v>
          </cell>
          <cell r="G486">
            <v>13739.65</v>
          </cell>
          <cell r="H486">
            <v>-1761.47</v>
          </cell>
          <cell r="I486">
            <v>0</v>
          </cell>
          <cell r="J486">
            <v>0</v>
          </cell>
          <cell r="K486">
            <v>22546.92</v>
          </cell>
          <cell r="L486">
            <v>-7045.8</v>
          </cell>
          <cell r="M486">
            <v>0</v>
          </cell>
          <cell r="N486">
            <v>0</v>
          </cell>
          <cell r="O486">
            <v>228.55</v>
          </cell>
          <cell r="P486">
            <v>352.29300000000001</v>
          </cell>
          <cell r="Q486" t="str">
            <v xml:space="preserve">AFFL ITEM                   </v>
          </cell>
          <cell r="R486" t="str">
            <v xml:space="preserve">042 </v>
          </cell>
        </row>
        <row r="487">
          <cell r="A487" t="str">
            <v>H44022LH</v>
          </cell>
          <cell r="B487" t="e">
            <v>#N/A</v>
          </cell>
          <cell r="C487" t="str">
            <v xml:space="preserve">ULTRASOUND DIST       </v>
          </cell>
          <cell r="D487">
            <v>27690.48</v>
          </cell>
          <cell r="E487" t="e">
            <v>#N/A</v>
          </cell>
          <cell r="F487">
            <v>0</v>
          </cell>
          <cell r="G487">
            <v>27690.48</v>
          </cell>
          <cell r="H487">
            <v>0</v>
          </cell>
          <cell r="I487">
            <v>0</v>
          </cell>
          <cell r="J487">
            <v>0</v>
          </cell>
          <cell r="K487">
            <v>38056</v>
          </cell>
          <cell r="L487">
            <v>-10365.52</v>
          </cell>
          <cell r="M487">
            <v>0</v>
          </cell>
          <cell r="N487">
            <v>0</v>
          </cell>
          <cell r="O487">
            <v>0</v>
          </cell>
          <cell r="P487">
            <v>0</v>
          </cell>
          <cell r="Q487" t="str">
            <v xml:space="preserve">                            </v>
          </cell>
          <cell r="R487" t="str">
            <v xml:space="preserve">    </v>
          </cell>
        </row>
        <row r="488">
          <cell r="A488" t="str">
            <v>H45001AE</v>
          </cell>
          <cell r="B488" t="str">
            <v>E721 ENDOCAVITY PROBE</v>
          </cell>
          <cell r="C488" t="str">
            <v xml:space="preserve">Demo-U/S              </v>
          </cell>
          <cell r="D488">
            <v>63491.23</v>
          </cell>
          <cell r="E488">
            <v>28480.984</v>
          </cell>
          <cell r="F488">
            <v>68953.09</v>
          </cell>
          <cell r="G488">
            <v>-5461.86</v>
          </cell>
          <cell r="H488">
            <v>0</v>
          </cell>
          <cell r="I488">
            <v>0</v>
          </cell>
          <cell r="J488">
            <v>0</v>
          </cell>
          <cell r="K488">
            <v>0</v>
          </cell>
          <cell r="L488">
            <v>-9852.14</v>
          </cell>
          <cell r="M488">
            <v>0</v>
          </cell>
          <cell r="N488">
            <v>4390.28</v>
          </cell>
          <cell r="O488">
            <v>1920.79</v>
          </cell>
          <cell r="P488">
            <v>2190.712</v>
          </cell>
          <cell r="Q488" t="str">
            <v xml:space="preserve">AFFL ITEM                   </v>
          </cell>
          <cell r="R488" t="str">
            <v xml:space="preserve">057 </v>
          </cell>
        </row>
        <row r="489">
          <cell r="A489" t="str">
            <v>H45001AE</v>
          </cell>
          <cell r="B489" t="str">
            <v>E721 ENDOCAVITY PROBE</v>
          </cell>
          <cell r="C489" t="str">
            <v xml:space="preserve">INTL ULTRA            </v>
          </cell>
          <cell r="D489">
            <v>7661.44</v>
          </cell>
          <cell r="F489">
            <v>0</v>
          </cell>
          <cell r="G489">
            <v>7661.44</v>
          </cell>
          <cell r="H489">
            <v>20430.5</v>
          </cell>
          <cell r="I489">
            <v>0</v>
          </cell>
          <cell r="J489">
            <v>0</v>
          </cell>
          <cell r="K489">
            <v>0</v>
          </cell>
          <cell r="L489">
            <v>-12769.06</v>
          </cell>
          <cell r="M489">
            <v>0</v>
          </cell>
          <cell r="N489">
            <v>0</v>
          </cell>
          <cell r="O489">
            <v>1920.79</v>
          </cell>
          <cell r="P489">
            <v>2190.712</v>
          </cell>
          <cell r="Q489" t="str">
            <v xml:space="preserve">AFFL ITEM                   </v>
          </cell>
          <cell r="R489" t="str">
            <v xml:space="preserve">057 </v>
          </cell>
        </row>
        <row r="490">
          <cell r="A490" t="str">
            <v>H45001B</v>
          </cell>
          <cell r="B490" t="e">
            <v>#N/A</v>
          </cell>
          <cell r="C490" t="str">
            <v xml:space="preserve">ULTRASOUND DIST       </v>
          </cell>
          <cell r="D490">
            <v>10206.65</v>
          </cell>
          <cell r="E490">
            <v>3465.6</v>
          </cell>
          <cell r="F490">
            <v>5861.27</v>
          </cell>
          <cell r="G490">
            <v>4345.38</v>
          </cell>
          <cell r="H490">
            <v>-3347.77</v>
          </cell>
          <cell r="I490">
            <v>0</v>
          </cell>
          <cell r="J490">
            <v>0</v>
          </cell>
          <cell r="K490">
            <v>9979.41</v>
          </cell>
          <cell r="L490">
            <v>-2286.2600000000002</v>
          </cell>
          <cell r="M490">
            <v>0</v>
          </cell>
          <cell r="N490">
            <v>0</v>
          </cell>
          <cell r="O490">
            <v>345.78</v>
          </cell>
          <cell r="P490">
            <v>482.81599999999997</v>
          </cell>
          <cell r="Q490" t="str">
            <v xml:space="preserve">GE VINGMED U                </v>
          </cell>
          <cell r="R490" t="str">
            <v xml:space="preserve">063 </v>
          </cell>
        </row>
        <row r="491">
          <cell r="A491" t="str">
            <v>H45001BJ</v>
          </cell>
          <cell r="B491" t="e">
            <v>#N/A</v>
          </cell>
          <cell r="C491" t="str">
            <v xml:space="preserve">Demo-U/S              </v>
          </cell>
          <cell r="D491">
            <v>-7275.4</v>
          </cell>
          <cell r="E491">
            <v>0</v>
          </cell>
          <cell r="F491">
            <v>0</v>
          </cell>
          <cell r="G491">
            <v>-7275.4</v>
          </cell>
          <cell r="H491">
            <v>0</v>
          </cell>
          <cell r="I491">
            <v>0</v>
          </cell>
          <cell r="J491">
            <v>0</v>
          </cell>
          <cell r="K491">
            <v>0</v>
          </cell>
          <cell r="L491">
            <v>-18081</v>
          </cell>
          <cell r="M491">
            <v>0</v>
          </cell>
          <cell r="N491">
            <v>10805.6</v>
          </cell>
          <cell r="O491">
            <v>148.15</v>
          </cell>
          <cell r="P491">
            <v>5381.25</v>
          </cell>
          <cell r="Q491" t="str">
            <v xml:space="preserve">AFFL ITEM                   </v>
          </cell>
          <cell r="R491" t="str">
            <v xml:space="preserve">064 </v>
          </cell>
        </row>
        <row r="492">
          <cell r="A492" t="str">
            <v>H45001BJ</v>
          </cell>
          <cell r="B492" t="e">
            <v>#N/A</v>
          </cell>
          <cell r="C492" t="str">
            <v xml:space="preserve">ULTRASOUND DIST       </v>
          </cell>
          <cell r="D492">
            <v>-43371.32</v>
          </cell>
          <cell r="E492">
            <v>132.4</v>
          </cell>
          <cell r="F492">
            <v>0</v>
          </cell>
          <cell r="G492">
            <v>-43371.32</v>
          </cell>
          <cell r="H492">
            <v>-41396.129999999997</v>
          </cell>
          <cell r="I492">
            <v>0</v>
          </cell>
          <cell r="J492">
            <v>0</v>
          </cell>
          <cell r="K492">
            <v>15460.06</v>
          </cell>
          <cell r="L492">
            <v>-17435.25</v>
          </cell>
          <cell r="M492">
            <v>0</v>
          </cell>
          <cell r="N492">
            <v>0</v>
          </cell>
          <cell r="O492">
            <v>148.15</v>
          </cell>
          <cell r="P492">
            <v>5381.25</v>
          </cell>
          <cell r="Q492" t="str">
            <v xml:space="preserve">AFFL ITEM                   </v>
          </cell>
          <cell r="R492" t="str">
            <v xml:space="preserve">064 </v>
          </cell>
        </row>
        <row r="493">
          <cell r="A493" t="str">
            <v>H45001BW</v>
          </cell>
          <cell r="B493" t="e">
            <v>#N/A</v>
          </cell>
          <cell r="C493" t="str">
            <v xml:space="preserve">ULTRASOUND DIST       </v>
          </cell>
          <cell r="D493">
            <v>-31202.84</v>
          </cell>
          <cell r="E493" t="e">
            <v>#N/A</v>
          </cell>
          <cell r="F493">
            <v>0</v>
          </cell>
          <cell r="G493">
            <v>-31202.84</v>
          </cell>
          <cell r="H493">
            <v>0</v>
          </cell>
          <cell r="I493">
            <v>0</v>
          </cell>
          <cell r="J493">
            <v>0</v>
          </cell>
          <cell r="K493">
            <v>0</v>
          </cell>
          <cell r="L493">
            <v>-31202.84</v>
          </cell>
          <cell r="M493">
            <v>0</v>
          </cell>
          <cell r="N493">
            <v>0</v>
          </cell>
          <cell r="O493">
            <v>6386.42</v>
          </cell>
          <cell r="P493">
            <v>8935.9500000000007</v>
          </cell>
          <cell r="Q493" t="str">
            <v xml:space="preserve">EP200190 INT PW             </v>
          </cell>
          <cell r="R493" t="str">
            <v xml:space="preserve">063 </v>
          </cell>
        </row>
        <row r="494">
          <cell r="A494" t="str">
            <v>H45001BW</v>
          </cell>
          <cell r="B494" t="e">
            <v>#N/A</v>
          </cell>
          <cell r="C494" t="str">
            <v xml:space="preserve">Demo-U/S              </v>
          </cell>
          <cell r="D494">
            <v>17871.900000000001</v>
          </cell>
          <cell r="E494">
            <v>0</v>
          </cell>
          <cell r="F494">
            <v>7800.71</v>
          </cell>
          <cell r="G494">
            <v>10071.19</v>
          </cell>
          <cell r="H494">
            <v>8935.9500000000007</v>
          </cell>
          <cell r="I494">
            <v>0</v>
          </cell>
          <cell r="J494">
            <v>0</v>
          </cell>
          <cell r="K494">
            <v>0</v>
          </cell>
          <cell r="L494">
            <v>-7800.71</v>
          </cell>
          <cell r="M494">
            <v>0</v>
          </cell>
          <cell r="N494">
            <v>8935.9500000000007</v>
          </cell>
          <cell r="O494">
            <v>6386.42</v>
          </cell>
          <cell r="P494">
            <v>8935.9500000000007</v>
          </cell>
          <cell r="Q494" t="str">
            <v xml:space="preserve">EP200190 INT PW             </v>
          </cell>
          <cell r="R494" t="str">
            <v xml:space="preserve">063 </v>
          </cell>
        </row>
        <row r="495">
          <cell r="A495" t="str">
            <v>H45001BW</v>
          </cell>
          <cell r="B495" t="e">
            <v>#N/A</v>
          </cell>
          <cell r="C495" t="str">
            <v xml:space="preserve">Consign-U/S           </v>
          </cell>
          <cell r="D495">
            <v>14466.18</v>
          </cell>
          <cell r="F495">
            <v>23402.13</v>
          </cell>
          <cell r="G495">
            <v>-8935.9500000000007</v>
          </cell>
          <cell r="H495">
            <v>0</v>
          </cell>
          <cell r="I495">
            <v>0</v>
          </cell>
          <cell r="J495">
            <v>0</v>
          </cell>
          <cell r="K495">
            <v>0</v>
          </cell>
          <cell r="L495">
            <v>0</v>
          </cell>
          <cell r="M495">
            <v>0</v>
          </cell>
          <cell r="N495">
            <v>-8935.9500000000007</v>
          </cell>
          <cell r="O495">
            <v>6386.42</v>
          </cell>
          <cell r="P495">
            <v>8935.9500000000007</v>
          </cell>
          <cell r="Q495" t="str">
            <v xml:space="preserve">EP200190 INT PW             </v>
          </cell>
          <cell r="R495" t="str">
            <v xml:space="preserve">063 </v>
          </cell>
        </row>
        <row r="496">
          <cell r="A496" t="str">
            <v>H45001CL</v>
          </cell>
          <cell r="B496" t="e">
            <v>#N/A</v>
          </cell>
          <cell r="C496" t="str">
            <v xml:space="preserve">ULTRASOUND DIST       </v>
          </cell>
          <cell r="D496">
            <v>-8457.26</v>
          </cell>
          <cell r="E496" t="e">
            <v>#N/A</v>
          </cell>
          <cell r="F496">
            <v>0</v>
          </cell>
          <cell r="G496">
            <v>-8457.26</v>
          </cell>
          <cell r="H496">
            <v>0</v>
          </cell>
          <cell r="I496">
            <v>0</v>
          </cell>
          <cell r="J496">
            <v>0</v>
          </cell>
          <cell r="K496">
            <v>0</v>
          </cell>
          <cell r="L496">
            <v>-8457.26</v>
          </cell>
          <cell r="M496">
            <v>0</v>
          </cell>
          <cell r="N496">
            <v>0</v>
          </cell>
          <cell r="O496">
            <v>0</v>
          </cell>
          <cell r="P496">
            <v>0</v>
          </cell>
          <cell r="Q496" t="str">
            <v xml:space="preserve">                            </v>
          </cell>
          <cell r="R496" t="str">
            <v xml:space="preserve">    </v>
          </cell>
        </row>
        <row r="497">
          <cell r="A497" t="str">
            <v>H45001DH</v>
          </cell>
          <cell r="B497" t="e">
            <v>#N/A</v>
          </cell>
          <cell r="C497" t="str">
            <v xml:space="preserve">Demo-U/S              </v>
          </cell>
          <cell r="D497">
            <v>6703.62</v>
          </cell>
          <cell r="E497">
            <v>0</v>
          </cell>
          <cell r="F497">
            <v>5958.78</v>
          </cell>
          <cell r="G497">
            <v>744.84</v>
          </cell>
          <cell r="H497">
            <v>744.84</v>
          </cell>
          <cell r="I497">
            <v>0</v>
          </cell>
          <cell r="J497">
            <v>0</v>
          </cell>
          <cell r="K497">
            <v>0</v>
          </cell>
          <cell r="L497">
            <v>0</v>
          </cell>
          <cell r="M497">
            <v>0</v>
          </cell>
          <cell r="N497">
            <v>0</v>
          </cell>
          <cell r="O497">
            <v>522.47</v>
          </cell>
          <cell r="P497">
            <v>727.28899999999999</v>
          </cell>
          <cell r="Q497" t="str">
            <v xml:space="preserve">AFFL ITEM                   </v>
          </cell>
          <cell r="R497" t="str">
            <v xml:space="preserve">063 </v>
          </cell>
        </row>
        <row r="498">
          <cell r="A498" t="str">
            <v>H45001DN</v>
          </cell>
          <cell r="B498" t="e">
            <v>#N/A</v>
          </cell>
          <cell r="C498" t="str">
            <v xml:space="preserve">Demo-U/S              </v>
          </cell>
          <cell r="D498">
            <v>86098.85</v>
          </cell>
          <cell r="E498">
            <v>0</v>
          </cell>
          <cell r="F498">
            <v>82512.5</v>
          </cell>
          <cell r="G498">
            <v>3586.35</v>
          </cell>
          <cell r="H498">
            <v>0</v>
          </cell>
          <cell r="I498">
            <v>0</v>
          </cell>
          <cell r="J498">
            <v>0</v>
          </cell>
          <cell r="K498">
            <v>0</v>
          </cell>
          <cell r="L498">
            <v>0</v>
          </cell>
          <cell r="M498">
            <v>0</v>
          </cell>
          <cell r="N498">
            <v>3586.35</v>
          </cell>
          <cell r="O498">
            <v>88.65</v>
          </cell>
          <cell r="P498">
            <v>3587.5</v>
          </cell>
          <cell r="Q498" t="str">
            <v xml:space="preserve">AFFL ITEM                   </v>
          </cell>
          <cell r="R498" t="str">
            <v xml:space="preserve">064 </v>
          </cell>
        </row>
        <row r="499">
          <cell r="A499" t="str">
            <v>H45001DN</v>
          </cell>
          <cell r="B499" t="e">
            <v>#N/A</v>
          </cell>
          <cell r="C499" t="str">
            <v xml:space="preserve">ULTRASOUND DIST       </v>
          </cell>
          <cell r="D499">
            <v>-24865.49</v>
          </cell>
          <cell r="E499">
            <v>531.9</v>
          </cell>
          <cell r="F499">
            <v>0</v>
          </cell>
          <cell r="G499">
            <v>-24865.49</v>
          </cell>
          <cell r="H499">
            <v>-17937.5</v>
          </cell>
          <cell r="I499">
            <v>0</v>
          </cell>
          <cell r="J499">
            <v>0</v>
          </cell>
          <cell r="K499">
            <v>25270.86</v>
          </cell>
          <cell r="L499">
            <v>-32198.85</v>
          </cell>
          <cell r="M499">
            <v>0</v>
          </cell>
          <cell r="N499">
            <v>0</v>
          </cell>
          <cell r="O499">
            <v>88.65</v>
          </cell>
          <cell r="P499">
            <v>3587.5</v>
          </cell>
          <cell r="Q499" t="str">
            <v xml:space="preserve">AFFL ITEM                   </v>
          </cell>
          <cell r="R499" t="str">
            <v xml:space="preserve">064 </v>
          </cell>
        </row>
        <row r="500">
          <cell r="A500" t="str">
            <v>H45001ED</v>
          </cell>
          <cell r="B500" t="e">
            <v>#N/A</v>
          </cell>
          <cell r="C500" t="str">
            <v xml:space="preserve">ULTRASOUND DIST       </v>
          </cell>
          <cell r="D500">
            <v>-327532.75</v>
          </cell>
          <cell r="E500" t="e">
            <v>#N/A</v>
          </cell>
          <cell r="F500">
            <v>0</v>
          </cell>
          <cell r="G500">
            <v>-327532.75</v>
          </cell>
          <cell r="H500">
            <v>0</v>
          </cell>
          <cell r="I500">
            <v>0</v>
          </cell>
          <cell r="J500">
            <v>0</v>
          </cell>
          <cell r="K500">
            <v>-319181.12</v>
          </cell>
          <cell r="L500">
            <v>-8351.6299999999992</v>
          </cell>
          <cell r="M500">
            <v>0</v>
          </cell>
          <cell r="N500">
            <v>0</v>
          </cell>
          <cell r="O500">
            <v>6035.98</v>
          </cell>
          <cell r="P500">
            <v>8351.6389999999992</v>
          </cell>
          <cell r="Q500" t="str">
            <v xml:space="preserve">AFFL ITEM                   </v>
          </cell>
          <cell r="R500" t="str">
            <v xml:space="preserve">063 </v>
          </cell>
        </row>
        <row r="501">
          <cell r="A501" t="str">
            <v>H45001ED</v>
          </cell>
          <cell r="B501" t="e">
            <v>#N/A</v>
          </cell>
          <cell r="C501" t="str">
            <v xml:space="preserve">Demo-U/S              </v>
          </cell>
          <cell r="D501">
            <v>58680.32</v>
          </cell>
          <cell r="E501">
            <v>0</v>
          </cell>
          <cell r="F501">
            <v>0</v>
          </cell>
          <cell r="G501">
            <v>58680.32</v>
          </cell>
          <cell r="H501">
            <v>50287.41</v>
          </cell>
          <cell r="I501">
            <v>0</v>
          </cell>
          <cell r="J501">
            <v>0</v>
          </cell>
          <cell r="K501">
            <v>0</v>
          </cell>
          <cell r="L501">
            <v>0</v>
          </cell>
          <cell r="M501">
            <v>0</v>
          </cell>
          <cell r="N501">
            <v>8392.91</v>
          </cell>
          <cell r="O501">
            <v>6035.98</v>
          </cell>
          <cell r="P501">
            <v>8351.6389999999992</v>
          </cell>
          <cell r="Q501" t="str">
            <v xml:space="preserve">AFFL ITEM                   </v>
          </cell>
          <cell r="R501" t="str">
            <v xml:space="preserve">063 </v>
          </cell>
        </row>
        <row r="502">
          <cell r="A502" t="str">
            <v>H45001ED</v>
          </cell>
          <cell r="B502" t="e">
            <v>#N/A</v>
          </cell>
          <cell r="C502" t="str">
            <v xml:space="preserve">Consign-U/S           </v>
          </cell>
          <cell r="D502">
            <v>8428.77</v>
          </cell>
          <cell r="F502">
            <v>16821.68</v>
          </cell>
          <cell r="G502">
            <v>-8392.91</v>
          </cell>
          <cell r="H502">
            <v>0</v>
          </cell>
          <cell r="I502">
            <v>0</v>
          </cell>
          <cell r="J502">
            <v>0</v>
          </cell>
          <cell r="K502">
            <v>0</v>
          </cell>
          <cell r="L502">
            <v>0</v>
          </cell>
          <cell r="M502">
            <v>0</v>
          </cell>
          <cell r="N502">
            <v>-8392.91</v>
          </cell>
          <cell r="O502">
            <v>6035.98</v>
          </cell>
          <cell r="P502">
            <v>8351.6389999999992</v>
          </cell>
          <cell r="Q502" t="str">
            <v xml:space="preserve">AFFL ITEM                   </v>
          </cell>
          <cell r="R502" t="str">
            <v xml:space="preserve">063 </v>
          </cell>
        </row>
        <row r="503">
          <cell r="A503" t="str">
            <v>H45001EE</v>
          </cell>
          <cell r="B503" t="e">
            <v>#N/A</v>
          </cell>
          <cell r="C503" t="str">
            <v xml:space="preserve">Demo-U/S              </v>
          </cell>
          <cell r="D503">
            <v>-7080.13</v>
          </cell>
          <cell r="E503">
            <v>0</v>
          </cell>
          <cell r="F503">
            <v>0</v>
          </cell>
          <cell r="G503">
            <v>-7080.13</v>
          </cell>
          <cell r="H503">
            <v>0</v>
          </cell>
          <cell r="I503">
            <v>0</v>
          </cell>
          <cell r="J503">
            <v>0</v>
          </cell>
          <cell r="K503">
            <v>0</v>
          </cell>
          <cell r="L503">
            <v>-7080.13</v>
          </cell>
          <cell r="M503">
            <v>0</v>
          </cell>
          <cell r="N503">
            <v>0</v>
          </cell>
          <cell r="O503">
            <v>4513.84</v>
          </cell>
          <cell r="P503">
            <v>6260.7</v>
          </cell>
          <cell r="Q503" t="str">
            <v xml:space="preserve">AFFL ITEM                   </v>
          </cell>
          <cell r="R503" t="str">
            <v xml:space="preserve">063 </v>
          </cell>
        </row>
        <row r="504">
          <cell r="A504" t="str">
            <v>H45001FC</v>
          </cell>
          <cell r="B504" t="e">
            <v>#N/A</v>
          </cell>
          <cell r="C504" t="str">
            <v xml:space="preserve">ULTRASOUND DIST       </v>
          </cell>
          <cell r="D504">
            <v>-165532.13</v>
          </cell>
          <cell r="E504" t="e">
            <v>#N/A</v>
          </cell>
          <cell r="F504">
            <v>0</v>
          </cell>
          <cell r="G504">
            <v>-165532.13</v>
          </cell>
          <cell r="H504">
            <v>0</v>
          </cell>
          <cell r="I504">
            <v>0</v>
          </cell>
          <cell r="J504">
            <v>0</v>
          </cell>
          <cell r="K504">
            <v>0</v>
          </cell>
          <cell r="L504">
            <v>-165532.13</v>
          </cell>
          <cell r="M504">
            <v>0</v>
          </cell>
          <cell r="N504">
            <v>0</v>
          </cell>
          <cell r="O504">
            <v>32985.303999999996</v>
          </cell>
          <cell r="P504">
            <v>41383.031999999999</v>
          </cell>
          <cell r="Q504" t="str">
            <v xml:space="preserve">AFFL ITEM                   </v>
          </cell>
          <cell r="R504" t="str">
            <v xml:space="preserve">063 </v>
          </cell>
        </row>
        <row r="505">
          <cell r="A505" t="str">
            <v>H45001FC</v>
          </cell>
          <cell r="B505" t="e">
            <v>#N/A</v>
          </cell>
          <cell r="C505" t="str">
            <v xml:space="preserve">Demo-U/S              </v>
          </cell>
          <cell r="D505">
            <v>82766.06</v>
          </cell>
          <cell r="E505">
            <v>0</v>
          </cell>
          <cell r="F505">
            <v>82766.06</v>
          </cell>
          <cell r="G505">
            <v>0</v>
          </cell>
          <cell r="H505">
            <v>41383.019999999997</v>
          </cell>
          <cell r="I505">
            <v>0</v>
          </cell>
          <cell r="J505">
            <v>0</v>
          </cell>
          <cell r="K505">
            <v>0</v>
          </cell>
          <cell r="L505">
            <v>-41383.019999999997</v>
          </cell>
          <cell r="M505">
            <v>0</v>
          </cell>
          <cell r="N505">
            <v>0</v>
          </cell>
          <cell r="O505">
            <v>32985.303999999996</v>
          </cell>
          <cell r="P505">
            <v>41383.031999999999</v>
          </cell>
          <cell r="Q505" t="str">
            <v xml:space="preserve">AFFL ITEM                   </v>
          </cell>
          <cell r="R505" t="str">
            <v xml:space="preserve">063 </v>
          </cell>
        </row>
        <row r="506">
          <cell r="A506" t="str">
            <v>H45001FC</v>
          </cell>
          <cell r="B506" t="e">
            <v>#N/A</v>
          </cell>
          <cell r="C506" t="str">
            <v xml:space="preserve">Consign-U/S           </v>
          </cell>
          <cell r="D506">
            <v>41383.03</v>
          </cell>
          <cell r="F506">
            <v>41383.03</v>
          </cell>
          <cell r="G506">
            <v>0</v>
          </cell>
          <cell r="H506">
            <v>0</v>
          </cell>
          <cell r="I506">
            <v>0</v>
          </cell>
          <cell r="J506">
            <v>0</v>
          </cell>
          <cell r="K506">
            <v>0</v>
          </cell>
          <cell r="L506">
            <v>0</v>
          </cell>
          <cell r="M506">
            <v>0</v>
          </cell>
          <cell r="N506">
            <v>0</v>
          </cell>
          <cell r="O506">
            <v>32985.303999999996</v>
          </cell>
          <cell r="P506">
            <v>41383.031999999999</v>
          </cell>
          <cell r="Q506" t="str">
            <v xml:space="preserve">AFFL ITEM                   </v>
          </cell>
          <cell r="R506" t="str">
            <v xml:space="preserve">063 </v>
          </cell>
        </row>
        <row r="507">
          <cell r="A507" t="str">
            <v>H45001FK</v>
          </cell>
          <cell r="B507" t="e">
            <v>#N/A</v>
          </cell>
          <cell r="C507" t="str">
            <v xml:space="preserve">Consign-U/S           </v>
          </cell>
          <cell r="D507">
            <v>44066.85</v>
          </cell>
          <cell r="F507">
            <v>80626.679999999993</v>
          </cell>
          <cell r="G507">
            <v>-36559.83</v>
          </cell>
          <cell r="H507">
            <v>0</v>
          </cell>
          <cell r="I507">
            <v>0</v>
          </cell>
          <cell r="J507">
            <v>0</v>
          </cell>
          <cell r="K507">
            <v>0</v>
          </cell>
          <cell r="L507">
            <v>0</v>
          </cell>
          <cell r="M507">
            <v>0</v>
          </cell>
          <cell r="N507">
            <v>-36559.83</v>
          </cell>
          <cell r="O507">
            <v>26333.73</v>
          </cell>
          <cell r="P507">
            <v>36559.832999999999</v>
          </cell>
          <cell r="Q507" t="str">
            <v xml:space="preserve">AFFL ITEM                   </v>
          </cell>
          <cell r="R507" t="str">
            <v xml:space="preserve">063 </v>
          </cell>
        </row>
        <row r="508">
          <cell r="A508" t="str">
            <v>H45001FK</v>
          </cell>
          <cell r="B508" t="e">
            <v>#N/A</v>
          </cell>
          <cell r="C508" t="str">
            <v xml:space="preserve">Demo-U/S              </v>
          </cell>
          <cell r="D508">
            <v>36559.83</v>
          </cell>
          <cell r="E508">
            <v>0</v>
          </cell>
          <cell r="F508">
            <v>0</v>
          </cell>
          <cell r="G508">
            <v>36559.83</v>
          </cell>
          <cell r="H508">
            <v>0</v>
          </cell>
          <cell r="I508">
            <v>0</v>
          </cell>
          <cell r="J508">
            <v>0</v>
          </cell>
          <cell r="K508">
            <v>0</v>
          </cell>
          <cell r="L508">
            <v>0</v>
          </cell>
          <cell r="M508">
            <v>0</v>
          </cell>
          <cell r="N508">
            <v>36559.83</v>
          </cell>
          <cell r="O508">
            <v>26333.73</v>
          </cell>
          <cell r="P508">
            <v>36559.832999999999</v>
          </cell>
          <cell r="Q508" t="str">
            <v xml:space="preserve">AFFL ITEM                   </v>
          </cell>
          <cell r="R508" t="str">
            <v xml:space="preserve">063 </v>
          </cell>
        </row>
        <row r="509">
          <cell r="A509" t="str">
            <v>H45001GH</v>
          </cell>
          <cell r="B509" t="e">
            <v>#N/A</v>
          </cell>
          <cell r="C509" t="str">
            <v xml:space="preserve">ULTRASOUND DIST       </v>
          </cell>
          <cell r="D509">
            <v>9760.51</v>
          </cell>
          <cell r="E509">
            <v>2171.0500000000002</v>
          </cell>
          <cell r="F509">
            <v>9760.51</v>
          </cell>
          <cell r="G509">
            <v>0</v>
          </cell>
          <cell r="H509">
            <v>0</v>
          </cell>
          <cell r="I509">
            <v>0</v>
          </cell>
          <cell r="J509">
            <v>0</v>
          </cell>
          <cell r="K509">
            <v>0</v>
          </cell>
          <cell r="L509">
            <v>0</v>
          </cell>
          <cell r="M509">
            <v>0</v>
          </cell>
          <cell r="N509">
            <v>0</v>
          </cell>
          <cell r="O509">
            <v>2192.04</v>
          </cell>
          <cell r="P509">
            <v>3024.6419999999998</v>
          </cell>
          <cell r="Q509" t="str">
            <v xml:space="preserve">AFFL ITEM                   </v>
          </cell>
          <cell r="R509" t="str">
            <v xml:space="preserve">063 </v>
          </cell>
        </row>
        <row r="510">
          <cell r="A510" t="str">
            <v>H45001HA</v>
          </cell>
          <cell r="B510" t="e">
            <v>#N/A</v>
          </cell>
          <cell r="C510" t="str">
            <v xml:space="preserve">Demo-U/S              </v>
          </cell>
          <cell r="D510">
            <v>11495.82</v>
          </cell>
          <cell r="E510">
            <v>0</v>
          </cell>
          <cell r="F510">
            <v>11495.82</v>
          </cell>
          <cell r="G510">
            <v>0</v>
          </cell>
          <cell r="H510">
            <v>0</v>
          </cell>
          <cell r="I510">
            <v>0</v>
          </cell>
          <cell r="J510">
            <v>0</v>
          </cell>
          <cell r="K510">
            <v>0</v>
          </cell>
          <cell r="L510">
            <v>0</v>
          </cell>
          <cell r="M510">
            <v>0</v>
          </cell>
          <cell r="N510">
            <v>0</v>
          </cell>
          <cell r="O510">
            <v>1380.31</v>
          </cell>
          <cell r="P510">
            <v>1940.1</v>
          </cell>
          <cell r="Q510" t="str">
            <v xml:space="preserve">GE VINGMED U                </v>
          </cell>
          <cell r="R510" t="str">
            <v xml:space="preserve">063 </v>
          </cell>
        </row>
        <row r="511">
          <cell r="A511" t="str">
            <v>H45001HS</v>
          </cell>
          <cell r="B511" t="e">
            <v>#N/A</v>
          </cell>
          <cell r="C511" t="str">
            <v xml:space="preserve">Demo-U/S              </v>
          </cell>
          <cell r="D511">
            <v>7417.61</v>
          </cell>
          <cell r="E511">
            <v>0</v>
          </cell>
          <cell r="F511">
            <v>7417.61</v>
          </cell>
          <cell r="G511">
            <v>0</v>
          </cell>
          <cell r="H511">
            <v>0</v>
          </cell>
          <cell r="I511">
            <v>0</v>
          </cell>
          <cell r="J511">
            <v>0</v>
          </cell>
          <cell r="K511">
            <v>0</v>
          </cell>
          <cell r="L511">
            <v>0</v>
          </cell>
          <cell r="M511">
            <v>0</v>
          </cell>
          <cell r="N511">
            <v>0</v>
          </cell>
          <cell r="O511">
            <v>5965.78</v>
          </cell>
          <cell r="P511">
            <v>8342.7829999999994</v>
          </cell>
          <cell r="Q511" t="str">
            <v xml:space="preserve">AFFL ITEM                   </v>
          </cell>
          <cell r="R511" t="str">
            <v xml:space="preserve">063 </v>
          </cell>
        </row>
        <row r="512">
          <cell r="A512" t="str">
            <v>H45001HT</v>
          </cell>
          <cell r="B512" t="str">
            <v>ECHO IMPORT</v>
          </cell>
          <cell r="C512" t="str">
            <v xml:space="preserve">Demo-U/S              </v>
          </cell>
          <cell r="D512">
            <v>-5428.48</v>
          </cell>
          <cell r="E512">
            <v>897</v>
          </cell>
          <cell r="F512">
            <v>0</v>
          </cell>
          <cell r="G512">
            <v>-5428.48</v>
          </cell>
          <cell r="H512">
            <v>-919.89</v>
          </cell>
          <cell r="I512">
            <v>0</v>
          </cell>
          <cell r="J512">
            <v>0</v>
          </cell>
          <cell r="K512">
            <v>0</v>
          </cell>
          <cell r="L512">
            <v>-6278.16</v>
          </cell>
          <cell r="M512">
            <v>0</v>
          </cell>
          <cell r="N512">
            <v>1769.57</v>
          </cell>
          <cell r="O512">
            <v>23.03</v>
          </cell>
          <cell r="P512">
            <v>896.875</v>
          </cell>
          <cell r="Q512" t="str">
            <v xml:space="preserve">AFFL ITEM                   </v>
          </cell>
          <cell r="R512" t="str">
            <v xml:space="preserve">064 </v>
          </cell>
        </row>
        <row r="513">
          <cell r="A513" t="str">
            <v>H45001HT</v>
          </cell>
          <cell r="B513" t="str">
            <v>ECHO IMPORT</v>
          </cell>
          <cell r="C513" t="str">
            <v xml:space="preserve">ULTRASOUND DIST       </v>
          </cell>
          <cell r="D513">
            <v>-9960.69</v>
          </cell>
          <cell r="E513">
            <v>69.06</v>
          </cell>
          <cell r="F513">
            <v>0</v>
          </cell>
          <cell r="G513">
            <v>-9960.69</v>
          </cell>
          <cell r="H513">
            <v>-5381.27</v>
          </cell>
          <cell r="I513">
            <v>0</v>
          </cell>
          <cell r="J513">
            <v>0</v>
          </cell>
          <cell r="K513">
            <v>11564.41</v>
          </cell>
          <cell r="L513">
            <v>-16143.83</v>
          </cell>
          <cell r="M513">
            <v>0</v>
          </cell>
          <cell r="N513">
            <v>0</v>
          </cell>
          <cell r="O513">
            <v>23.03</v>
          </cell>
          <cell r="P513">
            <v>896.875</v>
          </cell>
          <cell r="Q513" t="str">
            <v xml:space="preserve">AFFL ITEM                   </v>
          </cell>
          <cell r="R513" t="str">
            <v xml:space="preserve">064 </v>
          </cell>
        </row>
        <row r="514">
          <cell r="A514" t="str">
            <v>H45001HY</v>
          </cell>
          <cell r="B514" t="e">
            <v>#N/A</v>
          </cell>
          <cell r="C514" t="str">
            <v xml:space="preserve">Consign-U/S           </v>
          </cell>
          <cell r="D514">
            <v>-7136.59</v>
          </cell>
          <cell r="F514">
            <v>2533.3000000000002</v>
          </cell>
          <cell r="G514">
            <v>-9669.89</v>
          </cell>
          <cell r="H514">
            <v>0</v>
          </cell>
          <cell r="I514">
            <v>0</v>
          </cell>
          <cell r="J514">
            <v>0</v>
          </cell>
          <cell r="K514">
            <v>0</v>
          </cell>
          <cell r="L514">
            <v>0</v>
          </cell>
          <cell r="M514">
            <v>0</v>
          </cell>
          <cell r="N514">
            <v>-9669.89</v>
          </cell>
          <cell r="O514">
            <v>948.27</v>
          </cell>
          <cell r="P514">
            <v>4879</v>
          </cell>
          <cell r="Q514" t="str">
            <v xml:space="preserve">AFFL ITEM                   </v>
          </cell>
          <cell r="R514" t="str">
            <v xml:space="preserve">064 </v>
          </cell>
        </row>
        <row r="515">
          <cell r="A515" t="str">
            <v>H45001JG</v>
          </cell>
          <cell r="B515" t="e">
            <v>#N/A</v>
          </cell>
          <cell r="C515" t="str">
            <v xml:space="preserve">ULTRASOUND DIST       </v>
          </cell>
          <cell r="D515">
            <v>-14497.72</v>
          </cell>
          <cell r="E515">
            <v>2241.33</v>
          </cell>
          <cell r="F515">
            <v>2666.27</v>
          </cell>
          <cell r="G515">
            <v>-17163.990000000002</v>
          </cell>
          <cell r="H515">
            <v>-5782.01</v>
          </cell>
          <cell r="I515">
            <v>0</v>
          </cell>
          <cell r="J515">
            <v>0</v>
          </cell>
          <cell r="K515">
            <v>-4268.6099999999997</v>
          </cell>
          <cell r="L515">
            <v>-7113.37</v>
          </cell>
          <cell r="M515">
            <v>0</v>
          </cell>
          <cell r="N515">
            <v>0</v>
          </cell>
          <cell r="O515">
            <v>320.14999999999998</v>
          </cell>
          <cell r="P515">
            <v>446.08</v>
          </cell>
          <cell r="Q515" t="str">
            <v xml:space="preserve">AFFL ITEM                   </v>
          </cell>
          <cell r="R515" t="str">
            <v xml:space="preserve">063 </v>
          </cell>
        </row>
        <row r="516">
          <cell r="A516" t="str">
            <v>H45001JJ</v>
          </cell>
          <cell r="B516" t="e">
            <v>#N/A</v>
          </cell>
          <cell r="C516" t="str">
            <v xml:space="preserve">ULTRASOUND DIST       </v>
          </cell>
          <cell r="D516">
            <v>-19813.939999999999</v>
          </cell>
          <cell r="E516" t="e">
            <v>#N/A</v>
          </cell>
          <cell r="F516">
            <v>0</v>
          </cell>
          <cell r="G516">
            <v>-19813.939999999999</v>
          </cell>
          <cell r="H516">
            <v>-19813.939999999999</v>
          </cell>
          <cell r="I516">
            <v>0</v>
          </cell>
          <cell r="J516">
            <v>0</v>
          </cell>
          <cell r="K516">
            <v>0</v>
          </cell>
          <cell r="L516">
            <v>0</v>
          </cell>
          <cell r="M516">
            <v>0</v>
          </cell>
          <cell r="N516">
            <v>0</v>
          </cell>
          <cell r="O516">
            <v>14004.42</v>
          </cell>
          <cell r="P516">
            <v>19499.866999999998</v>
          </cell>
          <cell r="Q516" t="str">
            <v xml:space="preserve">AFFL ITEM                   </v>
          </cell>
          <cell r="R516" t="str">
            <v xml:space="preserve">063 </v>
          </cell>
        </row>
        <row r="517">
          <cell r="A517" t="str">
            <v>H45001JN</v>
          </cell>
          <cell r="B517" t="str">
            <v>VIVID 5 CONSOLE, (H45001JN)</v>
          </cell>
          <cell r="C517" t="str">
            <v xml:space="preserve">Demo-U/S              </v>
          </cell>
          <cell r="D517">
            <v>1278327.27</v>
          </cell>
          <cell r="E517">
            <v>254611</v>
          </cell>
          <cell r="F517">
            <v>1115627.83</v>
          </cell>
          <cell r="G517">
            <v>162699.44</v>
          </cell>
          <cell r="H517">
            <v>471185.23</v>
          </cell>
          <cell r="I517">
            <v>0</v>
          </cell>
          <cell r="J517">
            <v>0</v>
          </cell>
          <cell r="K517">
            <v>0</v>
          </cell>
          <cell r="L517">
            <v>-417879.19</v>
          </cell>
          <cell r="M517">
            <v>0</v>
          </cell>
          <cell r="N517">
            <v>109393.4</v>
          </cell>
          <cell r="O517">
            <v>26381.68</v>
          </cell>
          <cell r="P517">
            <v>36373.355000000003</v>
          </cell>
          <cell r="Q517" t="str">
            <v xml:space="preserve">AFFL ITEM                   </v>
          </cell>
          <cell r="R517" t="str">
            <v xml:space="preserve">063 </v>
          </cell>
        </row>
        <row r="518">
          <cell r="A518" t="str">
            <v>H45001JN</v>
          </cell>
          <cell r="B518" t="str">
            <v>VIVID 5 CONSOLE, (H45001JN)</v>
          </cell>
          <cell r="C518" t="str">
            <v xml:space="preserve">Consign-U/S           </v>
          </cell>
          <cell r="D518">
            <v>10138.15</v>
          </cell>
          <cell r="F518">
            <v>119531.55</v>
          </cell>
          <cell r="G518">
            <v>-109393.4</v>
          </cell>
          <cell r="H518">
            <v>0</v>
          </cell>
          <cell r="I518">
            <v>0</v>
          </cell>
          <cell r="J518">
            <v>0</v>
          </cell>
          <cell r="K518">
            <v>0</v>
          </cell>
          <cell r="L518">
            <v>0</v>
          </cell>
          <cell r="M518">
            <v>0</v>
          </cell>
          <cell r="N518">
            <v>-109393.4</v>
          </cell>
          <cell r="O518">
            <v>26381.68</v>
          </cell>
          <cell r="P518">
            <v>36373.355000000003</v>
          </cell>
          <cell r="Q518" t="str">
            <v xml:space="preserve">AFFL ITEM                   </v>
          </cell>
          <cell r="R518" t="str">
            <v xml:space="preserve">063 </v>
          </cell>
        </row>
        <row r="519">
          <cell r="A519" t="str">
            <v>H45001JN</v>
          </cell>
          <cell r="B519" t="str">
            <v>VIVID 5 CONSOLE, (H45001JN)</v>
          </cell>
          <cell r="C519" t="str">
            <v xml:space="preserve">ULTRASOUND DIST       </v>
          </cell>
          <cell r="D519">
            <v>-1213633.06</v>
          </cell>
          <cell r="E519">
            <v>104433.32</v>
          </cell>
          <cell r="F519">
            <v>239063.11</v>
          </cell>
          <cell r="G519">
            <v>-1452696.17</v>
          </cell>
          <cell r="H519">
            <v>-511029.07</v>
          </cell>
          <cell r="I519">
            <v>0</v>
          </cell>
          <cell r="J519">
            <v>0</v>
          </cell>
          <cell r="K519">
            <v>-470481.9</v>
          </cell>
          <cell r="L519">
            <v>-471185.2</v>
          </cell>
          <cell r="M519">
            <v>0</v>
          </cell>
          <cell r="N519">
            <v>0</v>
          </cell>
          <cell r="O519">
            <v>26381.68</v>
          </cell>
          <cell r="P519">
            <v>36373.355000000003</v>
          </cell>
          <cell r="Q519" t="str">
            <v xml:space="preserve">AFFL ITEM                   </v>
          </cell>
          <cell r="R519" t="str">
            <v xml:space="preserve">063 </v>
          </cell>
        </row>
        <row r="520">
          <cell r="A520" t="str">
            <v>H45001JR</v>
          </cell>
          <cell r="B520" t="e">
            <v>#N/A</v>
          </cell>
          <cell r="C520" t="str">
            <v xml:space="preserve">ULTRASOUND DIST       </v>
          </cell>
          <cell r="D520">
            <v>-12657.22</v>
          </cell>
          <cell r="E520" t="e">
            <v>#N/A</v>
          </cell>
          <cell r="F520">
            <v>0</v>
          </cell>
          <cell r="G520">
            <v>-12657.22</v>
          </cell>
          <cell r="H520">
            <v>-92262.45</v>
          </cell>
          <cell r="I520">
            <v>0</v>
          </cell>
          <cell r="J520">
            <v>0</v>
          </cell>
          <cell r="K520">
            <v>79605.23</v>
          </cell>
          <cell r="L520">
            <v>0</v>
          </cell>
          <cell r="M520">
            <v>0</v>
          </cell>
          <cell r="N520">
            <v>0</v>
          </cell>
          <cell r="O520">
            <v>39802.620000000003</v>
          </cell>
          <cell r="P520">
            <v>52459.849000000002</v>
          </cell>
          <cell r="Q520" t="str">
            <v xml:space="preserve">AFFL ITEM                   </v>
          </cell>
          <cell r="R520" t="str">
            <v xml:space="preserve">063 </v>
          </cell>
        </row>
        <row r="521">
          <cell r="A521" t="str">
            <v>H45001KB</v>
          </cell>
          <cell r="B521" t="e">
            <v>#N/A</v>
          </cell>
          <cell r="C521" t="str">
            <v xml:space="preserve">ULTRASOUND DIST       </v>
          </cell>
          <cell r="D521">
            <v>7423.25</v>
          </cell>
          <cell r="E521" t="e">
            <v>#N/A</v>
          </cell>
          <cell r="F521">
            <v>30985.67</v>
          </cell>
          <cell r="G521">
            <v>-23562.42</v>
          </cell>
          <cell r="H521">
            <v>-15816.01</v>
          </cell>
          <cell r="I521">
            <v>0</v>
          </cell>
          <cell r="J521">
            <v>0</v>
          </cell>
          <cell r="K521">
            <v>0</v>
          </cell>
          <cell r="L521">
            <v>-7746.41</v>
          </cell>
          <cell r="M521">
            <v>0</v>
          </cell>
          <cell r="N521">
            <v>0</v>
          </cell>
          <cell r="O521">
            <v>5784.38</v>
          </cell>
          <cell r="P521">
            <v>8069.6</v>
          </cell>
          <cell r="Q521" t="str">
            <v xml:space="preserve">AFFL ITEM                   </v>
          </cell>
          <cell r="R521" t="str">
            <v xml:space="preserve">063 </v>
          </cell>
        </row>
        <row r="522">
          <cell r="A522" t="str">
            <v>H45001KB</v>
          </cell>
          <cell r="B522" t="e">
            <v>#N/A</v>
          </cell>
          <cell r="C522" t="str">
            <v xml:space="preserve">Demo-U/S              </v>
          </cell>
          <cell r="D522">
            <v>8069.6</v>
          </cell>
          <cell r="E522">
            <v>8070</v>
          </cell>
          <cell r="F522">
            <v>0</v>
          </cell>
          <cell r="G522">
            <v>8069.6</v>
          </cell>
          <cell r="H522">
            <v>8069.6</v>
          </cell>
          <cell r="I522">
            <v>0</v>
          </cell>
          <cell r="J522">
            <v>0</v>
          </cell>
          <cell r="K522">
            <v>0</v>
          </cell>
          <cell r="L522">
            <v>0</v>
          </cell>
          <cell r="M522">
            <v>0</v>
          </cell>
          <cell r="N522">
            <v>0</v>
          </cell>
          <cell r="O522">
            <v>5784.38</v>
          </cell>
          <cell r="P522">
            <v>8069.6</v>
          </cell>
          <cell r="Q522" t="str">
            <v xml:space="preserve">AFFL ITEM                   </v>
          </cell>
          <cell r="R522" t="str">
            <v xml:space="preserve">063 </v>
          </cell>
        </row>
        <row r="523">
          <cell r="A523" t="str">
            <v>H45001KC</v>
          </cell>
          <cell r="B523" t="e">
            <v>#N/A</v>
          </cell>
          <cell r="C523" t="str">
            <v xml:space="preserve">Consign-U/S           </v>
          </cell>
          <cell r="D523">
            <v>8948.44</v>
          </cell>
          <cell r="F523">
            <v>8948.44</v>
          </cell>
          <cell r="G523">
            <v>0</v>
          </cell>
          <cell r="H523">
            <v>0</v>
          </cell>
          <cell r="I523">
            <v>0</v>
          </cell>
          <cell r="J523">
            <v>0</v>
          </cell>
          <cell r="K523">
            <v>0</v>
          </cell>
          <cell r="L523">
            <v>0</v>
          </cell>
          <cell r="M523">
            <v>0</v>
          </cell>
          <cell r="N523">
            <v>0</v>
          </cell>
          <cell r="O523">
            <v>6024.01</v>
          </cell>
          <cell r="P523">
            <v>8372.9069999999992</v>
          </cell>
          <cell r="Q523" t="str">
            <v xml:space="preserve">AFFL ITEM                   </v>
          </cell>
          <cell r="R523" t="str">
            <v xml:space="preserve">063 </v>
          </cell>
        </row>
        <row r="524">
          <cell r="A524" t="str">
            <v>H45001KC</v>
          </cell>
          <cell r="B524" t="e">
            <v>#N/A</v>
          </cell>
          <cell r="C524" t="str">
            <v xml:space="preserve">Demo-U/S              </v>
          </cell>
          <cell r="D524">
            <v>7797.39</v>
          </cell>
          <cell r="E524">
            <v>16746</v>
          </cell>
          <cell r="F524">
            <v>0</v>
          </cell>
          <cell r="G524">
            <v>7797.39</v>
          </cell>
          <cell r="H524">
            <v>16745.82</v>
          </cell>
          <cell r="I524">
            <v>0</v>
          </cell>
          <cell r="J524">
            <v>0</v>
          </cell>
          <cell r="K524">
            <v>0</v>
          </cell>
          <cell r="L524">
            <v>-8948.43</v>
          </cell>
          <cell r="M524">
            <v>0</v>
          </cell>
          <cell r="N524">
            <v>0</v>
          </cell>
          <cell r="O524">
            <v>6024.01</v>
          </cell>
          <cell r="P524">
            <v>8372.9069999999992</v>
          </cell>
          <cell r="Q524" t="str">
            <v xml:space="preserve">AFFL ITEM                   </v>
          </cell>
          <cell r="R524" t="str">
            <v xml:space="preserve">063 </v>
          </cell>
        </row>
        <row r="525">
          <cell r="A525" t="str">
            <v>H45001KC</v>
          </cell>
          <cell r="B525" t="e">
            <v>#N/A</v>
          </cell>
          <cell r="C525" t="str">
            <v xml:space="preserve">ULTRASOUND DIST       </v>
          </cell>
          <cell r="D525">
            <v>-22478.82</v>
          </cell>
          <cell r="E525">
            <v>6009.97</v>
          </cell>
          <cell r="F525">
            <v>8948.44</v>
          </cell>
          <cell r="G525">
            <v>-31427.26</v>
          </cell>
          <cell r="H525">
            <v>-34642.68</v>
          </cell>
          <cell r="I525">
            <v>0</v>
          </cell>
          <cell r="J525">
            <v>0</v>
          </cell>
          <cell r="K525">
            <v>12163.85</v>
          </cell>
          <cell r="L525">
            <v>-8948.43</v>
          </cell>
          <cell r="M525">
            <v>0</v>
          </cell>
          <cell r="N525">
            <v>0</v>
          </cell>
          <cell r="O525">
            <v>6024.01</v>
          </cell>
          <cell r="P525">
            <v>8372.9069999999992</v>
          </cell>
          <cell r="Q525" t="str">
            <v xml:space="preserve">AFFL ITEM                   </v>
          </cell>
          <cell r="R525" t="str">
            <v xml:space="preserve">063 </v>
          </cell>
        </row>
        <row r="526">
          <cell r="A526" t="str">
            <v>H45001LB</v>
          </cell>
          <cell r="B526" t="e">
            <v>#N/A</v>
          </cell>
          <cell r="C526" t="str">
            <v xml:space="preserve">ULTRASOUND DIST       </v>
          </cell>
          <cell r="D526">
            <v>-413602.62</v>
          </cell>
          <cell r="E526" t="e">
            <v>#N/A</v>
          </cell>
          <cell r="F526">
            <v>33552.25</v>
          </cell>
          <cell r="G526">
            <v>-447154.87</v>
          </cell>
          <cell r="H526">
            <v>-196362.42</v>
          </cell>
          <cell r="I526">
            <v>0</v>
          </cell>
          <cell r="J526">
            <v>-27903.58</v>
          </cell>
          <cell r="K526">
            <v>-222888.87</v>
          </cell>
          <cell r="L526">
            <v>0</v>
          </cell>
          <cell r="M526">
            <v>0</v>
          </cell>
          <cell r="N526">
            <v>0</v>
          </cell>
          <cell r="O526">
            <v>19049.25</v>
          </cell>
          <cell r="P526">
            <v>24858.936000000002</v>
          </cell>
          <cell r="Q526" t="str">
            <v xml:space="preserve">AFFL ITEM                   </v>
          </cell>
          <cell r="R526" t="str">
            <v xml:space="preserve">060 </v>
          </cell>
        </row>
        <row r="527">
          <cell r="A527" t="str">
            <v>H45001LB</v>
          </cell>
          <cell r="B527" t="str">
            <v>vivid 3</v>
          </cell>
          <cell r="C527" t="str">
            <v xml:space="preserve">Demo-U/S              </v>
          </cell>
          <cell r="D527">
            <v>252252.39</v>
          </cell>
          <cell r="E527">
            <v>0</v>
          </cell>
          <cell r="F527">
            <v>771701.75</v>
          </cell>
          <cell r="G527">
            <v>-519449.36</v>
          </cell>
          <cell r="H527">
            <v>91963.44</v>
          </cell>
          <cell r="I527">
            <v>0</v>
          </cell>
          <cell r="J527">
            <v>0</v>
          </cell>
          <cell r="K527">
            <v>0</v>
          </cell>
          <cell r="L527">
            <v>-611412.80000000005</v>
          </cell>
          <cell r="M527">
            <v>0</v>
          </cell>
          <cell r="N527">
            <v>0</v>
          </cell>
          <cell r="O527">
            <v>19049.25</v>
          </cell>
          <cell r="P527">
            <v>24858.936000000002</v>
          </cell>
          <cell r="Q527" t="str">
            <v xml:space="preserve">AFFL ITEM                   </v>
          </cell>
          <cell r="R527" t="str">
            <v xml:space="preserve">060 </v>
          </cell>
        </row>
        <row r="528">
          <cell r="A528" t="str">
            <v>H45001LB</v>
          </cell>
          <cell r="B528" t="e">
            <v>#N/A</v>
          </cell>
          <cell r="C528" t="str">
            <v xml:space="preserve">INTL ULTRA            </v>
          </cell>
          <cell r="D528">
            <v>55889.97</v>
          </cell>
          <cell r="F528">
            <v>0</v>
          </cell>
          <cell r="G528">
            <v>55889.97</v>
          </cell>
          <cell r="H528">
            <v>196362.42</v>
          </cell>
          <cell r="I528">
            <v>0</v>
          </cell>
          <cell r="J528">
            <v>0</v>
          </cell>
          <cell r="K528">
            <v>0</v>
          </cell>
          <cell r="L528">
            <v>-115613.52</v>
          </cell>
          <cell r="M528">
            <v>0</v>
          </cell>
          <cell r="N528">
            <v>-24858.93</v>
          </cell>
          <cell r="O528">
            <v>19049.25</v>
          </cell>
          <cell r="P528">
            <v>24858.936000000002</v>
          </cell>
          <cell r="Q528" t="str">
            <v xml:space="preserve">AFFL ITEM                   </v>
          </cell>
          <cell r="R528" t="str">
            <v xml:space="preserve">060 </v>
          </cell>
        </row>
        <row r="529">
          <cell r="A529" t="str">
            <v>H45001LB</v>
          </cell>
          <cell r="B529" t="e">
            <v>#N/A</v>
          </cell>
          <cell r="C529" t="str">
            <v xml:space="preserve">FIELD-U/S             </v>
          </cell>
          <cell r="D529">
            <v>8388.9699999999993</v>
          </cell>
          <cell r="F529">
            <v>0</v>
          </cell>
          <cell r="G529">
            <v>8388.9699999999993</v>
          </cell>
          <cell r="H529">
            <v>0</v>
          </cell>
          <cell r="I529">
            <v>0</v>
          </cell>
          <cell r="J529">
            <v>0</v>
          </cell>
          <cell r="K529">
            <v>0</v>
          </cell>
          <cell r="L529">
            <v>8388.9699999999993</v>
          </cell>
          <cell r="M529">
            <v>0</v>
          </cell>
          <cell r="N529">
            <v>0</v>
          </cell>
          <cell r="O529">
            <v>19049.25</v>
          </cell>
          <cell r="P529">
            <v>24858.936000000002</v>
          </cell>
          <cell r="Q529" t="str">
            <v xml:space="preserve">AFFL ITEM                   </v>
          </cell>
          <cell r="R529" t="str">
            <v xml:space="preserve">060 </v>
          </cell>
        </row>
        <row r="530">
          <cell r="A530" t="str">
            <v>H45001LK</v>
          </cell>
          <cell r="B530" t="str">
            <v>4D CARDIAC IMAGING</v>
          </cell>
          <cell r="C530" t="str">
            <v xml:space="preserve">Demo-U/S              </v>
          </cell>
          <cell r="D530">
            <v>26401.35</v>
          </cell>
          <cell r="E530">
            <v>6278</v>
          </cell>
          <cell r="F530">
            <v>20123.23</v>
          </cell>
          <cell r="G530">
            <v>6278.12</v>
          </cell>
          <cell r="H530">
            <v>0</v>
          </cell>
          <cell r="I530">
            <v>0</v>
          </cell>
          <cell r="J530">
            <v>0</v>
          </cell>
          <cell r="K530">
            <v>0</v>
          </cell>
          <cell r="L530">
            <v>0</v>
          </cell>
          <cell r="M530">
            <v>0</v>
          </cell>
          <cell r="N530">
            <v>6278.12</v>
          </cell>
          <cell r="O530">
            <v>5057.43</v>
          </cell>
          <cell r="P530">
            <v>6278.125</v>
          </cell>
          <cell r="Q530" t="str">
            <v xml:space="preserve">AFFL ITEM                   </v>
          </cell>
          <cell r="R530" t="str">
            <v xml:space="preserve">064 </v>
          </cell>
        </row>
        <row r="531">
          <cell r="A531" t="str">
            <v>H45001LK</v>
          </cell>
          <cell r="B531" t="str">
            <v>4D CARDIAC IMAGING</v>
          </cell>
          <cell r="C531" t="str">
            <v xml:space="preserve">Consign-U/S           </v>
          </cell>
          <cell r="D531">
            <v>-5403.2</v>
          </cell>
          <cell r="F531">
            <v>874.92</v>
          </cell>
          <cell r="G531">
            <v>-6278.12</v>
          </cell>
          <cell r="H531">
            <v>0</v>
          </cell>
          <cell r="I531">
            <v>0</v>
          </cell>
          <cell r="J531">
            <v>0</v>
          </cell>
          <cell r="K531">
            <v>0</v>
          </cell>
          <cell r="L531">
            <v>0</v>
          </cell>
          <cell r="M531">
            <v>0</v>
          </cell>
          <cell r="N531">
            <v>-6278.12</v>
          </cell>
          <cell r="O531">
            <v>5057.43</v>
          </cell>
          <cell r="P531">
            <v>6278.125</v>
          </cell>
          <cell r="Q531" t="str">
            <v xml:space="preserve">AFFL ITEM                   </v>
          </cell>
          <cell r="R531" t="str">
            <v xml:space="preserve">064 </v>
          </cell>
        </row>
        <row r="532">
          <cell r="A532" t="str">
            <v>H45001LK</v>
          </cell>
          <cell r="B532" t="str">
            <v>4D CARDIAC IMAGING</v>
          </cell>
          <cell r="C532" t="str">
            <v xml:space="preserve">ULTRASOUND DIST       </v>
          </cell>
          <cell r="D532">
            <v>-10323.219999999999</v>
          </cell>
          <cell r="E532">
            <v>5185.07</v>
          </cell>
          <cell r="F532">
            <v>0</v>
          </cell>
          <cell r="G532">
            <v>-10323.219999999999</v>
          </cell>
          <cell r="H532">
            <v>-7153.05</v>
          </cell>
          <cell r="I532">
            <v>0</v>
          </cell>
          <cell r="J532">
            <v>0</v>
          </cell>
          <cell r="K532">
            <v>-2295.2399999999998</v>
          </cell>
          <cell r="L532">
            <v>-874.93</v>
          </cell>
          <cell r="M532">
            <v>0</v>
          </cell>
          <cell r="N532">
            <v>0</v>
          </cell>
          <cell r="O532">
            <v>5057.43</v>
          </cell>
          <cell r="P532">
            <v>6278.125</v>
          </cell>
          <cell r="Q532" t="str">
            <v xml:space="preserve">AFFL ITEM                   </v>
          </cell>
          <cell r="R532" t="str">
            <v xml:space="preserve">064 </v>
          </cell>
        </row>
        <row r="533">
          <cell r="A533" t="str">
            <v>H45001LM</v>
          </cell>
          <cell r="B533" t="e">
            <v>#N/A</v>
          </cell>
          <cell r="C533" t="str">
            <v xml:space="preserve">Demo-U/S              </v>
          </cell>
          <cell r="D533">
            <v>5955.25</v>
          </cell>
          <cell r="E533">
            <v>359</v>
          </cell>
          <cell r="F533">
            <v>6601</v>
          </cell>
          <cell r="G533">
            <v>-645.75</v>
          </cell>
          <cell r="H533">
            <v>-358.75</v>
          </cell>
          <cell r="I533">
            <v>0</v>
          </cell>
          <cell r="J533">
            <v>0</v>
          </cell>
          <cell r="K533">
            <v>0</v>
          </cell>
          <cell r="L533">
            <v>-287</v>
          </cell>
          <cell r="M533">
            <v>0</v>
          </cell>
          <cell r="N533">
            <v>0</v>
          </cell>
          <cell r="O533">
            <v>18.48</v>
          </cell>
          <cell r="P533">
            <v>358.75</v>
          </cell>
          <cell r="Q533" t="str">
            <v xml:space="preserve">AFFL ITEM                   </v>
          </cell>
          <cell r="R533" t="str">
            <v xml:space="preserve">064 </v>
          </cell>
        </row>
        <row r="534">
          <cell r="A534" t="str">
            <v>H45001LN</v>
          </cell>
          <cell r="B534" t="e">
            <v>#N/A</v>
          </cell>
          <cell r="C534" t="str">
            <v xml:space="preserve">ULTRASOUND DIST       </v>
          </cell>
          <cell r="D534">
            <v>83710.740000000005</v>
          </cell>
          <cell r="E534" t="e">
            <v>#N/A</v>
          </cell>
          <cell r="F534">
            <v>83710.740000000005</v>
          </cell>
          <cell r="G534">
            <v>0</v>
          </cell>
          <cell r="H534">
            <v>0</v>
          </cell>
          <cell r="I534">
            <v>0</v>
          </cell>
          <cell r="J534">
            <v>0</v>
          </cell>
          <cell r="K534">
            <v>0</v>
          </cell>
          <cell r="L534">
            <v>0</v>
          </cell>
          <cell r="M534">
            <v>0</v>
          </cell>
          <cell r="N534">
            <v>0</v>
          </cell>
          <cell r="O534">
            <v>0</v>
          </cell>
          <cell r="P534">
            <v>0</v>
          </cell>
          <cell r="Q534" t="str">
            <v xml:space="preserve">                            </v>
          </cell>
          <cell r="R534" t="str">
            <v xml:space="preserve">    </v>
          </cell>
        </row>
        <row r="535">
          <cell r="A535" t="str">
            <v>H45001MD</v>
          </cell>
          <cell r="B535" t="e">
            <v>#N/A</v>
          </cell>
          <cell r="C535" t="str">
            <v xml:space="preserve">ULTRASOUND DIST       </v>
          </cell>
          <cell r="D535">
            <v>-7354.38</v>
          </cell>
          <cell r="E535" t="e">
            <v>#N/A</v>
          </cell>
          <cell r="F535">
            <v>0</v>
          </cell>
          <cell r="G535">
            <v>-7354.38</v>
          </cell>
          <cell r="H535">
            <v>-7354.38</v>
          </cell>
          <cell r="I535">
            <v>0</v>
          </cell>
          <cell r="J535">
            <v>0</v>
          </cell>
          <cell r="K535">
            <v>0</v>
          </cell>
          <cell r="L535">
            <v>0</v>
          </cell>
          <cell r="M535">
            <v>0</v>
          </cell>
          <cell r="N535">
            <v>0</v>
          </cell>
          <cell r="O535">
            <v>158.97</v>
          </cell>
          <cell r="P535">
            <v>367.71899999999999</v>
          </cell>
          <cell r="Q535" t="str">
            <v xml:space="preserve">AFFL ITEM                   </v>
          </cell>
          <cell r="R535" t="str">
            <v xml:space="preserve">060 </v>
          </cell>
        </row>
        <row r="536">
          <cell r="A536" t="str">
            <v>H45001NA</v>
          </cell>
          <cell r="B536" t="e">
            <v>#N/A</v>
          </cell>
          <cell r="C536" t="str">
            <v xml:space="preserve">Demo-U/S              </v>
          </cell>
          <cell r="D536">
            <v>94500</v>
          </cell>
          <cell r="E536">
            <v>0</v>
          </cell>
          <cell r="F536">
            <v>94500</v>
          </cell>
          <cell r="G536">
            <v>0</v>
          </cell>
          <cell r="H536">
            <v>0</v>
          </cell>
          <cell r="I536">
            <v>0</v>
          </cell>
          <cell r="J536">
            <v>0</v>
          </cell>
          <cell r="K536">
            <v>0</v>
          </cell>
          <cell r="L536">
            <v>0</v>
          </cell>
          <cell r="M536">
            <v>0</v>
          </cell>
          <cell r="N536">
            <v>0</v>
          </cell>
          <cell r="O536">
            <v>0</v>
          </cell>
          <cell r="P536">
            <v>0</v>
          </cell>
          <cell r="Q536" t="str">
            <v xml:space="preserve">                            </v>
          </cell>
          <cell r="R536" t="str">
            <v xml:space="preserve">    </v>
          </cell>
        </row>
        <row r="537">
          <cell r="A537" t="str">
            <v>H45001NB</v>
          </cell>
          <cell r="B537" t="e">
            <v>#N/A</v>
          </cell>
          <cell r="C537" t="str">
            <v xml:space="preserve">ULTRASOUND DIST       </v>
          </cell>
          <cell r="D537">
            <v>-53082</v>
          </cell>
          <cell r="E537" t="e">
            <v>#N/A</v>
          </cell>
          <cell r="F537">
            <v>0</v>
          </cell>
          <cell r="G537">
            <v>-53082</v>
          </cell>
          <cell r="H537">
            <v>-11920</v>
          </cell>
          <cell r="I537">
            <v>0</v>
          </cell>
          <cell r="J537">
            <v>-2800</v>
          </cell>
          <cell r="K537">
            <v>-33020</v>
          </cell>
          <cell r="L537">
            <v>-5342</v>
          </cell>
          <cell r="M537">
            <v>0</v>
          </cell>
          <cell r="N537">
            <v>0</v>
          </cell>
          <cell r="O537">
            <v>1365</v>
          </cell>
          <cell r="P537">
            <v>2870</v>
          </cell>
          <cell r="Q537" t="str">
            <v xml:space="preserve">AFFL ITEM                   </v>
          </cell>
          <cell r="R537" t="str">
            <v xml:space="preserve">061 </v>
          </cell>
        </row>
        <row r="538">
          <cell r="A538" t="str">
            <v>H45001NC</v>
          </cell>
          <cell r="B538" t="e">
            <v>#N/A</v>
          </cell>
          <cell r="C538" t="str">
            <v xml:space="preserve">ULTRASOUND DIST       </v>
          </cell>
          <cell r="D538">
            <v>-43484.5</v>
          </cell>
          <cell r="E538" t="e">
            <v>#N/A</v>
          </cell>
          <cell r="F538">
            <v>0</v>
          </cell>
          <cell r="G538">
            <v>-43484.5</v>
          </cell>
          <cell r="H538">
            <v>-11613.5</v>
          </cell>
          <cell r="I538">
            <v>0</v>
          </cell>
          <cell r="J538">
            <v>0</v>
          </cell>
          <cell r="K538">
            <v>-11718</v>
          </cell>
          <cell r="L538">
            <v>-20153</v>
          </cell>
          <cell r="M538">
            <v>0</v>
          </cell>
          <cell r="N538">
            <v>0</v>
          </cell>
          <cell r="O538">
            <v>241</v>
          </cell>
          <cell r="P538">
            <v>3587.5</v>
          </cell>
          <cell r="Q538" t="str">
            <v xml:space="preserve">AFFL ITEM                   </v>
          </cell>
          <cell r="R538" t="str">
            <v xml:space="preserve">061 </v>
          </cell>
        </row>
        <row r="539">
          <cell r="A539" t="str">
            <v>H45001NC</v>
          </cell>
          <cell r="B539" t="e">
            <v>#N/A</v>
          </cell>
          <cell r="C539" t="str">
            <v xml:space="preserve">Demo-U/S              </v>
          </cell>
          <cell r="D539">
            <v>13716.5</v>
          </cell>
          <cell r="E539">
            <v>0</v>
          </cell>
          <cell r="F539">
            <v>77868</v>
          </cell>
          <cell r="G539">
            <v>-64151.5</v>
          </cell>
          <cell r="H539">
            <v>3587.5</v>
          </cell>
          <cell r="I539">
            <v>0</v>
          </cell>
          <cell r="J539">
            <v>0</v>
          </cell>
          <cell r="K539">
            <v>0</v>
          </cell>
          <cell r="L539">
            <v>-67739</v>
          </cell>
          <cell r="M539">
            <v>0</v>
          </cell>
          <cell r="N539">
            <v>0</v>
          </cell>
          <cell r="O539">
            <v>241</v>
          </cell>
          <cell r="P539">
            <v>3587.5</v>
          </cell>
          <cell r="Q539" t="str">
            <v xml:space="preserve">AFFL ITEM                   </v>
          </cell>
          <cell r="R539" t="str">
            <v xml:space="preserve">061 </v>
          </cell>
        </row>
        <row r="540">
          <cell r="A540" t="str">
            <v>H45001ND</v>
          </cell>
          <cell r="B540" t="e">
            <v>#N/A</v>
          </cell>
          <cell r="C540" t="str">
            <v xml:space="preserve">Demo-U/S              </v>
          </cell>
          <cell r="D540">
            <v>31780.65</v>
          </cell>
          <cell r="E540">
            <v>0</v>
          </cell>
          <cell r="F540">
            <v>33650.1</v>
          </cell>
          <cell r="G540">
            <v>-1869.45</v>
          </cell>
          <cell r="H540">
            <v>0</v>
          </cell>
          <cell r="I540">
            <v>0</v>
          </cell>
          <cell r="J540">
            <v>0</v>
          </cell>
          <cell r="K540">
            <v>0</v>
          </cell>
          <cell r="L540">
            <v>-1869.45</v>
          </cell>
          <cell r="M540">
            <v>0</v>
          </cell>
          <cell r="N540">
            <v>0</v>
          </cell>
          <cell r="O540">
            <v>55.45</v>
          </cell>
          <cell r="P540">
            <v>3587.5</v>
          </cell>
          <cell r="Q540" t="str">
            <v xml:space="preserve">AFFL ITEM                   </v>
          </cell>
          <cell r="R540" t="str">
            <v xml:space="preserve">061 </v>
          </cell>
        </row>
        <row r="541">
          <cell r="A541" t="str">
            <v>H45001ND</v>
          </cell>
          <cell r="B541" t="e">
            <v>#N/A</v>
          </cell>
          <cell r="C541" t="str">
            <v xml:space="preserve">ULTRASOUND DIST       </v>
          </cell>
          <cell r="D541">
            <v>-54130.55</v>
          </cell>
          <cell r="E541">
            <v>442.5</v>
          </cell>
          <cell r="F541">
            <v>0</v>
          </cell>
          <cell r="G541">
            <v>-54130.55</v>
          </cell>
          <cell r="H541">
            <v>0</v>
          </cell>
          <cell r="I541">
            <v>0</v>
          </cell>
          <cell r="J541">
            <v>-14000</v>
          </cell>
          <cell r="K541">
            <v>-40130.550000000003</v>
          </cell>
          <cell r="L541">
            <v>0</v>
          </cell>
          <cell r="M541">
            <v>0</v>
          </cell>
          <cell r="N541">
            <v>0</v>
          </cell>
          <cell r="O541">
            <v>55.45</v>
          </cell>
          <cell r="P541">
            <v>3587.5</v>
          </cell>
          <cell r="Q541" t="str">
            <v xml:space="preserve">AFFL ITEM                   </v>
          </cell>
          <cell r="R541" t="str">
            <v xml:space="preserve">061 </v>
          </cell>
        </row>
        <row r="542">
          <cell r="A542" t="str">
            <v>H45001NZ</v>
          </cell>
          <cell r="B542" t="e">
            <v>#N/A</v>
          </cell>
          <cell r="C542" t="str">
            <v xml:space="preserve">ULTRASOUND DIST       </v>
          </cell>
          <cell r="D542">
            <v>26862.5</v>
          </cell>
          <cell r="E542">
            <v>500.5</v>
          </cell>
          <cell r="F542">
            <v>0</v>
          </cell>
          <cell r="G542">
            <v>26862.5</v>
          </cell>
          <cell r="H542">
            <v>-10762.5</v>
          </cell>
          <cell r="I542">
            <v>0</v>
          </cell>
          <cell r="J542">
            <v>0</v>
          </cell>
          <cell r="K542">
            <v>55562.5</v>
          </cell>
          <cell r="L542">
            <v>-17937.5</v>
          </cell>
          <cell r="M542">
            <v>0</v>
          </cell>
          <cell r="N542">
            <v>0</v>
          </cell>
          <cell r="O542">
            <v>45.5</v>
          </cell>
          <cell r="P542">
            <v>1793.75</v>
          </cell>
          <cell r="Q542" t="str">
            <v xml:space="preserve">AFFL ITEM                   </v>
          </cell>
          <cell r="R542" t="str">
            <v xml:space="preserve">061 </v>
          </cell>
        </row>
        <row r="543">
          <cell r="A543" t="str">
            <v>H45001PB</v>
          </cell>
          <cell r="B543" t="e">
            <v>#N/A</v>
          </cell>
          <cell r="C543" t="str">
            <v xml:space="preserve">ULTRASOUND DIST       </v>
          </cell>
          <cell r="D543">
            <v>-12314.96</v>
          </cell>
          <cell r="E543" t="e">
            <v>#N/A</v>
          </cell>
          <cell r="F543">
            <v>0</v>
          </cell>
          <cell r="G543">
            <v>-12314.96</v>
          </cell>
          <cell r="H543">
            <v>-9899.4599999999991</v>
          </cell>
          <cell r="I543">
            <v>0</v>
          </cell>
          <cell r="J543">
            <v>0</v>
          </cell>
          <cell r="K543">
            <v>-2415.5</v>
          </cell>
          <cell r="L543">
            <v>0</v>
          </cell>
          <cell r="M543">
            <v>0</v>
          </cell>
          <cell r="N543">
            <v>0</v>
          </cell>
          <cell r="O543">
            <v>2085.36</v>
          </cell>
          <cell r="P543">
            <v>2237.5239999999999</v>
          </cell>
          <cell r="Q543" t="str">
            <v xml:space="preserve">GE/CGR C/O L                </v>
          </cell>
          <cell r="R543" t="str">
            <v xml:space="preserve">059 </v>
          </cell>
        </row>
        <row r="544">
          <cell r="A544" t="str">
            <v>H45001PX</v>
          </cell>
          <cell r="B544" t="e">
            <v>#N/A</v>
          </cell>
          <cell r="C544" t="str">
            <v xml:space="preserve">ULTRASOUND DIST       </v>
          </cell>
          <cell r="D544">
            <v>5812.86</v>
          </cell>
          <cell r="E544" t="e">
            <v>#N/A</v>
          </cell>
          <cell r="F544">
            <v>387.86</v>
          </cell>
          <cell r="G544">
            <v>5425</v>
          </cell>
          <cell r="H544">
            <v>-921.88</v>
          </cell>
          <cell r="I544">
            <v>0</v>
          </cell>
          <cell r="J544">
            <v>0</v>
          </cell>
          <cell r="K544">
            <v>7757.2</v>
          </cell>
          <cell r="L544">
            <v>-1410.32</v>
          </cell>
          <cell r="M544">
            <v>0</v>
          </cell>
          <cell r="N544">
            <v>0</v>
          </cell>
          <cell r="O544">
            <v>269.45999999999998</v>
          </cell>
          <cell r="P544">
            <v>287.28699999999998</v>
          </cell>
          <cell r="Q544" t="str">
            <v xml:space="preserve">AFFL ITEM                   </v>
          </cell>
          <cell r="R544" t="str">
            <v xml:space="preserve">059 </v>
          </cell>
        </row>
        <row r="545">
          <cell r="A545" t="str">
            <v>H45001RC</v>
          </cell>
          <cell r="B545" t="e">
            <v>#N/A</v>
          </cell>
          <cell r="C545" t="str">
            <v xml:space="preserve">ULTRASOUND DIST       </v>
          </cell>
          <cell r="D545">
            <v>-13453.13</v>
          </cell>
          <cell r="E545">
            <v>388.2</v>
          </cell>
          <cell r="F545">
            <v>4305.01</v>
          </cell>
          <cell r="G545">
            <v>-17758.14</v>
          </cell>
          <cell r="H545">
            <v>-1076.25</v>
          </cell>
          <cell r="I545">
            <v>0</v>
          </cell>
          <cell r="J545">
            <v>0</v>
          </cell>
          <cell r="K545">
            <v>-16143.76</v>
          </cell>
          <cell r="L545">
            <v>-538.13</v>
          </cell>
          <cell r="M545">
            <v>0</v>
          </cell>
          <cell r="N545">
            <v>0</v>
          </cell>
          <cell r="O545">
            <v>194.11</v>
          </cell>
          <cell r="P545">
            <v>538.125</v>
          </cell>
          <cell r="Q545" t="str">
            <v xml:space="preserve">GE VINGMED U                </v>
          </cell>
          <cell r="R545" t="str">
            <v xml:space="preserve">064 </v>
          </cell>
        </row>
        <row r="546">
          <cell r="A546" t="str">
            <v>H45001RH</v>
          </cell>
          <cell r="B546" t="e">
            <v>#N/A</v>
          </cell>
          <cell r="C546" t="str">
            <v xml:space="preserve">ULTRASOUND DIST       </v>
          </cell>
          <cell r="D546">
            <v>-25822.14</v>
          </cell>
          <cell r="E546">
            <v>1005.6</v>
          </cell>
          <cell r="F546">
            <v>6075.79</v>
          </cell>
          <cell r="G546">
            <v>-31897.93</v>
          </cell>
          <cell r="H546">
            <v>-759.48</v>
          </cell>
          <cell r="I546">
            <v>0</v>
          </cell>
          <cell r="J546">
            <v>0</v>
          </cell>
          <cell r="K546">
            <v>-22784.22</v>
          </cell>
          <cell r="L546">
            <v>-8354.23</v>
          </cell>
          <cell r="M546">
            <v>0</v>
          </cell>
          <cell r="N546">
            <v>0</v>
          </cell>
          <cell r="O546">
            <v>181.82</v>
          </cell>
          <cell r="P546">
            <v>176.249</v>
          </cell>
          <cell r="Q546" t="str">
            <v xml:space="preserve">GE VINGMED U                </v>
          </cell>
          <cell r="R546" t="str">
            <v xml:space="preserve">062 </v>
          </cell>
        </row>
        <row r="547">
          <cell r="A547" t="str">
            <v>H45001SJ</v>
          </cell>
          <cell r="B547" t="e">
            <v>#N/A</v>
          </cell>
          <cell r="C547" t="str">
            <v xml:space="preserve">Demo-U/S              </v>
          </cell>
          <cell r="D547">
            <v>-144625.74</v>
          </cell>
          <cell r="E547">
            <v>0</v>
          </cell>
          <cell r="F547">
            <v>0</v>
          </cell>
          <cell r="G547">
            <v>-144625.74</v>
          </cell>
          <cell r="H547">
            <v>0</v>
          </cell>
          <cell r="I547">
            <v>0</v>
          </cell>
          <cell r="J547">
            <v>0</v>
          </cell>
          <cell r="K547">
            <v>0</v>
          </cell>
          <cell r="L547">
            <v>-144625.74</v>
          </cell>
          <cell r="M547">
            <v>0</v>
          </cell>
          <cell r="N547">
            <v>0</v>
          </cell>
          <cell r="O547">
            <v>32028.41</v>
          </cell>
          <cell r="P547">
            <v>44494.83</v>
          </cell>
          <cell r="Q547" t="str">
            <v xml:space="preserve">AFFL ITEM                   </v>
          </cell>
          <cell r="R547" t="str">
            <v xml:space="preserve">063 </v>
          </cell>
        </row>
        <row r="548">
          <cell r="A548" t="str">
            <v>H45001SX</v>
          </cell>
          <cell r="B548" t="e">
            <v>#N/A</v>
          </cell>
          <cell r="C548" t="str">
            <v xml:space="preserve">INTL ULTRA            </v>
          </cell>
          <cell r="D548">
            <v>-217244.94</v>
          </cell>
          <cell r="F548">
            <v>0</v>
          </cell>
          <cell r="G548">
            <v>-217244.94</v>
          </cell>
          <cell r="H548">
            <v>0</v>
          </cell>
          <cell r="I548">
            <v>0</v>
          </cell>
          <cell r="J548">
            <v>0</v>
          </cell>
          <cell r="K548">
            <v>0</v>
          </cell>
          <cell r="L548">
            <v>-217244.94</v>
          </cell>
          <cell r="M548">
            <v>0</v>
          </cell>
          <cell r="N548">
            <v>0</v>
          </cell>
          <cell r="O548">
            <v>0</v>
          </cell>
          <cell r="P548">
            <v>0</v>
          </cell>
          <cell r="Q548" t="str">
            <v xml:space="preserve">                            </v>
          </cell>
          <cell r="R548" t="str">
            <v xml:space="preserve">    </v>
          </cell>
        </row>
        <row r="549">
          <cell r="A549" t="str">
            <v>H45001TB</v>
          </cell>
          <cell r="B549" t="str">
            <v>SONY UP895 BW PRINTER</v>
          </cell>
          <cell r="C549" t="str">
            <v xml:space="preserve">INTL ULTRA            </v>
          </cell>
          <cell r="D549">
            <v>6192.01</v>
          </cell>
          <cell r="F549">
            <v>0</v>
          </cell>
          <cell r="G549">
            <v>6192.01</v>
          </cell>
          <cell r="H549">
            <v>13982.68</v>
          </cell>
          <cell r="I549">
            <v>0</v>
          </cell>
          <cell r="J549">
            <v>0</v>
          </cell>
          <cell r="K549">
            <v>0</v>
          </cell>
          <cell r="L549">
            <v>-7790.67</v>
          </cell>
          <cell r="M549">
            <v>0</v>
          </cell>
          <cell r="N549">
            <v>0</v>
          </cell>
          <cell r="O549">
            <v>522.54999999999995</v>
          </cell>
          <cell r="P549">
            <v>732.53700000000003</v>
          </cell>
          <cell r="Q549" t="str">
            <v xml:space="preserve">AFFL ITEM                   </v>
          </cell>
          <cell r="R549" t="str">
            <v xml:space="preserve">063 </v>
          </cell>
        </row>
        <row r="550">
          <cell r="A550" t="str">
            <v>H45001TB</v>
          </cell>
          <cell r="B550" t="str">
            <v>SONY UP895 BW PRINTER</v>
          </cell>
          <cell r="C550" t="str">
            <v xml:space="preserve">Demo-U/S              </v>
          </cell>
          <cell r="D550">
            <v>8086.22</v>
          </cell>
          <cell r="E550">
            <v>14660</v>
          </cell>
          <cell r="F550">
            <v>0</v>
          </cell>
          <cell r="G550">
            <v>8086.22</v>
          </cell>
          <cell r="H550">
            <v>24496.29</v>
          </cell>
          <cell r="I550">
            <v>0</v>
          </cell>
          <cell r="J550">
            <v>0</v>
          </cell>
          <cell r="K550">
            <v>0</v>
          </cell>
          <cell r="L550">
            <v>-16410.07</v>
          </cell>
          <cell r="M550">
            <v>0</v>
          </cell>
          <cell r="N550">
            <v>0</v>
          </cell>
          <cell r="O550">
            <v>522.54999999999995</v>
          </cell>
          <cell r="P550">
            <v>732.53700000000003</v>
          </cell>
          <cell r="Q550" t="str">
            <v xml:space="preserve">AFFL ITEM                   </v>
          </cell>
          <cell r="R550" t="str">
            <v xml:space="preserve">063 </v>
          </cell>
        </row>
        <row r="551">
          <cell r="A551" t="str">
            <v>H45001TB</v>
          </cell>
          <cell r="B551" t="str">
            <v>SONY UP895 BW PRINTER</v>
          </cell>
          <cell r="C551" t="str">
            <v xml:space="preserve">ULTRASOUND DIST       </v>
          </cell>
          <cell r="D551">
            <v>-14758.69</v>
          </cell>
          <cell r="E551">
            <v>1051.6199999999999</v>
          </cell>
          <cell r="F551">
            <v>0</v>
          </cell>
          <cell r="G551">
            <v>-14758.69</v>
          </cell>
          <cell r="H551">
            <v>-38478.97</v>
          </cell>
          <cell r="I551">
            <v>0</v>
          </cell>
          <cell r="J551">
            <v>0</v>
          </cell>
          <cell r="K551">
            <v>79463.53</v>
          </cell>
          <cell r="L551">
            <v>-55743.25</v>
          </cell>
          <cell r="M551">
            <v>0</v>
          </cell>
          <cell r="N551">
            <v>0</v>
          </cell>
          <cell r="O551">
            <v>522.54999999999995</v>
          </cell>
          <cell r="P551">
            <v>732.53700000000003</v>
          </cell>
          <cell r="Q551" t="str">
            <v xml:space="preserve">AFFL ITEM                   </v>
          </cell>
          <cell r="R551" t="str">
            <v xml:space="preserve">063 </v>
          </cell>
        </row>
        <row r="552">
          <cell r="A552" t="str">
            <v>H45001WA</v>
          </cell>
          <cell r="B552" t="e">
            <v>#N/A</v>
          </cell>
          <cell r="C552" t="str">
            <v xml:space="preserve">ULTRASOUND DIST       </v>
          </cell>
          <cell r="D552">
            <v>-36070.910000000003</v>
          </cell>
          <cell r="E552" t="e">
            <v>#N/A</v>
          </cell>
          <cell r="F552">
            <v>0</v>
          </cell>
          <cell r="G552">
            <v>-36070.910000000003</v>
          </cell>
          <cell r="H552">
            <v>-72740.39</v>
          </cell>
          <cell r="I552">
            <v>0</v>
          </cell>
          <cell r="J552">
            <v>0</v>
          </cell>
          <cell r="K552">
            <v>36669.480000000003</v>
          </cell>
          <cell r="L552">
            <v>0</v>
          </cell>
          <cell r="M552">
            <v>0</v>
          </cell>
          <cell r="N552">
            <v>0</v>
          </cell>
          <cell r="O552">
            <v>0</v>
          </cell>
          <cell r="P552">
            <v>0</v>
          </cell>
          <cell r="Q552" t="str">
            <v xml:space="preserve">                            </v>
          </cell>
          <cell r="R552" t="str">
            <v xml:space="preserve">    </v>
          </cell>
        </row>
        <row r="553">
          <cell r="A553" t="str">
            <v>H45001WB</v>
          </cell>
          <cell r="B553" t="str">
            <v>VIVID 7 CONSOLE</v>
          </cell>
          <cell r="C553" t="str">
            <v xml:space="preserve">INTL ULTRA            </v>
          </cell>
          <cell r="D553">
            <v>328041.98</v>
          </cell>
          <cell r="F553">
            <v>0</v>
          </cell>
          <cell r="G553">
            <v>328041.98</v>
          </cell>
          <cell r="H553">
            <v>656320.68000000005</v>
          </cell>
          <cell r="I553">
            <v>0</v>
          </cell>
          <cell r="J553">
            <v>0</v>
          </cell>
          <cell r="K553">
            <v>0</v>
          </cell>
          <cell r="L553">
            <v>-328278.7</v>
          </cell>
          <cell r="M553">
            <v>0</v>
          </cell>
          <cell r="N553">
            <v>0</v>
          </cell>
          <cell r="O553">
            <v>26111.84</v>
          </cell>
          <cell r="P553">
            <v>36370.197999999997</v>
          </cell>
          <cell r="Q553" t="str">
            <v xml:space="preserve">AFFL ITEM                   </v>
          </cell>
          <cell r="R553" t="str">
            <v xml:space="preserve">063 </v>
          </cell>
        </row>
        <row r="554">
          <cell r="A554" t="str">
            <v>H45001WB</v>
          </cell>
          <cell r="B554" t="str">
            <v>VIVID 7 CONSOLE</v>
          </cell>
          <cell r="C554" t="str">
            <v xml:space="preserve">Demo-U/S              </v>
          </cell>
          <cell r="D554">
            <v>663135.38</v>
          </cell>
          <cell r="E554">
            <v>800140</v>
          </cell>
          <cell r="F554">
            <v>0</v>
          </cell>
          <cell r="G554">
            <v>663135.38</v>
          </cell>
          <cell r="H554">
            <v>1387985.86</v>
          </cell>
          <cell r="I554">
            <v>0</v>
          </cell>
          <cell r="J554">
            <v>0</v>
          </cell>
          <cell r="K554">
            <v>0</v>
          </cell>
          <cell r="L554">
            <v>-724850.48</v>
          </cell>
          <cell r="M554">
            <v>0</v>
          </cell>
          <cell r="N554">
            <v>0</v>
          </cell>
          <cell r="O554">
            <v>26111.84</v>
          </cell>
          <cell r="P554">
            <v>36370.197999999997</v>
          </cell>
          <cell r="Q554" t="str">
            <v xml:space="preserve">AFFL ITEM                   </v>
          </cell>
          <cell r="R554" t="str">
            <v xml:space="preserve">063 </v>
          </cell>
        </row>
        <row r="555">
          <cell r="A555" t="str">
            <v>H45001WB</v>
          </cell>
          <cell r="B555" t="str">
            <v>VIVID 7 CONSOLE</v>
          </cell>
          <cell r="C555" t="str">
            <v xml:space="preserve">ULTRASOUND DIST       </v>
          </cell>
          <cell r="D555">
            <v>-661503.85</v>
          </cell>
          <cell r="E555">
            <v>104424.28</v>
          </cell>
          <cell r="F555">
            <v>0</v>
          </cell>
          <cell r="G555">
            <v>-661503.85</v>
          </cell>
          <cell r="H555">
            <v>-2080676.74</v>
          </cell>
          <cell r="I555">
            <v>0</v>
          </cell>
          <cell r="J555">
            <v>0</v>
          </cell>
          <cell r="K555">
            <v>4352933.6399999997</v>
          </cell>
          <cell r="L555">
            <v>-2933760.75</v>
          </cell>
          <cell r="M555">
            <v>0</v>
          </cell>
          <cell r="N555">
            <v>0</v>
          </cell>
          <cell r="O555">
            <v>26111.84</v>
          </cell>
          <cell r="P555">
            <v>36370.197999999997</v>
          </cell>
          <cell r="Q555" t="str">
            <v xml:space="preserve">AFFL ITEM                   </v>
          </cell>
          <cell r="R555" t="str">
            <v xml:space="preserve">063 </v>
          </cell>
        </row>
        <row r="556">
          <cell r="A556" t="str">
            <v>H45001YA</v>
          </cell>
          <cell r="B556" t="e">
            <v>#N/A</v>
          </cell>
          <cell r="C556" t="str">
            <v xml:space="preserve">ULTRASOUND DIST       </v>
          </cell>
          <cell r="D556">
            <v>5066.54</v>
          </cell>
          <cell r="E556">
            <v>5117.46</v>
          </cell>
          <cell r="F556">
            <v>0</v>
          </cell>
          <cell r="G556">
            <v>5066.54</v>
          </cell>
          <cell r="H556">
            <v>0</v>
          </cell>
          <cell r="I556">
            <v>0</v>
          </cell>
          <cell r="J556">
            <v>0</v>
          </cell>
          <cell r="K556">
            <v>12537.11</v>
          </cell>
          <cell r="L556">
            <v>-7470.57</v>
          </cell>
          <cell r="M556">
            <v>0</v>
          </cell>
          <cell r="N556">
            <v>0</v>
          </cell>
          <cell r="O556">
            <v>2558.73</v>
          </cell>
          <cell r="P556">
            <v>2558.73</v>
          </cell>
          <cell r="Q556" t="str">
            <v xml:space="preserve">INLINE SC/SW                </v>
          </cell>
          <cell r="R556" t="str">
            <v xml:space="preserve">038 </v>
          </cell>
        </row>
        <row r="557">
          <cell r="A557" t="str">
            <v>H45001YD</v>
          </cell>
          <cell r="B557" t="e">
            <v>#N/A</v>
          </cell>
          <cell r="C557" t="str">
            <v xml:space="preserve">INTL ULTRA            </v>
          </cell>
          <cell r="D557">
            <v>63138.98</v>
          </cell>
          <cell r="F557">
            <v>0</v>
          </cell>
          <cell r="G557">
            <v>63138.98</v>
          </cell>
          <cell r="H557">
            <v>178347.9</v>
          </cell>
          <cell r="I557">
            <v>0</v>
          </cell>
          <cell r="J557">
            <v>0</v>
          </cell>
          <cell r="K557">
            <v>0</v>
          </cell>
          <cell r="L557">
            <v>-115208.92</v>
          </cell>
          <cell r="M557">
            <v>0</v>
          </cell>
          <cell r="N557">
            <v>0</v>
          </cell>
          <cell r="O557">
            <v>7565.87</v>
          </cell>
          <cell r="P557">
            <v>10544.995000000001</v>
          </cell>
          <cell r="Q557" t="str">
            <v xml:space="preserve">AFFL ITEM                   </v>
          </cell>
          <cell r="R557" t="str">
            <v xml:space="preserve">063 </v>
          </cell>
        </row>
        <row r="558">
          <cell r="A558" t="str">
            <v>H45001YD</v>
          </cell>
          <cell r="B558" t="e">
            <v>#N/A</v>
          </cell>
          <cell r="C558" t="str">
            <v xml:space="preserve">Demo-U/S              </v>
          </cell>
          <cell r="D558">
            <v>96465.73</v>
          </cell>
          <cell r="E558">
            <v>63270</v>
          </cell>
          <cell r="F558">
            <v>0</v>
          </cell>
          <cell r="G558">
            <v>96465.73</v>
          </cell>
          <cell r="H558">
            <v>198782.86</v>
          </cell>
          <cell r="I558">
            <v>0</v>
          </cell>
          <cell r="J558">
            <v>0</v>
          </cell>
          <cell r="K558">
            <v>0</v>
          </cell>
          <cell r="L558">
            <v>-102317.13</v>
          </cell>
          <cell r="M558">
            <v>0</v>
          </cell>
          <cell r="N558">
            <v>0</v>
          </cell>
          <cell r="O558">
            <v>7565.87</v>
          </cell>
          <cell r="P558">
            <v>10544.995000000001</v>
          </cell>
          <cell r="Q558" t="str">
            <v xml:space="preserve">AFFL ITEM                   </v>
          </cell>
          <cell r="R558" t="str">
            <v xml:space="preserve">063 </v>
          </cell>
        </row>
        <row r="559">
          <cell r="A559" t="str">
            <v>H45001YD</v>
          </cell>
          <cell r="B559" t="e">
            <v>#N/A</v>
          </cell>
          <cell r="C559" t="str">
            <v xml:space="preserve">ULTRASOUND DIST       </v>
          </cell>
          <cell r="D559">
            <v>-315259.55</v>
          </cell>
          <cell r="E559">
            <v>60552.480000000003</v>
          </cell>
          <cell r="F559">
            <v>0</v>
          </cell>
          <cell r="G559">
            <v>-315259.55</v>
          </cell>
          <cell r="H559">
            <v>-377130.76</v>
          </cell>
          <cell r="I559">
            <v>0</v>
          </cell>
          <cell r="J559">
            <v>0</v>
          </cell>
          <cell r="K559">
            <v>425212.66</v>
          </cell>
          <cell r="L559">
            <v>-363341.45</v>
          </cell>
          <cell r="M559">
            <v>0</v>
          </cell>
          <cell r="N559">
            <v>0</v>
          </cell>
          <cell r="O559">
            <v>7565.87</v>
          </cell>
          <cell r="P559">
            <v>10544.995000000001</v>
          </cell>
          <cell r="Q559" t="str">
            <v xml:space="preserve">AFFL ITEM                   </v>
          </cell>
          <cell r="R559" t="str">
            <v xml:space="preserve">063 </v>
          </cell>
        </row>
        <row r="560">
          <cell r="A560" t="str">
            <v>H45001YE</v>
          </cell>
          <cell r="B560" t="e">
            <v>#N/A</v>
          </cell>
          <cell r="C560" t="str">
            <v xml:space="preserve">ULTRASOUND DIST       </v>
          </cell>
          <cell r="D560">
            <v>-89158.57</v>
          </cell>
          <cell r="E560" t="e">
            <v>#N/A</v>
          </cell>
          <cell r="F560">
            <v>0</v>
          </cell>
          <cell r="G560">
            <v>-89158.57</v>
          </cell>
          <cell r="H560">
            <v>-79018.899999999994</v>
          </cell>
          <cell r="I560">
            <v>0</v>
          </cell>
          <cell r="J560">
            <v>0</v>
          </cell>
          <cell r="K560">
            <v>29941.78</v>
          </cell>
          <cell r="L560">
            <v>-40081.449999999997</v>
          </cell>
          <cell r="M560">
            <v>0</v>
          </cell>
          <cell r="N560">
            <v>0</v>
          </cell>
          <cell r="O560">
            <v>14371.03</v>
          </cell>
          <cell r="P560">
            <v>20040.727999999999</v>
          </cell>
          <cell r="Q560" t="str">
            <v xml:space="preserve">AFFL ITEM                   </v>
          </cell>
          <cell r="R560" t="str">
            <v xml:space="preserve">063 </v>
          </cell>
        </row>
        <row r="561">
          <cell r="A561" t="str">
            <v>H45001YE</v>
          </cell>
          <cell r="B561" t="e">
            <v>#N/A</v>
          </cell>
          <cell r="C561" t="str">
            <v xml:space="preserve">Demo-U/S              </v>
          </cell>
          <cell r="D561">
            <v>50276.83</v>
          </cell>
          <cell r="E561">
            <v>40082</v>
          </cell>
          <cell r="F561">
            <v>0</v>
          </cell>
          <cell r="G561">
            <v>50276.83</v>
          </cell>
          <cell r="H561">
            <v>79018.899999999994</v>
          </cell>
          <cell r="I561">
            <v>0</v>
          </cell>
          <cell r="J561">
            <v>0</v>
          </cell>
          <cell r="K561">
            <v>0</v>
          </cell>
          <cell r="L561">
            <v>-28742.07</v>
          </cell>
          <cell r="M561">
            <v>0</v>
          </cell>
          <cell r="N561">
            <v>0</v>
          </cell>
          <cell r="O561">
            <v>14371.03</v>
          </cell>
          <cell r="P561">
            <v>20040.727999999999</v>
          </cell>
          <cell r="Q561" t="str">
            <v xml:space="preserve">AFFL ITEM                   </v>
          </cell>
          <cell r="R561" t="str">
            <v xml:space="preserve">063 </v>
          </cell>
        </row>
        <row r="562">
          <cell r="A562" t="str">
            <v>H45001YH</v>
          </cell>
          <cell r="B562" t="e">
            <v>#N/A</v>
          </cell>
          <cell r="C562" t="str">
            <v xml:space="preserve">FIELD-U/S             </v>
          </cell>
          <cell r="D562">
            <v>14350</v>
          </cell>
          <cell r="F562">
            <v>0</v>
          </cell>
          <cell r="G562">
            <v>14350</v>
          </cell>
          <cell r="H562">
            <v>7175</v>
          </cell>
          <cell r="I562">
            <v>0</v>
          </cell>
          <cell r="J562">
            <v>0</v>
          </cell>
          <cell r="K562">
            <v>0</v>
          </cell>
          <cell r="L562">
            <v>7175</v>
          </cell>
          <cell r="M562">
            <v>0</v>
          </cell>
          <cell r="N562">
            <v>0</v>
          </cell>
          <cell r="O562">
            <v>175</v>
          </cell>
          <cell r="P562">
            <v>7175</v>
          </cell>
          <cell r="Q562" t="str">
            <v xml:space="preserve">GE VINGMED U                </v>
          </cell>
          <cell r="R562" t="str">
            <v xml:space="preserve">064 </v>
          </cell>
        </row>
        <row r="563">
          <cell r="A563" t="str">
            <v>H45001YH</v>
          </cell>
          <cell r="B563" t="e">
            <v>#N/A</v>
          </cell>
          <cell r="C563" t="str">
            <v xml:space="preserve">INTL ULTRA            </v>
          </cell>
          <cell r="D563">
            <v>13997.7</v>
          </cell>
          <cell r="F563">
            <v>0</v>
          </cell>
          <cell r="G563">
            <v>13997.7</v>
          </cell>
          <cell r="H563">
            <v>32198.85</v>
          </cell>
          <cell r="I563">
            <v>0</v>
          </cell>
          <cell r="J563">
            <v>0</v>
          </cell>
          <cell r="K563">
            <v>0</v>
          </cell>
          <cell r="L563">
            <v>-18201.150000000001</v>
          </cell>
          <cell r="M563">
            <v>0</v>
          </cell>
          <cell r="N563">
            <v>0</v>
          </cell>
          <cell r="O563">
            <v>175</v>
          </cell>
          <cell r="P563">
            <v>7175</v>
          </cell>
          <cell r="Q563" t="str">
            <v xml:space="preserve">GE VINGMED U                </v>
          </cell>
          <cell r="R563" t="str">
            <v xml:space="preserve">064 </v>
          </cell>
        </row>
        <row r="564">
          <cell r="A564" t="str">
            <v>H45001YH</v>
          </cell>
          <cell r="B564" t="e">
            <v>#N/A</v>
          </cell>
          <cell r="C564" t="str">
            <v xml:space="preserve">Demo-U/S              </v>
          </cell>
          <cell r="D564">
            <v>-18378.45</v>
          </cell>
          <cell r="E564">
            <v>0</v>
          </cell>
          <cell r="F564">
            <v>0</v>
          </cell>
          <cell r="G564">
            <v>-18378.45</v>
          </cell>
          <cell r="H564">
            <v>-88.65</v>
          </cell>
          <cell r="I564">
            <v>0</v>
          </cell>
          <cell r="J564">
            <v>0</v>
          </cell>
          <cell r="K564">
            <v>0</v>
          </cell>
          <cell r="L564">
            <v>-18289.8</v>
          </cell>
          <cell r="M564">
            <v>0</v>
          </cell>
          <cell r="N564">
            <v>0</v>
          </cell>
          <cell r="O564">
            <v>175</v>
          </cell>
          <cell r="P564">
            <v>7175</v>
          </cell>
          <cell r="Q564" t="str">
            <v xml:space="preserve">GE VINGMED U                </v>
          </cell>
          <cell r="R564" t="str">
            <v xml:space="preserve">064 </v>
          </cell>
        </row>
        <row r="565">
          <cell r="A565" t="str">
            <v>H45001YH</v>
          </cell>
          <cell r="B565" t="e">
            <v>#N/A</v>
          </cell>
          <cell r="C565" t="str">
            <v xml:space="preserve">ULTRASOUND DIST       </v>
          </cell>
          <cell r="D565">
            <v>-66723.740000000005</v>
          </cell>
          <cell r="E565">
            <v>354.6</v>
          </cell>
          <cell r="F565">
            <v>0</v>
          </cell>
          <cell r="G565">
            <v>-66723.740000000005</v>
          </cell>
          <cell r="H565">
            <v>-39373.85</v>
          </cell>
          <cell r="I565">
            <v>0</v>
          </cell>
          <cell r="J565">
            <v>0</v>
          </cell>
          <cell r="K565">
            <v>97503.46</v>
          </cell>
          <cell r="L565">
            <v>-124853.35</v>
          </cell>
          <cell r="M565">
            <v>0</v>
          </cell>
          <cell r="N565">
            <v>0</v>
          </cell>
          <cell r="O565">
            <v>175</v>
          </cell>
          <cell r="P565">
            <v>7175</v>
          </cell>
          <cell r="Q565" t="str">
            <v xml:space="preserve">GE VINGMED U                </v>
          </cell>
          <cell r="R565" t="str">
            <v xml:space="preserve">064 </v>
          </cell>
        </row>
        <row r="566">
          <cell r="A566" t="str">
            <v>H45001YJ</v>
          </cell>
          <cell r="B566" t="e">
            <v>#N/A</v>
          </cell>
          <cell r="C566" t="str">
            <v xml:space="preserve">ULTRASOUND DIST       </v>
          </cell>
          <cell r="D566">
            <v>-48931.72</v>
          </cell>
          <cell r="E566" t="e">
            <v>#N/A</v>
          </cell>
          <cell r="F566">
            <v>0</v>
          </cell>
          <cell r="G566">
            <v>-48931.72</v>
          </cell>
          <cell r="H566">
            <v>-14084.05</v>
          </cell>
          <cell r="I566">
            <v>0</v>
          </cell>
          <cell r="J566">
            <v>0</v>
          </cell>
          <cell r="K566">
            <v>25432.98</v>
          </cell>
          <cell r="L566">
            <v>-60280.65</v>
          </cell>
          <cell r="M566">
            <v>0</v>
          </cell>
          <cell r="N566">
            <v>0</v>
          </cell>
          <cell r="O566">
            <v>87.5</v>
          </cell>
          <cell r="P566">
            <v>3587.5</v>
          </cell>
          <cell r="Q566" t="str">
            <v xml:space="preserve">AFFL ITEM                   </v>
          </cell>
          <cell r="R566" t="str">
            <v xml:space="preserve">064 </v>
          </cell>
        </row>
        <row r="567">
          <cell r="A567" t="str">
            <v>H45001YJ</v>
          </cell>
          <cell r="B567" t="e">
            <v>#N/A</v>
          </cell>
          <cell r="C567" t="str">
            <v xml:space="preserve">Demo-U/S              </v>
          </cell>
          <cell r="D567">
            <v>-7175</v>
          </cell>
          <cell r="E567">
            <v>0</v>
          </cell>
          <cell r="F567">
            <v>0</v>
          </cell>
          <cell r="G567">
            <v>-7175</v>
          </cell>
          <cell r="H567">
            <v>0</v>
          </cell>
          <cell r="I567">
            <v>0</v>
          </cell>
          <cell r="J567">
            <v>0</v>
          </cell>
          <cell r="K567">
            <v>0</v>
          </cell>
          <cell r="L567">
            <v>-7175</v>
          </cell>
          <cell r="M567">
            <v>0</v>
          </cell>
          <cell r="N567">
            <v>0</v>
          </cell>
          <cell r="O567">
            <v>87.5</v>
          </cell>
          <cell r="P567">
            <v>3587.5</v>
          </cell>
          <cell r="Q567" t="str">
            <v xml:space="preserve">AFFL ITEM                   </v>
          </cell>
          <cell r="R567" t="str">
            <v xml:space="preserve">064 </v>
          </cell>
        </row>
        <row r="568">
          <cell r="A568" t="str">
            <v>H45001YS</v>
          </cell>
          <cell r="B568" t="e">
            <v>#N/A</v>
          </cell>
          <cell r="C568" t="str">
            <v xml:space="preserve">INTL ULTRA            </v>
          </cell>
          <cell r="D568">
            <v>7128.92</v>
          </cell>
          <cell r="F568">
            <v>0</v>
          </cell>
          <cell r="G568">
            <v>7128.92</v>
          </cell>
          <cell r="H568">
            <v>16657.03</v>
          </cell>
          <cell r="I568">
            <v>0</v>
          </cell>
          <cell r="J568">
            <v>0</v>
          </cell>
          <cell r="K568">
            <v>0</v>
          </cell>
          <cell r="L568">
            <v>-9528.11</v>
          </cell>
          <cell r="M568">
            <v>0</v>
          </cell>
          <cell r="N568">
            <v>0</v>
          </cell>
          <cell r="O568">
            <v>22.75</v>
          </cell>
          <cell r="P568">
            <v>896.875</v>
          </cell>
          <cell r="Q568" t="str">
            <v xml:space="preserve">GE VINGMED U                </v>
          </cell>
          <cell r="R568" t="str">
            <v xml:space="preserve">064 </v>
          </cell>
        </row>
        <row r="569">
          <cell r="A569" t="str">
            <v>H45001YS</v>
          </cell>
          <cell r="B569" t="e">
            <v>#N/A</v>
          </cell>
          <cell r="C569" t="str">
            <v xml:space="preserve">Demo-U/S              </v>
          </cell>
          <cell r="D569">
            <v>-15692.71</v>
          </cell>
          <cell r="E569">
            <v>897</v>
          </cell>
          <cell r="F569">
            <v>0</v>
          </cell>
          <cell r="G569">
            <v>-15692.71</v>
          </cell>
          <cell r="H569">
            <v>3523.83</v>
          </cell>
          <cell r="I569">
            <v>0</v>
          </cell>
          <cell r="J569">
            <v>0</v>
          </cell>
          <cell r="K569">
            <v>0</v>
          </cell>
          <cell r="L569">
            <v>-19216.54</v>
          </cell>
          <cell r="M569">
            <v>0</v>
          </cell>
          <cell r="N569">
            <v>0</v>
          </cell>
          <cell r="O569">
            <v>22.75</v>
          </cell>
          <cell r="P569">
            <v>896.875</v>
          </cell>
          <cell r="Q569" t="str">
            <v xml:space="preserve">GE VINGMED U                </v>
          </cell>
          <cell r="R569" t="str">
            <v xml:space="preserve">064 </v>
          </cell>
        </row>
        <row r="570">
          <cell r="A570" t="str">
            <v>H45001YS</v>
          </cell>
          <cell r="B570" t="e">
            <v>#N/A</v>
          </cell>
          <cell r="C570" t="str">
            <v xml:space="preserve">ULTRASOUND DIST       </v>
          </cell>
          <cell r="D570">
            <v>-39286.21</v>
          </cell>
          <cell r="E570">
            <v>1336.65</v>
          </cell>
          <cell r="F570">
            <v>0</v>
          </cell>
          <cell r="G570">
            <v>-39286.21</v>
          </cell>
          <cell r="H570">
            <v>-20244.52</v>
          </cell>
          <cell r="I570">
            <v>0</v>
          </cell>
          <cell r="J570">
            <v>0</v>
          </cell>
          <cell r="K570">
            <v>91234.61</v>
          </cell>
          <cell r="L570">
            <v>-110276.3</v>
          </cell>
          <cell r="M570">
            <v>0</v>
          </cell>
          <cell r="N570">
            <v>0</v>
          </cell>
          <cell r="O570">
            <v>22.75</v>
          </cell>
          <cell r="P570">
            <v>896.875</v>
          </cell>
          <cell r="Q570" t="str">
            <v xml:space="preserve">GE VINGMED U                </v>
          </cell>
          <cell r="R570" t="str">
            <v xml:space="preserve">064 </v>
          </cell>
        </row>
        <row r="571">
          <cell r="A571" t="str">
            <v>H45001YT</v>
          </cell>
          <cell r="B571" t="e">
            <v>#N/A</v>
          </cell>
          <cell r="C571" t="str">
            <v xml:space="preserve">INTL ULTRA            </v>
          </cell>
          <cell r="D571">
            <v>24865.200000000001</v>
          </cell>
          <cell r="F571">
            <v>0</v>
          </cell>
          <cell r="G571">
            <v>24865.200000000001</v>
          </cell>
          <cell r="H571">
            <v>50225</v>
          </cell>
          <cell r="I571">
            <v>0</v>
          </cell>
          <cell r="J571">
            <v>0</v>
          </cell>
          <cell r="K571">
            <v>0</v>
          </cell>
          <cell r="L571">
            <v>-25359.8</v>
          </cell>
          <cell r="M571">
            <v>0</v>
          </cell>
          <cell r="N571">
            <v>0</v>
          </cell>
          <cell r="O571">
            <v>122.5</v>
          </cell>
          <cell r="P571">
            <v>5022.5</v>
          </cell>
          <cell r="Q571" t="str">
            <v xml:space="preserve">GE VINGMED U                </v>
          </cell>
          <cell r="R571" t="str">
            <v xml:space="preserve">064 </v>
          </cell>
        </row>
        <row r="572">
          <cell r="A572" t="str">
            <v>H45001YT</v>
          </cell>
          <cell r="B572" t="e">
            <v>#N/A</v>
          </cell>
          <cell r="C572" t="str">
            <v xml:space="preserve">FIELD-U/S             </v>
          </cell>
          <cell r="D572">
            <v>5022.5</v>
          </cell>
          <cell r="F572">
            <v>0</v>
          </cell>
          <cell r="G572">
            <v>5022.5</v>
          </cell>
          <cell r="H572">
            <v>5022.5</v>
          </cell>
          <cell r="I572">
            <v>0</v>
          </cell>
          <cell r="J572">
            <v>0</v>
          </cell>
          <cell r="K572">
            <v>0</v>
          </cell>
          <cell r="L572">
            <v>0</v>
          </cell>
          <cell r="M572">
            <v>0</v>
          </cell>
          <cell r="N572">
            <v>0</v>
          </cell>
          <cell r="O572">
            <v>122.5</v>
          </cell>
          <cell r="P572">
            <v>5022.5</v>
          </cell>
          <cell r="Q572" t="str">
            <v xml:space="preserve">GE VINGMED U                </v>
          </cell>
          <cell r="R572" t="str">
            <v xml:space="preserve">064 </v>
          </cell>
        </row>
        <row r="573">
          <cell r="A573" t="str">
            <v>H45001YT</v>
          </cell>
          <cell r="B573" t="e">
            <v>#N/A</v>
          </cell>
          <cell r="C573" t="str">
            <v xml:space="preserve">Demo-U/S              </v>
          </cell>
          <cell r="D573">
            <v>-35652.1</v>
          </cell>
          <cell r="E573">
            <v>0</v>
          </cell>
          <cell r="F573">
            <v>0</v>
          </cell>
          <cell r="G573">
            <v>-35652.1</v>
          </cell>
          <cell r="H573">
            <v>0</v>
          </cell>
          <cell r="I573">
            <v>0</v>
          </cell>
          <cell r="J573">
            <v>0</v>
          </cell>
          <cell r="K573">
            <v>0</v>
          </cell>
          <cell r="L573">
            <v>-35652.1</v>
          </cell>
          <cell r="M573">
            <v>0</v>
          </cell>
          <cell r="N573">
            <v>0</v>
          </cell>
          <cell r="O573">
            <v>122.5</v>
          </cell>
          <cell r="P573">
            <v>5022.5</v>
          </cell>
          <cell r="Q573" t="str">
            <v xml:space="preserve">GE VINGMED U                </v>
          </cell>
          <cell r="R573" t="str">
            <v xml:space="preserve">064 </v>
          </cell>
        </row>
        <row r="574">
          <cell r="A574" t="str">
            <v>H45001YT</v>
          </cell>
          <cell r="B574" t="e">
            <v>#N/A</v>
          </cell>
          <cell r="C574" t="str">
            <v xml:space="preserve">ULTRASOUND DIST       </v>
          </cell>
          <cell r="D574">
            <v>-144854.56</v>
          </cell>
          <cell r="E574">
            <v>123.65</v>
          </cell>
          <cell r="F574">
            <v>0</v>
          </cell>
          <cell r="G574">
            <v>-144854.56</v>
          </cell>
          <cell r="H574">
            <v>-55247.5</v>
          </cell>
          <cell r="I574">
            <v>0</v>
          </cell>
          <cell r="J574">
            <v>0</v>
          </cell>
          <cell r="K574">
            <v>182479.84</v>
          </cell>
          <cell r="L574">
            <v>-272086.90000000002</v>
          </cell>
          <cell r="M574">
            <v>0</v>
          </cell>
          <cell r="N574">
            <v>0</v>
          </cell>
          <cell r="O574">
            <v>122.5</v>
          </cell>
          <cell r="P574">
            <v>5022.5</v>
          </cell>
          <cell r="Q574" t="str">
            <v xml:space="preserve">GE VINGMED U                </v>
          </cell>
          <cell r="R574" t="str">
            <v xml:space="preserve">064 </v>
          </cell>
        </row>
        <row r="575">
          <cell r="A575" t="str">
            <v>H45001YW</v>
          </cell>
          <cell r="B575" t="e">
            <v>#N/A</v>
          </cell>
          <cell r="C575" t="str">
            <v xml:space="preserve">ULTRASOUND DIST       </v>
          </cell>
          <cell r="D575">
            <v>-10063.08</v>
          </cell>
          <cell r="E575">
            <v>127.3</v>
          </cell>
          <cell r="F575">
            <v>0</v>
          </cell>
          <cell r="G575">
            <v>-10063.08</v>
          </cell>
          <cell r="H575">
            <v>-4292.59</v>
          </cell>
          <cell r="I575">
            <v>0</v>
          </cell>
          <cell r="J575">
            <v>0</v>
          </cell>
          <cell r="K575">
            <v>18962.5</v>
          </cell>
          <cell r="L575">
            <v>-24732.99</v>
          </cell>
          <cell r="M575">
            <v>0</v>
          </cell>
          <cell r="N575">
            <v>0</v>
          </cell>
          <cell r="O575">
            <v>0</v>
          </cell>
          <cell r="P575">
            <v>0</v>
          </cell>
          <cell r="Q575" t="str">
            <v xml:space="preserve">                            </v>
          </cell>
          <cell r="R575" t="str">
            <v xml:space="preserve">    </v>
          </cell>
        </row>
        <row r="576">
          <cell r="A576" t="str">
            <v>H45001YZ</v>
          </cell>
          <cell r="B576" t="str">
            <v>PANASONIC VHS VCR</v>
          </cell>
          <cell r="C576" t="str">
            <v xml:space="preserve">INTL ULTRA            </v>
          </cell>
          <cell r="D576">
            <v>20759.87</v>
          </cell>
          <cell r="F576">
            <v>0</v>
          </cell>
          <cell r="G576">
            <v>20759.87</v>
          </cell>
          <cell r="H576">
            <v>41780.239999999998</v>
          </cell>
          <cell r="I576">
            <v>0</v>
          </cell>
          <cell r="J576">
            <v>0</v>
          </cell>
          <cell r="K576">
            <v>0</v>
          </cell>
          <cell r="L576">
            <v>-21020.37</v>
          </cell>
          <cell r="M576">
            <v>0</v>
          </cell>
          <cell r="N576">
            <v>0</v>
          </cell>
          <cell r="O576">
            <v>2269.6</v>
          </cell>
          <cell r="P576">
            <v>2393.4879999999998</v>
          </cell>
          <cell r="Q576" t="str">
            <v xml:space="preserve">AFFL ITEM                   </v>
          </cell>
          <cell r="R576" t="str">
            <v xml:space="preserve">062 </v>
          </cell>
        </row>
        <row r="577">
          <cell r="A577" t="str">
            <v>H45001YZ</v>
          </cell>
          <cell r="B577" t="str">
            <v>PANASONIC VHS VCR</v>
          </cell>
          <cell r="C577" t="str">
            <v xml:space="preserve">Demo-U/S              </v>
          </cell>
          <cell r="D577">
            <v>32048.63</v>
          </cell>
          <cell r="E577">
            <v>26323</v>
          </cell>
          <cell r="F577">
            <v>0</v>
          </cell>
          <cell r="G577">
            <v>32048.63</v>
          </cell>
          <cell r="H577">
            <v>84439.88</v>
          </cell>
          <cell r="I577">
            <v>0</v>
          </cell>
          <cell r="J577">
            <v>0</v>
          </cell>
          <cell r="K577">
            <v>0</v>
          </cell>
          <cell r="L577">
            <v>-52391.25</v>
          </cell>
          <cell r="M577">
            <v>0</v>
          </cell>
          <cell r="N577">
            <v>0</v>
          </cell>
          <cell r="O577">
            <v>2269.6</v>
          </cell>
          <cell r="P577">
            <v>2393.4879999999998</v>
          </cell>
          <cell r="Q577" t="str">
            <v xml:space="preserve">AFFL ITEM                   </v>
          </cell>
          <cell r="R577" t="str">
            <v xml:space="preserve">062 </v>
          </cell>
        </row>
        <row r="578">
          <cell r="A578" t="str">
            <v>H45001YZ</v>
          </cell>
          <cell r="B578" t="str">
            <v>PANASONIC VHS VCR</v>
          </cell>
          <cell r="C578" t="str">
            <v xml:space="preserve">ULTRASOUND DIST       </v>
          </cell>
          <cell r="D578">
            <v>-36492.379999999997</v>
          </cell>
          <cell r="E578">
            <v>25035.56</v>
          </cell>
          <cell r="F578">
            <v>0</v>
          </cell>
          <cell r="G578">
            <v>-36492.379999999997</v>
          </cell>
          <cell r="H578">
            <v>-128613.61</v>
          </cell>
          <cell r="I578">
            <v>0</v>
          </cell>
          <cell r="J578">
            <v>0</v>
          </cell>
          <cell r="K578">
            <v>276621.88</v>
          </cell>
          <cell r="L578">
            <v>-184500.65</v>
          </cell>
          <cell r="M578">
            <v>0</v>
          </cell>
          <cell r="N578">
            <v>0</v>
          </cell>
          <cell r="O578">
            <v>2269.6</v>
          </cell>
          <cell r="P578">
            <v>2393.4879999999998</v>
          </cell>
          <cell r="Q578" t="str">
            <v xml:space="preserve">AFFL ITEM                   </v>
          </cell>
          <cell r="R578" t="str">
            <v xml:space="preserve">062 </v>
          </cell>
        </row>
        <row r="579">
          <cell r="A579" t="str">
            <v>H45002A</v>
          </cell>
          <cell r="B579" t="e">
            <v>#N/A</v>
          </cell>
          <cell r="C579" t="str">
            <v xml:space="preserve">Demo-U/S              </v>
          </cell>
          <cell r="D579">
            <v>7005.85</v>
          </cell>
          <cell r="E579">
            <v>0</v>
          </cell>
          <cell r="F579">
            <v>7005.85</v>
          </cell>
          <cell r="G579">
            <v>0</v>
          </cell>
          <cell r="H579">
            <v>0</v>
          </cell>
          <cell r="I579">
            <v>0</v>
          </cell>
          <cell r="J579">
            <v>0</v>
          </cell>
          <cell r="K579">
            <v>0</v>
          </cell>
          <cell r="L579">
            <v>0</v>
          </cell>
          <cell r="M579">
            <v>0</v>
          </cell>
          <cell r="N579">
            <v>0</v>
          </cell>
          <cell r="O579">
            <v>4663.6499999999996</v>
          </cell>
          <cell r="P579">
            <v>7005.8450000000003</v>
          </cell>
          <cell r="Q579" t="str">
            <v xml:space="preserve">3200 ADV II                 </v>
          </cell>
          <cell r="R579" t="str">
            <v xml:space="preserve">042 </v>
          </cell>
        </row>
        <row r="580">
          <cell r="A580" t="str">
            <v>H4500DT</v>
          </cell>
          <cell r="B580" t="e">
            <v>#N/A</v>
          </cell>
          <cell r="C580" t="str">
            <v xml:space="preserve">FIELD-U/S             </v>
          </cell>
          <cell r="D580">
            <v>36180</v>
          </cell>
          <cell r="F580">
            <v>0</v>
          </cell>
          <cell r="G580">
            <v>36180</v>
          </cell>
          <cell r="H580">
            <v>36180</v>
          </cell>
          <cell r="I580">
            <v>0</v>
          </cell>
          <cell r="J580">
            <v>0</v>
          </cell>
          <cell r="K580">
            <v>0</v>
          </cell>
          <cell r="L580">
            <v>0</v>
          </cell>
          <cell r="M580">
            <v>0</v>
          </cell>
          <cell r="N580">
            <v>0</v>
          </cell>
          <cell r="O580">
            <v>12060</v>
          </cell>
          <cell r="P580">
            <v>12060</v>
          </cell>
          <cell r="Q580" t="str">
            <v xml:space="preserve">DESKTOP COMP                </v>
          </cell>
          <cell r="R580" t="str">
            <v xml:space="preserve">038 </v>
          </cell>
        </row>
        <row r="581">
          <cell r="A581" t="str">
            <v>H4500DT</v>
          </cell>
          <cell r="B581" t="e">
            <v>#N/A</v>
          </cell>
          <cell r="C581" t="str">
            <v xml:space="preserve">ULTRASOUND DIST       </v>
          </cell>
          <cell r="D581">
            <v>-140800.5</v>
          </cell>
          <cell r="E581">
            <v>24120</v>
          </cell>
          <cell r="F581">
            <v>8140.5</v>
          </cell>
          <cell r="G581">
            <v>-148941</v>
          </cell>
          <cell r="H581">
            <v>-76430.25</v>
          </cell>
          <cell r="I581">
            <v>0</v>
          </cell>
          <cell r="J581">
            <v>0</v>
          </cell>
          <cell r="K581">
            <v>0</v>
          </cell>
          <cell r="L581">
            <v>-72510.75</v>
          </cell>
          <cell r="M581">
            <v>0</v>
          </cell>
          <cell r="N581">
            <v>0</v>
          </cell>
          <cell r="O581">
            <v>12060</v>
          </cell>
          <cell r="P581">
            <v>12060</v>
          </cell>
          <cell r="Q581" t="str">
            <v xml:space="preserve">DESKTOP COMP                </v>
          </cell>
          <cell r="R581" t="str">
            <v xml:space="preserve">038 </v>
          </cell>
        </row>
        <row r="582">
          <cell r="A582" t="str">
            <v>H4500LK</v>
          </cell>
          <cell r="B582" t="e">
            <v>#N/A</v>
          </cell>
          <cell r="C582" t="str">
            <v xml:space="preserve">ULTRASOUND DIST       </v>
          </cell>
          <cell r="D582">
            <v>6745.65</v>
          </cell>
          <cell r="E582">
            <v>6745.67</v>
          </cell>
          <cell r="F582">
            <v>6745.65</v>
          </cell>
          <cell r="G582">
            <v>0</v>
          </cell>
          <cell r="H582">
            <v>0</v>
          </cell>
          <cell r="I582">
            <v>0</v>
          </cell>
          <cell r="J582">
            <v>0</v>
          </cell>
          <cell r="K582">
            <v>0</v>
          </cell>
          <cell r="L582">
            <v>0</v>
          </cell>
          <cell r="M582">
            <v>0</v>
          </cell>
          <cell r="N582">
            <v>0</v>
          </cell>
          <cell r="O582">
            <v>293.28899999999999</v>
          </cell>
          <cell r="P582">
            <v>293.28899999999999</v>
          </cell>
          <cell r="Q582" t="str">
            <v xml:space="preserve">LIFTER KIT                  </v>
          </cell>
          <cell r="R582" t="str">
            <v xml:space="preserve">043 </v>
          </cell>
        </row>
        <row r="583">
          <cell r="A583" t="str">
            <v>H4500LT</v>
          </cell>
          <cell r="B583" t="e">
            <v>#N/A</v>
          </cell>
          <cell r="C583" t="str">
            <v xml:space="preserve">FIELD-U/S             </v>
          </cell>
          <cell r="D583">
            <v>-9849</v>
          </cell>
          <cell r="F583">
            <v>0</v>
          </cell>
          <cell r="G583">
            <v>-9849</v>
          </cell>
          <cell r="H583">
            <v>4924.5</v>
          </cell>
          <cell r="I583">
            <v>0</v>
          </cell>
          <cell r="J583">
            <v>0</v>
          </cell>
          <cell r="K583">
            <v>0</v>
          </cell>
          <cell r="L583">
            <v>-14773.5</v>
          </cell>
          <cell r="M583">
            <v>0</v>
          </cell>
          <cell r="N583">
            <v>0</v>
          </cell>
          <cell r="O583">
            <v>4924.5</v>
          </cell>
          <cell r="P583">
            <v>4924.5</v>
          </cell>
          <cell r="Q583" t="str">
            <v xml:space="preserve">LAPTOP COMP                 </v>
          </cell>
          <cell r="R583" t="str">
            <v xml:space="preserve">038 </v>
          </cell>
        </row>
        <row r="584">
          <cell r="A584" t="str">
            <v>H4500LT</v>
          </cell>
          <cell r="B584" t="e">
            <v>#N/A</v>
          </cell>
          <cell r="C584" t="str">
            <v xml:space="preserve">ULTRASOUND DIST       </v>
          </cell>
          <cell r="D584">
            <v>-51968.5</v>
          </cell>
          <cell r="E584">
            <v>29547</v>
          </cell>
          <cell r="F584">
            <v>0</v>
          </cell>
          <cell r="G584">
            <v>-51968.5</v>
          </cell>
          <cell r="H584">
            <v>-19698</v>
          </cell>
          <cell r="I584">
            <v>0</v>
          </cell>
          <cell r="J584">
            <v>0</v>
          </cell>
          <cell r="K584">
            <v>31748</v>
          </cell>
          <cell r="L584">
            <v>-64018.5</v>
          </cell>
          <cell r="M584">
            <v>0</v>
          </cell>
          <cell r="N584">
            <v>0</v>
          </cell>
          <cell r="O584">
            <v>4924.5</v>
          </cell>
          <cell r="P584">
            <v>4924.5</v>
          </cell>
          <cell r="Q584" t="str">
            <v xml:space="preserve">LAPTOP COMP                 </v>
          </cell>
          <cell r="R584" t="str">
            <v xml:space="preserve">038 </v>
          </cell>
        </row>
        <row r="585">
          <cell r="A585" t="str">
            <v>H4500MJ</v>
          </cell>
          <cell r="B585" t="e">
            <v>#N/A</v>
          </cell>
          <cell r="C585" t="str">
            <v xml:space="preserve">ULTRASOUND DIST       </v>
          </cell>
          <cell r="D585">
            <v>-47040.68</v>
          </cell>
          <cell r="E585">
            <v>102.59</v>
          </cell>
          <cell r="F585">
            <v>5958.41</v>
          </cell>
          <cell r="G585">
            <v>-52999.09</v>
          </cell>
          <cell r="H585">
            <v>-22395</v>
          </cell>
          <cell r="I585">
            <v>0</v>
          </cell>
          <cell r="J585">
            <v>0</v>
          </cell>
          <cell r="K585">
            <v>0</v>
          </cell>
          <cell r="L585">
            <v>-30604.09</v>
          </cell>
          <cell r="M585">
            <v>0</v>
          </cell>
          <cell r="N585">
            <v>0</v>
          </cell>
          <cell r="O585">
            <v>99.899000000000001</v>
          </cell>
          <cell r="P585">
            <v>110.34099999999999</v>
          </cell>
          <cell r="Q585" t="str">
            <v xml:space="preserve">OP MANUAL                   </v>
          </cell>
          <cell r="R585" t="str">
            <v xml:space="preserve">039 </v>
          </cell>
        </row>
        <row r="586">
          <cell r="A586" t="str">
            <v>H4500MK</v>
          </cell>
          <cell r="B586" t="e">
            <v>#N/A</v>
          </cell>
          <cell r="C586" t="str">
            <v xml:space="preserve">ULTRASOUND DIST       </v>
          </cell>
          <cell r="D586">
            <v>-27807.05</v>
          </cell>
          <cell r="E586">
            <v>69.28</v>
          </cell>
          <cell r="F586">
            <v>5066.4799999999996</v>
          </cell>
          <cell r="G586">
            <v>-32873.53</v>
          </cell>
          <cell r="H586">
            <v>-13736.83</v>
          </cell>
          <cell r="I586">
            <v>0</v>
          </cell>
          <cell r="J586">
            <v>0</v>
          </cell>
          <cell r="K586">
            <v>0</v>
          </cell>
          <cell r="L586">
            <v>-19136.7</v>
          </cell>
          <cell r="M586">
            <v>0</v>
          </cell>
          <cell r="N586">
            <v>0</v>
          </cell>
          <cell r="O586">
            <v>67.456000000000003</v>
          </cell>
          <cell r="P586">
            <v>74.507000000000005</v>
          </cell>
          <cell r="Q586" t="str">
            <v xml:space="preserve">OP MANUAL                   </v>
          </cell>
          <cell r="R586" t="str">
            <v xml:space="preserve">039 </v>
          </cell>
        </row>
        <row r="587">
          <cell r="A587" t="str">
            <v>H4500ST</v>
          </cell>
          <cell r="B587" t="e">
            <v>#N/A</v>
          </cell>
          <cell r="C587" t="str">
            <v xml:space="preserve">Demo-U/S              </v>
          </cell>
          <cell r="D587">
            <v>-8517.3799999999992</v>
          </cell>
          <cell r="E587">
            <v>0</v>
          </cell>
          <cell r="F587">
            <v>0</v>
          </cell>
          <cell r="G587">
            <v>-8517.3799999999992</v>
          </cell>
          <cell r="H587">
            <v>0</v>
          </cell>
          <cell r="I587">
            <v>0</v>
          </cell>
          <cell r="J587">
            <v>0</v>
          </cell>
          <cell r="K587">
            <v>0</v>
          </cell>
          <cell r="L587">
            <v>-8517.3799999999992</v>
          </cell>
          <cell r="M587">
            <v>0</v>
          </cell>
          <cell r="N587">
            <v>0</v>
          </cell>
          <cell r="O587">
            <v>8517.375</v>
          </cell>
          <cell r="P587">
            <v>8517.375</v>
          </cell>
          <cell r="Q587" t="str">
            <v xml:space="preserve">ULTRA32-EXP                 </v>
          </cell>
          <cell r="R587" t="str">
            <v xml:space="preserve">038 </v>
          </cell>
        </row>
        <row r="588">
          <cell r="A588" t="str">
            <v>H4500ST</v>
          </cell>
          <cell r="B588" t="e">
            <v>#N/A</v>
          </cell>
          <cell r="C588" t="str">
            <v xml:space="preserve">ULTRASOUND DIST       </v>
          </cell>
          <cell r="D588">
            <v>-50977.16</v>
          </cell>
          <cell r="E588">
            <v>34069.519999999997</v>
          </cell>
          <cell r="F588">
            <v>17034.75</v>
          </cell>
          <cell r="G588">
            <v>-68011.91</v>
          </cell>
          <cell r="H588">
            <v>-17034.759999999998</v>
          </cell>
          <cell r="I588">
            <v>0</v>
          </cell>
          <cell r="J588">
            <v>0</v>
          </cell>
          <cell r="K588">
            <v>127.13</v>
          </cell>
          <cell r="L588">
            <v>-51104.28</v>
          </cell>
          <cell r="M588">
            <v>0</v>
          </cell>
          <cell r="N588">
            <v>0</v>
          </cell>
          <cell r="O588">
            <v>8517.375</v>
          </cell>
          <cell r="P588">
            <v>8517.375</v>
          </cell>
          <cell r="Q588" t="str">
            <v xml:space="preserve">ULTRA32-EXP                 </v>
          </cell>
          <cell r="R588" t="str">
            <v xml:space="preserve">038 </v>
          </cell>
        </row>
        <row r="589">
          <cell r="A589" t="str">
            <v>H4500SW</v>
          </cell>
          <cell r="B589" t="e">
            <v>#N/A</v>
          </cell>
          <cell r="C589" t="str">
            <v xml:space="preserve">ULTRASOUND DIST       </v>
          </cell>
          <cell r="D589">
            <v>22854.25</v>
          </cell>
          <cell r="E589">
            <v>11356.5</v>
          </cell>
          <cell r="F589">
            <v>22713</v>
          </cell>
          <cell r="G589">
            <v>141.25</v>
          </cell>
          <cell r="H589">
            <v>-5678.25</v>
          </cell>
          <cell r="I589">
            <v>0</v>
          </cell>
          <cell r="J589">
            <v>0</v>
          </cell>
          <cell r="K589">
            <v>11497.75</v>
          </cell>
          <cell r="L589">
            <v>-5678.25</v>
          </cell>
          <cell r="M589">
            <v>0</v>
          </cell>
          <cell r="N589">
            <v>0</v>
          </cell>
          <cell r="O589">
            <v>5678.25</v>
          </cell>
          <cell r="P589">
            <v>5678.25</v>
          </cell>
          <cell r="Q589" t="str">
            <v xml:space="preserve">ULTRA32-PRO                 </v>
          </cell>
          <cell r="R589" t="str">
            <v xml:space="preserve">038 </v>
          </cell>
        </row>
        <row r="590">
          <cell r="A590" t="str">
            <v>H4500SW</v>
          </cell>
          <cell r="B590" t="e">
            <v>#N/A</v>
          </cell>
          <cell r="C590" t="str">
            <v xml:space="preserve">FIELD-U/S             </v>
          </cell>
          <cell r="D590">
            <v>5678.25</v>
          </cell>
          <cell r="F590">
            <v>0</v>
          </cell>
          <cell r="G590">
            <v>5678.25</v>
          </cell>
          <cell r="H590">
            <v>5678.25</v>
          </cell>
          <cell r="I590">
            <v>0</v>
          </cell>
          <cell r="J590">
            <v>0</v>
          </cell>
          <cell r="K590">
            <v>0</v>
          </cell>
          <cell r="L590">
            <v>0</v>
          </cell>
          <cell r="M590">
            <v>0</v>
          </cell>
          <cell r="N590">
            <v>0</v>
          </cell>
          <cell r="O590">
            <v>5678.25</v>
          </cell>
          <cell r="P590">
            <v>5678.25</v>
          </cell>
          <cell r="Q590" t="str">
            <v xml:space="preserve">ULTRA32-PRO                 </v>
          </cell>
          <cell r="R590" t="str">
            <v xml:space="preserve">038 </v>
          </cell>
        </row>
        <row r="591">
          <cell r="A591" t="str">
            <v>H4500SY</v>
          </cell>
          <cell r="B591" t="e">
            <v>#N/A</v>
          </cell>
          <cell r="C591" t="str">
            <v xml:space="preserve">ULTRASOUND DIST       </v>
          </cell>
          <cell r="D591">
            <v>-11672.25</v>
          </cell>
          <cell r="E591">
            <v>7949.54</v>
          </cell>
          <cell r="F591">
            <v>15879</v>
          </cell>
          <cell r="G591">
            <v>-27551.25</v>
          </cell>
          <cell r="H591">
            <v>-3969.75</v>
          </cell>
          <cell r="I591">
            <v>0</v>
          </cell>
          <cell r="J591">
            <v>0</v>
          </cell>
          <cell r="K591">
            <v>-11672.25</v>
          </cell>
          <cell r="L591">
            <v>-11909.25</v>
          </cell>
          <cell r="M591">
            <v>0</v>
          </cell>
          <cell r="N591">
            <v>0</v>
          </cell>
          <cell r="O591">
            <v>3974.7750000000001</v>
          </cell>
          <cell r="P591">
            <v>3974.7750000000001</v>
          </cell>
          <cell r="Q591" t="str">
            <v xml:space="preserve">ULTRA32-STND                </v>
          </cell>
          <cell r="R591" t="str">
            <v xml:space="preserve">038 </v>
          </cell>
        </row>
        <row r="592">
          <cell r="A592" t="str">
            <v>H45011AA</v>
          </cell>
          <cell r="B592" t="e">
            <v>#N/A</v>
          </cell>
          <cell r="C592" t="str">
            <v xml:space="preserve">Demo-U/S              </v>
          </cell>
          <cell r="D592">
            <v>35250.93</v>
          </cell>
          <cell r="E592">
            <v>0</v>
          </cell>
          <cell r="F592">
            <v>0</v>
          </cell>
          <cell r="G592">
            <v>35250.93</v>
          </cell>
          <cell r="H592">
            <v>35250.93</v>
          </cell>
          <cell r="I592">
            <v>0</v>
          </cell>
          <cell r="J592">
            <v>0</v>
          </cell>
          <cell r="K592">
            <v>0</v>
          </cell>
          <cell r="L592">
            <v>0</v>
          </cell>
          <cell r="M592">
            <v>0</v>
          </cell>
          <cell r="N592">
            <v>0</v>
          </cell>
          <cell r="O592">
            <v>7214.13</v>
          </cell>
          <cell r="P592">
            <v>9990.7260000000006</v>
          </cell>
          <cell r="Q592" t="str">
            <v xml:space="preserve">AFFL ITEM                   </v>
          </cell>
          <cell r="R592" t="str">
            <v xml:space="preserve">063 </v>
          </cell>
        </row>
        <row r="593">
          <cell r="A593" t="str">
            <v>H45011AA</v>
          </cell>
          <cell r="B593" t="e">
            <v>#N/A</v>
          </cell>
          <cell r="C593" t="str">
            <v xml:space="preserve">FIELD-U/S             </v>
          </cell>
          <cell r="D593">
            <v>11750.31</v>
          </cell>
          <cell r="F593">
            <v>0</v>
          </cell>
          <cell r="G593">
            <v>11750.31</v>
          </cell>
          <cell r="H593">
            <v>11750.31</v>
          </cell>
          <cell r="I593">
            <v>0</v>
          </cell>
          <cell r="J593">
            <v>0</v>
          </cell>
          <cell r="K593">
            <v>0</v>
          </cell>
          <cell r="L593">
            <v>0</v>
          </cell>
          <cell r="M593">
            <v>0</v>
          </cell>
          <cell r="N593">
            <v>0</v>
          </cell>
          <cell r="O593">
            <v>7214.13</v>
          </cell>
          <cell r="P593">
            <v>9990.7260000000006</v>
          </cell>
          <cell r="Q593" t="str">
            <v xml:space="preserve">AFFL ITEM                   </v>
          </cell>
          <cell r="R593" t="str">
            <v xml:space="preserve">063 </v>
          </cell>
        </row>
        <row r="594">
          <cell r="A594" t="str">
            <v>H45011AA</v>
          </cell>
          <cell r="B594" t="e">
            <v>#N/A</v>
          </cell>
          <cell r="C594" t="str">
            <v xml:space="preserve">ULTRASOUND DIST       </v>
          </cell>
          <cell r="D594">
            <v>-74751.929999999993</v>
          </cell>
          <cell r="E594">
            <v>14342.44</v>
          </cell>
          <cell r="F594">
            <v>0</v>
          </cell>
          <cell r="G594">
            <v>-74751.929999999993</v>
          </cell>
          <cell r="H594">
            <v>-80492.59</v>
          </cell>
          <cell r="I594">
            <v>0</v>
          </cell>
          <cell r="J594">
            <v>0</v>
          </cell>
          <cell r="K594">
            <v>52741.9</v>
          </cell>
          <cell r="L594">
            <v>-47001.24</v>
          </cell>
          <cell r="M594">
            <v>0</v>
          </cell>
          <cell r="N594">
            <v>0</v>
          </cell>
          <cell r="O594">
            <v>7214.13</v>
          </cell>
          <cell r="P594">
            <v>9990.7260000000006</v>
          </cell>
          <cell r="Q594" t="str">
            <v xml:space="preserve">AFFL ITEM                   </v>
          </cell>
          <cell r="R594" t="str">
            <v xml:space="preserve">063 </v>
          </cell>
        </row>
        <row r="595">
          <cell r="A595" t="str">
            <v>H45011AN</v>
          </cell>
          <cell r="B595" t="e">
            <v>#N/A</v>
          </cell>
          <cell r="C595" t="str">
            <v xml:space="preserve">ULTRASOUND DIST       </v>
          </cell>
          <cell r="D595">
            <v>93623.75</v>
          </cell>
          <cell r="E595">
            <v>1688.75</v>
          </cell>
          <cell r="F595">
            <v>0</v>
          </cell>
          <cell r="G595">
            <v>93623.75</v>
          </cell>
          <cell r="H595">
            <v>-107625</v>
          </cell>
          <cell r="I595">
            <v>0</v>
          </cell>
          <cell r="J595">
            <v>-11900</v>
          </cell>
          <cell r="K595">
            <v>320880</v>
          </cell>
          <cell r="L595">
            <v>-105220</v>
          </cell>
          <cell r="M595">
            <v>0</v>
          </cell>
          <cell r="N595">
            <v>-2511.25</v>
          </cell>
          <cell r="O595">
            <v>232.5</v>
          </cell>
          <cell r="P595">
            <v>2511.25</v>
          </cell>
          <cell r="Q595" t="str">
            <v xml:space="preserve">AFFL ITEM                   </v>
          </cell>
          <cell r="R595" t="str">
            <v xml:space="preserve">061 </v>
          </cell>
        </row>
        <row r="596">
          <cell r="A596" t="str">
            <v>H45011AN</v>
          </cell>
          <cell r="B596" t="e">
            <v>#N/A</v>
          </cell>
          <cell r="C596" t="str">
            <v xml:space="preserve">INTL ULTRA            </v>
          </cell>
          <cell r="D596">
            <v>13273.75</v>
          </cell>
          <cell r="F596">
            <v>0</v>
          </cell>
          <cell r="G596">
            <v>13273.75</v>
          </cell>
          <cell r="H596">
            <v>72467.5</v>
          </cell>
          <cell r="I596">
            <v>0</v>
          </cell>
          <cell r="J596">
            <v>0</v>
          </cell>
          <cell r="K596">
            <v>0</v>
          </cell>
          <cell r="L596">
            <v>-59193.75</v>
          </cell>
          <cell r="M596">
            <v>0</v>
          </cell>
          <cell r="N596">
            <v>0</v>
          </cell>
          <cell r="O596">
            <v>232.5</v>
          </cell>
          <cell r="P596">
            <v>2511.25</v>
          </cell>
          <cell r="Q596" t="str">
            <v xml:space="preserve">AFFL ITEM                   </v>
          </cell>
          <cell r="R596" t="str">
            <v xml:space="preserve">061 </v>
          </cell>
        </row>
        <row r="597">
          <cell r="A597" t="str">
            <v>H45011AN</v>
          </cell>
          <cell r="B597" t="e">
            <v>#N/A</v>
          </cell>
          <cell r="C597" t="str">
            <v xml:space="preserve">Demo-U/S              </v>
          </cell>
          <cell r="D597">
            <v>-20181.25</v>
          </cell>
          <cell r="E597">
            <v>0</v>
          </cell>
          <cell r="F597">
            <v>0</v>
          </cell>
          <cell r="G597">
            <v>-20181.25</v>
          </cell>
          <cell r="H597">
            <v>16143.75</v>
          </cell>
          <cell r="I597">
            <v>0</v>
          </cell>
          <cell r="J597">
            <v>0</v>
          </cell>
          <cell r="K597">
            <v>0</v>
          </cell>
          <cell r="L597">
            <v>-36325</v>
          </cell>
          <cell r="M597">
            <v>0</v>
          </cell>
          <cell r="N597">
            <v>0</v>
          </cell>
          <cell r="O597">
            <v>232.5</v>
          </cell>
          <cell r="P597">
            <v>2511.25</v>
          </cell>
          <cell r="Q597" t="str">
            <v xml:space="preserve">AFFL ITEM                   </v>
          </cell>
          <cell r="R597" t="str">
            <v xml:space="preserve">061 </v>
          </cell>
        </row>
        <row r="598">
          <cell r="A598" t="str">
            <v>H45011AP</v>
          </cell>
          <cell r="B598" t="e">
            <v>#N/A</v>
          </cell>
          <cell r="C598" t="str">
            <v xml:space="preserve">Demo-U/S              </v>
          </cell>
          <cell r="D598">
            <v>25830</v>
          </cell>
          <cell r="E598">
            <v>0</v>
          </cell>
          <cell r="F598">
            <v>0</v>
          </cell>
          <cell r="G598">
            <v>25830</v>
          </cell>
          <cell r="H598">
            <v>25830</v>
          </cell>
          <cell r="I598">
            <v>0</v>
          </cell>
          <cell r="J598">
            <v>0</v>
          </cell>
          <cell r="K598">
            <v>0</v>
          </cell>
          <cell r="L598">
            <v>0</v>
          </cell>
          <cell r="M598">
            <v>0</v>
          </cell>
          <cell r="N598">
            <v>0</v>
          </cell>
          <cell r="O598">
            <v>36.4</v>
          </cell>
          <cell r="P598">
            <v>1435</v>
          </cell>
          <cell r="Q598" t="str">
            <v xml:space="preserve">AFFL ITEM                   </v>
          </cell>
          <cell r="R598" t="str">
            <v xml:space="preserve">061 </v>
          </cell>
        </row>
        <row r="599">
          <cell r="A599" t="str">
            <v>H45011AP</v>
          </cell>
          <cell r="B599" t="e">
            <v>#N/A</v>
          </cell>
          <cell r="C599" t="str">
            <v xml:space="preserve">INTL ULTRA            </v>
          </cell>
          <cell r="D599">
            <v>12915</v>
          </cell>
          <cell r="F599">
            <v>0</v>
          </cell>
          <cell r="G599">
            <v>12915</v>
          </cell>
          <cell r="H599">
            <v>30099</v>
          </cell>
          <cell r="I599">
            <v>0</v>
          </cell>
          <cell r="J599">
            <v>0</v>
          </cell>
          <cell r="K599">
            <v>0</v>
          </cell>
          <cell r="L599">
            <v>-15749</v>
          </cell>
          <cell r="M599">
            <v>0</v>
          </cell>
          <cell r="N599">
            <v>-1435</v>
          </cell>
          <cell r="O599">
            <v>36.4</v>
          </cell>
          <cell r="P599">
            <v>1435</v>
          </cell>
          <cell r="Q599" t="str">
            <v xml:space="preserve">AFFL ITEM                   </v>
          </cell>
          <cell r="R599" t="str">
            <v xml:space="preserve">061 </v>
          </cell>
        </row>
        <row r="600">
          <cell r="A600" t="str">
            <v>H45011AR</v>
          </cell>
          <cell r="B600" t="e">
            <v>#N/A</v>
          </cell>
          <cell r="C600" t="str">
            <v xml:space="preserve">Demo-U/S              </v>
          </cell>
          <cell r="D600">
            <v>21523</v>
          </cell>
          <cell r="E600">
            <v>0</v>
          </cell>
          <cell r="F600">
            <v>0</v>
          </cell>
          <cell r="G600">
            <v>21523</v>
          </cell>
          <cell r="H600">
            <v>35911</v>
          </cell>
          <cell r="I600">
            <v>0</v>
          </cell>
          <cell r="J600">
            <v>0</v>
          </cell>
          <cell r="K600">
            <v>0</v>
          </cell>
          <cell r="L600">
            <v>-14388</v>
          </cell>
          <cell r="M600">
            <v>0</v>
          </cell>
          <cell r="N600">
            <v>0</v>
          </cell>
          <cell r="O600">
            <v>36.4</v>
          </cell>
          <cell r="P600">
            <v>1435</v>
          </cell>
          <cell r="Q600" t="str">
            <v xml:space="preserve">AFFL ITEM                   </v>
          </cell>
          <cell r="R600" t="str">
            <v xml:space="preserve">061 </v>
          </cell>
        </row>
        <row r="601">
          <cell r="A601" t="str">
            <v>H45011AR</v>
          </cell>
          <cell r="B601" t="e">
            <v>#N/A</v>
          </cell>
          <cell r="C601" t="str">
            <v xml:space="preserve">INTL ULTRA            </v>
          </cell>
          <cell r="D601">
            <v>14422</v>
          </cell>
          <cell r="F601">
            <v>0</v>
          </cell>
          <cell r="G601">
            <v>14422</v>
          </cell>
          <cell r="H601">
            <v>51588</v>
          </cell>
          <cell r="I601">
            <v>0</v>
          </cell>
          <cell r="J601">
            <v>0</v>
          </cell>
          <cell r="K601">
            <v>0</v>
          </cell>
          <cell r="L601">
            <v>-35731</v>
          </cell>
          <cell r="M601">
            <v>0</v>
          </cell>
          <cell r="N601">
            <v>-1435</v>
          </cell>
          <cell r="O601">
            <v>36.4</v>
          </cell>
          <cell r="P601">
            <v>1435</v>
          </cell>
          <cell r="Q601" t="str">
            <v xml:space="preserve">AFFL ITEM                   </v>
          </cell>
          <cell r="R601" t="str">
            <v xml:space="preserve">061 </v>
          </cell>
        </row>
        <row r="602">
          <cell r="A602" t="str">
            <v>H45011AR</v>
          </cell>
          <cell r="B602" t="e">
            <v>#N/A</v>
          </cell>
          <cell r="C602" t="str">
            <v xml:space="preserve">ULTRASOUND DIST       </v>
          </cell>
          <cell r="D602">
            <v>11627.2</v>
          </cell>
          <cell r="E602">
            <v>546</v>
          </cell>
          <cell r="F602">
            <v>0</v>
          </cell>
          <cell r="G602">
            <v>11627.2</v>
          </cell>
          <cell r="H602">
            <v>-94494</v>
          </cell>
          <cell r="I602">
            <v>0</v>
          </cell>
          <cell r="J602">
            <v>-1400</v>
          </cell>
          <cell r="K602">
            <v>166285</v>
          </cell>
          <cell r="L602">
            <v>-57364.800000000003</v>
          </cell>
          <cell r="M602">
            <v>0</v>
          </cell>
          <cell r="N602">
            <v>-1399</v>
          </cell>
          <cell r="O602">
            <v>36.4</v>
          </cell>
          <cell r="P602">
            <v>1435</v>
          </cell>
          <cell r="Q602" t="str">
            <v xml:space="preserve">AFFL ITEM                   </v>
          </cell>
          <cell r="R602" t="str">
            <v xml:space="preserve">061 </v>
          </cell>
        </row>
        <row r="603">
          <cell r="A603" t="str">
            <v>H45011AS</v>
          </cell>
          <cell r="B603" t="e">
            <v>#N/A</v>
          </cell>
          <cell r="C603" t="str">
            <v xml:space="preserve">Demo-U/S              </v>
          </cell>
          <cell r="D603">
            <v>66081</v>
          </cell>
          <cell r="E603">
            <v>0</v>
          </cell>
          <cell r="F603">
            <v>0</v>
          </cell>
          <cell r="G603">
            <v>66081</v>
          </cell>
          <cell r="H603">
            <v>81077.5</v>
          </cell>
          <cell r="I603">
            <v>0</v>
          </cell>
          <cell r="J603">
            <v>0</v>
          </cell>
          <cell r="K603">
            <v>0</v>
          </cell>
          <cell r="L603">
            <v>-14996.5</v>
          </cell>
          <cell r="M603">
            <v>0</v>
          </cell>
          <cell r="N603">
            <v>0</v>
          </cell>
          <cell r="O603">
            <v>106</v>
          </cell>
          <cell r="P603">
            <v>3587.5</v>
          </cell>
          <cell r="Q603" t="str">
            <v xml:space="preserve">AFFL ITEM                   </v>
          </cell>
          <cell r="R603" t="str">
            <v xml:space="preserve">061 </v>
          </cell>
        </row>
        <row r="604">
          <cell r="A604" t="str">
            <v>H45011AS</v>
          </cell>
          <cell r="B604" t="e">
            <v>#N/A</v>
          </cell>
          <cell r="C604" t="str">
            <v xml:space="preserve">INTL ULTRA            </v>
          </cell>
          <cell r="D604">
            <v>39010.5</v>
          </cell>
          <cell r="F604">
            <v>0</v>
          </cell>
          <cell r="G604">
            <v>39010.5</v>
          </cell>
          <cell r="H604">
            <v>98926.5</v>
          </cell>
          <cell r="I604">
            <v>0</v>
          </cell>
          <cell r="J604">
            <v>0</v>
          </cell>
          <cell r="K604">
            <v>0</v>
          </cell>
          <cell r="L604">
            <v>-55611</v>
          </cell>
          <cell r="M604">
            <v>0</v>
          </cell>
          <cell r="N604">
            <v>-4305</v>
          </cell>
          <cell r="O604">
            <v>106</v>
          </cell>
          <cell r="P604">
            <v>3587.5</v>
          </cell>
          <cell r="Q604" t="str">
            <v xml:space="preserve">AFFL ITEM                   </v>
          </cell>
          <cell r="R604" t="str">
            <v xml:space="preserve">061 </v>
          </cell>
        </row>
        <row r="605">
          <cell r="A605" t="str">
            <v>H45011AS</v>
          </cell>
          <cell r="B605" t="e">
            <v>#N/A</v>
          </cell>
          <cell r="C605" t="str">
            <v xml:space="preserve">ULTRASOUND DIST       </v>
          </cell>
          <cell r="D605">
            <v>-34681</v>
          </cell>
          <cell r="E605">
            <v>177</v>
          </cell>
          <cell r="F605">
            <v>0</v>
          </cell>
          <cell r="G605">
            <v>-34681</v>
          </cell>
          <cell r="H605">
            <v>-184309</v>
          </cell>
          <cell r="I605">
            <v>0</v>
          </cell>
          <cell r="J605">
            <v>-10500</v>
          </cell>
          <cell r="K605">
            <v>252420</v>
          </cell>
          <cell r="L605">
            <v>-92292</v>
          </cell>
          <cell r="M605">
            <v>0</v>
          </cell>
          <cell r="N605">
            <v>0</v>
          </cell>
          <cell r="O605">
            <v>106</v>
          </cell>
          <cell r="P605">
            <v>3587.5</v>
          </cell>
          <cell r="Q605" t="str">
            <v xml:space="preserve">AFFL ITEM                   </v>
          </cell>
          <cell r="R605" t="str">
            <v xml:space="preserve">061 </v>
          </cell>
        </row>
        <row r="606">
          <cell r="A606" t="str">
            <v>H45011AT</v>
          </cell>
          <cell r="B606" t="e">
            <v>#N/A</v>
          </cell>
          <cell r="C606" t="str">
            <v xml:space="preserve">ULTRASOUND DIST       </v>
          </cell>
          <cell r="D606">
            <v>18887.78</v>
          </cell>
          <cell r="E606">
            <v>1182.78</v>
          </cell>
          <cell r="F606">
            <v>0</v>
          </cell>
          <cell r="G606">
            <v>18887.78</v>
          </cell>
          <cell r="H606">
            <v>-25829.93</v>
          </cell>
          <cell r="I606">
            <v>0</v>
          </cell>
          <cell r="J606">
            <v>-525</v>
          </cell>
          <cell r="K606">
            <v>66623.740000000005</v>
          </cell>
          <cell r="L606">
            <v>-20842.900000000001</v>
          </cell>
          <cell r="M606">
            <v>0</v>
          </cell>
          <cell r="N606">
            <v>-538.13</v>
          </cell>
          <cell r="O606">
            <v>197.13</v>
          </cell>
          <cell r="P606">
            <v>538.125</v>
          </cell>
          <cell r="Q606" t="str">
            <v xml:space="preserve">AFFL ITEM                   </v>
          </cell>
          <cell r="R606" t="str">
            <v xml:space="preserve">061 </v>
          </cell>
        </row>
        <row r="607">
          <cell r="A607" t="str">
            <v>H45011AU</v>
          </cell>
          <cell r="B607" t="e">
            <v>#N/A</v>
          </cell>
          <cell r="C607" t="str">
            <v xml:space="preserve">ULTRASOUND DIST       </v>
          </cell>
          <cell r="D607">
            <v>67482</v>
          </cell>
          <cell r="E607">
            <v>1092</v>
          </cell>
          <cell r="F607">
            <v>0</v>
          </cell>
          <cell r="G607">
            <v>67482</v>
          </cell>
          <cell r="H607">
            <v>-34403</v>
          </cell>
          <cell r="I607">
            <v>0</v>
          </cell>
          <cell r="J607">
            <v>-1400</v>
          </cell>
          <cell r="K607">
            <v>109025</v>
          </cell>
          <cell r="L607">
            <v>-5740</v>
          </cell>
          <cell r="M607">
            <v>0</v>
          </cell>
          <cell r="N607">
            <v>0</v>
          </cell>
          <cell r="O607">
            <v>36.4</v>
          </cell>
          <cell r="P607">
            <v>1435</v>
          </cell>
          <cell r="Q607" t="str">
            <v xml:space="preserve">AFFL ITEM                   </v>
          </cell>
          <cell r="R607" t="str">
            <v xml:space="preserve">061 </v>
          </cell>
        </row>
        <row r="608">
          <cell r="A608" t="str">
            <v>H45011AU</v>
          </cell>
          <cell r="B608" t="e">
            <v>#N/A</v>
          </cell>
          <cell r="C608" t="str">
            <v xml:space="preserve">Demo-U/S              </v>
          </cell>
          <cell r="D608">
            <v>20053.2</v>
          </cell>
          <cell r="E608">
            <v>0</v>
          </cell>
          <cell r="F608">
            <v>0</v>
          </cell>
          <cell r="G608">
            <v>20053.2</v>
          </cell>
          <cell r="H608">
            <v>25830</v>
          </cell>
          <cell r="I608">
            <v>0</v>
          </cell>
          <cell r="J608">
            <v>0</v>
          </cell>
          <cell r="K608">
            <v>0</v>
          </cell>
          <cell r="L608">
            <v>-5776.8</v>
          </cell>
          <cell r="M608">
            <v>0</v>
          </cell>
          <cell r="N608">
            <v>0</v>
          </cell>
          <cell r="O608">
            <v>36.4</v>
          </cell>
          <cell r="P608">
            <v>1435</v>
          </cell>
          <cell r="Q608" t="str">
            <v xml:space="preserve">AFFL ITEM                   </v>
          </cell>
          <cell r="R608" t="str">
            <v xml:space="preserve">061 </v>
          </cell>
        </row>
        <row r="609">
          <cell r="A609" t="str">
            <v>H45011AV</v>
          </cell>
          <cell r="B609" t="e">
            <v>#N/A</v>
          </cell>
          <cell r="C609" t="str">
            <v xml:space="preserve">Demo-U/S              </v>
          </cell>
          <cell r="D609">
            <v>46637.5</v>
          </cell>
          <cell r="E609">
            <v>0</v>
          </cell>
          <cell r="F609">
            <v>0</v>
          </cell>
          <cell r="G609">
            <v>46637.5</v>
          </cell>
          <cell r="H609">
            <v>46637.5</v>
          </cell>
          <cell r="I609">
            <v>0</v>
          </cell>
          <cell r="J609">
            <v>0</v>
          </cell>
          <cell r="K609">
            <v>0</v>
          </cell>
          <cell r="L609">
            <v>0</v>
          </cell>
          <cell r="M609">
            <v>0</v>
          </cell>
          <cell r="N609">
            <v>0</v>
          </cell>
          <cell r="O609">
            <v>127.5</v>
          </cell>
          <cell r="P609">
            <v>3587.5</v>
          </cell>
          <cell r="Q609" t="str">
            <v xml:space="preserve">AFFL ITEM                   </v>
          </cell>
          <cell r="R609" t="str">
            <v xml:space="preserve">061 </v>
          </cell>
        </row>
        <row r="610">
          <cell r="A610" t="str">
            <v>H45011AV</v>
          </cell>
          <cell r="B610" t="e">
            <v>#N/A</v>
          </cell>
          <cell r="C610" t="str">
            <v xml:space="preserve">ULTRASOUND DIST       </v>
          </cell>
          <cell r="D610">
            <v>-18192.5</v>
          </cell>
          <cell r="E610">
            <v>1020</v>
          </cell>
          <cell r="F610">
            <v>0</v>
          </cell>
          <cell r="G610">
            <v>-18192.5</v>
          </cell>
          <cell r="H610">
            <v>-71750</v>
          </cell>
          <cell r="I610">
            <v>0</v>
          </cell>
          <cell r="J610">
            <v>0</v>
          </cell>
          <cell r="K610">
            <v>96862.5</v>
          </cell>
          <cell r="L610">
            <v>-43305</v>
          </cell>
          <cell r="M610">
            <v>0</v>
          </cell>
          <cell r="N610">
            <v>0</v>
          </cell>
          <cell r="O610">
            <v>127.5</v>
          </cell>
          <cell r="P610">
            <v>3587.5</v>
          </cell>
          <cell r="Q610" t="str">
            <v xml:space="preserve">AFFL ITEM                   </v>
          </cell>
          <cell r="R610" t="str">
            <v xml:space="preserve">061 </v>
          </cell>
        </row>
        <row r="611">
          <cell r="A611" t="str">
            <v>H45011AW</v>
          </cell>
          <cell r="B611" t="e">
            <v>#N/A</v>
          </cell>
          <cell r="C611" t="str">
            <v xml:space="preserve">ULTRASOUND DIST       </v>
          </cell>
          <cell r="D611">
            <v>-10500</v>
          </cell>
          <cell r="E611" t="e">
            <v>#N/A</v>
          </cell>
          <cell r="F611">
            <v>0</v>
          </cell>
          <cell r="G611">
            <v>-10500</v>
          </cell>
          <cell r="H611">
            <v>0</v>
          </cell>
          <cell r="I611">
            <v>0</v>
          </cell>
          <cell r="J611">
            <v>0</v>
          </cell>
          <cell r="K611">
            <v>-10500</v>
          </cell>
          <cell r="L611">
            <v>0</v>
          </cell>
          <cell r="M611">
            <v>0</v>
          </cell>
          <cell r="N611">
            <v>0</v>
          </cell>
          <cell r="O611">
            <v>131.25</v>
          </cell>
          <cell r="P611">
            <v>5381.25</v>
          </cell>
          <cell r="Q611" t="str">
            <v xml:space="preserve">AFFL ITEM                   </v>
          </cell>
          <cell r="R611" t="str">
            <v xml:space="preserve">061 </v>
          </cell>
        </row>
        <row r="612">
          <cell r="A612" t="str">
            <v>H45011AY</v>
          </cell>
          <cell r="B612" t="e">
            <v>#N/A</v>
          </cell>
          <cell r="C612" t="str">
            <v xml:space="preserve">Demo-U/S              </v>
          </cell>
          <cell r="D612">
            <v>10762.44</v>
          </cell>
          <cell r="E612">
            <v>0</v>
          </cell>
          <cell r="F612">
            <v>0</v>
          </cell>
          <cell r="G612">
            <v>10762.44</v>
          </cell>
          <cell r="H612">
            <v>10762.44</v>
          </cell>
          <cell r="I612">
            <v>0</v>
          </cell>
          <cell r="J612">
            <v>0</v>
          </cell>
          <cell r="K612">
            <v>0</v>
          </cell>
          <cell r="L612">
            <v>0</v>
          </cell>
          <cell r="M612">
            <v>0</v>
          </cell>
          <cell r="N612">
            <v>0</v>
          </cell>
          <cell r="O612">
            <v>23.88</v>
          </cell>
          <cell r="P612">
            <v>717.5</v>
          </cell>
          <cell r="Q612" t="str">
            <v xml:space="preserve">AFFL ITEM                   </v>
          </cell>
          <cell r="R612" t="str">
            <v xml:space="preserve">061 </v>
          </cell>
        </row>
        <row r="613">
          <cell r="A613" t="str">
            <v>H45011CA</v>
          </cell>
          <cell r="B613" t="e">
            <v>#N/A</v>
          </cell>
          <cell r="C613" t="str">
            <v xml:space="preserve">ULTRASOUND DIST       </v>
          </cell>
          <cell r="D613">
            <v>133276</v>
          </cell>
          <cell r="E613">
            <v>4895</v>
          </cell>
          <cell r="F613">
            <v>0</v>
          </cell>
          <cell r="G613">
            <v>133276</v>
          </cell>
          <cell r="H613">
            <v>-272561.5</v>
          </cell>
          <cell r="I613">
            <v>0</v>
          </cell>
          <cell r="J613">
            <v>-3500</v>
          </cell>
          <cell r="K613">
            <v>571887.5</v>
          </cell>
          <cell r="L613">
            <v>-158962.5</v>
          </cell>
          <cell r="M613">
            <v>0</v>
          </cell>
          <cell r="N613">
            <v>-3587.5</v>
          </cell>
          <cell r="O613">
            <v>222.5</v>
          </cell>
          <cell r="P613">
            <v>3587.5</v>
          </cell>
          <cell r="Q613" t="str">
            <v xml:space="preserve">AFFL ITEM                   </v>
          </cell>
          <cell r="R613" t="str">
            <v xml:space="preserve">061 </v>
          </cell>
        </row>
        <row r="614">
          <cell r="A614" t="str">
            <v>H45011CA</v>
          </cell>
          <cell r="B614" t="e">
            <v>#N/A</v>
          </cell>
          <cell r="C614" t="str">
            <v xml:space="preserve">Demo-U/S              </v>
          </cell>
          <cell r="D614">
            <v>98758.5</v>
          </cell>
          <cell r="E614">
            <v>0</v>
          </cell>
          <cell r="F614">
            <v>0</v>
          </cell>
          <cell r="G614">
            <v>98758.5</v>
          </cell>
          <cell r="H614">
            <v>136325</v>
          </cell>
          <cell r="I614">
            <v>0</v>
          </cell>
          <cell r="J614">
            <v>0</v>
          </cell>
          <cell r="K614">
            <v>0</v>
          </cell>
          <cell r="L614">
            <v>-33979</v>
          </cell>
          <cell r="M614">
            <v>0</v>
          </cell>
          <cell r="N614">
            <v>-3587.5</v>
          </cell>
          <cell r="O614">
            <v>222.5</v>
          </cell>
          <cell r="P614">
            <v>3587.5</v>
          </cell>
          <cell r="Q614" t="str">
            <v xml:space="preserve">AFFL ITEM                   </v>
          </cell>
          <cell r="R614" t="str">
            <v xml:space="preserve">061 </v>
          </cell>
        </row>
        <row r="615">
          <cell r="A615" t="str">
            <v>H45011CA</v>
          </cell>
          <cell r="B615" t="e">
            <v>#N/A</v>
          </cell>
          <cell r="C615" t="str">
            <v xml:space="preserve">INTL ULTRA            </v>
          </cell>
          <cell r="D615">
            <v>35875</v>
          </cell>
          <cell r="F615">
            <v>0</v>
          </cell>
          <cell r="G615">
            <v>35875</v>
          </cell>
          <cell r="H615">
            <v>114800</v>
          </cell>
          <cell r="I615">
            <v>0</v>
          </cell>
          <cell r="J615">
            <v>0</v>
          </cell>
          <cell r="K615">
            <v>0</v>
          </cell>
          <cell r="L615">
            <v>-75337.5</v>
          </cell>
          <cell r="M615">
            <v>0</v>
          </cell>
          <cell r="N615">
            <v>-3587.5</v>
          </cell>
          <cell r="O615">
            <v>222.5</v>
          </cell>
          <cell r="P615">
            <v>3587.5</v>
          </cell>
          <cell r="Q615" t="str">
            <v xml:space="preserve">AFFL ITEM                   </v>
          </cell>
          <cell r="R615" t="str">
            <v xml:space="preserve">061 </v>
          </cell>
        </row>
        <row r="616">
          <cell r="A616" t="str">
            <v>H45011CA</v>
          </cell>
          <cell r="B616" t="e">
            <v>#N/A</v>
          </cell>
          <cell r="C616" t="str">
            <v xml:space="preserve">Consign-U/S           </v>
          </cell>
          <cell r="D616">
            <v>7175</v>
          </cell>
          <cell r="F616">
            <v>0</v>
          </cell>
          <cell r="G616">
            <v>7175</v>
          </cell>
          <cell r="H616">
            <v>0</v>
          </cell>
          <cell r="I616">
            <v>0</v>
          </cell>
          <cell r="J616">
            <v>0</v>
          </cell>
          <cell r="K616">
            <v>0</v>
          </cell>
          <cell r="L616">
            <v>0</v>
          </cell>
          <cell r="M616">
            <v>0</v>
          </cell>
          <cell r="N616">
            <v>7175</v>
          </cell>
          <cell r="O616">
            <v>222.5</v>
          </cell>
          <cell r="P616">
            <v>3587.5</v>
          </cell>
          <cell r="Q616" t="str">
            <v xml:space="preserve">AFFL ITEM                   </v>
          </cell>
          <cell r="R616" t="str">
            <v xml:space="preserve">061 </v>
          </cell>
        </row>
        <row r="617">
          <cell r="A617" t="str">
            <v>H45011CD</v>
          </cell>
          <cell r="B617" t="e">
            <v>#N/A</v>
          </cell>
          <cell r="C617" t="str">
            <v xml:space="preserve">ULTRASOUND DIST       </v>
          </cell>
          <cell r="D617">
            <v>-5000</v>
          </cell>
          <cell r="E617" t="e">
            <v>#N/A</v>
          </cell>
          <cell r="F617">
            <v>0</v>
          </cell>
          <cell r="G617">
            <v>-5000</v>
          </cell>
          <cell r="H617">
            <v>0</v>
          </cell>
          <cell r="I617">
            <v>0</v>
          </cell>
          <cell r="J617">
            <v>0</v>
          </cell>
          <cell r="K617">
            <v>-5000</v>
          </cell>
          <cell r="L617">
            <v>0</v>
          </cell>
          <cell r="M617">
            <v>0</v>
          </cell>
          <cell r="N617">
            <v>0</v>
          </cell>
          <cell r="O617">
            <v>63.5</v>
          </cell>
          <cell r="P617">
            <v>717.5</v>
          </cell>
          <cell r="Q617" t="str">
            <v xml:space="preserve">AFFL ITEM                   </v>
          </cell>
          <cell r="R617" t="str">
            <v xml:space="preserve">061 </v>
          </cell>
        </row>
        <row r="618">
          <cell r="A618" t="str">
            <v>H45011CF</v>
          </cell>
          <cell r="B618" t="str">
            <v>5.25" 5.2GB MO DRIVER</v>
          </cell>
          <cell r="C618" t="str">
            <v xml:space="preserve">Demo-U/S              </v>
          </cell>
          <cell r="D618">
            <v>30532.28</v>
          </cell>
          <cell r="E618">
            <v>19340</v>
          </cell>
          <cell r="F618">
            <v>0</v>
          </cell>
          <cell r="G618">
            <v>30532.28</v>
          </cell>
          <cell r="H618">
            <v>34862.92</v>
          </cell>
          <cell r="I618">
            <v>0</v>
          </cell>
          <cell r="J618">
            <v>0</v>
          </cell>
          <cell r="K618">
            <v>0</v>
          </cell>
          <cell r="L618">
            <v>-4330.6400000000003</v>
          </cell>
          <cell r="M618">
            <v>0</v>
          </cell>
          <cell r="N618">
            <v>0</v>
          </cell>
          <cell r="O618">
            <v>1400.94</v>
          </cell>
          <cell r="P618">
            <v>896.875</v>
          </cell>
          <cell r="Q618" t="str">
            <v xml:space="preserve">AFFL ITEM                   </v>
          </cell>
          <cell r="R618" t="str">
            <v xml:space="preserve">061 </v>
          </cell>
        </row>
        <row r="619">
          <cell r="A619" t="str">
            <v>H45011CF</v>
          </cell>
          <cell r="B619" t="str">
            <v>5.25" 5.2GB MO DRIVER</v>
          </cell>
          <cell r="C619" t="str">
            <v xml:space="preserve">ULTRASOUND DIST       </v>
          </cell>
          <cell r="D619">
            <v>31826.69</v>
          </cell>
          <cell r="E619">
            <v>18094.439999999999</v>
          </cell>
          <cell r="F619">
            <v>0</v>
          </cell>
          <cell r="G619">
            <v>31826.69</v>
          </cell>
          <cell r="H619">
            <v>-66243.460000000006</v>
          </cell>
          <cell r="I619">
            <v>0</v>
          </cell>
          <cell r="J619">
            <v>-37000</v>
          </cell>
          <cell r="K619">
            <v>173409.61</v>
          </cell>
          <cell r="L619">
            <v>-38339.46</v>
          </cell>
          <cell r="M619">
            <v>0</v>
          </cell>
          <cell r="N619">
            <v>0</v>
          </cell>
          <cell r="O619">
            <v>1400.94</v>
          </cell>
          <cell r="P619">
            <v>896.875</v>
          </cell>
          <cell r="Q619" t="str">
            <v xml:space="preserve">AFFL ITEM                   </v>
          </cell>
          <cell r="R619" t="str">
            <v xml:space="preserve">061 </v>
          </cell>
        </row>
        <row r="620">
          <cell r="A620" t="str">
            <v>H45011CF</v>
          </cell>
          <cell r="B620" t="str">
            <v>5.25" 5.2GB MO DRIVER</v>
          </cell>
          <cell r="C620" t="str">
            <v xml:space="preserve">INTL ULTRA            </v>
          </cell>
          <cell r="D620">
            <v>12159.01</v>
          </cell>
          <cell r="F620">
            <v>0</v>
          </cell>
          <cell r="G620">
            <v>12159.01</v>
          </cell>
          <cell r="H620">
            <v>26790.95</v>
          </cell>
          <cell r="I620">
            <v>0</v>
          </cell>
          <cell r="J620">
            <v>0</v>
          </cell>
          <cell r="K620">
            <v>0</v>
          </cell>
          <cell r="L620">
            <v>-13363.5</v>
          </cell>
          <cell r="M620">
            <v>0</v>
          </cell>
          <cell r="N620">
            <v>-1268.44</v>
          </cell>
          <cell r="O620">
            <v>1400.94</v>
          </cell>
          <cell r="P620">
            <v>896.875</v>
          </cell>
          <cell r="Q620" t="str">
            <v xml:space="preserve">AFFL ITEM                   </v>
          </cell>
          <cell r="R620" t="str">
            <v xml:space="preserve">061 </v>
          </cell>
        </row>
        <row r="621">
          <cell r="A621" t="str">
            <v>H45011CG</v>
          </cell>
          <cell r="B621" t="str">
            <v>650MB CD-R DRIVER</v>
          </cell>
          <cell r="C621" t="str">
            <v xml:space="preserve">ULTRASOUND DIST       </v>
          </cell>
          <cell r="D621">
            <v>5145.25</v>
          </cell>
          <cell r="E621">
            <v>790</v>
          </cell>
          <cell r="F621">
            <v>0</v>
          </cell>
          <cell r="G621">
            <v>5145.25</v>
          </cell>
          <cell r="H621">
            <v>-21616.02</v>
          </cell>
          <cell r="I621">
            <v>0</v>
          </cell>
          <cell r="J621">
            <v>0</v>
          </cell>
          <cell r="K621">
            <v>31481.1</v>
          </cell>
          <cell r="L621">
            <v>-4719.83</v>
          </cell>
          <cell r="M621">
            <v>0</v>
          </cell>
          <cell r="N621">
            <v>0</v>
          </cell>
          <cell r="O621">
            <v>190.73</v>
          </cell>
          <cell r="P621">
            <v>717.5</v>
          </cell>
          <cell r="Q621" t="str">
            <v xml:space="preserve">AFFL ITEM                   </v>
          </cell>
          <cell r="R621" t="str">
            <v xml:space="preserve">061 </v>
          </cell>
        </row>
        <row r="622">
          <cell r="A622" t="str">
            <v>H45011CG</v>
          </cell>
          <cell r="B622" t="str">
            <v>650MB CD-R DRIVER</v>
          </cell>
          <cell r="C622" t="str">
            <v xml:space="preserve">Demo-U/S              </v>
          </cell>
          <cell r="D622">
            <v>14626.6</v>
          </cell>
          <cell r="E622">
            <v>10770</v>
          </cell>
          <cell r="F622">
            <v>0</v>
          </cell>
          <cell r="G622">
            <v>14626.6</v>
          </cell>
          <cell r="H622">
            <v>15783.82</v>
          </cell>
          <cell r="I622">
            <v>0</v>
          </cell>
          <cell r="J622">
            <v>0</v>
          </cell>
          <cell r="K622">
            <v>0</v>
          </cell>
          <cell r="L622">
            <v>-1157.22</v>
          </cell>
          <cell r="M622">
            <v>0</v>
          </cell>
          <cell r="N622">
            <v>0</v>
          </cell>
          <cell r="O622">
            <v>190.73</v>
          </cell>
          <cell r="P622">
            <v>717.5</v>
          </cell>
          <cell r="Q622" t="str">
            <v xml:space="preserve">AFFL ITEM                   </v>
          </cell>
          <cell r="R622" t="str">
            <v xml:space="preserve">061 </v>
          </cell>
        </row>
        <row r="623">
          <cell r="A623" t="str">
            <v>H45011EB</v>
          </cell>
          <cell r="B623" t="e">
            <v>#N/A</v>
          </cell>
          <cell r="C623" t="str">
            <v xml:space="preserve">ULTRASOUND DIST       </v>
          </cell>
          <cell r="D623">
            <v>-11292.02</v>
          </cell>
          <cell r="E623" t="e">
            <v>#N/A</v>
          </cell>
          <cell r="F623">
            <v>0</v>
          </cell>
          <cell r="G623">
            <v>-11292.02</v>
          </cell>
          <cell r="H623">
            <v>0</v>
          </cell>
          <cell r="I623">
            <v>0</v>
          </cell>
          <cell r="J623">
            <v>0</v>
          </cell>
          <cell r="K623">
            <v>0</v>
          </cell>
          <cell r="L623">
            <v>-11292.02</v>
          </cell>
          <cell r="M623">
            <v>0</v>
          </cell>
          <cell r="N623">
            <v>0</v>
          </cell>
          <cell r="O623">
            <v>0</v>
          </cell>
          <cell r="P623">
            <v>0</v>
          </cell>
          <cell r="Q623" t="str">
            <v xml:space="preserve">                            </v>
          </cell>
          <cell r="R623" t="str">
            <v xml:space="preserve">    </v>
          </cell>
        </row>
        <row r="624">
          <cell r="A624" t="str">
            <v>H45011EC</v>
          </cell>
          <cell r="B624" t="e">
            <v>#N/A</v>
          </cell>
          <cell r="C624" t="str">
            <v xml:space="preserve">Demo-U/S              </v>
          </cell>
          <cell r="D624">
            <v>-11292.02</v>
          </cell>
          <cell r="E624">
            <v>0</v>
          </cell>
          <cell r="F624">
            <v>0</v>
          </cell>
          <cell r="G624">
            <v>-11292.02</v>
          </cell>
          <cell r="H624">
            <v>0</v>
          </cell>
          <cell r="I624">
            <v>0</v>
          </cell>
          <cell r="J624">
            <v>0</v>
          </cell>
          <cell r="K624">
            <v>0</v>
          </cell>
          <cell r="L624">
            <v>-11292.02</v>
          </cell>
          <cell r="M624">
            <v>0</v>
          </cell>
          <cell r="N624">
            <v>0</v>
          </cell>
          <cell r="O624">
            <v>0</v>
          </cell>
          <cell r="P624">
            <v>0</v>
          </cell>
          <cell r="Q624" t="str">
            <v xml:space="preserve">                            </v>
          </cell>
          <cell r="R624" t="str">
            <v xml:space="preserve">    </v>
          </cell>
        </row>
        <row r="625">
          <cell r="A625" t="str">
            <v>H45011ED</v>
          </cell>
          <cell r="B625" t="str">
            <v>VIVID 3 EXPERT CONSOLE</v>
          </cell>
          <cell r="C625" t="str">
            <v xml:space="preserve">ULTRASOUND DIST       </v>
          </cell>
          <cell r="D625">
            <v>-37767.589999999997</v>
          </cell>
          <cell r="E625" t="e">
            <v>#N/A</v>
          </cell>
          <cell r="F625">
            <v>0</v>
          </cell>
          <cell r="G625">
            <v>-37767.589999999997</v>
          </cell>
          <cell r="H625">
            <v>-1816288.62</v>
          </cell>
          <cell r="I625">
            <v>0</v>
          </cell>
          <cell r="J625">
            <v>-26260.5</v>
          </cell>
          <cell r="K625">
            <v>2914071.19</v>
          </cell>
          <cell r="L625">
            <v>-1084529.76</v>
          </cell>
          <cell r="M625">
            <v>0</v>
          </cell>
          <cell r="N625">
            <v>-24759.9</v>
          </cell>
          <cell r="O625">
            <v>18656.509999999998</v>
          </cell>
          <cell r="P625">
            <v>24759.9</v>
          </cell>
          <cell r="Q625" t="str">
            <v xml:space="preserve">AFFL ITEM                   </v>
          </cell>
          <cell r="R625" t="str">
            <v xml:space="preserve">060 </v>
          </cell>
        </row>
        <row r="626">
          <cell r="A626" t="str">
            <v>H45011ED</v>
          </cell>
          <cell r="B626" t="str">
            <v>VIVID 3 EXPERT CONSOLE</v>
          </cell>
          <cell r="C626" t="str">
            <v xml:space="preserve">INTL ULTRA            </v>
          </cell>
          <cell r="D626">
            <v>271327.21000000002</v>
          </cell>
          <cell r="F626">
            <v>0</v>
          </cell>
          <cell r="G626">
            <v>271327.21000000002</v>
          </cell>
          <cell r="H626">
            <v>926995.6</v>
          </cell>
          <cell r="I626">
            <v>0</v>
          </cell>
          <cell r="J626">
            <v>0</v>
          </cell>
          <cell r="K626">
            <v>0</v>
          </cell>
          <cell r="L626">
            <v>-628751.38</v>
          </cell>
          <cell r="M626">
            <v>0</v>
          </cell>
          <cell r="N626">
            <v>-26917.01</v>
          </cell>
          <cell r="O626">
            <v>18656.509999999998</v>
          </cell>
          <cell r="P626">
            <v>24759.9</v>
          </cell>
          <cell r="Q626" t="str">
            <v xml:space="preserve">AFFL ITEM                   </v>
          </cell>
          <cell r="R626" t="str">
            <v xml:space="preserve">060 </v>
          </cell>
        </row>
        <row r="627">
          <cell r="A627" t="str">
            <v>H45011ED</v>
          </cell>
          <cell r="B627" t="str">
            <v>VIVID 3 EXPERT CONSOLE</v>
          </cell>
          <cell r="C627" t="str">
            <v xml:space="preserve">FIELD-U/S             </v>
          </cell>
          <cell r="D627">
            <v>24759.9</v>
          </cell>
          <cell r="F627">
            <v>0</v>
          </cell>
          <cell r="G627">
            <v>24759.9</v>
          </cell>
          <cell r="H627">
            <v>24759.9</v>
          </cell>
          <cell r="I627">
            <v>0</v>
          </cell>
          <cell r="J627">
            <v>0</v>
          </cell>
          <cell r="K627">
            <v>0</v>
          </cell>
          <cell r="L627">
            <v>0</v>
          </cell>
          <cell r="M627">
            <v>0</v>
          </cell>
          <cell r="N627">
            <v>0</v>
          </cell>
          <cell r="O627">
            <v>18656.509999999998</v>
          </cell>
          <cell r="P627">
            <v>24759.9</v>
          </cell>
          <cell r="Q627" t="str">
            <v xml:space="preserve">AFFL ITEM                   </v>
          </cell>
          <cell r="R627" t="str">
            <v xml:space="preserve">060 </v>
          </cell>
        </row>
        <row r="628">
          <cell r="A628" t="str">
            <v>H45011ED</v>
          </cell>
          <cell r="B628" t="str">
            <v>VIVID 3 EXPERT CONSOLE</v>
          </cell>
          <cell r="C628" t="str">
            <v xml:space="preserve">Consign-U/S           </v>
          </cell>
          <cell r="D628">
            <v>24759.9</v>
          </cell>
          <cell r="F628">
            <v>0</v>
          </cell>
          <cell r="G628">
            <v>24759.9</v>
          </cell>
          <cell r="H628">
            <v>0</v>
          </cell>
          <cell r="I628">
            <v>0</v>
          </cell>
          <cell r="J628">
            <v>0</v>
          </cell>
          <cell r="K628">
            <v>0</v>
          </cell>
          <cell r="L628">
            <v>0</v>
          </cell>
          <cell r="M628">
            <v>0</v>
          </cell>
          <cell r="N628">
            <v>24759.9</v>
          </cell>
          <cell r="O628">
            <v>18656.509999999998</v>
          </cell>
          <cell r="P628">
            <v>24759.9</v>
          </cell>
          <cell r="Q628" t="str">
            <v xml:space="preserve">AFFL ITEM                   </v>
          </cell>
          <cell r="R628" t="str">
            <v xml:space="preserve">060 </v>
          </cell>
        </row>
        <row r="629">
          <cell r="A629" t="str">
            <v>H45011ED</v>
          </cell>
          <cell r="B629" t="str">
            <v>VIVID 3 EXPERT CONSOLE</v>
          </cell>
          <cell r="C629" t="str">
            <v xml:space="preserve">Demo-U/S              </v>
          </cell>
          <cell r="D629">
            <v>397379.63</v>
          </cell>
          <cell r="E629">
            <v>495200</v>
          </cell>
          <cell r="F629">
            <v>0</v>
          </cell>
          <cell r="G629">
            <v>397379.63</v>
          </cell>
          <cell r="H629">
            <v>763336.41</v>
          </cell>
          <cell r="I629">
            <v>0</v>
          </cell>
          <cell r="J629">
            <v>0</v>
          </cell>
          <cell r="K629">
            <v>0</v>
          </cell>
          <cell r="L629">
            <v>-365956.78</v>
          </cell>
          <cell r="M629">
            <v>0</v>
          </cell>
          <cell r="N629">
            <v>0</v>
          </cell>
          <cell r="O629">
            <v>18656.509999999998</v>
          </cell>
          <cell r="P629">
            <v>24759.9</v>
          </cell>
          <cell r="Q629" t="str">
            <v xml:space="preserve">AFFL ITEM                   </v>
          </cell>
          <cell r="R629" t="str">
            <v xml:space="preserve">060 </v>
          </cell>
        </row>
        <row r="630">
          <cell r="A630" t="str">
            <v>H45011ME</v>
          </cell>
          <cell r="B630" t="e">
            <v>#N/A</v>
          </cell>
          <cell r="C630" t="str">
            <v xml:space="preserve">ULTRASOUND DIST       </v>
          </cell>
          <cell r="D630">
            <v>12192.92</v>
          </cell>
          <cell r="E630">
            <v>4320.22</v>
          </cell>
          <cell r="F630">
            <v>0</v>
          </cell>
          <cell r="G630">
            <v>12192.92</v>
          </cell>
          <cell r="H630">
            <v>-19092.04</v>
          </cell>
          <cell r="I630">
            <v>0</v>
          </cell>
          <cell r="J630">
            <v>-653.99</v>
          </cell>
          <cell r="K630">
            <v>52082.03</v>
          </cell>
          <cell r="L630">
            <v>-20029.39</v>
          </cell>
          <cell r="M630">
            <v>0</v>
          </cell>
          <cell r="N630">
            <v>-113.69</v>
          </cell>
          <cell r="O630">
            <v>118.97</v>
          </cell>
          <cell r="P630">
            <v>151.31100000000001</v>
          </cell>
          <cell r="Q630" t="str">
            <v xml:space="preserve">AFFL ITEM                   </v>
          </cell>
          <cell r="R630" t="str">
            <v xml:space="preserve">060 </v>
          </cell>
        </row>
        <row r="631">
          <cell r="A631" t="str">
            <v>H45011PA</v>
          </cell>
          <cell r="B631" t="e">
            <v>#N/A</v>
          </cell>
          <cell r="C631" t="str">
            <v xml:space="preserve">Demo-U/S              </v>
          </cell>
          <cell r="D631">
            <v>14222.5</v>
          </cell>
          <cell r="E631">
            <v>0</v>
          </cell>
          <cell r="F631">
            <v>0</v>
          </cell>
          <cell r="G631">
            <v>14222.5</v>
          </cell>
          <cell r="H631">
            <v>22678.95</v>
          </cell>
          <cell r="I631">
            <v>0</v>
          </cell>
          <cell r="J631">
            <v>0</v>
          </cell>
          <cell r="K631">
            <v>0</v>
          </cell>
          <cell r="L631">
            <v>-8456.4500000000007</v>
          </cell>
          <cell r="M631">
            <v>0</v>
          </cell>
          <cell r="N631">
            <v>0</v>
          </cell>
          <cell r="O631">
            <v>666.19</v>
          </cell>
          <cell r="P631">
            <v>512.54999999999995</v>
          </cell>
          <cell r="Q631" t="str">
            <v xml:space="preserve">PRINTER                     </v>
          </cell>
          <cell r="R631" t="str">
            <v xml:space="preserve">063 </v>
          </cell>
        </row>
        <row r="632">
          <cell r="A632" t="str">
            <v>H45011PA</v>
          </cell>
          <cell r="B632" t="e">
            <v>#N/A</v>
          </cell>
          <cell r="C632" t="str">
            <v xml:space="preserve">ULTRASOUND DIST       </v>
          </cell>
          <cell r="D632">
            <v>17076.18</v>
          </cell>
          <cell r="E632">
            <v>14656.18</v>
          </cell>
          <cell r="F632">
            <v>3075.3</v>
          </cell>
          <cell r="G632">
            <v>14000.88</v>
          </cell>
          <cell r="H632">
            <v>-31583.35</v>
          </cell>
          <cell r="I632">
            <v>0</v>
          </cell>
          <cell r="J632">
            <v>0</v>
          </cell>
          <cell r="K632">
            <v>73963.679999999993</v>
          </cell>
          <cell r="L632">
            <v>-28379.45</v>
          </cell>
          <cell r="M632">
            <v>0</v>
          </cell>
          <cell r="N632">
            <v>0</v>
          </cell>
          <cell r="O632">
            <v>666.19</v>
          </cell>
          <cell r="P632">
            <v>512.54999999999995</v>
          </cell>
          <cell r="Q632" t="str">
            <v xml:space="preserve">PRINTER                     </v>
          </cell>
          <cell r="R632" t="str">
            <v xml:space="preserve">063 </v>
          </cell>
        </row>
        <row r="633">
          <cell r="A633" t="str">
            <v>H45011PD</v>
          </cell>
          <cell r="B633" t="str">
            <v>VIVID 3 PRO CONSOLE</v>
          </cell>
          <cell r="C633" t="str">
            <v xml:space="preserve">ULTRASOUND DIST       </v>
          </cell>
          <cell r="D633">
            <v>104215.53</v>
          </cell>
          <cell r="E633">
            <v>54261.39</v>
          </cell>
          <cell r="F633">
            <v>0</v>
          </cell>
          <cell r="G633">
            <v>104215.53</v>
          </cell>
          <cell r="H633">
            <v>-870388.77</v>
          </cell>
          <cell r="I633">
            <v>0</v>
          </cell>
          <cell r="J633">
            <v>-46970</v>
          </cell>
          <cell r="K633">
            <v>1534896.21</v>
          </cell>
          <cell r="L633">
            <v>-513321.91</v>
          </cell>
          <cell r="M633">
            <v>0</v>
          </cell>
          <cell r="N633">
            <v>0</v>
          </cell>
          <cell r="O633">
            <v>18135.669999999998</v>
          </cell>
          <cell r="P633">
            <v>24072.125</v>
          </cell>
          <cell r="Q633" t="str">
            <v xml:space="preserve">AFFL ITEM                   </v>
          </cell>
          <cell r="R633" t="str">
            <v xml:space="preserve">060 </v>
          </cell>
        </row>
        <row r="634">
          <cell r="A634" t="str">
            <v>H45011PD</v>
          </cell>
          <cell r="B634" t="str">
            <v>VIVID 3 PRO CONSOLE</v>
          </cell>
          <cell r="C634" t="str">
            <v xml:space="preserve">Consign-U/S           </v>
          </cell>
          <cell r="D634">
            <v>24072.13</v>
          </cell>
          <cell r="F634">
            <v>0</v>
          </cell>
          <cell r="G634">
            <v>24072.13</v>
          </cell>
          <cell r="H634">
            <v>0</v>
          </cell>
          <cell r="I634">
            <v>0</v>
          </cell>
          <cell r="J634">
            <v>0</v>
          </cell>
          <cell r="K634">
            <v>0</v>
          </cell>
          <cell r="L634">
            <v>0</v>
          </cell>
          <cell r="M634">
            <v>0</v>
          </cell>
          <cell r="N634">
            <v>24072.13</v>
          </cell>
          <cell r="O634">
            <v>18135.669999999998</v>
          </cell>
          <cell r="P634">
            <v>24072.125</v>
          </cell>
          <cell r="Q634" t="str">
            <v xml:space="preserve">AFFL ITEM                   </v>
          </cell>
          <cell r="R634" t="str">
            <v xml:space="preserve">060 </v>
          </cell>
        </row>
        <row r="635">
          <cell r="A635" t="str">
            <v>H45011PD</v>
          </cell>
          <cell r="B635" t="str">
            <v>VIVID 3 PRO CONSOLE</v>
          </cell>
          <cell r="C635" t="str">
            <v xml:space="preserve">Demo-U/S              </v>
          </cell>
          <cell r="D635">
            <v>403216.83</v>
          </cell>
          <cell r="E635">
            <v>395232</v>
          </cell>
          <cell r="F635">
            <v>0</v>
          </cell>
          <cell r="G635">
            <v>403216.83</v>
          </cell>
          <cell r="H635">
            <v>693922.64</v>
          </cell>
          <cell r="I635">
            <v>0</v>
          </cell>
          <cell r="J635">
            <v>0</v>
          </cell>
          <cell r="K635">
            <v>0</v>
          </cell>
          <cell r="L635">
            <v>-266633.68</v>
          </cell>
          <cell r="M635">
            <v>0</v>
          </cell>
          <cell r="N635">
            <v>-24072.13</v>
          </cell>
          <cell r="O635">
            <v>18135.669999999998</v>
          </cell>
          <cell r="P635">
            <v>24072.125</v>
          </cell>
          <cell r="Q635" t="str">
            <v xml:space="preserve">AFFL ITEM                   </v>
          </cell>
          <cell r="R635" t="str">
            <v xml:space="preserve">060 </v>
          </cell>
        </row>
        <row r="636">
          <cell r="A636" t="str">
            <v>H45011SZ</v>
          </cell>
          <cell r="B636" t="str">
            <v>m3s probe</v>
          </cell>
          <cell r="C636" t="str">
            <v xml:space="preserve">Demo-U/S              </v>
          </cell>
          <cell r="D636">
            <v>157861.12</v>
          </cell>
          <cell r="E636">
            <v>60881</v>
          </cell>
          <cell r="F636">
            <v>0</v>
          </cell>
          <cell r="G636">
            <v>157861.12</v>
          </cell>
          <cell r="H636">
            <v>197008.07</v>
          </cell>
          <cell r="I636">
            <v>0</v>
          </cell>
          <cell r="J636">
            <v>0</v>
          </cell>
          <cell r="K636">
            <v>0</v>
          </cell>
          <cell r="L636">
            <v>-39146.949999999997</v>
          </cell>
          <cell r="M636">
            <v>0</v>
          </cell>
          <cell r="N636">
            <v>0</v>
          </cell>
          <cell r="O636">
            <v>379.16</v>
          </cell>
          <cell r="P636">
            <v>2646.694</v>
          </cell>
          <cell r="Q636" t="str">
            <v xml:space="preserve">AFFL ITEM                   </v>
          </cell>
          <cell r="R636" t="str">
            <v xml:space="preserve">062 </v>
          </cell>
        </row>
        <row r="637">
          <cell r="A637" t="str">
            <v>H45011SZ</v>
          </cell>
          <cell r="B637" t="e">
            <v>#N/A</v>
          </cell>
          <cell r="C637" t="str">
            <v xml:space="preserve">INTL ULTRA            </v>
          </cell>
          <cell r="D637">
            <v>33738.21</v>
          </cell>
          <cell r="F637">
            <v>0</v>
          </cell>
          <cell r="G637">
            <v>33738.21</v>
          </cell>
          <cell r="H637">
            <v>64170.42</v>
          </cell>
          <cell r="I637">
            <v>0</v>
          </cell>
          <cell r="J637">
            <v>0</v>
          </cell>
          <cell r="K637">
            <v>0</v>
          </cell>
          <cell r="L637">
            <v>-30432.21</v>
          </cell>
          <cell r="M637">
            <v>0</v>
          </cell>
          <cell r="N637">
            <v>0</v>
          </cell>
          <cell r="O637">
            <v>379.16</v>
          </cell>
          <cell r="P637">
            <v>2646.694</v>
          </cell>
          <cell r="Q637" t="str">
            <v xml:space="preserve">AFFL ITEM                   </v>
          </cell>
          <cell r="R637" t="str">
            <v xml:space="preserve">062 </v>
          </cell>
        </row>
        <row r="638">
          <cell r="A638" t="str">
            <v>H45011SZ</v>
          </cell>
          <cell r="B638" t="e">
            <v>#N/A</v>
          </cell>
          <cell r="C638" t="str">
            <v xml:space="preserve">ULTRASOUND DIST       </v>
          </cell>
          <cell r="D638">
            <v>-251866.32</v>
          </cell>
          <cell r="E638">
            <v>8204.32</v>
          </cell>
          <cell r="F638">
            <v>5952.7</v>
          </cell>
          <cell r="G638">
            <v>-257819.02</v>
          </cell>
          <cell r="H638">
            <v>-274411.95</v>
          </cell>
          <cell r="I638">
            <v>0</v>
          </cell>
          <cell r="J638">
            <v>-30238.58</v>
          </cell>
          <cell r="K638">
            <v>334765.46000000002</v>
          </cell>
          <cell r="L638">
            <v>-287933.95</v>
          </cell>
          <cell r="M638">
            <v>0</v>
          </cell>
          <cell r="N638">
            <v>0</v>
          </cell>
          <cell r="O638">
            <v>379.16</v>
          </cell>
          <cell r="P638">
            <v>2646.694</v>
          </cell>
          <cell r="Q638" t="str">
            <v xml:space="preserve">AFFL ITEM                   </v>
          </cell>
          <cell r="R638" t="str">
            <v xml:space="preserve">062 </v>
          </cell>
        </row>
        <row r="639">
          <cell r="A639" t="str">
            <v>H45012EH</v>
          </cell>
          <cell r="B639" t="e">
            <v>#N/A</v>
          </cell>
          <cell r="C639" t="str">
            <v xml:space="preserve">Demo-U/S              </v>
          </cell>
          <cell r="D639">
            <v>7875.38</v>
          </cell>
          <cell r="E639">
            <v>0</v>
          </cell>
          <cell r="F639">
            <v>7875.38</v>
          </cell>
          <cell r="G639">
            <v>0</v>
          </cell>
          <cell r="H639">
            <v>0</v>
          </cell>
          <cell r="I639">
            <v>0</v>
          </cell>
          <cell r="J639">
            <v>0</v>
          </cell>
          <cell r="K639">
            <v>0</v>
          </cell>
          <cell r="L639">
            <v>0</v>
          </cell>
          <cell r="M639">
            <v>0</v>
          </cell>
          <cell r="N639">
            <v>0</v>
          </cell>
          <cell r="O639">
            <v>0</v>
          </cell>
          <cell r="P639">
            <v>0</v>
          </cell>
          <cell r="Q639" t="str">
            <v xml:space="preserve">                            </v>
          </cell>
          <cell r="R639" t="str">
            <v xml:space="preserve">    </v>
          </cell>
        </row>
        <row r="640">
          <cell r="A640" t="str">
            <v>H45202AG</v>
          </cell>
          <cell r="B640" t="e">
            <v>#N/A</v>
          </cell>
          <cell r="C640" t="str">
            <v xml:space="preserve">Demo-U/S              </v>
          </cell>
          <cell r="D640">
            <v>46287.040000000001</v>
          </cell>
          <cell r="E640">
            <v>5785.88</v>
          </cell>
          <cell r="F640">
            <v>43394.1</v>
          </cell>
          <cell r="G640">
            <v>2892.94</v>
          </cell>
          <cell r="H640">
            <v>0</v>
          </cell>
          <cell r="I640">
            <v>0</v>
          </cell>
          <cell r="J640">
            <v>0</v>
          </cell>
          <cell r="K640">
            <v>0</v>
          </cell>
          <cell r="L640">
            <v>0</v>
          </cell>
          <cell r="M640">
            <v>0</v>
          </cell>
          <cell r="N640">
            <v>2892.94</v>
          </cell>
          <cell r="O640">
            <v>1855.38</v>
          </cell>
          <cell r="P640">
            <v>2892.94</v>
          </cell>
          <cell r="Q640" t="str">
            <v xml:space="preserve">7.0M LINEAR                 </v>
          </cell>
          <cell r="R640" t="str">
            <v xml:space="preserve">040 </v>
          </cell>
        </row>
        <row r="641">
          <cell r="A641" t="str">
            <v>H45202BT</v>
          </cell>
          <cell r="B641" t="e">
            <v>#N/A</v>
          </cell>
          <cell r="C641" t="str">
            <v xml:space="preserve">Consign-U/S           </v>
          </cell>
          <cell r="D641">
            <v>31557</v>
          </cell>
          <cell r="F641">
            <v>31557</v>
          </cell>
          <cell r="G641">
            <v>0</v>
          </cell>
          <cell r="H641">
            <v>0</v>
          </cell>
          <cell r="I641">
            <v>0</v>
          </cell>
          <cell r="J641">
            <v>0</v>
          </cell>
          <cell r="K641">
            <v>0</v>
          </cell>
          <cell r="L641">
            <v>0</v>
          </cell>
          <cell r="M641">
            <v>0</v>
          </cell>
          <cell r="N641">
            <v>0</v>
          </cell>
          <cell r="O641">
            <v>15778.5</v>
          </cell>
          <cell r="P641">
            <v>15778.5</v>
          </cell>
          <cell r="Q641" t="str">
            <v xml:space="preserve">TE PROBE                    </v>
          </cell>
          <cell r="R641" t="str">
            <v xml:space="preserve">039 </v>
          </cell>
        </row>
        <row r="642">
          <cell r="A642" t="str">
            <v>H45202CC</v>
          </cell>
          <cell r="B642" t="e">
            <v>#N/A</v>
          </cell>
          <cell r="C642" t="str">
            <v xml:space="preserve">ULTRASOUND DIST       </v>
          </cell>
          <cell r="D642">
            <v>88078.87</v>
          </cell>
          <cell r="E642">
            <v>45373.34</v>
          </cell>
          <cell r="F642">
            <v>88078.87</v>
          </cell>
          <cell r="G642">
            <v>0</v>
          </cell>
          <cell r="H642">
            <v>0</v>
          </cell>
          <cell r="I642">
            <v>0</v>
          </cell>
          <cell r="J642">
            <v>0</v>
          </cell>
          <cell r="K642">
            <v>0</v>
          </cell>
          <cell r="L642">
            <v>0</v>
          </cell>
          <cell r="M642">
            <v>0</v>
          </cell>
          <cell r="N642">
            <v>0</v>
          </cell>
          <cell r="O642">
            <v>2669.02</v>
          </cell>
          <cell r="P642">
            <v>5181.1099999999997</v>
          </cell>
          <cell r="Q642" t="str">
            <v xml:space="preserve">AFFL ITEM                   </v>
          </cell>
          <cell r="R642" t="str">
            <v xml:space="preserve">040 </v>
          </cell>
        </row>
        <row r="643">
          <cell r="A643" t="str">
            <v>H45202CD</v>
          </cell>
          <cell r="B643" t="e">
            <v>#N/A</v>
          </cell>
          <cell r="C643" t="str">
            <v xml:space="preserve">ULTRASOUND DIST       </v>
          </cell>
          <cell r="D643">
            <v>-7185.28</v>
          </cell>
          <cell r="E643" t="e">
            <v>#N/A</v>
          </cell>
          <cell r="F643">
            <v>0</v>
          </cell>
          <cell r="G643">
            <v>-7185.28</v>
          </cell>
          <cell r="H643">
            <v>-3592.64</v>
          </cell>
          <cell r="I643">
            <v>0</v>
          </cell>
          <cell r="J643">
            <v>0</v>
          </cell>
          <cell r="K643">
            <v>0</v>
          </cell>
          <cell r="L643">
            <v>-3592.64</v>
          </cell>
          <cell r="M643">
            <v>0</v>
          </cell>
          <cell r="N643">
            <v>0</v>
          </cell>
          <cell r="O643">
            <v>2500.7199999999998</v>
          </cell>
          <cell r="P643">
            <v>3592.64</v>
          </cell>
          <cell r="Q643" t="str">
            <v xml:space="preserve">PROBE                       </v>
          </cell>
          <cell r="R643" t="str">
            <v xml:space="preserve">040 </v>
          </cell>
        </row>
        <row r="644">
          <cell r="A644" t="str">
            <v>H45202CD</v>
          </cell>
          <cell r="B644" t="e">
            <v>#N/A</v>
          </cell>
          <cell r="C644" t="str">
            <v xml:space="preserve">Demo-U/S              </v>
          </cell>
          <cell r="D644">
            <v>7185.28</v>
          </cell>
          <cell r="E644">
            <v>3247</v>
          </cell>
          <cell r="F644">
            <v>3592.64</v>
          </cell>
          <cell r="G644">
            <v>3592.64</v>
          </cell>
          <cell r="H644">
            <v>3592.64</v>
          </cell>
          <cell r="I644">
            <v>0</v>
          </cell>
          <cell r="J644">
            <v>0</v>
          </cell>
          <cell r="K644">
            <v>0</v>
          </cell>
          <cell r="L644">
            <v>0</v>
          </cell>
          <cell r="M644">
            <v>0</v>
          </cell>
          <cell r="N644">
            <v>0</v>
          </cell>
          <cell r="O644">
            <v>2500.7199999999998</v>
          </cell>
          <cell r="P644">
            <v>3592.64</v>
          </cell>
          <cell r="Q644" t="str">
            <v xml:space="preserve">PROBE                       </v>
          </cell>
          <cell r="R644" t="str">
            <v xml:space="preserve">040 </v>
          </cell>
        </row>
        <row r="645">
          <cell r="A645" t="str">
            <v>H45202CE</v>
          </cell>
          <cell r="B645" t="str">
            <v>C551 Probe</v>
          </cell>
          <cell r="C645" t="str">
            <v xml:space="preserve">Demo-U/S              </v>
          </cell>
          <cell r="D645">
            <v>146058.17000000001</v>
          </cell>
          <cell r="E645">
            <v>117849.83199999999</v>
          </cell>
          <cell r="F645">
            <v>144398.42000000001</v>
          </cell>
          <cell r="G645">
            <v>1659.75</v>
          </cell>
          <cell r="H645">
            <v>0</v>
          </cell>
          <cell r="I645">
            <v>0</v>
          </cell>
          <cell r="J645">
            <v>0</v>
          </cell>
          <cell r="K645">
            <v>0</v>
          </cell>
          <cell r="L645">
            <v>1659.75</v>
          </cell>
          <cell r="M645">
            <v>0</v>
          </cell>
          <cell r="N645">
            <v>0</v>
          </cell>
          <cell r="O645">
            <v>1051.67</v>
          </cell>
          <cell r="P645">
            <v>1659.752</v>
          </cell>
          <cell r="Q645" t="str">
            <v xml:space="preserve">C551 PROBE                  </v>
          </cell>
          <cell r="R645" t="str">
            <v xml:space="preserve">040 </v>
          </cell>
        </row>
        <row r="646">
          <cell r="A646" t="str">
            <v>H45202CE</v>
          </cell>
          <cell r="B646" t="str">
            <v>C551 Probe</v>
          </cell>
          <cell r="C646" t="str">
            <v xml:space="preserve">ULTRASOUND DIST       </v>
          </cell>
          <cell r="D646">
            <v>21396.97</v>
          </cell>
          <cell r="E646">
            <v>9465.0300000000007</v>
          </cell>
          <cell r="F646">
            <v>44813.3</v>
          </cell>
          <cell r="G646">
            <v>-23416.33</v>
          </cell>
          <cell r="H646">
            <v>-25076.080000000002</v>
          </cell>
          <cell r="I646">
            <v>0</v>
          </cell>
          <cell r="J646">
            <v>0</v>
          </cell>
          <cell r="K646">
            <v>0</v>
          </cell>
          <cell r="L646">
            <v>1659.75</v>
          </cell>
          <cell r="M646">
            <v>0</v>
          </cell>
          <cell r="N646">
            <v>0</v>
          </cell>
          <cell r="O646">
            <v>1051.67</v>
          </cell>
          <cell r="P646">
            <v>1659.752</v>
          </cell>
          <cell r="Q646" t="str">
            <v xml:space="preserve">C551 PROBE                  </v>
          </cell>
          <cell r="R646" t="str">
            <v xml:space="preserve">040 </v>
          </cell>
        </row>
        <row r="647">
          <cell r="A647" t="str">
            <v>H45202CF</v>
          </cell>
          <cell r="B647" t="e">
            <v>#N/A</v>
          </cell>
          <cell r="C647" t="str">
            <v xml:space="preserve">Demo-U/S              </v>
          </cell>
          <cell r="D647">
            <v>39657.06</v>
          </cell>
          <cell r="E647">
            <v>6600.66</v>
          </cell>
          <cell r="F647">
            <v>39657.06</v>
          </cell>
          <cell r="G647">
            <v>0</v>
          </cell>
          <cell r="H647">
            <v>1724.22</v>
          </cell>
          <cell r="I647">
            <v>0</v>
          </cell>
          <cell r="J647">
            <v>0</v>
          </cell>
          <cell r="K647">
            <v>0</v>
          </cell>
          <cell r="L647">
            <v>-1724.22</v>
          </cell>
          <cell r="M647">
            <v>0</v>
          </cell>
          <cell r="N647">
            <v>0</v>
          </cell>
          <cell r="O647">
            <v>1103.8</v>
          </cell>
          <cell r="P647">
            <v>1724.22</v>
          </cell>
          <cell r="Q647" t="str">
            <v xml:space="preserve">C364 PROBE                  </v>
          </cell>
          <cell r="R647" t="str">
            <v xml:space="preserve">040 </v>
          </cell>
        </row>
        <row r="648">
          <cell r="A648" t="str">
            <v>H45202CF</v>
          </cell>
          <cell r="B648" t="e">
            <v>#N/A</v>
          </cell>
          <cell r="C648" t="str">
            <v xml:space="preserve">ULTRASOUND DIST       </v>
          </cell>
          <cell r="D648">
            <v>34484.400000000001</v>
          </cell>
          <cell r="E648">
            <v>1103.8</v>
          </cell>
          <cell r="F648">
            <v>55175.040000000001</v>
          </cell>
          <cell r="G648">
            <v>-20690.64</v>
          </cell>
          <cell r="H648">
            <v>-5172.66</v>
          </cell>
          <cell r="I648">
            <v>0</v>
          </cell>
          <cell r="J648">
            <v>0</v>
          </cell>
          <cell r="K648">
            <v>0</v>
          </cell>
          <cell r="L648">
            <v>-15517.98</v>
          </cell>
          <cell r="M648">
            <v>0</v>
          </cell>
          <cell r="N648">
            <v>0</v>
          </cell>
          <cell r="O648">
            <v>1103.8</v>
          </cell>
          <cell r="P648">
            <v>1724.22</v>
          </cell>
          <cell r="Q648" t="str">
            <v xml:space="preserve">C364 PROBE                  </v>
          </cell>
          <cell r="R648" t="str">
            <v xml:space="preserve">040 </v>
          </cell>
        </row>
        <row r="649">
          <cell r="A649" t="str">
            <v>H45202CZ</v>
          </cell>
          <cell r="B649" t="e">
            <v>#N/A</v>
          </cell>
          <cell r="C649" t="str">
            <v xml:space="preserve">ULTRASOUND DIST       </v>
          </cell>
          <cell r="D649">
            <v>73199.460000000006</v>
          </cell>
          <cell r="E649">
            <v>44362.239999999998</v>
          </cell>
          <cell r="F649">
            <v>1578.99</v>
          </cell>
          <cell r="G649">
            <v>71620.47</v>
          </cell>
          <cell r="H649">
            <v>-2238.08</v>
          </cell>
          <cell r="I649">
            <v>0</v>
          </cell>
          <cell r="J649">
            <v>0</v>
          </cell>
          <cell r="K649">
            <v>238898.39</v>
          </cell>
          <cell r="L649">
            <v>-165039.84</v>
          </cell>
          <cell r="M649">
            <v>0</v>
          </cell>
          <cell r="N649">
            <v>0</v>
          </cell>
          <cell r="O649">
            <v>871.82</v>
          </cell>
          <cell r="P649">
            <v>1119.0440000000001</v>
          </cell>
          <cell r="Q649" t="str">
            <v xml:space="preserve">AFFL ITEM                   </v>
          </cell>
          <cell r="R649" t="str">
            <v xml:space="preserve">040 </v>
          </cell>
        </row>
        <row r="650">
          <cell r="A650" t="str">
            <v>H45202DB</v>
          </cell>
          <cell r="B650" t="e">
            <v>#N/A</v>
          </cell>
          <cell r="C650" t="str">
            <v xml:space="preserve">Demo-U/S              </v>
          </cell>
          <cell r="D650">
            <v>7615.93</v>
          </cell>
          <cell r="E650">
            <v>9816.15</v>
          </cell>
          <cell r="F650">
            <v>8433.9599999999991</v>
          </cell>
          <cell r="G650">
            <v>-818.03</v>
          </cell>
          <cell r="H650">
            <v>0</v>
          </cell>
          <cell r="I650">
            <v>0</v>
          </cell>
          <cell r="J650">
            <v>0</v>
          </cell>
          <cell r="K650">
            <v>0</v>
          </cell>
          <cell r="L650">
            <v>-818.03</v>
          </cell>
          <cell r="M650">
            <v>0</v>
          </cell>
          <cell r="N650">
            <v>0</v>
          </cell>
          <cell r="O650">
            <v>1065.71</v>
          </cell>
          <cell r="P650">
            <v>818.03</v>
          </cell>
          <cell r="Q650" t="str">
            <v xml:space="preserve">H45202DB                    </v>
          </cell>
          <cell r="R650" t="str">
            <v xml:space="preserve">038 </v>
          </cell>
        </row>
        <row r="651">
          <cell r="A651" t="str">
            <v>H45202DB</v>
          </cell>
          <cell r="B651" t="e">
            <v>#N/A</v>
          </cell>
          <cell r="C651" t="str">
            <v xml:space="preserve">ULTRASOUND DIST       </v>
          </cell>
          <cell r="D651">
            <v>11461.94</v>
          </cell>
          <cell r="E651">
            <v>31971.3</v>
          </cell>
          <cell r="F651">
            <v>14337.73</v>
          </cell>
          <cell r="G651">
            <v>-2875.79</v>
          </cell>
          <cell r="H651">
            <v>-2875.79</v>
          </cell>
          <cell r="I651">
            <v>0</v>
          </cell>
          <cell r="J651">
            <v>0</v>
          </cell>
          <cell r="K651">
            <v>0</v>
          </cell>
          <cell r="L651">
            <v>0</v>
          </cell>
          <cell r="M651">
            <v>0</v>
          </cell>
          <cell r="N651">
            <v>0</v>
          </cell>
          <cell r="O651">
            <v>1065.71</v>
          </cell>
          <cell r="P651">
            <v>818.03</v>
          </cell>
          <cell r="Q651" t="str">
            <v xml:space="preserve">H45202DB                    </v>
          </cell>
          <cell r="R651" t="str">
            <v xml:space="preserve">038 </v>
          </cell>
        </row>
        <row r="652">
          <cell r="A652" t="str">
            <v>H45202DE</v>
          </cell>
          <cell r="B652" t="e">
            <v>#N/A</v>
          </cell>
          <cell r="C652" t="str">
            <v xml:space="preserve">Demo-U/S              </v>
          </cell>
          <cell r="D652">
            <v>11380.62</v>
          </cell>
          <cell r="E652">
            <v>10182.82</v>
          </cell>
          <cell r="F652">
            <v>11979.6</v>
          </cell>
          <cell r="G652">
            <v>-598.98</v>
          </cell>
          <cell r="H652">
            <v>0</v>
          </cell>
          <cell r="I652">
            <v>0</v>
          </cell>
          <cell r="J652">
            <v>0</v>
          </cell>
          <cell r="K652">
            <v>0</v>
          </cell>
          <cell r="L652">
            <v>-598.98</v>
          </cell>
          <cell r="M652">
            <v>0</v>
          </cell>
          <cell r="N652">
            <v>0</v>
          </cell>
          <cell r="O652">
            <v>850.59</v>
          </cell>
          <cell r="P652">
            <v>598.98</v>
          </cell>
          <cell r="Q652" t="str">
            <v xml:space="preserve">PROBE                       </v>
          </cell>
          <cell r="R652" t="str">
            <v xml:space="preserve">038 </v>
          </cell>
        </row>
        <row r="653">
          <cell r="A653" t="str">
            <v>H45202HP</v>
          </cell>
          <cell r="B653" t="e">
            <v>#N/A</v>
          </cell>
          <cell r="C653" t="str">
            <v xml:space="preserve">ULTRASOUND DIST       </v>
          </cell>
          <cell r="D653">
            <v>140175.35999999999</v>
          </cell>
          <cell r="E653">
            <v>15586.06</v>
          </cell>
          <cell r="F653">
            <v>140175.35999999999</v>
          </cell>
          <cell r="G653">
            <v>0</v>
          </cell>
          <cell r="H653">
            <v>0</v>
          </cell>
          <cell r="I653">
            <v>0</v>
          </cell>
          <cell r="J653">
            <v>0</v>
          </cell>
          <cell r="K653">
            <v>0</v>
          </cell>
          <cell r="L653">
            <v>0</v>
          </cell>
          <cell r="M653">
            <v>0</v>
          </cell>
          <cell r="N653">
            <v>0</v>
          </cell>
          <cell r="O653">
            <v>1113.29</v>
          </cell>
          <cell r="P653">
            <v>2190.2399999999998</v>
          </cell>
          <cell r="Q653" t="str">
            <v xml:space="preserve">L764 PROBE                  </v>
          </cell>
          <cell r="R653" t="str">
            <v xml:space="preserve">040 </v>
          </cell>
        </row>
        <row r="654">
          <cell r="A654" t="str">
            <v>H45202JG</v>
          </cell>
          <cell r="B654" t="e">
            <v>#N/A</v>
          </cell>
          <cell r="C654" t="str">
            <v xml:space="preserve">Demo-U/S              </v>
          </cell>
          <cell r="D654">
            <v>34731.599999999999</v>
          </cell>
          <cell r="E654">
            <v>40520.199999999997</v>
          </cell>
          <cell r="F654">
            <v>28943</v>
          </cell>
          <cell r="G654">
            <v>5788.6</v>
          </cell>
          <cell r="H654">
            <v>5788.6</v>
          </cell>
          <cell r="I654">
            <v>0</v>
          </cell>
          <cell r="J654">
            <v>0</v>
          </cell>
          <cell r="K654">
            <v>0</v>
          </cell>
          <cell r="L654">
            <v>0</v>
          </cell>
          <cell r="M654">
            <v>0</v>
          </cell>
          <cell r="N654">
            <v>0</v>
          </cell>
          <cell r="O654">
            <v>3155.58</v>
          </cell>
          <cell r="P654">
            <v>5788.6</v>
          </cell>
          <cell r="Q654" t="str">
            <v xml:space="preserve">AFFL ITEM                   </v>
          </cell>
          <cell r="R654" t="str">
            <v xml:space="preserve">040 </v>
          </cell>
        </row>
        <row r="655">
          <cell r="A655" t="str">
            <v>H45202JG</v>
          </cell>
          <cell r="B655" t="e">
            <v>#N/A</v>
          </cell>
          <cell r="C655" t="str">
            <v xml:space="preserve">ULTRASOUND DIST       </v>
          </cell>
          <cell r="D655">
            <v>63674.6</v>
          </cell>
          <cell r="E655">
            <v>34711.379999999997</v>
          </cell>
          <cell r="F655">
            <v>81040.399999999994</v>
          </cell>
          <cell r="G655">
            <v>-17365.8</v>
          </cell>
          <cell r="H655">
            <v>-17365.8</v>
          </cell>
          <cell r="I655">
            <v>0</v>
          </cell>
          <cell r="J655">
            <v>0</v>
          </cell>
          <cell r="K655">
            <v>0</v>
          </cell>
          <cell r="L655">
            <v>0</v>
          </cell>
          <cell r="M655">
            <v>0</v>
          </cell>
          <cell r="N655">
            <v>0</v>
          </cell>
          <cell r="O655">
            <v>3155.58</v>
          </cell>
          <cell r="P655">
            <v>5788.6</v>
          </cell>
          <cell r="Q655" t="str">
            <v xml:space="preserve">AFFL ITEM                   </v>
          </cell>
          <cell r="R655" t="str">
            <v xml:space="preserve">040 </v>
          </cell>
        </row>
        <row r="656">
          <cell r="A656" t="str">
            <v>H45202JG</v>
          </cell>
          <cell r="B656" t="e">
            <v>#N/A</v>
          </cell>
          <cell r="C656" t="str">
            <v xml:space="preserve">FIELD-U/S             </v>
          </cell>
          <cell r="D656">
            <v>5788.6</v>
          </cell>
          <cell r="F656">
            <v>5788.6</v>
          </cell>
          <cell r="G656">
            <v>0</v>
          </cell>
          <cell r="H656">
            <v>0</v>
          </cell>
          <cell r="I656">
            <v>0</v>
          </cell>
          <cell r="J656">
            <v>0</v>
          </cell>
          <cell r="K656">
            <v>0</v>
          </cell>
          <cell r="L656">
            <v>0</v>
          </cell>
          <cell r="M656">
            <v>0</v>
          </cell>
          <cell r="N656">
            <v>0</v>
          </cell>
          <cell r="O656">
            <v>3155.58</v>
          </cell>
          <cell r="P656">
            <v>5788.6</v>
          </cell>
          <cell r="Q656" t="str">
            <v xml:space="preserve">AFFL ITEM                   </v>
          </cell>
          <cell r="R656" t="str">
            <v xml:space="preserve">040 </v>
          </cell>
        </row>
        <row r="657">
          <cell r="A657" t="str">
            <v>H45202JG</v>
          </cell>
          <cell r="B657" t="e">
            <v>#N/A</v>
          </cell>
          <cell r="C657" t="str">
            <v xml:space="preserve">Consign-U/S           </v>
          </cell>
          <cell r="D657">
            <v>5788.6</v>
          </cell>
          <cell r="F657">
            <v>5788.6</v>
          </cell>
          <cell r="G657">
            <v>0</v>
          </cell>
          <cell r="H657">
            <v>0</v>
          </cell>
          <cell r="I657">
            <v>0</v>
          </cell>
          <cell r="J657">
            <v>0</v>
          </cell>
          <cell r="K657">
            <v>0</v>
          </cell>
          <cell r="L657">
            <v>0</v>
          </cell>
          <cell r="M657">
            <v>0</v>
          </cell>
          <cell r="N657">
            <v>0</v>
          </cell>
          <cell r="O657">
            <v>3155.58</v>
          </cell>
          <cell r="P657">
            <v>5788.6</v>
          </cell>
          <cell r="Q657" t="str">
            <v xml:space="preserve">AFFL ITEM                   </v>
          </cell>
          <cell r="R657" t="str">
            <v xml:space="preserve">040 </v>
          </cell>
        </row>
        <row r="658">
          <cell r="A658" t="str">
            <v>H45202LE</v>
          </cell>
          <cell r="B658" t="e">
            <v>#N/A</v>
          </cell>
          <cell r="C658" t="str">
            <v xml:space="preserve">Demo-U/S              </v>
          </cell>
          <cell r="D658">
            <v>5840.78</v>
          </cell>
          <cell r="E658">
            <v>0</v>
          </cell>
          <cell r="F658">
            <v>5840.78</v>
          </cell>
          <cell r="G658">
            <v>0</v>
          </cell>
          <cell r="H658">
            <v>0</v>
          </cell>
          <cell r="I658">
            <v>0</v>
          </cell>
          <cell r="J658">
            <v>0</v>
          </cell>
          <cell r="K658">
            <v>0</v>
          </cell>
          <cell r="L658">
            <v>0</v>
          </cell>
          <cell r="M658">
            <v>0</v>
          </cell>
          <cell r="N658">
            <v>0</v>
          </cell>
          <cell r="O658">
            <v>1902.31</v>
          </cell>
          <cell r="P658">
            <v>2920.3890000000001</v>
          </cell>
          <cell r="Q658" t="str">
            <v xml:space="preserve">546L PROBE                  </v>
          </cell>
          <cell r="R658" t="str">
            <v xml:space="preserve">040 </v>
          </cell>
        </row>
        <row r="659">
          <cell r="A659" t="str">
            <v>H45202LM</v>
          </cell>
          <cell r="B659" t="e">
            <v>#N/A</v>
          </cell>
          <cell r="C659" t="str">
            <v xml:space="preserve">Demo-U/S              </v>
          </cell>
          <cell r="D659">
            <v>25264.68</v>
          </cell>
          <cell r="E659">
            <v>15680.655000000001</v>
          </cell>
          <cell r="F659">
            <v>29272.85</v>
          </cell>
          <cell r="G659">
            <v>-4008.17</v>
          </cell>
          <cell r="H659">
            <v>6881.93</v>
          </cell>
          <cell r="I659">
            <v>0</v>
          </cell>
          <cell r="J659">
            <v>0</v>
          </cell>
          <cell r="K659">
            <v>0</v>
          </cell>
          <cell r="L659">
            <v>-10890.1</v>
          </cell>
          <cell r="M659">
            <v>0</v>
          </cell>
          <cell r="N659">
            <v>0</v>
          </cell>
          <cell r="O659">
            <v>1522.71</v>
          </cell>
          <cell r="P659">
            <v>1742.2950000000001</v>
          </cell>
          <cell r="Q659" t="str">
            <v xml:space="preserve">PROBE 10L                   </v>
          </cell>
          <cell r="R659" t="str">
            <v xml:space="preserve">054 </v>
          </cell>
        </row>
        <row r="660">
          <cell r="A660" t="str">
            <v>H45202LM</v>
          </cell>
          <cell r="B660" t="e">
            <v>#N/A</v>
          </cell>
          <cell r="C660" t="str">
            <v xml:space="preserve">INTL ULTRA            </v>
          </cell>
          <cell r="D660">
            <v>22004.74</v>
          </cell>
          <cell r="F660">
            <v>0</v>
          </cell>
          <cell r="G660">
            <v>22004.74</v>
          </cell>
          <cell r="H660">
            <v>177523.35</v>
          </cell>
          <cell r="I660">
            <v>0</v>
          </cell>
          <cell r="J660">
            <v>0</v>
          </cell>
          <cell r="K660">
            <v>0</v>
          </cell>
          <cell r="L660">
            <v>-155518.60999999999</v>
          </cell>
          <cell r="M660">
            <v>0</v>
          </cell>
          <cell r="N660">
            <v>0</v>
          </cell>
          <cell r="O660">
            <v>1522.71</v>
          </cell>
          <cell r="P660">
            <v>1742.2950000000001</v>
          </cell>
          <cell r="Q660" t="str">
            <v xml:space="preserve">PROBE 10L                   </v>
          </cell>
          <cell r="R660" t="str">
            <v xml:space="preserve">054 </v>
          </cell>
        </row>
        <row r="661">
          <cell r="A661" t="str">
            <v>H45202LM</v>
          </cell>
          <cell r="B661" t="e">
            <v>#N/A</v>
          </cell>
          <cell r="C661" t="str">
            <v xml:space="preserve">ULTRASOUND DIST       </v>
          </cell>
          <cell r="D661">
            <v>-66453.25</v>
          </cell>
          <cell r="E661">
            <v>3041.16</v>
          </cell>
          <cell r="F661">
            <v>20125.080000000002</v>
          </cell>
          <cell r="G661">
            <v>-86578.33</v>
          </cell>
          <cell r="H661">
            <v>-187342.19</v>
          </cell>
          <cell r="I661">
            <v>0</v>
          </cell>
          <cell r="J661">
            <v>-61138.92</v>
          </cell>
          <cell r="K661">
            <v>183421.2</v>
          </cell>
          <cell r="L661">
            <v>-21518.42</v>
          </cell>
          <cell r="M661">
            <v>0</v>
          </cell>
          <cell r="N661">
            <v>0</v>
          </cell>
          <cell r="O661">
            <v>1522.71</v>
          </cell>
          <cell r="P661">
            <v>1742.2950000000001</v>
          </cell>
          <cell r="Q661" t="str">
            <v xml:space="preserve">PROBE 10L                   </v>
          </cell>
          <cell r="R661" t="str">
            <v xml:space="preserve">054 </v>
          </cell>
        </row>
        <row r="662">
          <cell r="A662" t="str">
            <v>H45202MN</v>
          </cell>
          <cell r="B662" t="str">
            <v>C721 Probe</v>
          </cell>
          <cell r="C662" t="str">
            <v xml:space="preserve">ULTRASOUND DIST       </v>
          </cell>
          <cell r="D662">
            <v>-33511.86</v>
          </cell>
          <cell r="E662" t="e">
            <v>#N/A</v>
          </cell>
          <cell r="F662">
            <v>0</v>
          </cell>
          <cell r="G662">
            <v>-33511.86</v>
          </cell>
          <cell r="H662">
            <v>-24929.9</v>
          </cell>
          <cell r="I662">
            <v>0</v>
          </cell>
          <cell r="J662">
            <v>0</v>
          </cell>
          <cell r="K662">
            <v>0</v>
          </cell>
          <cell r="L662">
            <v>-8581.9599999999991</v>
          </cell>
          <cell r="M662">
            <v>0</v>
          </cell>
          <cell r="N662">
            <v>0</v>
          </cell>
          <cell r="O662">
            <v>1283.95</v>
          </cell>
          <cell r="P662">
            <v>2145.4899999999998</v>
          </cell>
          <cell r="Q662" t="str">
            <v xml:space="preserve">PROBE                       </v>
          </cell>
          <cell r="R662" t="str">
            <v xml:space="preserve">040 </v>
          </cell>
        </row>
        <row r="663">
          <cell r="A663" t="str">
            <v>H45202MN</v>
          </cell>
          <cell r="B663" t="str">
            <v>C721 Probe</v>
          </cell>
          <cell r="C663" t="str">
            <v xml:space="preserve">Demo-U/S              </v>
          </cell>
          <cell r="D663">
            <v>24090.75</v>
          </cell>
          <cell r="E663">
            <v>8765.49</v>
          </cell>
          <cell r="F663">
            <v>36473.33</v>
          </cell>
          <cell r="G663">
            <v>-12382.58</v>
          </cell>
          <cell r="H663">
            <v>-4290.9799999999996</v>
          </cell>
          <cell r="I663">
            <v>0</v>
          </cell>
          <cell r="J663">
            <v>0</v>
          </cell>
          <cell r="K663">
            <v>0</v>
          </cell>
          <cell r="L663">
            <v>-8091.6</v>
          </cell>
          <cell r="M663">
            <v>0</v>
          </cell>
          <cell r="N663">
            <v>0</v>
          </cell>
          <cell r="O663">
            <v>1283.95</v>
          </cell>
          <cell r="P663">
            <v>2145.4899999999998</v>
          </cell>
          <cell r="Q663" t="str">
            <v xml:space="preserve">PROBE                       </v>
          </cell>
          <cell r="R663" t="str">
            <v xml:space="preserve">040 </v>
          </cell>
        </row>
        <row r="664">
          <cell r="A664" t="str">
            <v>H45202MT</v>
          </cell>
          <cell r="B664" t="str">
            <v>E721 ENDOCAVITY PROBE</v>
          </cell>
          <cell r="C664" t="str">
            <v xml:space="preserve">ULTRASOUND DIST       </v>
          </cell>
          <cell r="D664">
            <v>-31290.65</v>
          </cell>
          <cell r="E664" t="e">
            <v>#N/A</v>
          </cell>
          <cell r="F664">
            <v>0</v>
          </cell>
          <cell r="G664">
            <v>-31290.65</v>
          </cell>
          <cell r="H664">
            <v>-3026.29</v>
          </cell>
          <cell r="I664">
            <v>0</v>
          </cell>
          <cell r="J664">
            <v>0</v>
          </cell>
          <cell r="K664">
            <v>0</v>
          </cell>
          <cell r="L664">
            <v>-28264.36</v>
          </cell>
          <cell r="M664">
            <v>0</v>
          </cell>
          <cell r="N664">
            <v>0</v>
          </cell>
          <cell r="O664">
            <v>1148.05</v>
          </cell>
          <cell r="P664">
            <v>1766.5260000000001</v>
          </cell>
          <cell r="Q664" t="str">
            <v xml:space="preserve">E721 6.5 TV                 </v>
          </cell>
          <cell r="R664" t="str">
            <v xml:space="preserve">040 </v>
          </cell>
        </row>
        <row r="665">
          <cell r="A665" t="str">
            <v>H45202MT</v>
          </cell>
          <cell r="B665" t="str">
            <v>E721 ENDOCAVITY PROBE</v>
          </cell>
          <cell r="C665" t="str">
            <v xml:space="preserve">INTL ULTRA            </v>
          </cell>
          <cell r="D665">
            <v>-5299.56</v>
          </cell>
          <cell r="F665">
            <v>0</v>
          </cell>
          <cell r="G665">
            <v>-5299.56</v>
          </cell>
          <cell r="H665">
            <v>1766.52</v>
          </cell>
          <cell r="I665">
            <v>0</v>
          </cell>
          <cell r="J665">
            <v>0</v>
          </cell>
          <cell r="K665">
            <v>0</v>
          </cell>
          <cell r="L665">
            <v>-7066.08</v>
          </cell>
          <cell r="M665">
            <v>0</v>
          </cell>
          <cell r="N665">
            <v>0</v>
          </cell>
          <cell r="O665">
            <v>1148.05</v>
          </cell>
          <cell r="P665">
            <v>1766.5260000000001</v>
          </cell>
          <cell r="Q665" t="str">
            <v xml:space="preserve">E721 6.5 TV                 </v>
          </cell>
          <cell r="R665" t="str">
            <v xml:space="preserve">040 </v>
          </cell>
        </row>
        <row r="666">
          <cell r="A666" t="str">
            <v>H45202MT</v>
          </cell>
          <cell r="B666" t="str">
            <v>E721 ENDOCAVITY PROBE</v>
          </cell>
          <cell r="C666" t="str">
            <v xml:space="preserve">FIELD-U/S             </v>
          </cell>
          <cell r="D666">
            <v>-8944.34</v>
          </cell>
          <cell r="F666">
            <v>0</v>
          </cell>
          <cell r="G666">
            <v>-8944.34</v>
          </cell>
          <cell r="H666">
            <v>0</v>
          </cell>
          <cell r="I666">
            <v>0</v>
          </cell>
          <cell r="J666">
            <v>0</v>
          </cell>
          <cell r="K666">
            <v>0</v>
          </cell>
          <cell r="L666">
            <v>-8944.34</v>
          </cell>
          <cell r="M666">
            <v>0</v>
          </cell>
          <cell r="N666">
            <v>0</v>
          </cell>
          <cell r="O666">
            <v>1148.05</v>
          </cell>
          <cell r="P666">
            <v>1766.5260000000001</v>
          </cell>
          <cell r="Q666" t="str">
            <v xml:space="preserve">E721 6.5 TV                 </v>
          </cell>
          <cell r="R666" t="str">
            <v xml:space="preserve">040 </v>
          </cell>
        </row>
        <row r="667">
          <cell r="A667" t="str">
            <v>H45202MT</v>
          </cell>
          <cell r="B667" t="str">
            <v>E721 ENDOCAVITY PROBE</v>
          </cell>
          <cell r="C667" t="str">
            <v xml:space="preserve">Demo-U/S              </v>
          </cell>
          <cell r="D667">
            <v>-59331.51</v>
          </cell>
          <cell r="E667">
            <v>1767</v>
          </cell>
          <cell r="F667">
            <v>0</v>
          </cell>
          <cell r="G667">
            <v>-59331.51</v>
          </cell>
          <cell r="H667">
            <v>1766.52</v>
          </cell>
          <cell r="I667">
            <v>0</v>
          </cell>
          <cell r="J667">
            <v>0</v>
          </cell>
          <cell r="K667">
            <v>0</v>
          </cell>
          <cell r="L667">
            <v>-64631.08</v>
          </cell>
          <cell r="M667">
            <v>0</v>
          </cell>
          <cell r="N667">
            <v>3533.05</v>
          </cell>
          <cell r="O667">
            <v>1148.05</v>
          </cell>
          <cell r="P667">
            <v>1766.5260000000001</v>
          </cell>
          <cell r="Q667" t="str">
            <v xml:space="preserve">E721 6.5 TV                 </v>
          </cell>
          <cell r="R667" t="str">
            <v xml:space="preserve">040 </v>
          </cell>
        </row>
        <row r="668">
          <cell r="A668" t="str">
            <v>H45202PA</v>
          </cell>
          <cell r="B668" t="str">
            <v>PA51 Adapter</v>
          </cell>
          <cell r="C668" t="str">
            <v xml:space="preserve">Demo-U/S              </v>
          </cell>
          <cell r="D668">
            <v>24700</v>
          </cell>
          <cell r="E668">
            <v>5863</v>
          </cell>
          <cell r="F668">
            <v>24700</v>
          </cell>
          <cell r="G668">
            <v>0</v>
          </cell>
          <cell r="H668">
            <v>0</v>
          </cell>
          <cell r="I668">
            <v>0</v>
          </cell>
          <cell r="J668">
            <v>0</v>
          </cell>
          <cell r="K668">
            <v>0</v>
          </cell>
          <cell r="L668">
            <v>0</v>
          </cell>
          <cell r="M668">
            <v>0</v>
          </cell>
          <cell r="N668">
            <v>0</v>
          </cell>
          <cell r="O668">
            <v>719.37</v>
          </cell>
          <cell r="P668">
            <v>988</v>
          </cell>
          <cell r="Q668" t="str">
            <v xml:space="preserve">AFFL ITEM                   </v>
          </cell>
          <cell r="R668" t="str">
            <v xml:space="preserve">042 </v>
          </cell>
        </row>
        <row r="669">
          <cell r="A669" t="str">
            <v>H45202PA</v>
          </cell>
          <cell r="B669" t="str">
            <v>PA51 Adapter</v>
          </cell>
          <cell r="C669" t="str">
            <v xml:space="preserve">ULTRASOUND DIST       </v>
          </cell>
          <cell r="D669">
            <v>53481.440000000002</v>
          </cell>
          <cell r="E669">
            <v>38845.980000000003</v>
          </cell>
          <cell r="F669">
            <v>58292</v>
          </cell>
          <cell r="G669">
            <v>-4810.5600000000004</v>
          </cell>
          <cell r="H669">
            <v>-4810.5600000000004</v>
          </cell>
          <cell r="I669">
            <v>0</v>
          </cell>
          <cell r="J669">
            <v>0</v>
          </cell>
          <cell r="K669">
            <v>0</v>
          </cell>
          <cell r="L669">
            <v>0</v>
          </cell>
          <cell r="M669">
            <v>0</v>
          </cell>
          <cell r="N669">
            <v>0</v>
          </cell>
          <cell r="O669">
            <v>719.37</v>
          </cell>
          <cell r="P669">
            <v>988</v>
          </cell>
          <cell r="Q669" t="str">
            <v xml:space="preserve">AFFL ITEM                   </v>
          </cell>
          <cell r="R669" t="str">
            <v xml:space="preserve">042 </v>
          </cell>
        </row>
        <row r="670">
          <cell r="A670" t="str">
            <v>H45202SC</v>
          </cell>
          <cell r="B670" t="e">
            <v>#N/A</v>
          </cell>
          <cell r="C670" t="str">
            <v xml:space="preserve">ULTRASOUND DIST       </v>
          </cell>
          <cell r="D670">
            <v>13287</v>
          </cell>
          <cell r="E670">
            <v>7685.04</v>
          </cell>
          <cell r="F670">
            <v>13287</v>
          </cell>
          <cell r="G670">
            <v>0</v>
          </cell>
          <cell r="H670">
            <v>0</v>
          </cell>
          <cell r="I670">
            <v>0</v>
          </cell>
          <cell r="J670">
            <v>0</v>
          </cell>
          <cell r="K670">
            <v>0</v>
          </cell>
          <cell r="L670">
            <v>0</v>
          </cell>
          <cell r="M670">
            <v>0</v>
          </cell>
          <cell r="N670">
            <v>0</v>
          </cell>
          <cell r="O670">
            <v>640.41999999999996</v>
          </cell>
          <cell r="P670">
            <v>1107.25</v>
          </cell>
          <cell r="Q670" t="str">
            <v xml:space="preserve">S316 3.5 SEC                </v>
          </cell>
          <cell r="R670" t="str">
            <v xml:space="preserve">040 </v>
          </cell>
        </row>
        <row r="671">
          <cell r="A671" t="str">
            <v>H45202SD</v>
          </cell>
          <cell r="B671" t="str">
            <v>s317 Probe</v>
          </cell>
          <cell r="C671" t="str">
            <v xml:space="preserve">Demo-U/S              </v>
          </cell>
          <cell r="D671">
            <v>78216.929999999993</v>
          </cell>
          <cell r="E671">
            <v>57355.078000000001</v>
          </cell>
          <cell r="F671">
            <v>78216.929999999993</v>
          </cell>
          <cell r="G671">
            <v>0</v>
          </cell>
          <cell r="H671">
            <v>0</v>
          </cell>
          <cell r="I671">
            <v>0</v>
          </cell>
          <cell r="J671">
            <v>0</v>
          </cell>
          <cell r="K671">
            <v>0</v>
          </cell>
          <cell r="L671">
            <v>0</v>
          </cell>
          <cell r="M671">
            <v>0</v>
          </cell>
          <cell r="N671">
            <v>0</v>
          </cell>
          <cell r="O671">
            <v>1159.3499999999999</v>
          </cell>
          <cell r="P671">
            <v>1738.154</v>
          </cell>
          <cell r="Q671" t="str">
            <v xml:space="preserve">PROBE                       </v>
          </cell>
          <cell r="R671" t="str">
            <v xml:space="preserve">040 </v>
          </cell>
        </row>
        <row r="672">
          <cell r="A672" t="str">
            <v>H45202SF</v>
          </cell>
          <cell r="B672" t="str">
            <v>s611 Probe</v>
          </cell>
          <cell r="C672" t="str">
            <v xml:space="preserve">Demo-U/S              </v>
          </cell>
          <cell r="D672">
            <v>38368.74</v>
          </cell>
          <cell r="E672">
            <v>65773.078999999998</v>
          </cell>
          <cell r="F672">
            <v>38368.74</v>
          </cell>
          <cell r="G672">
            <v>0</v>
          </cell>
          <cell r="H672">
            <v>0</v>
          </cell>
          <cell r="I672">
            <v>0</v>
          </cell>
          <cell r="J672">
            <v>0</v>
          </cell>
          <cell r="K672">
            <v>0</v>
          </cell>
          <cell r="L672">
            <v>0</v>
          </cell>
          <cell r="M672">
            <v>0</v>
          </cell>
          <cell r="N672">
            <v>0</v>
          </cell>
          <cell r="O672">
            <v>1162.68</v>
          </cell>
          <cell r="P672">
            <v>1827.0830000000001</v>
          </cell>
          <cell r="Q672" t="str">
            <v xml:space="preserve">AFFL ITEM                   </v>
          </cell>
          <cell r="R672" t="str">
            <v xml:space="preserve">040 </v>
          </cell>
        </row>
        <row r="673">
          <cell r="A673" t="str">
            <v>H45202TC</v>
          </cell>
          <cell r="B673" t="str">
            <v>s222 Probe</v>
          </cell>
          <cell r="C673" t="str">
            <v xml:space="preserve">Demo-U/S              </v>
          </cell>
          <cell r="D673">
            <v>11953.15</v>
          </cell>
          <cell r="E673">
            <v>1620</v>
          </cell>
          <cell r="F673">
            <v>11953.15</v>
          </cell>
          <cell r="G673">
            <v>0</v>
          </cell>
          <cell r="H673">
            <v>0</v>
          </cell>
          <cell r="I673">
            <v>0</v>
          </cell>
          <cell r="J673">
            <v>0</v>
          </cell>
          <cell r="K673">
            <v>0</v>
          </cell>
          <cell r="L673">
            <v>0</v>
          </cell>
          <cell r="M673">
            <v>0</v>
          </cell>
          <cell r="N673">
            <v>0</v>
          </cell>
          <cell r="O673">
            <v>1265.31</v>
          </cell>
          <cell r="P673">
            <v>2390.63</v>
          </cell>
          <cell r="Q673" t="str">
            <v xml:space="preserve">PROBE                       </v>
          </cell>
          <cell r="R673" t="str">
            <v xml:space="preserve">040 </v>
          </cell>
        </row>
        <row r="674">
          <cell r="A674" t="str">
            <v>H45202TG</v>
          </cell>
          <cell r="B674" t="e">
            <v>#N/A</v>
          </cell>
          <cell r="C674" t="str">
            <v xml:space="preserve">Demo-U/S              </v>
          </cell>
          <cell r="D674">
            <v>5541.89</v>
          </cell>
          <cell r="E674">
            <v>0</v>
          </cell>
          <cell r="F674">
            <v>0</v>
          </cell>
          <cell r="G674">
            <v>5541.89</v>
          </cell>
          <cell r="H674">
            <v>5541.89</v>
          </cell>
          <cell r="I674">
            <v>0</v>
          </cell>
          <cell r="J674">
            <v>0</v>
          </cell>
          <cell r="K674">
            <v>0</v>
          </cell>
          <cell r="L674">
            <v>0</v>
          </cell>
          <cell r="M674">
            <v>0</v>
          </cell>
          <cell r="N674">
            <v>0</v>
          </cell>
          <cell r="O674">
            <v>3121.61</v>
          </cell>
          <cell r="P674">
            <v>5541.8980000000001</v>
          </cell>
          <cell r="Q674" t="str">
            <v xml:space="preserve">AFFL ITEM                   </v>
          </cell>
          <cell r="R674" t="str">
            <v xml:space="preserve">040 </v>
          </cell>
        </row>
        <row r="675">
          <cell r="A675" t="str">
            <v>H45202TG</v>
          </cell>
          <cell r="B675" t="e">
            <v>#N/A</v>
          </cell>
          <cell r="C675" t="str">
            <v xml:space="preserve">FIELD-U/S             </v>
          </cell>
          <cell r="D675">
            <v>-11083.78</v>
          </cell>
          <cell r="F675">
            <v>0</v>
          </cell>
          <cell r="G675">
            <v>-11083.78</v>
          </cell>
          <cell r="H675">
            <v>0</v>
          </cell>
          <cell r="I675">
            <v>0</v>
          </cell>
          <cell r="J675">
            <v>0</v>
          </cell>
          <cell r="K675">
            <v>0</v>
          </cell>
          <cell r="L675">
            <v>-11083.78</v>
          </cell>
          <cell r="M675">
            <v>0</v>
          </cell>
          <cell r="N675">
            <v>0</v>
          </cell>
          <cell r="O675">
            <v>3121.61</v>
          </cell>
          <cell r="P675">
            <v>5541.8980000000001</v>
          </cell>
          <cell r="Q675" t="str">
            <v xml:space="preserve">AFFL ITEM                   </v>
          </cell>
          <cell r="R675" t="str">
            <v xml:space="preserve">040 </v>
          </cell>
        </row>
        <row r="676">
          <cell r="A676" t="str">
            <v>H45202WB</v>
          </cell>
          <cell r="B676" t="str">
            <v>3CB Probe</v>
          </cell>
          <cell r="C676" t="str">
            <v xml:space="preserve">ULTRASOUND DIST       </v>
          </cell>
          <cell r="D676">
            <v>217646.86</v>
          </cell>
          <cell r="E676">
            <v>106018.29</v>
          </cell>
          <cell r="F676">
            <v>66482.41</v>
          </cell>
          <cell r="G676">
            <v>151164.45000000001</v>
          </cell>
          <cell r="H676">
            <v>-409289.25</v>
          </cell>
          <cell r="I676">
            <v>0</v>
          </cell>
          <cell r="J676">
            <v>0</v>
          </cell>
          <cell r="K676">
            <v>975619.18</v>
          </cell>
          <cell r="L676">
            <v>-415165.48</v>
          </cell>
          <cell r="M676">
            <v>0</v>
          </cell>
          <cell r="N676">
            <v>0</v>
          </cell>
          <cell r="O676">
            <v>1691.36</v>
          </cell>
          <cell r="P676">
            <v>2207.3580000000002</v>
          </cell>
          <cell r="Q676" t="str">
            <v xml:space="preserve">3CB PROBE                   </v>
          </cell>
          <cell r="R676" t="str">
            <v xml:space="preserve">040 </v>
          </cell>
        </row>
        <row r="677">
          <cell r="A677" t="str">
            <v>H45202WB</v>
          </cell>
          <cell r="B677" t="str">
            <v>3CB Probe</v>
          </cell>
          <cell r="C677" t="str">
            <v xml:space="preserve">Demo-U/S              </v>
          </cell>
          <cell r="D677">
            <v>80076.33</v>
          </cell>
          <cell r="E677">
            <v>72842.098000000013</v>
          </cell>
          <cell r="F677">
            <v>84381.53</v>
          </cell>
          <cell r="G677">
            <v>-4305.2</v>
          </cell>
          <cell r="H677">
            <v>138406.88</v>
          </cell>
          <cell r="I677">
            <v>0</v>
          </cell>
          <cell r="J677">
            <v>0</v>
          </cell>
          <cell r="K677">
            <v>0</v>
          </cell>
          <cell r="L677">
            <v>-142712.07999999999</v>
          </cell>
          <cell r="M677">
            <v>0</v>
          </cell>
          <cell r="N677">
            <v>0</v>
          </cell>
          <cell r="O677">
            <v>1691.36</v>
          </cell>
          <cell r="P677">
            <v>2207.3580000000002</v>
          </cell>
          <cell r="Q677" t="str">
            <v xml:space="preserve">3CB PROBE                   </v>
          </cell>
          <cell r="R677" t="str">
            <v xml:space="preserve">040 </v>
          </cell>
        </row>
        <row r="678">
          <cell r="A678" t="str">
            <v>H45202WB</v>
          </cell>
          <cell r="B678" t="str">
            <v>3CB Probe</v>
          </cell>
          <cell r="C678" t="str">
            <v xml:space="preserve">INTL ULTRA            </v>
          </cell>
          <cell r="D678">
            <v>19166.919999999998</v>
          </cell>
          <cell r="F678">
            <v>0</v>
          </cell>
          <cell r="G678">
            <v>19166.919999999998</v>
          </cell>
          <cell r="H678">
            <v>265406.13</v>
          </cell>
          <cell r="I678">
            <v>0</v>
          </cell>
          <cell r="J678">
            <v>0</v>
          </cell>
          <cell r="K678">
            <v>0</v>
          </cell>
          <cell r="L678">
            <v>-246239.21</v>
          </cell>
          <cell r="M678">
            <v>0</v>
          </cell>
          <cell r="N678">
            <v>0</v>
          </cell>
          <cell r="O678">
            <v>1691.36</v>
          </cell>
          <cell r="P678">
            <v>2207.3580000000002</v>
          </cell>
          <cell r="Q678" t="str">
            <v xml:space="preserve">3CB PROBE                   </v>
          </cell>
          <cell r="R678" t="str">
            <v xml:space="preserve">040 </v>
          </cell>
        </row>
        <row r="679">
          <cell r="A679" t="str">
            <v>H45202WB</v>
          </cell>
          <cell r="B679" t="str">
            <v>3CB Probe</v>
          </cell>
          <cell r="C679" t="str">
            <v xml:space="preserve">FIELD-U/S             </v>
          </cell>
          <cell r="D679">
            <v>-10687.15</v>
          </cell>
          <cell r="F679">
            <v>0</v>
          </cell>
          <cell r="G679">
            <v>-10687.15</v>
          </cell>
          <cell r="H679">
            <v>2557.0100000000002</v>
          </cell>
          <cell r="I679">
            <v>0</v>
          </cell>
          <cell r="J679">
            <v>0</v>
          </cell>
          <cell r="K679">
            <v>0</v>
          </cell>
          <cell r="L679">
            <v>-13244.16</v>
          </cell>
          <cell r="M679">
            <v>0</v>
          </cell>
          <cell r="N679">
            <v>0</v>
          </cell>
          <cell r="O679">
            <v>1691.36</v>
          </cell>
          <cell r="P679">
            <v>2207.3580000000002</v>
          </cell>
          <cell r="Q679" t="str">
            <v xml:space="preserve">3CB PROBE                   </v>
          </cell>
          <cell r="R679" t="str">
            <v xml:space="preserve">040 </v>
          </cell>
        </row>
        <row r="680">
          <cell r="A680" t="str">
            <v>H45202WG</v>
          </cell>
          <cell r="B680" t="str">
            <v>s220 Probe</v>
          </cell>
          <cell r="C680" t="str">
            <v xml:space="preserve">ULTRASOUND DIST       </v>
          </cell>
          <cell r="D680">
            <v>22147.84</v>
          </cell>
          <cell r="E680">
            <v>10460.799999999999</v>
          </cell>
          <cell r="F680">
            <v>22147.84</v>
          </cell>
          <cell r="G680">
            <v>0</v>
          </cell>
          <cell r="H680">
            <v>0</v>
          </cell>
          <cell r="I680">
            <v>0</v>
          </cell>
          <cell r="J680">
            <v>0</v>
          </cell>
          <cell r="K680">
            <v>0</v>
          </cell>
          <cell r="L680">
            <v>0</v>
          </cell>
          <cell r="M680">
            <v>0</v>
          </cell>
          <cell r="N680">
            <v>0</v>
          </cell>
          <cell r="O680">
            <v>653.79999999999995</v>
          </cell>
          <cell r="P680">
            <v>1384.24</v>
          </cell>
          <cell r="Q680" t="str">
            <v xml:space="preserve">AFFL ITEM                   </v>
          </cell>
          <cell r="R680" t="str">
            <v xml:space="preserve">040 </v>
          </cell>
        </row>
        <row r="681">
          <cell r="A681" t="str">
            <v>H45202WG</v>
          </cell>
          <cell r="B681" t="str">
            <v>s220 Probe</v>
          </cell>
          <cell r="C681" t="str">
            <v xml:space="preserve">Demo-U/S              </v>
          </cell>
          <cell r="D681">
            <v>9689.68</v>
          </cell>
          <cell r="E681">
            <v>6024.48</v>
          </cell>
          <cell r="F681">
            <v>9689.68</v>
          </cell>
          <cell r="G681">
            <v>0</v>
          </cell>
          <cell r="H681">
            <v>0</v>
          </cell>
          <cell r="I681">
            <v>0</v>
          </cell>
          <cell r="J681">
            <v>0</v>
          </cell>
          <cell r="K681">
            <v>0</v>
          </cell>
          <cell r="L681">
            <v>0</v>
          </cell>
          <cell r="M681">
            <v>0</v>
          </cell>
          <cell r="N681">
            <v>0</v>
          </cell>
          <cell r="O681">
            <v>653.79999999999995</v>
          </cell>
          <cell r="P681">
            <v>1384.24</v>
          </cell>
          <cell r="Q681" t="str">
            <v xml:space="preserve">AFFL ITEM                   </v>
          </cell>
          <cell r="R681" t="str">
            <v xml:space="preserve">040 </v>
          </cell>
        </row>
        <row r="682">
          <cell r="A682" t="str">
            <v>H45252CE</v>
          </cell>
          <cell r="B682" t="e">
            <v>#N/A</v>
          </cell>
          <cell r="C682" t="str">
            <v xml:space="preserve">ULTRASOUND DIST       </v>
          </cell>
          <cell r="D682">
            <v>-5284.79</v>
          </cell>
          <cell r="E682">
            <v>4529.6899999999996</v>
          </cell>
          <cell r="F682">
            <v>0</v>
          </cell>
          <cell r="G682">
            <v>-5284.79</v>
          </cell>
          <cell r="H682">
            <v>-557.42999999999995</v>
          </cell>
          <cell r="I682">
            <v>0</v>
          </cell>
          <cell r="J682">
            <v>0</v>
          </cell>
          <cell r="K682">
            <v>-3072.35</v>
          </cell>
          <cell r="L682">
            <v>-1655.01</v>
          </cell>
          <cell r="M682">
            <v>0</v>
          </cell>
          <cell r="N682">
            <v>0</v>
          </cell>
          <cell r="O682">
            <v>412.22</v>
          </cell>
          <cell r="P682">
            <v>540.15499999999997</v>
          </cell>
          <cell r="Q682" t="str">
            <v xml:space="preserve">PROBE A100                  </v>
          </cell>
          <cell r="R682" t="str">
            <v xml:space="preserve">040 </v>
          </cell>
        </row>
        <row r="683">
          <cell r="A683" t="str">
            <v>H45252CS</v>
          </cell>
          <cell r="B683" t="e">
            <v>#N/A</v>
          </cell>
          <cell r="C683" t="str">
            <v xml:space="preserve">ULTRASOUND DIST       </v>
          </cell>
          <cell r="D683">
            <v>13236.68</v>
          </cell>
          <cell r="E683">
            <v>13527.36</v>
          </cell>
          <cell r="F683">
            <v>1612.68</v>
          </cell>
          <cell r="G683">
            <v>11624</v>
          </cell>
          <cell r="H683">
            <v>-1109.02</v>
          </cell>
          <cell r="I683">
            <v>0</v>
          </cell>
          <cell r="J683">
            <v>0</v>
          </cell>
          <cell r="K683">
            <v>14379.59</v>
          </cell>
          <cell r="L683">
            <v>-1646.57</v>
          </cell>
          <cell r="M683">
            <v>0</v>
          </cell>
          <cell r="N683">
            <v>0</v>
          </cell>
          <cell r="O683">
            <v>422.32</v>
          </cell>
          <cell r="P683">
            <v>554.505</v>
          </cell>
          <cell r="Q683" t="str">
            <v xml:space="preserve">PROBE                       </v>
          </cell>
          <cell r="R683" t="str">
            <v xml:space="preserve">040 </v>
          </cell>
        </row>
        <row r="684">
          <cell r="A684" t="str">
            <v>H45252E</v>
          </cell>
          <cell r="B684" t="e">
            <v>#N/A</v>
          </cell>
          <cell r="C684" t="str">
            <v xml:space="preserve">ULTRASOUND DIST       </v>
          </cell>
          <cell r="D684">
            <v>57755.13</v>
          </cell>
          <cell r="E684">
            <v>40910.22</v>
          </cell>
          <cell r="F684">
            <v>7655.89</v>
          </cell>
          <cell r="G684">
            <v>50099.24</v>
          </cell>
          <cell r="H684">
            <v>0</v>
          </cell>
          <cell r="I684">
            <v>0</v>
          </cell>
          <cell r="J684">
            <v>0</v>
          </cell>
          <cell r="K684">
            <v>157758.04</v>
          </cell>
          <cell r="L684">
            <v>-107658.8</v>
          </cell>
          <cell r="M684">
            <v>0</v>
          </cell>
          <cell r="N684">
            <v>0</v>
          </cell>
          <cell r="O684">
            <v>2293.4499999999998</v>
          </cell>
          <cell r="P684">
            <v>2981.223</v>
          </cell>
          <cell r="Q684" t="str">
            <v xml:space="preserve">PROBE                       </v>
          </cell>
          <cell r="R684" t="str">
            <v xml:space="preserve">040 </v>
          </cell>
        </row>
        <row r="685">
          <cell r="A685" t="str">
            <v>H45272LA</v>
          </cell>
          <cell r="B685" t="e">
            <v>#N/A</v>
          </cell>
          <cell r="C685" t="str">
            <v xml:space="preserve">Consign-U/S           </v>
          </cell>
          <cell r="D685">
            <v>-5144.8</v>
          </cell>
          <cell r="F685">
            <v>0</v>
          </cell>
          <cell r="G685">
            <v>-5144.8</v>
          </cell>
          <cell r="H685">
            <v>0</v>
          </cell>
          <cell r="I685">
            <v>0</v>
          </cell>
          <cell r="J685">
            <v>0</v>
          </cell>
          <cell r="K685">
            <v>0</v>
          </cell>
          <cell r="L685">
            <v>0</v>
          </cell>
          <cell r="M685">
            <v>0</v>
          </cell>
          <cell r="N685">
            <v>-5144.8</v>
          </cell>
          <cell r="O685">
            <v>3101.14</v>
          </cell>
          <cell r="P685">
            <v>4918.8149999999996</v>
          </cell>
          <cell r="Q685" t="str">
            <v xml:space="preserve">PROBE                       </v>
          </cell>
          <cell r="R685" t="str">
            <v xml:space="preserve">040 </v>
          </cell>
        </row>
        <row r="686">
          <cell r="A686" t="str">
            <v>H45272LF</v>
          </cell>
          <cell r="B686" t="e">
            <v>#N/A</v>
          </cell>
          <cell r="C686" t="str">
            <v xml:space="preserve">Consign-U/S           </v>
          </cell>
          <cell r="D686">
            <v>-7033.32</v>
          </cell>
          <cell r="F686">
            <v>0</v>
          </cell>
          <cell r="G686">
            <v>-7033.32</v>
          </cell>
          <cell r="H686">
            <v>0</v>
          </cell>
          <cell r="I686">
            <v>0</v>
          </cell>
          <cell r="J686">
            <v>0</v>
          </cell>
          <cell r="K686">
            <v>0</v>
          </cell>
          <cell r="L686">
            <v>0</v>
          </cell>
          <cell r="M686">
            <v>0</v>
          </cell>
          <cell r="N686">
            <v>-7033.32</v>
          </cell>
          <cell r="O686">
            <v>3037.27</v>
          </cell>
          <cell r="P686">
            <v>6744.43</v>
          </cell>
          <cell r="Q686" t="str">
            <v xml:space="preserve">PROBE                       </v>
          </cell>
          <cell r="R686" t="str">
            <v xml:space="preserve">040 </v>
          </cell>
        </row>
        <row r="687">
          <cell r="A687" t="str">
            <v>H45272ML</v>
          </cell>
          <cell r="B687" t="e">
            <v>#N/A</v>
          </cell>
          <cell r="C687" t="str">
            <v xml:space="preserve">ULTRASOUND DIST       </v>
          </cell>
          <cell r="D687">
            <v>19696.68</v>
          </cell>
          <cell r="E687" t="e">
            <v>#N/A</v>
          </cell>
          <cell r="F687">
            <v>0</v>
          </cell>
          <cell r="G687">
            <v>19696.68</v>
          </cell>
          <cell r="H687">
            <v>0</v>
          </cell>
          <cell r="I687">
            <v>0</v>
          </cell>
          <cell r="J687">
            <v>0</v>
          </cell>
          <cell r="K687">
            <v>0</v>
          </cell>
          <cell r="L687">
            <v>19696.68</v>
          </cell>
          <cell r="M687">
            <v>0</v>
          </cell>
          <cell r="N687">
            <v>0</v>
          </cell>
          <cell r="O687">
            <v>14246.635</v>
          </cell>
          <cell r="P687">
            <v>19696.689999999999</v>
          </cell>
          <cell r="Q687" t="str">
            <v xml:space="preserve">PROBE M12                   </v>
          </cell>
          <cell r="R687" t="str">
            <v xml:space="preserve">040 </v>
          </cell>
        </row>
        <row r="688">
          <cell r="A688" t="str">
            <v>H45272ML</v>
          </cell>
          <cell r="B688" t="e">
            <v>#N/A</v>
          </cell>
          <cell r="C688" t="str">
            <v xml:space="preserve">FIELD-U/S             </v>
          </cell>
          <cell r="D688">
            <v>-39393.360000000001</v>
          </cell>
          <cell r="F688">
            <v>0</v>
          </cell>
          <cell r="G688">
            <v>-39393.360000000001</v>
          </cell>
          <cell r="H688">
            <v>0</v>
          </cell>
          <cell r="I688">
            <v>0</v>
          </cell>
          <cell r="J688">
            <v>0</v>
          </cell>
          <cell r="K688">
            <v>0</v>
          </cell>
          <cell r="L688">
            <v>-39393.360000000001</v>
          </cell>
          <cell r="M688">
            <v>0</v>
          </cell>
          <cell r="N688">
            <v>0</v>
          </cell>
          <cell r="O688">
            <v>14246.635</v>
          </cell>
          <cell r="P688">
            <v>19696.689999999999</v>
          </cell>
          <cell r="Q688" t="str">
            <v xml:space="preserve">PROBE M12                   </v>
          </cell>
          <cell r="R688" t="str">
            <v xml:space="preserve">040 </v>
          </cell>
        </row>
        <row r="689">
          <cell r="A689" t="str">
            <v>H45272SB</v>
          </cell>
          <cell r="B689" t="str">
            <v>227s Probe</v>
          </cell>
          <cell r="C689" t="str">
            <v xml:space="preserve">Demo-U/S              </v>
          </cell>
          <cell r="D689">
            <v>31324.91</v>
          </cell>
          <cell r="E689">
            <v>28837.1</v>
          </cell>
          <cell r="F689">
            <v>26104.1</v>
          </cell>
          <cell r="G689">
            <v>5220.8100000000004</v>
          </cell>
          <cell r="H689">
            <v>0</v>
          </cell>
          <cell r="I689">
            <v>0</v>
          </cell>
          <cell r="J689">
            <v>0</v>
          </cell>
          <cell r="K689">
            <v>0</v>
          </cell>
          <cell r="L689">
            <v>0</v>
          </cell>
          <cell r="M689">
            <v>0</v>
          </cell>
          <cell r="N689">
            <v>5220.8100000000004</v>
          </cell>
          <cell r="O689">
            <v>2241.5100000000002</v>
          </cell>
          <cell r="P689">
            <v>5220.82</v>
          </cell>
          <cell r="Q689" t="str">
            <v xml:space="preserve">PROBE                       </v>
          </cell>
          <cell r="R689" t="str">
            <v xml:space="preserve">040 </v>
          </cell>
        </row>
        <row r="690">
          <cell r="A690" t="str">
            <v>H45282LA</v>
          </cell>
          <cell r="B690" t="str">
            <v>LA39 LINEAR PROBE</v>
          </cell>
          <cell r="C690" t="str">
            <v xml:space="preserve">ULTRASOUND DIST       </v>
          </cell>
          <cell r="D690">
            <v>6462.02</v>
          </cell>
          <cell r="E690" t="e">
            <v>#N/A</v>
          </cell>
          <cell r="F690">
            <v>67156</v>
          </cell>
          <cell r="G690">
            <v>-60693.98</v>
          </cell>
          <cell r="H690">
            <v>-147169.44</v>
          </cell>
          <cell r="I690">
            <v>0</v>
          </cell>
          <cell r="J690">
            <v>0</v>
          </cell>
          <cell r="K690">
            <v>293315.94</v>
          </cell>
          <cell r="L690">
            <v>-193409.28</v>
          </cell>
          <cell r="M690">
            <v>0</v>
          </cell>
          <cell r="N690">
            <v>-13431.2</v>
          </cell>
          <cell r="O690">
            <v>2207.0100000000002</v>
          </cell>
          <cell r="P690">
            <v>2686.24</v>
          </cell>
          <cell r="Q690" t="str">
            <v xml:space="preserve">AFFL ITEM                   </v>
          </cell>
          <cell r="R690" t="str">
            <v xml:space="preserve">040 </v>
          </cell>
        </row>
        <row r="691">
          <cell r="A691" t="str">
            <v>H45282LA</v>
          </cell>
          <cell r="B691" t="str">
            <v>LA39 LINEAR PROBE</v>
          </cell>
          <cell r="C691" t="str">
            <v xml:space="preserve">Consign-U/S           </v>
          </cell>
          <cell r="D691">
            <v>18803.68</v>
          </cell>
          <cell r="F691">
            <v>10744.96</v>
          </cell>
          <cell r="G691">
            <v>8058.72</v>
          </cell>
          <cell r="H691">
            <v>0</v>
          </cell>
          <cell r="I691">
            <v>0</v>
          </cell>
          <cell r="J691">
            <v>0</v>
          </cell>
          <cell r="K691">
            <v>0</v>
          </cell>
          <cell r="L691">
            <v>0</v>
          </cell>
          <cell r="M691">
            <v>0</v>
          </cell>
          <cell r="N691">
            <v>8058.72</v>
          </cell>
          <cell r="O691">
            <v>2207.0100000000002</v>
          </cell>
          <cell r="P691">
            <v>2686.24</v>
          </cell>
          <cell r="Q691" t="str">
            <v xml:space="preserve">AFFL ITEM                   </v>
          </cell>
          <cell r="R691" t="str">
            <v xml:space="preserve">040 </v>
          </cell>
        </row>
        <row r="692">
          <cell r="A692" t="str">
            <v>H45282LA</v>
          </cell>
          <cell r="B692" t="str">
            <v>LA39 LINEAR PROBE</v>
          </cell>
          <cell r="C692" t="str">
            <v xml:space="preserve">FIELD-U/S             </v>
          </cell>
          <cell r="D692">
            <v>-24176.16</v>
          </cell>
          <cell r="F692">
            <v>0</v>
          </cell>
          <cell r="G692">
            <v>-24176.16</v>
          </cell>
          <cell r="H692">
            <v>8058.72</v>
          </cell>
          <cell r="I692">
            <v>0</v>
          </cell>
          <cell r="J692">
            <v>0</v>
          </cell>
          <cell r="K692">
            <v>0</v>
          </cell>
          <cell r="L692">
            <v>-32234.880000000001</v>
          </cell>
          <cell r="M692">
            <v>0</v>
          </cell>
          <cell r="N692">
            <v>0</v>
          </cell>
          <cell r="O692">
            <v>2207.0100000000002</v>
          </cell>
          <cell r="P692">
            <v>2686.24</v>
          </cell>
          <cell r="Q692" t="str">
            <v xml:space="preserve">AFFL ITEM                   </v>
          </cell>
          <cell r="R692" t="str">
            <v xml:space="preserve">040 </v>
          </cell>
        </row>
        <row r="693">
          <cell r="A693" t="str">
            <v>H45282LF</v>
          </cell>
          <cell r="B693" t="str">
            <v>546L LINEAR PROBE</v>
          </cell>
          <cell r="C693" t="str">
            <v xml:space="preserve">ULTRASOUND DIST       </v>
          </cell>
          <cell r="D693">
            <v>115491.08</v>
          </cell>
          <cell r="E693" t="e">
            <v>#N/A</v>
          </cell>
          <cell r="F693">
            <v>127582.14</v>
          </cell>
          <cell r="G693">
            <v>-12091.06</v>
          </cell>
          <cell r="H693">
            <v>-106907.68</v>
          </cell>
          <cell r="I693">
            <v>0</v>
          </cell>
          <cell r="J693">
            <v>0</v>
          </cell>
          <cell r="K693">
            <v>273296.49</v>
          </cell>
          <cell r="L693">
            <v>-169685.51</v>
          </cell>
          <cell r="M693">
            <v>0</v>
          </cell>
          <cell r="N693">
            <v>-8794.36</v>
          </cell>
          <cell r="O693">
            <v>2238.08</v>
          </cell>
          <cell r="P693">
            <v>2932.31</v>
          </cell>
          <cell r="Q693" t="str">
            <v xml:space="preserve">546L PROBE                  </v>
          </cell>
          <cell r="R693" t="str">
            <v xml:space="preserve">040 </v>
          </cell>
        </row>
        <row r="694">
          <cell r="A694" t="str">
            <v>H45282LF</v>
          </cell>
          <cell r="B694" t="str">
            <v>546L LINEAR PROBE</v>
          </cell>
          <cell r="C694" t="str">
            <v xml:space="preserve">Consign-U/S           </v>
          </cell>
          <cell r="D694">
            <v>21126.42</v>
          </cell>
          <cell r="F694">
            <v>27339.03</v>
          </cell>
          <cell r="G694">
            <v>-6212.61</v>
          </cell>
          <cell r="H694">
            <v>0</v>
          </cell>
          <cell r="I694">
            <v>0</v>
          </cell>
          <cell r="J694">
            <v>0</v>
          </cell>
          <cell r="K694">
            <v>0</v>
          </cell>
          <cell r="L694">
            <v>0</v>
          </cell>
          <cell r="M694">
            <v>0</v>
          </cell>
          <cell r="N694">
            <v>-6212.61</v>
          </cell>
          <cell r="O694">
            <v>2238.08</v>
          </cell>
          <cell r="P694">
            <v>2932.31</v>
          </cell>
          <cell r="Q694" t="str">
            <v xml:space="preserve">546L PROBE                  </v>
          </cell>
          <cell r="R694" t="str">
            <v xml:space="preserve">040 </v>
          </cell>
        </row>
        <row r="695">
          <cell r="A695" t="str">
            <v>H45282LF</v>
          </cell>
          <cell r="B695" t="str">
            <v>546L LINEAR PROBE</v>
          </cell>
          <cell r="C695" t="str">
            <v xml:space="preserve">Demo-U/S              </v>
          </cell>
          <cell r="D695">
            <v>58231.15</v>
          </cell>
          <cell r="E695">
            <v>61573.86</v>
          </cell>
          <cell r="F695">
            <v>69866.41</v>
          </cell>
          <cell r="G695">
            <v>-11635.26</v>
          </cell>
          <cell r="H695">
            <v>48286.64</v>
          </cell>
          <cell r="I695">
            <v>0</v>
          </cell>
          <cell r="J695">
            <v>0</v>
          </cell>
          <cell r="K695">
            <v>0</v>
          </cell>
          <cell r="L695">
            <v>-74928.87</v>
          </cell>
          <cell r="M695">
            <v>0</v>
          </cell>
          <cell r="N695">
            <v>15006.97</v>
          </cell>
          <cell r="O695">
            <v>2238.08</v>
          </cell>
          <cell r="P695">
            <v>2932.31</v>
          </cell>
          <cell r="Q695" t="str">
            <v xml:space="preserve">546L PROBE                  </v>
          </cell>
          <cell r="R695" t="str">
            <v xml:space="preserve">040 </v>
          </cell>
        </row>
        <row r="696">
          <cell r="A696" t="str">
            <v>H45282LS</v>
          </cell>
          <cell r="B696" t="str">
            <v>739L LINEAR PROBE</v>
          </cell>
          <cell r="C696" t="str">
            <v xml:space="preserve">ULTRASOUND DIST       </v>
          </cell>
          <cell r="D696">
            <v>85948.81</v>
          </cell>
          <cell r="E696" t="e">
            <v>#N/A</v>
          </cell>
          <cell r="F696">
            <v>133250.21</v>
          </cell>
          <cell r="G696">
            <v>-47301.4</v>
          </cell>
          <cell r="H696">
            <v>-69760.08</v>
          </cell>
          <cell r="I696">
            <v>0</v>
          </cell>
          <cell r="J696">
            <v>0</v>
          </cell>
          <cell r="K696">
            <v>155712.51999999999</v>
          </cell>
          <cell r="L696">
            <v>-121138.32</v>
          </cell>
          <cell r="M696">
            <v>0</v>
          </cell>
          <cell r="N696">
            <v>-12115.52</v>
          </cell>
          <cell r="O696">
            <v>2191.67</v>
          </cell>
          <cell r="P696">
            <v>3028.875</v>
          </cell>
          <cell r="Q696" t="str">
            <v xml:space="preserve">CATALOG ITEM                </v>
          </cell>
          <cell r="R696" t="str">
            <v xml:space="preserve">040 </v>
          </cell>
        </row>
        <row r="697">
          <cell r="A697" t="str">
            <v>H45282LS</v>
          </cell>
          <cell r="B697" t="str">
            <v>739L LINEAR PROBE</v>
          </cell>
          <cell r="C697" t="str">
            <v xml:space="preserve">Demo-U/S              </v>
          </cell>
          <cell r="D697">
            <v>69681.34</v>
          </cell>
          <cell r="E697">
            <v>48463.625</v>
          </cell>
          <cell r="F697">
            <v>99937.65</v>
          </cell>
          <cell r="G697">
            <v>-30256.31</v>
          </cell>
          <cell r="H697">
            <v>18169.990000000002</v>
          </cell>
          <cell r="I697">
            <v>0</v>
          </cell>
          <cell r="J697">
            <v>0</v>
          </cell>
          <cell r="K697">
            <v>0</v>
          </cell>
          <cell r="L697">
            <v>-66625.95</v>
          </cell>
          <cell r="M697">
            <v>0</v>
          </cell>
          <cell r="N697">
            <v>18199.650000000001</v>
          </cell>
          <cell r="O697">
            <v>2191.67</v>
          </cell>
          <cell r="P697">
            <v>3028.875</v>
          </cell>
          <cell r="Q697" t="str">
            <v xml:space="preserve">CATALOG ITEM                </v>
          </cell>
          <cell r="R697" t="str">
            <v xml:space="preserve">040 </v>
          </cell>
        </row>
        <row r="698">
          <cell r="A698" t="str">
            <v>H45282LS</v>
          </cell>
          <cell r="B698" t="str">
            <v>739L LINEAR PROBE</v>
          </cell>
          <cell r="C698" t="str">
            <v xml:space="preserve">Consign-U/S           </v>
          </cell>
          <cell r="D698">
            <v>27228.38</v>
          </cell>
          <cell r="F698">
            <v>33312.51</v>
          </cell>
          <cell r="G698">
            <v>-6084.13</v>
          </cell>
          <cell r="H698">
            <v>0</v>
          </cell>
          <cell r="I698">
            <v>0</v>
          </cell>
          <cell r="J698">
            <v>0</v>
          </cell>
          <cell r="K698">
            <v>0</v>
          </cell>
          <cell r="L698">
            <v>0</v>
          </cell>
          <cell r="M698">
            <v>0</v>
          </cell>
          <cell r="N698">
            <v>-6084.13</v>
          </cell>
          <cell r="O698">
            <v>2191.67</v>
          </cell>
          <cell r="P698">
            <v>3028.875</v>
          </cell>
          <cell r="Q698" t="str">
            <v xml:space="preserve">CATALOG ITEM                </v>
          </cell>
          <cell r="R698" t="str">
            <v xml:space="preserve">040 </v>
          </cell>
        </row>
        <row r="699">
          <cell r="A699" t="str">
            <v>H45282LS</v>
          </cell>
          <cell r="B699" t="str">
            <v>739L LINEAR PROBE</v>
          </cell>
          <cell r="C699" t="str">
            <v xml:space="preserve">FIELD-U/S             </v>
          </cell>
          <cell r="D699">
            <v>-30287.39</v>
          </cell>
          <cell r="F699">
            <v>0</v>
          </cell>
          <cell r="G699">
            <v>-30287.39</v>
          </cell>
          <cell r="H699">
            <v>-3028.41</v>
          </cell>
          <cell r="I699">
            <v>0</v>
          </cell>
          <cell r="J699">
            <v>0</v>
          </cell>
          <cell r="K699">
            <v>0</v>
          </cell>
          <cell r="L699">
            <v>-27258.98</v>
          </cell>
          <cell r="M699">
            <v>0</v>
          </cell>
          <cell r="N699">
            <v>0</v>
          </cell>
          <cell r="O699">
            <v>2191.67</v>
          </cell>
          <cell r="P699">
            <v>3028.875</v>
          </cell>
          <cell r="Q699" t="str">
            <v xml:space="preserve">CATALOG ITEM                </v>
          </cell>
          <cell r="R699" t="str">
            <v xml:space="preserve">040 </v>
          </cell>
        </row>
        <row r="700">
          <cell r="A700" t="str">
            <v>H45282ML</v>
          </cell>
          <cell r="B700" t="str">
            <v>M12L AMA Probe</v>
          </cell>
          <cell r="C700" t="str">
            <v xml:space="preserve">ULTRASOUND DIST       </v>
          </cell>
          <cell r="D700">
            <v>89934.66</v>
          </cell>
          <cell r="E700" t="e">
            <v>#N/A</v>
          </cell>
          <cell r="F700">
            <v>179473.12</v>
          </cell>
          <cell r="G700">
            <v>-89538.46</v>
          </cell>
          <cell r="H700">
            <v>-153621.67000000001</v>
          </cell>
          <cell r="I700">
            <v>0</v>
          </cell>
          <cell r="J700">
            <v>0</v>
          </cell>
          <cell r="K700">
            <v>149560.9</v>
          </cell>
          <cell r="L700">
            <v>-96571.09</v>
          </cell>
          <cell r="M700">
            <v>0</v>
          </cell>
          <cell r="N700">
            <v>11093.4</v>
          </cell>
          <cell r="O700">
            <v>8405.31</v>
          </cell>
          <cell r="P700">
            <v>10895.32</v>
          </cell>
          <cell r="Q700" t="str">
            <v xml:space="preserve">M12L PROBE                  </v>
          </cell>
          <cell r="R700" t="str">
            <v xml:space="preserve">040 </v>
          </cell>
        </row>
        <row r="701">
          <cell r="A701" t="str">
            <v>H45282ML</v>
          </cell>
          <cell r="B701" t="str">
            <v>M12L AMA Probe</v>
          </cell>
          <cell r="C701" t="str">
            <v xml:space="preserve">Demo-U/S              </v>
          </cell>
          <cell r="D701">
            <v>436382.07</v>
          </cell>
          <cell r="E701">
            <v>196112.88</v>
          </cell>
          <cell r="F701">
            <v>433726.69</v>
          </cell>
          <cell r="G701">
            <v>2655.38</v>
          </cell>
          <cell r="H701">
            <v>-21790.639999999999</v>
          </cell>
          <cell r="I701">
            <v>0</v>
          </cell>
          <cell r="J701">
            <v>0</v>
          </cell>
          <cell r="K701">
            <v>0</v>
          </cell>
          <cell r="L701">
            <v>-38619.379999999997</v>
          </cell>
          <cell r="M701">
            <v>0</v>
          </cell>
          <cell r="N701">
            <v>63065.4</v>
          </cell>
          <cell r="O701">
            <v>8405.31</v>
          </cell>
          <cell r="P701">
            <v>10895.32</v>
          </cell>
          <cell r="Q701" t="str">
            <v xml:space="preserve">M12L PROBE                  </v>
          </cell>
          <cell r="R701" t="str">
            <v xml:space="preserve">040 </v>
          </cell>
        </row>
        <row r="702">
          <cell r="A702" t="str">
            <v>H45282ML</v>
          </cell>
          <cell r="B702" t="str">
            <v>M12L AMA Probe</v>
          </cell>
          <cell r="C702" t="str">
            <v xml:space="preserve">Consign-U/S           </v>
          </cell>
          <cell r="D702">
            <v>90358.2</v>
          </cell>
          <cell r="F702">
            <v>164517</v>
          </cell>
          <cell r="G702">
            <v>-74158.8</v>
          </cell>
          <cell r="H702">
            <v>0</v>
          </cell>
          <cell r="I702">
            <v>0</v>
          </cell>
          <cell r="J702">
            <v>0</v>
          </cell>
          <cell r="K702">
            <v>0</v>
          </cell>
          <cell r="L702">
            <v>0</v>
          </cell>
          <cell r="M702">
            <v>0</v>
          </cell>
          <cell r="N702">
            <v>-74158.8</v>
          </cell>
          <cell r="O702">
            <v>8405.31</v>
          </cell>
          <cell r="P702">
            <v>10895.32</v>
          </cell>
          <cell r="Q702" t="str">
            <v xml:space="preserve">M12L PROBE                  </v>
          </cell>
          <cell r="R702" t="str">
            <v xml:space="preserve">040 </v>
          </cell>
        </row>
        <row r="703">
          <cell r="A703" t="str">
            <v>H45282ML</v>
          </cell>
          <cell r="B703" t="str">
            <v>M12L AMA Probe</v>
          </cell>
          <cell r="C703" t="str">
            <v xml:space="preserve">FIELD-U/S             </v>
          </cell>
          <cell r="D703">
            <v>-62598.14</v>
          </cell>
          <cell r="F703">
            <v>0</v>
          </cell>
          <cell r="G703">
            <v>-62598.14</v>
          </cell>
          <cell r="H703">
            <v>0</v>
          </cell>
          <cell r="I703">
            <v>0</v>
          </cell>
          <cell r="J703">
            <v>0</v>
          </cell>
          <cell r="K703">
            <v>0</v>
          </cell>
          <cell r="L703">
            <v>-62598.14</v>
          </cell>
          <cell r="M703">
            <v>0</v>
          </cell>
          <cell r="N703">
            <v>0</v>
          </cell>
          <cell r="O703">
            <v>8405.31</v>
          </cell>
          <cell r="P703">
            <v>10895.32</v>
          </cell>
          <cell r="Q703" t="str">
            <v xml:space="preserve">M12L PROBE                  </v>
          </cell>
          <cell r="R703" t="str">
            <v xml:space="preserve">040 </v>
          </cell>
        </row>
        <row r="704">
          <cell r="A704" t="str">
            <v>H45282SB</v>
          </cell>
          <cell r="B704" t="e">
            <v>#N/A</v>
          </cell>
          <cell r="C704" t="str">
            <v xml:space="preserve">ULTRASOUND DIST       </v>
          </cell>
          <cell r="D704">
            <v>38259.35</v>
          </cell>
          <cell r="E704">
            <v>35719.379999999997</v>
          </cell>
          <cell r="F704">
            <v>38259.35</v>
          </cell>
          <cell r="G704">
            <v>0</v>
          </cell>
          <cell r="H704">
            <v>0</v>
          </cell>
          <cell r="I704">
            <v>0</v>
          </cell>
          <cell r="J704">
            <v>0</v>
          </cell>
          <cell r="K704">
            <v>0</v>
          </cell>
          <cell r="L704">
            <v>0</v>
          </cell>
          <cell r="M704">
            <v>0</v>
          </cell>
          <cell r="N704">
            <v>0</v>
          </cell>
          <cell r="O704">
            <v>2101.14</v>
          </cell>
          <cell r="P704">
            <v>2250.5500000000002</v>
          </cell>
          <cell r="Q704" t="str">
            <v xml:space="preserve">CATALOG ITEM                </v>
          </cell>
          <cell r="R704" t="str">
            <v xml:space="preserve">040 </v>
          </cell>
        </row>
        <row r="705">
          <cell r="A705" t="str">
            <v>H4550GY</v>
          </cell>
          <cell r="B705" t="e">
            <v>#N/A</v>
          </cell>
          <cell r="C705" t="str">
            <v xml:space="preserve">ULTRASOUND DIST       </v>
          </cell>
          <cell r="D705">
            <v>59482.5</v>
          </cell>
          <cell r="E705">
            <v>3522.75</v>
          </cell>
          <cell r="F705">
            <v>59482.5</v>
          </cell>
          <cell r="G705">
            <v>0</v>
          </cell>
          <cell r="H705">
            <v>0</v>
          </cell>
          <cell r="I705">
            <v>0</v>
          </cell>
          <cell r="J705">
            <v>0</v>
          </cell>
          <cell r="K705">
            <v>0</v>
          </cell>
          <cell r="L705">
            <v>0</v>
          </cell>
          <cell r="M705">
            <v>0</v>
          </cell>
          <cell r="N705">
            <v>0</v>
          </cell>
          <cell r="O705">
            <v>32.549999999999997</v>
          </cell>
          <cell r="P705">
            <v>1081.5</v>
          </cell>
          <cell r="Q705" t="str">
            <v xml:space="preserve">OB CALC                     </v>
          </cell>
          <cell r="R705" t="str">
            <v xml:space="preserve">045 </v>
          </cell>
        </row>
        <row r="706">
          <cell r="A706" t="str">
            <v>H4550KB</v>
          </cell>
          <cell r="B706" t="e">
            <v>#N/A</v>
          </cell>
          <cell r="C706" t="str">
            <v xml:space="preserve">ULTRASOUND DIST       </v>
          </cell>
          <cell r="D706">
            <v>13278.36</v>
          </cell>
          <cell r="E706">
            <v>3264.3</v>
          </cell>
          <cell r="F706">
            <v>6770.98</v>
          </cell>
          <cell r="G706">
            <v>6507.38</v>
          </cell>
          <cell r="H706">
            <v>-15707.63</v>
          </cell>
          <cell r="I706">
            <v>0</v>
          </cell>
          <cell r="J706">
            <v>0</v>
          </cell>
          <cell r="K706">
            <v>39943.85</v>
          </cell>
          <cell r="L706">
            <v>-17728.84</v>
          </cell>
          <cell r="M706">
            <v>0</v>
          </cell>
          <cell r="N706">
            <v>0</v>
          </cell>
          <cell r="O706">
            <v>72.540999999999997</v>
          </cell>
          <cell r="P706">
            <v>72.540999999999997</v>
          </cell>
          <cell r="Q706" t="str">
            <v xml:space="preserve">INSTALL KIT                 </v>
          </cell>
          <cell r="R706" t="str">
            <v xml:space="preserve">038 </v>
          </cell>
        </row>
        <row r="707">
          <cell r="A707" t="str">
            <v>H4550KP</v>
          </cell>
          <cell r="B707" t="e">
            <v>#N/A</v>
          </cell>
          <cell r="C707" t="str">
            <v xml:space="preserve">ULTRASOUND DIST       </v>
          </cell>
          <cell r="D707">
            <v>10948.6</v>
          </cell>
          <cell r="E707">
            <v>7888.78</v>
          </cell>
          <cell r="F707">
            <v>8989.69</v>
          </cell>
          <cell r="G707">
            <v>1958.91</v>
          </cell>
          <cell r="H707">
            <v>-24217.01</v>
          </cell>
          <cell r="I707">
            <v>0</v>
          </cell>
          <cell r="J707">
            <v>0</v>
          </cell>
          <cell r="K707">
            <v>29294.74</v>
          </cell>
          <cell r="L707">
            <v>-3118.82</v>
          </cell>
          <cell r="M707">
            <v>0</v>
          </cell>
          <cell r="N707">
            <v>0</v>
          </cell>
          <cell r="O707">
            <v>183.46299999999999</v>
          </cell>
          <cell r="P707">
            <v>183.46299999999999</v>
          </cell>
          <cell r="Q707" t="str">
            <v xml:space="preserve">CAT                         </v>
          </cell>
          <cell r="R707" t="str">
            <v xml:space="preserve">038 </v>
          </cell>
        </row>
        <row r="708">
          <cell r="A708" t="str">
            <v>H4550KR</v>
          </cell>
          <cell r="B708" t="e">
            <v>#N/A</v>
          </cell>
          <cell r="C708" t="str">
            <v xml:space="preserve">ULTRASOUND DIST       </v>
          </cell>
          <cell r="D708">
            <v>10105.66</v>
          </cell>
          <cell r="E708">
            <v>8842.68</v>
          </cell>
          <cell r="F708">
            <v>6175.75</v>
          </cell>
          <cell r="G708">
            <v>3929.91</v>
          </cell>
          <cell r="H708">
            <v>-3087.91</v>
          </cell>
          <cell r="I708">
            <v>0</v>
          </cell>
          <cell r="J708">
            <v>0</v>
          </cell>
          <cell r="K708">
            <v>11228.64</v>
          </cell>
          <cell r="L708">
            <v>-4210.82</v>
          </cell>
          <cell r="M708">
            <v>0</v>
          </cell>
          <cell r="N708">
            <v>0</v>
          </cell>
          <cell r="O708">
            <v>140.358</v>
          </cell>
          <cell r="P708">
            <v>140.358</v>
          </cell>
          <cell r="Q708" t="str">
            <v xml:space="preserve">SVO9500 KIT                 </v>
          </cell>
          <cell r="R708" t="str">
            <v xml:space="preserve">038 </v>
          </cell>
        </row>
        <row r="709">
          <cell r="A709" t="str">
            <v>H4550KY</v>
          </cell>
          <cell r="B709" t="e">
            <v>#N/A</v>
          </cell>
          <cell r="C709" t="str">
            <v xml:space="preserve">ULTRASOUND DIST       </v>
          </cell>
          <cell r="D709">
            <v>-505362</v>
          </cell>
          <cell r="E709" t="e">
            <v>#N/A</v>
          </cell>
          <cell r="F709">
            <v>23920</v>
          </cell>
          <cell r="G709">
            <v>-529282</v>
          </cell>
          <cell r="H709">
            <v>-271127</v>
          </cell>
          <cell r="I709">
            <v>0</v>
          </cell>
          <cell r="J709">
            <v>0</v>
          </cell>
          <cell r="K709">
            <v>0</v>
          </cell>
          <cell r="L709">
            <v>-258155</v>
          </cell>
          <cell r="M709">
            <v>0</v>
          </cell>
          <cell r="N709">
            <v>0</v>
          </cell>
          <cell r="O709">
            <v>11</v>
          </cell>
          <cell r="P709">
            <v>1040</v>
          </cell>
          <cell r="Q709" t="str">
            <v xml:space="preserve">SOFTWARE MOD                </v>
          </cell>
          <cell r="R709" t="str">
            <v xml:space="preserve">046 </v>
          </cell>
        </row>
        <row r="710">
          <cell r="A710" t="str">
            <v>H4550KY</v>
          </cell>
          <cell r="B710" t="e">
            <v>#N/A</v>
          </cell>
          <cell r="C710" t="str">
            <v xml:space="preserve">Demo-U/S              </v>
          </cell>
          <cell r="D710">
            <v>-13265</v>
          </cell>
          <cell r="E710">
            <v>0</v>
          </cell>
          <cell r="F710">
            <v>0</v>
          </cell>
          <cell r="G710">
            <v>-13265</v>
          </cell>
          <cell r="H710">
            <v>54029</v>
          </cell>
          <cell r="I710">
            <v>0</v>
          </cell>
          <cell r="J710">
            <v>0</v>
          </cell>
          <cell r="K710">
            <v>0</v>
          </cell>
          <cell r="L710">
            <v>-68283</v>
          </cell>
          <cell r="M710">
            <v>0</v>
          </cell>
          <cell r="N710">
            <v>989</v>
          </cell>
          <cell r="O710">
            <v>11</v>
          </cell>
          <cell r="P710">
            <v>1040</v>
          </cell>
          <cell r="Q710" t="str">
            <v xml:space="preserve">SOFTWARE MOD                </v>
          </cell>
          <cell r="R710" t="str">
            <v xml:space="preserve">046 </v>
          </cell>
        </row>
        <row r="711">
          <cell r="A711" t="str">
            <v>H4550KY</v>
          </cell>
          <cell r="B711" t="e">
            <v>#N/A</v>
          </cell>
          <cell r="C711" t="str">
            <v xml:space="preserve">FIELD-U/S             </v>
          </cell>
          <cell r="D711">
            <v>-14611</v>
          </cell>
          <cell r="F711">
            <v>0</v>
          </cell>
          <cell r="G711">
            <v>-14611</v>
          </cell>
          <cell r="H711">
            <v>1040</v>
          </cell>
          <cell r="I711">
            <v>0</v>
          </cell>
          <cell r="J711">
            <v>0</v>
          </cell>
          <cell r="K711">
            <v>0</v>
          </cell>
          <cell r="L711">
            <v>-15651</v>
          </cell>
          <cell r="M711">
            <v>0</v>
          </cell>
          <cell r="N711">
            <v>0</v>
          </cell>
          <cell r="O711">
            <v>11</v>
          </cell>
          <cell r="P711">
            <v>1040</v>
          </cell>
          <cell r="Q711" t="str">
            <v xml:space="preserve">SOFTWARE MOD                </v>
          </cell>
          <cell r="R711" t="str">
            <v xml:space="preserve">046 </v>
          </cell>
        </row>
        <row r="712">
          <cell r="A712" t="str">
            <v>H4550PB</v>
          </cell>
          <cell r="B712" t="e">
            <v>#N/A</v>
          </cell>
          <cell r="C712" t="str">
            <v xml:space="preserve">Demo-U/S              </v>
          </cell>
          <cell r="D712">
            <v>29004.67</v>
          </cell>
          <cell r="E712">
            <v>0</v>
          </cell>
          <cell r="F712">
            <v>29004.67</v>
          </cell>
          <cell r="G712">
            <v>0</v>
          </cell>
          <cell r="H712">
            <v>0</v>
          </cell>
          <cell r="I712">
            <v>0</v>
          </cell>
          <cell r="J712">
            <v>0</v>
          </cell>
          <cell r="K712">
            <v>0</v>
          </cell>
          <cell r="L712">
            <v>0</v>
          </cell>
          <cell r="M712">
            <v>0</v>
          </cell>
          <cell r="N712">
            <v>0</v>
          </cell>
          <cell r="O712">
            <v>0</v>
          </cell>
          <cell r="P712">
            <v>0</v>
          </cell>
          <cell r="Q712" t="str">
            <v xml:space="preserve">                            </v>
          </cell>
          <cell r="R712" t="str">
            <v xml:space="preserve">    </v>
          </cell>
        </row>
        <row r="713">
          <cell r="A713" t="str">
            <v>H4550PJ</v>
          </cell>
          <cell r="B713" t="e">
            <v>#N/A</v>
          </cell>
          <cell r="C713" t="str">
            <v xml:space="preserve">Demo-U/S              </v>
          </cell>
          <cell r="D713">
            <v>12705.21</v>
          </cell>
          <cell r="E713">
            <v>295</v>
          </cell>
          <cell r="F713">
            <v>11818.8</v>
          </cell>
          <cell r="G713">
            <v>886.41</v>
          </cell>
          <cell r="H713">
            <v>886.41</v>
          </cell>
          <cell r="I713">
            <v>0</v>
          </cell>
          <cell r="J713">
            <v>0</v>
          </cell>
          <cell r="K713">
            <v>0</v>
          </cell>
          <cell r="L713">
            <v>0</v>
          </cell>
          <cell r="M713">
            <v>0</v>
          </cell>
          <cell r="N713">
            <v>0</v>
          </cell>
          <cell r="O713">
            <v>295.47000000000003</v>
          </cell>
          <cell r="P713">
            <v>295.47000000000003</v>
          </cell>
          <cell r="Q713" t="str">
            <v xml:space="preserve">COV L400/500                </v>
          </cell>
          <cell r="R713" t="str">
            <v xml:space="preserve">038 </v>
          </cell>
        </row>
        <row r="714">
          <cell r="A714" t="str">
            <v>H4550PJ</v>
          </cell>
          <cell r="B714" t="e">
            <v>#N/A</v>
          </cell>
          <cell r="C714" t="str">
            <v xml:space="preserve">ULTRASOUND DIST       </v>
          </cell>
          <cell r="D714">
            <v>11754.12</v>
          </cell>
          <cell r="E714">
            <v>12705.21</v>
          </cell>
          <cell r="F714">
            <v>1477.35</v>
          </cell>
          <cell r="G714">
            <v>10276.77</v>
          </cell>
          <cell r="H714">
            <v>-2954.7</v>
          </cell>
          <cell r="I714">
            <v>0</v>
          </cell>
          <cell r="J714">
            <v>0</v>
          </cell>
          <cell r="K714">
            <v>15890.7</v>
          </cell>
          <cell r="L714">
            <v>-2659.23</v>
          </cell>
          <cell r="M714">
            <v>0</v>
          </cell>
          <cell r="N714">
            <v>0</v>
          </cell>
          <cell r="O714">
            <v>295.47000000000003</v>
          </cell>
          <cell r="P714">
            <v>295.47000000000003</v>
          </cell>
          <cell r="Q714" t="str">
            <v xml:space="preserve">COV L400/500                </v>
          </cell>
          <cell r="R714" t="str">
            <v xml:space="preserve">038 </v>
          </cell>
        </row>
        <row r="715">
          <cell r="A715" t="str">
            <v>H4550RS</v>
          </cell>
          <cell r="B715" t="e">
            <v>#N/A</v>
          </cell>
          <cell r="C715" t="str">
            <v xml:space="preserve">ULTRASOUND DIST       </v>
          </cell>
          <cell r="D715">
            <v>96253.5</v>
          </cell>
          <cell r="E715">
            <v>6340.95</v>
          </cell>
          <cell r="F715">
            <v>96253.5</v>
          </cell>
          <cell r="G715">
            <v>0</v>
          </cell>
          <cell r="H715">
            <v>0</v>
          </cell>
          <cell r="I715">
            <v>0</v>
          </cell>
          <cell r="J715">
            <v>0</v>
          </cell>
          <cell r="K715">
            <v>0</v>
          </cell>
          <cell r="L715">
            <v>0</v>
          </cell>
          <cell r="M715">
            <v>0</v>
          </cell>
          <cell r="N715">
            <v>0</v>
          </cell>
          <cell r="O715">
            <v>32.549999999999997</v>
          </cell>
          <cell r="P715">
            <v>1081.5</v>
          </cell>
          <cell r="Q715" t="str">
            <v xml:space="preserve">VASC CALC                   </v>
          </cell>
          <cell r="R715" t="str">
            <v xml:space="preserve">045 </v>
          </cell>
        </row>
        <row r="716">
          <cell r="A716" t="str">
            <v>H4550ST</v>
          </cell>
          <cell r="B716" t="e">
            <v>#N/A</v>
          </cell>
          <cell r="C716" t="str">
            <v xml:space="preserve">Demo-U/S              </v>
          </cell>
          <cell r="D716">
            <v>32163.78</v>
          </cell>
          <cell r="E716">
            <v>0</v>
          </cell>
          <cell r="F716">
            <v>32163.78</v>
          </cell>
          <cell r="G716">
            <v>0</v>
          </cell>
          <cell r="H716">
            <v>0</v>
          </cell>
          <cell r="I716">
            <v>0</v>
          </cell>
          <cell r="J716">
            <v>0</v>
          </cell>
          <cell r="K716">
            <v>0</v>
          </cell>
          <cell r="L716">
            <v>0</v>
          </cell>
          <cell r="M716">
            <v>0</v>
          </cell>
          <cell r="N716">
            <v>0</v>
          </cell>
          <cell r="O716">
            <v>0</v>
          </cell>
          <cell r="P716">
            <v>0</v>
          </cell>
          <cell r="Q716" t="str">
            <v xml:space="preserve">                            </v>
          </cell>
          <cell r="R716" t="str">
            <v xml:space="preserve">    </v>
          </cell>
        </row>
        <row r="717">
          <cell r="A717" t="str">
            <v>H4550SZ</v>
          </cell>
          <cell r="B717" t="str">
            <v>3S Probe</v>
          </cell>
          <cell r="C717" t="str">
            <v xml:space="preserve">INTL ULTRA            </v>
          </cell>
          <cell r="D717">
            <v>46277.18</v>
          </cell>
          <cell r="F717">
            <v>0</v>
          </cell>
          <cell r="G717">
            <v>46277.18</v>
          </cell>
          <cell r="H717">
            <v>263775.86</v>
          </cell>
          <cell r="I717">
            <v>0</v>
          </cell>
          <cell r="J717">
            <v>0</v>
          </cell>
          <cell r="K717">
            <v>0</v>
          </cell>
          <cell r="L717">
            <v>-214574.03</v>
          </cell>
          <cell r="M717">
            <v>0</v>
          </cell>
          <cell r="N717">
            <v>-2924.65</v>
          </cell>
          <cell r="O717">
            <v>1218.32</v>
          </cell>
          <cell r="P717">
            <v>1392.0319999999999</v>
          </cell>
          <cell r="Q717" t="str">
            <v xml:space="preserve">L500 PROBE                  </v>
          </cell>
          <cell r="R717" t="str">
            <v xml:space="preserve">054 </v>
          </cell>
        </row>
        <row r="718">
          <cell r="A718" t="str">
            <v>H4550SZ</v>
          </cell>
          <cell r="B718" t="str">
            <v>3S Probe</v>
          </cell>
          <cell r="C718" t="str">
            <v xml:space="preserve">ULTRASOUND DIST       </v>
          </cell>
          <cell r="D718">
            <v>7258.57</v>
          </cell>
          <cell r="E718">
            <v>29157.360000000001</v>
          </cell>
          <cell r="F718">
            <v>1532.61</v>
          </cell>
          <cell r="G718">
            <v>5725.96</v>
          </cell>
          <cell r="H718">
            <v>-357907.98</v>
          </cell>
          <cell r="I718">
            <v>0</v>
          </cell>
          <cell r="J718">
            <v>-119489.66</v>
          </cell>
          <cell r="K718">
            <v>627983.88</v>
          </cell>
          <cell r="L718">
            <v>-143468.25</v>
          </cell>
          <cell r="M718">
            <v>0</v>
          </cell>
          <cell r="N718">
            <v>-1392.03</v>
          </cell>
          <cell r="O718">
            <v>1218.32</v>
          </cell>
          <cell r="P718">
            <v>1392.0319999999999</v>
          </cell>
          <cell r="Q718" t="str">
            <v xml:space="preserve">L500 PROBE                  </v>
          </cell>
          <cell r="R718" t="str">
            <v xml:space="preserve">054 </v>
          </cell>
        </row>
        <row r="719">
          <cell r="A719" t="str">
            <v>H4550SZ</v>
          </cell>
          <cell r="B719" t="str">
            <v>3S Probe</v>
          </cell>
          <cell r="C719" t="str">
            <v xml:space="preserve">Demo-U/S              </v>
          </cell>
          <cell r="D719">
            <v>48413.53</v>
          </cell>
          <cell r="E719">
            <v>90480.096000000005</v>
          </cell>
          <cell r="F719">
            <v>47510.94</v>
          </cell>
          <cell r="G719">
            <v>902.59</v>
          </cell>
          <cell r="H719">
            <v>77995.3</v>
          </cell>
          <cell r="I719">
            <v>0</v>
          </cell>
          <cell r="J719">
            <v>0</v>
          </cell>
          <cell r="K719">
            <v>0</v>
          </cell>
          <cell r="L719">
            <v>-77092.710000000006</v>
          </cell>
          <cell r="M719">
            <v>0</v>
          </cell>
          <cell r="N719">
            <v>0</v>
          </cell>
          <cell r="O719">
            <v>1218.32</v>
          </cell>
          <cell r="P719">
            <v>1392.0319999999999</v>
          </cell>
          <cell r="Q719" t="str">
            <v xml:space="preserve">L500 PROBE                  </v>
          </cell>
          <cell r="R719" t="str">
            <v xml:space="preserve">054 </v>
          </cell>
        </row>
        <row r="720">
          <cell r="A720" t="str">
            <v>H4550TY</v>
          </cell>
          <cell r="B720" t="e">
            <v>#N/A</v>
          </cell>
          <cell r="C720" t="str">
            <v xml:space="preserve">ULTRASOUND DIST       </v>
          </cell>
          <cell r="D720">
            <v>-175061</v>
          </cell>
          <cell r="E720">
            <v>497</v>
          </cell>
          <cell r="F720">
            <v>23400</v>
          </cell>
          <cell r="G720">
            <v>-198461</v>
          </cell>
          <cell r="H720">
            <v>-184705</v>
          </cell>
          <cell r="I720">
            <v>0</v>
          </cell>
          <cell r="J720">
            <v>0</v>
          </cell>
          <cell r="K720">
            <v>0</v>
          </cell>
          <cell r="L720">
            <v>-13756</v>
          </cell>
          <cell r="M720">
            <v>0</v>
          </cell>
          <cell r="N720">
            <v>0</v>
          </cell>
          <cell r="O720">
            <v>11</v>
          </cell>
          <cell r="P720">
            <v>1560</v>
          </cell>
          <cell r="Q720" t="str">
            <v xml:space="preserve">SOFTWARE MOD                </v>
          </cell>
          <cell r="R720" t="str">
            <v xml:space="preserve">046 </v>
          </cell>
        </row>
        <row r="721">
          <cell r="A721" t="str">
            <v>H45511AA</v>
          </cell>
          <cell r="B721" t="str">
            <v>9.1GB SONY F561 DRIVE</v>
          </cell>
          <cell r="C721" t="str">
            <v xml:space="preserve">INTL ULTRA            </v>
          </cell>
          <cell r="D721">
            <v>19347.61</v>
          </cell>
          <cell r="F721">
            <v>0</v>
          </cell>
          <cell r="G721">
            <v>19347.61</v>
          </cell>
          <cell r="H721">
            <v>38946.71</v>
          </cell>
          <cell r="I721">
            <v>0</v>
          </cell>
          <cell r="J721">
            <v>0</v>
          </cell>
          <cell r="K721">
            <v>0</v>
          </cell>
          <cell r="L721">
            <v>-19599.099999999999</v>
          </cell>
          <cell r="M721">
            <v>0</v>
          </cell>
          <cell r="N721">
            <v>0</v>
          </cell>
          <cell r="O721">
            <v>1597.09</v>
          </cell>
          <cell r="P721">
            <v>2233.567</v>
          </cell>
          <cell r="Q721" t="str">
            <v xml:space="preserve">AFFL ITEM                   </v>
          </cell>
          <cell r="R721" t="str">
            <v xml:space="preserve">063 </v>
          </cell>
        </row>
        <row r="722">
          <cell r="A722" t="str">
            <v>H45511AA</v>
          </cell>
          <cell r="B722" t="str">
            <v>9.1GB SONY F561 DRIVE</v>
          </cell>
          <cell r="C722" t="str">
            <v xml:space="preserve">Demo-U/S              </v>
          </cell>
          <cell r="D722">
            <v>35468.74</v>
          </cell>
          <cell r="E722">
            <v>26808</v>
          </cell>
          <cell r="F722">
            <v>0</v>
          </cell>
          <cell r="G722">
            <v>35468.74</v>
          </cell>
          <cell r="H722">
            <v>78588.17</v>
          </cell>
          <cell r="I722">
            <v>0</v>
          </cell>
          <cell r="J722">
            <v>0</v>
          </cell>
          <cell r="K722">
            <v>0</v>
          </cell>
          <cell r="L722">
            <v>-43119.43</v>
          </cell>
          <cell r="M722">
            <v>0</v>
          </cell>
          <cell r="N722">
            <v>0</v>
          </cell>
          <cell r="O722">
            <v>1597.09</v>
          </cell>
          <cell r="P722">
            <v>2233.567</v>
          </cell>
          <cell r="Q722" t="str">
            <v xml:space="preserve">AFFL ITEM                   </v>
          </cell>
          <cell r="R722" t="str">
            <v xml:space="preserve">063 </v>
          </cell>
        </row>
        <row r="723">
          <cell r="A723" t="str">
            <v>H45511AA</v>
          </cell>
          <cell r="B723" t="str">
            <v>9.1GB SONY F561 DRIVE</v>
          </cell>
          <cell r="C723" t="str">
            <v xml:space="preserve">ULTRASOUND DIST       </v>
          </cell>
          <cell r="D723">
            <v>-69687.429999999993</v>
          </cell>
          <cell r="E723">
            <v>3206.46</v>
          </cell>
          <cell r="F723">
            <v>0</v>
          </cell>
          <cell r="G723">
            <v>-69687.429999999993</v>
          </cell>
          <cell r="H723">
            <v>-119768.45</v>
          </cell>
          <cell r="I723">
            <v>0</v>
          </cell>
          <cell r="J723">
            <v>0</v>
          </cell>
          <cell r="K723">
            <v>220918.54</v>
          </cell>
          <cell r="L723">
            <v>-170837.52</v>
          </cell>
          <cell r="M723">
            <v>0</v>
          </cell>
          <cell r="N723">
            <v>0</v>
          </cell>
          <cell r="O723">
            <v>1597.09</v>
          </cell>
          <cell r="P723">
            <v>2233.567</v>
          </cell>
          <cell r="Q723" t="str">
            <v xml:space="preserve">AFFL ITEM                   </v>
          </cell>
          <cell r="R723" t="str">
            <v xml:space="preserve">063 </v>
          </cell>
        </row>
        <row r="724">
          <cell r="A724" t="str">
            <v>H45511AC</v>
          </cell>
          <cell r="B724" t="e">
            <v>#N/A</v>
          </cell>
          <cell r="C724" t="str">
            <v xml:space="preserve">ULTRASOUND DIST       </v>
          </cell>
          <cell r="D724">
            <v>7319.27</v>
          </cell>
          <cell r="E724">
            <v>4893.6400000000003</v>
          </cell>
          <cell r="F724">
            <v>0</v>
          </cell>
          <cell r="G724">
            <v>7319.27</v>
          </cell>
          <cell r="H724">
            <v>0</v>
          </cell>
          <cell r="I724">
            <v>0</v>
          </cell>
          <cell r="J724">
            <v>0</v>
          </cell>
          <cell r="K724">
            <v>12556.64</v>
          </cell>
          <cell r="L724">
            <v>-5237.37</v>
          </cell>
          <cell r="M724">
            <v>0</v>
          </cell>
          <cell r="N724">
            <v>0</v>
          </cell>
          <cell r="O724">
            <v>0</v>
          </cell>
          <cell r="P724">
            <v>0</v>
          </cell>
          <cell r="Q724" t="str">
            <v xml:space="preserve">                            </v>
          </cell>
          <cell r="R724" t="str">
            <v xml:space="preserve">    </v>
          </cell>
        </row>
        <row r="725">
          <cell r="A725" t="str">
            <v>H45511CA</v>
          </cell>
          <cell r="B725" t="e">
            <v>#N/A</v>
          </cell>
          <cell r="C725" t="str">
            <v xml:space="preserve">Demo-U/S              </v>
          </cell>
          <cell r="D725">
            <v>47247.85</v>
          </cell>
          <cell r="E725">
            <v>22806</v>
          </cell>
          <cell r="F725">
            <v>0</v>
          </cell>
          <cell r="G725">
            <v>47247.85</v>
          </cell>
          <cell r="H725">
            <v>125680.69</v>
          </cell>
          <cell r="I725">
            <v>0</v>
          </cell>
          <cell r="J725">
            <v>0</v>
          </cell>
          <cell r="K725">
            <v>0</v>
          </cell>
          <cell r="L725">
            <v>-78432.84</v>
          </cell>
          <cell r="M725">
            <v>0</v>
          </cell>
          <cell r="N725">
            <v>0</v>
          </cell>
          <cell r="O725">
            <v>5451.29</v>
          </cell>
          <cell r="P725">
            <v>7602.1279999999997</v>
          </cell>
          <cell r="Q725" t="str">
            <v xml:space="preserve">AFFL ITEM                   </v>
          </cell>
          <cell r="R725" t="str">
            <v xml:space="preserve">063 </v>
          </cell>
        </row>
        <row r="726">
          <cell r="A726" t="str">
            <v>H45511CA</v>
          </cell>
          <cell r="B726" t="e">
            <v>#N/A</v>
          </cell>
          <cell r="C726" t="str">
            <v xml:space="preserve">Consign-U/S           </v>
          </cell>
          <cell r="D726">
            <v>22806.39</v>
          </cell>
          <cell r="F726">
            <v>0</v>
          </cell>
          <cell r="G726">
            <v>22806.39</v>
          </cell>
          <cell r="H726">
            <v>0</v>
          </cell>
          <cell r="I726">
            <v>0</v>
          </cell>
          <cell r="J726">
            <v>0</v>
          </cell>
          <cell r="K726">
            <v>0</v>
          </cell>
          <cell r="L726">
            <v>0</v>
          </cell>
          <cell r="M726">
            <v>0</v>
          </cell>
          <cell r="N726">
            <v>22806.39</v>
          </cell>
          <cell r="O726">
            <v>5451.29</v>
          </cell>
          <cell r="P726">
            <v>7602.1279999999997</v>
          </cell>
          <cell r="Q726" t="str">
            <v xml:space="preserve">AFFL ITEM                   </v>
          </cell>
          <cell r="R726" t="str">
            <v xml:space="preserve">063 </v>
          </cell>
        </row>
        <row r="727">
          <cell r="A727" t="str">
            <v>H45511CA</v>
          </cell>
          <cell r="B727" t="e">
            <v>#N/A</v>
          </cell>
          <cell r="C727" t="str">
            <v xml:space="preserve">INTL ULTRA            </v>
          </cell>
          <cell r="D727">
            <v>22584.17</v>
          </cell>
          <cell r="F727">
            <v>0</v>
          </cell>
          <cell r="G727">
            <v>22584.17</v>
          </cell>
          <cell r="H727">
            <v>37566.199999999997</v>
          </cell>
          <cell r="I727">
            <v>0</v>
          </cell>
          <cell r="J727">
            <v>0</v>
          </cell>
          <cell r="K727">
            <v>0</v>
          </cell>
          <cell r="L727">
            <v>-14982.03</v>
          </cell>
          <cell r="M727">
            <v>0</v>
          </cell>
          <cell r="N727">
            <v>0</v>
          </cell>
          <cell r="O727">
            <v>5451.29</v>
          </cell>
          <cell r="P727">
            <v>7602.1279999999997</v>
          </cell>
          <cell r="Q727" t="str">
            <v xml:space="preserve">AFFL ITEM                   </v>
          </cell>
          <cell r="R727" t="str">
            <v xml:space="preserve">063 </v>
          </cell>
        </row>
        <row r="728">
          <cell r="A728" t="str">
            <v>H45511CA</v>
          </cell>
          <cell r="B728" t="e">
            <v>#N/A</v>
          </cell>
          <cell r="C728" t="str">
            <v xml:space="preserve">ULTRASOUND DIST       </v>
          </cell>
          <cell r="D728">
            <v>5481.91</v>
          </cell>
          <cell r="E728">
            <v>38196.97</v>
          </cell>
          <cell r="F728">
            <v>0</v>
          </cell>
          <cell r="G728">
            <v>5481.91</v>
          </cell>
          <cell r="H728">
            <v>-163246.89000000001</v>
          </cell>
          <cell r="I728">
            <v>0</v>
          </cell>
          <cell r="J728">
            <v>0</v>
          </cell>
          <cell r="K728">
            <v>467318.97</v>
          </cell>
          <cell r="L728">
            <v>-275783.78000000003</v>
          </cell>
          <cell r="M728">
            <v>0</v>
          </cell>
          <cell r="N728">
            <v>-22806.39</v>
          </cell>
          <cell r="O728">
            <v>5451.29</v>
          </cell>
          <cell r="P728">
            <v>7602.1279999999997</v>
          </cell>
          <cell r="Q728" t="str">
            <v xml:space="preserve">AFFL ITEM                   </v>
          </cell>
          <cell r="R728" t="str">
            <v xml:space="preserve">063 </v>
          </cell>
        </row>
        <row r="729">
          <cell r="A729" t="str">
            <v>H45511CC</v>
          </cell>
          <cell r="B729" t="e">
            <v>#N/A</v>
          </cell>
          <cell r="C729" t="str">
            <v xml:space="preserve">ULTRASOUND DIST       </v>
          </cell>
          <cell r="D729">
            <v>11122.26</v>
          </cell>
          <cell r="E729">
            <v>373.9</v>
          </cell>
          <cell r="F729">
            <v>1962.34</v>
          </cell>
          <cell r="G729">
            <v>9159.92</v>
          </cell>
          <cell r="H729">
            <v>-2728.52</v>
          </cell>
          <cell r="I729">
            <v>0</v>
          </cell>
          <cell r="J729">
            <v>0</v>
          </cell>
          <cell r="K729">
            <v>15337.66</v>
          </cell>
          <cell r="L729">
            <v>-3449.22</v>
          </cell>
          <cell r="M729">
            <v>0</v>
          </cell>
          <cell r="N729">
            <v>0</v>
          </cell>
          <cell r="O729">
            <v>186.58</v>
          </cell>
          <cell r="P729">
            <v>260.45299999999997</v>
          </cell>
          <cell r="Q729" t="str">
            <v xml:space="preserve">AFFL ITEM                   </v>
          </cell>
          <cell r="R729" t="str">
            <v xml:space="preserve">063 </v>
          </cell>
        </row>
        <row r="730">
          <cell r="A730" t="str">
            <v>H45511CR</v>
          </cell>
          <cell r="B730" t="e">
            <v>#N/A</v>
          </cell>
          <cell r="C730" t="str">
            <v xml:space="preserve">ULTRASOUND DIST       </v>
          </cell>
          <cell r="D730">
            <v>67848.17</v>
          </cell>
          <cell r="E730">
            <v>17466.66</v>
          </cell>
          <cell r="F730">
            <v>30716.18</v>
          </cell>
          <cell r="G730">
            <v>37131.99</v>
          </cell>
          <cell r="H730">
            <v>-69543.67</v>
          </cell>
          <cell r="I730">
            <v>0</v>
          </cell>
          <cell r="J730">
            <v>0</v>
          </cell>
          <cell r="K730">
            <v>137824.10999999999</v>
          </cell>
          <cell r="L730">
            <v>-31148.45</v>
          </cell>
          <cell r="M730">
            <v>0</v>
          </cell>
          <cell r="N730">
            <v>0</v>
          </cell>
          <cell r="O730">
            <v>5811.67</v>
          </cell>
          <cell r="P730">
            <v>8111.3379999999997</v>
          </cell>
          <cell r="Q730" t="str">
            <v xml:space="preserve">GE VINGMED U                </v>
          </cell>
          <cell r="R730" t="str">
            <v xml:space="preserve">063 </v>
          </cell>
        </row>
        <row r="731">
          <cell r="A731" t="str">
            <v>H45511CS</v>
          </cell>
          <cell r="B731" t="e">
            <v>#N/A</v>
          </cell>
          <cell r="C731" t="str">
            <v xml:space="preserve">ULTRASOUND DIST       </v>
          </cell>
          <cell r="D731">
            <v>-12211.8</v>
          </cell>
          <cell r="E731" t="e">
            <v>#N/A</v>
          </cell>
          <cell r="F731">
            <v>0</v>
          </cell>
          <cell r="G731">
            <v>-12211.8</v>
          </cell>
          <cell r="H731">
            <v>0</v>
          </cell>
          <cell r="I731">
            <v>0</v>
          </cell>
          <cell r="J731">
            <v>0</v>
          </cell>
          <cell r="K731">
            <v>0</v>
          </cell>
          <cell r="L731">
            <v>-12211.8</v>
          </cell>
          <cell r="M731">
            <v>0</v>
          </cell>
          <cell r="N731">
            <v>0</v>
          </cell>
          <cell r="O731">
            <v>4710.4399999999996</v>
          </cell>
          <cell r="P731">
            <v>6578.491</v>
          </cell>
          <cell r="Q731" t="str">
            <v xml:space="preserve">AFFL ITEM                   </v>
          </cell>
          <cell r="R731" t="str">
            <v xml:space="preserve">063 </v>
          </cell>
        </row>
        <row r="732">
          <cell r="A732" t="str">
            <v>H45511DK</v>
          </cell>
          <cell r="B732" t="e">
            <v>#N/A</v>
          </cell>
          <cell r="C732" t="str">
            <v xml:space="preserve">ULTRASOUND DIST       </v>
          </cell>
          <cell r="D732">
            <v>64296.39</v>
          </cell>
          <cell r="E732" t="e">
            <v>#N/A</v>
          </cell>
          <cell r="F732">
            <v>0</v>
          </cell>
          <cell r="G732">
            <v>64296.39</v>
          </cell>
          <cell r="H732">
            <v>0</v>
          </cell>
          <cell r="I732">
            <v>0</v>
          </cell>
          <cell r="J732">
            <v>0</v>
          </cell>
          <cell r="K732">
            <v>64296.39</v>
          </cell>
          <cell r="L732">
            <v>0</v>
          </cell>
          <cell r="M732">
            <v>0</v>
          </cell>
          <cell r="N732">
            <v>0</v>
          </cell>
          <cell r="O732">
            <v>5492.3490000000002</v>
          </cell>
          <cell r="P732">
            <v>7359.0290000000005</v>
          </cell>
          <cell r="Q732" t="str">
            <v xml:space="preserve">AFFL ITEM                   </v>
          </cell>
          <cell r="R732" t="str">
            <v xml:space="preserve">063 </v>
          </cell>
        </row>
        <row r="733">
          <cell r="A733" t="str">
            <v>H45511DL</v>
          </cell>
          <cell r="B733" t="e">
            <v>#N/A</v>
          </cell>
          <cell r="C733" t="str">
            <v xml:space="preserve">ULTRASOUND DIST       </v>
          </cell>
          <cell r="D733">
            <v>43100.959999999999</v>
          </cell>
          <cell r="E733">
            <v>17307.919999999998</v>
          </cell>
          <cell r="F733">
            <v>0</v>
          </cell>
          <cell r="G733">
            <v>43100.959999999999</v>
          </cell>
          <cell r="H733">
            <v>0</v>
          </cell>
          <cell r="I733">
            <v>0</v>
          </cell>
          <cell r="J733">
            <v>0</v>
          </cell>
          <cell r="K733">
            <v>80863.69</v>
          </cell>
          <cell r="L733">
            <v>-37762.730000000003</v>
          </cell>
          <cell r="M733">
            <v>0</v>
          </cell>
          <cell r="N733">
            <v>0</v>
          </cell>
          <cell r="O733">
            <v>0</v>
          </cell>
          <cell r="P733">
            <v>0</v>
          </cell>
          <cell r="Q733" t="str">
            <v xml:space="preserve">                            </v>
          </cell>
          <cell r="R733" t="str">
            <v xml:space="preserve">    </v>
          </cell>
        </row>
        <row r="734">
          <cell r="A734" t="str">
            <v>H45511EA</v>
          </cell>
          <cell r="B734" t="e">
            <v>#N/A</v>
          </cell>
          <cell r="C734" t="str">
            <v xml:space="preserve">ULTRASOUND DIST       </v>
          </cell>
          <cell r="D734">
            <v>17825.689999999999</v>
          </cell>
          <cell r="E734" t="e">
            <v>#N/A</v>
          </cell>
          <cell r="F734">
            <v>0</v>
          </cell>
          <cell r="G734">
            <v>17825.689999999999</v>
          </cell>
          <cell r="H734">
            <v>0</v>
          </cell>
          <cell r="I734">
            <v>0</v>
          </cell>
          <cell r="J734">
            <v>0</v>
          </cell>
          <cell r="K734">
            <v>17825.689999999999</v>
          </cell>
          <cell r="L734">
            <v>0</v>
          </cell>
          <cell r="M734">
            <v>0</v>
          </cell>
          <cell r="N734">
            <v>0</v>
          </cell>
          <cell r="O734">
            <v>5756.11</v>
          </cell>
          <cell r="P734">
            <v>8144.5680000000002</v>
          </cell>
          <cell r="Q734" t="str">
            <v xml:space="preserve">AFFL ITEM                   </v>
          </cell>
          <cell r="R734" t="str">
            <v xml:space="preserve">063 </v>
          </cell>
        </row>
        <row r="735">
          <cell r="A735" t="str">
            <v>H45511FH</v>
          </cell>
          <cell r="B735" t="e">
            <v>#N/A</v>
          </cell>
          <cell r="C735" t="str">
            <v xml:space="preserve">Demo-U/S              </v>
          </cell>
          <cell r="D735">
            <v>-6454.6</v>
          </cell>
          <cell r="E735">
            <v>0</v>
          </cell>
          <cell r="F735">
            <v>0</v>
          </cell>
          <cell r="G735">
            <v>-6454.6</v>
          </cell>
          <cell r="H735">
            <v>0</v>
          </cell>
          <cell r="I735">
            <v>0</v>
          </cell>
          <cell r="J735">
            <v>0</v>
          </cell>
          <cell r="K735">
            <v>0</v>
          </cell>
          <cell r="L735">
            <v>-6454.6</v>
          </cell>
          <cell r="M735">
            <v>0</v>
          </cell>
          <cell r="N735">
            <v>0</v>
          </cell>
          <cell r="O735">
            <v>0</v>
          </cell>
          <cell r="P735">
            <v>0</v>
          </cell>
          <cell r="Q735" t="str">
            <v xml:space="preserve">                            </v>
          </cell>
          <cell r="R735" t="str">
            <v xml:space="preserve">    </v>
          </cell>
        </row>
        <row r="736">
          <cell r="A736" t="str">
            <v>H45511FH</v>
          </cell>
          <cell r="B736" t="e">
            <v>#N/A</v>
          </cell>
          <cell r="C736" t="str">
            <v xml:space="preserve">ULTRASOUND DIST       </v>
          </cell>
          <cell r="D736">
            <v>-21660.53</v>
          </cell>
          <cell r="E736">
            <v>228.45</v>
          </cell>
          <cell r="F736">
            <v>0</v>
          </cell>
          <cell r="G736">
            <v>-21660.53</v>
          </cell>
          <cell r="H736">
            <v>-7098.85</v>
          </cell>
          <cell r="I736">
            <v>0</v>
          </cell>
          <cell r="J736">
            <v>0</v>
          </cell>
          <cell r="K736">
            <v>20496.22</v>
          </cell>
          <cell r="L736">
            <v>-35057.9</v>
          </cell>
          <cell r="M736">
            <v>0</v>
          </cell>
          <cell r="N736">
            <v>0</v>
          </cell>
          <cell r="O736">
            <v>0</v>
          </cell>
          <cell r="P736">
            <v>0</v>
          </cell>
          <cell r="Q736" t="str">
            <v xml:space="preserve">                            </v>
          </cell>
          <cell r="R736" t="str">
            <v xml:space="preserve">    </v>
          </cell>
        </row>
        <row r="737">
          <cell r="A737" t="str">
            <v>H45511FJ</v>
          </cell>
          <cell r="B737" t="e">
            <v>#N/A</v>
          </cell>
          <cell r="C737" t="str">
            <v xml:space="preserve">INTL ULTRA            </v>
          </cell>
          <cell r="D737">
            <v>16120.35</v>
          </cell>
          <cell r="F737">
            <v>0</v>
          </cell>
          <cell r="G737">
            <v>16120.35</v>
          </cell>
          <cell r="H737">
            <v>17066.25</v>
          </cell>
          <cell r="I737">
            <v>0</v>
          </cell>
          <cell r="J737">
            <v>0</v>
          </cell>
          <cell r="K737">
            <v>0</v>
          </cell>
          <cell r="L737">
            <v>-945.9</v>
          </cell>
          <cell r="M737">
            <v>0</v>
          </cell>
          <cell r="N737">
            <v>0</v>
          </cell>
          <cell r="O737">
            <v>131.25</v>
          </cell>
          <cell r="P737">
            <v>5381.25</v>
          </cell>
          <cell r="Q737" t="str">
            <v xml:space="preserve">GE VINGMED U                </v>
          </cell>
          <cell r="R737" t="str">
            <v xml:space="preserve">064 </v>
          </cell>
        </row>
        <row r="738">
          <cell r="A738" t="str">
            <v>H45511FJ</v>
          </cell>
          <cell r="B738" t="e">
            <v>#N/A</v>
          </cell>
          <cell r="C738" t="str">
            <v xml:space="preserve">Demo-U/S              </v>
          </cell>
          <cell r="D738">
            <v>-6965.75</v>
          </cell>
          <cell r="E738">
            <v>0</v>
          </cell>
          <cell r="F738">
            <v>0</v>
          </cell>
          <cell r="G738">
            <v>-6965.75</v>
          </cell>
          <cell r="H738">
            <v>0</v>
          </cell>
          <cell r="I738">
            <v>0</v>
          </cell>
          <cell r="J738">
            <v>0</v>
          </cell>
          <cell r="K738">
            <v>0</v>
          </cell>
          <cell r="L738">
            <v>-6965.75</v>
          </cell>
          <cell r="M738">
            <v>0</v>
          </cell>
          <cell r="N738">
            <v>0</v>
          </cell>
          <cell r="O738">
            <v>131.25</v>
          </cell>
          <cell r="P738">
            <v>5381.25</v>
          </cell>
          <cell r="Q738" t="str">
            <v xml:space="preserve">GE VINGMED U                </v>
          </cell>
          <cell r="R738" t="str">
            <v xml:space="preserve">064 </v>
          </cell>
        </row>
        <row r="739">
          <cell r="A739" t="str">
            <v>H45511FJ</v>
          </cell>
          <cell r="B739" t="e">
            <v>#N/A</v>
          </cell>
          <cell r="C739" t="str">
            <v xml:space="preserve">ULTRASOUND DIST       </v>
          </cell>
          <cell r="D739">
            <v>-66683.240000000005</v>
          </cell>
          <cell r="E739">
            <v>656.25</v>
          </cell>
          <cell r="F739">
            <v>0</v>
          </cell>
          <cell r="G739">
            <v>-66683.240000000005</v>
          </cell>
          <cell r="H739">
            <v>-17066.25</v>
          </cell>
          <cell r="I739">
            <v>0</v>
          </cell>
          <cell r="J739">
            <v>0</v>
          </cell>
          <cell r="K739">
            <v>45046.86</v>
          </cell>
          <cell r="L739">
            <v>-94663.85</v>
          </cell>
          <cell r="M739">
            <v>0</v>
          </cell>
          <cell r="N739">
            <v>0</v>
          </cell>
          <cell r="O739">
            <v>131.25</v>
          </cell>
          <cell r="P739">
            <v>5381.25</v>
          </cell>
          <cell r="Q739" t="str">
            <v xml:space="preserve">GE VINGMED U                </v>
          </cell>
          <cell r="R739" t="str">
            <v xml:space="preserve">064 </v>
          </cell>
        </row>
        <row r="740">
          <cell r="A740" t="str">
            <v>H45511FP</v>
          </cell>
          <cell r="B740" t="e">
            <v>#N/A</v>
          </cell>
          <cell r="C740" t="str">
            <v xml:space="preserve">ULTRASOUND DIST       </v>
          </cell>
          <cell r="D740">
            <v>-7949.95</v>
          </cell>
          <cell r="E740">
            <v>186.5</v>
          </cell>
          <cell r="F740">
            <v>0</v>
          </cell>
          <cell r="G740">
            <v>-7949.95</v>
          </cell>
          <cell r="H740">
            <v>-1435</v>
          </cell>
          <cell r="I740">
            <v>0</v>
          </cell>
          <cell r="J740">
            <v>0</v>
          </cell>
          <cell r="K740">
            <v>660.05</v>
          </cell>
          <cell r="L740">
            <v>-7175</v>
          </cell>
          <cell r="M740">
            <v>0</v>
          </cell>
          <cell r="N740">
            <v>0</v>
          </cell>
          <cell r="O740">
            <v>18.899999999999999</v>
          </cell>
          <cell r="P740">
            <v>717.5</v>
          </cell>
          <cell r="Q740" t="str">
            <v xml:space="preserve">AFFL ITEM                   </v>
          </cell>
          <cell r="R740" t="str">
            <v xml:space="preserve">064 </v>
          </cell>
        </row>
        <row r="741">
          <cell r="A741" t="str">
            <v>H45511GA</v>
          </cell>
          <cell r="B741" t="e">
            <v>#N/A</v>
          </cell>
          <cell r="C741" t="str">
            <v xml:space="preserve">ULTRASOUND DIST       </v>
          </cell>
          <cell r="D741">
            <v>-85646.61</v>
          </cell>
          <cell r="E741" t="e">
            <v>#N/A</v>
          </cell>
          <cell r="F741">
            <v>15174.47</v>
          </cell>
          <cell r="G741">
            <v>-100821.08</v>
          </cell>
          <cell r="H741">
            <v>-47710.47</v>
          </cell>
          <cell r="I741">
            <v>0</v>
          </cell>
          <cell r="J741">
            <v>0</v>
          </cell>
          <cell r="K741">
            <v>0</v>
          </cell>
          <cell r="L741">
            <v>-53110.61</v>
          </cell>
          <cell r="M741">
            <v>0</v>
          </cell>
          <cell r="N741">
            <v>0</v>
          </cell>
          <cell r="O741">
            <v>6204.28</v>
          </cell>
          <cell r="P741">
            <v>8680.7659999999996</v>
          </cell>
          <cell r="Q741" t="str">
            <v xml:space="preserve">AFFL ITEM                   </v>
          </cell>
          <cell r="R741" t="str">
            <v xml:space="preserve">063 </v>
          </cell>
        </row>
        <row r="742">
          <cell r="A742" t="str">
            <v>H45511GA</v>
          </cell>
          <cell r="B742" t="e">
            <v>#N/A</v>
          </cell>
          <cell r="C742" t="str">
            <v xml:space="preserve">Demo-U/S              </v>
          </cell>
          <cell r="D742">
            <v>-52821.2</v>
          </cell>
          <cell r="E742">
            <v>0</v>
          </cell>
          <cell r="F742">
            <v>0</v>
          </cell>
          <cell r="G742">
            <v>-52821.2</v>
          </cell>
          <cell r="H742">
            <v>15174.46</v>
          </cell>
          <cell r="I742">
            <v>0</v>
          </cell>
          <cell r="J742">
            <v>0</v>
          </cell>
          <cell r="K742">
            <v>0</v>
          </cell>
          <cell r="L742">
            <v>-76676.42</v>
          </cell>
          <cell r="M742">
            <v>0</v>
          </cell>
          <cell r="N742">
            <v>8680.76</v>
          </cell>
          <cell r="O742">
            <v>6204.28</v>
          </cell>
          <cell r="P742">
            <v>8680.7659999999996</v>
          </cell>
          <cell r="Q742" t="str">
            <v xml:space="preserve">AFFL ITEM                   </v>
          </cell>
          <cell r="R742" t="str">
            <v xml:space="preserve">063 </v>
          </cell>
        </row>
        <row r="743">
          <cell r="A743" t="str">
            <v>H45511GB</v>
          </cell>
          <cell r="B743" t="e">
            <v>#N/A</v>
          </cell>
          <cell r="C743" t="str">
            <v xml:space="preserve">ULTRASOUND DIST       </v>
          </cell>
          <cell r="D743">
            <v>-11783.66</v>
          </cell>
          <cell r="E743" t="e">
            <v>#N/A</v>
          </cell>
          <cell r="F743">
            <v>0</v>
          </cell>
          <cell r="G743">
            <v>-11783.66</v>
          </cell>
          <cell r="H743">
            <v>0</v>
          </cell>
          <cell r="I743">
            <v>0</v>
          </cell>
          <cell r="J743">
            <v>0</v>
          </cell>
          <cell r="K743">
            <v>0</v>
          </cell>
          <cell r="L743">
            <v>-11783.66</v>
          </cell>
          <cell r="M743">
            <v>0</v>
          </cell>
          <cell r="N743">
            <v>0</v>
          </cell>
          <cell r="O743">
            <v>4583.3900000000003</v>
          </cell>
          <cell r="P743">
            <v>6402.8059999999996</v>
          </cell>
          <cell r="Q743" t="str">
            <v xml:space="preserve">AFFL ITEM                   </v>
          </cell>
          <cell r="R743" t="str">
            <v xml:space="preserve">063 </v>
          </cell>
        </row>
        <row r="744">
          <cell r="A744" t="str">
            <v>H45511GB</v>
          </cell>
          <cell r="B744" t="e">
            <v>#N/A</v>
          </cell>
          <cell r="C744" t="str">
            <v xml:space="preserve">Demo-U/S              </v>
          </cell>
          <cell r="D744">
            <v>-35064.49</v>
          </cell>
          <cell r="E744">
            <v>0</v>
          </cell>
          <cell r="F744">
            <v>0</v>
          </cell>
          <cell r="G744">
            <v>-35064.49</v>
          </cell>
          <cell r="H744">
            <v>-6402.81</v>
          </cell>
          <cell r="I744">
            <v>0</v>
          </cell>
          <cell r="J744">
            <v>0</v>
          </cell>
          <cell r="K744">
            <v>0</v>
          </cell>
          <cell r="L744">
            <v>-28661.68</v>
          </cell>
          <cell r="M744">
            <v>0</v>
          </cell>
          <cell r="N744">
            <v>0</v>
          </cell>
          <cell r="O744">
            <v>4583.3900000000003</v>
          </cell>
          <cell r="P744">
            <v>6402.8059999999996</v>
          </cell>
          <cell r="Q744" t="str">
            <v xml:space="preserve">AFFL ITEM                   </v>
          </cell>
          <cell r="R744" t="str">
            <v xml:space="preserve">063 </v>
          </cell>
        </row>
        <row r="745">
          <cell r="A745" t="str">
            <v>H45511TA</v>
          </cell>
          <cell r="B745" t="e">
            <v>#N/A</v>
          </cell>
          <cell r="C745" t="str">
            <v xml:space="preserve">Demo-U/S              </v>
          </cell>
          <cell r="D745">
            <v>26799.69</v>
          </cell>
          <cell r="E745">
            <v>0</v>
          </cell>
          <cell r="F745">
            <v>0</v>
          </cell>
          <cell r="G745">
            <v>26799.69</v>
          </cell>
          <cell r="H745">
            <v>72746.720000000001</v>
          </cell>
          <cell r="I745">
            <v>0</v>
          </cell>
          <cell r="J745">
            <v>0</v>
          </cell>
          <cell r="K745">
            <v>0</v>
          </cell>
          <cell r="L745">
            <v>-45947.03</v>
          </cell>
          <cell r="M745">
            <v>0</v>
          </cell>
          <cell r="N745">
            <v>0</v>
          </cell>
          <cell r="O745">
            <v>26341.84</v>
          </cell>
          <cell r="P745">
            <v>36373.355000000003</v>
          </cell>
          <cell r="Q745" t="str">
            <v xml:space="preserve">AFFL ITEM                   </v>
          </cell>
          <cell r="R745" t="str">
            <v xml:space="preserve">063 </v>
          </cell>
        </row>
        <row r="746">
          <cell r="A746" t="str">
            <v>H45511TL</v>
          </cell>
          <cell r="B746" t="e">
            <v>#N/A</v>
          </cell>
          <cell r="C746" t="str">
            <v xml:space="preserve">ULTRASOUND DIST       </v>
          </cell>
          <cell r="D746">
            <v>73126.09</v>
          </cell>
          <cell r="E746" t="e">
            <v>#N/A</v>
          </cell>
          <cell r="F746">
            <v>0</v>
          </cell>
          <cell r="G746">
            <v>73126.09</v>
          </cell>
          <cell r="H746">
            <v>0</v>
          </cell>
          <cell r="I746">
            <v>0</v>
          </cell>
          <cell r="J746">
            <v>0</v>
          </cell>
          <cell r="K746">
            <v>73126.09</v>
          </cell>
          <cell r="L746">
            <v>0</v>
          </cell>
          <cell r="M746">
            <v>0</v>
          </cell>
          <cell r="N746">
            <v>0</v>
          </cell>
          <cell r="O746">
            <v>0</v>
          </cell>
          <cell r="P746">
            <v>0</v>
          </cell>
          <cell r="Q746" t="str">
            <v xml:space="preserve">                            </v>
          </cell>
          <cell r="R746" t="str">
            <v xml:space="preserve">    </v>
          </cell>
        </row>
        <row r="747">
          <cell r="A747" t="str">
            <v>H46022CA</v>
          </cell>
          <cell r="B747" t="str">
            <v>CAE Probe</v>
          </cell>
          <cell r="C747" t="str">
            <v xml:space="preserve">Demo-U/S              </v>
          </cell>
          <cell r="D747">
            <v>23919.93</v>
          </cell>
          <cell r="E747">
            <v>9186.2649999999994</v>
          </cell>
          <cell r="F747">
            <v>25999.9</v>
          </cell>
          <cell r="G747">
            <v>-2079.9699999999998</v>
          </cell>
          <cell r="H747">
            <v>4038.56</v>
          </cell>
          <cell r="I747">
            <v>0</v>
          </cell>
          <cell r="J747">
            <v>0</v>
          </cell>
          <cell r="K747">
            <v>0</v>
          </cell>
          <cell r="L747">
            <v>-6118.53</v>
          </cell>
          <cell r="M747">
            <v>0</v>
          </cell>
          <cell r="N747">
            <v>0</v>
          </cell>
          <cell r="O747">
            <v>703.27</v>
          </cell>
          <cell r="P747">
            <v>918.58500000000004</v>
          </cell>
          <cell r="Q747" t="str">
            <v xml:space="preserve">CAE PROBE                   </v>
          </cell>
          <cell r="R747" t="str">
            <v xml:space="preserve">040 </v>
          </cell>
        </row>
        <row r="748">
          <cell r="A748" t="str">
            <v>H46022CA</v>
          </cell>
          <cell r="B748" t="str">
            <v>CAE Probe</v>
          </cell>
          <cell r="C748" t="str">
            <v xml:space="preserve">ULTRASOUND DIST       </v>
          </cell>
          <cell r="D748">
            <v>54778.07</v>
          </cell>
          <cell r="E748">
            <v>38516.5</v>
          </cell>
          <cell r="F748">
            <v>48879.81</v>
          </cell>
          <cell r="G748">
            <v>5898.26</v>
          </cell>
          <cell r="H748">
            <v>-7834.32</v>
          </cell>
          <cell r="I748">
            <v>0</v>
          </cell>
          <cell r="J748">
            <v>0</v>
          </cell>
          <cell r="K748">
            <v>17771.13</v>
          </cell>
          <cell r="L748">
            <v>-4038.55</v>
          </cell>
          <cell r="M748">
            <v>0</v>
          </cell>
          <cell r="N748">
            <v>0</v>
          </cell>
          <cell r="O748">
            <v>703.27</v>
          </cell>
          <cell r="P748">
            <v>918.58500000000004</v>
          </cell>
          <cell r="Q748" t="str">
            <v xml:space="preserve">CAE PROBE                   </v>
          </cell>
          <cell r="R748" t="str">
            <v xml:space="preserve">040 </v>
          </cell>
        </row>
        <row r="749">
          <cell r="A749" t="str">
            <v>H46022CB</v>
          </cell>
          <cell r="B749" t="e">
            <v>#N/A</v>
          </cell>
          <cell r="C749" t="str">
            <v xml:space="preserve">ULTRASOUND DIST       </v>
          </cell>
          <cell r="D749">
            <v>-11464.92</v>
          </cell>
          <cell r="E749" t="e">
            <v>#N/A</v>
          </cell>
          <cell r="F749">
            <v>0</v>
          </cell>
          <cell r="G749">
            <v>-11464.92</v>
          </cell>
          <cell r="H749">
            <v>-1910.82</v>
          </cell>
          <cell r="I749">
            <v>0</v>
          </cell>
          <cell r="J749">
            <v>0</v>
          </cell>
          <cell r="K749">
            <v>0</v>
          </cell>
          <cell r="L749">
            <v>-9554.1</v>
          </cell>
          <cell r="M749">
            <v>0</v>
          </cell>
          <cell r="N749">
            <v>0</v>
          </cell>
          <cell r="O749">
            <v>642.08000000000004</v>
          </cell>
          <cell r="P749">
            <v>955.41300000000001</v>
          </cell>
          <cell r="Q749" t="str">
            <v xml:space="preserve">AFFL ITEM                   </v>
          </cell>
          <cell r="R749" t="str">
            <v xml:space="preserve">040 </v>
          </cell>
        </row>
        <row r="750">
          <cell r="A750" t="str">
            <v>H46022CB</v>
          </cell>
          <cell r="B750" t="e">
            <v>#N/A</v>
          </cell>
          <cell r="C750" t="str">
            <v xml:space="preserve">Demo-U/S              </v>
          </cell>
          <cell r="D750">
            <v>9554.16</v>
          </cell>
          <cell r="E750">
            <v>955.41300000000001</v>
          </cell>
          <cell r="F750">
            <v>18152.849999999999</v>
          </cell>
          <cell r="G750">
            <v>-8598.69</v>
          </cell>
          <cell r="H750">
            <v>0</v>
          </cell>
          <cell r="I750">
            <v>0</v>
          </cell>
          <cell r="J750">
            <v>0</v>
          </cell>
          <cell r="K750">
            <v>0</v>
          </cell>
          <cell r="L750">
            <v>-8598.69</v>
          </cell>
          <cell r="M750">
            <v>0</v>
          </cell>
          <cell r="N750">
            <v>0</v>
          </cell>
          <cell r="O750">
            <v>642.08000000000004</v>
          </cell>
          <cell r="P750">
            <v>955.41300000000001</v>
          </cell>
          <cell r="Q750" t="str">
            <v xml:space="preserve">AFFL ITEM                   </v>
          </cell>
          <cell r="R750" t="str">
            <v xml:space="preserve">040 </v>
          </cell>
        </row>
        <row r="751">
          <cell r="A751" t="str">
            <v>H46022LH</v>
          </cell>
          <cell r="B751" t="e">
            <v>#N/A</v>
          </cell>
          <cell r="C751" t="str">
            <v xml:space="preserve">Demo-U/S              </v>
          </cell>
          <cell r="D751">
            <v>16207.51</v>
          </cell>
          <cell r="E751">
            <v>13347.362000000001</v>
          </cell>
          <cell r="F751">
            <v>17160.89</v>
          </cell>
          <cell r="G751">
            <v>-953.38</v>
          </cell>
          <cell r="H751">
            <v>0</v>
          </cell>
          <cell r="I751">
            <v>0</v>
          </cell>
          <cell r="J751">
            <v>0</v>
          </cell>
          <cell r="K751">
            <v>0</v>
          </cell>
          <cell r="L751">
            <v>-953.38</v>
          </cell>
          <cell r="M751">
            <v>0</v>
          </cell>
          <cell r="N751">
            <v>0</v>
          </cell>
          <cell r="O751">
            <v>639.72</v>
          </cell>
          <cell r="P751">
            <v>953.38300000000004</v>
          </cell>
          <cell r="Q751" t="str">
            <v xml:space="preserve">AFFL ITEM                   </v>
          </cell>
          <cell r="R751" t="str">
            <v xml:space="preserve">040 </v>
          </cell>
        </row>
        <row r="752">
          <cell r="A752" t="str">
            <v>H46022LT</v>
          </cell>
          <cell r="B752" t="e">
            <v>#N/A</v>
          </cell>
          <cell r="C752" t="str">
            <v xml:space="preserve">ULTRASOUND DIST       </v>
          </cell>
          <cell r="D752">
            <v>6276.47</v>
          </cell>
          <cell r="E752">
            <v>3483.52</v>
          </cell>
          <cell r="F752">
            <v>0</v>
          </cell>
          <cell r="G752">
            <v>6276.47</v>
          </cell>
          <cell r="H752">
            <v>0</v>
          </cell>
          <cell r="I752">
            <v>0</v>
          </cell>
          <cell r="J752">
            <v>0</v>
          </cell>
          <cell r="K752">
            <v>8014.3</v>
          </cell>
          <cell r="L752">
            <v>-1737.83</v>
          </cell>
          <cell r="M752">
            <v>0</v>
          </cell>
          <cell r="N752">
            <v>0</v>
          </cell>
          <cell r="O752">
            <v>870.88</v>
          </cell>
          <cell r="P752">
            <v>1737.84</v>
          </cell>
          <cell r="Q752" t="str">
            <v xml:space="preserve">AFFL ITEM                   </v>
          </cell>
          <cell r="R752" t="str">
            <v xml:space="preserve">040 </v>
          </cell>
        </row>
        <row r="753">
          <cell r="A753" t="str">
            <v>H46022MT</v>
          </cell>
          <cell r="B753" t="str">
            <v>MTZ Probe</v>
          </cell>
          <cell r="C753" t="str">
            <v xml:space="preserve">Demo-U/S              </v>
          </cell>
          <cell r="D753">
            <v>60439.73</v>
          </cell>
          <cell r="E753">
            <v>44444.61</v>
          </cell>
          <cell r="F753">
            <v>64046.38</v>
          </cell>
          <cell r="G753">
            <v>-3606.65</v>
          </cell>
          <cell r="H753">
            <v>81351.89</v>
          </cell>
          <cell r="I753">
            <v>0</v>
          </cell>
          <cell r="J753">
            <v>0</v>
          </cell>
          <cell r="K753">
            <v>0</v>
          </cell>
          <cell r="L753">
            <v>-84958.54</v>
          </cell>
          <cell r="M753">
            <v>0</v>
          </cell>
          <cell r="N753">
            <v>0</v>
          </cell>
          <cell r="O753">
            <v>808.84</v>
          </cell>
          <cell r="P753">
            <v>1058.21</v>
          </cell>
          <cell r="Q753" t="str">
            <v xml:space="preserve">MTZ PROBE                   </v>
          </cell>
          <cell r="R753" t="str">
            <v xml:space="preserve">040 </v>
          </cell>
        </row>
        <row r="754">
          <cell r="A754" t="str">
            <v>H46022MT</v>
          </cell>
          <cell r="B754" t="str">
            <v>MTZ Probe</v>
          </cell>
          <cell r="C754" t="str">
            <v xml:space="preserve">ULTRASOUND DIST       </v>
          </cell>
          <cell r="D754">
            <v>94746.97</v>
          </cell>
          <cell r="E754">
            <v>58086</v>
          </cell>
          <cell r="F754">
            <v>6862.11</v>
          </cell>
          <cell r="G754">
            <v>87884.86</v>
          </cell>
          <cell r="H754">
            <v>-808739</v>
          </cell>
          <cell r="I754">
            <v>0</v>
          </cell>
          <cell r="J754">
            <v>0</v>
          </cell>
          <cell r="K754">
            <v>1169133.07</v>
          </cell>
          <cell r="L754">
            <v>-272509.21000000002</v>
          </cell>
          <cell r="M754">
            <v>0</v>
          </cell>
          <cell r="N754">
            <v>0</v>
          </cell>
          <cell r="O754">
            <v>808.84</v>
          </cell>
          <cell r="P754">
            <v>1058.21</v>
          </cell>
          <cell r="Q754" t="str">
            <v xml:space="preserve">MTZ PROBE                   </v>
          </cell>
          <cell r="R754" t="str">
            <v xml:space="preserve">040 </v>
          </cell>
        </row>
        <row r="755">
          <cell r="A755" t="str">
            <v>H46022MT</v>
          </cell>
          <cell r="B755" t="str">
            <v>MTZ Probe</v>
          </cell>
          <cell r="C755" t="str">
            <v xml:space="preserve">Consign-U/S           </v>
          </cell>
          <cell r="D755">
            <v>5699.48</v>
          </cell>
          <cell r="F755">
            <v>6862.12</v>
          </cell>
          <cell r="G755">
            <v>-1162.6400000000001</v>
          </cell>
          <cell r="H755">
            <v>0</v>
          </cell>
          <cell r="I755">
            <v>0</v>
          </cell>
          <cell r="J755">
            <v>0</v>
          </cell>
          <cell r="K755">
            <v>0</v>
          </cell>
          <cell r="L755">
            <v>0</v>
          </cell>
          <cell r="M755">
            <v>0</v>
          </cell>
          <cell r="N755">
            <v>-1162.6400000000001</v>
          </cell>
          <cell r="O755">
            <v>808.84</v>
          </cell>
          <cell r="P755">
            <v>1058.21</v>
          </cell>
          <cell r="Q755" t="str">
            <v xml:space="preserve">MTZ PROBE                   </v>
          </cell>
          <cell r="R755" t="str">
            <v xml:space="preserve">040 </v>
          </cell>
        </row>
        <row r="756">
          <cell r="A756" t="str">
            <v>H46022MT</v>
          </cell>
          <cell r="B756" t="str">
            <v>MTZ Probe</v>
          </cell>
          <cell r="C756" t="str">
            <v xml:space="preserve">FIELD-U/S             </v>
          </cell>
          <cell r="D756">
            <v>-6092.85</v>
          </cell>
          <cell r="F756">
            <v>0</v>
          </cell>
          <cell r="G756">
            <v>-6092.85</v>
          </cell>
          <cell r="H756">
            <v>3345.57</v>
          </cell>
          <cell r="I756">
            <v>0</v>
          </cell>
          <cell r="J756">
            <v>0</v>
          </cell>
          <cell r="K756">
            <v>0</v>
          </cell>
          <cell r="L756">
            <v>-9438.42</v>
          </cell>
          <cell r="M756">
            <v>0</v>
          </cell>
          <cell r="N756">
            <v>0</v>
          </cell>
          <cell r="O756">
            <v>808.84</v>
          </cell>
          <cell r="P756">
            <v>1058.21</v>
          </cell>
          <cell r="Q756" t="str">
            <v xml:space="preserve">MTZ PROBE                   </v>
          </cell>
          <cell r="R756" t="str">
            <v xml:space="preserve">040 </v>
          </cell>
        </row>
        <row r="757">
          <cell r="A757" t="str">
            <v>H46122CB</v>
          </cell>
          <cell r="B757" t="e">
            <v>#N/A</v>
          </cell>
          <cell r="C757" t="str">
            <v xml:space="preserve">ULTRASOUND DIST       </v>
          </cell>
          <cell r="D757">
            <v>-512860.8</v>
          </cell>
          <cell r="E757">
            <v>1272.42</v>
          </cell>
          <cell r="F757">
            <v>45856.44</v>
          </cell>
          <cell r="G757">
            <v>-558717.24</v>
          </cell>
          <cell r="H757">
            <v>-593052.06000000006</v>
          </cell>
          <cell r="I757">
            <v>0</v>
          </cell>
          <cell r="J757">
            <v>0</v>
          </cell>
          <cell r="K757">
            <v>81526.350000000006</v>
          </cell>
          <cell r="L757">
            <v>-47191.53</v>
          </cell>
          <cell r="M757">
            <v>0</v>
          </cell>
          <cell r="N757">
            <v>0</v>
          </cell>
          <cell r="O757">
            <v>643.35</v>
          </cell>
          <cell r="P757">
            <v>799.01800000000003</v>
          </cell>
          <cell r="Q757" t="str">
            <v xml:space="preserve">GE BEL PLOT                 </v>
          </cell>
          <cell r="R757" t="str">
            <v xml:space="preserve">048 </v>
          </cell>
        </row>
        <row r="758">
          <cell r="A758" t="str">
            <v>H46122LH</v>
          </cell>
          <cell r="B758" t="e">
            <v>#N/A</v>
          </cell>
          <cell r="C758" t="str">
            <v xml:space="preserve">ULTRASOUND DIST       </v>
          </cell>
          <cell r="D758">
            <v>-51409.99</v>
          </cell>
          <cell r="E758">
            <v>636.17999999999995</v>
          </cell>
          <cell r="F758">
            <v>9826.3799999999992</v>
          </cell>
          <cell r="G758">
            <v>-61236.37</v>
          </cell>
          <cell r="H758">
            <v>-71278.75</v>
          </cell>
          <cell r="I758">
            <v>0</v>
          </cell>
          <cell r="J758">
            <v>-2130.38</v>
          </cell>
          <cell r="K758">
            <v>16247.21</v>
          </cell>
          <cell r="L758">
            <v>-4074.45</v>
          </cell>
          <cell r="M758">
            <v>0</v>
          </cell>
          <cell r="N758">
            <v>0</v>
          </cell>
          <cell r="O758">
            <v>643.32000000000005</v>
          </cell>
          <cell r="P758">
            <v>798.98800000000006</v>
          </cell>
          <cell r="Q758" t="str">
            <v xml:space="preserve">GE BEL PLOT                 </v>
          </cell>
          <cell r="R758" t="str">
            <v xml:space="preserve">048 </v>
          </cell>
        </row>
        <row r="759">
          <cell r="A759" t="str">
            <v>H46222AD</v>
          </cell>
          <cell r="B759" t="e">
            <v>#N/A</v>
          </cell>
          <cell r="C759" t="str">
            <v xml:space="preserve">ULTRASOUND DIST       </v>
          </cell>
          <cell r="D759">
            <v>28716.29</v>
          </cell>
          <cell r="E759">
            <v>6312.89</v>
          </cell>
          <cell r="F759">
            <v>0</v>
          </cell>
          <cell r="G759">
            <v>28716.29</v>
          </cell>
          <cell r="H759">
            <v>-24558.79</v>
          </cell>
          <cell r="I759">
            <v>0</v>
          </cell>
          <cell r="J759">
            <v>0</v>
          </cell>
          <cell r="K759">
            <v>69328.33</v>
          </cell>
          <cell r="L759">
            <v>-16053.25</v>
          </cell>
          <cell r="M759">
            <v>0</v>
          </cell>
          <cell r="N759">
            <v>0</v>
          </cell>
          <cell r="O759">
            <v>80.599999999999994</v>
          </cell>
          <cell r="P759">
            <v>104.878</v>
          </cell>
          <cell r="Q759" t="str">
            <v xml:space="preserve">AFFL ITEM                   </v>
          </cell>
          <cell r="R759" t="str">
            <v xml:space="preserve">042 </v>
          </cell>
        </row>
        <row r="760">
          <cell r="A760" t="str">
            <v>H46501AA</v>
          </cell>
          <cell r="B760" t="e">
            <v>#N/A</v>
          </cell>
          <cell r="C760" t="str">
            <v xml:space="preserve">ULTRASOUND DIST       </v>
          </cell>
          <cell r="D760">
            <v>95993.59</v>
          </cell>
          <cell r="E760">
            <v>7202.25</v>
          </cell>
          <cell r="F760">
            <v>0</v>
          </cell>
          <cell r="G760">
            <v>95993.59</v>
          </cell>
          <cell r="H760">
            <v>-13353.43</v>
          </cell>
          <cell r="I760">
            <v>0</v>
          </cell>
          <cell r="J760">
            <v>0</v>
          </cell>
          <cell r="K760">
            <v>113903.14</v>
          </cell>
          <cell r="L760">
            <v>-4556.12</v>
          </cell>
          <cell r="M760">
            <v>0</v>
          </cell>
          <cell r="N760">
            <v>0</v>
          </cell>
          <cell r="O760">
            <v>310.54500000000002</v>
          </cell>
          <cell r="P760">
            <v>310.54500000000002</v>
          </cell>
          <cell r="Q760" t="str">
            <v xml:space="preserve">3D ECHO-KT                  </v>
          </cell>
          <cell r="R760" t="str">
            <v xml:space="preserve">045 </v>
          </cell>
        </row>
        <row r="761">
          <cell r="A761" t="str">
            <v>H46521HA</v>
          </cell>
          <cell r="B761" t="e">
            <v>#N/A</v>
          </cell>
          <cell r="C761" t="str">
            <v xml:space="preserve">ULTRASOUND DIST       </v>
          </cell>
          <cell r="D761">
            <v>5939.09</v>
          </cell>
          <cell r="E761">
            <v>2028.74</v>
          </cell>
          <cell r="F761">
            <v>0</v>
          </cell>
          <cell r="G761">
            <v>5939.09</v>
          </cell>
          <cell r="H761">
            <v>-3201.25</v>
          </cell>
          <cell r="I761">
            <v>0</v>
          </cell>
          <cell r="J761">
            <v>0</v>
          </cell>
          <cell r="K761">
            <v>16320</v>
          </cell>
          <cell r="L761">
            <v>-7179.66</v>
          </cell>
          <cell r="M761">
            <v>0</v>
          </cell>
          <cell r="N761">
            <v>0</v>
          </cell>
          <cell r="O761">
            <v>0</v>
          </cell>
          <cell r="P761">
            <v>0</v>
          </cell>
          <cell r="Q761" t="str">
            <v xml:space="preserve">                            </v>
          </cell>
          <cell r="R761" t="str">
            <v xml:space="preserve">    </v>
          </cell>
        </row>
        <row r="762">
          <cell r="A762" t="str">
            <v>H46601D</v>
          </cell>
          <cell r="B762" t="str">
            <v>V730 KRETZ CONSOLE</v>
          </cell>
          <cell r="C762" t="str">
            <v xml:space="preserve">Consign-U/S           </v>
          </cell>
          <cell r="D762">
            <v>69705.86</v>
          </cell>
          <cell r="F762">
            <v>0</v>
          </cell>
          <cell r="G762">
            <v>69705.86</v>
          </cell>
          <cell r="H762">
            <v>0</v>
          </cell>
          <cell r="I762">
            <v>0</v>
          </cell>
          <cell r="J762">
            <v>0</v>
          </cell>
          <cell r="K762">
            <v>0</v>
          </cell>
          <cell r="L762">
            <v>0</v>
          </cell>
          <cell r="M762">
            <v>0</v>
          </cell>
          <cell r="N762">
            <v>69705.86</v>
          </cell>
          <cell r="O762">
            <v>23448.157999999999</v>
          </cell>
          <cell r="P762">
            <v>23448.157999999999</v>
          </cell>
          <cell r="Q762" t="str">
            <v xml:space="preserve">V730                        </v>
          </cell>
          <cell r="R762" t="str">
            <v xml:space="preserve">041 </v>
          </cell>
        </row>
        <row r="763">
          <cell r="A763" t="str">
            <v>H46601D</v>
          </cell>
          <cell r="B763" t="str">
            <v>V730 KRETZ CONSOLE</v>
          </cell>
          <cell r="C763" t="str">
            <v xml:space="preserve">FIELD-U/S             </v>
          </cell>
          <cell r="D763">
            <v>36309.49</v>
          </cell>
          <cell r="F763">
            <v>0</v>
          </cell>
          <cell r="G763">
            <v>36309.49</v>
          </cell>
          <cell r="H763">
            <v>0</v>
          </cell>
          <cell r="I763">
            <v>0</v>
          </cell>
          <cell r="J763">
            <v>0</v>
          </cell>
          <cell r="K763">
            <v>0</v>
          </cell>
          <cell r="L763">
            <v>36309.49</v>
          </cell>
          <cell r="M763">
            <v>0</v>
          </cell>
          <cell r="N763">
            <v>0</v>
          </cell>
          <cell r="O763">
            <v>23448.157999999999</v>
          </cell>
          <cell r="P763">
            <v>23448.157999999999</v>
          </cell>
          <cell r="Q763" t="str">
            <v xml:space="preserve">V730                        </v>
          </cell>
          <cell r="R763" t="str">
            <v xml:space="preserve">041 </v>
          </cell>
        </row>
        <row r="764">
          <cell r="A764" t="str">
            <v>H46601D</v>
          </cell>
          <cell r="B764" t="str">
            <v>V730 KRETZ CONSOLE</v>
          </cell>
          <cell r="C764" t="str">
            <v xml:space="preserve">INTL ULTRA            </v>
          </cell>
          <cell r="D764">
            <v>23448.15</v>
          </cell>
          <cell r="F764">
            <v>0</v>
          </cell>
          <cell r="G764">
            <v>23448.15</v>
          </cell>
          <cell r="H764">
            <v>256013.89</v>
          </cell>
          <cell r="I764">
            <v>0</v>
          </cell>
          <cell r="J764">
            <v>0</v>
          </cell>
          <cell r="K764">
            <v>0</v>
          </cell>
          <cell r="L764">
            <v>-162859.88</v>
          </cell>
          <cell r="M764">
            <v>0</v>
          </cell>
          <cell r="N764">
            <v>-69705.86</v>
          </cell>
          <cell r="O764">
            <v>23448.157999999999</v>
          </cell>
          <cell r="P764">
            <v>23448.157999999999</v>
          </cell>
          <cell r="Q764" t="str">
            <v xml:space="preserve">V730                        </v>
          </cell>
          <cell r="R764" t="str">
            <v xml:space="preserve">041 </v>
          </cell>
        </row>
        <row r="765">
          <cell r="A765" t="str">
            <v>H46601D</v>
          </cell>
          <cell r="B765" t="str">
            <v>V730 KRETZ CONSOLE</v>
          </cell>
          <cell r="C765" t="str">
            <v xml:space="preserve">Demo-U/S              </v>
          </cell>
          <cell r="D765">
            <v>413586.85</v>
          </cell>
          <cell r="E765">
            <v>919498.26399999997</v>
          </cell>
          <cell r="F765">
            <v>0</v>
          </cell>
          <cell r="G765">
            <v>413586.85</v>
          </cell>
          <cell r="H765">
            <v>513943.6</v>
          </cell>
          <cell r="I765">
            <v>0</v>
          </cell>
          <cell r="J765">
            <v>0</v>
          </cell>
          <cell r="K765">
            <v>0</v>
          </cell>
          <cell r="L765">
            <v>-65503.82</v>
          </cell>
          <cell r="M765">
            <v>0</v>
          </cell>
          <cell r="N765">
            <v>-34852.93</v>
          </cell>
          <cell r="O765">
            <v>23448.157999999999</v>
          </cell>
          <cell r="P765">
            <v>23448.157999999999</v>
          </cell>
          <cell r="Q765" t="str">
            <v xml:space="preserve">V730                        </v>
          </cell>
          <cell r="R765" t="str">
            <v xml:space="preserve">041 </v>
          </cell>
        </row>
        <row r="766">
          <cell r="A766" t="str">
            <v>H46601D</v>
          </cell>
          <cell r="B766" t="str">
            <v>V730 KRETZ CONSOLE</v>
          </cell>
          <cell r="C766" t="str">
            <v xml:space="preserve">ULTRASOUND DIST       </v>
          </cell>
          <cell r="D766">
            <v>-2293396.6800000002</v>
          </cell>
          <cell r="E766">
            <v>32490.84</v>
          </cell>
          <cell r="F766">
            <v>0</v>
          </cell>
          <cell r="G766">
            <v>-2293396.6800000002</v>
          </cell>
          <cell r="H766">
            <v>-863111.5</v>
          </cell>
          <cell r="I766">
            <v>0</v>
          </cell>
          <cell r="J766">
            <v>-419967</v>
          </cell>
          <cell r="K766">
            <v>419967</v>
          </cell>
          <cell r="L766">
            <v>-1395432.25</v>
          </cell>
          <cell r="M766">
            <v>0</v>
          </cell>
          <cell r="N766">
            <v>-34852.93</v>
          </cell>
          <cell r="O766">
            <v>23448.157999999999</v>
          </cell>
          <cell r="P766">
            <v>23448.157999999999</v>
          </cell>
          <cell r="Q766" t="str">
            <v xml:space="preserve">V730                        </v>
          </cell>
          <cell r="R766" t="str">
            <v xml:space="preserve">041 </v>
          </cell>
        </row>
        <row r="767">
          <cell r="A767" t="str">
            <v>H46601L</v>
          </cell>
          <cell r="B767" t="e">
            <v>#N/A</v>
          </cell>
          <cell r="C767" t="str">
            <v xml:space="preserve">INTL ULTRA            </v>
          </cell>
          <cell r="D767">
            <v>390663.7</v>
          </cell>
          <cell r="F767">
            <v>0</v>
          </cell>
          <cell r="G767">
            <v>390663.7</v>
          </cell>
          <cell r="H767">
            <v>975882.07</v>
          </cell>
          <cell r="I767">
            <v>0</v>
          </cell>
          <cell r="J767">
            <v>0</v>
          </cell>
          <cell r="K767">
            <v>0</v>
          </cell>
          <cell r="L767">
            <v>-585218.37</v>
          </cell>
          <cell r="M767">
            <v>0</v>
          </cell>
          <cell r="N767">
            <v>0</v>
          </cell>
          <cell r="O767">
            <v>0</v>
          </cell>
          <cell r="P767">
            <v>0</v>
          </cell>
          <cell r="Q767" t="str">
            <v xml:space="preserve">                            </v>
          </cell>
          <cell r="R767" t="str">
            <v xml:space="preserve">    </v>
          </cell>
        </row>
        <row r="768">
          <cell r="A768" t="str">
            <v>H46601L</v>
          </cell>
          <cell r="B768" t="e">
            <v>#N/A</v>
          </cell>
          <cell r="C768" t="str">
            <v xml:space="preserve">ULTRASOUND DIST       </v>
          </cell>
          <cell r="D768">
            <v>-975882.07</v>
          </cell>
          <cell r="E768">
            <v>68381.960000000006</v>
          </cell>
          <cell r="F768">
            <v>0</v>
          </cell>
          <cell r="G768">
            <v>-975882.07</v>
          </cell>
          <cell r="H768">
            <v>-975882.07</v>
          </cell>
          <cell r="I768">
            <v>0</v>
          </cell>
          <cell r="J768">
            <v>0</v>
          </cell>
          <cell r="K768">
            <v>0</v>
          </cell>
          <cell r="L768">
            <v>0</v>
          </cell>
          <cell r="M768">
            <v>0</v>
          </cell>
          <cell r="N768">
            <v>0</v>
          </cell>
          <cell r="O768">
            <v>0</v>
          </cell>
          <cell r="P768">
            <v>0</v>
          </cell>
          <cell r="Q768" t="str">
            <v xml:space="preserve">                            </v>
          </cell>
          <cell r="R768" t="str">
            <v xml:space="preserve">    </v>
          </cell>
        </row>
        <row r="769">
          <cell r="A769" t="str">
            <v>H46631A</v>
          </cell>
          <cell r="B769" t="e">
            <v>#N/A</v>
          </cell>
          <cell r="C769" t="str">
            <v xml:space="preserve">INTL ULTRA            </v>
          </cell>
          <cell r="D769">
            <v>107978.17</v>
          </cell>
          <cell r="F769">
            <v>0</v>
          </cell>
          <cell r="G769">
            <v>107978.17</v>
          </cell>
          <cell r="H769">
            <v>224606.88</v>
          </cell>
          <cell r="I769">
            <v>0</v>
          </cell>
          <cell r="J769">
            <v>0</v>
          </cell>
          <cell r="K769">
            <v>0</v>
          </cell>
          <cell r="L769">
            <v>-103768.95</v>
          </cell>
          <cell r="M769">
            <v>0</v>
          </cell>
          <cell r="N769">
            <v>-12859.76</v>
          </cell>
          <cell r="O769">
            <v>6366.6750000000002</v>
          </cell>
          <cell r="P769">
            <v>6366.6750000000002</v>
          </cell>
          <cell r="Q769" t="str">
            <v xml:space="preserve">RT 4D                       </v>
          </cell>
          <cell r="R769" t="str">
            <v xml:space="preserve">045 </v>
          </cell>
        </row>
        <row r="770">
          <cell r="A770" t="str">
            <v>H46631A</v>
          </cell>
          <cell r="B770" t="e">
            <v>#N/A</v>
          </cell>
          <cell r="C770" t="str">
            <v xml:space="preserve">FIELD-U/S             </v>
          </cell>
          <cell r="D770">
            <v>9315.83</v>
          </cell>
          <cell r="F770">
            <v>0</v>
          </cell>
          <cell r="G770">
            <v>9315.83</v>
          </cell>
          <cell r="H770">
            <v>0</v>
          </cell>
          <cell r="I770">
            <v>0</v>
          </cell>
          <cell r="J770">
            <v>0</v>
          </cell>
          <cell r="K770">
            <v>0</v>
          </cell>
          <cell r="L770">
            <v>9315.83</v>
          </cell>
          <cell r="M770">
            <v>0</v>
          </cell>
          <cell r="N770">
            <v>0</v>
          </cell>
          <cell r="O770">
            <v>6366.6750000000002</v>
          </cell>
          <cell r="P770">
            <v>6366.6750000000002</v>
          </cell>
          <cell r="Q770" t="str">
            <v xml:space="preserve">RT 4D                       </v>
          </cell>
          <cell r="R770" t="str">
            <v xml:space="preserve">045 </v>
          </cell>
        </row>
        <row r="771">
          <cell r="A771" t="str">
            <v>H46631A</v>
          </cell>
          <cell r="B771" t="e">
            <v>#N/A</v>
          </cell>
          <cell r="C771" t="str">
            <v xml:space="preserve">Demo-U/S              </v>
          </cell>
          <cell r="D771">
            <v>-12669.86</v>
          </cell>
          <cell r="E771">
            <v>0</v>
          </cell>
          <cell r="F771">
            <v>0</v>
          </cell>
          <cell r="G771">
            <v>-12669.86</v>
          </cell>
          <cell r="H771">
            <v>6429.88</v>
          </cell>
          <cell r="I771">
            <v>0</v>
          </cell>
          <cell r="J771">
            <v>0</v>
          </cell>
          <cell r="K771">
            <v>0</v>
          </cell>
          <cell r="L771">
            <v>-19099.740000000002</v>
          </cell>
          <cell r="M771">
            <v>0</v>
          </cell>
          <cell r="N771">
            <v>0</v>
          </cell>
          <cell r="O771">
            <v>6366.6750000000002</v>
          </cell>
          <cell r="P771">
            <v>6366.6750000000002</v>
          </cell>
          <cell r="Q771" t="str">
            <v xml:space="preserve">RT 4D                       </v>
          </cell>
          <cell r="R771" t="str">
            <v xml:space="preserve">045 </v>
          </cell>
        </row>
        <row r="772">
          <cell r="A772" t="str">
            <v>H46631A</v>
          </cell>
          <cell r="B772" t="e">
            <v>#N/A</v>
          </cell>
          <cell r="C772" t="str">
            <v xml:space="preserve">ULTRASOUND DIST       </v>
          </cell>
          <cell r="D772">
            <v>-486468.66</v>
          </cell>
          <cell r="E772">
            <v>190.47</v>
          </cell>
          <cell r="F772">
            <v>0</v>
          </cell>
          <cell r="G772">
            <v>-486468.66</v>
          </cell>
          <cell r="H772">
            <v>-243896.8</v>
          </cell>
          <cell r="I772">
            <v>0</v>
          </cell>
          <cell r="J772">
            <v>-114030</v>
          </cell>
          <cell r="K772">
            <v>114030</v>
          </cell>
          <cell r="L772">
            <v>-236141.98</v>
          </cell>
          <cell r="M772">
            <v>0</v>
          </cell>
          <cell r="N772">
            <v>-6429.88</v>
          </cell>
          <cell r="O772">
            <v>6366.6750000000002</v>
          </cell>
          <cell r="P772">
            <v>6366.6750000000002</v>
          </cell>
          <cell r="Q772" t="str">
            <v xml:space="preserve">RT 4D                       </v>
          </cell>
          <cell r="R772" t="str">
            <v xml:space="preserve">045 </v>
          </cell>
        </row>
        <row r="773">
          <cell r="A773" t="str">
            <v>H46631B</v>
          </cell>
          <cell r="B773" t="e">
            <v>#N/A</v>
          </cell>
          <cell r="C773" t="str">
            <v xml:space="preserve">INTL ULTRA            </v>
          </cell>
          <cell r="D773">
            <v>31590.79</v>
          </cell>
          <cell r="F773">
            <v>0</v>
          </cell>
          <cell r="G773">
            <v>31590.79</v>
          </cell>
          <cell r="H773">
            <v>66831.59</v>
          </cell>
          <cell r="I773">
            <v>0</v>
          </cell>
          <cell r="J773">
            <v>0</v>
          </cell>
          <cell r="K773">
            <v>0</v>
          </cell>
          <cell r="L773">
            <v>-31493.279999999999</v>
          </cell>
          <cell r="M773">
            <v>0</v>
          </cell>
          <cell r="N773">
            <v>-3747.52</v>
          </cell>
          <cell r="O773">
            <v>1899.45</v>
          </cell>
          <cell r="P773">
            <v>1899.45</v>
          </cell>
          <cell r="Q773" t="str">
            <v xml:space="preserve">SONO VIEWII                 </v>
          </cell>
          <cell r="R773" t="str">
            <v xml:space="preserve">045 </v>
          </cell>
        </row>
        <row r="774">
          <cell r="A774" t="str">
            <v>H46631B</v>
          </cell>
          <cell r="B774" t="e">
            <v>#N/A</v>
          </cell>
          <cell r="C774" t="str">
            <v xml:space="preserve">ULTRASOUND DIST       </v>
          </cell>
          <cell r="D774">
            <v>-145856.82999999999</v>
          </cell>
          <cell r="E774">
            <v>190.47</v>
          </cell>
          <cell r="F774">
            <v>0</v>
          </cell>
          <cell r="G774">
            <v>-145856.82999999999</v>
          </cell>
          <cell r="H774">
            <v>-72542.05</v>
          </cell>
          <cell r="I774">
            <v>0</v>
          </cell>
          <cell r="J774">
            <v>-34020</v>
          </cell>
          <cell r="K774">
            <v>34020</v>
          </cell>
          <cell r="L774">
            <v>-71441.02</v>
          </cell>
          <cell r="M774">
            <v>0</v>
          </cell>
          <cell r="N774">
            <v>-1873.76</v>
          </cell>
          <cell r="O774">
            <v>1899.45</v>
          </cell>
          <cell r="P774">
            <v>1899.45</v>
          </cell>
          <cell r="Q774" t="str">
            <v xml:space="preserve">SONO VIEWII                 </v>
          </cell>
          <cell r="R774" t="str">
            <v xml:space="preserve">045 </v>
          </cell>
        </row>
        <row r="775">
          <cell r="A775" t="str">
            <v>H46631C</v>
          </cell>
          <cell r="B775" t="e">
            <v>#N/A</v>
          </cell>
          <cell r="C775" t="str">
            <v xml:space="preserve">INTL ULTRA            </v>
          </cell>
          <cell r="D775">
            <v>46627.71</v>
          </cell>
          <cell r="F775">
            <v>0</v>
          </cell>
          <cell r="G775">
            <v>46627.71</v>
          </cell>
          <cell r="H775">
            <v>97889.72</v>
          </cell>
          <cell r="I775">
            <v>0</v>
          </cell>
          <cell r="J775">
            <v>0</v>
          </cell>
          <cell r="K775">
            <v>0</v>
          </cell>
          <cell r="L775">
            <v>-45720.75</v>
          </cell>
          <cell r="M775">
            <v>0</v>
          </cell>
          <cell r="N775">
            <v>-5541.26</v>
          </cell>
          <cell r="O775">
            <v>2778.8249999999998</v>
          </cell>
          <cell r="P775">
            <v>2778.8249999999998</v>
          </cell>
          <cell r="Q775" t="str">
            <v xml:space="preserve">HARMON IM                   </v>
          </cell>
          <cell r="R775" t="str">
            <v xml:space="preserve">045 </v>
          </cell>
        </row>
        <row r="776">
          <cell r="A776" t="str">
            <v>H46631C</v>
          </cell>
          <cell r="B776" t="e">
            <v>#N/A</v>
          </cell>
          <cell r="C776" t="str">
            <v xml:space="preserve">Demo-U/S              </v>
          </cell>
          <cell r="D776">
            <v>-5494.16</v>
          </cell>
          <cell r="E776">
            <v>0</v>
          </cell>
          <cell r="F776">
            <v>0</v>
          </cell>
          <cell r="G776">
            <v>-5494.16</v>
          </cell>
          <cell r="H776">
            <v>2770.63</v>
          </cell>
          <cell r="I776">
            <v>0</v>
          </cell>
          <cell r="J776">
            <v>0</v>
          </cell>
          <cell r="K776">
            <v>0</v>
          </cell>
          <cell r="L776">
            <v>-8264.7900000000009</v>
          </cell>
          <cell r="M776">
            <v>0</v>
          </cell>
          <cell r="N776">
            <v>0</v>
          </cell>
          <cell r="O776">
            <v>2778.8249999999998</v>
          </cell>
          <cell r="P776">
            <v>2778.8249999999998</v>
          </cell>
          <cell r="Q776" t="str">
            <v xml:space="preserve">HARMON IM                   </v>
          </cell>
          <cell r="R776" t="str">
            <v xml:space="preserve">045 </v>
          </cell>
        </row>
        <row r="777">
          <cell r="A777" t="str">
            <v>H46631C</v>
          </cell>
          <cell r="B777" t="e">
            <v>#N/A</v>
          </cell>
          <cell r="C777" t="str">
            <v xml:space="preserve">ULTRASOUND DIST       </v>
          </cell>
          <cell r="D777">
            <v>-212900.54</v>
          </cell>
          <cell r="E777">
            <v>190.47</v>
          </cell>
          <cell r="F777">
            <v>0</v>
          </cell>
          <cell r="G777">
            <v>-212900.54</v>
          </cell>
          <cell r="H777">
            <v>-106273.29</v>
          </cell>
          <cell r="I777">
            <v>0</v>
          </cell>
          <cell r="J777">
            <v>-49770</v>
          </cell>
          <cell r="K777">
            <v>49770</v>
          </cell>
          <cell r="L777">
            <v>-103856.62</v>
          </cell>
          <cell r="M777">
            <v>0</v>
          </cell>
          <cell r="N777">
            <v>-2770.63</v>
          </cell>
          <cell r="O777">
            <v>2778.8249999999998</v>
          </cell>
          <cell r="P777">
            <v>2778.8249999999998</v>
          </cell>
          <cell r="Q777" t="str">
            <v xml:space="preserve">HARMON IM                   </v>
          </cell>
          <cell r="R777" t="str">
            <v xml:space="preserve">045 </v>
          </cell>
        </row>
        <row r="778">
          <cell r="A778" t="str">
            <v>H46631D</v>
          </cell>
          <cell r="B778" t="e">
            <v>#N/A</v>
          </cell>
          <cell r="C778" t="str">
            <v xml:space="preserve">INTL ULTRA            </v>
          </cell>
          <cell r="D778">
            <v>43929.27</v>
          </cell>
          <cell r="F778">
            <v>0</v>
          </cell>
          <cell r="G778">
            <v>43929.27</v>
          </cell>
          <cell r="H778">
            <v>67803.75</v>
          </cell>
          <cell r="I778">
            <v>0</v>
          </cell>
          <cell r="J778">
            <v>0</v>
          </cell>
          <cell r="K778">
            <v>0</v>
          </cell>
          <cell r="L778">
            <v>-19999.98</v>
          </cell>
          <cell r="M778">
            <v>0</v>
          </cell>
          <cell r="N778">
            <v>-3874.5</v>
          </cell>
          <cell r="O778">
            <v>0</v>
          </cell>
          <cell r="P778">
            <v>0</v>
          </cell>
          <cell r="Q778" t="str">
            <v xml:space="preserve">                            </v>
          </cell>
          <cell r="R778" t="str">
            <v xml:space="preserve">    </v>
          </cell>
        </row>
        <row r="779">
          <cell r="A779" t="str">
            <v>H46631D</v>
          </cell>
          <cell r="B779" t="e">
            <v>#N/A</v>
          </cell>
          <cell r="C779" t="str">
            <v xml:space="preserve">ULTRASOUND DIST       </v>
          </cell>
          <cell r="D779">
            <v>-93317.07</v>
          </cell>
          <cell r="E779">
            <v>334.53</v>
          </cell>
          <cell r="F779">
            <v>0</v>
          </cell>
          <cell r="G779">
            <v>-93317.07</v>
          </cell>
          <cell r="H779">
            <v>-73615.5</v>
          </cell>
          <cell r="I779">
            <v>0</v>
          </cell>
          <cell r="J779">
            <v>0</v>
          </cell>
          <cell r="K779">
            <v>0</v>
          </cell>
          <cell r="L779">
            <v>-17764.32</v>
          </cell>
          <cell r="M779">
            <v>0</v>
          </cell>
          <cell r="N779">
            <v>-1937.25</v>
          </cell>
          <cell r="O779">
            <v>0</v>
          </cell>
          <cell r="P779">
            <v>0</v>
          </cell>
          <cell r="Q779" t="str">
            <v xml:space="preserve">                            </v>
          </cell>
          <cell r="R779" t="str">
            <v xml:space="preserve">    </v>
          </cell>
        </row>
        <row r="780">
          <cell r="A780" t="str">
            <v>H46631E</v>
          </cell>
          <cell r="B780" t="e">
            <v>#N/A</v>
          </cell>
          <cell r="C780" t="str">
            <v xml:space="preserve">INTL ULTRA            </v>
          </cell>
          <cell r="D780">
            <v>11119.01</v>
          </cell>
          <cell r="F780">
            <v>0</v>
          </cell>
          <cell r="G780">
            <v>11119.01</v>
          </cell>
          <cell r="H780">
            <v>64470</v>
          </cell>
          <cell r="I780">
            <v>0</v>
          </cell>
          <cell r="J780">
            <v>0</v>
          </cell>
          <cell r="K780">
            <v>0</v>
          </cell>
          <cell r="L780">
            <v>-53350.99</v>
          </cell>
          <cell r="M780">
            <v>0</v>
          </cell>
          <cell r="N780">
            <v>0</v>
          </cell>
          <cell r="O780">
            <v>5276.25</v>
          </cell>
          <cell r="P780">
            <v>5276.25</v>
          </cell>
          <cell r="Q780" t="str">
            <v xml:space="preserve">RT4D-BIOPSY                 </v>
          </cell>
          <cell r="R780" t="str">
            <v xml:space="preserve">045 </v>
          </cell>
        </row>
        <row r="781">
          <cell r="A781" t="str">
            <v>H46631E</v>
          </cell>
          <cell r="B781" t="e">
            <v>#N/A</v>
          </cell>
          <cell r="C781" t="str">
            <v xml:space="preserve">FIELD-U/S             </v>
          </cell>
          <cell r="D781">
            <v>5276.25</v>
          </cell>
          <cell r="F781">
            <v>0</v>
          </cell>
          <cell r="G781">
            <v>5276.25</v>
          </cell>
          <cell r="H781">
            <v>0</v>
          </cell>
          <cell r="I781">
            <v>0</v>
          </cell>
          <cell r="J781">
            <v>0</v>
          </cell>
          <cell r="K781">
            <v>0</v>
          </cell>
          <cell r="L781">
            <v>5276.25</v>
          </cell>
          <cell r="M781">
            <v>0</v>
          </cell>
          <cell r="N781">
            <v>0</v>
          </cell>
          <cell r="O781">
            <v>5276.25</v>
          </cell>
          <cell r="P781">
            <v>5276.25</v>
          </cell>
          <cell r="Q781" t="str">
            <v xml:space="preserve">RT4D-BIOPSY                 </v>
          </cell>
          <cell r="R781" t="str">
            <v xml:space="preserve">045 </v>
          </cell>
        </row>
        <row r="782">
          <cell r="A782" t="str">
            <v>H46631E</v>
          </cell>
          <cell r="B782" t="e">
            <v>#N/A</v>
          </cell>
          <cell r="C782" t="str">
            <v xml:space="preserve">ULTRASOUND DIST       </v>
          </cell>
          <cell r="D782">
            <v>-96317.97</v>
          </cell>
          <cell r="E782">
            <v>317.45</v>
          </cell>
          <cell r="F782">
            <v>0</v>
          </cell>
          <cell r="G782">
            <v>-96317.97</v>
          </cell>
          <cell r="H782">
            <v>-64470</v>
          </cell>
          <cell r="I782">
            <v>0</v>
          </cell>
          <cell r="J782">
            <v>-94500</v>
          </cell>
          <cell r="K782">
            <v>94500</v>
          </cell>
          <cell r="L782">
            <v>-31847.97</v>
          </cell>
          <cell r="M782">
            <v>0</v>
          </cell>
          <cell r="N782">
            <v>0</v>
          </cell>
          <cell r="O782">
            <v>5276.25</v>
          </cell>
          <cell r="P782">
            <v>5276.25</v>
          </cell>
          <cell r="Q782" t="str">
            <v xml:space="preserve">RT4D-BIOPSY                 </v>
          </cell>
          <cell r="R782" t="str">
            <v xml:space="preserve">045 </v>
          </cell>
        </row>
        <row r="783">
          <cell r="A783" t="str">
            <v>H46631F</v>
          </cell>
          <cell r="B783" t="e">
            <v>#N/A</v>
          </cell>
          <cell r="C783" t="str">
            <v xml:space="preserve">INTL ULTRA            </v>
          </cell>
          <cell r="D783">
            <v>36503.25</v>
          </cell>
          <cell r="F783">
            <v>0</v>
          </cell>
          <cell r="G783">
            <v>36503.25</v>
          </cell>
          <cell r="H783">
            <v>64575</v>
          </cell>
          <cell r="I783">
            <v>0</v>
          </cell>
          <cell r="J783">
            <v>0</v>
          </cell>
          <cell r="K783">
            <v>0</v>
          </cell>
          <cell r="L783">
            <v>-28071.75</v>
          </cell>
          <cell r="M783">
            <v>0</v>
          </cell>
          <cell r="N783">
            <v>0</v>
          </cell>
          <cell r="O783">
            <v>0</v>
          </cell>
          <cell r="P783">
            <v>0</v>
          </cell>
          <cell r="Q783" t="str">
            <v xml:space="preserve">                            </v>
          </cell>
          <cell r="R783" t="str">
            <v xml:space="preserve">    </v>
          </cell>
        </row>
        <row r="784">
          <cell r="A784" t="str">
            <v>H46631F</v>
          </cell>
          <cell r="B784" t="e">
            <v>#N/A</v>
          </cell>
          <cell r="C784" t="str">
            <v xml:space="preserve">ULTRASOUND DIST       </v>
          </cell>
          <cell r="D784">
            <v>-71032.5</v>
          </cell>
          <cell r="E784">
            <v>777</v>
          </cell>
          <cell r="F784">
            <v>0</v>
          </cell>
          <cell r="G784">
            <v>-71032.5</v>
          </cell>
          <cell r="H784">
            <v>-64575</v>
          </cell>
          <cell r="I784">
            <v>0</v>
          </cell>
          <cell r="J784">
            <v>0</v>
          </cell>
          <cell r="K784">
            <v>0</v>
          </cell>
          <cell r="L784">
            <v>-6457.5</v>
          </cell>
          <cell r="M784">
            <v>0</v>
          </cell>
          <cell r="N784">
            <v>0</v>
          </cell>
          <cell r="O784">
            <v>0</v>
          </cell>
          <cell r="P784">
            <v>0</v>
          </cell>
          <cell r="Q784" t="str">
            <v xml:space="preserve">                            </v>
          </cell>
          <cell r="R784" t="str">
            <v xml:space="preserve">    </v>
          </cell>
        </row>
        <row r="785">
          <cell r="A785" t="str">
            <v>H46631G</v>
          </cell>
          <cell r="B785" t="e">
            <v>#N/A</v>
          </cell>
          <cell r="C785" t="str">
            <v xml:space="preserve">INTL ULTRA            </v>
          </cell>
          <cell r="D785">
            <v>11119.01</v>
          </cell>
          <cell r="F785">
            <v>0</v>
          </cell>
          <cell r="G785">
            <v>11119.01</v>
          </cell>
          <cell r="H785">
            <v>64470</v>
          </cell>
          <cell r="I785">
            <v>0</v>
          </cell>
          <cell r="J785">
            <v>0</v>
          </cell>
          <cell r="K785">
            <v>0</v>
          </cell>
          <cell r="L785">
            <v>-53350.99</v>
          </cell>
          <cell r="M785">
            <v>0</v>
          </cell>
          <cell r="N785">
            <v>0</v>
          </cell>
          <cell r="O785">
            <v>5276.25</v>
          </cell>
          <cell r="P785">
            <v>5276.25</v>
          </cell>
          <cell r="Q785" t="str">
            <v xml:space="preserve">COM RES IMA                 </v>
          </cell>
          <cell r="R785" t="str">
            <v xml:space="preserve">045 </v>
          </cell>
        </row>
        <row r="786">
          <cell r="A786" t="str">
            <v>H46631G</v>
          </cell>
          <cell r="B786" t="e">
            <v>#N/A</v>
          </cell>
          <cell r="C786" t="str">
            <v xml:space="preserve">FIELD-U/S             </v>
          </cell>
          <cell r="D786">
            <v>5276.25</v>
          </cell>
          <cell r="F786">
            <v>0</v>
          </cell>
          <cell r="G786">
            <v>5276.25</v>
          </cell>
          <cell r="H786">
            <v>0</v>
          </cell>
          <cell r="I786">
            <v>0</v>
          </cell>
          <cell r="J786">
            <v>0</v>
          </cell>
          <cell r="K786">
            <v>0</v>
          </cell>
          <cell r="L786">
            <v>5276.25</v>
          </cell>
          <cell r="M786">
            <v>0</v>
          </cell>
          <cell r="N786">
            <v>0</v>
          </cell>
          <cell r="O786">
            <v>5276.25</v>
          </cell>
          <cell r="P786">
            <v>5276.25</v>
          </cell>
          <cell r="Q786" t="str">
            <v xml:space="preserve">COM RES IMA                 </v>
          </cell>
          <cell r="R786" t="str">
            <v xml:space="preserve">045 </v>
          </cell>
        </row>
        <row r="787">
          <cell r="A787" t="str">
            <v>H46631G</v>
          </cell>
          <cell r="B787" t="e">
            <v>#N/A</v>
          </cell>
          <cell r="C787" t="str">
            <v xml:space="preserve">ULTRASOUND DIST       </v>
          </cell>
          <cell r="D787">
            <v>-240253.39</v>
          </cell>
          <cell r="E787">
            <v>190.47</v>
          </cell>
          <cell r="F787">
            <v>0</v>
          </cell>
          <cell r="G787">
            <v>-240253.39</v>
          </cell>
          <cell r="H787">
            <v>-64470</v>
          </cell>
          <cell r="I787">
            <v>0</v>
          </cell>
          <cell r="J787">
            <v>-94500</v>
          </cell>
          <cell r="K787">
            <v>94500</v>
          </cell>
          <cell r="L787">
            <v>-175783.39</v>
          </cell>
          <cell r="M787">
            <v>0</v>
          </cell>
          <cell r="N787">
            <v>0</v>
          </cell>
          <cell r="O787">
            <v>5276.25</v>
          </cell>
          <cell r="P787">
            <v>5276.25</v>
          </cell>
          <cell r="Q787" t="str">
            <v xml:space="preserve">COM RES IMA                 </v>
          </cell>
          <cell r="R787" t="str">
            <v xml:space="preserve">045 </v>
          </cell>
        </row>
        <row r="788">
          <cell r="A788" t="str">
            <v>H46631H</v>
          </cell>
          <cell r="B788" t="e">
            <v>#N/A</v>
          </cell>
          <cell r="C788" t="str">
            <v xml:space="preserve">ULTRASOUND DIST       </v>
          </cell>
          <cell r="D788">
            <v>-6535.12</v>
          </cell>
          <cell r="E788">
            <v>670.81</v>
          </cell>
          <cell r="F788">
            <v>0</v>
          </cell>
          <cell r="G788">
            <v>-6535.12</v>
          </cell>
          <cell r="H788">
            <v>-2463.08</v>
          </cell>
          <cell r="I788">
            <v>0</v>
          </cell>
          <cell r="J788">
            <v>0</v>
          </cell>
          <cell r="K788">
            <v>0</v>
          </cell>
          <cell r="L788">
            <v>-4072.04</v>
          </cell>
          <cell r="M788">
            <v>0</v>
          </cell>
          <cell r="N788">
            <v>0</v>
          </cell>
          <cell r="O788">
            <v>0</v>
          </cell>
          <cell r="P788">
            <v>0</v>
          </cell>
          <cell r="Q788" t="str">
            <v xml:space="preserve">                            </v>
          </cell>
          <cell r="R788" t="str">
            <v xml:space="preserve">    </v>
          </cell>
        </row>
        <row r="789">
          <cell r="A789" t="str">
            <v>H46681A</v>
          </cell>
          <cell r="B789" t="e">
            <v>#N/A</v>
          </cell>
          <cell r="C789" t="str">
            <v xml:space="preserve">INTL ULTRA            </v>
          </cell>
          <cell r="D789">
            <v>32103.83</v>
          </cell>
          <cell r="F789">
            <v>0</v>
          </cell>
          <cell r="G789">
            <v>32103.83</v>
          </cell>
          <cell r="H789">
            <v>58412.29</v>
          </cell>
          <cell r="I789">
            <v>0</v>
          </cell>
          <cell r="J789">
            <v>0</v>
          </cell>
          <cell r="K789">
            <v>0</v>
          </cell>
          <cell r="L789">
            <v>-26308.46</v>
          </cell>
          <cell r="M789">
            <v>0</v>
          </cell>
          <cell r="N789">
            <v>0</v>
          </cell>
          <cell r="O789">
            <v>1934.625</v>
          </cell>
          <cell r="P789">
            <v>1934.625</v>
          </cell>
          <cell r="Q789" t="str">
            <v xml:space="preserve">DICOM                       </v>
          </cell>
          <cell r="R789" t="str">
            <v xml:space="preserve">045 </v>
          </cell>
        </row>
        <row r="790">
          <cell r="A790" t="str">
            <v>H46681A</v>
          </cell>
          <cell r="B790" t="e">
            <v>#N/A</v>
          </cell>
          <cell r="C790" t="str">
            <v xml:space="preserve">FIELD-U/S             </v>
          </cell>
          <cell r="D790">
            <v>19346.25</v>
          </cell>
          <cell r="F790">
            <v>0</v>
          </cell>
          <cell r="G790">
            <v>19346.25</v>
          </cell>
          <cell r="H790">
            <v>0</v>
          </cell>
          <cell r="I790">
            <v>0</v>
          </cell>
          <cell r="J790">
            <v>0</v>
          </cell>
          <cell r="K790">
            <v>0</v>
          </cell>
          <cell r="L790">
            <v>19346.25</v>
          </cell>
          <cell r="M790">
            <v>0</v>
          </cell>
          <cell r="N790">
            <v>0</v>
          </cell>
          <cell r="O790">
            <v>1934.625</v>
          </cell>
          <cell r="P790">
            <v>1934.625</v>
          </cell>
          <cell r="Q790" t="str">
            <v xml:space="preserve">DICOM                       </v>
          </cell>
          <cell r="R790" t="str">
            <v xml:space="preserve">045 </v>
          </cell>
        </row>
        <row r="791">
          <cell r="A791" t="str">
            <v>H46681A</v>
          </cell>
          <cell r="B791" t="e">
            <v>#N/A</v>
          </cell>
          <cell r="C791" t="str">
            <v xml:space="preserve">ULTRASOUND DIST       </v>
          </cell>
          <cell r="D791">
            <v>-117686.7</v>
          </cell>
          <cell r="E791">
            <v>190.47</v>
          </cell>
          <cell r="F791">
            <v>0</v>
          </cell>
          <cell r="G791">
            <v>-117686.7</v>
          </cell>
          <cell r="H791">
            <v>-58412.29</v>
          </cell>
          <cell r="I791">
            <v>0</v>
          </cell>
          <cell r="J791">
            <v>-34650</v>
          </cell>
          <cell r="K791">
            <v>34650</v>
          </cell>
          <cell r="L791">
            <v>-59274.41</v>
          </cell>
          <cell r="M791">
            <v>0</v>
          </cell>
          <cell r="N791">
            <v>0</v>
          </cell>
          <cell r="O791">
            <v>1934.625</v>
          </cell>
          <cell r="P791">
            <v>1934.625</v>
          </cell>
          <cell r="Q791" t="str">
            <v xml:space="preserve">DICOM                       </v>
          </cell>
          <cell r="R791" t="str">
            <v xml:space="preserve">045 </v>
          </cell>
        </row>
        <row r="792">
          <cell r="A792" t="str">
            <v>H46681C</v>
          </cell>
          <cell r="B792" t="e">
            <v>#N/A</v>
          </cell>
          <cell r="C792" t="str">
            <v xml:space="preserve">ULTRASOUND DIST       </v>
          </cell>
          <cell r="D792">
            <v>-5723.2</v>
          </cell>
          <cell r="E792">
            <v>1404.28</v>
          </cell>
          <cell r="F792">
            <v>0</v>
          </cell>
          <cell r="G792">
            <v>-5723.2</v>
          </cell>
          <cell r="H792">
            <v>-5723.2</v>
          </cell>
          <cell r="I792">
            <v>0</v>
          </cell>
          <cell r="J792">
            <v>0</v>
          </cell>
          <cell r="K792">
            <v>0</v>
          </cell>
          <cell r="L792">
            <v>0</v>
          </cell>
          <cell r="M792">
            <v>0</v>
          </cell>
          <cell r="N792">
            <v>0</v>
          </cell>
          <cell r="O792">
            <v>0</v>
          </cell>
          <cell r="P792">
            <v>0</v>
          </cell>
          <cell r="Q792" t="str">
            <v xml:space="preserve">                            </v>
          </cell>
          <cell r="R792" t="str">
            <v xml:space="preserve">    </v>
          </cell>
        </row>
        <row r="793">
          <cell r="A793" t="str">
            <v>H46701A</v>
          </cell>
          <cell r="B793" t="e">
            <v>#N/A</v>
          </cell>
          <cell r="C793" t="str">
            <v xml:space="preserve">ULTRASOUND DIST       </v>
          </cell>
          <cell r="D793">
            <v>-8077.33</v>
          </cell>
          <cell r="E793" t="e">
            <v>#N/A</v>
          </cell>
          <cell r="F793">
            <v>0</v>
          </cell>
          <cell r="G793">
            <v>-8077.33</v>
          </cell>
          <cell r="H793">
            <v>-5419.19</v>
          </cell>
          <cell r="I793">
            <v>0</v>
          </cell>
          <cell r="J793">
            <v>0</v>
          </cell>
          <cell r="K793">
            <v>0</v>
          </cell>
          <cell r="L793">
            <v>-2658.14</v>
          </cell>
          <cell r="M793">
            <v>0</v>
          </cell>
          <cell r="N793">
            <v>0</v>
          </cell>
          <cell r="O793">
            <v>0</v>
          </cell>
          <cell r="P793">
            <v>0</v>
          </cell>
          <cell r="Q793" t="str">
            <v xml:space="preserve">                            </v>
          </cell>
          <cell r="R793" t="str">
            <v xml:space="preserve">    </v>
          </cell>
        </row>
        <row r="794">
          <cell r="A794" t="str">
            <v>H46701B</v>
          </cell>
          <cell r="B794" t="str">
            <v>6-12M PROBE</v>
          </cell>
          <cell r="C794" t="str">
            <v xml:space="preserve">ULTRASOUND DIST       </v>
          </cell>
          <cell r="D794">
            <v>-213582.43</v>
          </cell>
          <cell r="E794" t="e">
            <v>#N/A</v>
          </cell>
          <cell r="F794">
            <v>0</v>
          </cell>
          <cell r="G794">
            <v>-213582.43</v>
          </cell>
          <cell r="H794">
            <v>-186673.83</v>
          </cell>
          <cell r="I794">
            <v>0</v>
          </cell>
          <cell r="J794">
            <v>0</v>
          </cell>
          <cell r="K794">
            <v>0</v>
          </cell>
          <cell r="L794">
            <v>-23098.93</v>
          </cell>
          <cell r="M794">
            <v>0</v>
          </cell>
          <cell r="N794">
            <v>-3809.67</v>
          </cell>
          <cell r="O794">
            <v>0</v>
          </cell>
          <cell r="P794">
            <v>0</v>
          </cell>
          <cell r="Q794" t="str">
            <v xml:space="preserve">                            </v>
          </cell>
          <cell r="R794" t="str">
            <v xml:space="preserve">    </v>
          </cell>
        </row>
        <row r="795">
          <cell r="A795" t="str">
            <v>H46701B</v>
          </cell>
          <cell r="B795" t="str">
            <v>6-12M PROBE</v>
          </cell>
          <cell r="C795" t="str">
            <v xml:space="preserve">INTL ULTRA            </v>
          </cell>
          <cell r="D795">
            <v>45904.02</v>
          </cell>
          <cell r="F795">
            <v>0</v>
          </cell>
          <cell r="G795">
            <v>45904.02</v>
          </cell>
          <cell r="H795">
            <v>125719.11</v>
          </cell>
          <cell r="I795">
            <v>0</v>
          </cell>
          <cell r="J795">
            <v>0</v>
          </cell>
          <cell r="K795">
            <v>0</v>
          </cell>
          <cell r="L795">
            <v>-76005.42</v>
          </cell>
          <cell r="M795">
            <v>0</v>
          </cell>
          <cell r="N795">
            <v>-3809.67</v>
          </cell>
          <cell r="O795">
            <v>0</v>
          </cell>
          <cell r="P795">
            <v>0</v>
          </cell>
          <cell r="Q795" t="str">
            <v xml:space="preserve">                            </v>
          </cell>
          <cell r="R795" t="str">
            <v xml:space="preserve">    </v>
          </cell>
        </row>
        <row r="796">
          <cell r="A796" t="str">
            <v>H46701B</v>
          </cell>
          <cell r="B796" t="str">
            <v>6-12M PROBE</v>
          </cell>
          <cell r="C796" t="str">
            <v xml:space="preserve">Demo-U/S              </v>
          </cell>
          <cell r="D796">
            <v>49525.71</v>
          </cell>
          <cell r="E796">
            <v>34290</v>
          </cell>
          <cell r="F796">
            <v>0</v>
          </cell>
          <cell r="G796">
            <v>49525.71</v>
          </cell>
          <cell r="H796">
            <v>53335.38</v>
          </cell>
          <cell r="I796">
            <v>0</v>
          </cell>
          <cell r="J796">
            <v>0</v>
          </cell>
          <cell r="K796">
            <v>0</v>
          </cell>
          <cell r="L796">
            <v>0</v>
          </cell>
          <cell r="M796">
            <v>0</v>
          </cell>
          <cell r="N796">
            <v>-3809.67</v>
          </cell>
          <cell r="O796">
            <v>0</v>
          </cell>
          <cell r="P796">
            <v>0</v>
          </cell>
          <cell r="Q796" t="str">
            <v xml:space="preserve">                            </v>
          </cell>
          <cell r="R796" t="str">
            <v xml:space="preserve">    </v>
          </cell>
        </row>
        <row r="797">
          <cell r="A797" t="str">
            <v>H46701B</v>
          </cell>
          <cell r="B797" t="str">
            <v>6-12M PROBE</v>
          </cell>
          <cell r="C797" t="str">
            <v xml:space="preserve">FIELD-U/S             </v>
          </cell>
          <cell r="D797">
            <v>13429.38</v>
          </cell>
          <cell r="F797">
            <v>0</v>
          </cell>
          <cell r="G797">
            <v>13429.38</v>
          </cell>
          <cell r="H797">
            <v>7619.34</v>
          </cell>
          <cell r="I797">
            <v>0</v>
          </cell>
          <cell r="J797">
            <v>0</v>
          </cell>
          <cell r="K797">
            <v>0</v>
          </cell>
          <cell r="L797">
            <v>5810.04</v>
          </cell>
          <cell r="M797">
            <v>0</v>
          </cell>
          <cell r="N797">
            <v>0</v>
          </cell>
          <cell r="O797">
            <v>0</v>
          </cell>
          <cell r="P797">
            <v>0</v>
          </cell>
          <cell r="Q797" t="str">
            <v xml:space="preserve">                            </v>
          </cell>
          <cell r="R797" t="str">
            <v xml:space="preserve">    </v>
          </cell>
        </row>
        <row r="798">
          <cell r="A798" t="str">
            <v>H46701B</v>
          </cell>
          <cell r="B798" t="str">
            <v>6-12M PROBE</v>
          </cell>
          <cell r="C798" t="str">
            <v xml:space="preserve">Consign-U/S           </v>
          </cell>
          <cell r="D798">
            <v>7619.34</v>
          </cell>
          <cell r="F798">
            <v>0</v>
          </cell>
          <cell r="G798">
            <v>7619.34</v>
          </cell>
          <cell r="H798">
            <v>0</v>
          </cell>
          <cell r="I798">
            <v>0</v>
          </cell>
          <cell r="J798">
            <v>0</v>
          </cell>
          <cell r="K798">
            <v>0</v>
          </cell>
          <cell r="L798">
            <v>0</v>
          </cell>
          <cell r="M798">
            <v>0</v>
          </cell>
          <cell r="N798">
            <v>7619.34</v>
          </cell>
          <cell r="O798">
            <v>0</v>
          </cell>
          <cell r="P798">
            <v>0</v>
          </cell>
          <cell r="Q798" t="str">
            <v xml:space="preserve">                            </v>
          </cell>
          <cell r="R798" t="str">
            <v xml:space="preserve">    </v>
          </cell>
        </row>
        <row r="799">
          <cell r="A799" t="str">
            <v>H46701C</v>
          </cell>
          <cell r="B799" t="e">
            <v>#N/A</v>
          </cell>
          <cell r="C799" t="str">
            <v xml:space="preserve">INTL ULTRA            </v>
          </cell>
          <cell r="D799">
            <v>6140.9</v>
          </cell>
          <cell r="F799">
            <v>0</v>
          </cell>
          <cell r="G799">
            <v>6140.9</v>
          </cell>
          <cell r="H799">
            <v>12281.8</v>
          </cell>
          <cell r="I799">
            <v>0</v>
          </cell>
          <cell r="J799">
            <v>0</v>
          </cell>
          <cell r="K799">
            <v>0</v>
          </cell>
          <cell r="L799">
            <v>0</v>
          </cell>
          <cell r="M799">
            <v>0</v>
          </cell>
          <cell r="N799">
            <v>-6140.9</v>
          </cell>
          <cell r="O799">
            <v>0</v>
          </cell>
          <cell r="P799">
            <v>0</v>
          </cell>
          <cell r="Q799" t="str">
            <v xml:space="preserve">                            </v>
          </cell>
          <cell r="R799" t="str">
            <v xml:space="preserve">    </v>
          </cell>
        </row>
        <row r="800">
          <cell r="A800" t="str">
            <v>H46701C</v>
          </cell>
          <cell r="B800" t="e">
            <v>#N/A</v>
          </cell>
          <cell r="C800" t="str">
            <v xml:space="preserve">ULTRASOUND DIST       </v>
          </cell>
          <cell r="D800">
            <v>-12281.8</v>
          </cell>
          <cell r="E800">
            <v>54218.52</v>
          </cell>
          <cell r="F800">
            <v>0</v>
          </cell>
          <cell r="G800">
            <v>-12281.8</v>
          </cell>
          <cell r="H800">
            <v>-12281.8</v>
          </cell>
          <cell r="I800">
            <v>0</v>
          </cell>
          <cell r="J800">
            <v>0</v>
          </cell>
          <cell r="K800">
            <v>0</v>
          </cell>
          <cell r="L800">
            <v>0</v>
          </cell>
          <cell r="M800">
            <v>0</v>
          </cell>
          <cell r="N800">
            <v>0</v>
          </cell>
          <cell r="O800">
            <v>0</v>
          </cell>
          <cell r="P800">
            <v>0</v>
          </cell>
          <cell r="Q800" t="str">
            <v xml:space="preserve">                            </v>
          </cell>
          <cell r="R800" t="str">
            <v xml:space="preserve">    </v>
          </cell>
        </row>
        <row r="801">
          <cell r="A801" t="str">
            <v>H46701D</v>
          </cell>
          <cell r="B801" t="str">
            <v>2-5M CURVED PROBE</v>
          </cell>
          <cell r="C801" t="str">
            <v xml:space="preserve">FIELD-U/S             </v>
          </cell>
          <cell r="D801">
            <v>86617.88</v>
          </cell>
          <cell r="F801">
            <v>0</v>
          </cell>
          <cell r="G801">
            <v>86617.88</v>
          </cell>
          <cell r="H801">
            <v>0</v>
          </cell>
          <cell r="I801">
            <v>0</v>
          </cell>
          <cell r="J801">
            <v>0</v>
          </cell>
          <cell r="K801">
            <v>0</v>
          </cell>
          <cell r="L801">
            <v>86617.88</v>
          </cell>
          <cell r="M801">
            <v>0</v>
          </cell>
          <cell r="N801">
            <v>0</v>
          </cell>
          <cell r="O801">
            <v>0</v>
          </cell>
          <cell r="P801">
            <v>0</v>
          </cell>
          <cell r="Q801" t="str">
            <v xml:space="preserve">                            </v>
          </cell>
          <cell r="R801" t="str">
            <v xml:space="preserve">    </v>
          </cell>
        </row>
        <row r="802">
          <cell r="A802" t="str">
            <v>H46701D</v>
          </cell>
          <cell r="B802" t="str">
            <v>2-5M CURVED PROBE</v>
          </cell>
          <cell r="C802" t="str">
            <v xml:space="preserve">INTL ULTRA            </v>
          </cell>
          <cell r="D802">
            <v>47878.48</v>
          </cell>
          <cell r="F802">
            <v>0</v>
          </cell>
          <cell r="G802">
            <v>47878.48</v>
          </cell>
          <cell r="H802">
            <v>128045.8</v>
          </cell>
          <cell r="I802">
            <v>0</v>
          </cell>
          <cell r="J802">
            <v>0</v>
          </cell>
          <cell r="K802">
            <v>0</v>
          </cell>
          <cell r="L802">
            <v>-76401.27</v>
          </cell>
          <cell r="M802">
            <v>0</v>
          </cell>
          <cell r="N802">
            <v>-3766.05</v>
          </cell>
          <cell r="O802">
            <v>0</v>
          </cell>
          <cell r="P802">
            <v>0</v>
          </cell>
          <cell r="Q802" t="str">
            <v xml:space="preserve">                            </v>
          </cell>
          <cell r="R802" t="str">
            <v xml:space="preserve">    </v>
          </cell>
        </row>
        <row r="803">
          <cell r="A803" t="str">
            <v>H46701D</v>
          </cell>
          <cell r="B803" t="str">
            <v>2-5M CURVED PROBE</v>
          </cell>
          <cell r="C803" t="str">
            <v xml:space="preserve">Consign-U/S           </v>
          </cell>
          <cell r="D803">
            <v>7532.1</v>
          </cell>
          <cell r="F803">
            <v>0</v>
          </cell>
          <cell r="G803">
            <v>7532.1</v>
          </cell>
          <cell r="H803">
            <v>0</v>
          </cell>
          <cell r="I803">
            <v>0</v>
          </cell>
          <cell r="J803">
            <v>0</v>
          </cell>
          <cell r="K803">
            <v>0</v>
          </cell>
          <cell r="L803">
            <v>0</v>
          </cell>
          <cell r="M803">
            <v>0</v>
          </cell>
          <cell r="N803">
            <v>7532.1</v>
          </cell>
          <cell r="O803">
            <v>0</v>
          </cell>
          <cell r="P803">
            <v>0</v>
          </cell>
          <cell r="Q803" t="str">
            <v xml:space="preserve">                            </v>
          </cell>
          <cell r="R803" t="str">
            <v xml:space="preserve">    </v>
          </cell>
        </row>
        <row r="804">
          <cell r="A804" t="str">
            <v>H46701D</v>
          </cell>
          <cell r="B804" t="str">
            <v>2-5M CURVED PROBE</v>
          </cell>
          <cell r="C804" t="str">
            <v xml:space="preserve">Demo-U/S              </v>
          </cell>
          <cell r="D804">
            <v>58408.68</v>
          </cell>
          <cell r="E804">
            <v>71554</v>
          </cell>
          <cell r="F804">
            <v>0</v>
          </cell>
          <cell r="G804">
            <v>58408.68</v>
          </cell>
          <cell r="H804">
            <v>67788.899999999994</v>
          </cell>
          <cell r="I804">
            <v>0</v>
          </cell>
          <cell r="J804">
            <v>0</v>
          </cell>
          <cell r="K804">
            <v>0</v>
          </cell>
          <cell r="L804">
            <v>-5614.17</v>
          </cell>
          <cell r="M804">
            <v>0</v>
          </cell>
          <cell r="N804">
            <v>-3766.05</v>
          </cell>
          <cell r="O804">
            <v>0</v>
          </cell>
          <cell r="P804">
            <v>0</v>
          </cell>
          <cell r="Q804" t="str">
            <v xml:space="preserve">                            </v>
          </cell>
          <cell r="R804" t="str">
            <v xml:space="preserve">    </v>
          </cell>
        </row>
        <row r="805">
          <cell r="A805" t="str">
            <v>H46701D</v>
          </cell>
          <cell r="B805" t="str">
            <v>2-5M CURVED PROBE</v>
          </cell>
          <cell r="C805" t="str">
            <v xml:space="preserve">ULTRASOUND DIST       </v>
          </cell>
          <cell r="D805">
            <v>-430856.63</v>
          </cell>
          <cell r="E805">
            <v>1848.12</v>
          </cell>
          <cell r="F805">
            <v>0</v>
          </cell>
          <cell r="G805">
            <v>-430856.63</v>
          </cell>
          <cell r="H805">
            <v>-199600.75</v>
          </cell>
          <cell r="I805">
            <v>0</v>
          </cell>
          <cell r="J805">
            <v>0</v>
          </cell>
          <cell r="K805">
            <v>0</v>
          </cell>
          <cell r="L805">
            <v>-227489.83</v>
          </cell>
          <cell r="M805">
            <v>0</v>
          </cell>
          <cell r="N805">
            <v>-3766.05</v>
          </cell>
          <cell r="O805">
            <v>0</v>
          </cell>
          <cell r="P805">
            <v>0</v>
          </cell>
          <cell r="Q805" t="str">
            <v xml:space="preserve">                            </v>
          </cell>
          <cell r="R805" t="str">
            <v xml:space="preserve">    </v>
          </cell>
        </row>
        <row r="806">
          <cell r="A806" t="str">
            <v>H46701E</v>
          </cell>
          <cell r="B806" t="str">
            <v>3-8M AB PROBE</v>
          </cell>
          <cell r="C806" t="str">
            <v xml:space="preserve">FIELD-U/S             </v>
          </cell>
          <cell r="D806">
            <v>18897</v>
          </cell>
          <cell r="F806">
            <v>0</v>
          </cell>
          <cell r="G806">
            <v>18897</v>
          </cell>
          <cell r="H806">
            <v>18897</v>
          </cell>
          <cell r="I806">
            <v>0</v>
          </cell>
          <cell r="J806">
            <v>0</v>
          </cell>
          <cell r="K806">
            <v>0</v>
          </cell>
          <cell r="L806">
            <v>0</v>
          </cell>
          <cell r="M806">
            <v>0</v>
          </cell>
          <cell r="N806">
            <v>0</v>
          </cell>
          <cell r="O806">
            <v>0</v>
          </cell>
          <cell r="P806">
            <v>0</v>
          </cell>
          <cell r="Q806" t="str">
            <v xml:space="preserve">                            </v>
          </cell>
          <cell r="R806" t="str">
            <v xml:space="preserve">    </v>
          </cell>
        </row>
        <row r="807">
          <cell r="A807" t="str">
            <v>H46701E</v>
          </cell>
          <cell r="B807" t="str">
            <v>3-8M AB PROBE</v>
          </cell>
          <cell r="C807" t="str">
            <v xml:space="preserve">Demo-U/S              </v>
          </cell>
          <cell r="D807">
            <v>68029.02</v>
          </cell>
          <cell r="E807">
            <v>64243</v>
          </cell>
          <cell r="F807">
            <v>0</v>
          </cell>
          <cell r="G807">
            <v>68029.02</v>
          </cell>
          <cell r="H807">
            <v>71808.41</v>
          </cell>
          <cell r="I807">
            <v>0</v>
          </cell>
          <cell r="J807">
            <v>0</v>
          </cell>
          <cell r="K807">
            <v>0</v>
          </cell>
          <cell r="L807">
            <v>0</v>
          </cell>
          <cell r="M807">
            <v>0</v>
          </cell>
          <cell r="N807">
            <v>-3779.39</v>
          </cell>
          <cell r="O807">
            <v>0</v>
          </cell>
          <cell r="P807">
            <v>0</v>
          </cell>
          <cell r="Q807" t="str">
            <v xml:space="preserve">                            </v>
          </cell>
          <cell r="R807" t="str">
            <v xml:space="preserve">    </v>
          </cell>
        </row>
        <row r="808">
          <cell r="A808" t="str">
            <v>H46701E</v>
          </cell>
          <cell r="B808" t="str">
            <v>3-8M AB PROBE</v>
          </cell>
          <cell r="C808" t="str">
            <v xml:space="preserve">Consign-U/S           </v>
          </cell>
          <cell r="D808">
            <v>7558.78</v>
          </cell>
          <cell r="F808">
            <v>0</v>
          </cell>
          <cell r="G808">
            <v>7558.78</v>
          </cell>
          <cell r="H808">
            <v>0</v>
          </cell>
          <cell r="I808">
            <v>0</v>
          </cell>
          <cell r="J808">
            <v>0</v>
          </cell>
          <cell r="K808">
            <v>0</v>
          </cell>
          <cell r="L808">
            <v>0</v>
          </cell>
          <cell r="M808">
            <v>0</v>
          </cell>
          <cell r="N808">
            <v>7558.78</v>
          </cell>
          <cell r="O808">
            <v>0</v>
          </cell>
          <cell r="P808">
            <v>0</v>
          </cell>
          <cell r="Q808" t="str">
            <v xml:space="preserve">                            </v>
          </cell>
          <cell r="R808" t="str">
            <v xml:space="preserve">    </v>
          </cell>
        </row>
        <row r="809">
          <cell r="A809" t="str">
            <v>H46701E</v>
          </cell>
          <cell r="B809" t="str">
            <v>3-8M AB PROBE</v>
          </cell>
          <cell r="C809" t="str">
            <v xml:space="preserve">INTL ULTRA            </v>
          </cell>
          <cell r="D809">
            <v>5639.2</v>
          </cell>
          <cell r="F809">
            <v>0</v>
          </cell>
          <cell r="G809">
            <v>5639.2</v>
          </cell>
          <cell r="H809">
            <v>11338.17</v>
          </cell>
          <cell r="I809">
            <v>0</v>
          </cell>
          <cell r="J809">
            <v>0</v>
          </cell>
          <cell r="K809">
            <v>0</v>
          </cell>
          <cell r="L809">
            <v>-5698.97</v>
          </cell>
          <cell r="M809">
            <v>0</v>
          </cell>
          <cell r="N809">
            <v>0</v>
          </cell>
          <cell r="O809">
            <v>0</v>
          </cell>
          <cell r="P809">
            <v>0</v>
          </cell>
          <cell r="Q809" t="str">
            <v xml:space="preserve">                            </v>
          </cell>
          <cell r="R809" t="str">
            <v xml:space="preserve">    </v>
          </cell>
        </row>
        <row r="810">
          <cell r="A810" t="str">
            <v>H46701E</v>
          </cell>
          <cell r="B810" t="str">
            <v>3-8M AB PROBE</v>
          </cell>
          <cell r="C810" t="str">
            <v xml:space="preserve">ULTRASOUND DIST       </v>
          </cell>
          <cell r="D810">
            <v>-122979.66</v>
          </cell>
          <cell r="E810">
            <v>12982.69</v>
          </cell>
          <cell r="F810">
            <v>0</v>
          </cell>
          <cell r="G810">
            <v>-122979.66</v>
          </cell>
          <cell r="H810">
            <v>-105822.97</v>
          </cell>
          <cell r="I810">
            <v>0</v>
          </cell>
          <cell r="J810">
            <v>0</v>
          </cell>
          <cell r="K810">
            <v>0</v>
          </cell>
          <cell r="L810">
            <v>-13377.3</v>
          </cell>
          <cell r="M810">
            <v>0</v>
          </cell>
          <cell r="N810">
            <v>-3779.39</v>
          </cell>
          <cell r="O810">
            <v>0</v>
          </cell>
          <cell r="P810">
            <v>0</v>
          </cell>
          <cell r="Q810" t="str">
            <v xml:space="preserve">                            </v>
          </cell>
          <cell r="R810" t="str">
            <v xml:space="preserve">    </v>
          </cell>
        </row>
        <row r="811">
          <cell r="A811" t="str">
            <v>H46701G</v>
          </cell>
          <cell r="B811" t="e">
            <v>#N/A</v>
          </cell>
          <cell r="C811" t="str">
            <v xml:space="preserve">ULTRASOUND DIST       </v>
          </cell>
          <cell r="D811">
            <v>-5718.72</v>
          </cell>
          <cell r="E811" t="e">
            <v>#N/A</v>
          </cell>
          <cell r="F811">
            <v>0</v>
          </cell>
          <cell r="G811">
            <v>-5718.72</v>
          </cell>
          <cell r="H811">
            <v>0</v>
          </cell>
          <cell r="I811">
            <v>0</v>
          </cell>
          <cell r="J811">
            <v>0</v>
          </cell>
          <cell r="K811">
            <v>0</v>
          </cell>
          <cell r="L811">
            <v>-5718.72</v>
          </cell>
          <cell r="M811">
            <v>0</v>
          </cell>
          <cell r="N811">
            <v>0</v>
          </cell>
          <cell r="O811">
            <v>0</v>
          </cell>
          <cell r="P811">
            <v>0</v>
          </cell>
          <cell r="Q811" t="str">
            <v xml:space="preserve">                            </v>
          </cell>
          <cell r="R811" t="str">
            <v xml:space="preserve">    </v>
          </cell>
        </row>
        <row r="812">
          <cell r="A812" t="str">
            <v>H46701G</v>
          </cell>
          <cell r="B812" t="e">
            <v>#N/A</v>
          </cell>
          <cell r="C812" t="str">
            <v xml:space="preserve">FIELD-U/S             </v>
          </cell>
          <cell r="D812">
            <v>5718.72</v>
          </cell>
          <cell r="F812">
            <v>0</v>
          </cell>
          <cell r="G812">
            <v>5718.72</v>
          </cell>
          <cell r="H812">
            <v>0</v>
          </cell>
          <cell r="I812">
            <v>0</v>
          </cell>
          <cell r="J812">
            <v>0</v>
          </cell>
          <cell r="K812">
            <v>0</v>
          </cell>
          <cell r="L812">
            <v>5718.72</v>
          </cell>
          <cell r="M812">
            <v>0</v>
          </cell>
          <cell r="N812">
            <v>0</v>
          </cell>
          <cell r="O812">
            <v>0</v>
          </cell>
          <cell r="P812">
            <v>0</v>
          </cell>
          <cell r="Q812" t="str">
            <v xml:space="preserve">                            </v>
          </cell>
          <cell r="R812" t="str">
            <v xml:space="preserve">    </v>
          </cell>
        </row>
        <row r="813">
          <cell r="A813" t="str">
            <v>H46701M</v>
          </cell>
          <cell r="B813" t="str">
            <v>4D ABDO PROBE</v>
          </cell>
          <cell r="C813" t="str">
            <v xml:space="preserve">Demo-U/S              </v>
          </cell>
          <cell r="D813">
            <v>106726.42</v>
          </cell>
          <cell r="E813">
            <v>89453</v>
          </cell>
          <cell r="F813">
            <v>0</v>
          </cell>
          <cell r="G813">
            <v>106726.42</v>
          </cell>
          <cell r="H813">
            <v>123864.48</v>
          </cell>
          <cell r="I813">
            <v>0</v>
          </cell>
          <cell r="J813">
            <v>0</v>
          </cell>
          <cell r="K813">
            <v>0</v>
          </cell>
          <cell r="L813">
            <v>-10256.700000000001</v>
          </cell>
          <cell r="M813">
            <v>0</v>
          </cell>
          <cell r="N813">
            <v>-6881.36</v>
          </cell>
          <cell r="O813">
            <v>0</v>
          </cell>
          <cell r="P813">
            <v>0</v>
          </cell>
          <cell r="Q813" t="str">
            <v xml:space="preserve">                            </v>
          </cell>
          <cell r="R813" t="str">
            <v xml:space="preserve">    </v>
          </cell>
        </row>
        <row r="814">
          <cell r="A814" t="str">
            <v>H46701M</v>
          </cell>
          <cell r="B814" t="str">
            <v>4D ABDO PROBE</v>
          </cell>
          <cell r="C814" t="str">
            <v xml:space="preserve">Consign-U/S           </v>
          </cell>
          <cell r="D814">
            <v>13762.72</v>
          </cell>
          <cell r="F814">
            <v>0</v>
          </cell>
          <cell r="G814">
            <v>13762.72</v>
          </cell>
          <cell r="H814">
            <v>0</v>
          </cell>
          <cell r="I814">
            <v>0</v>
          </cell>
          <cell r="J814">
            <v>0</v>
          </cell>
          <cell r="K814">
            <v>0</v>
          </cell>
          <cell r="L814">
            <v>0</v>
          </cell>
          <cell r="M814">
            <v>0</v>
          </cell>
          <cell r="N814">
            <v>13762.72</v>
          </cell>
          <cell r="O814">
            <v>0</v>
          </cell>
          <cell r="P814">
            <v>0</v>
          </cell>
          <cell r="Q814" t="str">
            <v xml:space="preserve">                            </v>
          </cell>
          <cell r="R814" t="str">
            <v xml:space="preserve">    </v>
          </cell>
        </row>
        <row r="815">
          <cell r="A815" t="str">
            <v>H46701M</v>
          </cell>
          <cell r="B815" t="str">
            <v>4D ABDO PROBE</v>
          </cell>
          <cell r="C815" t="str">
            <v xml:space="preserve">INTL ULTRA            </v>
          </cell>
          <cell r="D815">
            <v>6881.36</v>
          </cell>
          <cell r="F815">
            <v>0</v>
          </cell>
          <cell r="G815">
            <v>6881.36</v>
          </cell>
          <cell r="H815">
            <v>13762.72</v>
          </cell>
          <cell r="I815">
            <v>0</v>
          </cell>
          <cell r="J815">
            <v>0</v>
          </cell>
          <cell r="K815">
            <v>0</v>
          </cell>
          <cell r="L815">
            <v>-6881.36</v>
          </cell>
          <cell r="M815">
            <v>0</v>
          </cell>
          <cell r="N815">
            <v>0</v>
          </cell>
          <cell r="O815">
            <v>0</v>
          </cell>
          <cell r="P815">
            <v>0</v>
          </cell>
          <cell r="Q815" t="str">
            <v xml:space="preserve">                            </v>
          </cell>
          <cell r="R815" t="str">
            <v xml:space="preserve">    </v>
          </cell>
        </row>
        <row r="816">
          <cell r="A816" t="str">
            <v>H46701M</v>
          </cell>
          <cell r="B816" t="str">
            <v>4D ABDO PROBE</v>
          </cell>
          <cell r="C816" t="str">
            <v xml:space="preserve">ULTRASOUND DIST       </v>
          </cell>
          <cell r="D816">
            <v>-212777.56</v>
          </cell>
          <cell r="E816">
            <v>3375.34</v>
          </cell>
          <cell r="F816">
            <v>0</v>
          </cell>
          <cell r="G816">
            <v>-212777.56</v>
          </cell>
          <cell r="H816">
            <v>-151389.92000000001</v>
          </cell>
          <cell r="I816">
            <v>0</v>
          </cell>
          <cell r="J816">
            <v>0</v>
          </cell>
          <cell r="K816">
            <v>0</v>
          </cell>
          <cell r="L816">
            <v>-54506.28</v>
          </cell>
          <cell r="M816">
            <v>0</v>
          </cell>
          <cell r="N816">
            <v>-6881.36</v>
          </cell>
          <cell r="O816">
            <v>0</v>
          </cell>
          <cell r="P816">
            <v>0</v>
          </cell>
          <cell r="Q816" t="str">
            <v xml:space="preserve">                            </v>
          </cell>
          <cell r="R816" t="str">
            <v xml:space="preserve">    </v>
          </cell>
        </row>
        <row r="817">
          <cell r="A817" t="str">
            <v>H46701N</v>
          </cell>
          <cell r="B817" t="str">
            <v>4D ABDO OB PROBE</v>
          </cell>
          <cell r="C817" t="str">
            <v xml:space="preserve">FIELD-U/S             </v>
          </cell>
          <cell r="D817">
            <v>144443.12</v>
          </cell>
          <cell r="F817">
            <v>0</v>
          </cell>
          <cell r="G817">
            <v>144443.12</v>
          </cell>
          <cell r="H817">
            <v>6608.03</v>
          </cell>
          <cell r="I817">
            <v>0</v>
          </cell>
          <cell r="J817">
            <v>0</v>
          </cell>
          <cell r="K817">
            <v>0</v>
          </cell>
          <cell r="L817">
            <v>137835.09</v>
          </cell>
          <cell r="M817">
            <v>0</v>
          </cell>
          <cell r="N817">
            <v>0</v>
          </cell>
          <cell r="O817">
            <v>0</v>
          </cell>
          <cell r="P817">
            <v>0</v>
          </cell>
          <cell r="Q817" t="str">
            <v xml:space="preserve">                            </v>
          </cell>
          <cell r="R817" t="str">
            <v xml:space="preserve">    </v>
          </cell>
        </row>
        <row r="818">
          <cell r="A818" t="str">
            <v>H46701N</v>
          </cell>
          <cell r="B818" t="str">
            <v>4D ABDO OB PROBE</v>
          </cell>
          <cell r="C818" t="str">
            <v xml:space="preserve">INTL ULTRA            </v>
          </cell>
          <cell r="D818">
            <v>77435.72</v>
          </cell>
          <cell r="F818">
            <v>0</v>
          </cell>
          <cell r="G818">
            <v>77435.72</v>
          </cell>
          <cell r="H818">
            <v>204848.94</v>
          </cell>
          <cell r="I818">
            <v>0</v>
          </cell>
          <cell r="J818">
            <v>0</v>
          </cell>
          <cell r="K818">
            <v>0</v>
          </cell>
          <cell r="L818">
            <v>-120805.19</v>
          </cell>
          <cell r="M818">
            <v>0</v>
          </cell>
          <cell r="N818">
            <v>-6608.03</v>
          </cell>
          <cell r="O818">
            <v>0</v>
          </cell>
          <cell r="P818">
            <v>0</v>
          </cell>
          <cell r="Q818" t="str">
            <v xml:space="preserve">                            </v>
          </cell>
          <cell r="R818" t="str">
            <v xml:space="preserve">    </v>
          </cell>
        </row>
        <row r="819">
          <cell r="A819" t="str">
            <v>H46701N</v>
          </cell>
          <cell r="B819" t="str">
            <v>4D ABDO OB PROBE</v>
          </cell>
          <cell r="C819" t="str">
            <v xml:space="preserve">Consign-U/S           </v>
          </cell>
          <cell r="D819">
            <v>13216.06</v>
          </cell>
          <cell r="F819">
            <v>0</v>
          </cell>
          <cell r="G819">
            <v>13216.06</v>
          </cell>
          <cell r="H819">
            <v>0</v>
          </cell>
          <cell r="I819">
            <v>0</v>
          </cell>
          <cell r="J819">
            <v>0</v>
          </cell>
          <cell r="K819">
            <v>0</v>
          </cell>
          <cell r="L819">
            <v>0</v>
          </cell>
          <cell r="M819">
            <v>0</v>
          </cell>
          <cell r="N819">
            <v>13216.06</v>
          </cell>
          <cell r="O819">
            <v>0</v>
          </cell>
          <cell r="P819">
            <v>0</v>
          </cell>
          <cell r="Q819" t="str">
            <v xml:space="preserve">                            </v>
          </cell>
          <cell r="R819" t="str">
            <v xml:space="preserve">    </v>
          </cell>
        </row>
        <row r="820">
          <cell r="A820" t="str">
            <v>H46701N</v>
          </cell>
          <cell r="B820" t="str">
            <v>4D ABDO OB PROBE</v>
          </cell>
          <cell r="C820" t="str">
            <v xml:space="preserve">Demo-U/S              </v>
          </cell>
          <cell r="D820">
            <v>85904.39</v>
          </cell>
          <cell r="E820">
            <v>80808</v>
          </cell>
          <cell r="F820">
            <v>0</v>
          </cell>
          <cell r="G820">
            <v>85904.39</v>
          </cell>
          <cell r="H820">
            <v>92512.42</v>
          </cell>
          <cell r="I820">
            <v>0</v>
          </cell>
          <cell r="J820">
            <v>0</v>
          </cell>
          <cell r="K820">
            <v>0</v>
          </cell>
          <cell r="L820">
            <v>0</v>
          </cell>
          <cell r="M820">
            <v>0</v>
          </cell>
          <cell r="N820">
            <v>-6608.03</v>
          </cell>
          <cell r="O820">
            <v>0</v>
          </cell>
          <cell r="P820">
            <v>0</v>
          </cell>
          <cell r="Q820" t="str">
            <v xml:space="preserve">                            </v>
          </cell>
          <cell r="R820" t="str">
            <v xml:space="preserve">    </v>
          </cell>
        </row>
        <row r="821">
          <cell r="A821" t="str">
            <v>H46701N</v>
          </cell>
          <cell r="B821" t="str">
            <v>4D ABDO OB PROBE</v>
          </cell>
          <cell r="C821" t="str">
            <v xml:space="preserve">ULTRASOUND DIST       </v>
          </cell>
          <cell r="D821">
            <v>-697635.01</v>
          </cell>
          <cell r="E821">
            <v>12965.04</v>
          </cell>
          <cell r="F821">
            <v>0</v>
          </cell>
          <cell r="G821">
            <v>-697635.01</v>
          </cell>
          <cell r="H821">
            <v>-310577.42</v>
          </cell>
          <cell r="I821">
            <v>0</v>
          </cell>
          <cell r="J821">
            <v>0</v>
          </cell>
          <cell r="K821">
            <v>0</v>
          </cell>
          <cell r="L821">
            <v>-380449.56</v>
          </cell>
          <cell r="M821">
            <v>0</v>
          </cell>
          <cell r="N821">
            <v>-6608.03</v>
          </cell>
          <cell r="O821">
            <v>0</v>
          </cell>
          <cell r="P821">
            <v>0</v>
          </cell>
          <cell r="Q821" t="str">
            <v xml:space="preserve">                            </v>
          </cell>
          <cell r="R821" t="str">
            <v xml:space="preserve">    </v>
          </cell>
        </row>
        <row r="822">
          <cell r="A822" t="str">
            <v>H46701P</v>
          </cell>
          <cell r="B822" t="str">
            <v>RSP6-12 Probe</v>
          </cell>
          <cell r="C822" t="str">
            <v xml:space="preserve">Consign-U/S           </v>
          </cell>
          <cell r="D822">
            <v>16164.6</v>
          </cell>
          <cell r="F822">
            <v>0</v>
          </cell>
          <cell r="G822">
            <v>16164.6</v>
          </cell>
          <cell r="H822">
            <v>0</v>
          </cell>
          <cell r="I822">
            <v>0</v>
          </cell>
          <cell r="J822">
            <v>0</v>
          </cell>
          <cell r="K822">
            <v>0</v>
          </cell>
          <cell r="L822">
            <v>0</v>
          </cell>
          <cell r="M822">
            <v>0</v>
          </cell>
          <cell r="N822">
            <v>16164.6</v>
          </cell>
          <cell r="O822">
            <v>0</v>
          </cell>
          <cell r="P822">
            <v>0</v>
          </cell>
          <cell r="Q822" t="str">
            <v xml:space="preserve">                            </v>
          </cell>
          <cell r="R822" t="str">
            <v xml:space="preserve">    </v>
          </cell>
        </row>
        <row r="823">
          <cell r="A823" t="str">
            <v>H46701P</v>
          </cell>
          <cell r="B823" t="str">
            <v>RSP6-12 Probe</v>
          </cell>
          <cell r="C823" t="str">
            <v xml:space="preserve">INTL ULTRA            </v>
          </cell>
          <cell r="D823">
            <v>8132.24</v>
          </cell>
          <cell r="F823">
            <v>0</v>
          </cell>
          <cell r="G823">
            <v>8132.24</v>
          </cell>
          <cell r="H823">
            <v>16164.6</v>
          </cell>
          <cell r="I823">
            <v>0</v>
          </cell>
          <cell r="J823">
            <v>0</v>
          </cell>
          <cell r="K823">
            <v>0</v>
          </cell>
          <cell r="L823">
            <v>-8032.36</v>
          </cell>
          <cell r="M823">
            <v>0</v>
          </cell>
          <cell r="N823">
            <v>0</v>
          </cell>
          <cell r="O823">
            <v>0</v>
          </cell>
          <cell r="P823">
            <v>0</v>
          </cell>
          <cell r="Q823" t="str">
            <v xml:space="preserve">                            </v>
          </cell>
          <cell r="R823" t="str">
            <v xml:space="preserve">    </v>
          </cell>
        </row>
        <row r="824">
          <cell r="A824" t="str">
            <v>H46701P</v>
          </cell>
          <cell r="B824" t="str">
            <v>RSP6-12 Probe</v>
          </cell>
          <cell r="C824" t="str">
            <v xml:space="preserve">Demo-U/S              </v>
          </cell>
          <cell r="D824">
            <v>91599.4</v>
          </cell>
          <cell r="E824">
            <v>86208</v>
          </cell>
          <cell r="F824">
            <v>0</v>
          </cell>
          <cell r="G824">
            <v>91599.4</v>
          </cell>
          <cell r="H824">
            <v>96987.6</v>
          </cell>
          <cell r="I824">
            <v>0</v>
          </cell>
          <cell r="J824">
            <v>0</v>
          </cell>
          <cell r="K824">
            <v>0</v>
          </cell>
          <cell r="L824">
            <v>0</v>
          </cell>
          <cell r="M824">
            <v>0</v>
          </cell>
          <cell r="N824">
            <v>-5388.2</v>
          </cell>
          <cell r="O824">
            <v>0</v>
          </cell>
          <cell r="P824">
            <v>0</v>
          </cell>
          <cell r="Q824" t="str">
            <v xml:space="preserve">                            </v>
          </cell>
          <cell r="R824" t="str">
            <v xml:space="preserve">    </v>
          </cell>
        </row>
        <row r="825">
          <cell r="A825" t="str">
            <v>H46701P</v>
          </cell>
          <cell r="B825" t="str">
            <v>RSP6-12 Probe</v>
          </cell>
          <cell r="C825" t="str">
            <v xml:space="preserve">ULTRASOUND DIST       </v>
          </cell>
          <cell r="D825">
            <v>-129316.8</v>
          </cell>
          <cell r="E825">
            <v>26429.3</v>
          </cell>
          <cell r="F825">
            <v>0</v>
          </cell>
          <cell r="G825">
            <v>-129316.8</v>
          </cell>
          <cell r="H825">
            <v>-118540.4</v>
          </cell>
          <cell r="I825">
            <v>0</v>
          </cell>
          <cell r="J825">
            <v>0</v>
          </cell>
          <cell r="K825">
            <v>0</v>
          </cell>
          <cell r="L825">
            <v>0</v>
          </cell>
          <cell r="M825">
            <v>0</v>
          </cell>
          <cell r="N825">
            <v>-10776.4</v>
          </cell>
          <cell r="O825">
            <v>0</v>
          </cell>
          <cell r="P825">
            <v>0</v>
          </cell>
          <cell r="Q825" t="str">
            <v xml:space="preserve">                            </v>
          </cell>
          <cell r="R825" t="str">
            <v xml:space="preserve">    </v>
          </cell>
        </row>
        <row r="826">
          <cell r="A826" t="str">
            <v>H46701R</v>
          </cell>
          <cell r="B826" t="str">
            <v>4D ENDOCAVITY PROBE</v>
          </cell>
          <cell r="C826" t="str">
            <v xml:space="preserve">FIELD-U/S             </v>
          </cell>
          <cell r="D826">
            <v>137876.47</v>
          </cell>
          <cell r="F826">
            <v>0</v>
          </cell>
          <cell r="G826">
            <v>137876.47</v>
          </cell>
          <cell r="H826">
            <v>0</v>
          </cell>
          <cell r="I826">
            <v>0</v>
          </cell>
          <cell r="J826">
            <v>0</v>
          </cell>
          <cell r="K826">
            <v>0</v>
          </cell>
          <cell r="L826">
            <v>137876.47</v>
          </cell>
          <cell r="M826">
            <v>0</v>
          </cell>
          <cell r="N826">
            <v>0</v>
          </cell>
          <cell r="O826">
            <v>0</v>
          </cell>
          <cell r="P826">
            <v>0</v>
          </cell>
          <cell r="Q826" t="str">
            <v xml:space="preserve">                            </v>
          </cell>
          <cell r="R826" t="str">
            <v xml:space="preserve">    </v>
          </cell>
        </row>
        <row r="827">
          <cell r="A827" t="str">
            <v>H46701R</v>
          </cell>
          <cell r="B827" t="str">
            <v>4D ENDOCAVITY PROBE</v>
          </cell>
          <cell r="C827" t="str">
            <v xml:space="preserve">INTL ULTRA            </v>
          </cell>
          <cell r="D827">
            <v>95182.14</v>
          </cell>
          <cell r="F827">
            <v>0</v>
          </cell>
          <cell r="G827">
            <v>95182.14</v>
          </cell>
          <cell r="H827">
            <v>261933.38</v>
          </cell>
          <cell r="I827">
            <v>0</v>
          </cell>
          <cell r="J827">
            <v>0</v>
          </cell>
          <cell r="K827">
            <v>0</v>
          </cell>
          <cell r="L827">
            <v>-159267.43</v>
          </cell>
          <cell r="M827">
            <v>0</v>
          </cell>
          <cell r="N827">
            <v>-7483.81</v>
          </cell>
          <cell r="O827">
            <v>0</v>
          </cell>
          <cell r="P827">
            <v>0</v>
          </cell>
          <cell r="Q827" t="str">
            <v xml:space="preserve">                            </v>
          </cell>
          <cell r="R827" t="str">
            <v xml:space="preserve">    </v>
          </cell>
        </row>
        <row r="828">
          <cell r="A828" t="str">
            <v>H46701R</v>
          </cell>
          <cell r="B828" t="str">
            <v>4D ENDOCAVITY PROBE</v>
          </cell>
          <cell r="C828" t="str">
            <v xml:space="preserve">Consign-U/S           </v>
          </cell>
          <cell r="D828">
            <v>7483.81</v>
          </cell>
          <cell r="F828">
            <v>0</v>
          </cell>
          <cell r="G828">
            <v>7483.81</v>
          </cell>
          <cell r="H828">
            <v>0</v>
          </cell>
          <cell r="I828">
            <v>0</v>
          </cell>
          <cell r="J828">
            <v>0</v>
          </cell>
          <cell r="K828">
            <v>0</v>
          </cell>
          <cell r="L828">
            <v>0</v>
          </cell>
          <cell r="M828">
            <v>0</v>
          </cell>
          <cell r="N828">
            <v>7483.81</v>
          </cell>
          <cell r="O828">
            <v>0</v>
          </cell>
          <cell r="P828">
            <v>0</v>
          </cell>
          <cell r="Q828" t="str">
            <v xml:space="preserve">                            </v>
          </cell>
          <cell r="R828" t="str">
            <v xml:space="preserve">    </v>
          </cell>
        </row>
        <row r="829">
          <cell r="A829" t="str">
            <v>H46701R</v>
          </cell>
          <cell r="B829" t="str">
            <v>4D ENDOCAVITY PROBE</v>
          </cell>
          <cell r="C829" t="str">
            <v xml:space="preserve">Demo-U/S              </v>
          </cell>
          <cell r="D829">
            <v>123553.93</v>
          </cell>
          <cell r="E829">
            <v>134712</v>
          </cell>
          <cell r="F829">
            <v>0</v>
          </cell>
          <cell r="G829">
            <v>123553.93</v>
          </cell>
          <cell r="H829">
            <v>134708.57999999999</v>
          </cell>
          <cell r="I829">
            <v>0</v>
          </cell>
          <cell r="J829">
            <v>0</v>
          </cell>
          <cell r="K829">
            <v>0</v>
          </cell>
          <cell r="L829">
            <v>-11154.65</v>
          </cell>
          <cell r="M829">
            <v>0</v>
          </cell>
          <cell r="N829">
            <v>0</v>
          </cell>
          <cell r="O829">
            <v>0</v>
          </cell>
          <cell r="P829">
            <v>0</v>
          </cell>
          <cell r="Q829" t="str">
            <v xml:space="preserve">                            </v>
          </cell>
          <cell r="R829" t="str">
            <v xml:space="preserve">    </v>
          </cell>
        </row>
        <row r="830">
          <cell r="A830" t="str">
            <v>H46701R</v>
          </cell>
          <cell r="B830" t="str">
            <v>4D ENDOCAVITY PROBE</v>
          </cell>
          <cell r="C830" t="str">
            <v xml:space="preserve">ULTRASOUND DIST       </v>
          </cell>
          <cell r="D830">
            <v>-879193.71</v>
          </cell>
          <cell r="E830">
            <v>3670.84</v>
          </cell>
          <cell r="F830">
            <v>0</v>
          </cell>
          <cell r="G830">
            <v>-879193.71</v>
          </cell>
          <cell r="H830">
            <v>-404125.77</v>
          </cell>
          <cell r="I830">
            <v>0</v>
          </cell>
          <cell r="J830">
            <v>0</v>
          </cell>
          <cell r="K830">
            <v>0</v>
          </cell>
          <cell r="L830">
            <v>-467584.13</v>
          </cell>
          <cell r="M830">
            <v>0</v>
          </cell>
          <cell r="N830">
            <v>-7483.81</v>
          </cell>
          <cell r="O830">
            <v>0</v>
          </cell>
          <cell r="P830">
            <v>0</v>
          </cell>
          <cell r="Q830" t="str">
            <v xml:space="preserve">                            </v>
          </cell>
          <cell r="R830" t="str">
            <v xml:space="preserve">    </v>
          </cell>
        </row>
        <row r="831">
          <cell r="A831" t="str">
            <v>H4680R</v>
          </cell>
          <cell r="B831" t="e">
            <v>#N/A</v>
          </cell>
          <cell r="C831" t="str">
            <v xml:space="preserve">Demo-U/S              </v>
          </cell>
          <cell r="D831">
            <v>81382</v>
          </cell>
          <cell r="E831">
            <v>0</v>
          </cell>
          <cell r="F831">
            <v>81382</v>
          </cell>
          <cell r="G831">
            <v>0</v>
          </cell>
          <cell r="H831">
            <v>0</v>
          </cell>
          <cell r="I831">
            <v>0</v>
          </cell>
          <cell r="J831">
            <v>0</v>
          </cell>
          <cell r="K831">
            <v>0</v>
          </cell>
          <cell r="L831">
            <v>0</v>
          </cell>
          <cell r="M831">
            <v>0</v>
          </cell>
          <cell r="N831">
            <v>0</v>
          </cell>
          <cell r="O831">
            <v>31715.510999999999</v>
          </cell>
          <cell r="P831">
            <v>40691</v>
          </cell>
          <cell r="Q831" t="str">
            <v xml:space="preserve">USED CONSOLE                </v>
          </cell>
          <cell r="R831" t="str">
            <v xml:space="preserve">042 </v>
          </cell>
        </row>
        <row r="832">
          <cell r="A832" t="str">
            <v>H4700LE</v>
          </cell>
          <cell r="B832" t="e">
            <v>#N/A</v>
          </cell>
          <cell r="C832" t="str">
            <v xml:space="preserve">ULTRASOUND DIST       </v>
          </cell>
          <cell r="D832">
            <v>12938.96</v>
          </cell>
          <cell r="E832">
            <v>13135.2</v>
          </cell>
          <cell r="F832">
            <v>12938.96</v>
          </cell>
          <cell r="G832">
            <v>0</v>
          </cell>
          <cell r="H832">
            <v>0</v>
          </cell>
          <cell r="I832">
            <v>0</v>
          </cell>
          <cell r="J832">
            <v>0</v>
          </cell>
          <cell r="K832">
            <v>0</v>
          </cell>
          <cell r="L832">
            <v>0</v>
          </cell>
          <cell r="M832">
            <v>0</v>
          </cell>
          <cell r="N832">
            <v>0</v>
          </cell>
          <cell r="O832">
            <v>1094.5999999999999</v>
          </cell>
          <cell r="P832">
            <v>1094.5999999999999</v>
          </cell>
          <cell r="Q832" t="str">
            <v xml:space="preserve">CATALOG ITEM                </v>
          </cell>
          <cell r="R832" t="str">
            <v xml:space="preserve">038 </v>
          </cell>
        </row>
        <row r="833">
          <cell r="A833" t="str">
            <v>H4700LT</v>
          </cell>
          <cell r="B833" t="e">
            <v>#N/A</v>
          </cell>
          <cell r="C833" t="str">
            <v xml:space="preserve">ULTRASOUND DIST       </v>
          </cell>
          <cell r="D833">
            <v>10782.47</v>
          </cell>
          <cell r="E833">
            <v>10946</v>
          </cell>
          <cell r="F833">
            <v>10782.47</v>
          </cell>
          <cell r="G833">
            <v>0</v>
          </cell>
          <cell r="H833">
            <v>0</v>
          </cell>
          <cell r="I833">
            <v>0</v>
          </cell>
          <cell r="J833">
            <v>0</v>
          </cell>
          <cell r="K833">
            <v>0</v>
          </cell>
          <cell r="L833">
            <v>0</v>
          </cell>
          <cell r="M833">
            <v>0</v>
          </cell>
          <cell r="N833">
            <v>0</v>
          </cell>
          <cell r="O833">
            <v>1094.5999999999999</v>
          </cell>
          <cell r="P833">
            <v>1094.5999999999999</v>
          </cell>
          <cell r="Q833" t="str">
            <v xml:space="preserve">CATALOG ITEM                </v>
          </cell>
          <cell r="R833" t="str">
            <v xml:space="preserve">038 </v>
          </cell>
        </row>
        <row r="834">
          <cell r="A834" t="str">
            <v>H4700LW</v>
          </cell>
          <cell r="B834" t="e">
            <v>#N/A</v>
          </cell>
          <cell r="C834" t="str">
            <v xml:space="preserve">ULTRASOUND DIST       </v>
          </cell>
          <cell r="D834">
            <v>5391.24</v>
          </cell>
          <cell r="E834">
            <v>5473</v>
          </cell>
          <cell r="F834">
            <v>5391.24</v>
          </cell>
          <cell r="G834">
            <v>0</v>
          </cell>
          <cell r="H834">
            <v>0</v>
          </cell>
          <cell r="I834">
            <v>0</v>
          </cell>
          <cell r="J834">
            <v>0</v>
          </cell>
          <cell r="K834">
            <v>0</v>
          </cell>
          <cell r="L834">
            <v>0</v>
          </cell>
          <cell r="M834">
            <v>0</v>
          </cell>
          <cell r="N834">
            <v>0</v>
          </cell>
          <cell r="O834">
            <v>1094.5999999999999</v>
          </cell>
          <cell r="P834">
            <v>1094.5999999999999</v>
          </cell>
          <cell r="Q834" t="str">
            <v xml:space="preserve">CATALOG ITEM                </v>
          </cell>
          <cell r="R834" t="str">
            <v xml:space="preserve">038 </v>
          </cell>
        </row>
        <row r="835">
          <cell r="A835" t="str">
            <v>H4700MR</v>
          </cell>
          <cell r="B835" t="e">
            <v>#N/A</v>
          </cell>
          <cell r="C835" t="str">
            <v xml:space="preserve">ULTRASOUND DIST       </v>
          </cell>
          <cell r="D835">
            <v>97655.6</v>
          </cell>
          <cell r="E835" t="e">
            <v>#N/A</v>
          </cell>
          <cell r="F835">
            <v>0</v>
          </cell>
          <cell r="G835">
            <v>97655.6</v>
          </cell>
          <cell r="H835">
            <v>0</v>
          </cell>
          <cell r="I835">
            <v>0</v>
          </cell>
          <cell r="J835">
            <v>0</v>
          </cell>
          <cell r="K835">
            <v>0</v>
          </cell>
          <cell r="L835">
            <v>97655.6</v>
          </cell>
          <cell r="M835">
            <v>0</v>
          </cell>
          <cell r="N835">
            <v>0</v>
          </cell>
          <cell r="O835">
            <v>97764.53</v>
          </cell>
          <cell r="P835">
            <v>97775.085000000006</v>
          </cell>
          <cell r="Q835" t="str">
            <v xml:space="preserve">CAT ITEM                    </v>
          </cell>
          <cell r="R835" t="str">
            <v xml:space="preserve">039 </v>
          </cell>
        </row>
        <row r="836">
          <cell r="A836" t="str">
            <v>H4700NG</v>
          </cell>
          <cell r="B836" t="e">
            <v>#N/A</v>
          </cell>
          <cell r="C836" t="str">
            <v xml:space="preserve">ULTRASOUND DIST       </v>
          </cell>
          <cell r="D836">
            <v>287264.67</v>
          </cell>
          <cell r="E836">
            <v>144381</v>
          </cell>
          <cell r="F836">
            <v>0</v>
          </cell>
          <cell r="G836">
            <v>287264.67</v>
          </cell>
          <cell r="H836">
            <v>-20492.580000000002</v>
          </cell>
          <cell r="I836">
            <v>0</v>
          </cell>
          <cell r="J836">
            <v>0</v>
          </cell>
          <cell r="K836">
            <v>307757.25</v>
          </cell>
          <cell r="L836">
            <v>0</v>
          </cell>
          <cell r="M836">
            <v>0</v>
          </cell>
          <cell r="N836">
            <v>0</v>
          </cell>
          <cell r="O836">
            <v>0</v>
          </cell>
          <cell r="P836">
            <v>0</v>
          </cell>
          <cell r="Q836" t="str">
            <v xml:space="preserve">                            </v>
          </cell>
          <cell r="R836" t="str">
            <v xml:space="preserve">    </v>
          </cell>
        </row>
        <row r="837">
          <cell r="A837" t="str">
            <v>H4700NH</v>
          </cell>
          <cell r="B837" t="e">
            <v>#N/A</v>
          </cell>
          <cell r="C837" t="str">
            <v xml:space="preserve">ULTRASOUND DIST       </v>
          </cell>
          <cell r="D837">
            <v>64605.21</v>
          </cell>
          <cell r="E837">
            <v>6995.2</v>
          </cell>
          <cell r="F837">
            <v>0</v>
          </cell>
          <cell r="G837">
            <v>64605.21</v>
          </cell>
          <cell r="H837">
            <v>-46753.919999999998</v>
          </cell>
          <cell r="I837">
            <v>0</v>
          </cell>
          <cell r="J837">
            <v>-18608.16</v>
          </cell>
          <cell r="K837">
            <v>129967.29</v>
          </cell>
          <cell r="L837">
            <v>0</v>
          </cell>
          <cell r="M837">
            <v>0</v>
          </cell>
          <cell r="N837">
            <v>0</v>
          </cell>
          <cell r="O837">
            <v>0</v>
          </cell>
          <cell r="P837">
            <v>0</v>
          </cell>
          <cell r="Q837" t="str">
            <v xml:space="preserve">                            </v>
          </cell>
          <cell r="R837" t="str">
            <v xml:space="preserve">    </v>
          </cell>
        </row>
        <row r="838">
          <cell r="A838" t="str">
            <v>H4700NH</v>
          </cell>
          <cell r="B838" t="e">
            <v>#N/A</v>
          </cell>
          <cell r="C838" t="str">
            <v xml:space="preserve">Demo-U/S              </v>
          </cell>
          <cell r="D838">
            <v>46753.919999999998</v>
          </cell>
          <cell r="E838">
            <v>0</v>
          </cell>
          <cell r="F838">
            <v>0</v>
          </cell>
          <cell r="G838">
            <v>46753.919999999998</v>
          </cell>
          <cell r="H838">
            <v>46753.919999999998</v>
          </cell>
          <cell r="I838">
            <v>0</v>
          </cell>
          <cell r="J838">
            <v>0</v>
          </cell>
          <cell r="K838">
            <v>0</v>
          </cell>
          <cell r="L838">
            <v>0</v>
          </cell>
          <cell r="M838">
            <v>0</v>
          </cell>
          <cell r="N838">
            <v>0</v>
          </cell>
          <cell r="O838">
            <v>0</v>
          </cell>
          <cell r="P838">
            <v>0</v>
          </cell>
          <cell r="Q838" t="str">
            <v xml:space="preserve">                            </v>
          </cell>
          <cell r="R838" t="str">
            <v xml:space="preserve">    </v>
          </cell>
        </row>
        <row r="839">
          <cell r="A839" t="str">
            <v>H4700NR</v>
          </cell>
          <cell r="B839" t="e">
            <v>#N/A</v>
          </cell>
          <cell r="C839" t="str">
            <v xml:space="preserve">ULTRASOUND DIST       </v>
          </cell>
          <cell r="D839">
            <v>137416.54</v>
          </cell>
          <cell r="E839" t="e">
            <v>#N/A</v>
          </cell>
          <cell r="F839">
            <v>0</v>
          </cell>
          <cell r="G839">
            <v>137416.54</v>
          </cell>
          <cell r="H839">
            <v>-74626.070000000007</v>
          </cell>
          <cell r="I839">
            <v>0</v>
          </cell>
          <cell r="J839">
            <v>0</v>
          </cell>
          <cell r="K839">
            <v>218381.7</v>
          </cell>
          <cell r="L839">
            <v>0</v>
          </cell>
          <cell r="M839">
            <v>0</v>
          </cell>
          <cell r="N839">
            <v>-6339.09</v>
          </cell>
          <cell r="O839">
            <v>0</v>
          </cell>
          <cell r="P839">
            <v>0</v>
          </cell>
          <cell r="Q839" t="str">
            <v xml:space="preserve">                            </v>
          </cell>
          <cell r="R839" t="str">
            <v xml:space="preserve">    </v>
          </cell>
        </row>
        <row r="840">
          <cell r="A840" t="str">
            <v>H4700NR</v>
          </cell>
          <cell r="B840" t="e">
            <v>#N/A</v>
          </cell>
          <cell r="C840" t="str">
            <v xml:space="preserve">Demo-U/S              </v>
          </cell>
          <cell r="D840">
            <v>58051.66</v>
          </cell>
          <cell r="E840">
            <v>0</v>
          </cell>
          <cell r="F840">
            <v>0</v>
          </cell>
          <cell r="G840">
            <v>58051.66</v>
          </cell>
          <cell r="H840">
            <v>58051.66</v>
          </cell>
          <cell r="I840">
            <v>0</v>
          </cell>
          <cell r="J840">
            <v>0</v>
          </cell>
          <cell r="K840">
            <v>0</v>
          </cell>
          <cell r="L840">
            <v>0</v>
          </cell>
          <cell r="M840">
            <v>0</v>
          </cell>
          <cell r="N840">
            <v>0</v>
          </cell>
          <cell r="O840">
            <v>0</v>
          </cell>
          <cell r="P840">
            <v>0</v>
          </cell>
          <cell r="Q840" t="str">
            <v xml:space="preserve">                            </v>
          </cell>
          <cell r="R840" t="str">
            <v xml:space="preserve">    </v>
          </cell>
        </row>
        <row r="841">
          <cell r="A841" t="str">
            <v>H4700NR</v>
          </cell>
          <cell r="B841" t="e">
            <v>#N/A</v>
          </cell>
          <cell r="C841" t="str">
            <v xml:space="preserve">Consign-U/S           </v>
          </cell>
          <cell r="D841">
            <v>6339.09</v>
          </cell>
          <cell r="F841">
            <v>0</v>
          </cell>
          <cell r="G841">
            <v>6339.09</v>
          </cell>
          <cell r="H841">
            <v>0</v>
          </cell>
          <cell r="I841">
            <v>0</v>
          </cell>
          <cell r="J841">
            <v>0</v>
          </cell>
          <cell r="K841">
            <v>0</v>
          </cell>
          <cell r="L841">
            <v>0</v>
          </cell>
          <cell r="M841">
            <v>0</v>
          </cell>
          <cell r="N841">
            <v>6339.09</v>
          </cell>
          <cell r="O841">
            <v>0</v>
          </cell>
          <cell r="P841">
            <v>0</v>
          </cell>
          <cell r="Q841" t="str">
            <v xml:space="preserve">                            </v>
          </cell>
          <cell r="R841" t="str">
            <v xml:space="preserve">    </v>
          </cell>
        </row>
        <row r="842">
          <cell r="A842" t="str">
            <v>H4700NS</v>
          </cell>
          <cell r="B842" t="e">
            <v>#N/A</v>
          </cell>
          <cell r="C842" t="str">
            <v xml:space="preserve">ULTRASOUND DIST       </v>
          </cell>
          <cell r="D842">
            <v>145857.91</v>
          </cell>
          <cell r="E842" t="e">
            <v>#N/A</v>
          </cell>
          <cell r="F842">
            <v>0</v>
          </cell>
          <cell r="G842">
            <v>145857.91</v>
          </cell>
          <cell r="H842">
            <v>-51011.29</v>
          </cell>
          <cell r="I842">
            <v>0</v>
          </cell>
          <cell r="J842">
            <v>-19201.23</v>
          </cell>
          <cell r="K842">
            <v>216070.43</v>
          </cell>
          <cell r="L842">
            <v>0</v>
          </cell>
          <cell r="M842">
            <v>0</v>
          </cell>
          <cell r="N842">
            <v>0</v>
          </cell>
          <cell r="O842">
            <v>0</v>
          </cell>
          <cell r="P842">
            <v>0</v>
          </cell>
          <cell r="Q842" t="str">
            <v xml:space="preserve">                            </v>
          </cell>
          <cell r="R842" t="str">
            <v xml:space="preserve">    </v>
          </cell>
        </row>
        <row r="843">
          <cell r="A843" t="str">
            <v>H4700NS</v>
          </cell>
          <cell r="B843" t="e">
            <v>#N/A</v>
          </cell>
          <cell r="C843" t="str">
            <v xml:space="preserve">Demo-U/S              </v>
          </cell>
          <cell r="D843">
            <v>27631.11</v>
          </cell>
          <cell r="E843">
            <v>0</v>
          </cell>
          <cell r="F843">
            <v>0</v>
          </cell>
          <cell r="G843">
            <v>27631.11</v>
          </cell>
          <cell r="H843">
            <v>27631.11</v>
          </cell>
          <cell r="I843">
            <v>0</v>
          </cell>
          <cell r="J843">
            <v>0</v>
          </cell>
          <cell r="K843">
            <v>0</v>
          </cell>
          <cell r="L843">
            <v>0</v>
          </cell>
          <cell r="M843">
            <v>0</v>
          </cell>
          <cell r="N843">
            <v>0</v>
          </cell>
          <cell r="O843">
            <v>0</v>
          </cell>
          <cell r="P843">
            <v>0</v>
          </cell>
          <cell r="Q843" t="str">
            <v xml:space="preserve">                            </v>
          </cell>
          <cell r="R843" t="str">
            <v xml:space="preserve">    </v>
          </cell>
        </row>
        <row r="844">
          <cell r="A844" t="str">
            <v>H4700SE</v>
          </cell>
          <cell r="B844" t="e">
            <v>#N/A</v>
          </cell>
          <cell r="C844" t="str">
            <v xml:space="preserve">Consign-U/S           </v>
          </cell>
          <cell r="D844">
            <v>-7724.8</v>
          </cell>
          <cell r="F844">
            <v>0</v>
          </cell>
          <cell r="G844">
            <v>-7724.8</v>
          </cell>
          <cell r="H844">
            <v>0</v>
          </cell>
          <cell r="I844">
            <v>0</v>
          </cell>
          <cell r="J844">
            <v>0</v>
          </cell>
          <cell r="K844">
            <v>0</v>
          </cell>
          <cell r="L844">
            <v>0</v>
          </cell>
          <cell r="M844">
            <v>0</v>
          </cell>
          <cell r="N844">
            <v>-7724.8</v>
          </cell>
          <cell r="O844">
            <v>6847.1</v>
          </cell>
          <cell r="P844">
            <v>7602.3419999999996</v>
          </cell>
          <cell r="Q844" t="str">
            <v xml:space="preserve">CATALOG ITEM                </v>
          </cell>
          <cell r="R844" t="str">
            <v xml:space="preserve">038 </v>
          </cell>
        </row>
        <row r="845">
          <cell r="A845" t="str">
            <v>H4700TC</v>
          </cell>
          <cell r="B845" t="e">
            <v>#N/A</v>
          </cell>
          <cell r="C845" t="str">
            <v xml:space="preserve">Demo-U/S              </v>
          </cell>
          <cell r="D845">
            <v>42869.35</v>
          </cell>
          <cell r="E845">
            <v>0</v>
          </cell>
          <cell r="F845">
            <v>40725.89</v>
          </cell>
          <cell r="G845">
            <v>2143.46</v>
          </cell>
          <cell r="H845">
            <v>2143.46</v>
          </cell>
          <cell r="I845">
            <v>0</v>
          </cell>
          <cell r="J845">
            <v>0</v>
          </cell>
          <cell r="K845">
            <v>0</v>
          </cell>
          <cell r="L845">
            <v>0</v>
          </cell>
          <cell r="M845">
            <v>0</v>
          </cell>
          <cell r="N845">
            <v>0</v>
          </cell>
          <cell r="O845">
            <v>1621.21</v>
          </cell>
          <cell r="P845">
            <v>2143.4679999999998</v>
          </cell>
          <cell r="Q845" t="str">
            <v xml:space="preserve">COMMERCIAL N                </v>
          </cell>
          <cell r="R845" t="str">
            <v xml:space="preserve">039 </v>
          </cell>
        </row>
        <row r="846">
          <cell r="A846" t="str">
            <v>H4700TE</v>
          </cell>
          <cell r="B846" t="str">
            <v>5600 printer + cable</v>
          </cell>
          <cell r="C846" t="str">
            <v xml:space="preserve">Demo-U/S              </v>
          </cell>
          <cell r="D846">
            <v>122604.15</v>
          </cell>
          <cell r="E846">
            <v>0</v>
          </cell>
          <cell r="F846">
            <v>122604.15</v>
          </cell>
          <cell r="G846">
            <v>0</v>
          </cell>
          <cell r="H846">
            <v>0</v>
          </cell>
          <cell r="I846">
            <v>0</v>
          </cell>
          <cell r="J846">
            <v>0</v>
          </cell>
          <cell r="K846">
            <v>0</v>
          </cell>
          <cell r="L846">
            <v>0</v>
          </cell>
          <cell r="M846">
            <v>0</v>
          </cell>
          <cell r="N846">
            <v>0</v>
          </cell>
          <cell r="O846">
            <v>4482.7560000000003</v>
          </cell>
          <cell r="P846">
            <v>4482.7560000000003</v>
          </cell>
          <cell r="Q846" t="str">
            <v xml:space="preserve">COMMERCIAL N                </v>
          </cell>
          <cell r="R846" t="str">
            <v xml:space="preserve">039 </v>
          </cell>
        </row>
        <row r="847">
          <cell r="A847" t="str">
            <v>H4700TH</v>
          </cell>
          <cell r="B847" t="e">
            <v>#N/A</v>
          </cell>
          <cell r="C847" t="str">
            <v xml:space="preserve">ULTRASOUND DIST       </v>
          </cell>
          <cell r="D847">
            <v>510529.09</v>
          </cell>
          <cell r="E847">
            <v>30285.64</v>
          </cell>
          <cell r="F847">
            <v>216326.26</v>
          </cell>
          <cell r="G847">
            <v>294202.83</v>
          </cell>
          <cell r="H847">
            <v>-449959.06</v>
          </cell>
          <cell r="I847">
            <v>0</v>
          </cell>
          <cell r="J847">
            <v>0</v>
          </cell>
          <cell r="K847">
            <v>973468.15</v>
          </cell>
          <cell r="L847">
            <v>-216326.67</v>
          </cell>
          <cell r="M847">
            <v>0</v>
          </cell>
          <cell r="N847">
            <v>-12979.59</v>
          </cell>
          <cell r="O847">
            <v>4326.5249999999996</v>
          </cell>
          <cell r="P847">
            <v>4326.5249999999996</v>
          </cell>
          <cell r="Q847" t="str">
            <v xml:space="preserve">SONY PRNTR                  </v>
          </cell>
          <cell r="R847" t="str">
            <v xml:space="preserve">043 </v>
          </cell>
        </row>
        <row r="848">
          <cell r="A848" t="str">
            <v>H4700TH</v>
          </cell>
          <cell r="B848" t="str">
            <v>SONY UP51MD COLOR PRINTER</v>
          </cell>
          <cell r="C848" t="str">
            <v xml:space="preserve">Demo-U/S              </v>
          </cell>
          <cell r="D848">
            <v>229305.96</v>
          </cell>
          <cell r="E848">
            <v>8653.0499999999993</v>
          </cell>
          <cell r="F848">
            <v>69224.42</v>
          </cell>
          <cell r="G848">
            <v>160081.54</v>
          </cell>
          <cell r="H848">
            <v>237959.15</v>
          </cell>
          <cell r="I848">
            <v>0</v>
          </cell>
          <cell r="J848">
            <v>0</v>
          </cell>
          <cell r="K848">
            <v>0</v>
          </cell>
          <cell r="L848">
            <v>-103836.73</v>
          </cell>
          <cell r="M848">
            <v>0</v>
          </cell>
          <cell r="N848">
            <v>25959.119999999999</v>
          </cell>
          <cell r="O848">
            <v>4326.5249999999996</v>
          </cell>
          <cell r="P848">
            <v>4326.5249999999996</v>
          </cell>
          <cell r="Q848" t="str">
            <v xml:space="preserve">SONY PRNTR                  </v>
          </cell>
          <cell r="R848" t="str">
            <v xml:space="preserve">043 </v>
          </cell>
        </row>
        <row r="849">
          <cell r="A849" t="str">
            <v>H4700TH</v>
          </cell>
          <cell r="B849" t="e">
            <v>#N/A</v>
          </cell>
          <cell r="C849" t="str">
            <v xml:space="preserve">Consign-U/S           </v>
          </cell>
          <cell r="D849">
            <v>30285.77</v>
          </cell>
          <cell r="F849">
            <v>43265.3</v>
          </cell>
          <cell r="G849">
            <v>-12979.53</v>
          </cell>
          <cell r="H849">
            <v>0</v>
          </cell>
          <cell r="I849">
            <v>0</v>
          </cell>
          <cell r="J849">
            <v>0</v>
          </cell>
          <cell r="K849">
            <v>0</v>
          </cell>
          <cell r="L849">
            <v>0</v>
          </cell>
          <cell r="M849">
            <v>0</v>
          </cell>
          <cell r="N849">
            <v>-12979.53</v>
          </cell>
          <cell r="O849">
            <v>4326.5249999999996</v>
          </cell>
          <cell r="P849">
            <v>4326.5249999999996</v>
          </cell>
          <cell r="Q849" t="str">
            <v xml:space="preserve">SONY PRNTR                  </v>
          </cell>
          <cell r="R849" t="str">
            <v xml:space="preserve">043 </v>
          </cell>
        </row>
        <row r="850">
          <cell r="A850" t="str">
            <v>H4700TH</v>
          </cell>
          <cell r="B850" t="e">
            <v>#N/A</v>
          </cell>
          <cell r="C850" t="str">
            <v xml:space="preserve">FIELD-U/S             </v>
          </cell>
          <cell r="D850">
            <v>-43265.31</v>
          </cell>
          <cell r="F850">
            <v>0</v>
          </cell>
          <cell r="G850">
            <v>-43265.31</v>
          </cell>
          <cell r="H850">
            <v>108163.25</v>
          </cell>
          <cell r="I850">
            <v>0</v>
          </cell>
          <cell r="J850">
            <v>0</v>
          </cell>
          <cell r="K850">
            <v>0</v>
          </cell>
          <cell r="L850">
            <v>-151428.56</v>
          </cell>
          <cell r="M850">
            <v>0</v>
          </cell>
          <cell r="N850">
            <v>0</v>
          </cell>
          <cell r="O850">
            <v>4326.5249999999996</v>
          </cell>
          <cell r="P850">
            <v>4326.5249999999996</v>
          </cell>
          <cell r="Q850" t="str">
            <v xml:space="preserve">SONY PRNTR                  </v>
          </cell>
          <cell r="R850" t="str">
            <v xml:space="preserve">043 </v>
          </cell>
        </row>
        <row r="851">
          <cell r="A851" t="str">
            <v>H4700TJ</v>
          </cell>
          <cell r="B851" t="str">
            <v>UP895 BW Printer</v>
          </cell>
          <cell r="C851" t="str">
            <v xml:space="preserve">ULTRASOUND DIST       </v>
          </cell>
          <cell r="D851">
            <v>68103.600000000006</v>
          </cell>
          <cell r="E851">
            <v>7085.25</v>
          </cell>
          <cell r="F851">
            <v>0</v>
          </cell>
          <cell r="G851">
            <v>68103.600000000006</v>
          </cell>
          <cell r="H851">
            <v>-159181.95000000001</v>
          </cell>
          <cell r="I851">
            <v>0</v>
          </cell>
          <cell r="J851">
            <v>0</v>
          </cell>
          <cell r="K851">
            <v>402999.75</v>
          </cell>
          <cell r="L851">
            <v>-174769.5</v>
          </cell>
          <cell r="M851">
            <v>0</v>
          </cell>
          <cell r="N851">
            <v>-944.7</v>
          </cell>
          <cell r="O851">
            <v>472.35</v>
          </cell>
          <cell r="P851">
            <v>472.35</v>
          </cell>
          <cell r="Q851" t="str">
            <v xml:space="preserve">B&amp;W SONY PRT                </v>
          </cell>
          <cell r="R851" t="str">
            <v xml:space="preserve">038 </v>
          </cell>
        </row>
        <row r="852">
          <cell r="A852" t="str">
            <v>H4700TJ</v>
          </cell>
          <cell r="B852" t="str">
            <v>UP895 BW Printer</v>
          </cell>
          <cell r="C852" t="str">
            <v xml:space="preserve">FIELD-U/S             </v>
          </cell>
          <cell r="D852">
            <v>5195.8500000000004</v>
          </cell>
          <cell r="F852">
            <v>0</v>
          </cell>
          <cell r="G852">
            <v>5195.8500000000004</v>
          </cell>
          <cell r="H852">
            <v>1889.4</v>
          </cell>
          <cell r="I852">
            <v>0</v>
          </cell>
          <cell r="J852">
            <v>0</v>
          </cell>
          <cell r="K852">
            <v>0</v>
          </cell>
          <cell r="L852">
            <v>3306.45</v>
          </cell>
          <cell r="M852">
            <v>0</v>
          </cell>
          <cell r="N852">
            <v>0</v>
          </cell>
          <cell r="O852">
            <v>472.35</v>
          </cell>
          <cell r="P852">
            <v>472.35</v>
          </cell>
          <cell r="Q852" t="str">
            <v xml:space="preserve">B&amp;W SONY PRT                </v>
          </cell>
          <cell r="R852" t="str">
            <v xml:space="preserve">038 </v>
          </cell>
        </row>
        <row r="853">
          <cell r="A853" t="str">
            <v>H4700TJ</v>
          </cell>
          <cell r="B853" t="str">
            <v>UP895 BW Printer</v>
          </cell>
          <cell r="C853" t="str">
            <v xml:space="preserve">Demo-U/S              </v>
          </cell>
          <cell r="D853">
            <v>23145.15</v>
          </cell>
          <cell r="E853">
            <v>34928</v>
          </cell>
          <cell r="F853">
            <v>0</v>
          </cell>
          <cell r="G853">
            <v>23145.15</v>
          </cell>
          <cell r="H853">
            <v>44873.25</v>
          </cell>
          <cell r="I853">
            <v>0</v>
          </cell>
          <cell r="J853">
            <v>0</v>
          </cell>
          <cell r="K853">
            <v>0</v>
          </cell>
          <cell r="L853">
            <v>-19838.7</v>
          </cell>
          <cell r="M853">
            <v>0</v>
          </cell>
          <cell r="N853">
            <v>-1889.4</v>
          </cell>
          <cell r="O853">
            <v>472.35</v>
          </cell>
          <cell r="P853">
            <v>472.35</v>
          </cell>
          <cell r="Q853" t="str">
            <v xml:space="preserve">B&amp;W SONY PRT                </v>
          </cell>
          <cell r="R853" t="str">
            <v xml:space="preserve">038 </v>
          </cell>
        </row>
        <row r="854">
          <cell r="A854" t="str">
            <v>H4700TN</v>
          </cell>
          <cell r="B854" t="str">
            <v>SONY UP51MD COLOR PRINTER</v>
          </cell>
          <cell r="C854" t="str">
            <v xml:space="preserve">ULTRASOUND DIST       </v>
          </cell>
          <cell r="D854">
            <v>326746.5</v>
          </cell>
          <cell r="E854">
            <v>48843</v>
          </cell>
          <cell r="F854">
            <v>0</v>
          </cell>
          <cell r="G854">
            <v>326746.5</v>
          </cell>
          <cell r="H854">
            <v>-195372</v>
          </cell>
          <cell r="I854">
            <v>0</v>
          </cell>
          <cell r="J854">
            <v>0</v>
          </cell>
          <cell r="K854">
            <v>980700</v>
          </cell>
          <cell r="L854">
            <v>-442300.5</v>
          </cell>
          <cell r="M854">
            <v>0</v>
          </cell>
          <cell r="N854">
            <v>-16281</v>
          </cell>
          <cell r="O854">
            <v>2713.5</v>
          </cell>
          <cell r="P854">
            <v>2713.5</v>
          </cell>
          <cell r="Q854" t="str">
            <v xml:space="preserve">UP51MDU PNTR                </v>
          </cell>
          <cell r="R854" t="str">
            <v xml:space="preserve">038 </v>
          </cell>
        </row>
        <row r="855">
          <cell r="A855" t="str">
            <v>H4700TN</v>
          </cell>
          <cell r="B855" t="str">
            <v>SONY UP51MD COLOR PRINTER</v>
          </cell>
          <cell r="C855" t="str">
            <v xml:space="preserve">Consign-U/S           </v>
          </cell>
          <cell r="D855">
            <v>18994.5</v>
          </cell>
          <cell r="F855">
            <v>0</v>
          </cell>
          <cell r="G855">
            <v>18994.5</v>
          </cell>
          <cell r="H855">
            <v>0</v>
          </cell>
          <cell r="I855">
            <v>0</v>
          </cell>
          <cell r="J855">
            <v>0</v>
          </cell>
          <cell r="K855">
            <v>0</v>
          </cell>
          <cell r="L855">
            <v>0</v>
          </cell>
          <cell r="M855">
            <v>0</v>
          </cell>
          <cell r="N855">
            <v>18994.5</v>
          </cell>
          <cell r="O855">
            <v>2713.5</v>
          </cell>
          <cell r="P855">
            <v>2713.5</v>
          </cell>
          <cell r="Q855" t="str">
            <v xml:space="preserve">UP51MDU PNTR                </v>
          </cell>
          <cell r="R855" t="str">
            <v xml:space="preserve">038 </v>
          </cell>
        </row>
        <row r="856">
          <cell r="A856" t="str">
            <v>H4700TN</v>
          </cell>
          <cell r="B856" t="str">
            <v>SONY UP51MD COLOR PRINTER</v>
          </cell>
          <cell r="C856" t="str">
            <v xml:space="preserve">INTL ULTRA            </v>
          </cell>
          <cell r="D856">
            <v>5427</v>
          </cell>
          <cell r="F856">
            <v>0</v>
          </cell>
          <cell r="G856">
            <v>5427</v>
          </cell>
          <cell r="H856">
            <v>16281</v>
          </cell>
          <cell r="I856">
            <v>0</v>
          </cell>
          <cell r="J856">
            <v>0</v>
          </cell>
          <cell r="K856">
            <v>0</v>
          </cell>
          <cell r="L856">
            <v>-10854</v>
          </cell>
          <cell r="M856">
            <v>0</v>
          </cell>
          <cell r="N856">
            <v>0</v>
          </cell>
          <cell r="O856">
            <v>2713.5</v>
          </cell>
          <cell r="P856">
            <v>2713.5</v>
          </cell>
          <cell r="Q856" t="str">
            <v xml:space="preserve">UP51MDU PNTR                </v>
          </cell>
          <cell r="R856" t="str">
            <v xml:space="preserve">038 </v>
          </cell>
        </row>
        <row r="857">
          <cell r="A857" t="str">
            <v>H4700TN</v>
          </cell>
          <cell r="B857" t="str">
            <v>SONY UP51MD COLOR PRINTER</v>
          </cell>
          <cell r="C857" t="str">
            <v xml:space="preserve">FIELD-U/S             </v>
          </cell>
          <cell r="D857">
            <v>5427</v>
          </cell>
          <cell r="F857">
            <v>0</v>
          </cell>
          <cell r="G857">
            <v>5427</v>
          </cell>
          <cell r="H857">
            <v>35275.5</v>
          </cell>
          <cell r="I857">
            <v>0</v>
          </cell>
          <cell r="J857">
            <v>0</v>
          </cell>
          <cell r="K857">
            <v>0</v>
          </cell>
          <cell r="L857">
            <v>-29848.5</v>
          </cell>
          <cell r="M857">
            <v>0</v>
          </cell>
          <cell r="N857">
            <v>0</v>
          </cell>
          <cell r="O857">
            <v>2713.5</v>
          </cell>
          <cell r="P857">
            <v>2713.5</v>
          </cell>
          <cell r="Q857" t="str">
            <v xml:space="preserve">UP51MDU PNTR                </v>
          </cell>
          <cell r="R857" t="str">
            <v xml:space="preserve">038 </v>
          </cell>
        </row>
        <row r="858">
          <cell r="A858" t="str">
            <v>H4700TN</v>
          </cell>
          <cell r="B858" t="str">
            <v>SONY UP51MD COLOR PRINTER</v>
          </cell>
          <cell r="C858" t="str">
            <v xml:space="preserve">Demo-U/S              </v>
          </cell>
          <cell r="D858">
            <v>89545.5</v>
          </cell>
          <cell r="E858">
            <v>119416</v>
          </cell>
          <cell r="F858">
            <v>0</v>
          </cell>
          <cell r="G858">
            <v>89545.5</v>
          </cell>
          <cell r="H858">
            <v>111253.5</v>
          </cell>
          <cell r="I858">
            <v>0</v>
          </cell>
          <cell r="J858">
            <v>0</v>
          </cell>
          <cell r="K858">
            <v>0</v>
          </cell>
          <cell r="L858">
            <v>-18994.5</v>
          </cell>
          <cell r="M858">
            <v>0</v>
          </cell>
          <cell r="N858">
            <v>-2713.5</v>
          </cell>
          <cell r="O858">
            <v>2713.5</v>
          </cell>
          <cell r="P858">
            <v>2713.5</v>
          </cell>
          <cell r="Q858" t="str">
            <v xml:space="preserve">UP51MDU PNTR                </v>
          </cell>
          <cell r="R858" t="str">
            <v xml:space="preserve">038 </v>
          </cell>
        </row>
        <row r="859">
          <cell r="A859" t="str">
            <v>H4701SC</v>
          </cell>
          <cell r="B859" t="e">
            <v>#N/A</v>
          </cell>
          <cell r="C859" t="str">
            <v xml:space="preserve">ULTRASOUND DIST       </v>
          </cell>
          <cell r="D859">
            <v>28123.95</v>
          </cell>
          <cell r="E859">
            <v>20964.939999999999</v>
          </cell>
          <cell r="F859">
            <v>0</v>
          </cell>
          <cell r="G859">
            <v>28123.95</v>
          </cell>
          <cell r="H859">
            <v>-3835.05</v>
          </cell>
          <cell r="I859">
            <v>0</v>
          </cell>
          <cell r="J859">
            <v>0</v>
          </cell>
          <cell r="K859">
            <v>31959</v>
          </cell>
          <cell r="L859">
            <v>0</v>
          </cell>
          <cell r="M859">
            <v>0</v>
          </cell>
          <cell r="N859">
            <v>0</v>
          </cell>
          <cell r="O859">
            <v>255.672</v>
          </cell>
          <cell r="P859">
            <v>255.672</v>
          </cell>
          <cell r="Q859" t="str">
            <v xml:space="preserve">COVER F/L7                  </v>
          </cell>
          <cell r="R859" t="str">
            <v xml:space="preserve">038 </v>
          </cell>
        </row>
        <row r="860">
          <cell r="A860" t="str">
            <v>H4710MR</v>
          </cell>
          <cell r="B860" t="e">
            <v>#N/A</v>
          </cell>
          <cell r="C860" t="str">
            <v xml:space="preserve">ULTRASOUND DIST       </v>
          </cell>
          <cell r="D860">
            <v>78613.87</v>
          </cell>
          <cell r="E860" t="e">
            <v>#N/A</v>
          </cell>
          <cell r="F860">
            <v>78613.87</v>
          </cell>
          <cell r="G860">
            <v>0</v>
          </cell>
          <cell r="H860">
            <v>0</v>
          </cell>
          <cell r="I860">
            <v>0</v>
          </cell>
          <cell r="J860">
            <v>0</v>
          </cell>
          <cell r="K860">
            <v>0</v>
          </cell>
          <cell r="L860">
            <v>0</v>
          </cell>
          <cell r="M860">
            <v>0</v>
          </cell>
          <cell r="N860">
            <v>0</v>
          </cell>
          <cell r="O860">
            <v>80839.41</v>
          </cell>
          <cell r="P860">
            <v>76896.752999999997</v>
          </cell>
          <cell r="Q860" t="str">
            <v xml:space="preserve">CAT ITEM                    </v>
          </cell>
          <cell r="R860" t="str">
            <v xml:space="preserve">039 </v>
          </cell>
        </row>
        <row r="861">
          <cell r="A861" t="str">
            <v>H4710MR</v>
          </cell>
          <cell r="B861" t="e">
            <v>#N/A</v>
          </cell>
          <cell r="C861" t="str">
            <v xml:space="preserve">Consign-U/S           </v>
          </cell>
          <cell r="D861">
            <v>-157227.74</v>
          </cell>
          <cell r="F861">
            <v>0</v>
          </cell>
          <cell r="G861">
            <v>-157227.74</v>
          </cell>
          <cell r="H861">
            <v>0</v>
          </cell>
          <cell r="I861">
            <v>0</v>
          </cell>
          <cell r="J861">
            <v>0</v>
          </cell>
          <cell r="K861">
            <v>0</v>
          </cell>
          <cell r="L861">
            <v>0</v>
          </cell>
          <cell r="M861">
            <v>0</v>
          </cell>
          <cell r="N861">
            <v>-157227.74</v>
          </cell>
          <cell r="O861">
            <v>80839.41</v>
          </cell>
          <cell r="P861">
            <v>76896.752999999997</v>
          </cell>
          <cell r="Q861" t="str">
            <v xml:space="preserve">CAT ITEM                    </v>
          </cell>
          <cell r="R861" t="str">
            <v xml:space="preserve">039 </v>
          </cell>
        </row>
        <row r="862">
          <cell r="A862" t="str">
            <v>H4717MP</v>
          </cell>
          <cell r="B862" t="str">
            <v>musachi preproduction</v>
          </cell>
          <cell r="C862" t="str">
            <v xml:space="preserve">Demo-U/S              </v>
          </cell>
          <cell r="D862">
            <v>748325.34</v>
          </cell>
          <cell r="E862">
            <v>0</v>
          </cell>
          <cell r="F862">
            <v>0</v>
          </cell>
          <cell r="G862">
            <v>748325.34</v>
          </cell>
          <cell r="H862">
            <v>748325.34</v>
          </cell>
          <cell r="I862">
            <v>0</v>
          </cell>
          <cell r="J862">
            <v>0</v>
          </cell>
          <cell r="K862">
            <v>0</v>
          </cell>
          <cell r="L862">
            <v>0</v>
          </cell>
          <cell r="M862">
            <v>0</v>
          </cell>
          <cell r="N862">
            <v>0</v>
          </cell>
          <cell r="O862">
            <v>33016.663999999997</v>
          </cell>
          <cell r="P862">
            <v>33016.663999999997</v>
          </cell>
          <cell r="Q862" t="str">
            <v xml:space="preserve">CATALOG ITEM                </v>
          </cell>
          <cell r="R862" t="str">
            <v xml:space="preserve">039 </v>
          </cell>
        </row>
        <row r="863">
          <cell r="A863" t="str">
            <v>H4717MP</v>
          </cell>
          <cell r="B863" t="e">
            <v>#N/A</v>
          </cell>
          <cell r="C863" t="str">
            <v xml:space="preserve">Consign-U/S           </v>
          </cell>
          <cell r="D863">
            <v>99049.98</v>
          </cell>
          <cell r="F863">
            <v>0</v>
          </cell>
          <cell r="G863">
            <v>99049.98</v>
          </cell>
          <cell r="H863">
            <v>0</v>
          </cell>
          <cell r="I863">
            <v>0</v>
          </cell>
          <cell r="J863">
            <v>0</v>
          </cell>
          <cell r="K863">
            <v>0</v>
          </cell>
          <cell r="L863">
            <v>0</v>
          </cell>
          <cell r="M863">
            <v>0</v>
          </cell>
          <cell r="N863">
            <v>99049.98</v>
          </cell>
          <cell r="O863">
            <v>33016.663999999997</v>
          </cell>
          <cell r="P863">
            <v>33016.663999999997</v>
          </cell>
          <cell r="Q863" t="str">
            <v xml:space="preserve">CATALOG ITEM                </v>
          </cell>
          <cell r="R863" t="str">
            <v xml:space="preserve">039 </v>
          </cell>
        </row>
        <row r="864">
          <cell r="A864" t="str">
            <v>H4717MP</v>
          </cell>
          <cell r="B864" t="e">
            <v>#N/A</v>
          </cell>
          <cell r="C864" t="str">
            <v xml:space="preserve">INTL ULTRA            </v>
          </cell>
          <cell r="D864">
            <v>35634.54</v>
          </cell>
          <cell r="F864">
            <v>0</v>
          </cell>
          <cell r="G864">
            <v>35634.54</v>
          </cell>
          <cell r="H864">
            <v>285076.32</v>
          </cell>
          <cell r="I864">
            <v>0</v>
          </cell>
          <cell r="J864">
            <v>0</v>
          </cell>
          <cell r="K864">
            <v>0</v>
          </cell>
          <cell r="L864">
            <v>-249441.78</v>
          </cell>
          <cell r="M864">
            <v>0</v>
          </cell>
          <cell r="N864">
            <v>0</v>
          </cell>
          <cell r="O864">
            <v>33016.663999999997</v>
          </cell>
          <cell r="P864">
            <v>33016.663999999997</v>
          </cell>
          <cell r="Q864" t="str">
            <v xml:space="preserve">CATALOG ITEM                </v>
          </cell>
          <cell r="R864" t="str">
            <v xml:space="preserve">039 </v>
          </cell>
        </row>
        <row r="865">
          <cell r="A865" t="str">
            <v>H4717MP</v>
          </cell>
          <cell r="B865" t="e">
            <v>#N/A</v>
          </cell>
          <cell r="C865" t="str">
            <v xml:space="preserve">ULTRASOUND DIST       </v>
          </cell>
          <cell r="D865">
            <v>-1099434.98</v>
          </cell>
          <cell r="E865">
            <v>33016.660000000003</v>
          </cell>
          <cell r="F865">
            <v>0</v>
          </cell>
          <cell r="G865">
            <v>-1099434.98</v>
          </cell>
          <cell r="H865">
            <v>-1033401.66</v>
          </cell>
          <cell r="I865">
            <v>0</v>
          </cell>
          <cell r="J865">
            <v>0</v>
          </cell>
          <cell r="K865">
            <v>0</v>
          </cell>
          <cell r="L865">
            <v>33016.660000000003</v>
          </cell>
          <cell r="M865">
            <v>0</v>
          </cell>
          <cell r="N865">
            <v>-99049.98</v>
          </cell>
          <cell r="O865">
            <v>33016.663999999997</v>
          </cell>
          <cell r="P865">
            <v>33016.663999999997</v>
          </cell>
          <cell r="Q865" t="str">
            <v xml:space="preserve">CATALOG ITEM                </v>
          </cell>
          <cell r="R865" t="str">
            <v xml:space="preserve">039 </v>
          </cell>
        </row>
        <row r="866">
          <cell r="A866" t="str">
            <v>H4717MR</v>
          </cell>
          <cell r="B866" t="e">
            <v>#N/A</v>
          </cell>
          <cell r="C866" t="str">
            <v xml:space="preserve">ULTRASOUND DIST       </v>
          </cell>
          <cell r="D866">
            <v>-1496565.94</v>
          </cell>
          <cell r="E866" t="e">
            <v>#N/A</v>
          </cell>
          <cell r="F866">
            <v>0</v>
          </cell>
          <cell r="G866">
            <v>-1496565.94</v>
          </cell>
          <cell r="H866">
            <v>-1496565.94</v>
          </cell>
          <cell r="I866">
            <v>0</v>
          </cell>
          <cell r="J866">
            <v>0</v>
          </cell>
          <cell r="K866">
            <v>0</v>
          </cell>
          <cell r="L866">
            <v>0</v>
          </cell>
          <cell r="M866">
            <v>0</v>
          </cell>
          <cell r="N866">
            <v>0</v>
          </cell>
          <cell r="O866">
            <v>33013.843999999997</v>
          </cell>
          <cell r="P866">
            <v>33013.843999999997</v>
          </cell>
          <cell r="Q866" t="str">
            <v xml:space="preserve">CATALOG ITEM                </v>
          </cell>
          <cell r="R866" t="str">
            <v xml:space="preserve">039 </v>
          </cell>
        </row>
        <row r="867">
          <cell r="A867" t="str">
            <v>H4720MR</v>
          </cell>
          <cell r="B867" t="e">
            <v>#N/A</v>
          </cell>
          <cell r="C867" t="str">
            <v xml:space="preserve">INTL ULTRA            </v>
          </cell>
          <cell r="D867">
            <v>-52199.02</v>
          </cell>
          <cell r="F867">
            <v>0</v>
          </cell>
          <cell r="G867">
            <v>-52199.02</v>
          </cell>
          <cell r="H867">
            <v>0</v>
          </cell>
          <cell r="I867">
            <v>0</v>
          </cell>
          <cell r="J867">
            <v>0</v>
          </cell>
          <cell r="K867">
            <v>0</v>
          </cell>
          <cell r="L867">
            <v>-52199.02</v>
          </cell>
          <cell r="M867">
            <v>0</v>
          </cell>
          <cell r="N867">
            <v>0</v>
          </cell>
          <cell r="O867">
            <v>49901.440000000002</v>
          </cell>
          <cell r="P867">
            <v>49913.794000000002</v>
          </cell>
          <cell r="Q867" t="str">
            <v xml:space="preserve">CATALOG ITEM                </v>
          </cell>
          <cell r="R867" t="str">
            <v xml:space="preserve">039 </v>
          </cell>
        </row>
        <row r="868">
          <cell r="A868" t="str">
            <v>H4720MR</v>
          </cell>
          <cell r="B868" t="e">
            <v>#N/A</v>
          </cell>
          <cell r="C868" t="str">
            <v xml:space="preserve">Demo-U/S              </v>
          </cell>
          <cell r="D868">
            <v>-208796.09</v>
          </cell>
          <cell r="E868">
            <v>0</v>
          </cell>
          <cell r="F868">
            <v>0</v>
          </cell>
          <cell r="G868">
            <v>-208796.09</v>
          </cell>
          <cell r="H868">
            <v>52199.01</v>
          </cell>
          <cell r="I868">
            <v>0</v>
          </cell>
          <cell r="J868">
            <v>0</v>
          </cell>
          <cell r="K868">
            <v>0</v>
          </cell>
          <cell r="L868">
            <v>-260995.1</v>
          </cell>
          <cell r="M868">
            <v>0</v>
          </cell>
          <cell r="N868">
            <v>0</v>
          </cell>
          <cell r="O868">
            <v>49901.440000000002</v>
          </cell>
          <cell r="P868">
            <v>49913.794000000002</v>
          </cell>
          <cell r="Q868" t="str">
            <v xml:space="preserve">CATALOG ITEM                </v>
          </cell>
          <cell r="R868" t="str">
            <v xml:space="preserve">039 </v>
          </cell>
        </row>
        <row r="869">
          <cell r="A869" t="str">
            <v>H4721SS</v>
          </cell>
          <cell r="B869" t="e">
            <v>#N/A</v>
          </cell>
          <cell r="C869" t="str">
            <v xml:space="preserve">FIELD-U/S             </v>
          </cell>
          <cell r="D869">
            <v>-52633.34</v>
          </cell>
          <cell r="F869">
            <v>0</v>
          </cell>
          <cell r="G869">
            <v>-52633.34</v>
          </cell>
          <cell r="H869">
            <v>0</v>
          </cell>
          <cell r="I869">
            <v>0</v>
          </cell>
          <cell r="J869">
            <v>0</v>
          </cell>
          <cell r="K869">
            <v>0</v>
          </cell>
          <cell r="L869">
            <v>-52633.34</v>
          </cell>
          <cell r="M869">
            <v>0</v>
          </cell>
          <cell r="N869">
            <v>0</v>
          </cell>
          <cell r="O869">
            <v>52633.341</v>
          </cell>
          <cell r="P869">
            <v>52633.341</v>
          </cell>
          <cell r="Q869" t="str">
            <v xml:space="preserve">CATALOG ITEM                </v>
          </cell>
          <cell r="R869" t="str">
            <v xml:space="preserve">039 </v>
          </cell>
        </row>
        <row r="870">
          <cell r="A870" t="str">
            <v>H4721SS</v>
          </cell>
          <cell r="B870" t="e">
            <v>#N/A</v>
          </cell>
          <cell r="C870" t="str">
            <v xml:space="preserve">Demo-U/S              </v>
          </cell>
          <cell r="D870">
            <v>-95914.48</v>
          </cell>
          <cell r="E870">
            <v>0</v>
          </cell>
          <cell r="F870">
            <v>0</v>
          </cell>
          <cell r="G870">
            <v>-95914.48</v>
          </cell>
          <cell r="H870">
            <v>0</v>
          </cell>
          <cell r="I870">
            <v>0</v>
          </cell>
          <cell r="J870">
            <v>0</v>
          </cell>
          <cell r="K870">
            <v>0</v>
          </cell>
          <cell r="L870">
            <v>-95914.48</v>
          </cell>
          <cell r="M870">
            <v>0</v>
          </cell>
          <cell r="N870">
            <v>0</v>
          </cell>
          <cell r="O870">
            <v>52633.341</v>
          </cell>
          <cell r="P870">
            <v>52633.341</v>
          </cell>
          <cell r="Q870" t="str">
            <v xml:space="preserve">CATALOG ITEM                </v>
          </cell>
          <cell r="R870" t="str">
            <v xml:space="preserve">039 </v>
          </cell>
        </row>
        <row r="871">
          <cell r="A871" t="str">
            <v>H4730MP</v>
          </cell>
          <cell r="B871" t="e">
            <v>#N/A</v>
          </cell>
          <cell r="C871" t="str">
            <v xml:space="preserve">ULTRASOUND DIST       </v>
          </cell>
          <cell r="D871">
            <v>257347.81</v>
          </cell>
          <cell r="E871" t="e">
            <v>#N/A</v>
          </cell>
          <cell r="F871">
            <v>0</v>
          </cell>
          <cell r="G871">
            <v>257347.81</v>
          </cell>
          <cell r="H871">
            <v>1044398.82</v>
          </cell>
          <cell r="I871">
            <v>0</v>
          </cell>
          <cell r="J871">
            <v>0</v>
          </cell>
          <cell r="K871">
            <v>0</v>
          </cell>
          <cell r="L871">
            <v>-787051.01</v>
          </cell>
          <cell r="M871">
            <v>0</v>
          </cell>
          <cell r="N871">
            <v>0</v>
          </cell>
          <cell r="O871">
            <v>49953.09</v>
          </cell>
          <cell r="P871">
            <v>49965.446000000004</v>
          </cell>
          <cell r="Q871" t="str">
            <v xml:space="preserve">CATALOG ITEM                </v>
          </cell>
          <cell r="R871" t="str">
            <v xml:space="preserve">039 </v>
          </cell>
        </row>
        <row r="872">
          <cell r="A872" t="str">
            <v>H4730MP</v>
          </cell>
          <cell r="B872" t="e">
            <v>#N/A</v>
          </cell>
          <cell r="C872" t="str">
            <v xml:space="preserve">FIELD-U/S             </v>
          </cell>
          <cell r="D872">
            <v>52161.54</v>
          </cell>
          <cell r="F872">
            <v>0</v>
          </cell>
          <cell r="G872">
            <v>52161.54</v>
          </cell>
          <cell r="H872">
            <v>0</v>
          </cell>
          <cell r="I872">
            <v>0</v>
          </cell>
          <cell r="J872">
            <v>0</v>
          </cell>
          <cell r="K872">
            <v>0</v>
          </cell>
          <cell r="L872">
            <v>52161.54</v>
          </cell>
          <cell r="M872">
            <v>0</v>
          </cell>
          <cell r="N872">
            <v>0</v>
          </cell>
          <cell r="O872">
            <v>49953.09</v>
          </cell>
          <cell r="P872">
            <v>49965.446000000004</v>
          </cell>
          <cell r="Q872" t="str">
            <v xml:space="preserve">CATALOG ITEM                </v>
          </cell>
          <cell r="R872" t="str">
            <v xml:space="preserve">039 </v>
          </cell>
        </row>
        <row r="873">
          <cell r="A873" t="str">
            <v>H4730MP</v>
          </cell>
          <cell r="B873" t="e">
            <v>#N/A</v>
          </cell>
          <cell r="C873" t="str">
            <v xml:space="preserve">Demo-U/S              </v>
          </cell>
          <cell r="D873">
            <v>-52173.95</v>
          </cell>
          <cell r="E873">
            <v>0</v>
          </cell>
          <cell r="F873">
            <v>0</v>
          </cell>
          <cell r="G873">
            <v>-52173.95</v>
          </cell>
          <cell r="H873">
            <v>0</v>
          </cell>
          <cell r="I873">
            <v>0</v>
          </cell>
          <cell r="J873">
            <v>0</v>
          </cell>
          <cell r="K873">
            <v>0</v>
          </cell>
          <cell r="L873">
            <v>-52173.95</v>
          </cell>
          <cell r="M873">
            <v>0</v>
          </cell>
          <cell r="N873">
            <v>0</v>
          </cell>
          <cell r="O873">
            <v>49953.09</v>
          </cell>
          <cell r="P873">
            <v>49965.446000000004</v>
          </cell>
          <cell r="Q873" t="str">
            <v xml:space="preserve">CATALOG ITEM                </v>
          </cell>
          <cell r="R873" t="str">
            <v xml:space="preserve">039 </v>
          </cell>
        </row>
        <row r="874">
          <cell r="A874" t="str">
            <v>H4730MP</v>
          </cell>
          <cell r="B874" t="e">
            <v>#N/A</v>
          </cell>
          <cell r="C874" t="str">
            <v xml:space="preserve">ULTRASOUND MFG        </v>
          </cell>
          <cell r="D874">
            <v>-1147826.68</v>
          </cell>
          <cell r="E874">
            <v>-22.972409372669262</v>
          </cell>
          <cell r="F874">
            <v>0</v>
          </cell>
          <cell r="G874">
            <v>-1147826.68</v>
          </cell>
          <cell r="H874">
            <v>-1147826.68</v>
          </cell>
          <cell r="I874">
            <v>0</v>
          </cell>
          <cell r="J874">
            <v>0</v>
          </cell>
          <cell r="K874">
            <v>0</v>
          </cell>
          <cell r="L874">
            <v>0</v>
          </cell>
          <cell r="M874">
            <v>0</v>
          </cell>
          <cell r="N874">
            <v>0</v>
          </cell>
          <cell r="O874">
            <v>49953.09</v>
          </cell>
          <cell r="P874">
            <v>49965.446000000004</v>
          </cell>
          <cell r="Q874" t="str">
            <v xml:space="preserve">CATALOG ITEM                </v>
          </cell>
          <cell r="R874" t="str">
            <v xml:space="preserve">039 </v>
          </cell>
        </row>
        <row r="875">
          <cell r="A875" t="str">
            <v>H4730MR</v>
          </cell>
          <cell r="B875" t="str">
            <v>L700 EXPERT CONSOLE</v>
          </cell>
          <cell r="C875" t="str">
            <v xml:space="preserve">ULTRASOUND DIST       </v>
          </cell>
          <cell r="D875">
            <v>1442465.86</v>
          </cell>
          <cell r="E875" t="e">
            <v>#N/A</v>
          </cell>
          <cell r="F875">
            <v>52199.01</v>
          </cell>
          <cell r="G875">
            <v>1390266.85</v>
          </cell>
          <cell r="H875">
            <v>6373899.8899999997</v>
          </cell>
          <cell r="I875">
            <v>0</v>
          </cell>
          <cell r="J875">
            <v>0</v>
          </cell>
          <cell r="K875">
            <v>0</v>
          </cell>
          <cell r="L875">
            <v>-4634301.95</v>
          </cell>
          <cell r="M875">
            <v>0</v>
          </cell>
          <cell r="N875">
            <v>-349331.09</v>
          </cell>
          <cell r="O875">
            <v>49904.44</v>
          </cell>
          <cell r="P875">
            <v>49916.784</v>
          </cell>
          <cell r="Q875" t="str">
            <v xml:space="preserve">CATALOG ITEM                </v>
          </cell>
          <cell r="R875" t="str">
            <v xml:space="preserve">039 </v>
          </cell>
        </row>
        <row r="876">
          <cell r="A876" t="str">
            <v>H4730MR</v>
          </cell>
          <cell r="B876" t="str">
            <v>L700 EXPERT CONSOLE</v>
          </cell>
          <cell r="C876" t="str">
            <v xml:space="preserve">Demo-U/S              </v>
          </cell>
          <cell r="D876">
            <v>1436529.01</v>
          </cell>
          <cell r="E876">
            <v>449253</v>
          </cell>
          <cell r="F876">
            <v>1200577.25</v>
          </cell>
          <cell r="G876">
            <v>235951.76</v>
          </cell>
          <cell r="H876">
            <v>2260228.44</v>
          </cell>
          <cell r="I876">
            <v>0</v>
          </cell>
          <cell r="J876">
            <v>0</v>
          </cell>
          <cell r="K876">
            <v>0</v>
          </cell>
          <cell r="L876">
            <v>-2382872.35</v>
          </cell>
          <cell r="M876">
            <v>0</v>
          </cell>
          <cell r="N876">
            <v>358595.67</v>
          </cell>
          <cell r="O876">
            <v>49904.44</v>
          </cell>
          <cell r="P876">
            <v>49916.784</v>
          </cell>
          <cell r="Q876" t="str">
            <v xml:space="preserve">CATALOG ITEM                </v>
          </cell>
          <cell r="R876" t="str">
            <v xml:space="preserve">039 </v>
          </cell>
        </row>
        <row r="877">
          <cell r="A877" t="str">
            <v>H4730MR</v>
          </cell>
          <cell r="B877" t="str">
            <v>L700 EXPERT CONSOLE</v>
          </cell>
          <cell r="C877" t="str">
            <v xml:space="preserve">Consign-U/S           </v>
          </cell>
          <cell r="D877">
            <v>721521.56</v>
          </cell>
          <cell r="F877">
            <v>730786.14</v>
          </cell>
          <cell r="G877">
            <v>-9264.58</v>
          </cell>
          <cell r="H877">
            <v>0</v>
          </cell>
          <cell r="I877">
            <v>0</v>
          </cell>
          <cell r="J877">
            <v>0</v>
          </cell>
          <cell r="K877">
            <v>0</v>
          </cell>
          <cell r="L877">
            <v>0</v>
          </cell>
          <cell r="M877">
            <v>0</v>
          </cell>
          <cell r="N877">
            <v>-9264.58</v>
          </cell>
          <cell r="O877">
            <v>49904.44</v>
          </cell>
          <cell r="P877">
            <v>49916.784</v>
          </cell>
          <cell r="Q877" t="str">
            <v xml:space="preserve">CATALOG ITEM                </v>
          </cell>
          <cell r="R877" t="str">
            <v xml:space="preserve">039 </v>
          </cell>
        </row>
        <row r="878">
          <cell r="A878" t="str">
            <v>H4730MR</v>
          </cell>
          <cell r="B878" t="str">
            <v>L700 EXPERT CONSOLE</v>
          </cell>
          <cell r="C878" t="str">
            <v xml:space="preserve">INTL ULTRA            </v>
          </cell>
          <cell r="D878">
            <v>99808.76</v>
          </cell>
          <cell r="F878">
            <v>0</v>
          </cell>
          <cell r="G878">
            <v>99808.76</v>
          </cell>
          <cell r="H878">
            <v>776113.78</v>
          </cell>
          <cell r="I878">
            <v>0</v>
          </cell>
          <cell r="J878">
            <v>0</v>
          </cell>
          <cell r="K878">
            <v>0</v>
          </cell>
          <cell r="L878">
            <v>-676305.02</v>
          </cell>
          <cell r="M878">
            <v>0</v>
          </cell>
          <cell r="N878">
            <v>0</v>
          </cell>
          <cell r="O878">
            <v>49904.44</v>
          </cell>
          <cell r="P878">
            <v>49916.784</v>
          </cell>
          <cell r="Q878" t="str">
            <v xml:space="preserve">CATALOG ITEM                </v>
          </cell>
          <cell r="R878" t="str">
            <v xml:space="preserve">039 </v>
          </cell>
        </row>
        <row r="879">
          <cell r="A879" t="str">
            <v>H4730MR</v>
          </cell>
          <cell r="B879" t="str">
            <v>L700 EXPERT CONSOLE</v>
          </cell>
          <cell r="C879" t="str">
            <v xml:space="preserve">FIELD-U/S             </v>
          </cell>
          <cell r="D879">
            <v>-496836.33</v>
          </cell>
          <cell r="F879">
            <v>0</v>
          </cell>
          <cell r="G879">
            <v>-496836.33</v>
          </cell>
          <cell r="H879">
            <v>102115.79</v>
          </cell>
          <cell r="I879">
            <v>0</v>
          </cell>
          <cell r="J879">
            <v>0</v>
          </cell>
          <cell r="K879">
            <v>0</v>
          </cell>
          <cell r="L879">
            <v>-598952.12</v>
          </cell>
          <cell r="M879">
            <v>0</v>
          </cell>
          <cell r="N879">
            <v>0</v>
          </cell>
          <cell r="O879">
            <v>49904.44</v>
          </cell>
          <cell r="P879">
            <v>49916.784</v>
          </cell>
          <cell r="Q879" t="str">
            <v xml:space="preserve">CATALOG ITEM                </v>
          </cell>
          <cell r="R879" t="str">
            <v xml:space="preserve">039 </v>
          </cell>
        </row>
        <row r="880">
          <cell r="A880" t="str">
            <v>H4730MR</v>
          </cell>
          <cell r="B880" t="str">
            <v>L700 EXPERT CONSOLE</v>
          </cell>
          <cell r="C880" t="str">
            <v xml:space="preserve">ULTRASOUND MFG        </v>
          </cell>
          <cell r="D880">
            <v>-9014111.4800000004</v>
          </cell>
          <cell r="E880">
            <v>-180.58277712762907</v>
          </cell>
          <cell r="F880">
            <v>0</v>
          </cell>
          <cell r="G880">
            <v>-9014111.4800000004</v>
          </cell>
          <cell r="H880">
            <v>-9014111.4800000004</v>
          </cell>
          <cell r="I880">
            <v>0</v>
          </cell>
          <cell r="J880">
            <v>0</v>
          </cell>
          <cell r="K880">
            <v>0</v>
          </cell>
          <cell r="L880">
            <v>0</v>
          </cell>
          <cell r="M880">
            <v>0</v>
          </cell>
          <cell r="N880">
            <v>0</v>
          </cell>
          <cell r="O880">
            <v>49904.44</v>
          </cell>
          <cell r="P880">
            <v>49916.784</v>
          </cell>
          <cell r="Q880" t="str">
            <v xml:space="preserve">CATALOG ITEM                </v>
          </cell>
          <cell r="R880" t="str">
            <v xml:space="preserve">039 </v>
          </cell>
        </row>
        <row r="881">
          <cell r="A881" t="str">
            <v>H4730SA</v>
          </cell>
          <cell r="B881" t="e">
            <v>#N/A</v>
          </cell>
          <cell r="C881" t="str">
            <v xml:space="preserve">ULTRASOUND MFG        </v>
          </cell>
          <cell r="D881">
            <v>-10562.76</v>
          </cell>
          <cell r="E881">
            <v>-8.9921543522232739</v>
          </cell>
          <cell r="F881">
            <v>0</v>
          </cell>
          <cell r="G881">
            <v>-10562.76</v>
          </cell>
          <cell r="H881">
            <v>-10562.76</v>
          </cell>
          <cell r="I881">
            <v>0</v>
          </cell>
          <cell r="J881">
            <v>0</v>
          </cell>
          <cell r="K881">
            <v>0</v>
          </cell>
          <cell r="L881">
            <v>0</v>
          </cell>
          <cell r="M881">
            <v>0</v>
          </cell>
          <cell r="N881">
            <v>0</v>
          </cell>
          <cell r="O881">
            <v>1174.664</v>
          </cell>
          <cell r="P881">
            <v>1174.664</v>
          </cell>
          <cell r="Q881" t="str">
            <v xml:space="preserve">CATALOG ITEM                </v>
          </cell>
          <cell r="R881" t="str">
            <v xml:space="preserve">039 </v>
          </cell>
        </row>
        <row r="882">
          <cell r="A882" t="str">
            <v>H4730SB</v>
          </cell>
          <cell r="B882" t="e">
            <v>#N/A</v>
          </cell>
          <cell r="C882" t="str">
            <v xml:space="preserve">FIELD-U/S             </v>
          </cell>
          <cell r="D882">
            <v>5664.66</v>
          </cell>
          <cell r="F882">
            <v>0</v>
          </cell>
          <cell r="G882">
            <v>5664.66</v>
          </cell>
          <cell r="H882">
            <v>1416.17</v>
          </cell>
          <cell r="I882">
            <v>0</v>
          </cell>
          <cell r="J882">
            <v>0</v>
          </cell>
          <cell r="K882">
            <v>0</v>
          </cell>
          <cell r="L882">
            <v>4248.49</v>
          </cell>
          <cell r="M882">
            <v>0</v>
          </cell>
          <cell r="N882">
            <v>0</v>
          </cell>
          <cell r="O882">
            <v>1416.165</v>
          </cell>
          <cell r="P882">
            <v>1416.165</v>
          </cell>
          <cell r="Q882" t="str">
            <v xml:space="preserve">CATALOG ITEM                </v>
          </cell>
          <cell r="R882" t="str">
            <v xml:space="preserve">039 </v>
          </cell>
        </row>
        <row r="883">
          <cell r="A883" t="str">
            <v>H4730SB</v>
          </cell>
          <cell r="B883" t="e">
            <v>#N/A</v>
          </cell>
          <cell r="C883" t="str">
            <v xml:space="preserve">ULTRASOUND MFG        </v>
          </cell>
          <cell r="D883">
            <v>-16970.04</v>
          </cell>
          <cell r="E883">
            <v>-11.983095190179112</v>
          </cell>
          <cell r="F883">
            <v>0</v>
          </cell>
          <cell r="G883">
            <v>-16970.04</v>
          </cell>
          <cell r="H883">
            <v>-16970.04</v>
          </cell>
          <cell r="I883">
            <v>0</v>
          </cell>
          <cell r="J883">
            <v>0</v>
          </cell>
          <cell r="K883">
            <v>0</v>
          </cell>
          <cell r="L883">
            <v>0</v>
          </cell>
          <cell r="M883">
            <v>0</v>
          </cell>
          <cell r="N883">
            <v>0</v>
          </cell>
          <cell r="O883">
            <v>1416.165</v>
          </cell>
          <cell r="P883">
            <v>1416.165</v>
          </cell>
          <cell r="Q883" t="str">
            <v xml:space="preserve">CATALOG ITEM                </v>
          </cell>
          <cell r="R883" t="str">
            <v xml:space="preserve">039 </v>
          </cell>
        </row>
        <row r="884">
          <cell r="A884" t="str">
            <v>H4730SC</v>
          </cell>
          <cell r="B884" t="e">
            <v>#N/A</v>
          </cell>
          <cell r="C884" t="str">
            <v xml:space="preserve">FIELD-U/S             </v>
          </cell>
          <cell r="D884">
            <v>7207.53</v>
          </cell>
          <cell r="F884">
            <v>0</v>
          </cell>
          <cell r="G884">
            <v>7207.53</v>
          </cell>
          <cell r="H884">
            <v>1801.88</v>
          </cell>
          <cell r="I884">
            <v>0</v>
          </cell>
          <cell r="J884">
            <v>0</v>
          </cell>
          <cell r="K884">
            <v>0</v>
          </cell>
          <cell r="L884">
            <v>5405.65</v>
          </cell>
          <cell r="M884">
            <v>0</v>
          </cell>
          <cell r="N884">
            <v>0</v>
          </cell>
          <cell r="O884">
            <v>1801.884</v>
          </cell>
          <cell r="P884">
            <v>1801.884</v>
          </cell>
          <cell r="Q884" t="str">
            <v xml:space="preserve">CATALOG ITEM                </v>
          </cell>
          <cell r="R884" t="str">
            <v xml:space="preserve">039 </v>
          </cell>
        </row>
        <row r="885">
          <cell r="A885" t="str">
            <v>H4730SC</v>
          </cell>
          <cell r="B885" t="e">
            <v>#N/A</v>
          </cell>
          <cell r="C885" t="str">
            <v xml:space="preserve">ULTRASOUND MFG        </v>
          </cell>
          <cell r="D885">
            <v>-21598.560000000001</v>
          </cell>
          <cell r="E885">
            <v>-11.986653968845943</v>
          </cell>
          <cell r="F885">
            <v>0</v>
          </cell>
          <cell r="G885">
            <v>-21598.560000000001</v>
          </cell>
          <cell r="H885">
            <v>-21598.560000000001</v>
          </cell>
          <cell r="I885">
            <v>0</v>
          </cell>
          <cell r="J885">
            <v>0</v>
          </cell>
          <cell r="K885">
            <v>0</v>
          </cell>
          <cell r="L885">
            <v>0</v>
          </cell>
          <cell r="M885">
            <v>0</v>
          </cell>
          <cell r="N885">
            <v>0</v>
          </cell>
          <cell r="O885">
            <v>1801.884</v>
          </cell>
          <cell r="P885">
            <v>1801.884</v>
          </cell>
          <cell r="Q885" t="str">
            <v xml:space="preserve">CATALOG ITEM                </v>
          </cell>
          <cell r="R885" t="str">
            <v xml:space="preserve">039 </v>
          </cell>
        </row>
        <row r="886">
          <cell r="A886" t="str">
            <v>H4730SH</v>
          </cell>
          <cell r="B886" t="str">
            <v>bt 98-00 field upgrade</v>
          </cell>
          <cell r="C886" t="str">
            <v xml:space="preserve">Demo-U/S              </v>
          </cell>
          <cell r="D886">
            <v>122500</v>
          </cell>
          <cell r="E886">
            <v>0</v>
          </cell>
          <cell r="F886">
            <v>122500</v>
          </cell>
          <cell r="G886">
            <v>0</v>
          </cell>
          <cell r="H886">
            <v>0</v>
          </cell>
          <cell r="I886">
            <v>0</v>
          </cell>
          <cell r="J886">
            <v>0</v>
          </cell>
          <cell r="K886">
            <v>0</v>
          </cell>
          <cell r="L886">
            <v>0</v>
          </cell>
          <cell r="M886">
            <v>0</v>
          </cell>
          <cell r="N886">
            <v>0</v>
          </cell>
          <cell r="O886">
            <v>0</v>
          </cell>
          <cell r="P886">
            <v>0</v>
          </cell>
          <cell r="Q886" t="str">
            <v xml:space="preserve">                            </v>
          </cell>
          <cell r="R886" t="str">
            <v xml:space="preserve">    </v>
          </cell>
        </row>
        <row r="887">
          <cell r="A887" t="str">
            <v>H4732MP</v>
          </cell>
          <cell r="B887" t="e">
            <v>#N/A</v>
          </cell>
          <cell r="C887" t="str">
            <v xml:space="preserve">ULTRASOUND DIST       </v>
          </cell>
          <cell r="D887">
            <v>5658.12</v>
          </cell>
          <cell r="E887" t="e">
            <v>#N/A</v>
          </cell>
          <cell r="F887">
            <v>0</v>
          </cell>
          <cell r="G887">
            <v>5658.12</v>
          </cell>
          <cell r="H887">
            <v>5658.12</v>
          </cell>
          <cell r="I887">
            <v>0</v>
          </cell>
          <cell r="J887">
            <v>0</v>
          </cell>
          <cell r="K887">
            <v>0</v>
          </cell>
          <cell r="L887">
            <v>0</v>
          </cell>
          <cell r="M887">
            <v>0</v>
          </cell>
          <cell r="N887">
            <v>0</v>
          </cell>
          <cell r="O887">
            <v>50091.37</v>
          </cell>
          <cell r="P887">
            <v>50094.137000000002</v>
          </cell>
          <cell r="Q887" t="str">
            <v xml:space="preserve">CATALOG ITEM                </v>
          </cell>
          <cell r="R887" t="str">
            <v xml:space="preserve">039 </v>
          </cell>
        </row>
        <row r="888">
          <cell r="A888" t="str">
            <v>H4732MP</v>
          </cell>
          <cell r="B888" t="e">
            <v>#N/A</v>
          </cell>
          <cell r="C888" t="str">
            <v xml:space="preserve">ULTRASOUND MFG        </v>
          </cell>
          <cell r="D888">
            <v>-418437.76</v>
          </cell>
          <cell r="E888">
            <v>-8.3530286188980565</v>
          </cell>
          <cell r="F888">
            <v>0</v>
          </cell>
          <cell r="G888">
            <v>-418437.76</v>
          </cell>
          <cell r="H888">
            <v>-418437.76</v>
          </cell>
          <cell r="I888">
            <v>0</v>
          </cell>
          <cell r="J888">
            <v>0</v>
          </cell>
          <cell r="K888">
            <v>0</v>
          </cell>
          <cell r="L888">
            <v>0</v>
          </cell>
          <cell r="M888">
            <v>0</v>
          </cell>
          <cell r="N888">
            <v>0</v>
          </cell>
          <cell r="O888">
            <v>50091.37</v>
          </cell>
          <cell r="P888">
            <v>50094.137000000002</v>
          </cell>
          <cell r="Q888" t="str">
            <v xml:space="preserve">CATALOG ITEM                </v>
          </cell>
          <cell r="R888" t="str">
            <v xml:space="preserve">039 </v>
          </cell>
        </row>
        <row r="889">
          <cell r="A889" t="str">
            <v>H4732MR</v>
          </cell>
          <cell r="B889" t="e">
            <v>#N/A</v>
          </cell>
          <cell r="C889" t="str">
            <v xml:space="preserve">ULTRASOUND DIST       </v>
          </cell>
          <cell r="D889">
            <v>-41956.57</v>
          </cell>
          <cell r="E889" t="e">
            <v>#N/A</v>
          </cell>
          <cell r="F889">
            <v>0</v>
          </cell>
          <cell r="G889">
            <v>-41956.57</v>
          </cell>
          <cell r="H889">
            <v>-41956.57</v>
          </cell>
          <cell r="I889">
            <v>0</v>
          </cell>
          <cell r="J889">
            <v>0</v>
          </cell>
          <cell r="K889">
            <v>0</v>
          </cell>
          <cell r="L889">
            <v>0</v>
          </cell>
          <cell r="M889">
            <v>0</v>
          </cell>
          <cell r="N889">
            <v>0</v>
          </cell>
          <cell r="O889">
            <v>50039.34</v>
          </cell>
          <cell r="P889">
            <v>50042.101999999999</v>
          </cell>
          <cell r="Q889" t="str">
            <v xml:space="preserve">CATALOG ITEM                </v>
          </cell>
          <cell r="R889" t="str">
            <v xml:space="preserve">039 </v>
          </cell>
        </row>
        <row r="890">
          <cell r="A890" t="str">
            <v>H4732MR</v>
          </cell>
          <cell r="B890" t="e">
            <v>#N/A</v>
          </cell>
          <cell r="C890" t="str">
            <v xml:space="preserve">INTL ULTRA            </v>
          </cell>
          <cell r="D890">
            <v>50039.07</v>
          </cell>
          <cell r="F890">
            <v>52329.8</v>
          </cell>
          <cell r="G890">
            <v>-2290.73</v>
          </cell>
          <cell r="H890">
            <v>1512983.01</v>
          </cell>
          <cell r="I890">
            <v>0</v>
          </cell>
          <cell r="J890">
            <v>0</v>
          </cell>
          <cell r="K890">
            <v>0</v>
          </cell>
          <cell r="L890">
            <v>-1515273.74</v>
          </cell>
          <cell r="M890">
            <v>0</v>
          </cell>
          <cell r="N890">
            <v>0</v>
          </cell>
          <cell r="O890">
            <v>50039.34</v>
          </cell>
          <cell r="P890">
            <v>50042.101999999999</v>
          </cell>
          <cell r="Q890" t="str">
            <v xml:space="preserve">CATALOG ITEM                </v>
          </cell>
          <cell r="R890" t="str">
            <v xml:space="preserve">039 </v>
          </cell>
        </row>
        <row r="891">
          <cell r="A891" t="str">
            <v>H4732MR</v>
          </cell>
          <cell r="B891" t="e">
            <v>#N/A</v>
          </cell>
          <cell r="C891" t="str">
            <v xml:space="preserve">ULTRASOUND MFG        </v>
          </cell>
          <cell r="D891">
            <v>-1460653.22</v>
          </cell>
          <cell r="E891">
            <v>-29.188486526804969</v>
          </cell>
          <cell r="F891">
            <v>0</v>
          </cell>
          <cell r="G891">
            <v>-1460653.22</v>
          </cell>
          <cell r="H891">
            <v>-1460653.22</v>
          </cell>
          <cell r="I891">
            <v>0</v>
          </cell>
          <cell r="J891">
            <v>0</v>
          </cell>
          <cell r="K891">
            <v>0</v>
          </cell>
          <cell r="L891">
            <v>0</v>
          </cell>
          <cell r="M891">
            <v>0</v>
          </cell>
          <cell r="N891">
            <v>0</v>
          </cell>
          <cell r="O891">
            <v>50039.34</v>
          </cell>
          <cell r="P891">
            <v>50042.101999999999</v>
          </cell>
          <cell r="Q891" t="str">
            <v xml:space="preserve">CATALOG ITEM                </v>
          </cell>
          <cell r="R891" t="str">
            <v xml:space="preserve">039 </v>
          </cell>
        </row>
        <row r="892">
          <cell r="A892" t="str">
            <v>H4739L</v>
          </cell>
          <cell r="B892" t="e">
            <v>#N/A</v>
          </cell>
          <cell r="C892" t="str">
            <v xml:space="preserve">FIELD-U/S             </v>
          </cell>
          <cell r="D892">
            <v>21012.86</v>
          </cell>
          <cell r="F892">
            <v>21012.86</v>
          </cell>
          <cell r="G892">
            <v>0</v>
          </cell>
          <cell r="H892">
            <v>0</v>
          </cell>
          <cell r="I892">
            <v>0</v>
          </cell>
          <cell r="J892">
            <v>0</v>
          </cell>
          <cell r="K892">
            <v>0</v>
          </cell>
          <cell r="L892">
            <v>0</v>
          </cell>
          <cell r="M892">
            <v>0</v>
          </cell>
          <cell r="N892">
            <v>0</v>
          </cell>
          <cell r="O892">
            <v>3403.279</v>
          </cell>
          <cell r="P892">
            <v>5253.2150000000001</v>
          </cell>
          <cell r="Q892" t="str">
            <v xml:space="preserve">PROBE                       </v>
          </cell>
          <cell r="R892" t="str">
            <v xml:space="preserve">040 </v>
          </cell>
        </row>
        <row r="893">
          <cell r="A893" t="str">
            <v>H4760BC</v>
          </cell>
          <cell r="B893" t="e">
            <v>#N/A</v>
          </cell>
          <cell r="C893" t="str">
            <v xml:space="preserve">ULTRASOUND MFG        </v>
          </cell>
          <cell r="D893">
            <v>-7802.84</v>
          </cell>
          <cell r="E893">
            <v>-3.899244221724278</v>
          </cell>
          <cell r="F893">
            <v>0</v>
          </cell>
          <cell r="G893">
            <v>-7802.84</v>
          </cell>
          <cell r="H893">
            <v>-7802.84</v>
          </cell>
          <cell r="I893">
            <v>0</v>
          </cell>
          <cell r="J893">
            <v>0</v>
          </cell>
          <cell r="K893">
            <v>0</v>
          </cell>
          <cell r="L893">
            <v>0</v>
          </cell>
          <cell r="M893">
            <v>0</v>
          </cell>
          <cell r="N893">
            <v>0</v>
          </cell>
          <cell r="O893">
            <v>2001.116</v>
          </cell>
          <cell r="P893">
            <v>2001.116</v>
          </cell>
          <cell r="Q893" t="str">
            <v xml:space="preserve">CATALOG ITEM                </v>
          </cell>
          <cell r="R893" t="str">
            <v xml:space="preserve">046 </v>
          </cell>
        </row>
        <row r="894">
          <cell r="A894" t="str">
            <v>H4760CC</v>
          </cell>
          <cell r="B894" t="e">
            <v>#N/A</v>
          </cell>
          <cell r="C894" t="str">
            <v xml:space="preserve">ULTRASOUND MFG        </v>
          </cell>
          <cell r="D894">
            <v>-38975.760000000002</v>
          </cell>
          <cell r="E894">
            <v>-19.992131537709888</v>
          </cell>
          <cell r="F894">
            <v>0</v>
          </cell>
          <cell r="G894">
            <v>-38975.760000000002</v>
          </cell>
          <cell r="H894">
            <v>-38975.760000000002</v>
          </cell>
          <cell r="I894">
            <v>0</v>
          </cell>
          <cell r="J894">
            <v>0</v>
          </cell>
          <cell r="K894">
            <v>0</v>
          </cell>
          <cell r="L894">
            <v>0</v>
          </cell>
          <cell r="M894">
            <v>0</v>
          </cell>
          <cell r="N894">
            <v>0</v>
          </cell>
          <cell r="O894">
            <v>1949.5550000000001</v>
          </cell>
          <cell r="P894">
            <v>1949.5550000000001</v>
          </cell>
          <cell r="Q894" t="str">
            <v xml:space="preserve">CATALOG ITEM                </v>
          </cell>
          <cell r="R894" t="str">
            <v xml:space="preserve">039 </v>
          </cell>
        </row>
        <row r="895">
          <cell r="A895" t="str">
            <v>H4760CE</v>
          </cell>
          <cell r="B895" t="e">
            <v>#N/A</v>
          </cell>
          <cell r="C895" t="str">
            <v xml:space="preserve">ULTRASOUND MFG        </v>
          </cell>
          <cell r="D895">
            <v>-6659.76</v>
          </cell>
          <cell r="E895">
            <v>-217.95974472263134</v>
          </cell>
          <cell r="F895">
            <v>0</v>
          </cell>
          <cell r="G895">
            <v>-6659.76</v>
          </cell>
          <cell r="H895">
            <v>-6659.76</v>
          </cell>
          <cell r="I895">
            <v>0</v>
          </cell>
          <cell r="J895">
            <v>0</v>
          </cell>
          <cell r="K895">
            <v>0</v>
          </cell>
          <cell r="L895">
            <v>0</v>
          </cell>
          <cell r="M895">
            <v>0</v>
          </cell>
          <cell r="N895">
            <v>0</v>
          </cell>
          <cell r="O895">
            <v>30.555</v>
          </cell>
          <cell r="P895">
            <v>30.555</v>
          </cell>
          <cell r="Q895" t="str">
            <v xml:space="preserve">CATALOG ITEM                </v>
          </cell>
          <cell r="R895" t="str">
            <v xml:space="preserve">046 </v>
          </cell>
        </row>
        <row r="896">
          <cell r="A896" t="str">
            <v>H4760DM</v>
          </cell>
          <cell r="B896" t="e">
            <v>#N/A</v>
          </cell>
          <cell r="C896" t="str">
            <v xml:space="preserve">ULTRASOUND DIST       </v>
          </cell>
          <cell r="D896">
            <v>11795.25</v>
          </cell>
          <cell r="E896" t="e">
            <v>#N/A</v>
          </cell>
          <cell r="F896">
            <v>308.95999999999998</v>
          </cell>
          <cell r="G896">
            <v>11486.29</v>
          </cell>
          <cell r="H896">
            <v>51824.34</v>
          </cell>
          <cell r="I896">
            <v>0</v>
          </cell>
          <cell r="J896">
            <v>0</v>
          </cell>
          <cell r="K896">
            <v>0</v>
          </cell>
          <cell r="L896">
            <v>-38883.65</v>
          </cell>
          <cell r="M896">
            <v>0</v>
          </cell>
          <cell r="N896">
            <v>-1454.4</v>
          </cell>
          <cell r="O896">
            <v>307.8</v>
          </cell>
          <cell r="P896">
            <v>307.8</v>
          </cell>
          <cell r="Q896" t="str">
            <v xml:space="preserve">CATALOG ITEM                </v>
          </cell>
          <cell r="R896" t="str">
            <v xml:space="preserve">046 </v>
          </cell>
        </row>
        <row r="897">
          <cell r="A897" t="str">
            <v>H4760DM</v>
          </cell>
          <cell r="B897" t="e">
            <v>#N/A</v>
          </cell>
          <cell r="C897" t="str">
            <v xml:space="preserve">ULTRASOUND MFG        </v>
          </cell>
          <cell r="D897">
            <v>-81005.320000000007</v>
          </cell>
          <cell r="E897">
            <v>-263.17517868745938</v>
          </cell>
          <cell r="F897">
            <v>0</v>
          </cell>
          <cell r="G897">
            <v>-81005.320000000007</v>
          </cell>
          <cell r="H897">
            <v>-81005.320000000007</v>
          </cell>
          <cell r="I897">
            <v>0</v>
          </cell>
          <cell r="J897">
            <v>0</v>
          </cell>
          <cell r="K897">
            <v>0</v>
          </cell>
          <cell r="L897">
            <v>0</v>
          </cell>
          <cell r="M897">
            <v>0</v>
          </cell>
          <cell r="N897">
            <v>0</v>
          </cell>
          <cell r="O897">
            <v>307.8</v>
          </cell>
          <cell r="P897">
            <v>307.8</v>
          </cell>
          <cell r="Q897" t="str">
            <v xml:space="preserve">CATALOG ITEM                </v>
          </cell>
          <cell r="R897" t="str">
            <v xml:space="preserve">046 </v>
          </cell>
        </row>
        <row r="898">
          <cell r="A898" t="str">
            <v>H4760PF</v>
          </cell>
          <cell r="B898" t="e">
            <v>#N/A</v>
          </cell>
          <cell r="C898" t="str">
            <v xml:space="preserve">ULTRASOUND MFG        </v>
          </cell>
          <cell r="D898">
            <v>-7703.89</v>
          </cell>
          <cell r="E898">
            <v>-252.13189330715105</v>
          </cell>
          <cell r="F898">
            <v>0</v>
          </cell>
          <cell r="G898">
            <v>-7703.89</v>
          </cell>
          <cell r="H898">
            <v>-7703.89</v>
          </cell>
          <cell r="I898">
            <v>0</v>
          </cell>
          <cell r="J898">
            <v>0</v>
          </cell>
          <cell r="K898">
            <v>0</v>
          </cell>
          <cell r="L898">
            <v>0</v>
          </cell>
          <cell r="M898">
            <v>0</v>
          </cell>
          <cell r="N898">
            <v>0</v>
          </cell>
          <cell r="O898">
            <v>30.555</v>
          </cell>
          <cell r="P898">
            <v>30.555</v>
          </cell>
          <cell r="Q898" t="str">
            <v xml:space="preserve">CATALOG ITEM                </v>
          </cell>
          <cell r="R898" t="str">
            <v xml:space="preserve">039 </v>
          </cell>
        </row>
        <row r="899">
          <cell r="A899" t="str">
            <v>H4760PH</v>
          </cell>
          <cell r="B899" t="e">
            <v>#N/A</v>
          </cell>
          <cell r="C899" t="str">
            <v xml:space="preserve">Demo-U/S              </v>
          </cell>
          <cell r="D899">
            <v>6108.8</v>
          </cell>
          <cell r="E899">
            <v>0</v>
          </cell>
          <cell r="F899">
            <v>6108.8</v>
          </cell>
          <cell r="G899">
            <v>0</v>
          </cell>
          <cell r="H899">
            <v>0</v>
          </cell>
          <cell r="I899">
            <v>0</v>
          </cell>
          <cell r="J899">
            <v>0</v>
          </cell>
          <cell r="K899">
            <v>0</v>
          </cell>
          <cell r="L899">
            <v>0</v>
          </cell>
          <cell r="M899">
            <v>0</v>
          </cell>
          <cell r="N899">
            <v>0</v>
          </cell>
          <cell r="O899">
            <v>152.72</v>
          </cell>
          <cell r="P899">
            <v>152.72</v>
          </cell>
          <cell r="Q899" t="str">
            <v xml:space="preserve">PROBE HOLDER                </v>
          </cell>
          <cell r="R899" t="str">
            <v xml:space="preserve">038 </v>
          </cell>
        </row>
        <row r="900">
          <cell r="A900" t="str">
            <v>H4760SA</v>
          </cell>
          <cell r="B900" t="e">
            <v>#N/A</v>
          </cell>
          <cell r="C900" t="str">
            <v xml:space="preserve">Demo-U/S              </v>
          </cell>
          <cell r="D900">
            <v>-5080.6099999999997</v>
          </cell>
          <cell r="E900">
            <v>0</v>
          </cell>
          <cell r="F900">
            <v>0</v>
          </cell>
          <cell r="G900">
            <v>-5080.6099999999997</v>
          </cell>
          <cell r="H900">
            <v>-1390.83</v>
          </cell>
          <cell r="I900">
            <v>0</v>
          </cell>
          <cell r="J900">
            <v>0</v>
          </cell>
          <cell r="K900">
            <v>0</v>
          </cell>
          <cell r="L900">
            <v>-3689.78</v>
          </cell>
          <cell r="M900">
            <v>0</v>
          </cell>
          <cell r="N900">
            <v>0</v>
          </cell>
          <cell r="O900">
            <v>6977.85</v>
          </cell>
          <cell r="P900">
            <v>1149.4749999999999</v>
          </cell>
          <cell r="Q900" t="str">
            <v xml:space="preserve">CATALOG ITEM                </v>
          </cell>
          <cell r="R900" t="str">
            <v xml:space="preserve">039 </v>
          </cell>
        </row>
        <row r="901">
          <cell r="A901" t="str">
            <v>H4760SA</v>
          </cell>
          <cell r="B901" t="e">
            <v>#N/A</v>
          </cell>
          <cell r="C901" t="str">
            <v xml:space="preserve">ULTRASOUND MFG        </v>
          </cell>
          <cell r="D901">
            <v>-33208.019999999997</v>
          </cell>
          <cell r="E901">
            <v>-28.889727919267493</v>
          </cell>
          <cell r="F901">
            <v>0</v>
          </cell>
          <cell r="G901">
            <v>-33208.019999999997</v>
          </cell>
          <cell r="H901">
            <v>-33208.019999999997</v>
          </cell>
          <cell r="I901">
            <v>0</v>
          </cell>
          <cell r="J901">
            <v>0</v>
          </cell>
          <cell r="K901">
            <v>0</v>
          </cell>
          <cell r="L901">
            <v>0</v>
          </cell>
          <cell r="M901">
            <v>0</v>
          </cell>
          <cell r="N901">
            <v>0</v>
          </cell>
          <cell r="O901">
            <v>6977.85</v>
          </cell>
          <cell r="P901">
            <v>1149.4749999999999</v>
          </cell>
          <cell r="Q901" t="str">
            <v xml:space="preserve">CATALOG ITEM                </v>
          </cell>
          <cell r="R901" t="str">
            <v xml:space="preserve">039 </v>
          </cell>
        </row>
        <row r="902">
          <cell r="A902" t="str">
            <v>H4760SB</v>
          </cell>
          <cell r="B902" t="e">
            <v>#N/A</v>
          </cell>
          <cell r="C902" t="str">
            <v xml:space="preserve">ULTRASOUND MFG        </v>
          </cell>
          <cell r="D902">
            <v>-17816.68</v>
          </cell>
          <cell r="E902">
            <v>-6.9934138968777733</v>
          </cell>
          <cell r="F902">
            <v>0</v>
          </cell>
          <cell r="G902">
            <v>-17816.68</v>
          </cell>
          <cell r="H902">
            <v>-17816.68</v>
          </cell>
          <cell r="I902">
            <v>0</v>
          </cell>
          <cell r="J902">
            <v>0</v>
          </cell>
          <cell r="K902">
            <v>0</v>
          </cell>
          <cell r="L902">
            <v>0</v>
          </cell>
          <cell r="M902">
            <v>0</v>
          </cell>
          <cell r="N902">
            <v>0</v>
          </cell>
          <cell r="O902">
            <v>2547.6370000000002</v>
          </cell>
          <cell r="P902">
            <v>2547.6370000000002</v>
          </cell>
          <cell r="Q902" t="str">
            <v xml:space="preserve">CATALOG ITEM                </v>
          </cell>
          <cell r="R902" t="str">
            <v xml:space="preserve">039 </v>
          </cell>
        </row>
        <row r="903">
          <cell r="A903" t="str">
            <v>H4760TH</v>
          </cell>
          <cell r="B903" t="e">
            <v>#N/A</v>
          </cell>
          <cell r="C903" t="str">
            <v xml:space="preserve">ULTRASOUND MFG        </v>
          </cell>
          <cell r="D903">
            <v>-6906.53</v>
          </cell>
          <cell r="E903">
            <v>-226.03600065455734</v>
          </cell>
          <cell r="F903">
            <v>0</v>
          </cell>
          <cell r="G903">
            <v>-6906.53</v>
          </cell>
          <cell r="H903">
            <v>-6906.53</v>
          </cell>
          <cell r="I903">
            <v>0</v>
          </cell>
          <cell r="J903">
            <v>0</v>
          </cell>
          <cell r="K903">
            <v>0</v>
          </cell>
          <cell r="L903">
            <v>0</v>
          </cell>
          <cell r="M903">
            <v>0</v>
          </cell>
          <cell r="N903">
            <v>0</v>
          </cell>
          <cell r="O903">
            <v>30.555</v>
          </cell>
          <cell r="P903">
            <v>30.555</v>
          </cell>
          <cell r="Q903" t="str">
            <v xml:space="preserve">CATALOG ITEM                </v>
          </cell>
          <cell r="R903" t="str">
            <v xml:space="preserve">046 </v>
          </cell>
        </row>
        <row r="904">
          <cell r="A904" t="str">
            <v>H4799JA</v>
          </cell>
          <cell r="B904" t="e">
            <v>#N/A</v>
          </cell>
          <cell r="C904" t="str">
            <v xml:space="preserve">ULTRASOUND DIST       </v>
          </cell>
          <cell r="D904">
            <v>-198189.41</v>
          </cell>
          <cell r="E904" t="e">
            <v>#N/A</v>
          </cell>
          <cell r="F904">
            <v>0</v>
          </cell>
          <cell r="G904">
            <v>-198189.41</v>
          </cell>
          <cell r="H904">
            <v>-126.16</v>
          </cell>
          <cell r="I904">
            <v>0</v>
          </cell>
          <cell r="J904">
            <v>0</v>
          </cell>
          <cell r="K904">
            <v>0</v>
          </cell>
          <cell r="L904">
            <v>-198063.25</v>
          </cell>
          <cell r="M904">
            <v>0</v>
          </cell>
          <cell r="N904">
            <v>0</v>
          </cell>
          <cell r="O904">
            <v>2200</v>
          </cell>
          <cell r="P904">
            <v>1.0049999999999999</v>
          </cell>
          <cell r="Q904" t="str">
            <v xml:space="preserve">APPLICATIONS                </v>
          </cell>
          <cell r="R904" t="str">
            <v xml:space="preserve">039 </v>
          </cell>
        </row>
        <row r="905">
          <cell r="A905" t="str">
            <v>H4799JA</v>
          </cell>
          <cell r="B905" t="e">
            <v>#N/A</v>
          </cell>
          <cell r="C905" t="str">
            <v xml:space="preserve">INTL ULTRA            </v>
          </cell>
          <cell r="D905">
            <v>-24085.96</v>
          </cell>
          <cell r="F905">
            <v>0</v>
          </cell>
          <cell r="G905">
            <v>-24085.96</v>
          </cell>
          <cell r="H905">
            <v>127.17</v>
          </cell>
          <cell r="I905">
            <v>0</v>
          </cell>
          <cell r="J905">
            <v>0</v>
          </cell>
          <cell r="K905">
            <v>0</v>
          </cell>
          <cell r="L905">
            <v>-24212.12</v>
          </cell>
          <cell r="M905">
            <v>0</v>
          </cell>
          <cell r="N905">
            <v>-1.01</v>
          </cell>
          <cell r="O905">
            <v>2200</v>
          </cell>
          <cell r="P905">
            <v>1.0049999999999999</v>
          </cell>
          <cell r="Q905" t="str">
            <v xml:space="preserve">APPLICATIONS                </v>
          </cell>
          <cell r="R905" t="str">
            <v xml:space="preserve">039 </v>
          </cell>
        </row>
        <row r="906">
          <cell r="A906" t="str">
            <v>H4799JA</v>
          </cell>
          <cell r="B906" t="e">
            <v>#N/A</v>
          </cell>
          <cell r="C906" t="str">
            <v xml:space="preserve">Demo-U/S              </v>
          </cell>
          <cell r="D906">
            <v>-195830.2</v>
          </cell>
          <cell r="E906">
            <v>0</v>
          </cell>
          <cell r="F906">
            <v>0</v>
          </cell>
          <cell r="G906">
            <v>-195830.2</v>
          </cell>
          <cell r="H906">
            <v>-1.01</v>
          </cell>
          <cell r="I906">
            <v>0</v>
          </cell>
          <cell r="J906">
            <v>0</v>
          </cell>
          <cell r="K906">
            <v>0</v>
          </cell>
          <cell r="L906">
            <v>-195829.19</v>
          </cell>
          <cell r="M906">
            <v>0</v>
          </cell>
          <cell r="N906">
            <v>0</v>
          </cell>
          <cell r="O906">
            <v>2200</v>
          </cell>
          <cell r="P906">
            <v>1.0049999999999999</v>
          </cell>
          <cell r="Q906" t="str">
            <v xml:space="preserve">APPLICATIONS                </v>
          </cell>
          <cell r="R906" t="str">
            <v xml:space="preserve">039 </v>
          </cell>
        </row>
        <row r="907">
          <cell r="A907" t="str">
            <v>H4799JB</v>
          </cell>
          <cell r="B907" t="e">
            <v>#N/A</v>
          </cell>
          <cell r="C907" t="str">
            <v xml:space="preserve">ULTRASOUND DIST       </v>
          </cell>
          <cell r="D907">
            <v>-114141.77</v>
          </cell>
          <cell r="E907" t="e">
            <v>#N/A</v>
          </cell>
          <cell r="F907">
            <v>0</v>
          </cell>
          <cell r="G907">
            <v>-114141.77</v>
          </cell>
          <cell r="H907">
            <v>-73.73</v>
          </cell>
          <cell r="I907">
            <v>0</v>
          </cell>
          <cell r="J907">
            <v>0</v>
          </cell>
          <cell r="K907">
            <v>0</v>
          </cell>
          <cell r="L907">
            <v>-114068.04</v>
          </cell>
          <cell r="M907">
            <v>0</v>
          </cell>
          <cell r="N907">
            <v>0</v>
          </cell>
          <cell r="O907">
            <v>1000</v>
          </cell>
          <cell r="P907">
            <v>1.0049999999999999</v>
          </cell>
          <cell r="Q907" t="str">
            <v xml:space="preserve">APPLICATIONS                </v>
          </cell>
          <cell r="R907" t="str">
            <v xml:space="preserve">039 </v>
          </cell>
        </row>
        <row r="908">
          <cell r="A908" t="str">
            <v>H4799JB</v>
          </cell>
          <cell r="B908" t="e">
            <v>#N/A</v>
          </cell>
          <cell r="C908" t="str">
            <v xml:space="preserve">FIELD-U/S             </v>
          </cell>
          <cell r="D908">
            <v>-5968.08</v>
          </cell>
          <cell r="F908">
            <v>0</v>
          </cell>
          <cell r="G908">
            <v>-5968.08</v>
          </cell>
          <cell r="H908">
            <v>1.01</v>
          </cell>
          <cell r="I908">
            <v>0</v>
          </cell>
          <cell r="J908">
            <v>0</v>
          </cell>
          <cell r="K908">
            <v>0</v>
          </cell>
          <cell r="L908">
            <v>-5969.09</v>
          </cell>
          <cell r="M908">
            <v>0</v>
          </cell>
          <cell r="N908">
            <v>0</v>
          </cell>
          <cell r="O908">
            <v>1000</v>
          </cell>
          <cell r="P908">
            <v>1.0049999999999999</v>
          </cell>
          <cell r="Q908" t="str">
            <v xml:space="preserve">APPLICATIONS                </v>
          </cell>
          <cell r="R908" t="str">
            <v xml:space="preserve">039 </v>
          </cell>
        </row>
        <row r="909">
          <cell r="A909" t="str">
            <v>H4799JB</v>
          </cell>
          <cell r="B909" t="e">
            <v>#N/A</v>
          </cell>
          <cell r="C909" t="str">
            <v xml:space="preserve">INTL ULTRA            </v>
          </cell>
          <cell r="D909">
            <v>-16928.29</v>
          </cell>
          <cell r="F909">
            <v>0</v>
          </cell>
          <cell r="G909">
            <v>-16928.29</v>
          </cell>
          <cell r="H909">
            <v>72.72</v>
          </cell>
          <cell r="I909">
            <v>0</v>
          </cell>
          <cell r="J909">
            <v>0</v>
          </cell>
          <cell r="K909">
            <v>0</v>
          </cell>
          <cell r="L909">
            <v>-17001.009999999998</v>
          </cell>
          <cell r="M909">
            <v>0</v>
          </cell>
          <cell r="N909">
            <v>0</v>
          </cell>
          <cell r="O909">
            <v>1000</v>
          </cell>
          <cell r="P909">
            <v>1.0049999999999999</v>
          </cell>
          <cell r="Q909" t="str">
            <v xml:space="preserve">APPLICATIONS                </v>
          </cell>
          <cell r="R909" t="str">
            <v xml:space="preserve">039 </v>
          </cell>
        </row>
        <row r="910">
          <cell r="A910" t="str">
            <v>H4799JB</v>
          </cell>
          <cell r="B910" t="e">
            <v>#N/A</v>
          </cell>
          <cell r="C910" t="str">
            <v xml:space="preserve">Demo-U/S              </v>
          </cell>
          <cell r="D910">
            <v>-55011.08</v>
          </cell>
          <cell r="E910">
            <v>0</v>
          </cell>
          <cell r="F910">
            <v>0</v>
          </cell>
          <cell r="G910">
            <v>-55011.08</v>
          </cell>
          <cell r="H910">
            <v>-1.01</v>
          </cell>
          <cell r="I910">
            <v>0</v>
          </cell>
          <cell r="J910">
            <v>0</v>
          </cell>
          <cell r="K910">
            <v>0</v>
          </cell>
          <cell r="L910">
            <v>-55010.07</v>
          </cell>
          <cell r="M910">
            <v>0</v>
          </cell>
          <cell r="N910">
            <v>0</v>
          </cell>
          <cell r="O910">
            <v>1000</v>
          </cell>
          <cell r="P910">
            <v>1.0049999999999999</v>
          </cell>
          <cell r="Q910" t="str">
            <v xml:space="preserve">APPLICATIONS                </v>
          </cell>
          <cell r="R910" t="str">
            <v xml:space="preserve">039 </v>
          </cell>
        </row>
        <row r="911">
          <cell r="A911" t="str">
            <v>H4799JK</v>
          </cell>
          <cell r="B911" t="e">
            <v>#N/A</v>
          </cell>
          <cell r="C911" t="str">
            <v xml:space="preserve">ULTRASOUND DIST       </v>
          </cell>
          <cell r="D911">
            <v>-104420.14</v>
          </cell>
          <cell r="E911" t="e">
            <v>#N/A</v>
          </cell>
          <cell r="F911">
            <v>0</v>
          </cell>
          <cell r="G911">
            <v>-104420.14</v>
          </cell>
          <cell r="H911">
            <v>-15.1</v>
          </cell>
          <cell r="I911">
            <v>0</v>
          </cell>
          <cell r="J911">
            <v>0</v>
          </cell>
          <cell r="K911">
            <v>0</v>
          </cell>
          <cell r="L911">
            <v>-104405.04</v>
          </cell>
          <cell r="M911">
            <v>0</v>
          </cell>
          <cell r="N911">
            <v>0</v>
          </cell>
          <cell r="O911">
            <v>1800</v>
          </cell>
          <cell r="P911">
            <v>1.0049999999999999</v>
          </cell>
          <cell r="Q911" t="str">
            <v xml:space="preserve">APPLICATIONS                </v>
          </cell>
          <cell r="R911" t="str">
            <v xml:space="preserve">039 </v>
          </cell>
        </row>
        <row r="912">
          <cell r="A912" t="str">
            <v>H4799JK</v>
          </cell>
          <cell r="B912" t="e">
            <v>#N/A</v>
          </cell>
          <cell r="C912" t="str">
            <v xml:space="preserve">INTL ULTRA            </v>
          </cell>
          <cell r="D912">
            <v>-14388.93</v>
          </cell>
          <cell r="F912">
            <v>0</v>
          </cell>
          <cell r="G912">
            <v>-14388.93</v>
          </cell>
          <cell r="H912">
            <v>15.1</v>
          </cell>
          <cell r="I912">
            <v>0</v>
          </cell>
          <cell r="J912">
            <v>0</v>
          </cell>
          <cell r="K912">
            <v>0</v>
          </cell>
          <cell r="L912">
            <v>-14404.03</v>
          </cell>
          <cell r="M912">
            <v>0</v>
          </cell>
          <cell r="N912">
            <v>0</v>
          </cell>
          <cell r="O912">
            <v>1800</v>
          </cell>
          <cell r="P912">
            <v>1.0049999999999999</v>
          </cell>
          <cell r="Q912" t="str">
            <v xml:space="preserve">APPLICATIONS                </v>
          </cell>
          <cell r="R912" t="str">
            <v xml:space="preserve">039 </v>
          </cell>
        </row>
        <row r="913">
          <cell r="A913" t="str">
            <v>H4799JK</v>
          </cell>
          <cell r="B913" t="e">
            <v>#N/A</v>
          </cell>
          <cell r="C913" t="str">
            <v xml:space="preserve">Demo-U/S              </v>
          </cell>
          <cell r="D913">
            <v>-30603.02</v>
          </cell>
          <cell r="E913">
            <v>0</v>
          </cell>
          <cell r="F913">
            <v>0</v>
          </cell>
          <cell r="G913">
            <v>-30603.02</v>
          </cell>
          <cell r="H913">
            <v>0</v>
          </cell>
          <cell r="I913">
            <v>0</v>
          </cell>
          <cell r="J913">
            <v>0</v>
          </cell>
          <cell r="K913">
            <v>0</v>
          </cell>
          <cell r="L913">
            <v>-30603.02</v>
          </cell>
          <cell r="M913">
            <v>0</v>
          </cell>
          <cell r="N913">
            <v>0</v>
          </cell>
          <cell r="O913">
            <v>1800</v>
          </cell>
          <cell r="P913">
            <v>1.0049999999999999</v>
          </cell>
          <cell r="Q913" t="str">
            <v xml:space="preserve">APPLICATIONS                </v>
          </cell>
          <cell r="R913" t="str">
            <v xml:space="preserve">039 </v>
          </cell>
        </row>
        <row r="914">
          <cell r="A914" t="str">
            <v>H4800LG</v>
          </cell>
          <cell r="B914" t="str">
            <v>vivid 3 110</v>
          </cell>
          <cell r="C914" t="str">
            <v xml:space="preserve">Demo-U/S              </v>
          </cell>
          <cell r="D914">
            <v>157500</v>
          </cell>
          <cell r="E914">
            <v>0</v>
          </cell>
          <cell r="F914">
            <v>157500</v>
          </cell>
          <cell r="G914">
            <v>0</v>
          </cell>
          <cell r="H914">
            <v>0</v>
          </cell>
          <cell r="I914">
            <v>0</v>
          </cell>
          <cell r="J914">
            <v>0</v>
          </cell>
          <cell r="K914">
            <v>0</v>
          </cell>
          <cell r="L914">
            <v>0</v>
          </cell>
          <cell r="M914">
            <v>0</v>
          </cell>
          <cell r="N914">
            <v>0</v>
          </cell>
          <cell r="O914">
            <v>0</v>
          </cell>
          <cell r="P914">
            <v>0</v>
          </cell>
          <cell r="Q914" t="str">
            <v xml:space="preserve">                            </v>
          </cell>
          <cell r="R914" t="str">
            <v xml:space="preserve">    </v>
          </cell>
        </row>
        <row r="915">
          <cell r="A915" t="str">
            <v>H4800MH</v>
          </cell>
          <cell r="B915" t="e">
            <v>#N/A</v>
          </cell>
          <cell r="C915" t="str">
            <v xml:space="preserve">Demo-U/S              </v>
          </cell>
          <cell r="D915">
            <v>-5271.78</v>
          </cell>
          <cell r="E915">
            <v>0</v>
          </cell>
          <cell r="F915">
            <v>0</v>
          </cell>
          <cell r="G915">
            <v>-5271.78</v>
          </cell>
          <cell r="H915">
            <v>1241.79</v>
          </cell>
          <cell r="I915">
            <v>0</v>
          </cell>
          <cell r="J915">
            <v>0</v>
          </cell>
          <cell r="K915">
            <v>0</v>
          </cell>
          <cell r="L915">
            <v>-6856.57</v>
          </cell>
          <cell r="M915">
            <v>0</v>
          </cell>
          <cell r="N915">
            <v>343</v>
          </cell>
          <cell r="O915">
            <v>117.95</v>
          </cell>
          <cell r="P915">
            <v>164.697</v>
          </cell>
          <cell r="Q915" t="str">
            <v xml:space="preserve">ECG ADPT BOX                </v>
          </cell>
          <cell r="R915" t="str">
            <v xml:space="preserve">063 </v>
          </cell>
        </row>
        <row r="916">
          <cell r="A916" t="str">
            <v>H4800MH</v>
          </cell>
          <cell r="B916" t="e">
            <v>#N/A</v>
          </cell>
          <cell r="C916" t="str">
            <v xml:space="preserve">ULTRASOUND DIST       </v>
          </cell>
          <cell r="D916">
            <v>-8264.44</v>
          </cell>
          <cell r="E916">
            <v>709.32</v>
          </cell>
          <cell r="F916">
            <v>922.75</v>
          </cell>
          <cell r="G916">
            <v>-9187.19</v>
          </cell>
          <cell r="H916">
            <v>-6884.94</v>
          </cell>
          <cell r="I916">
            <v>0</v>
          </cell>
          <cell r="J916">
            <v>0</v>
          </cell>
          <cell r="K916">
            <v>14940.08</v>
          </cell>
          <cell r="L916">
            <v>-17242.330000000002</v>
          </cell>
          <cell r="M916">
            <v>0</v>
          </cell>
          <cell r="N916">
            <v>0</v>
          </cell>
          <cell r="O916">
            <v>117.95</v>
          </cell>
          <cell r="P916">
            <v>164.697</v>
          </cell>
          <cell r="Q916" t="str">
            <v xml:space="preserve">ECG ADPT BOX                </v>
          </cell>
          <cell r="R916" t="str">
            <v xml:space="preserve">063 </v>
          </cell>
        </row>
        <row r="917">
          <cell r="A917" t="str">
            <v>H4800NA</v>
          </cell>
          <cell r="B917" t="str">
            <v>system 5 w/echopack BT99</v>
          </cell>
          <cell r="C917" t="str">
            <v xml:space="preserve">Demo-U/S              </v>
          </cell>
          <cell r="D917">
            <v>638400</v>
          </cell>
          <cell r="E917">
            <v>0</v>
          </cell>
          <cell r="F917">
            <v>638400</v>
          </cell>
          <cell r="G917">
            <v>0</v>
          </cell>
          <cell r="H917">
            <v>0</v>
          </cell>
          <cell r="I917">
            <v>0</v>
          </cell>
          <cell r="J917">
            <v>0</v>
          </cell>
          <cell r="K917">
            <v>0</v>
          </cell>
          <cell r="L917">
            <v>0</v>
          </cell>
          <cell r="M917">
            <v>0</v>
          </cell>
          <cell r="N917">
            <v>0</v>
          </cell>
          <cell r="O917">
            <v>0</v>
          </cell>
          <cell r="P917">
            <v>0</v>
          </cell>
          <cell r="Q917" t="str">
            <v xml:space="preserve">                            </v>
          </cell>
          <cell r="R917" t="str">
            <v xml:space="preserve">    </v>
          </cell>
        </row>
        <row r="918">
          <cell r="A918" t="str">
            <v>H4800PA</v>
          </cell>
          <cell r="B918" t="e">
            <v>#N/A</v>
          </cell>
          <cell r="C918" t="str">
            <v xml:space="preserve">Demo-U/S              </v>
          </cell>
          <cell r="D918">
            <v>5613.93</v>
          </cell>
          <cell r="E918">
            <v>590</v>
          </cell>
          <cell r="F918">
            <v>5613.93</v>
          </cell>
          <cell r="G918">
            <v>0</v>
          </cell>
          <cell r="H918">
            <v>0</v>
          </cell>
          <cell r="I918">
            <v>0</v>
          </cell>
          <cell r="J918">
            <v>0</v>
          </cell>
          <cell r="K918">
            <v>0</v>
          </cell>
          <cell r="L918">
            <v>0</v>
          </cell>
          <cell r="M918">
            <v>0</v>
          </cell>
          <cell r="N918">
            <v>0</v>
          </cell>
          <cell r="O918">
            <v>295.47000000000003</v>
          </cell>
          <cell r="P918">
            <v>295.47000000000003</v>
          </cell>
          <cell r="Q918" t="str">
            <v xml:space="preserve">COVER V-5                   </v>
          </cell>
          <cell r="R918" t="str">
            <v xml:space="preserve">038 </v>
          </cell>
        </row>
        <row r="919">
          <cell r="A919" t="str">
            <v>H4800PA</v>
          </cell>
          <cell r="B919" t="e">
            <v>#N/A</v>
          </cell>
          <cell r="C919" t="str">
            <v xml:space="preserve">ULTRASOUND DIST       </v>
          </cell>
          <cell r="D919">
            <v>5613.93</v>
          </cell>
          <cell r="E919">
            <v>4136.58</v>
          </cell>
          <cell r="F919">
            <v>5613.93</v>
          </cell>
          <cell r="G919">
            <v>0</v>
          </cell>
          <cell r="H919">
            <v>0</v>
          </cell>
          <cell r="I919">
            <v>0</v>
          </cell>
          <cell r="J919">
            <v>0</v>
          </cell>
          <cell r="K919">
            <v>0</v>
          </cell>
          <cell r="L919">
            <v>0</v>
          </cell>
          <cell r="M919">
            <v>0</v>
          </cell>
          <cell r="N919">
            <v>0</v>
          </cell>
          <cell r="O919">
            <v>295.47000000000003</v>
          </cell>
          <cell r="P919">
            <v>295.47000000000003</v>
          </cell>
          <cell r="Q919" t="str">
            <v xml:space="preserve">COVER V-5                   </v>
          </cell>
          <cell r="R919" t="str">
            <v xml:space="preserve">038 </v>
          </cell>
        </row>
        <row r="920">
          <cell r="A920" t="str">
            <v>H4800PB</v>
          </cell>
          <cell r="B920" t="str">
            <v>GREY COVER FOR CONSOLE</v>
          </cell>
          <cell r="C920" t="str">
            <v xml:space="preserve">Demo-U/S              </v>
          </cell>
          <cell r="D920">
            <v>7091.28</v>
          </cell>
          <cell r="E920">
            <v>3835</v>
          </cell>
          <cell r="F920">
            <v>4727.5200000000004</v>
          </cell>
          <cell r="G920">
            <v>2363.7600000000002</v>
          </cell>
          <cell r="H920">
            <v>5318.46</v>
          </cell>
          <cell r="I920">
            <v>0</v>
          </cell>
          <cell r="J920">
            <v>0</v>
          </cell>
          <cell r="K920">
            <v>0</v>
          </cell>
          <cell r="L920">
            <v>-2954.7</v>
          </cell>
          <cell r="M920">
            <v>0</v>
          </cell>
          <cell r="N920">
            <v>0</v>
          </cell>
          <cell r="O920">
            <v>295.47000000000003</v>
          </cell>
          <cell r="P920">
            <v>295.47000000000003</v>
          </cell>
          <cell r="Q920" t="str">
            <v xml:space="preserve">COVER V-3                   </v>
          </cell>
          <cell r="R920" t="str">
            <v xml:space="preserve">038 </v>
          </cell>
        </row>
        <row r="921">
          <cell r="A921" t="str">
            <v>H4800PB</v>
          </cell>
          <cell r="B921" t="str">
            <v>GREY COVER FOR CONSOLE</v>
          </cell>
          <cell r="C921" t="str">
            <v xml:space="preserve">ULTRASOUND DIST       </v>
          </cell>
          <cell r="D921">
            <v>7047.18</v>
          </cell>
          <cell r="E921">
            <v>8864.1</v>
          </cell>
          <cell r="F921">
            <v>2068.29</v>
          </cell>
          <cell r="G921">
            <v>4978.8900000000003</v>
          </cell>
          <cell r="H921">
            <v>-5318.46</v>
          </cell>
          <cell r="I921">
            <v>0</v>
          </cell>
          <cell r="J921">
            <v>0</v>
          </cell>
          <cell r="K921">
            <v>11774.7</v>
          </cell>
          <cell r="L921">
            <v>-1477.35</v>
          </cell>
          <cell r="M921">
            <v>0</v>
          </cell>
          <cell r="N921">
            <v>0</v>
          </cell>
          <cell r="O921">
            <v>295.47000000000003</v>
          </cell>
          <cell r="P921">
            <v>295.47000000000003</v>
          </cell>
          <cell r="Q921" t="str">
            <v xml:space="preserve">COVER V-3                   </v>
          </cell>
          <cell r="R921" t="str">
            <v xml:space="preserve">038 </v>
          </cell>
        </row>
        <row r="922">
          <cell r="A922" t="str">
            <v>H4800PC</v>
          </cell>
          <cell r="B922" t="e">
            <v>#N/A</v>
          </cell>
          <cell r="C922" t="str">
            <v xml:space="preserve">Demo-U/S              </v>
          </cell>
          <cell r="D922">
            <v>9660.06</v>
          </cell>
          <cell r="E922">
            <v>4296</v>
          </cell>
          <cell r="F922">
            <v>9660.06</v>
          </cell>
          <cell r="G922">
            <v>0</v>
          </cell>
          <cell r="H922">
            <v>0</v>
          </cell>
          <cell r="I922">
            <v>0</v>
          </cell>
          <cell r="J922">
            <v>0</v>
          </cell>
          <cell r="K922">
            <v>0</v>
          </cell>
          <cell r="L922">
            <v>0</v>
          </cell>
          <cell r="M922">
            <v>0</v>
          </cell>
          <cell r="N922">
            <v>0</v>
          </cell>
          <cell r="O922">
            <v>357.78</v>
          </cell>
          <cell r="P922">
            <v>357.78</v>
          </cell>
          <cell r="Q922" t="str">
            <v xml:space="preserve">COVER SYS-V                 </v>
          </cell>
          <cell r="R922" t="str">
            <v xml:space="preserve">038 </v>
          </cell>
        </row>
        <row r="923">
          <cell r="A923" t="str">
            <v>H4800PG</v>
          </cell>
          <cell r="B923" t="str">
            <v>ULTRASOUND/VIVID 5</v>
          </cell>
          <cell r="C923" t="str">
            <v xml:space="preserve">Demo-U/S              </v>
          </cell>
          <cell r="D923">
            <v>106400</v>
          </cell>
          <cell r="E923">
            <v>0</v>
          </cell>
          <cell r="F923">
            <v>106400</v>
          </cell>
          <cell r="G923">
            <v>0</v>
          </cell>
          <cell r="H923">
            <v>0</v>
          </cell>
          <cell r="I923">
            <v>0</v>
          </cell>
          <cell r="J923">
            <v>0</v>
          </cell>
          <cell r="K923">
            <v>0</v>
          </cell>
          <cell r="L923">
            <v>0</v>
          </cell>
          <cell r="M923">
            <v>0</v>
          </cell>
          <cell r="N923">
            <v>0</v>
          </cell>
          <cell r="O923">
            <v>0</v>
          </cell>
          <cell r="P923">
            <v>0</v>
          </cell>
          <cell r="Q923" t="str">
            <v xml:space="preserve">                            </v>
          </cell>
          <cell r="R923" t="str">
            <v xml:space="preserve">    </v>
          </cell>
        </row>
        <row r="924">
          <cell r="A924" t="str">
            <v>H4800PK</v>
          </cell>
          <cell r="B924" t="e">
            <v>#N/A</v>
          </cell>
          <cell r="C924" t="str">
            <v xml:space="preserve">ULTRASOUND DIST       </v>
          </cell>
          <cell r="D924">
            <v>9484.6</v>
          </cell>
          <cell r="E924">
            <v>9813.65</v>
          </cell>
          <cell r="F924">
            <v>0</v>
          </cell>
          <cell r="G924">
            <v>9484.6</v>
          </cell>
          <cell r="H924">
            <v>0</v>
          </cell>
          <cell r="I924">
            <v>0</v>
          </cell>
          <cell r="J924">
            <v>0</v>
          </cell>
          <cell r="K924">
            <v>9765</v>
          </cell>
          <cell r="L924">
            <v>-280.39999999999998</v>
          </cell>
          <cell r="M924">
            <v>0</v>
          </cell>
          <cell r="N924">
            <v>0</v>
          </cell>
          <cell r="O924">
            <v>280.39499999999998</v>
          </cell>
          <cell r="P924">
            <v>280.39499999999998</v>
          </cell>
          <cell r="Q924" t="str">
            <v xml:space="preserve">COVER F/V7                  </v>
          </cell>
          <cell r="R924" t="str">
            <v xml:space="preserve">038 </v>
          </cell>
        </row>
        <row r="925">
          <cell r="A925" t="str">
            <v>H4800RE</v>
          </cell>
          <cell r="B925" t="str">
            <v>TISSUE TRACKING ACQUISITION</v>
          </cell>
          <cell r="C925" t="str">
            <v xml:space="preserve">Demo-U/S              </v>
          </cell>
          <cell r="D925">
            <v>69005.289999999994</v>
          </cell>
          <cell r="E925">
            <v>0</v>
          </cell>
          <cell r="F925">
            <v>69005.289999999994</v>
          </cell>
          <cell r="G925">
            <v>0</v>
          </cell>
          <cell r="H925">
            <v>0</v>
          </cell>
          <cell r="I925">
            <v>0</v>
          </cell>
          <cell r="J925">
            <v>0</v>
          </cell>
          <cell r="K925">
            <v>0</v>
          </cell>
          <cell r="L925">
            <v>0</v>
          </cell>
          <cell r="M925">
            <v>0</v>
          </cell>
          <cell r="N925">
            <v>0</v>
          </cell>
          <cell r="O925">
            <v>0</v>
          </cell>
          <cell r="P925">
            <v>0</v>
          </cell>
          <cell r="Q925" t="str">
            <v xml:space="preserve">                            </v>
          </cell>
          <cell r="R925" t="str">
            <v xml:space="preserve">    </v>
          </cell>
        </row>
        <row r="926">
          <cell r="A926" t="str">
            <v>H4800RF</v>
          </cell>
          <cell r="B926" t="e">
            <v>#N/A</v>
          </cell>
          <cell r="C926" t="str">
            <v xml:space="preserve">Demo-U/S              </v>
          </cell>
          <cell r="D926">
            <v>69005.289999999994</v>
          </cell>
          <cell r="E926">
            <v>0</v>
          </cell>
          <cell r="F926">
            <v>69005.289999999994</v>
          </cell>
          <cell r="G926">
            <v>0</v>
          </cell>
          <cell r="H926">
            <v>0</v>
          </cell>
          <cell r="I926">
            <v>0</v>
          </cell>
          <cell r="J926">
            <v>0</v>
          </cell>
          <cell r="K926">
            <v>0</v>
          </cell>
          <cell r="L926">
            <v>0</v>
          </cell>
          <cell r="M926">
            <v>0</v>
          </cell>
          <cell r="N926">
            <v>0</v>
          </cell>
          <cell r="O926">
            <v>0</v>
          </cell>
          <cell r="P926">
            <v>0</v>
          </cell>
          <cell r="Q926" t="str">
            <v xml:space="preserve">                            </v>
          </cell>
          <cell r="R926" t="str">
            <v xml:space="preserve">    </v>
          </cell>
        </row>
        <row r="927">
          <cell r="A927" t="str">
            <v>H4800RJ</v>
          </cell>
          <cell r="B927" t="str">
            <v>echopack 6.3</v>
          </cell>
          <cell r="C927" t="str">
            <v xml:space="preserve">Demo-U/S              </v>
          </cell>
          <cell r="D927">
            <v>157500</v>
          </cell>
          <cell r="E927">
            <v>0</v>
          </cell>
          <cell r="F927">
            <v>157500</v>
          </cell>
          <cell r="G927">
            <v>0</v>
          </cell>
          <cell r="H927">
            <v>0</v>
          </cell>
          <cell r="I927">
            <v>0</v>
          </cell>
          <cell r="J927">
            <v>0</v>
          </cell>
          <cell r="K927">
            <v>0</v>
          </cell>
          <cell r="L927">
            <v>0</v>
          </cell>
          <cell r="M927">
            <v>0</v>
          </cell>
          <cell r="N927">
            <v>0</v>
          </cell>
          <cell r="O927">
            <v>0</v>
          </cell>
          <cell r="P927">
            <v>0</v>
          </cell>
          <cell r="Q927" t="str">
            <v xml:space="preserve">                            </v>
          </cell>
          <cell r="R927" t="str">
            <v xml:space="preserve">    </v>
          </cell>
        </row>
        <row r="928">
          <cell r="A928" t="str">
            <v>H4800TC</v>
          </cell>
          <cell r="B928" t="e">
            <v>#N/A</v>
          </cell>
          <cell r="C928" t="str">
            <v xml:space="preserve">Demo-U/S              </v>
          </cell>
          <cell r="D928">
            <v>8071.16</v>
          </cell>
          <cell r="E928">
            <v>0</v>
          </cell>
          <cell r="F928">
            <v>8071.16</v>
          </cell>
          <cell r="G928">
            <v>0</v>
          </cell>
          <cell r="H928">
            <v>0</v>
          </cell>
          <cell r="I928">
            <v>0</v>
          </cell>
          <cell r="J928">
            <v>0</v>
          </cell>
          <cell r="K928">
            <v>0</v>
          </cell>
          <cell r="L928">
            <v>0</v>
          </cell>
          <cell r="M928">
            <v>0</v>
          </cell>
          <cell r="N928">
            <v>0</v>
          </cell>
          <cell r="O928">
            <v>8071.1549999999997</v>
          </cell>
          <cell r="P928">
            <v>8071.1549999999997</v>
          </cell>
          <cell r="Q928" t="str">
            <v xml:space="preserve">ECHO HARDWARE               </v>
          </cell>
          <cell r="R928" t="str">
            <v xml:space="preserve">038 </v>
          </cell>
        </row>
        <row r="929">
          <cell r="A929" t="str">
            <v>H4800ZG</v>
          </cell>
          <cell r="B929" t="e">
            <v>#N/A</v>
          </cell>
          <cell r="C929" t="str">
            <v xml:space="preserve">ULTRASOUND DIST       </v>
          </cell>
          <cell r="D929">
            <v>5111.7</v>
          </cell>
          <cell r="E929" t="e">
            <v>#N/A</v>
          </cell>
          <cell r="F929">
            <v>3565.72</v>
          </cell>
          <cell r="G929">
            <v>1545.98</v>
          </cell>
          <cell r="H929">
            <v>0</v>
          </cell>
          <cell r="I929">
            <v>0</v>
          </cell>
          <cell r="J929">
            <v>0</v>
          </cell>
          <cell r="K929">
            <v>6483.12</v>
          </cell>
          <cell r="L929">
            <v>-4937.1400000000003</v>
          </cell>
          <cell r="M929">
            <v>0</v>
          </cell>
          <cell r="N929">
            <v>0</v>
          </cell>
          <cell r="O929">
            <v>295.38</v>
          </cell>
          <cell r="P929">
            <v>399.04300000000001</v>
          </cell>
          <cell r="Q929" t="str">
            <v xml:space="preserve">AFFL ITEM                   </v>
          </cell>
          <cell r="R929" t="str">
            <v xml:space="preserve">059 </v>
          </cell>
        </row>
        <row r="930">
          <cell r="A930" t="str">
            <v>H4811JC</v>
          </cell>
          <cell r="B930" t="str">
            <v>system 5 w/echopack standard config</v>
          </cell>
          <cell r="C930" t="str">
            <v xml:space="preserve">Demo-U/S              </v>
          </cell>
          <cell r="D930">
            <v>467700.66</v>
          </cell>
          <cell r="E930">
            <v>0</v>
          </cell>
          <cell r="F930">
            <v>467700.66</v>
          </cell>
          <cell r="G930">
            <v>0</v>
          </cell>
          <cell r="H930">
            <v>0</v>
          </cell>
          <cell r="I930">
            <v>0</v>
          </cell>
          <cell r="J930">
            <v>0</v>
          </cell>
          <cell r="K930">
            <v>0</v>
          </cell>
          <cell r="L930">
            <v>0</v>
          </cell>
          <cell r="M930">
            <v>0</v>
          </cell>
          <cell r="N930">
            <v>0</v>
          </cell>
          <cell r="O930">
            <v>0</v>
          </cell>
          <cell r="P930">
            <v>0</v>
          </cell>
          <cell r="Q930" t="str">
            <v xml:space="preserve">                            </v>
          </cell>
          <cell r="R930" t="str">
            <v xml:space="preserve">    </v>
          </cell>
        </row>
        <row r="931">
          <cell r="A931" t="str">
            <v>H4811JD</v>
          </cell>
          <cell r="B931" t="e">
            <v>#N/A</v>
          </cell>
          <cell r="C931" t="str">
            <v xml:space="preserve">ULTRASOUND DIST       </v>
          </cell>
          <cell r="D931">
            <v>-14301</v>
          </cell>
          <cell r="E931" t="e">
            <v>#N/A</v>
          </cell>
          <cell r="F931">
            <v>0</v>
          </cell>
          <cell r="G931">
            <v>-14301</v>
          </cell>
          <cell r="H931">
            <v>0</v>
          </cell>
          <cell r="I931">
            <v>0</v>
          </cell>
          <cell r="J931">
            <v>0</v>
          </cell>
          <cell r="K931">
            <v>0</v>
          </cell>
          <cell r="L931">
            <v>-14301</v>
          </cell>
          <cell r="M931">
            <v>0</v>
          </cell>
          <cell r="N931">
            <v>0</v>
          </cell>
          <cell r="O931">
            <v>0</v>
          </cell>
          <cell r="P931">
            <v>0</v>
          </cell>
          <cell r="Q931" t="str">
            <v xml:space="preserve">                            </v>
          </cell>
          <cell r="R931" t="str">
            <v xml:space="preserve">    </v>
          </cell>
        </row>
        <row r="932">
          <cell r="A932" t="str">
            <v>H4811JD</v>
          </cell>
          <cell r="B932" t="e">
            <v>#N/A</v>
          </cell>
          <cell r="C932" t="str">
            <v xml:space="preserve">Demo-U/S              </v>
          </cell>
          <cell r="D932">
            <v>70541</v>
          </cell>
          <cell r="E932">
            <v>0</v>
          </cell>
          <cell r="F932">
            <v>70541</v>
          </cell>
          <cell r="G932">
            <v>0</v>
          </cell>
          <cell r="H932">
            <v>0</v>
          </cell>
          <cell r="I932">
            <v>0</v>
          </cell>
          <cell r="J932">
            <v>0</v>
          </cell>
          <cell r="K932">
            <v>0</v>
          </cell>
          <cell r="L932">
            <v>0</v>
          </cell>
          <cell r="M932">
            <v>0</v>
          </cell>
          <cell r="N932">
            <v>0</v>
          </cell>
          <cell r="O932">
            <v>0</v>
          </cell>
          <cell r="P932">
            <v>0</v>
          </cell>
          <cell r="Q932" t="str">
            <v xml:space="preserve">                            </v>
          </cell>
          <cell r="R932" t="str">
            <v xml:space="preserve">    </v>
          </cell>
        </row>
        <row r="933">
          <cell r="A933" t="str">
            <v>H4812JB</v>
          </cell>
          <cell r="B933" t="e">
            <v>#N/A</v>
          </cell>
          <cell r="C933" t="str">
            <v xml:space="preserve">Demo-U/S              </v>
          </cell>
          <cell r="D933">
            <v>19956.060000000001</v>
          </cell>
          <cell r="E933">
            <v>0</v>
          </cell>
          <cell r="F933">
            <v>0</v>
          </cell>
          <cell r="G933">
            <v>19956.060000000001</v>
          </cell>
          <cell r="H933">
            <v>0</v>
          </cell>
          <cell r="I933">
            <v>0</v>
          </cell>
          <cell r="J933">
            <v>0</v>
          </cell>
          <cell r="K933">
            <v>0</v>
          </cell>
          <cell r="L933">
            <v>0</v>
          </cell>
          <cell r="M933">
            <v>0</v>
          </cell>
          <cell r="N933">
            <v>19956.060000000001</v>
          </cell>
          <cell r="O933">
            <v>4780.28</v>
          </cell>
          <cell r="P933">
            <v>6632.3649999999998</v>
          </cell>
          <cell r="Q933" t="str">
            <v xml:space="preserve">AFFL ITEM                   </v>
          </cell>
          <cell r="R933" t="str">
            <v xml:space="preserve">063 </v>
          </cell>
        </row>
        <row r="934">
          <cell r="A934" t="str">
            <v>H4812JB</v>
          </cell>
          <cell r="B934" t="e">
            <v>#N/A</v>
          </cell>
          <cell r="C934" t="str">
            <v xml:space="preserve">Consign-U/S           </v>
          </cell>
          <cell r="D934">
            <v>9797.06</v>
          </cell>
          <cell r="F934">
            <v>29753.119999999999</v>
          </cell>
          <cell r="G934">
            <v>-19956.060000000001</v>
          </cell>
          <cell r="H934">
            <v>0</v>
          </cell>
          <cell r="I934">
            <v>0</v>
          </cell>
          <cell r="J934">
            <v>0</v>
          </cell>
          <cell r="K934">
            <v>0</v>
          </cell>
          <cell r="L934">
            <v>0</v>
          </cell>
          <cell r="M934">
            <v>0</v>
          </cell>
          <cell r="N934">
            <v>-19956.060000000001</v>
          </cell>
          <cell r="O934">
            <v>4780.28</v>
          </cell>
          <cell r="P934">
            <v>6632.3649999999998</v>
          </cell>
          <cell r="Q934" t="str">
            <v xml:space="preserve">AFFL ITEM                   </v>
          </cell>
          <cell r="R934" t="str">
            <v xml:space="preserve">063 </v>
          </cell>
        </row>
        <row r="935">
          <cell r="A935" t="str">
            <v>H4814JB</v>
          </cell>
          <cell r="B935" t="str">
            <v>dvu fa810 256 channel</v>
          </cell>
          <cell r="C935" t="str">
            <v xml:space="preserve">Demo-U/S              </v>
          </cell>
          <cell r="D935">
            <v>119711.49</v>
          </cell>
          <cell r="E935">
            <v>0</v>
          </cell>
          <cell r="F935">
            <v>0</v>
          </cell>
          <cell r="G935">
            <v>119711.49</v>
          </cell>
          <cell r="H935">
            <v>0</v>
          </cell>
          <cell r="I935">
            <v>0</v>
          </cell>
          <cell r="J935">
            <v>0</v>
          </cell>
          <cell r="K935">
            <v>0</v>
          </cell>
          <cell r="L935">
            <v>0</v>
          </cell>
          <cell r="M935">
            <v>0</v>
          </cell>
          <cell r="N935">
            <v>119711.49</v>
          </cell>
          <cell r="O935">
            <v>28663.21</v>
          </cell>
          <cell r="P935">
            <v>39830.332000000002</v>
          </cell>
          <cell r="Q935" t="str">
            <v xml:space="preserve">AFFL ITEM                   </v>
          </cell>
          <cell r="R935" t="str">
            <v xml:space="preserve">063 </v>
          </cell>
        </row>
        <row r="936">
          <cell r="A936" t="str">
            <v>H4814JB</v>
          </cell>
          <cell r="B936" t="e">
            <v>#N/A</v>
          </cell>
          <cell r="C936" t="str">
            <v xml:space="preserve">Consign-U/S           </v>
          </cell>
          <cell r="D936">
            <v>51663.83</v>
          </cell>
          <cell r="F936">
            <v>171375.32</v>
          </cell>
          <cell r="G936">
            <v>-119711.49</v>
          </cell>
          <cell r="H936">
            <v>0</v>
          </cell>
          <cell r="I936">
            <v>0</v>
          </cell>
          <cell r="J936">
            <v>0</v>
          </cell>
          <cell r="K936">
            <v>0</v>
          </cell>
          <cell r="L936">
            <v>0</v>
          </cell>
          <cell r="M936">
            <v>0</v>
          </cell>
          <cell r="N936">
            <v>-119711.49</v>
          </cell>
          <cell r="O936">
            <v>28663.21</v>
          </cell>
          <cell r="P936">
            <v>39830.332000000002</v>
          </cell>
          <cell r="Q936" t="str">
            <v xml:space="preserve">AFFL ITEM                   </v>
          </cell>
          <cell r="R936" t="str">
            <v xml:space="preserve">063 </v>
          </cell>
        </row>
        <row r="937">
          <cell r="A937" t="str">
            <v>H4820JR</v>
          </cell>
          <cell r="B937" t="e">
            <v>#N/A</v>
          </cell>
          <cell r="C937" t="str">
            <v xml:space="preserve">Demo-U/S              </v>
          </cell>
          <cell r="D937">
            <v>18184.830000000002</v>
          </cell>
          <cell r="E937">
            <v>0</v>
          </cell>
          <cell r="F937">
            <v>18184.830000000002</v>
          </cell>
          <cell r="G937">
            <v>0</v>
          </cell>
          <cell r="H937">
            <v>0</v>
          </cell>
          <cell r="I937">
            <v>0</v>
          </cell>
          <cell r="J937">
            <v>0</v>
          </cell>
          <cell r="K937">
            <v>0</v>
          </cell>
          <cell r="L937">
            <v>0</v>
          </cell>
          <cell r="M937">
            <v>0</v>
          </cell>
          <cell r="N937">
            <v>0</v>
          </cell>
          <cell r="O937">
            <v>0</v>
          </cell>
          <cell r="P937">
            <v>0</v>
          </cell>
          <cell r="Q937" t="str">
            <v xml:space="preserve">                            </v>
          </cell>
          <cell r="R937" t="str">
            <v xml:space="preserve">    </v>
          </cell>
        </row>
        <row r="938">
          <cell r="A938" t="str">
            <v>H4820KC</v>
          </cell>
          <cell r="B938" t="e">
            <v>#N/A</v>
          </cell>
          <cell r="C938" t="str">
            <v xml:space="preserve">Demo-U/S              </v>
          </cell>
          <cell r="D938">
            <v>-9149.5</v>
          </cell>
          <cell r="E938">
            <v>0</v>
          </cell>
          <cell r="F938">
            <v>0</v>
          </cell>
          <cell r="G938">
            <v>-9149.5</v>
          </cell>
          <cell r="H938">
            <v>1793.75</v>
          </cell>
          <cell r="I938">
            <v>0</v>
          </cell>
          <cell r="J938">
            <v>0</v>
          </cell>
          <cell r="K938">
            <v>0</v>
          </cell>
          <cell r="L938">
            <v>-16233.55</v>
          </cell>
          <cell r="M938">
            <v>0</v>
          </cell>
          <cell r="N938">
            <v>5290.3</v>
          </cell>
          <cell r="O938">
            <v>44.9</v>
          </cell>
          <cell r="P938">
            <v>1793.75</v>
          </cell>
          <cell r="Q938" t="str">
            <v xml:space="preserve">EP STREE                    </v>
          </cell>
          <cell r="R938" t="str">
            <v xml:space="preserve">064 </v>
          </cell>
        </row>
        <row r="939">
          <cell r="A939" t="str">
            <v>H4820KC</v>
          </cell>
          <cell r="B939" t="e">
            <v>#N/A</v>
          </cell>
          <cell r="C939" t="str">
            <v xml:space="preserve">ULTRASOUND DIST       </v>
          </cell>
          <cell r="D939">
            <v>-21936.83</v>
          </cell>
          <cell r="E939">
            <v>269.39999999999998</v>
          </cell>
          <cell r="F939">
            <v>0</v>
          </cell>
          <cell r="G939">
            <v>-21936.83</v>
          </cell>
          <cell r="H939">
            <v>-26818.75</v>
          </cell>
          <cell r="I939">
            <v>0</v>
          </cell>
          <cell r="J939">
            <v>0</v>
          </cell>
          <cell r="K939">
            <v>46138.17</v>
          </cell>
          <cell r="L939">
            <v>-41256.25</v>
          </cell>
          <cell r="M939">
            <v>0</v>
          </cell>
          <cell r="N939">
            <v>0</v>
          </cell>
          <cell r="O939">
            <v>44.9</v>
          </cell>
          <cell r="P939">
            <v>1793.75</v>
          </cell>
          <cell r="Q939" t="str">
            <v xml:space="preserve">EP STREE                    </v>
          </cell>
          <cell r="R939" t="str">
            <v xml:space="preserve">064 </v>
          </cell>
        </row>
        <row r="940">
          <cell r="A940" t="str">
            <v>H4820KK</v>
          </cell>
          <cell r="B940" t="e">
            <v>#N/A</v>
          </cell>
          <cell r="C940" t="str">
            <v xml:space="preserve">ULTRASOUND DIST       </v>
          </cell>
          <cell r="D940">
            <v>23139.37</v>
          </cell>
          <cell r="E940">
            <v>851.24</v>
          </cell>
          <cell r="F940">
            <v>30852.5</v>
          </cell>
          <cell r="G940">
            <v>-7713.13</v>
          </cell>
          <cell r="H940">
            <v>0</v>
          </cell>
          <cell r="I940">
            <v>0</v>
          </cell>
          <cell r="J940">
            <v>0</v>
          </cell>
          <cell r="K940">
            <v>0</v>
          </cell>
          <cell r="L940">
            <v>-7713.13</v>
          </cell>
          <cell r="M940">
            <v>0</v>
          </cell>
          <cell r="N940">
            <v>0</v>
          </cell>
          <cell r="O940">
            <v>212.82</v>
          </cell>
          <cell r="P940">
            <v>7713.125</v>
          </cell>
          <cell r="Q940" t="str">
            <v xml:space="preserve">ECHO SERVER                 </v>
          </cell>
          <cell r="R940" t="str">
            <v xml:space="preserve">064 </v>
          </cell>
        </row>
        <row r="941">
          <cell r="A941" t="str">
            <v>H4820KL</v>
          </cell>
          <cell r="B941" t="e">
            <v>#N/A</v>
          </cell>
          <cell r="C941" t="str">
            <v xml:space="preserve">ULTRASOUND DIST       </v>
          </cell>
          <cell r="D941">
            <v>17343.78</v>
          </cell>
          <cell r="E941">
            <v>11443.88</v>
          </cell>
          <cell r="F941">
            <v>17343.78</v>
          </cell>
          <cell r="G941">
            <v>0</v>
          </cell>
          <cell r="H941">
            <v>0</v>
          </cell>
          <cell r="I941">
            <v>0</v>
          </cell>
          <cell r="J941">
            <v>0</v>
          </cell>
          <cell r="K941">
            <v>0</v>
          </cell>
          <cell r="L941">
            <v>0</v>
          </cell>
          <cell r="M941">
            <v>0</v>
          </cell>
          <cell r="N941">
            <v>0</v>
          </cell>
          <cell r="O941">
            <v>2869.52</v>
          </cell>
          <cell r="P941">
            <v>3985.8249999999998</v>
          </cell>
          <cell r="Q941" t="str">
            <v xml:space="preserve">3D SENSOR                   </v>
          </cell>
          <cell r="R941" t="str">
            <v xml:space="preserve">063 </v>
          </cell>
        </row>
        <row r="942">
          <cell r="A942" t="str">
            <v>H4820KN</v>
          </cell>
          <cell r="B942" t="e">
            <v>#N/A</v>
          </cell>
          <cell r="C942" t="str">
            <v xml:space="preserve">Demo-U/S              </v>
          </cell>
          <cell r="D942">
            <v>9758</v>
          </cell>
          <cell r="E942">
            <v>0</v>
          </cell>
          <cell r="F942">
            <v>0</v>
          </cell>
          <cell r="G942">
            <v>9758</v>
          </cell>
          <cell r="H942">
            <v>4879</v>
          </cell>
          <cell r="I942">
            <v>0</v>
          </cell>
          <cell r="J942">
            <v>0</v>
          </cell>
          <cell r="K942">
            <v>0</v>
          </cell>
          <cell r="L942">
            <v>0</v>
          </cell>
          <cell r="M942">
            <v>0</v>
          </cell>
          <cell r="N942">
            <v>4879</v>
          </cell>
          <cell r="O942">
            <v>4981.1400000000003</v>
          </cell>
          <cell r="P942">
            <v>4879</v>
          </cell>
          <cell r="Q942" t="str">
            <v xml:space="preserve">HARMONIC OPT                </v>
          </cell>
          <cell r="R942" t="str">
            <v xml:space="preserve">064 </v>
          </cell>
        </row>
        <row r="943">
          <cell r="A943" t="str">
            <v>H4820KP</v>
          </cell>
          <cell r="B943" t="e">
            <v>#N/A</v>
          </cell>
          <cell r="C943" t="str">
            <v xml:space="preserve">Demo-U/S              </v>
          </cell>
          <cell r="D943">
            <v>9758</v>
          </cell>
          <cell r="E943">
            <v>0</v>
          </cell>
          <cell r="F943">
            <v>0</v>
          </cell>
          <cell r="G943">
            <v>9758</v>
          </cell>
          <cell r="H943">
            <v>4879</v>
          </cell>
          <cell r="I943">
            <v>0</v>
          </cell>
          <cell r="J943">
            <v>0</v>
          </cell>
          <cell r="K943">
            <v>0</v>
          </cell>
          <cell r="L943">
            <v>0</v>
          </cell>
          <cell r="M943">
            <v>0</v>
          </cell>
          <cell r="N943">
            <v>4879</v>
          </cell>
          <cell r="O943">
            <v>4879</v>
          </cell>
          <cell r="P943">
            <v>4879</v>
          </cell>
          <cell r="Q943" t="str">
            <v xml:space="preserve">RF OPT                      </v>
          </cell>
          <cell r="R943" t="str">
            <v xml:space="preserve">064 </v>
          </cell>
        </row>
        <row r="944">
          <cell r="A944" t="str">
            <v>H48301B</v>
          </cell>
          <cell r="B944" t="str">
            <v>Probe</v>
          </cell>
          <cell r="C944" t="str">
            <v xml:space="preserve">ULTRASOUND DIST       </v>
          </cell>
          <cell r="D944">
            <v>-89348.09</v>
          </cell>
          <cell r="E944" t="e">
            <v>#N/A</v>
          </cell>
          <cell r="F944">
            <v>0</v>
          </cell>
          <cell r="G944">
            <v>-89348.09</v>
          </cell>
          <cell r="H944">
            <v>-111685.1</v>
          </cell>
          <cell r="I944">
            <v>0</v>
          </cell>
          <cell r="J944">
            <v>0</v>
          </cell>
          <cell r="K944">
            <v>45324.62</v>
          </cell>
          <cell r="L944">
            <v>-22337.02</v>
          </cell>
          <cell r="M944">
            <v>0</v>
          </cell>
          <cell r="N944">
            <v>-650.59</v>
          </cell>
          <cell r="O944">
            <v>7496.43</v>
          </cell>
          <cell r="P944">
            <v>9872.9030000000002</v>
          </cell>
          <cell r="Q944" t="str">
            <v xml:space="preserve">AFFL ITEM                   </v>
          </cell>
          <cell r="R944" t="str">
            <v xml:space="preserve">063 </v>
          </cell>
        </row>
        <row r="945">
          <cell r="A945" t="str">
            <v>H48301B</v>
          </cell>
          <cell r="B945" t="str">
            <v>Probe</v>
          </cell>
          <cell r="C945" t="str">
            <v xml:space="preserve">INTL ULTRA            </v>
          </cell>
          <cell r="D945">
            <v>44674.04</v>
          </cell>
          <cell r="F945">
            <v>0</v>
          </cell>
          <cell r="G945">
            <v>44674.04</v>
          </cell>
          <cell r="H945">
            <v>67011.06</v>
          </cell>
          <cell r="I945">
            <v>0</v>
          </cell>
          <cell r="J945">
            <v>0</v>
          </cell>
          <cell r="K945">
            <v>0</v>
          </cell>
          <cell r="L945">
            <v>-22337.02</v>
          </cell>
          <cell r="M945">
            <v>0</v>
          </cell>
          <cell r="N945">
            <v>0</v>
          </cell>
          <cell r="O945">
            <v>7496.43</v>
          </cell>
          <cell r="P945">
            <v>9872.9030000000002</v>
          </cell>
          <cell r="Q945" t="str">
            <v xml:space="preserve">AFFL ITEM                   </v>
          </cell>
          <cell r="R945" t="str">
            <v xml:space="preserve">063 </v>
          </cell>
        </row>
        <row r="946">
          <cell r="A946" t="str">
            <v>H48301B</v>
          </cell>
          <cell r="B946" t="str">
            <v>Probe</v>
          </cell>
          <cell r="C946" t="str">
            <v xml:space="preserve">FIELD-U/S             </v>
          </cell>
          <cell r="D946">
            <v>42082.83</v>
          </cell>
          <cell r="F946">
            <v>0</v>
          </cell>
          <cell r="G946">
            <v>42082.83</v>
          </cell>
          <cell r="H946">
            <v>42082.83</v>
          </cell>
          <cell r="I946">
            <v>0</v>
          </cell>
          <cell r="J946">
            <v>0</v>
          </cell>
          <cell r="K946">
            <v>0</v>
          </cell>
          <cell r="L946">
            <v>0</v>
          </cell>
          <cell r="M946">
            <v>0</v>
          </cell>
          <cell r="N946">
            <v>0</v>
          </cell>
          <cell r="O946">
            <v>7496.43</v>
          </cell>
          <cell r="P946">
            <v>9872.9030000000002</v>
          </cell>
          <cell r="Q946" t="str">
            <v xml:space="preserve">AFFL ITEM                   </v>
          </cell>
          <cell r="R946" t="str">
            <v xml:space="preserve">063 </v>
          </cell>
        </row>
        <row r="947">
          <cell r="A947" t="str">
            <v>H4830JB</v>
          </cell>
          <cell r="B947" t="e">
            <v>#N/A</v>
          </cell>
          <cell r="C947" t="str">
            <v xml:space="preserve">ULTRASOUND DIST       </v>
          </cell>
          <cell r="D947">
            <v>8817</v>
          </cell>
          <cell r="E947">
            <v>7472.99</v>
          </cell>
          <cell r="F947">
            <v>8817</v>
          </cell>
          <cell r="G947">
            <v>0</v>
          </cell>
          <cell r="H947">
            <v>0</v>
          </cell>
          <cell r="I947">
            <v>0</v>
          </cell>
          <cell r="J947">
            <v>0</v>
          </cell>
          <cell r="K947">
            <v>0</v>
          </cell>
          <cell r="L947">
            <v>0</v>
          </cell>
          <cell r="M947">
            <v>0</v>
          </cell>
          <cell r="N947">
            <v>0</v>
          </cell>
          <cell r="O947">
            <v>1062.01</v>
          </cell>
          <cell r="P947">
            <v>1487.306</v>
          </cell>
          <cell r="Q947" t="str">
            <v xml:space="preserve">APA PROBE                   </v>
          </cell>
          <cell r="R947" t="str">
            <v xml:space="preserve">063 </v>
          </cell>
        </row>
        <row r="948">
          <cell r="A948" t="str">
            <v>H4830JC</v>
          </cell>
          <cell r="B948" t="e">
            <v>#N/A</v>
          </cell>
          <cell r="C948" t="str">
            <v xml:space="preserve">ULTRASOUND DIST       </v>
          </cell>
          <cell r="D948">
            <v>21225.040000000001</v>
          </cell>
          <cell r="E948">
            <v>17597.12</v>
          </cell>
          <cell r="F948">
            <v>21225.040000000001</v>
          </cell>
          <cell r="G948">
            <v>0</v>
          </cell>
          <cell r="H948">
            <v>0</v>
          </cell>
          <cell r="I948">
            <v>0</v>
          </cell>
          <cell r="J948">
            <v>0</v>
          </cell>
          <cell r="K948">
            <v>0</v>
          </cell>
          <cell r="L948">
            <v>0</v>
          </cell>
          <cell r="M948">
            <v>0</v>
          </cell>
          <cell r="N948">
            <v>0</v>
          </cell>
          <cell r="O948">
            <v>1092.9000000000001</v>
          </cell>
          <cell r="P948">
            <v>1532.242</v>
          </cell>
          <cell r="Q948" t="str">
            <v xml:space="preserve">APA PROBE                   </v>
          </cell>
          <cell r="R948" t="str">
            <v xml:space="preserve">063 </v>
          </cell>
        </row>
        <row r="949">
          <cell r="A949" t="str">
            <v>H4830JD</v>
          </cell>
          <cell r="B949" t="e">
            <v>#N/A</v>
          </cell>
          <cell r="C949" t="str">
            <v xml:space="preserve">ULTRASOUND DIST       </v>
          </cell>
          <cell r="D949">
            <v>7197.1</v>
          </cell>
          <cell r="E949">
            <v>6363.3</v>
          </cell>
          <cell r="F949">
            <v>7197.1</v>
          </cell>
          <cell r="G949">
            <v>0</v>
          </cell>
          <cell r="H949">
            <v>0</v>
          </cell>
          <cell r="I949">
            <v>0</v>
          </cell>
          <cell r="J949">
            <v>0</v>
          </cell>
          <cell r="K949">
            <v>0</v>
          </cell>
          <cell r="L949">
            <v>0</v>
          </cell>
          <cell r="M949">
            <v>0</v>
          </cell>
          <cell r="N949">
            <v>0</v>
          </cell>
          <cell r="O949">
            <v>1060.55</v>
          </cell>
          <cell r="P949">
            <v>1199.5170000000001</v>
          </cell>
          <cell r="Q949" t="str">
            <v xml:space="preserve">APA PROBE                   </v>
          </cell>
          <cell r="R949" t="str">
            <v xml:space="preserve">063 </v>
          </cell>
        </row>
        <row r="950">
          <cell r="A950" t="str">
            <v>H4830JE</v>
          </cell>
          <cell r="B950" t="str">
            <v>PEDOF PROBE (D2P)</v>
          </cell>
          <cell r="C950" t="str">
            <v xml:space="preserve">Demo-U/S              </v>
          </cell>
          <cell r="D950">
            <v>17080.88</v>
          </cell>
          <cell r="E950">
            <v>9509.2649999999994</v>
          </cell>
          <cell r="F950">
            <v>13995.76</v>
          </cell>
          <cell r="G950">
            <v>3085.12</v>
          </cell>
          <cell r="H950">
            <v>20417.54</v>
          </cell>
          <cell r="I950">
            <v>0</v>
          </cell>
          <cell r="J950">
            <v>0</v>
          </cell>
          <cell r="K950">
            <v>0</v>
          </cell>
          <cell r="L950">
            <v>-17524.37</v>
          </cell>
          <cell r="M950">
            <v>0</v>
          </cell>
          <cell r="N950">
            <v>191.95</v>
          </cell>
          <cell r="O950">
            <v>184.28</v>
          </cell>
          <cell r="P950">
            <v>257.26499999999999</v>
          </cell>
          <cell r="Q950" t="str">
            <v xml:space="preserve">PEDOF PROBE                 </v>
          </cell>
          <cell r="R950" t="str">
            <v xml:space="preserve">063 </v>
          </cell>
        </row>
        <row r="951">
          <cell r="A951" t="str">
            <v>H4830JS</v>
          </cell>
          <cell r="B951" t="str">
            <v>H4830JS</v>
          </cell>
          <cell r="C951" t="str">
            <v xml:space="preserve">Demo-U/S              </v>
          </cell>
          <cell r="D951">
            <v>29129.15</v>
          </cell>
          <cell r="E951">
            <v>19570.664000000001</v>
          </cell>
          <cell r="F951">
            <v>35169.14</v>
          </cell>
          <cell r="G951">
            <v>-6039.99</v>
          </cell>
          <cell r="H951">
            <v>0</v>
          </cell>
          <cell r="I951">
            <v>0</v>
          </cell>
          <cell r="J951">
            <v>0</v>
          </cell>
          <cell r="K951">
            <v>0</v>
          </cell>
          <cell r="L951">
            <v>-7295.62</v>
          </cell>
          <cell r="M951">
            <v>0</v>
          </cell>
          <cell r="N951">
            <v>1255.6300000000001</v>
          </cell>
          <cell r="O951">
            <v>1188.95</v>
          </cell>
          <cell r="P951">
            <v>33.332000000000001</v>
          </cell>
          <cell r="Q951" t="str">
            <v xml:space="preserve">PROBE                       </v>
          </cell>
          <cell r="R951" t="str">
            <v xml:space="preserve">054 </v>
          </cell>
        </row>
        <row r="952">
          <cell r="A952" t="str">
            <v>H4830JS</v>
          </cell>
          <cell r="B952" t="str">
            <v>H4830JS</v>
          </cell>
          <cell r="C952" t="str">
            <v xml:space="preserve">Consign-U/S           </v>
          </cell>
          <cell r="D952">
            <v>6020.75</v>
          </cell>
          <cell r="F952">
            <v>7276.38</v>
          </cell>
          <cell r="G952">
            <v>-1255.6300000000001</v>
          </cell>
          <cell r="H952">
            <v>0</v>
          </cell>
          <cell r="I952">
            <v>0</v>
          </cell>
          <cell r="J952">
            <v>0</v>
          </cell>
          <cell r="K952">
            <v>0</v>
          </cell>
          <cell r="L952">
            <v>0</v>
          </cell>
          <cell r="M952">
            <v>0</v>
          </cell>
          <cell r="N952">
            <v>-1255.6300000000001</v>
          </cell>
          <cell r="O952">
            <v>1188.95</v>
          </cell>
          <cell r="P952">
            <v>33.332000000000001</v>
          </cell>
          <cell r="Q952" t="str">
            <v xml:space="preserve">PROBE                       </v>
          </cell>
          <cell r="R952" t="str">
            <v xml:space="preserve">054 </v>
          </cell>
        </row>
        <row r="953">
          <cell r="A953" t="str">
            <v>H4830JS</v>
          </cell>
          <cell r="B953" t="str">
            <v>H4830JS</v>
          </cell>
          <cell r="C953" t="str">
            <v xml:space="preserve">ULTRASOUND DIST       </v>
          </cell>
          <cell r="D953">
            <v>-15068.22</v>
          </cell>
          <cell r="E953">
            <v>8364.86</v>
          </cell>
          <cell r="F953">
            <v>9701.83</v>
          </cell>
          <cell r="G953">
            <v>-24770.05</v>
          </cell>
          <cell r="H953">
            <v>-13412.62</v>
          </cell>
          <cell r="I953">
            <v>0</v>
          </cell>
          <cell r="J953">
            <v>0</v>
          </cell>
          <cell r="K953">
            <v>5654.13</v>
          </cell>
          <cell r="L953">
            <v>-17011.560000000001</v>
          </cell>
          <cell r="M953">
            <v>0</v>
          </cell>
          <cell r="N953">
            <v>0</v>
          </cell>
          <cell r="O953">
            <v>1188.95</v>
          </cell>
          <cell r="P953">
            <v>33.332000000000001</v>
          </cell>
          <cell r="Q953" t="str">
            <v xml:space="preserve">PROBE                       </v>
          </cell>
          <cell r="R953" t="str">
            <v xml:space="preserve">054 </v>
          </cell>
        </row>
        <row r="954">
          <cell r="A954" t="str">
            <v>H4830JW</v>
          </cell>
          <cell r="B954" t="str">
            <v>3.5 MHZ FPA 96 ELEMENTS</v>
          </cell>
          <cell r="C954" t="str">
            <v xml:space="preserve">Demo-U/S              </v>
          </cell>
          <cell r="D954">
            <v>68589.38</v>
          </cell>
          <cell r="E954">
            <v>43319.373000000007</v>
          </cell>
          <cell r="F954">
            <v>64464.2</v>
          </cell>
          <cell r="G954">
            <v>4125.18</v>
          </cell>
          <cell r="H954">
            <v>0</v>
          </cell>
          <cell r="I954">
            <v>0</v>
          </cell>
          <cell r="J954">
            <v>0</v>
          </cell>
          <cell r="K954">
            <v>0</v>
          </cell>
          <cell r="L954">
            <v>0</v>
          </cell>
          <cell r="M954">
            <v>0</v>
          </cell>
          <cell r="N954">
            <v>4125.18</v>
          </cell>
          <cell r="O954">
            <v>1791.2</v>
          </cell>
          <cell r="P954">
            <v>2062.5970000000002</v>
          </cell>
          <cell r="Q954" t="str">
            <v xml:space="preserve">PROBE                       </v>
          </cell>
          <cell r="R954" t="str">
            <v xml:space="preserve">054 </v>
          </cell>
        </row>
        <row r="955">
          <cell r="A955" t="str">
            <v>H4830JW</v>
          </cell>
          <cell r="B955" t="str">
            <v>3.5 MHZ FPA 96 ELEMENTS</v>
          </cell>
          <cell r="C955" t="str">
            <v xml:space="preserve">ULTRASOUND DIST       </v>
          </cell>
          <cell r="D955">
            <v>-21902.94</v>
          </cell>
          <cell r="E955">
            <v>12600.91</v>
          </cell>
          <cell r="F955">
            <v>11874.98</v>
          </cell>
          <cell r="G955">
            <v>-33777.919999999998</v>
          </cell>
          <cell r="H955">
            <v>-1545.82</v>
          </cell>
          <cell r="I955">
            <v>0</v>
          </cell>
          <cell r="J955">
            <v>0</v>
          </cell>
          <cell r="K955">
            <v>-27142.82</v>
          </cell>
          <cell r="L955">
            <v>-5089.28</v>
          </cell>
          <cell r="M955">
            <v>0</v>
          </cell>
          <cell r="N955">
            <v>0</v>
          </cell>
          <cell r="O955">
            <v>1791.2</v>
          </cell>
          <cell r="P955">
            <v>2062.5970000000002</v>
          </cell>
          <cell r="Q955" t="str">
            <v xml:space="preserve">PROBE                       </v>
          </cell>
          <cell r="R955" t="str">
            <v xml:space="preserve">054 </v>
          </cell>
        </row>
        <row r="956">
          <cell r="A956" t="str">
            <v>H4830JX</v>
          </cell>
          <cell r="B956" t="str">
            <v>5.0 MHz FPA 128 elements 1A</v>
          </cell>
          <cell r="C956" t="str">
            <v xml:space="preserve">ULTRASOUND DIST       </v>
          </cell>
          <cell r="D956">
            <v>-38646.99</v>
          </cell>
          <cell r="E956" t="e">
            <v>#N/A</v>
          </cell>
          <cell r="F956">
            <v>0</v>
          </cell>
          <cell r="G956">
            <v>-38646.99</v>
          </cell>
          <cell r="H956">
            <v>-28452.3</v>
          </cell>
          <cell r="I956">
            <v>0</v>
          </cell>
          <cell r="J956">
            <v>0</v>
          </cell>
          <cell r="K956">
            <v>-10194.69</v>
          </cell>
          <cell r="L956">
            <v>0</v>
          </cell>
          <cell r="M956">
            <v>0</v>
          </cell>
          <cell r="N956">
            <v>0</v>
          </cell>
          <cell r="O956">
            <v>2054.92</v>
          </cell>
          <cell r="P956">
            <v>2807.9470000000001</v>
          </cell>
          <cell r="Q956" t="str">
            <v xml:space="preserve">ARRAY PROBE                 </v>
          </cell>
          <cell r="R956" t="str">
            <v xml:space="preserve">063 </v>
          </cell>
        </row>
        <row r="957">
          <cell r="A957" t="str">
            <v>H4830JX</v>
          </cell>
          <cell r="B957" t="str">
            <v>5.0 MHz FPA 128 elements 1A</v>
          </cell>
          <cell r="C957" t="str">
            <v xml:space="preserve">Demo-U/S              </v>
          </cell>
          <cell r="D957">
            <v>116635.97</v>
          </cell>
          <cell r="E957">
            <v>56159.364000000001</v>
          </cell>
          <cell r="F957">
            <v>119443.92</v>
          </cell>
          <cell r="G957">
            <v>-2807.95</v>
          </cell>
          <cell r="H957">
            <v>0</v>
          </cell>
          <cell r="I957">
            <v>0</v>
          </cell>
          <cell r="J957">
            <v>0</v>
          </cell>
          <cell r="K957">
            <v>0</v>
          </cell>
          <cell r="L957">
            <v>-2807.95</v>
          </cell>
          <cell r="M957">
            <v>0</v>
          </cell>
          <cell r="N957">
            <v>0</v>
          </cell>
          <cell r="O957">
            <v>2054.92</v>
          </cell>
          <cell r="P957">
            <v>2807.9470000000001</v>
          </cell>
          <cell r="Q957" t="str">
            <v xml:space="preserve">ARRAY PROBE                 </v>
          </cell>
          <cell r="R957" t="str">
            <v xml:space="preserve">063 </v>
          </cell>
        </row>
        <row r="958">
          <cell r="A958" t="str">
            <v>H4830JY</v>
          </cell>
          <cell r="B958" t="e">
            <v>#N/A</v>
          </cell>
          <cell r="C958" t="str">
            <v xml:space="preserve">Demo-U/S              </v>
          </cell>
          <cell r="D958">
            <v>68367.34</v>
          </cell>
          <cell r="E958">
            <v>59633.303999999996</v>
          </cell>
          <cell r="F958">
            <v>69972.63</v>
          </cell>
          <cell r="G958">
            <v>-1605.29</v>
          </cell>
          <cell r="H958">
            <v>0</v>
          </cell>
          <cell r="I958">
            <v>0</v>
          </cell>
          <cell r="J958">
            <v>0</v>
          </cell>
          <cell r="K958">
            <v>0</v>
          </cell>
          <cell r="L958">
            <v>-3588.32</v>
          </cell>
          <cell r="M958">
            <v>0</v>
          </cell>
          <cell r="N958">
            <v>1983.03</v>
          </cell>
          <cell r="O958">
            <v>1730.08</v>
          </cell>
          <cell r="P958">
            <v>1987.752</v>
          </cell>
          <cell r="Q958" t="str">
            <v xml:space="preserve">PROBE                       </v>
          </cell>
          <cell r="R958" t="str">
            <v xml:space="preserve">054 </v>
          </cell>
        </row>
        <row r="959">
          <cell r="A959" t="str">
            <v>H4830JY</v>
          </cell>
          <cell r="B959" t="e">
            <v>#N/A</v>
          </cell>
          <cell r="C959" t="str">
            <v xml:space="preserve">ULTRASOUND DIST       </v>
          </cell>
          <cell r="D959">
            <v>-13916.33</v>
          </cell>
          <cell r="E959">
            <v>12143.6</v>
          </cell>
          <cell r="F959">
            <v>7176.68</v>
          </cell>
          <cell r="G959">
            <v>-21093.01</v>
          </cell>
          <cell r="H959">
            <v>-8652.26</v>
          </cell>
          <cell r="I959">
            <v>0</v>
          </cell>
          <cell r="J959">
            <v>0</v>
          </cell>
          <cell r="K959">
            <v>-8852.43</v>
          </cell>
          <cell r="L959">
            <v>-3588.32</v>
          </cell>
          <cell r="M959">
            <v>0</v>
          </cell>
          <cell r="N959">
            <v>0</v>
          </cell>
          <cell r="O959">
            <v>1730.08</v>
          </cell>
          <cell r="P959">
            <v>1987.752</v>
          </cell>
          <cell r="Q959" t="str">
            <v xml:space="preserve">PROBE                       </v>
          </cell>
          <cell r="R959" t="str">
            <v xml:space="preserve">054 </v>
          </cell>
        </row>
        <row r="960">
          <cell r="A960" t="str">
            <v>H4830JZ</v>
          </cell>
          <cell r="B960" t="str">
            <v>10 FLA Probe</v>
          </cell>
          <cell r="C960" t="str">
            <v xml:space="preserve">Demo-U/S              </v>
          </cell>
          <cell r="D960">
            <v>83967.49</v>
          </cell>
          <cell r="E960">
            <v>29529.255000000001</v>
          </cell>
          <cell r="F960">
            <v>83908.02</v>
          </cell>
          <cell r="G960">
            <v>59.47</v>
          </cell>
          <cell r="H960">
            <v>0</v>
          </cell>
          <cell r="I960">
            <v>0</v>
          </cell>
          <cell r="J960">
            <v>0</v>
          </cell>
          <cell r="K960">
            <v>0</v>
          </cell>
          <cell r="L960">
            <v>-2893.38</v>
          </cell>
          <cell r="M960">
            <v>0</v>
          </cell>
          <cell r="N960">
            <v>2952.85</v>
          </cell>
          <cell r="O960">
            <v>2118.0700000000002</v>
          </cell>
          <cell r="P960">
            <v>2952.8510000000001</v>
          </cell>
          <cell r="Q960" t="str">
            <v xml:space="preserve">ARRAY PROBE                 </v>
          </cell>
          <cell r="R960" t="str">
            <v xml:space="preserve">063 </v>
          </cell>
        </row>
        <row r="961">
          <cell r="A961" t="str">
            <v>H4830JZ</v>
          </cell>
          <cell r="B961" t="str">
            <v>10 FLA Probe</v>
          </cell>
          <cell r="C961" t="str">
            <v xml:space="preserve">ULTRASOUND DIST       </v>
          </cell>
          <cell r="D961">
            <v>-38672.800000000003</v>
          </cell>
          <cell r="E961">
            <v>14836.64</v>
          </cell>
          <cell r="F961">
            <v>11573.52</v>
          </cell>
          <cell r="G961">
            <v>-50246.32</v>
          </cell>
          <cell r="H961">
            <v>-16773.13</v>
          </cell>
          <cell r="I961">
            <v>0</v>
          </cell>
          <cell r="J961">
            <v>0</v>
          </cell>
          <cell r="K961">
            <v>-21840.2</v>
          </cell>
          <cell r="L961">
            <v>-11632.99</v>
          </cell>
          <cell r="M961">
            <v>0</v>
          </cell>
          <cell r="N961">
            <v>0</v>
          </cell>
          <cell r="O961">
            <v>2118.0700000000002</v>
          </cell>
          <cell r="P961">
            <v>2952.8510000000001</v>
          </cell>
          <cell r="Q961" t="str">
            <v xml:space="preserve">ARRAY PROBE                 </v>
          </cell>
          <cell r="R961" t="str">
            <v xml:space="preserve">063 </v>
          </cell>
        </row>
        <row r="962">
          <cell r="A962" t="str">
            <v>H4830KJ</v>
          </cell>
          <cell r="B962" t="str">
            <v>5.0 MHz FLA 192 elements</v>
          </cell>
          <cell r="C962" t="str">
            <v xml:space="preserve">Demo-U/S              </v>
          </cell>
          <cell r="D962">
            <v>84483.64</v>
          </cell>
          <cell r="E962">
            <v>45912.767999999996</v>
          </cell>
          <cell r="F962">
            <v>96605.22</v>
          </cell>
          <cell r="G962">
            <v>-12121.58</v>
          </cell>
          <cell r="H962">
            <v>-3826.19</v>
          </cell>
          <cell r="I962">
            <v>0</v>
          </cell>
          <cell r="J962">
            <v>0</v>
          </cell>
          <cell r="K962">
            <v>0</v>
          </cell>
          <cell r="L962">
            <v>-15925.85</v>
          </cell>
          <cell r="M962">
            <v>0</v>
          </cell>
          <cell r="N962">
            <v>7630.46</v>
          </cell>
          <cell r="O962">
            <v>3317.37</v>
          </cell>
          <cell r="P962">
            <v>3826.192</v>
          </cell>
          <cell r="Q962" t="str">
            <v xml:space="preserve">PROBE                       </v>
          </cell>
          <cell r="R962" t="str">
            <v xml:space="preserve">054 </v>
          </cell>
        </row>
        <row r="963">
          <cell r="A963" t="str">
            <v>H4830KJ</v>
          </cell>
          <cell r="B963" t="str">
            <v>5.0 MHz FLA 192 elements</v>
          </cell>
          <cell r="C963" t="str">
            <v xml:space="preserve">ULTRASOUND DIST       </v>
          </cell>
          <cell r="D963">
            <v>-29497.69</v>
          </cell>
          <cell r="E963">
            <v>3339.29</v>
          </cell>
          <cell r="F963">
            <v>5854.86</v>
          </cell>
          <cell r="G963">
            <v>-35352.550000000003</v>
          </cell>
          <cell r="H963">
            <v>-2927.43</v>
          </cell>
          <cell r="I963">
            <v>0</v>
          </cell>
          <cell r="J963">
            <v>0</v>
          </cell>
          <cell r="K963">
            <v>-5179.49</v>
          </cell>
          <cell r="L963">
            <v>-27245.63</v>
          </cell>
          <cell r="M963">
            <v>0</v>
          </cell>
          <cell r="N963">
            <v>0</v>
          </cell>
          <cell r="O963">
            <v>3317.37</v>
          </cell>
          <cell r="P963">
            <v>3826.192</v>
          </cell>
          <cell r="Q963" t="str">
            <v xml:space="preserve">PROBE                       </v>
          </cell>
          <cell r="R963" t="str">
            <v xml:space="preserve">054 </v>
          </cell>
        </row>
        <row r="964">
          <cell r="A964" t="str">
            <v>H4830KK</v>
          </cell>
          <cell r="B964" t="e">
            <v>#N/A</v>
          </cell>
          <cell r="C964" t="str">
            <v xml:space="preserve">ULTRASOUND DIST       </v>
          </cell>
          <cell r="D964">
            <v>-182670.01</v>
          </cell>
          <cell r="E964" t="e">
            <v>#N/A</v>
          </cell>
          <cell r="F964">
            <v>31252.67</v>
          </cell>
          <cell r="G964">
            <v>-213922.68</v>
          </cell>
          <cell r="H964">
            <v>-72085.929999999993</v>
          </cell>
          <cell r="I964">
            <v>0</v>
          </cell>
          <cell r="J964">
            <v>0</v>
          </cell>
          <cell r="K964">
            <v>-131419.20000000001</v>
          </cell>
          <cell r="L964">
            <v>-10417.549999999999</v>
          </cell>
          <cell r="M964">
            <v>0</v>
          </cell>
          <cell r="N964">
            <v>0</v>
          </cell>
          <cell r="O964">
            <v>6897.25</v>
          </cell>
          <cell r="P964">
            <v>9580.6029999999992</v>
          </cell>
          <cell r="Q964" t="str">
            <v xml:space="preserve">MULTI 64EL                  </v>
          </cell>
          <cell r="R964" t="str">
            <v xml:space="preserve">063 </v>
          </cell>
        </row>
        <row r="965">
          <cell r="A965" t="str">
            <v>H4830KK</v>
          </cell>
          <cell r="B965" t="e">
            <v>#N/A</v>
          </cell>
          <cell r="C965" t="str">
            <v xml:space="preserve">Demo-U/S              </v>
          </cell>
          <cell r="D965">
            <v>-32089.599999999999</v>
          </cell>
          <cell r="E965">
            <v>9581</v>
          </cell>
          <cell r="F965">
            <v>0</v>
          </cell>
          <cell r="G965">
            <v>-32089.599999999999</v>
          </cell>
          <cell r="H965">
            <v>0</v>
          </cell>
          <cell r="I965">
            <v>0</v>
          </cell>
          <cell r="J965">
            <v>0</v>
          </cell>
          <cell r="K965">
            <v>0</v>
          </cell>
          <cell r="L965">
            <v>-41670.199999999997</v>
          </cell>
          <cell r="M965">
            <v>0</v>
          </cell>
          <cell r="N965">
            <v>9580.6</v>
          </cell>
          <cell r="O965">
            <v>6897.25</v>
          </cell>
          <cell r="P965">
            <v>9580.6029999999992</v>
          </cell>
          <cell r="Q965" t="str">
            <v xml:space="preserve">MULTI 64EL                  </v>
          </cell>
          <cell r="R965" t="str">
            <v xml:space="preserve">063 </v>
          </cell>
        </row>
        <row r="966">
          <cell r="A966" t="str">
            <v>H4830KL</v>
          </cell>
          <cell r="B966" t="str">
            <v>3.5 MHZ CLA 192 ELEMENTS</v>
          </cell>
          <cell r="C966" t="str">
            <v xml:space="preserve">ULTRASOUND DIST       </v>
          </cell>
          <cell r="D966">
            <v>-22088.39</v>
          </cell>
          <cell r="E966" t="e">
            <v>#N/A</v>
          </cell>
          <cell r="F966">
            <v>34552.29</v>
          </cell>
          <cell r="G966">
            <v>-56640.68</v>
          </cell>
          <cell r="H966">
            <v>-19744.169999999998</v>
          </cell>
          <cell r="I966">
            <v>0</v>
          </cell>
          <cell r="J966">
            <v>0</v>
          </cell>
          <cell r="K966">
            <v>-34552.28</v>
          </cell>
          <cell r="L966">
            <v>-2344.23</v>
          </cell>
          <cell r="M966">
            <v>0</v>
          </cell>
          <cell r="N966">
            <v>0</v>
          </cell>
          <cell r="O966">
            <v>2109.14</v>
          </cell>
          <cell r="P966">
            <v>2344.2370000000001</v>
          </cell>
          <cell r="Q966" t="str">
            <v xml:space="preserve">ARRAY PROBE                 </v>
          </cell>
          <cell r="R966" t="str">
            <v xml:space="preserve">054 </v>
          </cell>
        </row>
        <row r="967">
          <cell r="A967" t="str">
            <v>H4830KL</v>
          </cell>
          <cell r="B967" t="str">
            <v>3.5 MHZ CLA 192 ELEMENTS</v>
          </cell>
          <cell r="C967" t="str">
            <v xml:space="preserve">Demo-U/S              </v>
          </cell>
          <cell r="D967">
            <v>27272.02</v>
          </cell>
          <cell r="E967">
            <v>11720</v>
          </cell>
          <cell r="F967">
            <v>29616.25</v>
          </cell>
          <cell r="G967">
            <v>-2344.23</v>
          </cell>
          <cell r="H967">
            <v>-2344.23</v>
          </cell>
          <cell r="I967">
            <v>0</v>
          </cell>
          <cell r="J967">
            <v>0</v>
          </cell>
          <cell r="K967">
            <v>0</v>
          </cell>
          <cell r="L967">
            <v>0</v>
          </cell>
          <cell r="M967">
            <v>0</v>
          </cell>
          <cell r="N967">
            <v>0</v>
          </cell>
          <cell r="O967">
            <v>2109.14</v>
          </cell>
          <cell r="P967">
            <v>2344.2370000000001</v>
          </cell>
          <cell r="Q967" t="str">
            <v xml:space="preserve">ARRAY PROBE                 </v>
          </cell>
          <cell r="R967" t="str">
            <v xml:space="preserve">054 </v>
          </cell>
        </row>
        <row r="968">
          <cell r="A968" t="str">
            <v>H4830KM</v>
          </cell>
          <cell r="B968" t="str">
            <v>5.0 MHZ CLA 192 ELEMENTS</v>
          </cell>
          <cell r="C968" t="str">
            <v xml:space="preserve">Demo-U/S              </v>
          </cell>
          <cell r="D968">
            <v>99207.81</v>
          </cell>
          <cell r="E968">
            <v>10768.412</v>
          </cell>
          <cell r="F968">
            <v>106816.73</v>
          </cell>
          <cell r="G968">
            <v>-7608.92</v>
          </cell>
          <cell r="H968">
            <v>-64.11</v>
          </cell>
          <cell r="I968">
            <v>0</v>
          </cell>
          <cell r="J968">
            <v>0</v>
          </cell>
          <cell r="K968">
            <v>0</v>
          </cell>
          <cell r="L968">
            <v>-10173.02</v>
          </cell>
          <cell r="M968">
            <v>0</v>
          </cell>
          <cell r="N968">
            <v>2628.21</v>
          </cell>
          <cell r="O968">
            <v>2353.7199999999998</v>
          </cell>
          <cell r="P968">
            <v>64.102999999999994</v>
          </cell>
          <cell r="Q968" t="str">
            <v xml:space="preserve">ARRAY PROBE                 </v>
          </cell>
          <cell r="R968" t="str">
            <v xml:space="preserve">054 </v>
          </cell>
        </row>
        <row r="969">
          <cell r="A969" t="str">
            <v>H4830KM</v>
          </cell>
          <cell r="B969" t="str">
            <v>5.0 MHZ CLA 192 ELEMENTS</v>
          </cell>
          <cell r="C969" t="str">
            <v xml:space="preserve">ULTRASOUND DIST       </v>
          </cell>
          <cell r="D969">
            <v>15259.54</v>
          </cell>
          <cell r="E969">
            <v>4707.4399999999996</v>
          </cell>
          <cell r="F969">
            <v>30519.07</v>
          </cell>
          <cell r="G969">
            <v>-15259.53</v>
          </cell>
          <cell r="H969">
            <v>64.11</v>
          </cell>
          <cell r="I969">
            <v>0</v>
          </cell>
          <cell r="J969">
            <v>0</v>
          </cell>
          <cell r="K969">
            <v>-15259.53</v>
          </cell>
          <cell r="L969">
            <v>-64.11</v>
          </cell>
          <cell r="M969">
            <v>0</v>
          </cell>
          <cell r="N969">
            <v>0</v>
          </cell>
          <cell r="O969">
            <v>2353.7199999999998</v>
          </cell>
          <cell r="P969">
            <v>64.102999999999994</v>
          </cell>
          <cell r="Q969" t="str">
            <v xml:space="preserve">ARRAY PROBE                 </v>
          </cell>
          <cell r="R969" t="str">
            <v xml:space="preserve">054 </v>
          </cell>
        </row>
        <row r="970">
          <cell r="A970" t="str">
            <v>H4830KT</v>
          </cell>
          <cell r="B970" t="e">
            <v>#N/A</v>
          </cell>
          <cell r="C970" t="str">
            <v xml:space="preserve">Demo-U/S              </v>
          </cell>
          <cell r="D970">
            <v>5208.12</v>
          </cell>
          <cell r="E970">
            <v>0</v>
          </cell>
          <cell r="F970">
            <v>5208.12</v>
          </cell>
          <cell r="G970">
            <v>0</v>
          </cell>
          <cell r="H970">
            <v>0</v>
          </cell>
          <cell r="I970">
            <v>0</v>
          </cell>
          <cell r="J970">
            <v>0</v>
          </cell>
          <cell r="K970">
            <v>0</v>
          </cell>
          <cell r="L970">
            <v>0</v>
          </cell>
          <cell r="M970">
            <v>0</v>
          </cell>
          <cell r="N970">
            <v>0</v>
          </cell>
          <cell r="O970">
            <v>1935.77</v>
          </cell>
          <cell r="P970">
            <v>2206.9279999999999</v>
          </cell>
          <cell r="Q970" t="str">
            <v xml:space="preserve">MI                          </v>
          </cell>
          <cell r="R970" t="str">
            <v xml:space="preserve">054 </v>
          </cell>
        </row>
        <row r="971">
          <cell r="A971" t="str">
            <v>H4830LG</v>
          </cell>
          <cell r="B971" t="e">
            <v>#N/A</v>
          </cell>
          <cell r="C971" t="str">
            <v xml:space="preserve">ULTRASOUND DIST       </v>
          </cell>
          <cell r="D971">
            <v>7211.57</v>
          </cell>
          <cell r="E971">
            <v>7482.24</v>
          </cell>
          <cell r="F971">
            <v>7211.57</v>
          </cell>
          <cell r="G971">
            <v>0</v>
          </cell>
          <cell r="H971">
            <v>0</v>
          </cell>
          <cell r="I971">
            <v>0</v>
          </cell>
          <cell r="J971">
            <v>0</v>
          </cell>
          <cell r="K971">
            <v>0</v>
          </cell>
          <cell r="L971">
            <v>0</v>
          </cell>
          <cell r="M971">
            <v>0</v>
          </cell>
          <cell r="N971">
            <v>0</v>
          </cell>
          <cell r="O971">
            <v>3741.12</v>
          </cell>
          <cell r="P971">
            <v>3605.7860000000001</v>
          </cell>
          <cell r="Q971" t="str">
            <v xml:space="preserve">CLA                         </v>
          </cell>
          <cell r="R971" t="str">
            <v xml:space="preserve">057 </v>
          </cell>
        </row>
        <row r="972">
          <cell r="A972" t="str">
            <v>H4830LH</v>
          </cell>
          <cell r="B972" t="e">
            <v>#N/A</v>
          </cell>
          <cell r="C972" t="str">
            <v xml:space="preserve">Demo-U/S              </v>
          </cell>
          <cell r="D972">
            <v>13907.04</v>
          </cell>
          <cell r="E972">
            <v>0</v>
          </cell>
          <cell r="F972">
            <v>13907.04</v>
          </cell>
          <cell r="G972">
            <v>0</v>
          </cell>
          <cell r="H972">
            <v>0</v>
          </cell>
          <cell r="I972">
            <v>0</v>
          </cell>
          <cell r="J972">
            <v>0</v>
          </cell>
          <cell r="K972">
            <v>0</v>
          </cell>
          <cell r="L972">
            <v>0</v>
          </cell>
          <cell r="M972">
            <v>0</v>
          </cell>
          <cell r="N972">
            <v>0</v>
          </cell>
          <cell r="O972">
            <v>3925.82</v>
          </cell>
          <cell r="P972">
            <v>3476.759</v>
          </cell>
          <cell r="Q972" t="str">
            <v xml:space="preserve">FLA                         </v>
          </cell>
          <cell r="R972" t="str">
            <v xml:space="preserve">057 </v>
          </cell>
        </row>
        <row r="973">
          <cell r="A973" t="str">
            <v>H4830LK</v>
          </cell>
          <cell r="B973" t="e">
            <v>#N/A</v>
          </cell>
          <cell r="C973" t="str">
            <v xml:space="preserve">Demo-U/S              </v>
          </cell>
          <cell r="D973">
            <v>13562.52</v>
          </cell>
          <cell r="E973">
            <v>0</v>
          </cell>
          <cell r="F973">
            <v>13562.52</v>
          </cell>
          <cell r="G973">
            <v>0</v>
          </cell>
          <cell r="H973">
            <v>0</v>
          </cell>
          <cell r="I973">
            <v>0</v>
          </cell>
          <cell r="J973">
            <v>0</v>
          </cell>
          <cell r="K973">
            <v>0</v>
          </cell>
          <cell r="L973">
            <v>0</v>
          </cell>
          <cell r="M973">
            <v>0</v>
          </cell>
          <cell r="N973">
            <v>0</v>
          </cell>
          <cell r="O973">
            <v>3532.05</v>
          </cell>
          <cell r="P973">
            <v>3521.9</v>
          </cell>
          <cell r="Q973" t="str">
            <v xml:space="preserve">FLA                         </v>
          </cell>
          <cell r="R973" t="str">
            <v xml:space="preserve">057 </v>
          </cell>
        </row>
        <row r="974">
          <cell r="A974" t="str">
            <v>H4840JA</v>
          </cell>
          <cell r="B974" t="e">
            <v>#N/A</v>
          </cell>
          <cell r="C974" t="str">
            <v xml:space="preserve">ULTRASOUND DIST       </v>
          </cell>
          <cell r="D974">
            <v>5370.42</v>
          </cell>
          <cell r="E974" t="e">
            <v>#N/A</v>
          </cell>
          <cell r="F974">
            <v>5370.42</v>
          </cell>
          <cell r="G974">
            <v>0</v>
          </cell>
          <cell r="H974">
            <v>0</v>
          </cell>
          <cell r="I974">
            <v>0</v>
          </cell>
          <cell r="J974">
            <v>0</v>
          </cell>
          <cell r="K974">
            <v>0</v>
          </cell>
          <cell r="L974">
            <v>0</v>
          </cell>
          <cell r="M974">
            <v>0</v>
          </cell>
          <cell r="N974">
            <v>0</v>
          </cell>
          <cell r="O974">
            <v>1512.62</v>
          </cell>
          <cell r="P974">
            <v>890.72500000000002</v>
          </cell>
          <cell r="Q974" t="str">
            <v xml:space="preserve">SONY PRINTER                </v>
          </cell>
          <cell r="R974" t="str">
            <v xml:space="preserve">062 </v>
          </cell>
        </row>
        <row r="975">
          <cell r="A975" t="str">
            <v>H4840JC</v>
          </cell>
          <cell r="B975" t="e">
            <v>#N/A</v>
          </cell>
          <cell r="C975" t="str">
            <v xml:space="preserve">ULTRASOUND DIST       </v>
          </cell>
          <cell r="D975">
            <v>7403.89</v>
          </cell>
          <cell r="E975">
            <v>6229.1</v>
          </cell>
          <cell r="F975">
            <v>7403.89</v>
          </cell>
          <cell r="G975">
            <v>0</v>
          </cell>
          <cell r="H975">
            <v>0</v>
          </cell>
          <cell r="I975">
            <v>0</v>
          </cell>
          <cell r="J975">
            <v>0</v>
          </cell>
          <cell r="K975">
            <v>0</v>
          </cell>
          <cell r="L975">
            <v>0</v>
          </cell>
          <cell r="M975">
            <v>0</v>
          </cell>
          <cell r="N975">
            <v>0</v>
          </cell>
          <cell r="O975">
            <v>1238.48</v>
          </cell>
          <cell r="P975">
            <v>1781.9010000000001</v>
          </cell>
          <cell r="Q975" t="str">
            <v xml:space="preserve">SONY PRINTER                </v>
          </cell>
          <cell r="R975" t="str">
            <v xml:space="preserve">062 </v>
          </cell>
        </row>
        <row r="976">
          <cell r="A976" t="str">
            <v>H4840JH</v>
          </cell>
          <cell r="B976" t="e">
            <v>#N/A</v>
          </cell>
          <cell r="C976" t="str">
            <v xml:space="preserve">Demo-U/S              </v>
          </cell>
          <cell r="D976">
            <v>67167.5</v>
          </cell>
          <cell r="E976">
            <v>2718.1779999999999</v>
          </cell>
          <cell r="F976">
            <v>43938.77</v>
          </cell>
          <cell r="G976">
            <v>23228.73</v>
          </cell>
          <cell r="H976">
            <v>37503.019999999997</v>
          </cell>
          <cell r="I976">
            <v>0</v>
          </cell>
          <cell r="J976">
            <v>0</v>
          </cell>
          <cell r="K976">
            <v>0</v>
          </cell>
          <cell r="L976">
            <v>-22263.08</v>
          </cell>
          <cell r="M976">
            <v>0</v>
          </cell>
          <cell r="N976">
            <v>7988.79</v>
          </cell>
          <cell r="O976">
            <v>1303.8499999999999</v>
          </cell>
          <cell r="P976">
            <v>1359.0889999999999</v>
          </cell>
          <cell r="Q976" t="str">
            <v xml:space="preserve">SONY VCR                    </v>
          </cell>
          <cell r="R976" t="str">
            <v xml:space="preserve">062 </v>
          </cell>
        </row>
        <row r="977">
          <cell r="A977" t="str">
            <v>H4840JH</v>
          </cell>
          <cell r="B977" t="e">
            <v>#N/A</v>
          </cell>
          <cell r="C977" t="str">
            <v xml:space="preserve">Consign-U/S           </v>
          </cell>
          <cell r="D977">
            <v>6657.46</v>
          </cell>
          <cell r="F977">
            <v>14646.25</v>
          </cell>
          <cell r="G977">
            <v>-7988.79</v>
          </cell>
          <cell r="H977">
            <v>0</v>
          </cell>
          <cell r="I977">
            <v>0</v>
          </cell>
          <cell r="J977">
            <v>0</v>
          </cell>
          <cell r="K977">
            <v>0</v>
          </cell>
          <cell r="L977">
            <v>0</v>
          </cell>
          <cell r="M977">
            <v>0</v>
          </cell>
          <cell r="N977">
            <v>-7988.79</v>
          </cell>
          <cell r="O977">
            <v>1303.8499999999999</v>
          </cell>
          <cell r="P977">
            <v>1359.0889999999999</v>
          </cell>
          <cell r="Q977" t="str">
            <v xml:space="preserve">SONY VCR                    </v>
          </cell>
          <cell r="R977" t="str">
            <v xml:space="preserve">062 </v>
          </cell>
        </row>
        <row r="978">
          <cell r="A978" t="str">
            <v>H4840JH</v>
          </cell>
          <cell r="B978" t="e">
            <v>#N/A</v>
          </cell>
          <cell r="C978" t="str">
            <v xml:space="preserve">ULTRASOUND DIST       </v>
          </cell>
          <cell r="D978">
            <v>-69339.520000000004</v>
          </cell>
          <cell r="E978">
            <v>11631.15</v>
          </cell>
          <cell r="F978">
            <v>9153.92</v>
          </cell>
          <cell r="G978">
            <v>-78493.440000000002</v>
          </cell>
          <cell r="H978">
            <v>-55443.519999999997</v>
          </cell>
          <cell r="I978">
            <v>0</v>
          </cell>
          <cell r="J978">
            <v>0</v>
          </cell>
          <cell r="K978">
            <v>12622.29</v>
          </cell>
          <cell r="L978">
            <v>-35672.21</v>
          </cell>
          <cell r="M978">
            <v>0</v>
          </cell>
          <cell r="N978">
            <v>0</v>
          </cell>
          <cell r="O978">
            <v>1303.8499999999999</v>
          </cell>
          <cell r="P978">
            <v>1359.0889999999999</v>
          </cell>
          <cell r="Q978" t="str">
            <v xml:space="preserve">SONY VCR                    </v>
          </cell>
          <cell r="R978" t="str">
            <v xml:space="preserve">062 </v>
          </cell>
        </row>
        <row r="979">
          <cell r="A979" t="str">
            <v>H4840JY</v>
          </cell>
          <cell r="B979" t="e">
            <v>#N/A</v>
          </cell>
          <cell r="C979" t="str">
            <v xml:space="preserve">ULTRASOUND DIST       </v>
          </cell>
          <cell r="D979">
            <v>41004</v>
          </cell>
          <cell r="E979">
            <v>7.0000000000000007E-2</v>
          </cell>
          <cell r="F979">
            <v>46129.5</v>
          </cell>
          <cell r="G979">
            <v>-5125.5</v>
          </cell>
          <cell r="H979">
            <v>0</v>
          </cell>
          <cell r="I979">
            <v>0</v>
          </cell>
          <cell r="J979">
            <v>0</v>
          </cell>
          <cell r="K979">
            <v>0</v>
          </cell>
          <cell r="L979">
            <v>-5125.5</v>
          </cell>
          <cell r="M979">
            <v>0</v>
          </cell>
          <cell r="N979">
            <v>0</v>
          </cell>
          <cell r="O979">
            <v>0.01</v>
          </cell>
          <cell r="P979">
            <v>5125.5</v>
          </cell>
          <cell r="Q979" t="str">
            <v xml:space="preserve">NTSC IMAGER                 </v>
          </cell>
          <cell r="R979" t="str">
            <v xml:space="preserve">057 </v>
          </cell>
        </row>
        <row r="980">
          <cell r="A980" t="str">
            <v>H4850JA</v>
          </cell>
          <cell r="B980" t="str">
            <v>dvu synergy</v>
          </cell>
          <cell r="C980" t="str">
            <v xml:space="preserve">Demo-U/S              </v>
          </cell>
          <cell r="D980">
            <v>144252.84</v>
          </cell>
          <cell r="E980">
            <v>0</v>
          </cell>
          <cell r="F980">
            <v>144252.84</v>
          </cell>
          <cell r="G980">
            <v>0</v>
          </cell>
          <cell r="H980">
            <v>0</v>
          </cell>
          <cell r="I980">
            <v>0</v>
          </cell>
          <cell r="J980">
            <v>0</v>
          </cell>
          <cell r="K980">
            <v>0</v>
          </cell>
          <cell r="L980">
            <v>0</v>
          </cell>
          <cell r="M980">
            <v>0</v>
          </cell>
          <cell r="N980">
            <v>0</v>
          </cell>
          <cell r="O980">
            <v>36063.21</v>
          </cell>
          <cell r="P980">
            <v>47531.31</v>
          </cell>
          <cell r="Q980" t="str">
            <v xml:space="preserve">SYNERGY                     </v>
          </cell>
          <cell r="R980" t="str">
            <v xml:space="preserve">059 </v>
          </cell>
        </row>
        <row r="981">
          <cell r="A981" t="str">
            <v>H4901DM</v>
          </cell>
          <cell r="B981" t="e">
            <v>#N/A</v>
          </cell>
          <cell r="C981" t="str">
            <v xml:space="preserve">ULTRASOUND DIST       </v>
          </cell>
          <cell r="D981">
            <v>-6284.57</v>
          </cell>
          <cell r="E981" t="e">
            <v>#N/A</v>
          </cell>
          <cell r="F981">
            <v>0</v>
          </cell>
          <cell r="G981">
            <v>-6284.57</v>
          </cell>
          <cell r="H981">
            <v>0</v>
          </cell>
          <cell r="I981">
            <v>0</v>
          </cell>
          <cell r="J981">
            <v>0</v>
          </cell>
          <cell r="K981">
            <v>0</v>
          </cell>
          <cell r="L981">
            <v>-6284.57</v>
          </cell>
          <cell r="M981">
            <v>0</v>
          </cell>
          <cell r="N981">
            <v>0</v>
          </cell>
          <cell r="O981">
            <v>0</v>
          </cell>
          <cell r="P981">
            <v>0</v>
          </cell>
          <cell r="Q981" t="str">
            <v xml:space="preserve">                            </v>
          </cell>
          <cell r="R981" t="str">
            <v xml:space="preserve">    </v>
          </cell>
        </row>
        <row r="982">
          <cell r="A982" t="str">
            <v>H4901PB</v>
          </cell>
          <cell r="B982" t="str">
            <v>4S PROBE</v>
          </cell>
          <cell r="C982" t="str">
            <v xml:space="preserve">INTL ULTRA            </v>
          </cell>
          <cell r="D982">
            <v>84349.47</v>
          </cell>
          <cell r="F982">
            <v>0</v>
          </cell>
          <cell r="G982">
            <v>84349.47</v>
          </cell>
          <cell r="H982">
            <v>248507.02</v>
          </cell>
          <cell r="I982">
            <v>0</v>
          </cell>
          <cell r="J982">
            <v>0</v>
          </cell>
          <cell r="K982">
            <v>0</v>
          </cell>
          <cell r="L982">
            <v>-164157.54999999999</v>
          </cell>
          <cell r="M982">
            <v>0</v>
          </cell>
          <cell r="N982">
            <v>0</v>
          </cell>
          <cell r="O982">
            <v>0</v>
          </cell>
          <cell r="P982">
            <v>0</v>
          </cell>
          <cell r="Q982" t="str">
            <v xml:space="preserve">                            </v>
          </cell>
          <cell r="R982" t="str">
            <v xml:space="preserve">    </v>
          </cell>
        </row>
        <row r="983">
          <cell r="A983" t="str">
            <v>H4901PB</v>
          </cell>
          <cell r="B983" t="str">
            <v>4S PROBE</v>
          </cell>
          <cell r="C983" t="str">
            <v xml:space="preserve">Demo-U/S              </v>
          </cell>
          <cell r="D983">
            <v>83988.23</v>
          </cell>
          <cell r="E983">
            <v>64375</v>
          </cell>
          <cell r="F983">
            <v>0</v>
          </cell>
          <cell r="G983">
            <v>83988.23</v>
          </cell>
          <cell r="H983">
            <v>93153.94</v>
          </cell>
          <cell r="I983">
            <v>0</v>
          </cell>
          <cell r="J983">
            <v>0</v>
          </cell>
          <cell r="K983">
            <v>0</v>
          </cell>
          <cell r="L983">
            <v>-9165.7099999999991</v>
          </cell>
          <cell r="M983">
            <v>0</v>
          </cell>
          <cell r="N983">
            <v>0</v>
          </cell>
          <cell r="O983">
            <v>0</v>
          </cell>
          <cell r="P983">
            <v>0</v>
          </cell>
          <cell r="Q983" t="str">
            <v xml:space="preserve">                            </v>
          </cell>
          <cell r="R983" t="str">
            <v xml:space="preserve">    </v>
          </cell>
        </row>
        <row r="984">
          <cell r="A984" t="str">
            <v>H4901PB</v>
          </cell>
          <cell r="B984" t="str">
            <v>4S PROBE</v>
          </cell>
          <cell r="C984" t="str">
            <v xml:space="preserve">ULTRASOUND DIST       </v>
          </cell>
          <cell r="D984">
            <v>-314315.52000000002</v>
          </cell>
          <cell r="E984">
            <v>11438.95</v>
          </cell>
          <cell r="F984">
            <v>0</v>
          </cell>
          <cell r="G984">
            <v>-314315.52000000002</v>
          </cell>
          <cell r="H984">
            <v>-348470.22</v>
          </cell>
          <cell r="I984">
            <v>0</v>
          </cell>
          <cell r="J984">
            <v>-117316.72</v>
          </cell>
          <cell r="K984">
            <v>369064.31</v>
          </cell>
          <cell r="L984">
            <v>-217592.89</v>
          </cell>
          <cell r="M984">
            <v>0</v>
          </cell>
          <cell r="N984">
            <v>0</v>
          </cell>
          <cell r="O984">
            <v>0</v>
          </cell>
          <cell r="P984">
            <v>0</v>
          </cell>
          <cell r="Q984" t="str">
            <v xml:space="preserve">                            </v>
          </cell>
          <cell r="R984" t="str">
            <v xml:space="preserve">    </v>
          </cell>
        </row>
        <row r="985">
          <cell r="A985" t="str">
            <v>H4901PC</v>
          </cell>
          <cell r="B985" t="str">
            <v>10S PROBE</v>
          </cell>
          <cell r="C985" t="str">
            <v xml:space="preserve">INTL ULTRA            </v>
          </cell>
          <cell r="D985">
            <v>26886.15</v>
          </cell>
          <cell r="F985">
            <v>0</v>
          </cell>
          <cell r="G985">
            <v>26886.15</v>
          </cell>
          <cell r="H985">
            <v>139237.04</v>
          </cell>
          <cell r="I985">
            <v>0</v>
          </cell>
          <cell r="J985">
            <v>0</v>
          </cell>
          <cell r="K985">
            <v>0</v>
          </cell>
          <cell r="L985">
            <v>-112350.89</v>
          </cell>
          <cell r="M985">
            <v>0</v>
          </cell>
          <cell r="N985">
            <v>0</v>
          </cell>
          <cell r="O985">
            <v>0</v>
          </cell>
          <cell r="P985">
            <v>0</v>
          </cell>
          <cell r="Q985" t="str">
            <v xml:space="preserve">                            </v>
          </cell>
          <cell r="R985" t="str">
            <v xml:space="preserve">    </v>
          </cell>
        </row>
        <row r="986">
          <cell r="A986" t="str">
            <v>H4901PC</v>
          </cell>
          <cell r="B986" t="str">
            <v>10S PROBE</v>
          </cell>
          <cell r="C986" t="str">
            <v xml:space="preserve">Demo-U/S              </v>
          </cell>
          <cell r="D986">
            <v>185332.11</v>
          </cell>
          <cell r="E986">
            <v>184212</v>
          </cell>
          <cell r="F986">
            <v>0</v>
          </cell>
          <cell r="G986">
            <v>185332.11</v>
          </cell>
          <cell r="H986">
            <v>197074.12</v>
          </cell>
          <cell r="I986">
            <v>0</v>
          </cell>
          <cell r="J986">
            <v>0</v>
          </cell>
          <cell r="K986">
            <v>0</v>
          </cell>
          <cell r="L986">
            <v>-11742.01</v>
          </cell>
          <cell r="M986">
            <v>0</v>
          </cell>
          <cell r="N986">
            <v>0</v>
          </cell>
          <cell r="O986">
            <v>0</v>
          </cell>
          <cell r="P986">
            <v>0</v>
          </cell>
          <cell r="Q986" t="str">
            <v xml:space="preserve">                            </v>
          </cell>
          <cell r="R986" t="str">
            <v xml:space="preserve">    </v>
          </cell>
        </row>
        <row r="987">
          <cell r="A987" t="str">
            <v>H4901PC</v>
          </cell>
          <cell r="B987" t="str">
            <v>10S PROBE</v>
          </cell>
          <cell r="C987" t="str">
            <v xml:space="preserve">ULTRASOUND DIST       </v>
          </cell>
          <cell r="D987">
            <v>-105482.38</v>
          </cell>
          <cell r="E987">
            <v>28056.3</v>
          </cell>
          <cell r="F987">
            <v>0</v>
          </cell>
          <cell r="G987">
            <v>-105482.38</v>
          </cell>
          <cell r="H987">
            <v>-351305.93</v>
          </cell>
          <cell r="I987">
            <v>0</v>
          </cell>
          <cell r="J987">
            <v>-95244.56</v>
          </cell>
          <cell r="K987">
            <v>495351.86</v>
          </cell>
          <cell r="L987">
            <v>-154283.75</v>
          </cell>
          <cell r="M987">
            <v>0</v>
          </cell>
          <cell r="N987">
            <v>0</v>
          </cell>
          <cell r="O987">
            <v>0</v>
          </cell>
          <cell r="P987">
            <v>0</v>
          </cell>
          <cell r="Q987" t="str">
            <v xml:space="preserve">                            </v>
          </cell>
          <cell r="R987" t="str">
            <v xml:space="preserve">    </v>
          </cell>
        </row>
        <row r="988">
          <cell r="A988" t="str">
            <v>H4901PE</v>
          </cell>
          <cell r="B988" t="str">
            <v>3.5C PROBE</v>
          </cell>
          <cell r="C988" t="str">
            <v xml:space="preserve">ULTRASOUND DIST       </v>
          </cell>
          <cell r="D988">
            <v>173085.46</v>
          </cell>
          <cell r="E988">
            <v>27339.599999999999</v>
          </cell>
          <cell r="F988">
            <v>0</v>
          </cell>
          <cell r="G988">
            <v>173085.46</v>
          </cell>
          <cell r="H988">
            <v>-617864.64</v>
          </cell>
          <cell r="I988">
            <v>0</v>
          </cell>
          <cell r="J988">
            <v>-135145.32</v>
          </cell>
          <cell r="K988">
            <v>1450848.2</v>
          </cell>
          <cell r="L988">
            <v>-524752.78</v>
          </cell>
          <cell r="M988">
            <v>0</v>
          </cell>
          <cell r="N988">
            <v>0</v>
          </cell>
          <cell r="O988">
            <v>0</v>
          </cell>
          <cell r="P988">
            <v>0</v>
          </cell>
          <cell r="Q988" t="str">
            <v xml:space="preserve">                            </v>
          </cell>
          <cell r="R988" t="str">
            <v xml:space="preserve">    </v>
          </cell>
        </row>
        <row r="989">
          <cell r="A989" t="str">
            <v>H4901PE</v>
          </cell>
          <cell r="B989" t="str">
            <v>3.5C PROBE</v>
          </cell>
          <cell r="C989" t="str">
            <v xml:space="preserve">INTL ULTRA            </v>
          </cell>
          <cell r="D989">
            <v>66317.509999999995</v>
          </cell>
          <cell r="F989">
            <v>0</v>
          </cell>
          <cell r="G989">
            <v>66317.509999999995</v>
          </cell>
          <cell r="H989">
            <v>457136.37</v>
          </cell>
          <cell r="I989">
            <v>0</v>
          </cell>
          <cell r="J989">
            <v>0</v>
          </cell>
          <cell r="K989">
            <v>0</v>
          </cell>
          <cell r="L989">
            <v>-390818.86</v>
          </cell>
          <cell r="M989">
            <v>0</v>
          </cell>
          <cell r="N989">
            <v>0</v>
          </cell>
          <cell r="O989">
            <v>0</v>
          </cell>
          <cell r="P989">
            <v>0</v>
          </cell>
          <cell r="Q989" t="str">
            <v xml:space="preserve">                            </v>
          </cell>
          <cell r="R989" t="str">
            <v xml:space="preserve">    </v>
          </cell>
        </row>
        <row r="990">
          <cell r="A990" t="str">
            <v>H4901PE</v>
          </cell>
          <cell r="B990" t="str">
            <v>3.5C PROBE</v>
          </cell>
          <cell r="C990" t="str">
            <v xml:space="preserve">Demo-U/S              </v>
          </cell>
          <cell r="D990">
            <v>90942.99</v>
          </cell>
          <cell r="E990">
            <v>133568</v>
          </cell>
          <cell r="F990">
            <v>0</v>
          </cell>
          <cell r="G990">
            <v>90942.99</v>
          </cell>
          <cell r="H990">
            <v>123155.42</v>
          </cell>
          <cell r="I990">
            <v>0</v>
          </cell>
          <cell r="J990">
            <v>0</v>
          </cell>
          <cell r="K990">
            <v>0</v>
          </cell>
          <cell r="L990">
            <v>-32212.43</v>
          </cell>
          <cell r="M990">
            <v>0</v>
          </cell>
          <cell r="N990">
            <v>0</v>
          </cell>
          <cell r="O990">
            <v>0</v>
          </cell>
          <cell r="P990">
            <v>0</v>
          </cell>
          <cell r="Q990" t="str">
            <v xml:space="preserve">                            </v>
          </cell>
          <cell r="R990" t="str">
            <v xml:space="preserve">    </v>
          </cell>
        </row>
        <row r="991">
          <cell r="A991" t="str">
            <v>H4901RA</v>
          </cell>
          <cell r="B991" t="str">
            <v>5S PROBE</v>
          </cell>
          <cell r="C991" t="str">
            <v xml:space="preserve">Demo-U/S              </v>
          </cell>
          <cell r="D991">
            <v>100846.88</v>
          </cell>
          <cell r="E991">
            <v>100827</v>
          </cell>
          <cell r="F991">
            <v>0</v>
          </cell>
          <cell r="G991">
            <v>100846.88</v>
          </cell>
          <cell r="H991">
            <v>100846.88</v>
          </cell>
          <cell r="I991">
            <v>0</v>
          </cell>
          <cell r="J991">
            <v>0</v>
          </cell>
          <cell r="K991">
            <v>0</v>
          </cell>
          <cell r="L991">
            <v>0</v>
          </cell>
          <cell r="M991">
            <v>0</v>
          </cell>
          <cell r="N991">
            <v>0</v>
          </cell>
          <cell r="O991">
            <v>0</v>
          </cell>
          <cell r="P991">
            <v>0</v>
          </cell>
          <cell r="Q991" t="str">
            <v xml:space="preserve">                            </v>
          </cell>
          <cell r="R991" t="str">
            <v xml:space="preserve">    </v>
          </cell>
        </row>
        <row r="992">
          <cell r="A992" t="str">
            <v>H4901RA</v>
          </cell>
          <cell r="B992" t="str">
            <v>5S PROBE</v>
          </cell>
          <cell r="C992" t="str">
            <v xml:space="preserve">ULTRASOUND DIST       </v>
          </cell>
          <cell r="D992">
            <v>-69044.77</v>
          </cell>
          <cell r="E992">
            <v>3453.2</v>
          </cell>
          <cell r="F992">
            <v>0</v>
          </cell>
          <cell r="G992">
            <v>-69044.77</v>
          </cell>
          <cell r="H992">
            <v>-142372.04999999999</v>
          </cell>
          <cell r="I992">
            <v>0</v>
          </cell>
          <cell r="J992">
            <v>-25199.89</v>
          </cell>
          <cell r="K992">
            <v>100253.77</v>
          </cell>
          <cell r="L992">
            <v>-1726.6</v>
          </cell>
          <cell r="M992">
            <v>0</v>
          </cell>
          <cell r="N992">
            <v>0</v>
          </cell>
          <cell r="O992">
            <v>0</v>
          </cell>
          <cell r="P992">
            <v>0</v>
          </cell>
          <cell r="Q992" t="str">
            <v xml:space="preserve">                            </v>
          </cell>
          <cell r="R992" t="str">
            <v xml:space="preserve">    </v>
          </cell>
        </row>
        <row r="993">
          <cell r="A993" t="str">
            <v>H4901SC</v>
          </cell>
          <cell r="B993" t="str">
            <v>GREY COVER FOR L7 OR L9</v>
          </cell>
          <cell r="C993" t="str">
            <v xml:space="preserve">Demo-U/S              </v>
          </cell>
          <cell r="D993">
            <v>13517.49</v>
          </cell>
          <cell r="E993">
            <v>6750</v>
          </cell>
          <cell r="F993">
            <v>0</v>
          </cell>
          <cell r="G993">
            <v>13517.49</v>
          </cell>
          <cell r="H993">
            <v>13517.49</v>
          </cell>
          <cell r="I993">
            <v>0</v>
          </cell>
          <cell r="J993">
            <v>0</v>
          </cell>
          <cell r="K993">
            <v>0</v>
          </cell>
          <cell r="L993">
            <v>0</v>
          </cell>
          <cell r="M993">
            <v>0</v>
          </cell>
          <cell r="N993">
            <v>0</v>
          </cell>
          <cell r="O993">
            <v>270.34500000000003</v>
          </cell>
          <cell r="P993">
            <v>270.34500000000003</v>
          </cell>
          <cell r="Q993" t="str">
            <v xml:space="preserve">COVER F/L9                  </v>
          </cell>
          <cell r="R993" t="str">
            <v xml:space="preserve">038 </v>
          </cell>
        </row>
        <row r="994">
          <cell r="A994" t="str">
            <v>H4901SC</v>
          </cell>
          <cell r="B994" t="str">
            <v>GREY COVER FOR L7 OR L9</v>
          </cell>
          <cell r="C994" t="str">
            <v xml:space="preserve">ULTRASOUND DIST       </v>
          </cell>
          <cell r="D994">
            <v>5947.32</v>
          </cell>
          <cell r="E994">
            <v>9461.9</v>
          </cell>
          <cell r="F994">
            <v>0</v>
          </cell>
          <cell r="G994">
            <v>5947.32</v>
          </cell>
          <cell r="H994">
            <v>-19194.77</v>
          </cell>
          <cell r="I994">
            <v>0</v>
          </cell>
          <cell r="J994">
            <v>0</v>
          </cell>
          <cell r="K994">
            <v>25412.44</v>
          </cell>
          <cell r="L994">
            <v>-270.35000000000002</v>
          </cell>
          <cell r="M994">
            <v>0</v>
          </cell>
          <cell r="N994">
            <v>0</v>
          </cell>
          <cell r="O994">
            <v>270.34500000000003</v>
          </cell>
          <cell r="P994">
            <v>270.34500000000003</v>
          </cell>
          <cell r="Q994" t="str">
            <v xml:space="preserve">COVER F/L9                  </v>
          </cell>
          <cell r="R994" t="str">
            <v xml:space="preserve">038 </v>
          </cell>
        </row>
        <row r="995">
          <cell r="A995" t="str">
            <v>H4901SP</v>
          </cell>
          <cell r="B995" t="e">
            <v>#N/A</v>
          </cell>
          <cell r="C995" t="str">
            <v xml:space="preserve">ULTRASOUND DIST       </v>
          </cell>
          <cell r="D995">
            <v>-44508.27</v>
          </cell>
          <cell r="E995" t="e">
            <v>#N/A</v>
          </cell>
          <cell r="F995">
            <v>0</v>
          </cell>
          <cell r="G995">
            <v>-44508.27</v>
          </cell>
          <cell r="H995">
            <v>-44508.27</v>
          </cell>
          <cell r="I995">
            <v>0</v>
          </cell>
          <cell r="J995">
            <v>0</v>
          </cell>
          <cell r="K995">
            <v>0</v>
          </cell>
          <cell r="L995">
            <v>0</v>
          </cell>
          <cell r="M995">
            <v>0</v>
          </cell>
          <cell r="N995">
            <v>0</v>
          </cell>
          <cell r="O995">
            <v>0</v>
          </cell>
          <cell r="P995">
            <v>0</v>
          </cell>
          <cell r="Q995" t="str">
            <v xml:space="preserve">                            </v>
          </cell>
          <cell r="R995" t="str">
            <v xml:space="preserve">    </v>
          </cell>
        </row>
        <row r="996">
          <cell r="A996" t="str">
            <v>H4901TC</v>
          </cell>
          <cell r="B996" t="e">
            <v>#N/A</v>
          </cell>
          <cell r="C996" t="str">
            <v xml:space="preserve">ULTRASOUND DIST       </v>
          </cell>
          <cell r="D996">
            <v>-20500.68</v>
          </cell>
          <cell r="E996" t="e">
            <v>#N/A</v>
          </cell>
          <cell r="F996">
            <v>0</v>
          </cell>
          <cell r="G996">
            <v>-20500.68</v>
          </cell>
          <cell r="H996">
            <v>0</v>
          </cell>
          <cell r="I996">
            <v>0</v>
          </cell>
          <cell r="J996">
            <v>0</v>
          </cell>
          <cell r="K996">
            <v>0</v>
          </cell>
          <cell r="L996">
            <v>-20500.68</v>
          </cell>
          <cell r="M996">
            <v>0</v>
          </cell>
          <cell r="N996">
            <v>0</v>
          </cell>
          <cell r="O996">
            <v>0</v>
          </cell>
          <cell r="P996">
            <v>0</v>
          </cell>
          <cell r="Q996" t="str">
            <v xml:space="preserve">                            </v>
          </cell>
          <cell r="R996" t="str">
            <v xml:space="preserve">    </v>
          </cell>
        </row>
        <row r="997">
          <cell r="A997" t="str">
            <v>H4901TG</v>
          </cell>
          <cell r="B997" t="str">
            <v>L9 CONSOLE</v>
          </cell>
          <cell r="C997" t="str">
            <v xml:space="preserve">ULTRASOUND DIST       </v>
          </cell>
          <cell r="D997">
            <v>684480.43</v>
          </cell>
          <cell r="E997" t="e">
            <v>#N/A</v>
          </cell>
          <cell r="F997">
            <v>0</v>
          </cell>
          <cell r="G997">
            <v>684480.43</v>
          </cell>
          <cell r="H997">
            <v>7972994.9299999997</v>
          </cell>
          <cell r="I997">
            <v>0</v>
          </cell>
          <cell r="J997">
            <v>0</v>
          </cell>
          <cell r="K997">
            <v>0</v>
          </cell>
          <cell r="L997">
            <v>-7288514.5</v>
          </cell>
          <cell r="M997">
            <v>0</v>
          </cell>
          <cell r="N997">
            <v>0</v>
          </cell>
          <cell r="O997">
            <v>33016.663999999997</v>
          </cell>
          <cell r="P997">
            <v>33016.663999999997</v>
          </cell>
          <cell r="Q997" t="str">
            <v xml:space="preserve">CATALOG ITEM                </v>
          </cell>
          <cell r="R997" t="str">
            <v xml:space="preserve">039 </v>
          </cell>
        </row>
        <row r="998">
          <cell r="A998" t="str">
            <v>H4901TG</v>
          </cell>
          <cell r="B998" t="str">
            <v>L9 CONSOLE</v>
          </cell>
          <cell r="C998" t="str">
            <v xml:space="preserve">INTL ULTRA            </v>
          </cell>
          <cell r="D998">
            <v>73886.960000000006</v>
          </cell>
          <cell r="F998">
            <v>0</v>
          </cell>
          <cell r="G998">
            <v>73886.960000000006</v>
          </cell>
          <cell r="H998">
            <v>1205322.83</v>
          </cell>
          <cell r="I998">
            <v>0</v>
          </cell>
          <cell r="J998">
            <v>0</v>
          </cell>
          <cell r="K998">
            <v>0</v>
          </cell>
          <cell r="L998">
            <v>-1131435.8700000001</v>
          </cell>
          <cell r="M998">
            <v>0</v>
          </cell>
          <cell r="N998">
            <v>0</v>
          </cell>
          <cell r="O998">
            <v>33016.663999999997</v>
          </cell>
          <cell r="P998">
            <v>33016.663999999997</v>
          </cell>
          <cell r="Q998" t="str">
            <v xml:space="preserve">CATALOG ITEM                </v>
          </cell>
          <cell r="R998" t="str">
            <v xml:space="preserve">039 </v>
          </cell>
        </row>
        <row r="999">
          <cell r="A999" t="str">
            <v>H4901TG</v>
          </cell>
          <cell r="B999" t="str">
            <v>L9 CONSOLE</v>
          </cell>
          <cell r="C999" t="str">
            <v xml:space="preserve">FIELD-U/S             </v>
          </cell>
          <cell r="D999">
            <v>-27780.9</v>
          </cell>
          <cell r="F999">
            <v>0</v>
          </cell>
          <cell r="G999">
            <v>-27780.9</v>
          </cell>
          <cell r="H999">
            <v>170319.06</v>
          </cell>
          <cell r="I999">
            <v>0</v>
          </cell>
          <cell r="J999">
            <v>0</v>
          </cell>
          <cell r="K999">
            <v>0</v>
          </cell>
          <cell r="L999">
            <v>-198099.96</v>
          </cell>
          <cell r="M999">
            <v>0</v>
          </cell>
          <cell r="N999">
            <v>0</v>
          </cell>
          <cell r="O999">
            <v>33016.663999999997</v>
          </cell>
          <cell r="P999">
            <v>33016.663999999997</v>
          </cell>
          <cell r="Q999" t="str">
            <v xml:space="preserve">CATALOG ITEM                </v>
          </cell>
          <cell r="R999" t="str">
            <v xml:space="preserve">039 </v>
          </cell>
        </row>
        <row r="1000">
          <cell r="A1000" t="str">
            <v>H4901TG</v>
          </cell>
          <cell r="B1000" t="str">
            <v>L9 CONSOLE</v>
          </cell>
          <cell r="C1000" t="str">
            <v xml:space="preserve">Demo-U/S              </v>
          </cell>
          <cell r="D1000">
            <v>422378.72</v>
          </cell>
          <cell r="E1000">
            <v>1023496</v>
          </cell>
          <cell r="F1000">
            <v>0</v>
          </cell>
          <cell r="G1000">
            <v>422378.72</v>
          </cell>
          <cell r="H1000">
            <v>689129.88</v>
          </cell>
          <cell r="I1000">
            <v>0</v>
          </cell>
          <cell r="J1000">
            <v>0</v>
          </cell>
          <cell r="K1000">
            <v>0</v>
          </cell>
          <cell r="L1000">
            <v>-266751.15999999997</v>
          </cell>
          <cell r="M1000">
            <v>0</v>
          </cell>
          <cell r="N1000">
            <v>0</v>
          </cell>
          <cell r="O1000">
            <v>33016.663999999997</v>
          </cell>
          <cell r="P1000">
            <v>33016.663999999997</v>
          </cell>
          <cell r="Q1000" t="str">
            <v xml:space="preserve">CATALOG ITEM                </v>
          </cell>
          <cell r="R1000" t="str">
            <v xml:space="preserve">039 </v>
          </cell>
        </row>
        <row r="1001">
          <cell r="A1001" t="str">
            <v>H4901TG</v>
          </cell>
          <cell r="B1001" t="str">
            <v>L9 CONSOLE</v>
          </cell>
          <cell r="C1001" t="str">
            <v xml:space="preserve">ULTRASOUND MFG        </v>
          </cell>
          <cell r="D1001">
            <v>-10367933.300000001</v>
          </cell>
          <cell r="E1001">
            <v>-314.02122576647969</v>
          </cell>
          <cell r="F1001">
            <v>0</v>
          </cell>
          <cell r="G1001">
            <v>-10367933.300000001</v>
          </cell>
          <cell r="H1001">
            <v>-10367933.300000001</v>
          </cell>
          <cell r="I1001">
            <v>0</v>
          </cell>
          <cell r="J1001">
            <v>0</v>
          </cell>
          <cell r="K1001">
            <v>0</v>
          </cell>
          <cell r="L1001">
            <v>0</v>
          </cell>
          <cell r="M1001">
            <v>0</v>
          </cell>
          <cell r="N1001">
            <v>0</v>
          </cell>
          <cell r="O1001">
            <v>33016.663999999997</v>
          </cell>
          <cell r="P1001">
            <v>33016.663999999997</v>
          </cell>
          <cell r="Q1001" t="str">
            <v xml:space="preserve">CATALOG ITEM                </v>
          </cell>
          <cell r="R1001" t="str">
            <v xml:space="preserve">039 </v>
          </cell>
        </row>
        <row r="1002">
          <cell r="A1002" t="str">
            <v>H4901TH</v>
          </cell>
          <cell r="B1002" t="e">
            <v>#N/A</v>
          </cell>
          <cell r="C1002" t="str">
            <v xml:space="preserve">ULTRASOUND DIST       </v>
          </cell>
          <cell r="D1002">
            <v>-142530.07999999999</v>
          </cell>
          <cell r="E1002" t="e">
            <v>#N/A</v>
          </cell>
          <cell r="F1002">
            <v>0</v>
          </cell>
          <cell r="G1002">
            <v>-142530.07999999999</v>
          </cell>
          <cell r="H1002">
            <v>-142530.07999999999</v>
          </cell>
          <cell r="I1002">
            <v>0</v>
          </cell>
          <cell r="J1002">
            <v>0</v>
          </cell>
          <cell r="K1002">
            <v>0</v>
          </cell>
          <cell r="L1002">
            <v>0</v>
          </cell>
          <cell r="M1002">
            <v>0</v>
          </cell>
          <cell r="N1002">
            <v>0</v>
          </cell>
          <cell r="O1002">
            <v>33013.843999999997</v>
          </cell>
          <cell r="P1002">
            <v>33013.843999999997</v>
          </cell>
          <cell r="Q1002" t="str">
            <v xml:space="preserve">CATALOG ITEM                </v>
          </cell>
          <cell r="R1002" t="str">
            <v xml:space="preserve">039 </v>
          </cell>
        </row>
        <row r="1003">
          <cell r="A1003" t="str">
            <v>H4901TH</v>
          </cell>
          <cell r="B1003" t="e">
            <v>#N/A</v>
          </cell>
          <cell r="C1003" t="str">
            <v xml:space="preserve">INTL ULTRA            </v>
          </cell>
          <cell r="D1003">
            <v>33013.839999999997</v>
          </cell>
          <cell r="F1003">
            <v>0</v>
          </cell>
          <cell r="G1003">
            <v>33013.839999999997</v>
          </cell>
          <cell r="H1003">
            <v>2826565.16</v>
          </cell>
          <cell r="I1003">
            <v>0</v>
          </cell>
          <cell r="J1003">
            <v>0</v>
          </cell>
          <cell r="K1003">
            <v>0</v>
          </cell>
          <cell r="L1003">
            <v>-2793551.32</v>
          </cell>
          <cell r="M1003">
            <v>0</v>
          </cell>
          <cell r="N1003">
            <v>0</v>
          </cell>
          <cell r="O1003">
            <v>33013.843999999997</v>
          </cell>
          <cell r="P1003">
            <v>33013.843999999997</v>
          </cell>
          <cell r="Q1003" t="str">
            <v xml:space="preserve">CATALOG ITEM                </v>
          </cell>
          <cell r="R1003" t="str">
            <v xml:space="preserve">039 </v>
          </cell>
        </row>
        <row r="1004">
          <cell r="A1004" t="str">
            <v>H4901TH</v>
          </cell>
          <cell r="B1004" t="e">
            <v>#N/A</v>
          </cell>
          <cell r="C1004" t="str">
            <v xml:space="preserve">ULTRASOUND MFG        </v>
          </cell>
          <cell r="D1004">
            <v>-2684035.08</v>
          </cell>
          <cell r="E1004">
            <v>-81.300289660301303</v>
          </cell>
          <cell r="F1004">
            <v>0</v>
          </cell>
          <cell r="G1004">
            <v>-2684035.08</v>
          </cell>
          <cell r="H1004">
            <v>-2684035.08</v>
          </cell>
          <cell r="I1004">
            <v>0</v>
          </cell>
          <cell r="J1004">
            <v>0</v>
          </cell>
          <cell r="K1004">
            <v>0</v>
          </cell>
          <cell r="L1004">
            <v>0</v>
          </cell>
          <cell r="M1004">
            <v>0</v>
          </cell>
          <cell r="N1004">
            <v>0</v>
          </cell>
          <cell r="O1004">
            <v>33013.843999999997</v>
          </cell>
          <cell r="P1004">
            <v>33013.843999999997</v>
          </cell>
          <cell r="Q1004" t="str">
            <v xml:space="preserve">CATALOG ITEM                </v>
          </cell>
          <cell r="R1004" t="str">
            <v xml:space="preserve">039 </v>
          </cell>
        </row>
        <row r="1005">
          <cell r="A1005" t="str">
            <v>H4901TJ</v>
          </cell>
          <cell r="B1005" t="e">
            <v>#N/A</v>
          </cell>
          <cell r="C1005" t="str">
            <v xml:space="preserve">ULTRASOUND MFG        </v>
          </cell>
          <cell r="D1005">
            <v>-101720.1</v>
          </cell>
          <cell r="E1005">
            <v>-3.0792692488346201</v>
          </cell>
          <cell r="F1005">
            <v>0</v>
          </cell>
          <cell r="G1005">
            <v>-101720.1</v>
          </cell>
          <cell r="H1005">
            <v>-101720.1</v>
          </cell>
          <cell r="I1005">
            <v>0</v>
          </cell>
          <cell r="J1005">
            <v>0</v>
          </cell>
          <cell r="K1005">
            <v>0</v>
          </cell>
          <cell r="L1005">
            <v>0</v>
          </cell>
          <cell r="M1005">
            <v>0</v>
          </cell>
          <cell r="N1005">
            <v>0</v>
          </cell>
          <cell r="O1005">
            <v>33033.843999999997</v>
          </cell>
          <cell r="P1005">
            <v>33033.843999999997</v>
          </cell>
          <cell r="Q1005" t="str">
            <v xml:space="preserve">CATALOG ITEM                </v>
          </cell>
          <cell r="R1005" t="str">
            <v xml:space="preserve">039 </v>
          </cell>
        </row>
        <row r="1006">
          <cell r="A1006" t="str">
            <v>H4901TK</v>
          </cell>
          <cell r="B1006" t="e">
            <v>#N/A</v>
          </cell>
          <cell r="C1006" t="str">
            <v xml:space="preserve">ULTRASOUND DIST       </v>
          </cell>
          <cell r="D1006">
            <v>-33016.660000000003</v>
          </cell>
          <cell r="E1006" t="e">
            <v>#N/A</v>
          </cell>
          <cell r="F1006">
            <v>0</v>
          </cell>
          <cell r="G1006">
            <v>-33016.660000000003</v>
          </cell>
          <cell r="H1006">
            <v>-33016.660000000003</v>
          </cell>
          <cell r="I1006">
            <v>0</v>
          </cell>
          <cell r="J1006">
            <v>0</v>
          </cell>
          <cell r="K1006">
            <v>0</v>
          </cell>
          <cell r="L1006">
            <v>0</v>
          </cell>
          <cell r="M1006">
            <v>0</v>
          </cell>
          <cell r="N1006">
            <v>0</v>
          </cell>
          <cell r="O1006">
            <v>33016.663999999997</v>
          </cell>
          <cell r="P1006">
            <v>33016.663999999997</v>
          </cell>
          <cell r="Q1006" t="str">
            <v xml:space="preserve">CATALOG ITEM                </v>
          </cell>
          <cell r="R1006" t="str">
            <v xml:space="preserve">039 </v>
          </cell>
        </row>
        <row r="1007">
          <cell r="A1007" t="str">
            <v>H4901TK</v>
          </cell>
          <cell r="B1007" t="e">
            <v>#N/A</v>
          </cell>
          <cell r="C1007" t="str">
            <v xml:space="preserve">ULTRASOUND MFG        </v>
          </cell>
          <cell r="D1007">
            <v>-595315.66</v>
          </cell>
          <cell r="E1007">
            <v>-18.030763495669948</v>
          </cell>
          <cell r="F1007">
            <v>0</v>
          </cell>
          <cell r="G1007">
            <v>-595315.66</v>
          </cell>
          <cell r="H1007">
            <v>-595315.66</v>
          </cell>
          <cell r="I1007">
            <v>0</v>
          </cell>
          <cell r="J1007">
            <v>0</v>
          </cell>
          <cell r="K1007">
            <v>0</v>
          </cell>
          <cell r="L1007">
            <v>0</v>
          </cell>
          <cell r="M1007">
            <v>0</v>
          </cell>
          <cell r="N1007">
            <v>0</v>
          </cell>
          <cell r="O1007">
            <v>33016.663999999997</v>
          </cell>
          <cell r="P1007">
            <v>33016.663999999997</v>
          </cell>
          <cell r="Q1007" t="str">
            <v xml:space="preserve">CATALOG ITEM                </v>
          </cell>
          <cell r="R1007" t="str">
            <v xml:space="preserve">039 </v>
          </cell>
        </row>
        <row r="1008">
          <cell r="A1008" t="str">
            <v>H4901WB</v>
          </cell>
          <cell r="B1008" t="e">
            <v>#N/A</v>
          </cell>
          <cell r="C1008" t="str">
            <v xml:space="preserve">Demo-U/S              </v>
          </cell>
          <cell r="D1008">
            <v>41268.050000000003</v>
          </cell>
          <cell r="E1008">
            <v>0</v>
          </cell>
          <cell r="F1008">
            <v>0</v>
          </cell>
          <cell r="G1008">
            <v>41268.050000000003</v>
          </cell>
          <cell r="H1008">
            <v>66045.8</v>
          </cell>
          <cell r="I1008">
            <v>0</v>
          </cell>
          <cell r="J1008">
            <v>0</v>
          </cell>
          <cell r="K1008">
            <v>0</v>
          </cell>
          <cell r="L1008">
            <v>-24777.75</v>
          </cell>
          <cell r="M1008">
            <v>0</v>
          </cell>
          <cell r="N1008">
            <v>0</v>
          </cell>
          <cell r="O1008">
            <v>8259.2450000000008</v>
          </cell>
          <cell r="P1008">
            <v>8259.2450000000008</v>
          </cell>
          <cell r="Q1008" t="str">
            <v xml:space="preserve">CATALOG ITEM                </v>
          </cell>
          <cell r="R1008" t="str">
            <v xml:space="preserve">039 </v>
          </cell>
        </row>
        <row r="1009">
          <cell r="A1009" t="str">
            <v>H4901WB</v>
          </cell>
          <cell r="B1009" t="e">
            <v>#N/A</v>
          </cell>
          <cell r="C1009" t="str">
            <v xml:space="preserve">Consign-U/S           </v>
          </cell>
          <cell r="D1009">
            <v>16462.099999999999</v>
          </cell>
          <cell r="F1009">
            <v>0</v>
          </cell>
          <cell r="G1009">
            <v>16462.099999999999</v>
          </cell>
          <cell r="H1009">
            <v>0</v>
          </cell>
          <cell r="I1009">
            <v>0</v>
          </cell>
          <cell r="J1009">
            <v>0</v>
          </cell>
          <cell r="K1009">
            <v>0</v>
          </cell>
          <cell r="L1009">
            <v>0</v>
          </cell>
          <cell r="M1009">
            <v>0</v>
          </cell>
          <cell r="N1009">
            <v>16462.099999999999</v>
          </cell>
          <cell r="O1009">
            <v>8259.2450000000008</v>
          </cell>
          <cell r="P1009">
            <v>8259.2450000000008</v>
          </cell>
          <cell r="Q1009" t="str">
            <v xml:space="preserve">CATALOG ITEM                </v>
          </cell>
          <cell r="R1009" t="str">
            <v xml:space="preserve">039 </v>
          </cell>
        </row>
        <row r="1010">
          <cell r="A1010" t="str">
            <v>H4901WB</v>
          </cell>
          <cell r="B1010" t="e">
            <v>#N/A</v>
          </cell>
          <cell r="C1010" t="str">
            <v xml:space="preserve">INTL ULTRA            </v>
          </cell>
          <cell r="D1010">
            <v>8231.0499999999993</v>
          </cell>
          <cell r="F1010">
            <v>0</v>
          </cell>
          <cell r="G1010">
            <v>8231.0499999999993</v>
          </cell>
          <cell r="H1010">
            <v>526613.23</v>
          </cell>
          <cell r="I1010">
            <v>0</v>
          </cell>
          <cell r="J1010">
            <v>0</v>
          </cell>
          <cell r="K1010">
            <v>0</v>
          </cell>
          <cell r="L1010">
            <v>-518382.18</v>
          </cell>
          <cell r="M1010">
            <v>0</v>
          </cell>
          <cell r="N1010">
            <v>0</v>
          </cell>
          <cell r="O1010">
            <v>8259.2450000000008</v>
          </cell>
          <cell r="P1010">
            <v>8259.2450000000008</v>
          </cell>
          <cell r="Q1010" t="str">
            <v xml:space="preserve">CATALOG ITEM                </v>
          </cell>
          <cell r="R1010" t="str">
            <v xml:space="preserve">039 </v>
          </cell>
        </row>
        <row r="1011">
          <cell r="A1011" t="str">
            <v>H4901WB</v>
          </cell>
          <cell r="B1011" t="e">
            <v>#N/A</v>
          </cell>
          <cell r="C1011" t="str">
            <v xml:space="preserve">ULTRASOUND MFG        </v>
          </cell>
          <cell r="D1011">
            <v>-790144.82</v>
          </cell>
          <cell r="E1011">
            <v>-95.66792364193094</v>
          </cell>
          <cell r="F1011">
            <v>0</v>
          </cell>
          <cell r="G1011">
            <v>-790144.82</v>
          </cell>
          <cell r="H1011">
            <v>-790144.82</v>
          </cell>
          <cell r="I1011">
            <v>0</v>
          </cell>
          <cell r="J1011">
            <v>0</v>
          </cell>
          <cell r="K1011">
            <v>0</v>
          </cell>
          <cell r="L1011">
            <v>0</v>
          </cell>
          <cell r="M1011">
            <v>0</v>
          </cell>
          <cell r="N1011">
            <v>0</v>
          </cell>
          <cell r="O1011">
            <v>8259.2450000000008</v>
          </cell>
          <cell r="P1011">
            <v>8259.2450000000008</v>
          </cell>
          <cell r="Q1011" t="str">
            <v xml:space="preserve">CATALOG ITEM                </v>
          </cell>
          <cell r="R1011" t="str">
            <v xml:space="preserve">039 </v>
          </cell>
        </row>
        <row r="1012">
          <cell r="A1012" t="str">
            <v>H4990K</v>
          </cell>
          <cell r="B1012" t="e">
            <v>#N/A</v>
          </cell>
          <cell r="C1012" t="str">
            <v xml:space="preserve">ULTRASOUND DIST       </v>
          </cell>
          <cell r="D1012">
            <v>8048.35</v>
          </cell>
          <cell r="E1012">
            <v>386.92</v>
          </cell>
          <cell r="F1012">
            <v>0</v>
          </cell>
          <cell r="G1012">
            <v>8048.35</v>
          </cell>
          <cell r="H1012">
            <v>-2321.5700000000002</v>
          </cell>
          <cell r="I1012">
            <v>0</v>
          </cell>
          <cell r="J1012">
            <v>0</v>
          </cell>
          <cell r="K1012">
            <v>15400</v>
          </cell>
          <cell r="L1012">
            <v>-5030.08</v>
          </cell>
          <cell r="M1012">
            <v>0</v>
          </cell>
          <cell r="N1012">
            <v>0</v>
          </cell>
          <cell r="O1012">
            <v>0</v>
          </cell>
          <cell r="P1012">
            <v>0</v>
          </cell>
          <cell r="Q1012" t="str">
            <v xml:space="preserve">                            </v>
          </cell>
          <cell r="R1012" t="str">
            <v xml:space="preserve">    </v>
          </cell>
        </row>
        <row r="1013">
          <cell r="A1013" t="str">
            <v>H4999MP</v>
          </cell>
          <cell r="B1013" t="e">
            <v>#N/A</v>
          </cell>
          <cell r="C1013" t="str">
            <v xml:space="preserve">ULTRASOUND DIST       </v>
          </cell>
          <cell r="D1013">
            <v>-7348.13</v>
          </cell>
          <cell r="E1013">
            <v>1744.03</v>
          </cell>
          <cell r="F1013">
            <v>2206.8200000000002</v>
          </cell>
          <cell r="G1013">
            <v>-9554.9500000000007</v>
          </cell>
          <cell r="H1013">
            <v>-8900.66</v>
          </cell>
          <cell r="I1013">
            <v>0</v>
          </cell>
          <cell r="J1013">
            <v>0</v>
          </cell>
          <cell r="K1013">
            <v>0</v>
          </cell>
          <cell r="L1013">
            <v>-654.29</v>
          </cell>
          <cell r="M1013">
            <v>0</v>
          </cell>
          <cell r="N1013">
            <v>0</v>
          </cell>
          <cell r="O1013">
            <v>99.899000000000001</v>
          </cell>
          <cell r="P1013">
            <v>110.34099999999999</v>
          </cell>
          <cell r="Q1013" t="str">
            <v xml:space="preserve">OP MANUAL                   </v>
          </cell>
          <cell r="R1013" t="str">
            <v xml:space="preserve">039 </v>
          </cell>
        </row>
        <row r="1014">
          <cell r="A1014" t="str">
            <v>H4999MS</v>
          </cell>
          <cell r="B1014" t="e">
            <v>#N/A</v>
          </cell>
          <cell r="C1014" t="str">
            <v xml:space="preserve">ULTRASOUND DIST       </v>
          </cell>
          <cell r="D1014">
            <v>-9254.92</v>
          </cell>
          <cell r="E1014">
            <v>1949.21</v>
          </cell>
          <cell r="F1014">
            <v>1655.12</v>
          </cell>
          <cell r="G1014">
            <v>-10910.04</v>
          </cell>
          <cell r="H1014">
            <v>-10255.75</v>
          </cell>
          <cell r="I1014">
            <v>0</v>
          </cell>
          <cell r="J1014">
            <v>0</v>
          </cell>
          <cell r="K1014">
            <v>0</v>
          </cell>
          <cell r="L1014">
            <v>-654.29</v>
          </cell>
          <cell r="M1014">
            <v>0</v>
          </cell>
          <cell r="N1014">
            <v>0</v>
          </cell>
          <cell r="O1014">
            <v>99.899000000000001</v>
          </cell>
          <cell r="P1014">
            <v>110.34099999999999</v>
          </cell>
          <cell r="Q1014" t="str">
            <v xml:space="preserve">OP MANUAL                   </v>
          </cell>
          <cell r="R1014" t="str">
            <v xml:space="preserve">039 </v>
          </cell>
        </row>
        <row r="1015">
          <cell r="A1015" t="str">
            <v>H5000MD</v>
          </cell>
          <cell r="B1015" t="e">
            <v>#N/A</v>
          </cell>
          <cell r="C1015" t="str">
            <v xml:space="preserve">ULTRASOUND DIST       </v>
          </cell>
          <cell r="D1015">
            <v>-9000.01</v>
          </cell>
          <cell r="E1015">
            <v>3589.38</v>
          </cell>
          <cell r="F1015">
            <v>5433.13</v>
          </cell>
          <cell r="G1015">
            <v>-14433.14</v>
          </cell>
          <cell r="H1015">
            <v>-10091.16</v>
          </cell>
          <cell r="I1015">
            <v>0</v>
          </cell>
          <cell r="J1015">
            <v>0</v>
          </cell>
          <cell r="K1015">
            <v>0</v>
          </cell>
          <cell r="L1015">
            <v>-4209.04</v>
          </cell>
          <cell r="M1015">
            <v>0</v>
          </cell>
          <cell r="N1015">
            <v>-132.94</v>
          </cell>
          <cell r="O1015">
            <v>129.446</v>
          </cell>
          <cell r="P1015">
            <v>142.977</v>
          </cell>
          <cell r="Q1015" t="str">
            <v xml:space="preserve">OP MANUAL COLLE             </v>
          </cell>
          <cell r="R1015" t="str">
            <v xml:space="preserve">038 </v>
          </cell>
        </row>
        <row r="1016">
          <cell r="A1016" t="str">
            <v>H7039ML</v>
          </cell>
          <cell r="B1016" t="e">
            <v>#N/A</v>
          </cell>
          <cell r="C1016" t="str">
            <v xml:space="preserve">Demo-U/S              </v>
          </cell>
          <cell r="D1016">
            <v>14956.09</v>
          </cell>
          <cell r="E1016">
            <v>0</v>
          </cell>
          <cell r="F1016">
            <v>0</v>
          </cell>
          <cell r="G1016">
            <v>14956.09</v>
          </cell>
          <cell r="H1016">
            <v>14956.09</v>
          </cell>
          <cell r="I1016">
            <v>0</v>
          </cell>
          <cell r="J1016">
            <v>0</v>
          </cell>
          <cell r="K1016">
            <v>0</v>
          </cell>
          <cell r="L1016">
            <v>0</v>
          </cell>
          <cell r="M1016">
            <v>0</v>
          </cell>
          <cell r="N1016">
            <v>0</v>
          </cell>
          <cell r="O1016">
            <v>8024.67</v>
          </cell>
          <cell r="P1016">
            <v>14956.093000000001</v>
          </cell>
          <cell r="Q1016" t="str">
            <v xml:space="preserve">TRANSDUCER                  </v>
          </cell>
          <cell r="R1016" t="str">
            <v xml:space="preserve">040 </v>
          </cell>
        </row>
        <row r="1017">
          <cell r="A1017" t="str">
            <v>H7039ML</v>
          </cell>
          <cell r="B1017" t="e">
            <v>#N/A</v>
          </cell>
          <cell r="C1017" t="str">
            <v xml:space="preserve">INTL ULTRA            </v>
          </cell>
          <cell r="D1017">
            <v>-14956.09</v>
          </cell>
          <cell r="F1017">
            <v>0</v>
          </cell>
          <cell r="G1017">
            <v>-14956.09</v>
          </cell>
          <cell r="H1017">
            <v>0</v>
          </cell>
          <cell r="I1017">
            <v>0</v>
          </cell>
          <cell r="J1017">
            <v>0</v>
          </cell>
          <cell r="K1017">
            <v>0</v>
          </cell>
          <cell r="L1017">
            <v>-14956.09</v>
          </cell>
          <cell r="M1017">
            <v>0</v>
          </cell>
          <cell r="N1017">
            <v>0</v>
          </cell>
          <cell r="O1017">
            <v>8024.67</v>
          </cell>
          <cell r="P1017">
            <v>14956.093000000001</v>
          </cell>
          <cell r="Q1017" t="str">
            <v xml:space="preserve">TRANSDUCER                  </v>
          </cell>
          <cell r="R1017" t="str">
            <v xml:space="preserve">040 </v>
          </cell>
        </row>
        <row r="1018">
          <cell r="A1018" t="str">
            <v>H7039ML</v>
          </cell>
          <cell r="B1018" t="e">
            <v>#N/A</v>
          </cell>
          <cell r="C1018" t="str">
            <v xml:space="preserve">ULTRASOUND MFG        </v>
          </cell>
          <cell r="D1018">
            <v>-14956.09</v>
          </cell>
          <cell r="E1018">
            <v>-0.99999979941285466</v>
          </cell>
          <cell r="F1018">
            <v>0</v>
          </cell>
          <cell r="G1018">
            <v>-14956.09</v>
          </cell>
          <cell r="H1018">
            <v>-14956.09</v>
          </cell>
          <cell r="I1018">
            <v>0</v>
          </cell>
          <cell r="J1018">
            <v>0</v>
          </cell>
          <cell r="K1018">
            <v>0</v>
          </cell>
          <cell r="L1018">
            <v>0</v>
          </cell>
          <cell r="M1018">
            <v>0</v>
          </cell>
          <cell r="N1018">
            <v>0</v>
          </cell>
          <cell r="O1018">
            <v>8024.67</v>
          </cell>
          <cell r="P1018">
            <v>14956.093000000001</v>
          </cell>
          <cell r="Q1018" t="str">
            <v xml:space="preserve">TRANSDUCER                  </v>
          </cell>
          <cell r="R1018" t="str">
            <v xml:space="preserve">040 </v>
          </cell>
        </row>
        <row r="1019">
          <cell r="A1019" t="str">
            <v>H7039ML</v>
          </cell>
          <cell r="B1019" t="e">
            <v>#N/A</v>
          </cell>
          <cell r="C1019" t="str">
            <v xml:space="preserve">Consign-U/S           </v>
          </cell>
          <cell r="D1019">
            <v>-15183.71</v>
          </cell>
          <cell r="F1019">
            <v>0</v>
          </cell>
          <cell r="G1019">
            <v>-15183.71</v>
          </cell>
          <cell r="H1019">
            <v>0</v>
          </cell>
          <cell r="I1019">
            <v>0</v>
          </cell>
          <cell r="J1019">
            <v>0</v>
          </cell>
          <cell r="K1019">
            <v>0</v>
          </cell>
          <cell r="L1019">
            <v>0</v>
          </cell>
          <cell r="M1019">
            <v>0</v>
          </cell>
          <cell r="N1019">
            <v>-15183.71</v>
          </cell>
          <cell r="O1019">
            <v>8024.67</v>
          </cell>
          <cell r="P1019">
            <v>14956.093000000001</v>
          </cell>
          <cell r="Q1019" t="str">
            <v xml:space="preserve">TRANSDUCER                  </v>
          </cell>
          <cell r="R1019" t="str">
            <v xml:space="preserve">040 </v>
          </cell>
        </row>
        <row r="1020">
          <cell r="A1020" t="str">
            <v>H7348C</v>
          </cell>
          <cell r="B1020" t="str">
            <v>348C CONVEX PROBE</v>
          </cell>
          <cell r="C1020" t="str">
            <v xml:space="preserve">ULTRASOUND DIST       </v>
          </cell>
          <cell r="D1020">
            <v>79471.37</v>
          </cell>
          <cell r="E1020">
            <v>7661.36</v>
          </cell>
          <cell r="F1020">
            <v>212156.56</v>
          </cell>
          <cell r="G1020">
            <v>-132685.19</v>
          </cell>
          <cell r="H1020">
            <v>-300753.34000000003</v>
          </cell>
          <cell r="I1020">
            <v>0</v>
          </cell>
          <cell r="J1020">
            <v>-49104</v>
          </cell>
          <cell r="K1020">
            <v>519602.28</v>
          </cell>
          <cell r="L1020">
            <v>-287014.40000000002</v>
          </cell>
          <cell r="M1020">
            <v>0</v>
          </cell>
          <cell r="N1020">
            <v>-15415.73</v>
          </cell>
          <cell r="O1020">
            <v>1861.81</v>
          </cell>
          <cell r="P1020">
            <v>2194.607</v>
          </cell>
          <cell r="Q1020" t="str">
            <v xml:space="preserve">PROBE                       </v>
          </cell>
          <cell r="R1020" t="str">
            <v xml:space="preserve">054 </v>
          </cell>
        </row>
        <row r="1021">
          <cell r="A1021" t="str">
            <v>H7348C</v>
          </cell>
          <cell r="B1021" t="str">
            <v>348C CONVEX PROBE</v>
          </cell>
          <cell r="C1021" t="str">
            <v xml:space="preserve">Consign-U/S           </v>
          </cell>
          <cell r="D1021">
            <v>32508.09</v>
          </cell>
          <cell r="F1021">
            <v>35818.639999999999</v>
          </cell>
          <cell r="G1021">
            <v>-3310.55</v>
          </cell>
          <cell r="H1021">
            <v>0</v>
          </cell>
          <cell r="I1021">
            <v>0</v>
          </cell>
          <cell r="J1021">
            <v>0</v>
          </cell>
          <cell r="K1021">
            <v>0</v>
          </cell>
          <cell r="L1021">
            <v>0</v>
          </cell>
          <cell r="M1021">
            <v>0</v>
          </cell>
          <cell r="N1021">
            <v>-3310.55</v>
          </cell>
          <cell r="O1021">
            <v>1861.81</v>
          </cell>
          <cell r="P1021">
            <v>2194.607</v>
          </cell>
          <cell r="Q1021" t="str">
            <v xml:space="preserve">PROBE                       </v>
          </cell>
          <cell r="R1021" t="str">
            <v xml:space="preserve">054 </v>
          </cell>
        </row>
        <row r="1022">
          <cell r="A1022" t="str">
            <v>H7348C</v>
          </cell>
          <cell r="B1022" t="str">
            <v>348C CONVEX PROBE</v>
          </cell>
          <cell r="C1022" t="str">
            <v xml:space="preserve">FIELD-U/S             </v>
          </cell>
          <cell r="D1022">
            <v>-13467.68</v>
          </cell>
          <cell r="F1022">
            <v>0</v>
          </cell>
          <cell r="G1022">
            <v>-13467.68</v>
          </cell>
          <cell r="H1022">
            <v>9899.76</v>
          </cell>
          <cell r="I1022">
            <v>0</v>
          </cell>
          <cell r="J1022">
            <v>0</v>
          </cell>
          <cell r="K1022">
            <v>0</v>
          </cell>
          <cell r="L1022">
            <v>-23367.439999999999</v>
          </cell>
          <cell r="M1022">
            <v>0</v>
          </cell>
          <cell r="N1022">
            <v>0</v>
          </cell>
          <cell r="O1022">
            <v>1861.81</v>
          </cell>
          <cell r="P1022">
            <v>2194.607</v>
          </cell>
          <cell r="Q1022" t="str">
            <v xml:space="preserve">PROBE                       </v>
          </cell>
          <cell r="R1022" t="str">
            <v xml:space="preserve">054 </v>
          </cell>
        </row>
        <row r="1023">
          <cell r="A1023" t="str">
            <v>H7364MC</v>
          </cell>
          <cell r="B1023" t="e">
            <v>#N/A</v>
          </cell>
          <cell r="C1023" t="str">
            <v xml:space="preserve">ULTRASOUND DIST       </v>
          </cell>
          <cell r="D1023">
            <v>782359.13</v>
          </cell>
          <cell r="E1023">
            <v>667867.55000000005</v>
          </cell>
          <cell r="F1023">
            <v>801441.06</v>
          </cell>
          <cell r="G1023">
            <v>-19081.93</v>
          </cell>
          <cell r="H1023">
            <v>-38163.86</v>
          </cell>
          <cell r="I1023">
            <v>0</v>
          </cell>
          <cell r="J1023">
            <v>0</v>
          </cell>
          <cell r="K1023">
            <v>0</v>
          </cell>
          <cell r="L1023">
            <v>19081.93</v>
          </cell>
          <cell r="M1023">
            <v>0</v>
          </cell>
          <cell r="N1023">
            <v>0</v>
          </cell>
          <cell r="O1023">
            <v>19081.93</v>
          </cell>
          <cell r="P1023">
            <v>19081.93</v>
          </cell>
          <cell r="Q1023" t="str">
            <v xml:space="preserve">M3C PROBE                   </v>
          </cell>
          <cell r="R1023" t="str">
            <v xml:space="preserve">043 </v>
          </cell>
        </row>
        <row r="1024">
          <cell r="A1024" t="str">
            <v>H7364MC</v>
          </cell>
          <cell r="B1024" t="e">
            <v>#N/A</v>
          </cell>
          <cell r="C1024" t="str">
            <v xml:space="preserve">Demo-U/S              </v>
          </cell>
          <cell r="D1024">
            <v>38163.86</v>
          </cell>
          <cell r="E1024">
            <v>19081.93</v>
          </cell>
          <cell r="F1024">
            <v>0</v>
          </cell>
          <cell r="G1024">
            <v>38163.86</v>
          </cell>
          <cell r="H1024">
            <v>0</v>
          </cell>
          <cell r="I1024">
            <v>0</v>
          </cell>
          <cell r="J1024">
            <v>0</v>
          </cell>
          <cell r="K1024">
            <v>0</v>
          </cell>
          <cell r="L1024">
            <v>0</v>
          </cell>
          <cell r="M1024">
            <v>0</v>
          </cell>
          <cell r="N1024">
            <v>38163.86</v>
          </cell>
          <cell r="O1024">
            <v>19081.93</v>
          </cell>
          <cell r="P1024">
            <v>19081.93</v>
          </cell>
          <cell r="Q1024" t="str">
            <v xml:space="preserve">M3C PROBE                   </v>
          </cell>
          <cell r="R1024" t="str">
            <v xml:space="preserve">043 </v>
          </cell>
        </row>
        <row r="1025">
          <cell r="A1025" t="str">
            <v>H7364MC</v>
          </cell>
          <cell r="B1025" t="e">
            <v>#N/A</v>
          </cell>
          <cell r="C1025" t="str">
            <v xml:space="preserve">Consign-U/S           </v>
          </cell>
          <cell r="D1025">
            <v>-19081.93</v>
          </cell>
          <cell r="F1025">
            <v>38163.86</v>
          </cell>
          <cell r="G1025">
            <v>-57245.79</v>
          </cell>
          <cell r="H1025">
            <v>0</v>
          </cell>
          <cell r="I1025">
            <v>0</v>
          </cell>
          <cell r="J1025">
            <v>0</v>
          </cell>
          <cell r="K1025">
            <v>0</v>
          </cell>
          <cell r="L1025">
            <v>0</v>
          </cell>
          <cell r="M1025">
            <v>0</v>
          </cell>
          <cell r="N1025">
            <v>-57245.79</v>
          </cell>
          <cell r="O1025">
            <v>19081.93</v>
          </cell>
          <cell r="P1025">
            <v>19081.93</v>
          </cell>
          <cell r="Q1025" t="str">
            <v xml:space="preserve">M3C PROBE                   </v>
          </cell>
          <cell r="R1025" t="str">
            <v xml:space="preserve">043 </v>
          </cell>
        </row>
        <row r="1026">
          <cell r="A1026" t="str">
            <v>H7548C</v>
          </cell>
          <cell r="B1026" t="str">
            <v>548C Probe</v>
          </cell>
          <cell r="C1026" t="str">
            <v xml:space="preserve">ULTRASOUND DIST       </v>
          </cell>
          <cell r="D1026">
            <v>120786.05</v>
          </cell>
          <cell r="E1026">
            <v>31379.16</v>
          </cell>
          <cell r="F1026">
            <v>18507.09</v>
          </cell>
          <cell r="G1026">
            <v>102278.96</v>
          </cell>
          <cell r="H1026">
            <v>-144176.17000000001</v>
          </cell>
          <cell r="I1026">
            <v>0</v>
          </cell>
          <cell r="J1026">
            <v>0</v>
          </cell>
          <cell r="K1026">
            <v>448350.96</v>
          </cell>
          <cell r="L1026">
            <v>-198826.55</v>
          </cell>
          <cell r="M1026">
            <v>0</v>
          </cell>
          <cell r="N1026">
            <v>-3069.28</v>
          </cell>
          <cell r="O1026">
            <v>2541.85</v>
          </cell>
          <cell r="P1026">
            <v>2996.2080000000001</v>
          </cell>
          <cell r="Q1026" t="str">
            <v xml:space="preserve">PROBE                       </v>
          </cell>
          <cell r="R1026" t="str">
            <v xml:space="preserve">054 </v>
          </cell>
        </row>
        <row r="1027">
          <cell r="A1027" t="str">
            <v>H7548C</v>
          </cell>
          <cell r="B1027" t="str">
            <v>548C Probe</v>
          </cell>
          <cell r="C1027" t="str">
            <v xml:space="preserve">Demo-U/S              </v>
          </cell>
          <cell r="D1027">
            <v>69723.87</v>
          </cell>
          <cell r="E1027">
            <v>35953.248</v>
          </cell>
          <cell r="F1027">
            <v>88833.97</v>
          </cell>
          <cell r="G1027">
            <v>-19110.099999999999</v>
          </cell>
          <cell r="H1027">
            <v>38599.97</v>
          </cell>
          <cell r="I1027">
            <v>0</v>
          </cell>
          <cell r="J1027">
            <v>0</v>
          </cell>
          <cell r="K1027">
            <v>0</v>
          </cell>
          <cell r="L1027">
            <v>-73396.289999999994</v>
          </cell>
          <cell r="M1027">
            <v>0</v>
          </cell>
          <cell r="N1027">
            <v>15686.22</v>
          </cell>
          <cell r="O1027">
            <v>2541.85</v>
          </cell>
          <cell r="P1027">
            <v>2996.2080000000001</v>
          </cell>
          <cell r="Q1027" t="str">
            <v xml:space="preserve">PROBE                       </v>
          </cell>
          <cell r="R1027" t="str">
            <v xml:space="preserve">054 </v>
          </cell>
        </row>
        <row r="1028">
          <cell r="A1028" t="str">
            <v>H7548C</v>
          </cell>
          <cell r="B1028" t="str">
            <v>548C Probe</v>
          </cell>
          <cell r="C1028" t="str">
            <v xml:space="preserve">Consign-U/S           </v>
          </cell>
          <cell r="D1028">
            <v>16994.43</v>
          </cell>
          <cell r="F1028">
            <v>33312.78</v>
          </cell>
          <cell r="G1028">
            <v>-16318.35</v>
          </cell>
          <cell r="H1028">
            <v>0</v>
          </cell>
          <cell r="I1028">
            <v>0</v>
          </cell>
          <cell r="J1028">
            <v>0</v>
          </cell>
          <cell r="K1028">
            <v>0</v>
          </cell>
          <cell r="L1028">
            <v>0</v>
          </cell>
          <cell r="M1028">
            <v>0</v>
          </cell>
          <cell r="N1028">
            <v>-16318.35</v>
          </cell>
          <cell r="O1028">
            <v>2541.85</v>
          </cell>
          <cell r="P1028">
            <v>2996.2080000000001</v>
          </cell>
          <cell r="Q1028" t="str">
            <v xml:space="preserve">PROBE                       </v>
          </cell>
          <cell r="R1028" t="str">
            <v xml:space="preserve">054 </v>
          </cell>
        </row>
        <row r="1029">
          <cell r="A1029" t="str">
            <v>H7548C</v>
          </cell>
          <cell r="B1029" t="str">
            <v>548C Probe</v>
          </cell>
          <cell r="C1029" t="str">
            <v xml:space="preserve">FIELD-U/S             </v>
          </cell>
          <cell r="D1029">
            <v>-14578.65</v>
          </cell>
          <cell r="F1029">
            <v>0</v>
          </cell>
          <cell r="G1029">
            <v>-14578.65</v>
          </cell>
          <cell r="H1029">
            <v>6697.62</v>
          </cell>
          <cell r="I1029">
            <v>0</v>
          </cell>
          <cell r="J1029">
            <v>0</v>
          </cell>
          <cell r="K1029">
            <v>0</v>
          </cell>
          <cell r="L1029">
            <v>-21276.27</v>
          </cell>
          <cell r="M1029">
            <v>0</v>
          </cell>
          <cell r="N1029">
            <v>0</v>
          </cell>
          <cell r="O1029">
            <v>2541.85</v>
          </cell>
          <cell r="P1029">
            <v>2996.2080000000001</v>
          </cell>
          <cell r="Q1029" t="str">
            <v xml:space="preserve">PROBE                       </v>
          </cell>
          <cell r="R1029" t="str">
            <v xml:space="preserve">054 </v>
          </cell>
        </row>
        <row r="1030">
          <cell r="A1030" t="str">
            <v>H7618C</v>
          </cell>
          <cell r="B1030" t="e">
            <v>#N/A</v>
          </cell>
          <cell r="C1030" t="str">
            <v xml:space="preserve">ULTRASOUND DIST       </v>
          </cell>
          <cell r="D1030">
            <v>343314.15</v>
          </cell>
          <cell r="E1030">
            <v>30754.5</v>
          </cell>
          <cell r="F1030">
            <v>398546</v>
          </cell>
          <cell r="G1030">
            <v>-55231.85</v>
          </cell>
          <cell r="H1030">
            <v>-54091.56</v>
          </cell>
          <cell r="I1030">
            <v>0</v>
          </cell>
          <cell r="J1030">
            <v>0</v>
          </cell>
          <cell r="K1030">
            <v>7970.92</v>
          </cell>
          <cell r="L1030">
            <v>-3985.46</v>
          </cell>
          <cell r="M1030">
            <v>0</v>
          </cell>
          <cell r="N1030">
            <v>-5125.75</v>
          </cell>
          <cell r="O1030">
            <v>5125.75</v>
          </cell>
          <cell r="P1030">
            <v>5125.75</v>
          </cell>
          <cell r="Q1030" t="str">
            <v xml:space="preserve">PROBE                       </v>
          </cell>
          <cell r="R1030" t="str">
            <v xml:space="preserve">043 </v>
          </cell>
        </row>
        <row r="1031">
          <cell r="A1031" t="str">
            <v>H7618C</v>
          </cell>
          <cell r="B1031" t="e">
            <v>#N/A</v>
          </cell>
          <cell r="C1031" t="str">
            <v xml:space="preserve">Demo-U/S              </v>
          </cell>
          <cell r="D1031">
            <v>34164.26</v>
          </cell>
          <cell r="E1031">
            <v>20503</v>
          </cell>
          <cell r="F1031">
            <v>23912.76</v>
          </cell>
          <cell r="G1031">
            <v>10251.5</v>
          </cell>
          <cell r="H1031">
            <v>0</v>
          </cell>
          <cell r="I1031">
            <v>0</v>
          </cell>
          <cell r="J1031">
            <v>0</v>
          </cell>
          <cell r="K1031">
            <v>0</v>
          </cell>
          <cell r="L1031">
            <v>0</v>
          </cell>
          <cell r="M1031">
            <v>0</v>
          </cell>
          <cell r="N1031">
            <v>10251.5</v>
          </cell>
          <cell r="O1031">
            <v>5125.75</v>
          </cell>
          <cell r="P1031">
            <v>5125.75</v>
          </cell>
          <cell r="Q1031" t="str">
            <v xml:space="preserve">PROBE                       </v>
          </cell>
          <cell r="R1031" t="str">
            <v xml:space="preserve">043 </v>
          </cell>
        </row>
        <row r="1032">
          <cell r="A1032" t="str">
            <v>H7618E</v>
          </cell>
          <cell r="B1032" t="str">
            <v>618E ENDOCAVITARY PROBE</v>
          </cell>
          <cell r="C1032" t="str">
            <v xml:space="preserve">ULTRASOUND DIST       </v>
          </cell>
          <cell r="D1032">
            <v>269848.15000000002</v>
          </cell>
          <cell r="E1032">
            <v>24257.17</v>
          </cell>
          <cell r="F1032">
            <v>6930.62</v>
          </cell>
          <cell r="G1032">
            <v>262917.53000000003</v>
          </cell>
          <cell r="H1032">
            <v>-225245.15</v>
          </cell>
          <cell r="I1032">
            <v>0</v>
          </cell>
          <cell r="J1032">
            <v>0</v>
          </cell>
          <cell r="K1032">
            <v>800040.58</v>
          </cell>
          <cell r="L1032">
            <v>-287620.73</v>
          </cell>
          <cell r="M1032">
            <v>0</v>
          </cell>
          <cell r="N1032">
            <v>-24257.17</v>
          </cell>
          <cell r="O1032">
            <v>3465.31</v>
          </cell>
          <cell r="P1032">
            <v>3465.31</v>
          </cell>
          <cell r="Q1032" t="str">
            <v xml:space="preserve">PROBE                       </v>
          </cell>
          <cell r="R1032" t="str">
            <v xml:space="preserve">043 </v>
          </cell>
        </row>
        <row r="1033">
          <cell r="A1033" t="str">
            <v>H7618E</v>
          </cell>
          <cell r="B1033" t="str">
            <v>618E ENDOCAVITARY PROBE</v>
          </cell>
          <cell r="C1033" t="str">
            <v xml:space="preserve">Consign-U/S           </v>
          </cell>
          <cell r="D1033">
            <v>38118.410000000003</v>
          </cell>
          <cell r="F1033">
            <v>17326.55</v>
          </cell>
          <cell r="G1033">
            <v>20791.86</v>
          </cell>
          <cell r="H1033">
            <v>0</v>
          </cell>
          <cell r="I1033">
            <v>0</v>
          </cell>
          <cell r="J1033">
            <v>0</v>
          </cell>
          <cell r="K1033">
            <v>0</v>
          </cell>
          <cell r="L1033">
            <v>0</v>
          </cell>
          <cell r="M1033">
            <v>0</v>
          </cell>
          <cell r="N1033">
            <v>20791.86</v>
          </cell>
          <cell r="O1033">
            <v>3465.31</v>
          </cell>
          <cell r="P1033">
            <v>3465.31</v>
          </cell>
          <cell r="Q1033" t="str">
            <v xml:space="preserve">PROBE                       </v>
          </cell>
          <cell r="R1033" t="str">
            <v xml:space="preserve">043 </v>
          </cell>
        </row>
        <row r="1034">
          <cell r="A1034" t="str">
            <v>H7618E</v>
          </cell>
          <cell r="B1034" t="str">
            <v>618E ENDOCAVITARY PROBE</v>
          </cell>
          <cell r="C1034" t="str">
            <v xml:space="preserve">FIELD-U/S             </v>
          </cell>
          <cell r="D1034">
            <v>-10395.93</v>
          </cell>
          <cell r="F1034">
            <v>0</v>
          </cell>
          <cell r="G1034">
            <v>-10395.93</v>
          </cell>
          <cell r="H1034">
            <v>24257.17</v>
          </cell>
          <cell r="I1034">
            <v>0</v>
          </cell>
          <cell r="J1034">
            <v>0</v>
          </cell>
          <cell r="K1034">
            <v>0</v>
          </cell>
          <cell r="L1034">
            <v>-34653.1</v>
          </cell>
          <cell r="M1034">
            <v>0</v>
          </cell>
          <cell r="N1034">
            <v>0</v>
          </cell>
          <cell r="O1034">
            <v>3465.31</v>
          </cell>
          <cell r="P1034">
            <v>3465.31</v>
          </cell>
          <cell r="Q1034" t="str">
            <v xml:space="preserve">PROBE                       </v>
          </cell>
          <cell r="R1034" t="str">
            <v xml:space="preserve">043 </v>
          </cell>
        </row>
        <row r="1035">
          <cell r="A1035" t="str">
            <v>H7618E</v>
          </cell>
          <cell r="B1035" t="str">
            <v>618E ENDOCAVITARY PROBE</v>
          </cell>
          <cell r="C1035" t="str">
            <v xml:space="preserve">Demo-U/S              </v>
          </cell>
          <cell r="D1035">
            <v>-20791.86</v>
          </cell>
          <cell r="E1035">
            <v>65840.89</v>
          </cell>
          <cell r="F1035">
            <v>65840.89</v>
          </cell>
          <cell r="G1035">
            <v>-86632.75</v>
          </cell>
          <cell r="H1035">
            <v>20791.86</v>
          </cell>
          <cell r="I1035">
            <v>0</v>
          </cell>
          <cell r="J1035">
            <v>0</v>
          </cell>
          <cell r="K1035">
            <v>0</v>
          </cell>
          <cell r="L1035">
            <v>-107424.61</v>
          </cell>
          <cell r="M1035">
            <v>0</v>
          </cell>
          <cell r="N1035">
            <v>0</v>
          </cell>
          <cell r="O1035">
            <v>3465.31</v>
          </cell>
          <cell r="P1035">
            <v>3465.31</v>
          </cell>
          <cell r="Q1035" t="str">
            <v xml:space="preserve">PROBE                       </v>
          </cell>
          <cell r="R1035" t="str">
            <v xml:space="preserve">043 </v>
          </cell>
        </row>
        <row r="1036">
          <cell r="A1036" t="str">
            <v>H7753MC</v>
          </cell>
          <cell r="B1036" t="str">
            <v>M7C AMA PROBE</v>
          </cell>
          <cell r="C1036" t="str">
            <v xml:space="preserve">ULTRASOUND DIST       </v>
          </cell>
          <cell r="D1036">
            <v>1490203.34</v>
          </cell>
          <cell r="E1036">
            <v>363174.12</v>
          </cell>
          <cell r="F1036">
            <v>1127788.2</v>
          </cell>
          <cell r="G1036">
            <v>362415.14</v>
          </cell>
          <cell r="H1036">
            <v>402482.47</v>
          </cell>
          <cell r="I1036">
            <v>0</v>
          </cell>
          <cell r="J1036">
            <v>0</v>
          </cell>
          <cell r="K1036">
            <v>0</v>
          </cell>
          <cell r="L1036">
            <v>-17035.87</v>
          </cell>
          <cell r="M1036">
            <v>0</v>
          </cell>
          <cell r="N1036">
            <v>-23031.46</v>
          </cell>
          <cell r="O1036">
            <v>10088.17</v>
          </cell>
          <cell r="P1036">
            <v>13067.858</v>
          </cell>
          <cell r="Q1036" t="str">
            <v xml:space="preserve">PROBE                       </v>
          </cell>
          <cell r="R1036" t="str">
            <v xml:space="preserve">057 </v>
          </cell>
        </row>
        <row r="1037">
          <cell r="A1037" t="str">
            <v>H7753MC</v>
          </cell>
          <cell r="B1037" t="str">
            <v>M7C AMA PROBE</v>
          </cell>
          <cell r="C1037" t="str">
            <v xml:space="preserve">Demo-U/S              </v>
          </cell>
          <cell r="D1037">
            <v>275694.90999999997</v>
          </cell>
          <cell r="E1037">
            <v>179520.88800000001</v>
          </cell>
          <cell r="F1037">
            <v>228412.79999999999</v>
          </cell>
          <cell r="G1037">
            <v>47282.11</v>
          </cell>
          <cell r="H1037">
            <v>42827.4</v>
          </cell>
          <cell r="I1037">
            <v>0</v>
          </cell>
          <cell r="J1037">
            <v>0</v>
          </cell>
          <cell r="K1037">
            <v>0</v>
          </cell>
          <cell r="L1037">
            <v>-41619.449999999997</v>
          </cell>
          <cell r="M1037">
            <v>0</v>
          </cell>
          <cell r="N1037">
            <v>46074.16</v>
          </cell>
          <cell r="O1037">
            <v>10088.17</v>
          </cell>
          <cell r="P1037">
            <v>13067.858</v>
          </cell>
          <cell r="Q1037" t="str">
            <v xml:space="preserve">PROBE                       </v>
          </cell>
          <cell r="R1037" t="str">
            <v xml:space="preserve">057 </v>
          </cell>
        </row>
        <row r="1038">
          <cell r="A1038" t="str">
            <v>H7753MC</v>
          </cell>
          <cell r="B1038" t="str">
            <v>M7C AMA PROBE</v>
          </cell>
          <cell r="C1038" t="str">
            <v xml:space="preserve">Consign-U/S           </v>
          </cell>
          <cell r="D1038">
            <v>18937.38</v>
          </cell>
          <cell r="F1038">
            <v>57103.199999999997</v>
          </cell>
          <cell r="G1038">
            <v>-38165.82</v>
          </cell>
          <cell r="H1038">
            <v>0</v>
          </cell>
          <cell r="I1038">
            <v>0</v>
          </cell>
          <cell r="J1038">
            <v>0</v>
          </cell>
          <cell r="K1038">
            <v>0</v>
          </cell>
          <cell r="L1038">
            <v>0</v>
          </cell>
          <cell r="M1038">
            <v>0</v>
          </cell>
          <cell r="N1038">
            <v>-38165.82</v>
          </cell>
          <cell r="O1038">
            <v>10088.17</v>
          </cell>
          <cell r="P1038">
            <v>13067.858</v>
          </cell>
          <cell r="Q1038" t="str">
            <v xml:space="preserve">PROBE                       </v>
          </cell>
          <cell r="R1038" t="str">
            <v xml:space="preserve">057 </v>
          </cell>
        </row>
        <row r="1039">
          <cell r="A1039" t="str">
            <v>H7753MC</v>
          </cell>
          <cell r="B1039" t="str">
            <v>M7C AMA PROBE</v>
          </cell>
          <cell r="C1039" t="str">
            <v xml:space="preserve">INTL ULTRA            </v>
          </cell>
          <cell r="D1039">
            <v>-14275.79</v>
          </cell>
          <cell r="F1039">
            <v>14275.8</v>
          </cell>
          <cell r="G1039">
            <v>-28551.59</v>
          </cell>
          <cell r="H1039">
            <v>182825.33</v>
          </cell>
          <cell r="I1039">
            <v>0</v>
          </cell>
          <cell r="J1039">
            <v>0</v>
          </cell>
          <cell r="K1039">
            <v>0</v>
          </cell>
          <cell r="L1039">
            <v>-211376.92</v>
          </cell>
          <cell r="M1039">
            <v>0</v>
          </cell>
          <cell r="N1039">
            <v>0</v>
          </cell>
          <cell r="O1039">
            <v>10088.17</v>
          </cell>
          <cell r="P1039">
            <v>13067.858</v>
          </cell>
          <cell r="Q1039" t="str">
            <v xml:space="preserve">PROBE                       </v>
          </cell>
          <cell r="R1039" t="str">
            <v xml:space="preserve">057 </v>
          </cell>
        </row>
        <row r="1040">
          <cell r="A1040" t="str">
            <v>H7753MC</v>
          </cell>
          <cell r="B1040" t="str">
            <v>M7C AMA PROBE</v>
          </cell>
          <cell r="C1040" t="str">
            <v xml:space="preserve">FIELD-U/S             </v>
          </cell>
          <cell r="D1040">
            <v>-17511.32</v>
          </cell>
          <cell r="F1040">
            <v>14275.8</v>
          </cell>
          <cell r="G1040">
            <v>-31787.119999999999</v>
          </cell>
          <cell r="H1040">
            <v>14275.8</v>
          </cell>
          <cell r="I1040">
            <v>0</v>
          </cell>
          <cell r="J1040">
            <v>0</v>
          </cell>
          <cell r="K1040">
            <v>0</v>
          </cell>
          <cell r="L1040">
            <v>-46062.92</v>
          </cell>
          <cell r="M1040">
            <v>0</v>
          </cell>
          <cell r="N1040">
            <v>0</v>
          </cell>
          <cell r="O1040">
            <v>10088.17</v>
          </cell>
          <cell r="P1040">
            <v>13067.858</v>
          </cell>
          <cell r="Q1040" t="str">
            <v xml:space="preserve">PROBE                       </v>
          </cell>
          <cell r="R1040" t="str">
            <v xml:space="preserve">057 </v>
          </cell>
        </row>
        <row r="1041">
          <cell r="A1041" t="str">
            <v>H7753MC</v>
          </cell>
          <cell r="B1041" t="str">
            <v>M7C AMA PROBE</v>
          </cell>
          <cell r="C1041" t="str">
            <v xml:space="preserve">ULTRASOUND MFG        </v>
          </cell>
          <cell r="D1041">
            <v>-573710.85</v>
          </cell>
          <cell r="E1041">
            <v>-43.902439864283799</v>
          </cell>
          <cell r="F1041">
            <v>0</v>
          </cell>
          <cell r="G1041">
            <v>-573710.85</v>
          </cell>
          <cell r="H1041">
            <v>-642411</v>
          </cell>
          <cell r="I1041">
            <v>0</v>
          </cell>
          <cell r="J1041">
            <v>0</v>
          </cell>
          <cell r="K1041">
            <v>68700.149999999994</v>
          </cell>
          <cell r="L1041">
            <v>0</v>
          </cell>
          <cell r="M1041">
            <v>0</v>
          </cell>
          <cell r="N1041">
            <v>0</v>
          </cell>
          <cell r="O1041">
            <v>10088.17</v>
          </cell>
          <cell r="P1041">
            <v>13067.858</v>
          </cell>
          <cell r="Q1041" t="str">
            <v xml:space="preserve">PROBE                       </v>
          </cell>
          <cell r="R1041" t="str">
            <v xml:space="preserve">057 </v>
          </cell>
        </row>
        <row r="1042">
          <cell r="A1042" t="str">
            <v>H8525AA</v>
          </cell>
          <cell r="B1042" t="e">
            <v>#N/A</v>
          </cell>
          <cell r="C1042" t="str">
            <v xml:space="preserve">ULTRASOUND DIST       </v>
          </cell>
          <cell r="D1042">
            <v>-294185.45</v>
          </cell>
          <cell r="E1042" t="e">
            <v>#N/A</v>
          </cell>
          <cell r="F1042">
            <v>0</v>
          </cell>
          <cell r="G1042">
            <v>-294185.45</v>
          </cell>
          <cell r="H1042">
            <v>0</v>
          </cell>
          <cell r="I1042">
            <v>0</v>
          </cell>
          <cell r="J1042">
            <v>-66139.259999999995</v>
          </cell>
          <cell r="K1042">
            <v>66139.259999999995</v>
          </cell>
          <cell r="L1042">
            <v>-294185.45</v>
          </cell>
          <cell r="M1042">
            <v>0</v>
          </cell>
          <cell r="N1042">
            <v>0</v>
          </cell>
          <cell r="O1042">
            <v>668.86</v>
          </cell>
          <cell r="P1042">
            <v>862.01499999999999</v>
          </cell>
          <cell r="Q1042" t="str">
            <v xml:space="preserve">ACHILLE EXP                 </v>
          </cell>
          <cell r="R1042" t="str">
            <v xml:space="preserve">065 </v>
          </cell>
        </row>
        <row r="1043">
          <cell r="A1043" t="str">
            <v>H8525PR</v>
          </cell>
          <cell r="B1043" t="e">
            <v>#N/A</v>
          </cell>
          <cell r="C1043" t="str">
            <v xml:space="preserve">ULTRASOUND DIST       </v>
          </cell>
          <cell r="D1043">
            <v>-9516.9699999999993</v>
          </cell>
          <cell r="E1043" t="e">
            <v>#N/A</v>
          </cell>
          <cell r="F1043">
            <v>0</v>
          </cell>
          <cell r="G1043">
            <v>-9516.9699999999993</v>
          </cell>
          <cell r="H1043">
            <v>0</v>
          </cell>
          <cell r="I1043">
            <v>0</v>
          </cell>
          <cell r="J1043">
            <v>0</v>
          </cell>
          <cell r="K1043">
            <v>-9516.9699999999993</v>
          </cell>
          <cell r="L1043">
            <v>0</v>
          </cell>
          <cell r="M1043">
            <v>0</v>
          </cell>
          <cell r="N1043">
            <v>0</v>
          </cell>
          <cell r="O1043">
            <v>369.63</v>
          </cell>
          <cell r="P1043">
            <v>9754.8940000000002</v>
          </cell>
          <cell r="Q1043" t="str">
            <v xml:space="preserve">AFFL ITEM                   </v>
          </cell>
          <cell r="R1043" t="str">
            <v xml:space="preserve">065 </v>
          </cell>
        </row>
        <row r="1044">
          <cell r="A1044" t="str">
            <v>H8529SC</v>
          </cell>
          <cell r="B1044" t="e">
            <v>#N/A</v>
          </cell>
          <cell r="C1044" t="str">
            <v xml:space="preserve">ULTRASOUND DIST       </v>
          </cell>
          <cell r="D1044">
            <v>-9349.5400000000009</v>
          </cell>
          <cell r="E1044" t="e">
            <v>#N/A</v>
          </cell>
          <cell r="F1044">
            <v>0</v>
          </cell>
          <cell r="G1044">
            <v>-9349.5400000000009</v>
          </cell>
          <cell r="H1044">
            <v>0</v>
          </cell>
          <cell r="I1044">
            <v>0</v>
          </cell>
          <cell r="J1044">
            <v>-5005.1000000000004</v>
          </cell>
          <cell r="K1044">
            <v>5005.1000000000004</v>
          </cell>
          <cell r="L1044">
            <v>-9349.5400000000009</v>
          </cell>
          <cell r="M1044">
            <v>0</v>
          </cell>
          <cell r="N1044">
            <v>0</v>
          </cell>
          <cell r="O1044">
            <v>0</v>
          </cell>
          <cell r="P1044">
            <v>0</v>
          </cell>
          <cell r="Q1044" t="str">
            <v xml:space="preserve">                            </v>
          </cell>
          <cell r="R1044" t="str">
            <v xml:space="preserve">    </v>
          </cell>
        </row>
        <row r="1045">
          <cell r="A1045" t="str">
            <v>H8555AA</v>
          </cell>
          <cell r="B1045" t="e">
            <v>#N/A</v>
          </cell>
          <cell r="C1045" t="str">
            <v xml:space="preserve">ULTRASOUND DIST       </v>
          </cell>
          <cell r="D1045">
            <v>-19950</v>
          </cell>
          <cell r="E1045" t="e">
            <v>#N/A</v>
          </cell>
          <cell r="F1045">
            <v>0</v>
          </cell>
          <cell r="G1045">
            <v>-19950</v>
          </cell>
          <cell r="H1045">
            <v>0</v>
          </cell>
          <cell r="I1045">
            <v>0</v>
          </cell>
          <cell r="J1045">
            <v>0</v>
          </cell>
          <cell r="K1045">
            <v>0</v>
          </cell>
          <cell r="L1045">
            <v>-19950</v>
          </cell>
          <cell r="M1045">
            <v>0</v>
          </cell>
          <cell r="N1045">
            <v>0</v>
          </cell>
          <cell r="O1045">
            <v>0</v>
          </cell>
          <cell r="P1045">
            <v>0</v>
          </cell>
          <cell r="Q1045" t="str">
            <v xml:space="preserve">                            </v>
          </cell>
          <cell r="R1045" t="str">
            <v xml:space="preserve">    </v>
          </cell>
        </row>
        <row r="1046">
          <cell r="A1046" t="str">
            <v>H8600CL</v>
          </cell>
          <cell r="B1046" t="e">
            <v>#N/A</v>
          </cell>
          <cell r="C1046" t="str">
            <v xml:space="preserve">ULTRASOUND DIST       </v>
          </cell>
          <cell r="D1046">
            <v>-1182389.8500000001</v>
          </cell>
          <cell r="E1046" t="e">
            <v>#N/A</v>
          </cell>
          <cell r="F1046">
            <v>0</v>
          </cell>
          <cell r="G1046">
            <v>-1182389.8500000001</v>
          </cell>
          <cell r="H1046">
            <v>0</v>
          </cell>
          <cell r="I1046">
            <v>0</v>
          </cell>
          <cell r="J1046">
            <v>-120989.82</v>
          </cell>
          <cell r="K1046">
            <v>-367075.68</v>
          </cell>
          <cell r="L1046">
            <v>-694324.35</v>
          </cell>
          <cell r="M1046">
            <v>0</v>
          </cell>
          <cell r="N1046">
            <v>0</v>
          </cell>
          <cell r="O1046">
            <v>17142.259999999998</v>
          </cell>
          <cell r="P1046">
            <v>41338.188999999998</v>
          </cell>
          <cell r="Q1046" t="str">
            <v xml:space="preserve">PRDGY ORACLE                </v>
          </cell>
          <cell r="R1046" t="str">
            <v xml:space="preserve">065 </v>
          </cell>
        </row>
        <row r="1047">
          <cell r="A1047" t="str">
            <v>H8600PF</v>
          </cell>
          <cell r="B1047" t="e">
            <v>#N/A</v>
          </cell>
          <cell r="C1047" t="str">
            <v xml:space="preserve">ULTRASOUND DIST       </v>
          </cell>
          <cell r="D1047">
            <v>-70967</v>
          </cell>
          <cell r="E1047" t="e">
            <v>#N/A</v>
          </cell>
          <cell r="F1047">
            <v>0</v>
          </cell>
          <cell r="G1047">
            <v>-70967</v>
          </cell>
          <cell r="H1047">
            <v>0</v>
          </cell>
          <cell r="I1047">
            <v>0</v>
          </cell>
          <cell r="J1047">
            <v>0</v>
          </cell>
          <cell r="K1047">
            <v>-70967</v>
          </cell>
          <cell r="L1047">
            <v>0</v>
          </cell>
          <cell r="M1047">
            <v>0</v>
          </cell>
          <cell r="N1047">
            <v>0</v>
          </cell>
          <cell r="O1047">
            <v>16628.14</v>
          </cell>
          <cell r="P1047">
            <v>72741.175000000003</v>
          </cell>
          <cell r="Q1047" t="str">
            <v xml:space="preserve">AFFL ITEM                   </v>
          </cell>
          <cell r="R1047" t="str">
            <v xml:space="preserve">065 </v>
          </cell>
        </row>
        <row r="1048">
          <cell r="A1048" t="str">
            <v>H8600PR</v>
          </cell>
          <cell r="B1048" t="e">
            <v>#N/A</v>
          </cell>
          <cell r="C1048" t="str">
            <v xml:space="preserve">ULTRASOUND DIST       </v>
          </cell>
          <cell r="D1048">
            <v>-220759.47</v>
          </cell>
          <cell r="E1048" t="e">
            <v>#N/A</v>
          </cell>
          <cell r="F1048">
            <v>0</v>
          </cell>
          <cell r="G1048">
            <v>-220759.47</v>
          </cell>
          <cell r="H1048">
            <v>0</v>
          </cell>
          <cell r="I1048">
            <v>0</v>
          </cell>
          <cell r="J1048">
            <v>-35604.94</v>
          </cell>
          <cell r="K1048">
            <v>-32014.560000000001</v>
          </cell>
          <cell r="L1048">
            <v>-153139.97</v>
          </cell>
          <cell r="M1048">
            <v>0</v>
          </cell>
          <cell r="N1048">
            <v>0</v>
          </cell>
          <cell r="O1048">
            <v>16544.45</v>
          </cell>
          <cell r="P1048">
            <v>36495.063999999998</v>
          </cell>
          <cell r="Q1048" t="str">
            <v xml:space="preserve">AFFL ITEM                   </v>
          </cell>
          <cell r="R1048" t="str">
            <v xml:space="preserve">065 </v>
          </cell>
        </row>
        <row r="1049">
          <cell r="A1049" t="str">
            <v>H8604SD</v>
          </cell>
          <cell r="B1049" t="e">
            <v>#N/A</v>
          </cell>
          <cell r="C1049" t="str">
            <v xml:space="preserve">ULTRASOUND DIST       </v>
          </cell>
          <cell r="D1049">
            <v>-32100.89</v>
          </cell>
          <cell r="E1049" t="e">
            <v>#N/A</v>
          </cell>
          <cell r="F1049">
            <v>0</v>
          </cell>
          <cell r="G1049">
            <v>-32100.89</v>
          </cell>
          <cell r="H1049">
            <v>0</v>
          </cell>
          <cell r="I1049">
            <v>0</v>
          </cell>
          <cell r="J1049">
            <v>-10876.83</v>
          </cell>
          <cell r="K1049">
            <v>-2009.44</v>
          </cell>
          <cell r="L1049">
            <v>-19214.62</v>
          </cell>
          <cell r="M1049">
            <v>0</v>
          </cell>
          <cell r="N1049">
            <v>0</v>
          </cell>
          <cell r="O1049">
            <v>1579.51</v>
          </cell>
          <cell r="P1049">
            <v>2744.95</v>
          </cell>
          <cell r="Q1049" t="str">
            <v xml:space="preserve">PRDGY COMP                  </v>
          </cell>
          <cell r="R1049" t="str">
            <v xml:space="preserve">065 </v>
          </cell>
        </row>
        <row r="1050">
          <cell r="A1050" t="str">
            <v>H8605PR</v>
          </cell>
          <cell r="B1050" t="e">
            <v>#N/A</v>
          </cell>
          <cell r="C1050" t="str">
            <v xml:space="preserve">ULTRASOUND DIST       </v>
          </cell>
          <cell r="D1050">
            <v>-10879.34</v>
          </cell>
          <cell r="E1050" t="e">
            <v>#N/A</v>
          </cell>
          <cell r="F1050">
            <v>0</v>
          </cell>
          <cell r="G1050">
            <v>-10879.34</v>
          </cell>
          <cell r="H1050">
            <v>0</v>
          </cell>
          <cell r="I1050">
            <v>0</v>
          </cell>
          <cell r="J1050">
            <v>-3266.58</v>
          </cell>
          <cell r="K1050">
            <v>-750.42</v>
          </cell>
          <cell r="L1050">
            <v>-6862.34</v>
          </cell>
          <cell r="M1050">
            <v>0</v>
          </cell>
          <cell r="N1050">
            <v>0</v>
          </cell>
          <cell r="O1050">
            <v>714.87</v>
          </cell>
          <cell r="P1050">
            <v>1372.4749999999999</v>
          </cell>
          <cell r="Q1050" t="str">
            <v xml:space="preserve">AFFL ITEM                   </v>
          </cell>
          <cell r="R1050" t="str">
            <v xml:space="preserve">065 </v>
          </cell>
        </row>
        <row r="1051">
          <cell r="A1051" t="str">
            <v>H8609SF</v>
          </cell>
          <cell r="B1051" t="e">
            <v>#N/A</v>
          </cell>
          <cell r="C1051" t="str">
            <v xml:space="preserve">ULTRASOUND DIST       </v>
          </cell>
          <cell r="D1051">
            <v>-38981.25</v>
          </cell>
          <cell r="E1051" t="e">
            <v>#N/A</v>
          </cell>
          <cell r="F1051">
            <v>0</v>
          </cell>
          <cell r="G1051">
            <v>-38981.25</v>
          </cell>
          <cell r="H1051">
            <v>-9440.5499999999993</v>
          </cell>
          <cell r="I1051">
            <v>0</v>
          </cell>
          <cell r="J1051">
            <v>0</v>
          </cell>
          <cell r="K1051">
            <v>0</v>
          </cell>
          <cell r="L1051">
            <v>-29540.7</v>
          </cell>
          <cell r="M1051">
            <v>0</v>
          </cell>
          <cell r="N1051">
            <v>0</v>
          </cell>
          <cell r="O1051">
            <v>740.53</v>
          </cell>
          <cell r="P1051">
            <v>9686.25</v>
          </cell>
          <cell r="Q1051" t="str">
            <v xml:space="preserve">PRDGY S/W                   </v>
          </cell>
          <cell r="R1051" t="str">
            <v xml:space="preserve">067 </v>
          </cell>
        </row>
        <row r="1052">
          <cell r="A1052" t="str">
            <v>H8620PF</v>
          </cell>
          <cell r="B1052" t="e">
            <v>#N/A</v>
          </cell>
          <cell r="C1052" t="str">
            <v xml:space="preserve">ULTRASOUND DIST       </v>
          </cell>
          <cell r="D1052">
            <v>-241321.26</v>
          </cell>
          <cell r="E1052" t="e">
            <v>#N/A</v>
          </cell>
          <cell r="F1052">
            <v>0</v>
          </cell>
          <cell r="G1052">
            <v>-241321.26</v>
          </cell>
          <cell r="H1052">
            <v>-122150.26</v>
          </cell>
          <cell r="I1052">
            <v>0</v>
          </cell>
          <cell r="J1052">
            <v>0</v>
          </cell>
          <cell r="K1052">
            <v>-119171</v>
          </cell>
          <cell r="L1052">
            <v>0</v>
          </cell>
          <cell r="M1052">
            <v>0</v>
          </cell>
          <cell r="N1052">
            <v>0</v>
          </cell>
          <cell r="O1052">
            <v>12764.05</v>
          </cell>
          <cell r="P1052">
            <v>61075.139000000003</v>
          </cell>
          <cell r="Q1052" t="str">
            <v xml:space="preserve">NT FULL PREF                </v>
          </cell>
          <cell r="R1052" t="str">
            <v xml:space="preserve">065 </v>
          </cell>
        </row>
        <row r="1053">
          <cell r="A1053" t="str">
            <v>H8624SD</v>
          </cell>
          <cell r="B1053" t="e">
            <v>#N/A</v>
          </cell>
          <cell r="C1053" t="str">
            <v xml:space="preserve">ULTRASOUND DIST       </v>
          </cell>
          <cell r="D1053">
            <v>-9134.73</v>
          </cell>
          <cell r="E1053" t="e">
            <v>#N/A</v>
          </cell>
          <cell r="F1053">
            <v>0</v>
          </cell>
          <cell r="G1053">
            <v>-9134.73</v>
          </cell>
          <cell r="H1053">
            <v>-3469.2</v>
          </cell>
          <cell r="I1053">
            <v>0</v>
          </cell>
          <cell r="J1053">
            <v>0</v>
          </cell>
          <cell r="K1053">
            <v>-2196.33</v>
          </cell>
          <cell r="L1053">
            <v>-3469.2</v>
          </cell>
          <cell r="M1053">
            <v>0</v>
          </cell>
          <cell r="N1053">
            <v>0</v>
          </cell>
          <cell r="O1053">
            <v>1384.49</v>
          </cell>
          <cell r="P1053">
            <v>3469.2049999999999</v>
          </cell>
          <cell r="Q1053" t="str">
            <v xml:space="preserve">NT COMP                     </v>
          </cell>
          <cell r="R1053" t="str">
            <v xml:space="preserve">065 </v>
          </cell>
        </row>
        <row r="1054">
          <cell r="A1054" t="str">
            <v>H8630PR</v>
          </cell>
          <cell r="B1054" t="e">
            <v>#N/A</v>
          </cell>
          <cell r="C1054" t="str">
            <v xml:space="preserve">ULTRASOUND DIST       </v>
          </cell>
          <cell r="D1054">
            <v>-2285647.41</v>
          </cell>
          <cell r="E1054" t="e">
            <v>#N/A</v>
          </cell>
          <cell r="F1054">
            <v>0</v>
          </cell>
          <cell r="G1054">
            <v>-2285647.41</v>
          </cell>
          <cell r="H1054">
            <v>0</v>
          </cell>
          <cell r="I1054">
            <v>0</v>
          </cell>
          <cell r="J1054">
            <v>-141289.07999999999</v>
          </cell>
          <cell r="K1054">
            <v>-1101302.92</v>
          </cell>
          <cell r="L1054">
            <v>-1043055.41</v>
          </cell>
          <cell r="M1054">
            <v>0</v>
          </cell>
          <cell r="N1054">
            <v>0</v>
          </cell>
          <cell r="O1054">
            <v>12245.49</v>
          </cell>
          <cell r="P1054">
            <v>27701.116999999998</v>
          </cell>
          <cell r="Q1054" t="str">
            <v xml:space="preserve">MD+FULL,PRO                 </v>
          </cell>
          <cell r="R1054" t="str">
            <v xml:space="preserve">065 </v>
          </cell>
        </row>
        <row r="1055">
          <cell r="A1055" t="str">
            <v>H8630ZF</v>
          </cell>
          <cell r="B1055" t="e">
            <v>#N/A</v>
          </cell>
          <cell r="C1055" t="str">
            <v xml:space="preserve">ULTRASOUND DIST       </v>
          </cell>
          <cell r="D1055">
            <v>-23062.400000000001</v>
          </cell>
          <cell r="E1055" t="e">
            <v>#N/A</v>
          </cell>
          <cell r="F1055">
            <v>0</v>
          </cell>
          <cell r="G1055">
            <v>-23062.400000000001</v>
          </cell>
          <cell r="H1055">
            <v>0</v>
          </cell>
          <cell r="I1055">
            <v>0</v>
          </cell>
          <cell r="J1055">
            <v>0</v>
          </cell>
          <cell r="K1055">
            <v>0</v>
          </cell>
          <cell r="L1055">
            <v>-23062.400000000001</v>
          </cell>
          <cell r="M1055">
            <v>0</v>
          </cell>
          <cell r="N1055">
            <v>0</v>
          </cell>
          <cell r="O1055">
            <v>0</v>
          </cell>
          <cell r="P1055">
            <v>0</v>
          </cell>
          <cell r="Q1055" t="str">
            <v xml:space="preserve">                            </v>
          </cell>
          <cell r="R1055" t="str">
            <v xml:space="preserve">    </v>
          </cell>
        </row>
        <row r="1056">
          <cell r="A1056" t="str">
            <v>H8631BR</v>
          </cell>
          <cell r="B1056" t="e">
            <v>#N/A</v>
          </cell>
          <cell r="C1056" t="str">
            <v xml:space="preserve">ULTRASOUND DIST       </v>
          </cell>
          <cell r="D1056">
            <v>-13926.4</v>
          </cell>
          <cell r="E1056" t="e">
            <v>#N/A</v>
          </cell>
          <cell r="F1056">
            <v>0</v>
          </cell>
          <cell r="G1056">
            <v>-13926.4</v>
          </cell>
          <cell r="H1056">
            <v>943.57</v>
          </cell>
          <cell r="I1056">
            <v>0</v>
          </cell>
          <cell r="J1056">
            <v>-2732.06</v>
          </cell>
          <cell r="K1056">
            <v>-2975.35</v>
          </cell>
          <cell r="L1056">
            <v>-9162.56</v>
          </cell>
          <cell r="M1056">
            <v>0</v>
          </cell>
          <cell r="N1056">
            <v>0</v>
          </cell>
          <cell r="O1056">
            <v>299.48</v>
          </cell>
          <cell r="P1056">
            <v>724.50099999999998</v>
          </cell>
          <cell r="Q1056" t="str">
            <v xml:space="preserve">MD+DST                      </v>
          </cell>
          <cell r="R1056" t="str">
            <v xml:space="preserve">065 </v>
          </cell>
        </row>
        <row r="1057">
          <cell r="A1057" t="str">
            <v>H8634SD</v>
          </cell>
          <cell r="B1057" t="e">
            <v>#N/A</v>
          </cell>
          <cell r="C1057" t="str">
            <v xml:space="preserve">ULTRASOUND DIST       </v>
          </cell>
          <cell r="D1057">
            <v>-70675.02</v>
          </cell>
          <cell r="E1057" t="e">
            <v>#N/A</v>
          </cell>
          <cell r="F1057">
            <v>0</v>
          </cell>
          <cell r="G1057">
            <v>-70675.02</v>
          </cell>
          <cell r="H1057">
            <v>0</v>
          </cell>
          <cell r="I1057">
            <v>0</v>
          </cell>
          <cell r="J1057">
            <v>-3115.48</v>
          </cell>
          <cell r="K1057">
            <v>-55465.77</v>
          </cell>
          <cell r="L1057">
            <v>-12093.77</v>
          </cell>
          <cell r="M1057">
            <v>0</v>
          </cell>
          <cell r="N1057">
            <v>0</v>
          </cell>
          <cell r="O1057">
            <v>1358.32</v>
          </cell>
          <cell r="P1057">
            <v>3193.3670000000002</v>
          </cell>
          <cell r="Q1057" t="str">
            <v xml:space="preserve">MD+COMP                     </v>
          </cell>
          <cell r="R1057" t="str">
            <v xml:space="preserve">065 </v>
          </cell>
        </row>
        <row r="1058">
          <cell r="A1058" t="str">
            <v>H8635PR</v>
          </cell>
          <cell r="B1058" t="e">
            <v>#N/A</v>
          </cell>
          <cell r="C1058" t="str">
            <v xml:space="preserve">ULTRASOUND DIST       </v>
          </cell>
          <cell r="D1058">
            <v>-8235.69</v>
          </cell>
          <cell r="E1058" t="e">
            <v>#N/A</v>
          </cell>
          <cell r="F1058">
            <v>0</v>
          </cell>
          <cell r="G1058">
            <v>-8235.69</v>
          </cell>
          <cell r="H1058">
            <v>0</v>
          </cell>
          <cell r="I1058">
            <v>0</v>
          </cell>
          <cell r="J1058">
            <v>-1633.29</v>
          </cell>
          <cell r="K1058">
            <v>294.29000000000002</v>
          </cell>
          <cell r="L1058">
            <v>-6896.69</v>
          </cell>
          <cell r="M1058">
            <v>0</v>
          </cell>
          <cell r="N1058">
            <v>0</v>
          </cell>
          <cell r="O1058">
            <v>714.87</v>
          </cell>
          <cell r="P1058">
            <v>1674.1220000000001</v>
          </cell>
          <cell r="Q1058" t="str">
            <v xml:space="preserve">AFFL ITEM                   </v>
          </cell>
          <cell r="R1058" t="str">
            <v xml:space="preserve">065 </v>
          </cell>
        </row>
        <row r="1059">
          <cell r="A1059" t="str">
            <v>H8635SD</v>
          </cell>
          <cell r="B1059" t="e">
            <v>#N/A</v>
          </cell>
          <cell r="C1059" t="str">
            <v xml:space="preserve">ULTRASOUND DIST       </v>
          </cell>
          <cell r="D1059">
            <v>-16068</v>
          </cell>
          <cell r="E1059" t="e">
            <v>#N/A</v>
          </cell>
          <cell r="F1059">
            <v>0</v>
          </cell>
          <cell r="G1059">
            <v>-16068</v>
          </cell>
          <cell r="H1059">
            <v>0</v>
          </cell>
          <cell r="I1059">
            <v>0</v>
          </cell>
          <cell r="J1059">
            <v>0</v>
          </cell>
          <cell r="K1059">
            <v>-16068</v>
          </cell>
          <cell r="L1059">
            <v>0</v>
          </cell>
          <cell r="M1059">
            <v>0</v>
          </cell>
          <cell r="N1059">
            <v>0</v>
          </cell>
          <cell r="O1059">
            <v>1268.28</v>
          </cell>
          <cell r="P1059">
            <v>686.23900000000003</v>
          </cell>
          <cell r="Q1059" t="str">
            <v xml:space="preserve">MD+PRINTR                   </v>
          </cell>
          <cell r="R1059" t="str">
            <v xml:space="preserve">065 </v>
          </cell>
        </row>
        <row r="1060">
          <cell r="A1060" t="str">
            <v>H8650DC</v>
          </cell>
          <cell r="B1060" t="e">
            <v>#N/A</v>
          </cell>
          <cell r="C1060" t="str">
            <v xml:space="preserve">ULTRASOUND DIST       </v>
          </cell>
          <cell r="D1060">
            <v>-11972.04</v>
          </cell>
          <cell r="E1060" t="e">
            <v>#N/A</v>
          </cell>
          <cell r="F1060">
            <v>0</v>
          </cell>
          <cell r="G1060">
            <v>-11972.04</v>
          </cell>
          <cell r="H1060">
            <v>0</v>
          </cell>
          <cell r="I1060">
            <v>0</v>
          </cell>
          <cell r="J1060">
            <v>0</v>
          </cell>
          <cell r="K1060">
            <v>-2008.5</v>
          </cell>
          <cell r="L1060">
            <v>-9963.5400000000009</v>
          </cell>
          <cell r="M1060">
            <v>0</v>
          </cell>
          <cell r="N1060">
            <v>0</v>
          </cell>
          <cell r="O1060">
            <v>71.510000000000005</v>
          </cell>
          <cell r="P1060">
            <v>1793.75</v>
          </cell>
          <cell r="Q1060" t="str">
            <v xml:space="preserve">AFFL ITEM                   </v>
          </cell>
          <cell r="R1060" t="str">
            <v xml:space="preserve">067 </v>
          </cell>
        </row>
        <row r="1061">
          <cell r="A1061" t="str">
            <v>H8650DF</v>
          </cell>
          <cell r="B1061" t="e">
            <v>#N/A</v>
          </cell>
          <cell r="C1061" t="str">
            <v xml:space="preserve">ULTRASOUND DIST       </v>
          </cell>
          <cell r="D1061">
            <v>-117062.65</v>
          </cell>
          <cell r="E1061" t="e">
            <v>#N/A</v>
          </cell>
          <cell r="F1061">
            <v>0</v>
          </cell>
          <cell r="G1061">
            <v>-117062.65</v>
          </cell>
          <cell r="H1061">
            <v>261.11</v>
          </cell>
          <cell r="I1061">
            <v>0</v>
          </cell>
          <cell r="J1061">
            <v>-7350</v>
          </cell>
          <cell r="K1061">
            <v>-56922</v>
          </cell>
          <cell r="L1061">
            <v>-53051.76</v>
          </cell>
          <cell r="M1061">
            <v>0</v>
          </cell>
          <cell r="N1061">
            <v>0</v>
          </cell>
          <cell r="O1061">
            <v>50.22</v>
          </cell>
          <cell r="P1061">
            <v>1793.75</v>
          </cell>
          <cell r="Q1061" t="str">
            <v xml:space="preserve">ENCORE SW                   </v>
          </cell>
          <cell r="R1061" t="str">
            <v xml:space="preserve">067 </v>
          </cell>
        </row>
        <row r="1062">
          <cell r="A1062" t="str">
            <v>H8650FA</v>
          </cell>
          <cell r="B1062" t="e">
            <v>#N/A</v>
          </cell>
          <cell r="C1062" t="str">
            <v xml:space="preserve">ULTRASOUND DIST       </v>
          </cell>
          <cell r="D1062">
            <v>-51563.97</v>
          </cell>
          <cell r="E1062" t="e">
            <v>#N/A</v>
          </cell>
          <cell r="F1062">
            <v>0</v>
          </cell>
          <cell r="G1062">
            <v>-51563.97</v>
          </cell>
          <cell r="H1062">
            <v>0</v>
          </cell>
          <cell r="I1062">
            <v>0</v>
          </cell>
          <cell r="J1062">
            <v>-17500</v>
          </cell>
          <cell r="K1062">
            <v>1432</v>
          </cell>
          <cell r="L1062">
            <v>-35495.97</v>
          </cell>
          <cell r="M1062">
            <v>0</v>
          </cell>
          <cell r="N1062">
            <v>0</v>
          </cell>
          <cell r="O1062">
            <v>50.22</v>
          </cell>
          <cell r="P1062">
            <v>1793.75</v>
          </cell>
          <cell r="Q1062" t="str">
            <v xml:space="preserve">AFFL ITEM                   </v>
          </cell>
          <cell r="R1062" t="str">
            <v xml:space="preserve">067 </v>
          </cell>
        </row>
        <row r="1063">
          <cell r="A1063" t="str">
            <v>H8650MH</v>
          </cell>
          <cell r="B1063" t="e">
            <v>#N/A</v>
          </cell>
          <cell r="C1063" t="str">
            <v xml:space="preserve">ULTRASOUND DIST       </v>
          </cell>
          <cell r="D1063">
            <v>-7086.25</v>
          </cell>
          <cell r="E1063" t="e">
            <v>#N/A</v>
          </cell>
          <cell r="F1063">
            <v>0</v>
          </cell>
          <cell r="G1063">
            <v>-7086.25</v>
          </cell>
          <cell r="H1063">
            <v>0</v>
          </cell>
          <cell r="I1063">
            <v>0</v>
          </cell>
          <cell r="J1063">
            <v>-3500</v>
          </cell>
          <cell r="K1063">
            <v>3500</v>
          </cell>
          <cell r="L1063">
            <v>-7086.25</v>
          </cell>
          <cell r="M1063">
            <v>0</v>
          </cell>
          <cell r="N1063">
            <v>0</v>
          </cell>
          <cell r="O1063">
            <v>45.5</v>
          </cell>
          <cell r="P1063">
            <v>1793.75</v>
          </cell>
          <cell r="Q1063" t="str">
            <v xml:space="preserve">SW ORTHOHIP                 </v>
          </cell>
          <cell r="R1063" t="str">
            <v xml:space="preserve">067 </v>
          </cell>
        </row>
        <row r="1064">
          <cell r="A1064" t="str">
            <v>H8650NA</v>
          </cell>
          <cell r="B1064" t="e">
            <v>#N/A</v>
          </cell>
          <cell r="C1064" t="str">
            <v xml:space="preserve">ULTRASOUND DIST       </v>
          </cell>
          <cell r="D1064">
            <v>-6025.5</v>
          </cell>
          <cell r="E1064" t="e">
            <v>#N/A</v>
          </cell>
          <cell r="F1064">
            <v>0</v>
          </cell>
          <cell r="G1064">
            <v>-6025.5</v>
          </cell>
          <cell r="H1064">
            <v>0</v>
          </cell>
          <cell r="I1064">
            <v>0</v>
          </cell>
          <cell r="J1064">
            <v>0</v>
          </cell>
          <cell r="K1064">
            <v>-6025.5</v>
          </cell>
          <cell r="L1064">
            <v>0</v>
          </cell>
          <cell r="M1064">
            <v>0</v>
          </cell>
          <cell r="N1064">
            <v>0</v>
          </cell>
          <cell r="O1064">
            <v>50.22</v>
          </cell>
          <cell r="P1064">
            <v>2058.7139999999999</v>
          </cell>
          <cell r="Q1064" t="str">
            <v xml:space="preserve">SW, NET3 USE                </v>
          </cell>
          <cell r="R1064" t="str">
            <v xml:space="preserve">067 </v>
          </cell>
        </row>
        <row r="1065">
          <cell r="A1065" t="str">
            <v>H8650NB</v>
          </cell>
          <cell r="B1065" t="e">
            <v>#N/A</v>
          </cell>
          <cell r="C1065" t="str">
            <v xml:space="preserve">ULTRASOUND DIST       </v>
          </cell>
          <cell r="D1065">
            <v>-6691.65</v>
          </cell>
          <cell r="E1065" t="e">
            <v>#N/A</v>
          </cell>
          <cell r="F1065">
            <v>0</v>
          </cell>
          <cell r="G1065">
            <v>-6691.65</v>
          </cell>
          <cell r="H1065">
            <v>-3344.15</v>
          </cell>
          <cell r="I1065">
            <v>0</v>
          </cell>
          <cell r="J1065">
            <v>0</v>
          </cell>
          <cell r="K1065">
            <v>-3347.5</v>
          </cell>
          <cell r="L1065">
            <v>0</v>
          </cell>
          <cell r="M1065">
            <v>0</v>
          </cell>
          <cell r="N1065">
            <v>0</v>
          </cell>
          <cell r="O1065">
            <v>83.7</v>
          </cell>
          <cell r="P1065">
            <v>3431.1889999999999</v>
          </cell>
          <cell r="Q1065" t="str">
            <v xml:space="preserve">AFFL ITEM                   </v>
          </cell>
          <cell r="R1065" t="str">
            <v xml:space="preserve">067 </v>
          </cell>
        </row>
        <row r="1066">
          <cell r="A1066" t="str">
            <v>H8650PD</v>
          </cell>
          <cell r="B1066" t="e">
            <v>#N/A</v>
          </cell>
          <cell r="C1066" t="str">
            <v xml:space="preserve">ULTRASOUND DIST       </v>
          </cell>
          <cell r="D1066">
            <v>-71335.25</v>
          </cell>
          <cell r="E1066" t="e">
            <v>#N/A</v>
          </cell>
          <cell r="F1066">
            <v>0</v>
          </cell>
          <cell r="G1066">
            <v>-71335.25</v>
          </cell>
          <cell r="H1066">
            <v>0</v>
          </cell>
          <cell r="I1066">
            <v>0</v>
          </cell>
          <cell r="J1066">
            <v>-15750</v>
          </cell>
          <cell r="K1066">
            <v>-20403</v>
          </cell>
          <cell r="L1066">
            <v>-35182.25</v>
          </cell>
          <cell r="M1066">
            <v>0</v>
          </cell>
          <cell r="N1066">
            <v>0</v>
          </cell>
          <cell r="O1066">
            <v>51.22</v>
          </cell>
          <cell r="P1066">
            <v>1793.75</v>
          </cell>
          <cell r="Q1066" t="str">
            <v xml:space="preserve">SW PEDIATRIC                </v>
          </cell>
          <cell r="R1066" t="str">
            <v xml:space="preserve">067 </v>
          </cell>
        </row>
        <row r="1067">
          <cell r="A1067" t="str">
            <v>H8650TB</v>
          </cell>
          <cell r="B1067" t="e">
            <v>#N/A</v>
          </cell>
          <cell r="C1067" t="str">
            <v xml:space="preserve">ULTRASOUND DIST       </v>
          </cell>
          <cell r="D1067">
            <v>-127467.15</v>
          </cell>
          <cell r="E1067" t="e">
            <v>#N/A</v>
          </cell>
          <cell r="F1067">
            <v>0</v>
          </cell>
          <cell r="G1067">
            <v>-127467.15</v>
          </cell>
          <cell r="H1067">
            <v>261.11</v>
          </cell>
          <cell r="I1067">
            <v>0</v>
          </cell>
          <cell r="J1067">
            <v>-9450</v>
          </cell>
          <cell r="K1067">
            <v>-58839</v>
          </cell>
          <cell r="L1067">
            <v>-59439.26</v>
          </cell>
          <cell r="M1067">
            <v>0</v>
          </cell>
          <cell r="N1067">
            <v>0</v>
          </cell>
          <cell r="O1067">
            <v>50.22</v>
          </cell>
          <cell r="P1067">
            <v>2511.25</v>
          </cell>
          <cell r="Q1067" t="str">
            <v xml:space="preserve">ENCORE SW                   </v>
          </cell>
          <cell r="R1067" t="str">
            <v xml:space="preserve">067 </v>
          </cell>
        </row>
        <row r="1068">
          <cell r="A1068" t="str">
            <v>H8650TD</v>
          </cell>
          <cell r="B1068" t="e">
            <v>#N/A</v>
          </cell>
          <cell r="C1068" t="str">
            <v xml:space="preserve">ULTRASOUND DIST       </v>
          </cell>
          <cell r="D1068">
            <v>-18119.240000000002</v>
          </cell>
          <cell r="E1068" t="e">
            <v>#N/A</v>
          </cell>
          <cell r="F1068">
            <v>0</v>
          </cell>
          <cell r="G1068">
            <v>-18119.240000000002</v>
          </cell>
          <cell r="H1068">
            <v>0</v>
          </cell>
          <cell r="I1068">
            <v>0</v>
          </cell>
          <cell r="J1068">
            <v>-1750</v>
          </cell>
          <cell r="K1068">
            <v>-2267</v>
          </cell>
          <cell r="L1068">
            <v>-14102.24</v>
          </cell>
          <cell r="M1068">
            <v>0</v>
          </cell>
          <cell r="N1068">
            <v>0</v>
          </cell>
          <cell r="O1068">
            <v>50.22</v>
          </cell>
          <cell r="P1068">
            <v>1793.75</v>
          </cell>
          <cell r="Q1068" t="str">
            <v xml:space="preserve">AFFL ITEM                   </v>
          </cell>
          <cell r="R1068" t="str">
            <v xml:space="preserve">067 </v>
          </cell>
        </row>
        <row r="1069">
          <cell r="A1069" t="str">
            <v>H8682AR</v>
          </cell>
          <cell r="B1069" t="e">
            <v>#N/A</v>
          </cell>
          <cell r="C1069" t="str">
            <v xml:space="preserve">ULTRASOUND DIST       </v>
          </cell>
          <cell r="D1069">
            <v>-40821.46</v>
          </cell>
          <cell r="E1069" t="e">
            <v>#N/A</v>
          </cell>
          <cell r="F1069">
            <v>0</v>
          </cell>
          <cell r="G1069">
            <v>-40821.46</v>
          </cell>
          <cell r="H1069">
            <v>0</v>
          </cell>
          <cell r="I1069">
            <v>0</v>
          </cell>
          <cell r="J1069">
            <v>-15340.88</v>
          </cell>
          <cell r="K1069">
            <v>4628.88</v>
          </cell>
          <cell r="L1069">
            <v>-30109.46</v>
          </cell>
          <cell r="M1069">
            <v>0</v>
          </cell>
          <cell r="N1069">
            <v>0</v>
          </cell>
          <cell r="O1069">
            <v>1666.96</v>
          </cell>
          <cell r="P1069">
            <v>3931.1010000000001</v>
          </cell>
          <cell r="Q1069" t="str">
            <v xml:space="preserve">AFFL ITEM                   </v>
          </cell>
          <cell r="R1069" t="str">
            <v xml:space="preserve">065 </v>
          </cell>
        </row>
        <row r="1070">
          <cell r="A1070" t="str">
            <v>H8699SD</v>
          </cell>
          <cell r="B1070" t="e">
            <v>#N/A</v>
          </cell>
          <cell r="C1070" t="str">
            <v xml:space="preserve">ULTRASOUND DIST       </v>
          </cell>
          <cell r="D1070">
            <v>-24423.95</v>
          </cell>
          <cell r="E1070" t="e">
            <v>#N/A</v>
          </cell>
          <cell r="F1070">
            <v>0</v>
          </cell>
          <cell r="G1070">
            <v>-24423.95</v>
          </cell>
          <cell r="H1070">
            <v>566.35</v>
          </cell>
          <cell r="I1070">
            <v>0</v>
          </cell>
          <cell r="J1070">
            <v>-2421.1999999999998</v>
          </cell>
          <cell r="K1070">
            <v>-10443.370000000001</v>
          </cell>
          <cell r="L1070">
            <v>-12125.73</v>
          </cell>
          <cell r="M1070">
            <v>0</v>
          </cell>
          <cell r="N1070">
            <v>0</v>
          </cell>
          <cell r="O1070">
            <v>250.57</v>
          </cell>
          <cell r="P1070">
            <v>273.67500000000001</v>
          </cell>
          <cell r="Q1070" t="str">
            <v xml:space="preserve">COMP, TBL                   </v>
          </cell>
          <cell r="R1070" t="str">
            <v xml:space="preserve">066 </v>
          </cell>
        </row>
        <row r="1071">
          <cell r="A1071" t="str">
            <v>INV THE ULTRASO</v>
          </cell>
          <cell r="B1071" t="e">
            <v>#N/A</v>
          </cell>
          <cell r="C1071" t="str">
            <v xml:space="preserve">ULTRASOUND DIST       </v>
          </cell>
          <cell r="D1071">
            <v>325000.01</v>
          </cell>
          <cell r="E1071" t="e">
            <v>#N/A</v>
          </cell>
          <cell r="F1071">
            <v>0</v>
          </cell>
          <cell r="G1071">
            <v>325000.01</v>
          </cell>
          <cell r="H1071">
            <v>0</v>
          </cell>
          <cell r="I1071">
            <v>0</v>
          </cell>
          <cell r="J1071">
            <v>0</v>
          </cell>
          <cell r="K1071">
            <v>325000.01</v>
          </cell>
          <cell r="L1071">
            <v>0</v>
          </cell>
          <cell r="M1071">
            <v>0</v>
          </cell>
          <cell r="N1071">
            <v>0</v>
          </cell>
          <cell r="O1071">
            <v>0</v>
          </cell>
          <cell r="P1071">
            <v>0</v>
          </cell>
          <cell r="Q1071" t="str">
            <v xml:space="preserve">                            </v>
          </cell>
          <cell r="R1071" t="str">
            <v xml:space="preserve">    </v>
          </cell>
        </row>
        <row r="1072">
          <cell r="A1072" t="str">
            <v>K2030LM</v>
          </cell>
          <cell r="B1072" t="e">
            <v>#N/A</v>
          </cell>
          <cell r="C1072" t="str">
            <v xml:space="preserve">Demo-U/S              </v>
          </cell>
          <cell r="D1072">
            <v>5120.3100000000004</v>
          </cell>
          <cell r="E1072">
            <v>0</v>
          </cell>
          <cell r="F1072">
            <v>0</v>
          </cell>
          <cell r="G1072">
            <v>5120.3100000000004</v>
          </cell>
          <cell r="H1072">
            <v>0</v>
          </cell>
          <cell r="I1072">
            <v>0</v>
          </cell>
          <cell r="J1072">
            <v>0</v>
          </cell>
          <cell r="K1072">
            <v>0</v>
          </cell>
          <cell r="L1072">
            <v>5120.3100000000004</v>
          </cell>
          <cell r="M1072">
            <v>0</v>
          </cell>
          <cell r="N1072">
            <v>0</v>
          </cell>
          <cell r="O1072">
            <v>4550.46</v>
          </cell>
          <cell r="P1072">
            <v>133.54</v>
          </cell>
          <cell r="Q1072" t="str">
            <v xml:space="preserve">COMMERCIAL I                </v>
          </cell>
          <cell r="R1072" t="str">
            <v xml:space="preserve">014 </v>
          </cell>
        </row>
        <row r="1073">
          <cell r="A1073" t="str">
            <v>KN100062</v>
          </cell>
          <cell r="B1073" t="e">
            <v>#N/A</v>
          </cell>
          <cell r="C1073" t="str">
            <v xml:space="preserve">FIELD-U/S             </v>
          </cell>
          <cell r="D1073">
            <v>23462.86</v>
          </cell>
          <cell r="F1073">
            <v>0</v>
          </cell>
          <cell r="G1073">
            <v>23462.86</v>
          </cell>
          <cell r="H1073">
            <v>0</v>
          </cell>
          <cell r="I1073">
            <v>0</v>
          </cell>
          <cell r="J1073">
            <v>0</v>
          </cell>
          <cell r="K1073">
            <v>23462.86</v>
          </cell>
          <cell r="L1073">
            <v>0</v>
          </cell>
          <cell r="M1073">
            <v>0</v>
          </cell>
          <cell r="N1073">
            <v>0</v>
          </cell>
          <cell r="O1073">
            <v>0</v>
          </cell>
          <cell r="P1073">
            <v>0</v>
          </cell>
          <cell r="Q1073" t="str">
            <v xml:space="preserve">                            </v>
          </cell>
          <cell r="R1073" t="str">
            <v xml:space="preserve">    </v>
          </cell>
        </row>
        <row r="1074">
          <cell r="A1074" t="str">
            <v>L45202CF</v>
          </cell>
          <cell r="B1074" t="e">
            <v>#N/A</v>
          </cell>
          <cell r="C1074" t="str">
            <v xml:space="preserve">ULTRASOUND DIST       </v>
          </cell>
          <cell r="D1074">
            <v>-5935.68</v>
          </cell>
          <cell r="E1074" t="e">
            <v>#N/A</v>
          </cell>
          <cell r="F1074">
            <v>0</v>
          </cell>
          <cell r="G1074">
            <v>-5935.68</v>
          </cell>
          <cell r="H1074">
            <v>0</v>
          </cell>
          <cell r="I1074">
            <v>0</v>
          </cell>
          <cell r="J1074">
            <v>0</v>
          </cell>
          <cell r="K1074">
            <v>0</v>
          </cell>
          <cell r="L1074">
            <v>-5935.68</v>
          </cell>
          <cell r="M1074">
            <v>0</v>
          </cell>
          <cell r="N1074">
            <v>0</v>
          </cell>
          <cell r="O1074">
            <v>0</v>
          </cell>
          <cell r="P1074">
            <v>0</v>
          </cell>
          <cell r="Q1074" t="str">
            <v xml:space="preserve">                            </v>
          </cell>
          <cell r="R1074" t="str">
            <v xml:space="preserve">    </v>
          </cell>
        </row>
        <row r="1075">
          <cell r="A1075" t="str">
            <v>L45202LA</v>
          </cell>
          <cell r="B1075" t="e">
            <v>#N/A</v>
          </cell>
          <cell r="C1075" t="str">
            <v xml:space="preserve">ULTRASOUND DIST       </v>
          </cell>
          <cell r="D1075">
            <v>-6727.1</v>
          </cell>
          <cell r="E1075" t="e">
            <v>#N/A</v>
          </cell>
          <cell r="F1075">
            <v>0</v>
          </cell>
          <cell r="G1075">
            <v>-6727.1</v>
          </cell>
          <cell r="H1075">
            <v>0</v>
          </cell>
          <cell r="I1075">
            <v>0</v>
          </cell>
          <cell r="J1075">
            <v>0</v>
          </cell>
          <cell r="K1075">
            <v>0</v>
          </cell>
          <cell r="L1075">
            <v>-6727.1</v>
          </cell>
          <cell r="M1075">
            <v>0</v>
          </cell>
          <cell r="N1075">
            <v>0</v>
          </cell>
          <cell r="O1075">
            <v>0</v>
          </cell>
          <cell r="P1075">
            <v>0</v>
          </cell>
          <cell r="Q1075" t="str">
            <v xml:space="preserve">                            </v>
          </cell>
          <cell r="R1075" t="str">
            <v xml:space="preserve">    </v>
          </cell>
        </row>
        <row r="1076">
          <cell r="A1076" t="str">
            <v>L45202MT</v>
          </cell>
          <cell r="B1076" t="e">
            <v>#N/A</v>
          </cell>
          <cell r="C1076" t="str">
            <v xml:space="preserve">ULTRASOUND DIST       </v>
          </cell>
          <cell r="D1076">
            <v>-56341.06</v>
          </cell>
          <cell r="E1076" t="e">
            <v>#N/A</v>
          </cell>
          <cell r="F1076">
            <v>0</v>
          </cell>
          <cell r="G1076">
            <v>-56341.06</v>
          </cell>
          <cell r="H1076">
            <v>0</v>
          </cell>
          <cell r="I1076">
            <v>0</v>
          </cell>
          <cell r="J1076">
            <v>0</v>
          </cell>
          <cell r="K1076">
            <v>0</v>
          </cell>
          <cell r="L1076">
            <v>-56341.06</v>
          </cell>
          <cell r="M1076">
            <v>0</v>
          </cell>
          <cell r="N1076">
            <v>0</v>
          </cell>
          <cell r="O1076">
            <v>0</v>
          </cell>
          <cell r="P1076">
            <v>0</v>
          </cell>
          <cell r="Q1076" t="str">
            <v xml:space="preserve">                            </v>
          </cell>
          <cell r="R1076" t="str">
            <v xml:space="preserve">    </v>
          </cell>
        </row>
        <row r="1077">
          <cell r="A1077" t="str">
            <v>L4550KY</v>
          </cell>
          <cell r="B1077" t="e">
            <v>#N/A</v>
          </cell>
          <cell r="C1077" t="str">
            <v xml:space="preserve">ULTRASOUND DIST       </v>
          </cell>
          <cell r="D1077">
            <v>-7531.94</v>
          </cell>
          <cell r="E1077" t="e">
            <v>#N/A</v>
          </cell>
          <cell r="F1077">
            <v>0</v>
          </cell>
          <cell r="G1077">
            <v>-7531.94</v>
          </cell>
          <cell r="H1077">
            <v>0</v>
          </cell>
          <cell r="I1077">
            <v>0</v>
          </cell>
          <cell r="J1077">
            <v>0</v>
          </cell>
          <cell r="K1077">
            <v>0</v>
          </cell>
          <cell r="L1077">
            <v>-7531.94</v>
          </cell>
          <cell r="M1077">
            <v>0</v>
          </cell>
          <cell r="N1077">
            <v>0</v>
          </cell>
          <cell r="O1077">
            <v>0</v>
          </cell>
          <cell r="P1077">
            <v>0</v>
          </cell>
          <cell r="Q1077" t="str">
            <v xml:space="preserve">                            </v>
          </cell>
          <cell r="R1077" t="str">
            <v xml:space="preserve">    </v>
          </cell>
        </row>
        <row r="1078">
          <cell r="A1078" t="str">
            <v>L4550MA</v>
          </cell>
          <cell r="B1078" t="e">
            <v>#N/A</v>
          </cell>
          <cell r="C1078" t="str">
            <v xml:space="preserve">ULTRASOUND DIST       </v>
          </cell>
          <cell r="D1078">
            <v>-15480</v>
          </cell>
          <cell r="E1078" t="e">
            <v>#N/A</v>
          </cell>
          <cell r="F1078">
            <v>0</v>
          </cell>
          <cell r="G1078">
            <v>-15480</v>
          </cell>
          <cell r="H1078">
            <v>0</v>
          </cell>
          <cell r="I1078">
            <v>0</v>
          </cell>
          <cell r="J1078">
            <v>0</v>
          </cell>
          <cell r="K1078">
            <v>0</v>
          </cell>
          <cell r="L1078">
            <v>-15480</v>
          </cell>
          <cell r="M1078">
            <v>0</v>
          </cell>
          <cell r="N1078">
            <v>0</v>
          </cell>
          <cell r="O1078">
            <v>0</v>
          </cell>
          <cell r="P1078">
            <v>0</v>
          </cell>
          <cell r="Q1078" t="str">
            <v xml:space="preserve">                            </v>
          </cell>
          <cell r="R1078" t="str">
            <v xml:space="preserve">    </v>
          </cell>
        </row>
        <row r="1079">
          <cell r="A1079" t="str">
            <v>L4550PB</v>
          </cell>
          <cell r="B1079" t="e">
            <v>#N/A</v>
          </cell>
          <cell r="C1079" t="str">
            <v xml:space="preserve">ULTRASOUND DIST       </v>
          </cell>
          <cell r="D1079">
            <v>-40362.730000000003</v>
          </cell>
          <cell r="E1079" t="e">
            <v>#N/A</v>
          </cell>
          <cell r="F1079">
            <v>0</v>
          </cell>
          <cell r="G1079">
            <v>-40362.730000000003</v>
          </cell>
          <cell r="H1079">
            <v>0</v>
          </cell>
          <cell r="I1079">
            <v>0</v>
          </cell>
          <cell r="J1079">
            <v>0</v>
          </cell>
          <cell r="K1079">
            <v>0</v>
          </cell>
          <cell r="L1079">
            <v>-40362.730000000003</v>
          </cell>
          <cell r="M1079">
            <v>0</v>
          </cell>
          <cell r="N1079">
            <v>0</v>
          </cell>
          <cell r="O1079">
            <v>0</v>
          </cell>
          <cell r="P1079">
            <v>0</v>
          </cell>
          <cell r="Q1079" t="str">
            <v xml:space="preserve">                            </v>
          </cell>
          <cell r="R1079" t="str">
            <v xml:space="preserve">    </v>
          </cell>
        </row>
        <row r="1080">
          <cell r="A1080" t="str">
            <v>L4552KP</v>
          </cell>
          <cell r="B1080" t="e">
            <v>#N/A</v>
          </cell>
          <cell r="C1080" t="str">
            <v xml:space="preserve">ULTRASOUND DIST       </v>
          </cell>
          <cell r="D1080">
            <v>-8451.18</v>
          </cell>
          <cell r="E1080" t="e">
            <v>#N/A</v>
          </cell>
          <cell r="F1080">
            <v>0</v>
          </cell>
          <cell r="G1080">
            <v>-8451.18</v>
          </cell>
          <cell r="H1080">
            <v>0</v>
          </cell>
          <cell r="I1080">
            <v>0</v>
          </cell>
          <cell r="J1080">
            <v>0</v>
          </cell>
          <cell r="K1080">
            <v>0</v>
          </cell>
          <cell r="L1080">
            <v>-8451.18</v>
          </cell>
          <cell r="M1080">
            <v>0</v>
          </cell>
          <cell r="N1080">
            <v>0</v>
          </cell>
          <cell r="O1080">
            <v>0</v>
          </cell>
          <cell r="P1080">
            <v>0</v>
          </cell>
          <cell r="Q1080" t="str">
            <v xml:space="preserve">                            </v>
          </cell>
          <cell r="R1080" t="str">
            <v xml:space="preserve">    </v>
          </cell>
        </row>
        <row r="1081">
          <cell r="A1081" t="str">
            <v>L9310D</v>
          </cell>
          <cell r="B1081" t="e">
            <v>#N/A</v>
          </cell>
          <cell r="C1081" t="str">
            <v xml:space="preserve">ULTRASOUND DIST       </v>
          </cell>
          <cell r="D1081">
            <v>8000</v>
          </cell>
          <cell r="E1081">
            <v>0</v>
          </cell>
          <cell r="F1081">
            <v>8000</v>
          </cell>
          <cell r="G1081">
            <v>0</v>
          </cell>
          <cell r="H1081">
            <v>0</v>
          </cell>
          <cell r="I1081">
            <v>0</v>
          </cell>
          <cell r="J1081">
            <v>0</v>
          </cell>
          <cell r="K1081">
            <v>0</v>
          </cell>
          <cell r="L1081">
            <v>0</v>
          </cell>
          <cell r="M1081">
            <v>0</v>
          </cell>
          <cell r="N1081">
            <v>0</v>
          </cell>
          <cell r="O1081">
            <v>0</v>
          </cell>
          <cell r="P1081">
            <v>0</v>
          </cell>
          <cell r="Q1081" t="str">
            <v xml:space="preserve">                            </v>
          </cell>
          <cell r="R1081" t="str">
            <v xml:space="preserve">    </v>
          </cell>
        </row>
        <row r="1082">
          <cell r="A1082" t="str">
            <v>L9311C</v>
          </cell>
          <cell r="B1082" t="e">
            <v>#N/A</v>
          </cell>
          <cell r="C1082" t="str">
            <v xml:space="preserve">ULTRASOUND DIST       </v>
          </cell>
          <cell r="D1082">
            <v>15000</v>
          </cell>
          <cell r="E1082">
            <v>0</v>
          </cell>
          <cell r="F1082">
            <v>15000</v>
          </cell>
          <cell r="G1082">
            <v>0</v>
          </cell>
          <cell r="H1082">
            <v>0</v>
          </cell>
          <cell r="I1082">
            <v>0</v>
          </cell>
          <cell r="J1082">
            <v>0</v>
          </cell>
          <cell r="K1082">
            <v>0</v>
          </cell>
          <cell r="L1082">
            <v>0</v>
          </cell>
          <cell r="M1082">
            <v>0</v>
          </cell>
          <cell r="N1082">
            <v>0</v>
          </cell>
          <cell r="O1082">
            <v>0</v>
          </cell>
          <cell r="P1082">
            <v>0</v>
          </cell>
          <cell r="Q1082" t="str">
            <v xml:space="preserve">                            </v>
          </cell>
          <cell r="R1082" t="str">
            <v xml:space="preserve">    </v>
          </cell>
        </row>
        <row r="1083">
          <cell r="A1083" t="str">
            <v>L9409A</v>
          </cell>
          <cell r="B1083" t="e">
            <v>#N/A</v>
          </cell>
          <cell r="C1083" t="str">
            <v xml:space="preserve">ULTRASOUND DIST       </v>
          </cell>
          <cell r="D1083">
            <v>7000</v>
          </cell>
          <cell r="E1083">
            <v>0</v>
          </cell>
          <cell r="F1083">
            <v>7000</v>
          </cell>
          <cell r="G1083">
            <v>0</v>
          </cell>
          <cell r="H1083">
            <v>0</v>
          </cell>
          <cell r="I1083">
            <v>0</v>
          </cell>
          <cell r="J1083">
            <v>0</v>
          </cell>
          <cell r="K1083">
            <v>0</v>
          </cell>
          <cell r="L1083">
            <v>0</v>
          </cell>
          <cell r="M1083">
            <v>0</v>
          </cell>
          <cell r="N1083">
            <v>0</v>
          </cell>
          <cell r="O1083">
            <v>0</v>
          </cell>
          <cell r="P1083">
            <v>0</v>
          </cell>
          <cell r="Q1083" t="str">
            <v xml:space="preserve">                            </v>
          </cell>
          <cell r="R1083" t="str">
            <v xml:space="preserve">    </v>
          </cell>
        </row>
        <row r="1084">
          <cell r="A1084" t="str">
            <v>L9409B</v>
          </cell>
          <cell r="B1084" t="e">
            <v>#N/A</v>
          </cell>
          <cell r="C1084" t="str">
            <v xml:space="preserve">ULTRASOUND DIST       </v>
          </cell>
          <cell r="D1084">
            <v>20000</v>
          </cell>
          <cell r="E1084">
            <v>0</v>
          </cell>
          <cell r="F1084">
            <v>20000</v>
          </cell>
          <cell r="G1084">
            <v>0</v>
          </cell>
          <cell r="H1084">
            <v>0</v>
          </cell>
          <cell r="I1084">
            <v>0</v>
          </cell>
          <cell r="J1084">
            <v>0</v>
          </cell>
          <cell r="K1084">
            <v>0</v>
          </cell>
          <cell r="L1084">
            <v>0</v>
          </cell>
          <cell r="M1084">
            <v>0</v>
          </cell>
          <cell r="N1084">
            <v>0</v>
          </cell>
          <cell r="O1084">
            <v>0</v>
          </cell>
          <cell r="P1084">
            <v>0</v>
          </cell>
          <cell r="Q1084" t="str">
            <v xml:space="preserve">                            </v>
          </cell>
          <cell r="R1084" t="str">
            <v xml:space="preserve">    </v>
          </cell>
        </row>
        <row r="1085">
          <cell r="A1085" t="str">
            <v>L9426A</v>
          </cell>
          <cell r="B1085" t="e">
            <v>#N/A</v>
          </cell>
          <cell r="C1085" t="str">
            <v xml:space="preserve">ULTRASOUND DIST       </v>
          </cell>
          <cell r="D1085">
            <v>30000</v>
          </cell>
          <cell r="E1085">
            <v>0</v>
          </cell>
          <cell r="F1085">
            <v>30000</v>
          </cell>
          <cell r="G1085">
            <v>0</v>
          </cell>
          <cell r="H1085">
            <v>0</v>
          </cell>
          <cell r="I1085">
            <v>0</v>
          </cell>
          <cell r="J1085">
            <v>0</v>
          </cell>
          <cell r="K1085">
            <v>0</v>
          </cell>
          <cell r="L1085">
            <v>0</v>
          </cell>
          <cell r="M1085">
            <v>0</v>
          </cell>
          <cell r="N1085">
            <v>0</v>
          </cell>
          <cell r="O1085">
            <v>0</v>
          </cell>
          <cell r="P1085">
            <v>0</v>
          </cell>
          <cell r="Q1085" t="str">
            <v xml:space="preserve">                            </v>
          </cell>
          <cell r="R1085" t="str">
            <v xml:space="preserve">    </v>
          </cell>
        </row>
        <row r="1086">
          <cell r="A1086" t="str">
            <v>L9431A</v>
          </cell>
          <cell r="B1086" t="e">
            <v>#N/A</v>
          </cell>
          <cell r="C1086" t="str">
            <v xml:space="preserve">ULTRASOUND DIST       </v>
          </cell>
          <cell r="D1086">
            <v>110000</v>
          </cell>
          <cell r="E1086">
            <v>0</v>
          </cell>
          <cell r="F1086">
            <v>110000</v>
          </cell>
          <cell r="G1086">
            <v>0</v>
          </cell>
          <cell r="H1086">
            <v>0</v>
          </cell>
          <cell r="I1086">
            <v>0</v>
          </cell>
          <cell r="J1086">
            <v>0</v>
          </cell>
          <cell r="K1086">
            <v>0</v>
          </cell>
          <cell r="L1086">
            <v>0</v>
          </cell>
          <cell r="M1086">
            <v>0</v>
          </cell>
          <cell r="N1086">
            <v>0</v>
          </cell>
          <cell r="O1086">
            <v>0</v>
          </cell>
          <cell r="P1086">
            <v>0</v>
          </cell>
          <cell r="Q1086" t="str">
            <v xml:space="preserve">                            </v>
          </cell>
          <cell r="R1086" t="str">
            <v xml:space="preserve">    </v>
          </cell>
        </row>
        <row r="1087">
          <cell r="A1087" t="str">
            <v>L9432A</v>
          </cell>
          <cell r="B1087" t="e">
            <v>#N/A</v>
          </cell>
          <cell r="C1087" t="str">
            <v xml:space="preserve">ULTRASOUND DIST       </v>
          </cell>
          <cell r="D1087">
            <v>20000</v>
          </cell>
          <cell r="E1087">
            <v>0</v>
          </cell>
          <cell r="F1087">
            <v>20000</v>
          </cell>
          <cell r="G1087">
            <v>0</v>
          </cell>
          <cell r="H1087">
            <v>0</v>
          </cell>
          <cell r="I1087">
            <v>0</v>
          </cell>
          <cell r="J1087">
            <v>0</v>
          </cell>
          <cell r="K1087">
            <v>0</v>
          </cell>
          <cell r="L1087">
            <v>0</v>
          </cell>
          <cell r="M1087">
            <v>0</v>
          </cell>
          <cell r="N1087">
            <v>0</v>
          </cell>
          <cell r="O1087">
            <v>0</v>
          </cell>
          <cell r="P1087">
            <v>0</v>
          </cell>
          <cell r="Q1087" t="str">
            <v xml:space="preserve">                            </v>
          </cell>
          <cell r="R1087" t="str">
            <v xml:space="preserve">    </v>
          </cell>
        </row>
        <row r="1088">
          <cell r="A1088" t="str">
            <v>L9433A</v>
          </cell>
          <cell r="B1088" t="e">
            <v>#N/A</v>
          </cell>
          <cell r="C1088" t="str">
            <v xml:space="preserve">ULTRASOUND DIST       </v>
          </cell>
          <cell r="D1088">
            <v>39000</v>
          </cell>
          <cell r="E1088">
            <v>0</v>
          </cell>
          <cell r="F1088">
            <v>39000</v>
          </cell>
          <cell r="G1088">
            <v>0</v>
          </cell>
          <cell r="H1088">
            <v>0</v>
          </cell>
          <cell r="I1088">
            <v>0</v>
          </cell>
          <cell r="J1088">
            <v>0</v>
          </cell>
          <cell r="K1088">
            <v>0</v>
          </cell>
          <cell r="L1088">
            <v>0</v>
          </cell>
          <cell r="M1088">
            <v>0</v>
          </cell>
          <cell r="N1088">
            <v>0</v>
          </cell>
          <cell r="O1088">
            <v>0</v>
          </cell>
          <cell r="P1088">
            <v>0</v>
          </cell>
          <cell r="Q1088" t="str">
            <v xml:space="preserve">                            </v>
          </cell>
          <cell r="R1088" t="str">
            <v xml:space="preserve">    </v>
          </cell>
        </row>
        <row r="1089">
          <cell r="A1089" t="str">
            <v>L9434A</v>
          </cell>
          <cell r="B1089" t="e">
            <v>#N/A</v>
          </cell>
          <cell r="C1089" t="str">
            <v xml:space="preserve">ULTRASOUND DIST       </v>
          </cell>
          <cell r="D1089">
            <v>12000</v>
          </cell>
          <cell r="E1089" t="e">
            <v>#N/A</v>
          </cell>
          <cell r="F1089">
            <v>12000</v>
          </cell>
          <cell r="G1089">
            <v>0</v>
          </cell>
          <cell r="H1089">
            <v>0</v>
          </cell>
          <cell r="I1089">
            <v>0</v>
          </cell>
          <cell r="J1089">
            <v>0</v>
          </cell>
          <cell r="K1089">
            <v>0</v>
          </cell>
          <cell r="L1089">
            <v>0</v>
          </cell>
          <cell r="M1089">
            <v>0</v>
          </cell>
          <cell r="N1089">
            <v>0</v>
          </cell>
          <cell r="O1089">
            <v>0</v>
          </cell>
          <cell r="P1089">
            <v>0</v>
          </cell>
          <cell r="Q1089" t="str">
            <v xml:space="preserve">                            </v>
          </cell>
          <cell r="R1089" t="str">
            <v xml:space="preserve">    </v>
          </cell>
        </row>
        <row r="1090">
          <cell r="A1090" t="str">
            <v>L9435A</v>
          </cell>
          <cell r="B1090" t="e">
            <v>#N/A</v>
          </cell>
          <cell r="C1090" t="str">
            <v xml:space="preserve">ULTRASOUND DIST       </v>
          </cell>
          <cell r="D1090">
            <v>16000</v>
          </cell>
          <cell r="E1090">
            <v>0</v>
          </cell>
          <cell r="F1090">
            <v>16000</v>
          </cell>
          <cell r="G1090">
            <v>0</v>
          </cell>
          <cell r="H1090">
            <v>0</v>
          </cell>
          <cell r="I1090">
            <v>0</v>
          </cell>
          <cell r="J1090">
            <v>0</v>
          </cell>
          <cell r="K1090">
            <v>0</v>
          </cell>
          <cell r="L1090">
            <v>0</v>
          </cell>
          <cell r="M1090">
            <v>0</v>
          </cell>
          <cell r="N1090">
            <v>0</v>
          </cell>
          <cell r="O1090">
            <v>0</v>
          </cell>
          <cell r="P1090">
            <v>0</v>
          </cell>
          <cell r="Q1090" t="str">
            <v xml:space="preserve">                            </v>
          </cell>
          <cell r="R1090" t="str">
            <v xml:space="preserve">    </v>
          </cell>
        </row>
        <row r="1091">
          <cell r="A1091" t="str">
            <v>L9435B</v>
          </cell>
          <cell r="B1091" t="e">
            <v>#N/A</v>
          </cell>
          <cell r="C1091" t="str">
            <v xml:space="preserve">ULTRASOUND DIST       </v>
          </cell>
          <cell r="D1091">
            <v>25000</v>
          </cell>
          <cell r="E1091">
            <v>0</v>
          </cell>
          <cell r="F1091">
            <v>25000</v>
          </cell>
          <cell r="G1091">
            <v>0</v>
          </cell>
          <cell r="H1091">
            <v>0</v>
          </cell>
          <cell r="I1091">
            <v>0</v>
          </cell>
          <cell r="J1091">
            <v>0</v>
          </cell>
          <cell r="K1091">
            <v>0</v>
          </cell>
          <cell r="L1091">
            <v>0</v>
          </cell>
          <cell r="M1091">
            <v>0</v>
          </cell>
          <cell r="N1091">
            <v>0</v>
          </cell>
          <cell r="O1091">
            <v>0</v>
          </cell>
          <cell r="P1091">
            <v>0</v>
          </cell>
          <cell r="Q1091" t="str">
            <v xml:space="preserve">                            </v>
          </cell>
          <cell r="R1091" t="str">
            <v xml:space="preserve">    </v>
          </cell>
        </row>
        <row r="1092">
          <cell r="A1092" t="str">
            <v>L9436A</v>
          </cell>
          <cell r="B1092" t="e">
            <v>#N/A</v>
          </cell>
          <cell r="C1092" t="str">
            <v xml:space="preserve">ULTRASOUND DIST       </v>
          </cell>
          <cell r="D1092">
            <v>133000</v>
          </cell>
          <cell r="E1092">
            <v>0</v>
          </cell>
          <cell r="F1092">
            <v>133000</v>
          </cell>
          <cell r="G1092">
            <v>0</v>
          </cell>
          <cell r="H1092">
            <v>0</v>
          </cell>
          <cell r="I1092">
            <v>0</v>
          </cell>
          <cell r="J1092">
            <v>0</v>
          </cell>
          <cell r="K1092">
            <v>0</v>
          </cell>
          <cell r="L1092">
            <v>0</v>
          </cell>
          <cell r="M1092">
            <v>0</v>
          </cell>
          <cell r="N1092">
            <v>0</v>
          </cell>
          <cell r="O1092">
            <v>0</v>
          </cell>
          <cell r="P1092">
            <v>0</v>
          </cell>
          <cell r="Q1092" t="str">
            <v xml:space="preserve">                            </v>
          </cell>
          <cell r="R1092" t="str">
            <v xml:space="preserve">    </v>
          </cell>
        </row>
        <row r="1093">
          <cell r="A1093" t="str">
            <v>L9437A</v>
          </cell>
          <cell r="B1093" t="e">
            <v>#N/A</v>
          </cell>
          <cell r="C1093" t="str">
            <v xml:space="preserve">ULTRASOUND DIST       </v>
          </cell>
          <cell r="D1093">
            <v>24000</v>
          </cell>
          <cell r="E1093">
            <v>0</v>
          </cell>
          <cell r="F1093">
            <v>24000</v>
          </cell>
          <cell r="G1093">
            <v>0</v>
          </cell>
          <cell r="H1093">
            <v>0</v>
          </cell>
          <cell r="I1093">
            <v>0</v>
          </cell>
          <cell r="J1093">
            <v>0</v>
          </cell>
          <cell r="K1093">
            <v>0</v>
          </cell>
          <cell r="L1093">
            <v>0</v>
          </cell>
          <cell r="M1093">
            <v>0</v>
          </cell>
          <cell r="N1093">
            <v>0</v>
          </cell>
          <cell r="O1093">
            <v>0</v>
          </cell>
          <cell r="P1093">
            <v>0</v>
          </cell>
          <cell r="Q1093" t="str">
            <v xml:space="preserve">                            </v>
          </cell>
          <cell r="R1093" t="str">
            <v xml:space="preserve">    </v>
          </cell>
        </row>
        <row r="1094">
          <cell r="A1094" t="str">
            <v>L9438A</v>
          </cell>
          <cell r="B1094" t="e">
            <v>#N/A</v>
          </cell>
          <cell r="C1094" t="str">
            <v xml:space="preserve">ULTRASOUND DIST       </v>
          </cell>
          <cell r="D1094">
            <v>55000</v>
          </cell>
          <cell r="E1094">
            <v>0</v>
          </cell>
          <cell r="F1094">
            <v>55000</v>
          </cell>
          <cell r="G1094">
            <v>0</v>
          </cell>
          <cell r="H1094">
            <v>0</v>
          </cell>
          <cell r="I1094">
            <v>0</v>
          </cell>
          <cell r="J1094">
            <v>0</v>
          </cell>
          <cell r="K1094">
            <v>0</v>
          </cell>
          <cell r="L1094">
            <v>0</v>
          </cell>
          <cell r="M1094">
            <v>0</v>
          </cell>
          <cell r="N1094">
            <v>0</v>
          </cell>
          <cell r="O1094">
            <v>0</v>
          </cell>
          <cell r="P1094">
            <v>0</v>
          </cell>
          <cell r="Q1094" t="str">
            <v xml:space="preserve">                            </v>
          </cell>
          <cell r="R1094" t="str">
            <v xml:space="preserve">    </v>
          </cell>
        </row>
        <row r="1095">
          <cell r="A1095" t="str">
            <v>L9439A</v>
          </cell>
          <cell r="B1095" t="e">
            <v>#N/A</v>
          </cell>
          <cell r="C1095" t="str">
            <v xml:space="preserve">ULTRASOUND DIST       </v>
          </cell>
          <cell r="D1095">
            <v>110000</v>
          </cell>
          <cell r="E1095">
            <v>0</v>
          </cell>
          <cell r="F1095">
            <v>110000</v>
          </cell>
          <cell r="G1095">
            <v>0</v>
          </cell>
          <cell r="H1095">
            <v>0</v>
          </cell>
          <cell r="I1095">
            <v>0</v>
          </cell>
          <cell r="J1095">
            <v>0</v>
          </cell>
          <cell r="K1095">
            <v>0</v>
          </cell>
          <cell r="L1095">
            <v>0</v>
          </cell>
          <cell r="M1095">
            <v>0</v>
          </cell>
          <cell r="N1095">
            <v>0</v>
          </cell>
          <cell r="O1095">
            <v>0</v>
          </cell>
          <cell r="P1095">
            <v>0</v>
          </cell>
          <cell r="Q1095" t="str">
            <v xml:space="preserve">                            </v>
          </cell>
          <cell r="R1095" t="str">
            <v xml:space="preserve">    </v>
          </cell>
        </row>
        <row r="1096">
          <cell r="A1096" t="str">
            <v>L9506B</v>
          </cell>
          <cell r="B1096" t="e">
            <v>#N/A</v>
          </cell>
          <cell r="C1096" t="str">
            <v xml:space="preserve">ULTRASOUND DIST       </v>
          </cell>
          <cell r="D1096">
            <v>25000</v>
          </cell>
          <cell r="E1096">
            <v>0</v>
          </cell>
          <cell r="F1096">
            <v>25000</v>
          </cell>
          <cell r="G1096">
            <v>0</v>
          </cell>
          <cell r="H1096">
            <v>0</v>
          </cell>
          <cell r="I1096">
            <v>0</v>
          </cell>
          <cell r="J1096">
            <v>0</v>
          </cell>
          <cell r="K1096">
            <v>0</v>
          </cell>
          <cell r="L1096">
            <v>0</v>
          </cell>
          <cell r="M1096">
            <v>0</v>
          </cell>
          <cell r="N1096">
            <v>0</v>
          </cell>
          <cell r="O1096">
            <v>0</v>
          </cell>
          <cell r="P1096">
            <v>0</v>
          </cell>
          <cell r="Q1096" t="str">
            <v xml:space="preserve">                            </v>
          </cell>
          <cell r="R1096" t="str">
            <v xml:space="preserve">    </v>
          </cell>
        </row>
        <row r="1097">
          <cell r="A1097" t="str">
            <v>NL11001</v>
          </cell>
          <cell r="B1097" t="e">
            <v>#N/A</v>
          </cell>
          <cell r="C1097" t="str">
            <v xml:space="preserve">ULTRASOUND DIST       </v>
          </cell>
          <cell r="D1097">
            <v>-52001.16</v>
          </cell>
          <cell r="E1097" t="e">
            <v>#N/A</v>
          </cell>
          <cell r="F1097">
            <v>0</v>
          </cell>
          <cell r="G1097">
            <v>-52001.16</v>
          </cell>
          <cell r="H1097">
            <v>-1086.99</v>
          </cell>
          <cell r="I1097">
            <v>0</v>
          </cell>
          <cell r="J1097">
            <v>0</v>
          </cell>
          <cell r="K1097">
            <v>1555</v>
          </cell>
          <cell r="L1097">
            <v>-52469.17</v>
          </cell>
          <cell r="M1097">
            <v>0</v>
          </cell>
          <cell r="N1097">
            <v>0</v>
          </cell>
          <cell r="O1097">
            <v>0</v>
          </cell>
          <cell r="P1097">
            <v>0</v>
          </cell>
          <cell r="Q1097" t="str">
            <v xml:space="preserve">                            </v>
          </cell>
          <cell r="R1097" t="str">
            <v xml:space="preserve">    </v>
          </cell>
        </row>
        <row r="1098">
          <cell r="A1098" t="str">
            <v>NL11001</v>
          </cell>
          <cell r="B1098" t="e">
            <v>#N/A</v>
          </cell>
          <cell r="C1098" t="str">
            <v xml:space="preserve">ULTRASOUND MFG        </v>
          </cell>
          <cell r="D1098">
            <v>6451.41</v>
          </cell>
          <cell r="E1098" t="e">
            <v>#DIV/0!</v>
          </cell>
          <cell r="F1098">
            <v>0</v>
          </cell>
          <cell r="G1098">
            <v>6451.41</v>
          </cell>
          <cell r="H1098">
            <v>0</v>
          </cell>
          <cell r="I1098">
            <v>0</v>
          </cell>
          <cell r="J1098">
            <v>0</v>
          </cell>
          <cell r="K1098">
            <v>6451.41</v>
          </cell>
          <cell r="L1098">
            <v>0</v>
          </cell>
          <cell r="M1098">
            <v>0</v>
          </cell>
          <cell r="N1098">
            <v>0</v>
          </cell>
          <cell r="O1098">
            <v>0</v>
          </cell>
          <cell r="P1098">
            <v>0</v>
          </cell>
          <cell r="Q1098" t="str">
            <v xml:space="preserve">                            </v>
          </cell>
          <cell r="R1098" t="str">
            <v xml:space="preserve">    </v>
          </cell>
        </row>
        <row r="1099">
          <cell r="A1099" t="str">
            <v>NL11003</v>
          </cell>
          <cell r="B1099" t="e">
            <v>#N/A</v>
          </cell>
          <cell r="C1099" t="str">
            <v xml:space="preserve">ULTRASOUND DIST       </v>
          </cell>
          <cell r="D1099">
            <v>35000</v>
          </cell>
          <cell r="E1099">
            <v>0</v>
          </cell>
          <cell r="F1099">
            <v>0</v>
          </cell>
          <cell r="G1099">
            <v>35000</v>
          </cell>
          <cell r="H1099">
            <v>0</v>
          </cell>
          <cell r="I1099">
            <v>0</v>
          </cell>
          <cell r="J1099">
            <v>0</v>
          </cell>
          <cell r="K1099">
            <v>35000</v>
          </cell>
          <cell r="L1099">
            <v>0</v>
          </cell>
          <cell r="M1099">
            <v>0</v>
          </cell>
          <cell r="N1099">
            <v>0</v>
          </cell>
          <cell r="O1099">
            <v>0</v>
          </cell>
          <cell r="P1099">
            <v>0</v>
          </cell>
          <cell r="Q1099" t="str">
            <v xml:space="preserve">                            </v>
          </cell>
          <cell r="R1099" t="str">
            <v xml:space="preserve">    </v>
          </cell>
        </row>
        <row r="1100">
          <cell r="A1100" t="str">
            <v>NL201</v>
          </cell>
          <cell r="B1100" t="e">
            <v>#N/A</v>
          </cell>
          <cell r="C1100" t="str">
            <v xml:space="preserve">ULTRASOUND DIST       </v>
          </cell>
          <cell r="D1100">
            <v>-455357.6</v>
          </cell>
          <cell r="E1100" t="e">
            <v>#N/A</v>
          </cell>
          <cell r="F1100">
            <v>0</v>
          </cell>
          <cell r="G1100">
            <v>-455357.6</v>
          </cell>
          <cell r="H1100">
            <v>0</v>
          </cell>
          <cell r="I1100">
            <v>0</v>
          </cell>
          <cell r="J1100">
            <v>0</v>
          </cell>
          <cell r="K1100">
            <v>0</v>
          </cell>
          <cell r="L1100">
            <v>-455357.6</v>
          </cell>
          <cell r="M1100">
            <v>0</v>
          </cell>
          <cell r="N1100">
            <v>0</v>
          </cell>
          <cell r="O1100">
            <v>0</v>
          </cell>
          <cell r="P1100">
            <v>0</v>
          </cell>
          <cell r="Q1100" t="str">
            <v xml:space="preserve">                            </v>
          </cell>
          <cell r="R1100" t="str">
            <v xml:space="preserve">    </v>
          </cell>
        </row>
        <row r="1101">
          <cell r="A1101" t="str">
            <v>NL201</v>
          </cell>
          <cell r="B1101" t="e">
            <v>#N/A</v>
          </cell>
          <cell r="C1101" t="str">
            <v xml:space="preserve">INTL ULTRA            </v>
          </cell>
          <cell r="D1101">
            <v>-16720</v>
          </cell>
          <cell r="F1101">
            <v>0</v>
          </cell>
          <cell r="G1101">
            <v>-16720</v>
          </cell>
          <cell r="H1101">
            <v>0</v>
          </cell>
          <cell r="I1101">
            <v>0</v>
          </cell>
          <cell r="J1101">
            <v>0</v>
          </cell>
          <cell r="K1101">
            <v>0</v>
          </cell>
          <cell r="L1101">
            <v>-16720</v>
          </cell>
          <cell r="M1101">
            <v>0</v>
          </cell>
          <cell r="N1101">
            <v>0</v>
          </cell>
          <cell r="O1101">
            <v>0</v>
          </cell>
          <cell r="P1101">
            <v>0</v>
          </cell>
          <cell r="Q1101" t="str">
            <v xml:space="preserve">                            </v>
          </cell>
          <cell r="R1101" t="str">
            <v xml:space="preserve">    </v>
          </cell>
        </row>
        <row r="1102">
          <cell r="A1102" t="str">
            <v>NL202</v>
          </cell>
          <cell r="B1102" t="e">
            <v>#N/A</v>
          </cell>
          <cell r="C1102" t="str">
            <v xml:space="preserve">ULTRASOUND DIST       </v>
          </cell>
          <cell r="D1102">
            <v>-98240</v>
          </cell>
          <cell r="E1102" t="e">
            <v>#N/A</v>
          </cell>
          <cell r="F1102">
            <v>0</v>
          </cell>
          <cell r="G1102">
            <v>-98240</v>
          </cell>
          <cell r="H1102">
            <v>0</v>
          </cell>
          <cell r="I1102">
            <v>0</v>
          </cell>
          <cell r="J1102">
            <v>0</v>
          </cell>
          <cell r="K1102">
            <v>0</v>
          </cell>
          <cell r="L1102">
            <v>-98240</v>
          </cell>
          <cell r="M1102">
            <v>0</v>
          </cell>
          <cell r="N1102">
            <v>0</v>
          </cell>
          <cell r="O1102">
            <v>0</v>
          </cell>
          <cell r="P1102">
            <v>0</v>
          </cell>
          <cell r="Q1102" t="str">
            <v xml:space="preserve">                            </v>
          </cell>
          <cell r="R1102" t="str">
            <v xml:space="preserve">    </v>
          </cell>
        </row>
        <row r="1103">
          <cell r="A1103" t="str">
            <v>NL810</v>
          </cell>
          <cell r="B1103" t="e">
            <v>#N/A</v>
          </cell>
          <cell r="C1103" t="str">
            <v xml:space="preserve">ULTRASOUND MFG        </v>
          </cell>
          <cell r="D1103">
            <v>946000</v>
          </cell>
          <cell r="E1103" t="e">
            <v>#DIV/0!</v>
          </cell>
          <cell r="F1103">
            <v>946000</v>
          </cell>
          <cell r="G1103">
            <v>0</v>
          </cell>
          <cell r="H1103">
            <v>0</v>
          </cell>
          <cell r="I1103">
            <v>0</v>
          </cell>
          <cell r="J1103">
            <v>0</v>
          </cell>
          <cell r="K1103">
            <v>0</v>
          </cell>
          <cell r="L1103">
            <v>0</v>
          </cell>
          <cell r="M1103">
            <v>0</v>
          </cell>
          <cell r="N1103">
            <v>0</v>
          </cell>
          <cell r="O1103">
            <v>0</v>
          </cell>
          <cell r="P1103">
            <v>0</v>
          </cell>
          <cell r="Q1103" t="str">
            <v xml:space="preserve">                            </v>
          </cell>
          <cell r="R1103" t="str">
            <v xml:space="preserve">    </v>
          </cell>
        </row>
        <row r="1104">
          <cell r="A1104" t="str">
            <v>NONE</v>
          </cell>
          <cell r="B1104" t="e">
            <v>#N/A</v>
          </cell>
          <cell r="C1104" t="str">
            <v xml:space="preserve">ULTRASOUND DIST       </v>
          </cell>
          <cell r="D1104">
            <v>594686.16</v>
          </cell>
          <cell r="E1104" t="e">
            <v>#N/A</v>
          </cell>
          <cell r="F1104">
            <v>0</v>
          </cell>
          <cell r="G1104">
            <v>594686.16</v>
          </cell>
          <cell r="H1104">
            <v>0</v>
          </cell>
          <cell r="I1104">
            <v>0</v>
          </cell>
          <cell r="J1104">
            <v>0</v>
          </cell>
          <cell r="K1104">
            <v>594686.16</v>
          </cell>
          <cell r="L1104">
            <v>0</v>
          </cell>
          <cell r="M1104">
            <v>0</v>
          </cell>
          <cell r="N1104">
            <v>0</v>
          </cell>
          <cell r="O1104">
            <v>0</v>
          </cell>
          <cell r="P1104">
            <v>0</v>
          </cell>
          <cell r="Q1104" t="str">
            <v xml:space="preserve">                            </v>
          </cell>
          <cell r="R1104" t="str">
            <v xml:space="preserve">    </v>
          </cell>
        </row>
        <row r="1105">
          <cell r="A1105" t="str">
            <v>NW8310MF</v>
          </cell>
          <cell r="B1105" t="e">
            <v>#N/A</v>
          </cell>
          <cell r="C1105" t="str">
            <v xml:space="preserve">INTL ULTRA            </v>
          </cell>
          <cell r="D1105">
            <v>-6905.37</v>
          </cell>
          <cell r="F1105">
            <v>0</v>
          </cell>
          <cell r="G1105">
            <v>-6905.37</v>
          </cell>
          <cell r="H1105">
            <v>0</v>
          </cell>
          <cell r="I1105">
            <v>0</v>
          </cell>
          <cell r="J1105">
            <v>0</v>
          </cell>
          <cell r="K1105">
            <v>0</v>
          </cell>
          <cell r="L1105">
            <v>-6905.37</v>
          </cell>
          <cell r="M1105">
            <v>0</v>
          </cell>
          <cell r="N1105">
            <v>0</v>
          </cell>
          <cell r="O1105">
            <v>2301.79</v>
          </cell>
          <cell r="P1105">
            <v>2301.79</v>
          </cell>
          <cell r="Q1105" t="str">
            <v xml:space="preserve">SVHS VCR                    </v>
          </cell>
          <cell r="R1105" t="str">
            <v xml:space="preserve">700 </v>
          </cell>
        </row>
        <row r="1106">
          <cell r="A1106" t="str">
            <v>NW8310PJ</v>
          </cell>
          <cell r="B1106" t="e">
            <v>#N/A</v>
          </cell>
          <cell r="C1106" t="str">
            <v xml:space="preserve">Demo-U/S              </v>
          </cell>
          <cell r="D1106">
            <v>7787.8</v>
          </cell>
          <cell r="E1106">
            <v>8464.875</v>
          </cell>
          <cell r="F1106">
            <v>0</v>
          </cell>
          <cell r="G1106">
            <v>7787.8</v>
          </cell>
          <cell r="H1106">
            <v>8464.99</v>
          </cell>
          <cell r="I1106">
            <v>0</v>
          </cell>
          <cell r="J1106">
            <v>0</v>
          </cell>
          <cell r="K1106">
            <v>0</v>
          </cell>
          <cell r="L1106">
            <v>-677.19</v>
          </cell>
          <cell r="M1106">
            <v>0</v>
          </cell>
          <cell r="N1106">
            <v>0</v>
          </cell>
          <cell r="O1106">
            <v>338.59500000000003</v>
          </cell>
          <cell r="P1106">
            <v>338.59500000000003</v>
          </cell>
          <cell r="Q1106" t="str">
            <v xml:space="preserve">PART                        </v>
          </cell>
          <cell r="R1106" t="str">
            <v xml:space="preserve">040 </v>
          </cell>
        </row>
        <row r="1107">
          <cell r="A1107" t="str">
            <v>NW8310PJ</v>
          </cell>
          <cell r="B1107" t="e">
            <v>#N/A</v>
          </cell>
          <cell r="C1107" t="str">
            <v xml:space="preserve">ULTRASOUND DIST       </v>
          </cell>
          <cell r="D1107">
            <v>12189.27</v>
          </cell>
          <cell r="E1107">
            <v>11850.65</v>
          </cell>
          <cell r="F1107">
            <v>24040.25</v>
          </cell>
          <cell r="G1107">
            <v>-11850.98</v>
          </cell>
          <cell r="H1107">
            <v>-9142.19</v>
          </cell>
          <cell r="I1107">
            <v>0</v>
          </cell>
          <cell r="J1107">
            <v>0</v>
          </cell>
          <cell r="K1107">
            <v>0</v>
          </cell>
          <cell r="L1107">
            <v>-2708.79</v>
          </cell>
          <cell r="M1107">
            <v>0</v>
          </cell>
          <cell r="N1107">
            <v>0</v>
          </cell>
          <cell r="O1107">
            <v>338.59500000000003</v>
          </cell>
          <cell r="P1107">
            <v>338.59500000000003</v>
          </cell>
          <cell r="Q1107" t="str">
            <v xml:space="preserve">PART                        </v>
          </cell>
          <cell r="R1107" t="str">
            <v xml:space="preserve">040 </v>
          </cell>
        </row>
        <row r="1108">
          <cell r="A1108" t="str">
            <v>NW9506DY</v>
          </cell>
          <cell r="B1108" t="e">
            <v>#N/A</v>
          </cell>
          <cell r="C1108" t="str">
            <v xml:space="preserve">ULTRASOUND DIST       </v>
          </cell>
          <cell r="D1108">
            <v>-5700</v>
          </cell>
          <cell r="E1108" t="e">
            <v>#N/A</v>
          </cell>
          <cell r="F1108">
            <v>0</v>
          </cell>
          <cell r="G1108">
            <v>-5700</v>
          </cell>
          <cell r="H1108">
            <v>0</v>
          </cell>
          <cell r="I1108">
            <v>0</v>
          </cell>
          <cell r="J1108">
            <v>0</v>
          </cell>
          <cell r="K1108">
            <v>-5700</v>
          </cell>
          <cell r="L1108">
            <v>0</v>
          </cell>
          <cell r="M1108">
            <v>0</v>
          </cell>
          <cell r="N1108">
            <v>0</v>
          </cell>
          <cell r="O1108">
            <v>5527.5</v>
          </cell>
          <cell r="P1108">
            <v>5527.5</v>
          </cell>
          <cell r="Q1108" t="str">
            <v xml:space="preserve">LICENSE                     </v>
          </cell>
          <cell r="R1108" t="str">
            <v xml:space="preserve">040 </v>
          </cell>
        </row>
        <row r="1109">
          <cell r="A1109" t="str">
            <v>NW9506E</v>
          </cell>
          <cell r="B1109" t="e">
            <v>#N/A</v>
          </cell>
          <cell r="C1109" t="str">
            <v xml:space="preserve">Demo-U/S              </v>
          </cell>
          <cell r="D1109">
            <v>6964.63</v>
          </cell>
          <cell r="E1109">
            <v>0</v>
          </cell>
          <cell r="F1109">
            <v>8512.35</v>
          </cell>
          <cell r="G1109">
            <v>-1547.72</v>
          </cell>
          <cell r="H1109">
            <v>0</v>
          </cell>
          <cell r="I1109">
            <v>0</v>
          </cell>
          <cell r="J1109">
            <v>0</v>
          </cell>
          <cell r="K1109">
            <v>0</v>
          </cell>
          <cell r="L1109">
            <v>-1547.72</v>
          </cell>
          <cell r="M1109">
            <v>0</v>
          </cell>
          <cell r="N1109">
            <v>0</v>
          </cell>
          <cell r="O1109">
            <v>386.92500000000001</v>
          </cell>
          <cell r="P1109">
            <v>386.92500000000001</v>
          </cell>
          <cell r="Q1109" t="str">
            <v xml:space="preserve">PRINTER                     </v>
          </cell>
          <cell r="R1109" t="str">
            <v xml:space="preserve">040 </v>
          </cell>
        </row>
        <row r="1110">
          <cell r="A1110" t="str">
            <v>NW9506FH</v>
          </cell>
          <cell r="B1110" t="e">
            <v>#N/A</v>
          </cell>
          <cell r="C1110" t="str">
            <v xml:space="preserve">ULTRASOUND DIST       </v>
          </cell>
          <cell r="D1110">
            <v>-12060</v>
          </cell>
          <cell r="E1110" t="e">
            <v>#N/A</v>
          </cell>
          <cell r="F1110">
            <v>0</v>
          </cell>
          <cell r="G1110">
            <v>-12060</v>
          </cell>
          <cell r="H1110">
            <v>0</v>
          </cell>
          <cell r="I1110">
            <v>0</v>
          </cell>
          <cell r="J1110">
            <v>0</v>
          </cell>
          <cell r="K1110">
            <v>0</v>
          </cell>
          <cell r="L1110">
            <v>-12060</v>
          </cell>
          <cell r="M1110">
            <v>0</v>
          </cell>
          <cell r="N1110">
            <v>0</v>
          </cell>
          <cell r="O1110">
            <v>12060</v>
          </cell>
          <cell r="P1110">
            <v>12060</v>
          </cell>
          <cell r="Q1110" t="str">
            <v xml:space="preserve">SONULTRA                    </v>
          </cell>
          <cell r="R1110" t="str">
            <v xml:space="preserve">040 </v>
          </cell>
        </row>
        <row r="1111">
          <cell r="A1111" t="str">
            <v>NW9506FZ</v>
          </cell>
          <cell r="B1111" t="e">
            <v>#N/A</v>
          </cell>
          <cell r="C1111" t="str">
            <v xml:space="preserve">ULTRASOUND DIST       </v>
          </cell>
          <cell r="D1111">
            <v>-11374.09</v>
          </cell>
          <cell r="E1111" t="e">
            <v>#N/A</v>
          </cell>
          <cell r="F1111">
            <v>0</v>
          </cell>
          <cell r="G1111">
            <v>-11374.09</v>
          </cell>
          <cell r="H1111">
            <v>0</v>
          </cell>
          <cell r="I1111">
            <v>0</v>
          </cell>
          <cell r="J1111">
            <v>0</v>
          </cell>
          <cell r="K1111">
            <v>0</v>
          </cell>
          <cell r="L1111">
            <v>-11374.09</v>
          </cell>
          <cell r="M1111">
            <v>0</v>
          </cell>
          <cell r="N1111">
            <v>0</v>
          </cell>
          <cell r="O1111">
            <v>11374.088</v>
          </cell>
          <cell r="P1111">
            <v>11374.088</v>
          </cell>
          <cell r="Q1111" t="str">
            <v xml:space="preserve">SONULTRA                    </v>
          </cell>
          <cell r="R1111" t="str">
            <v xml:space="preserve">040 </v>
          </cell>
        </row>
        <row r="1112">
          <cell r="A1112" t="str">
            <v>NW9506GB</v>
          </cell>
          <cell r="B1112" t="e">
            <v>#N/A</v>
          </cell>
          <cell r="C1112" t="str">
            <v xml:space="preserve">ULTRASOUND DIST       </v>
          </cell>
          <cell r="D1112">
            <v>-37777.410000000003</v>
          </cell>
          <cell r="E1112" t="e">
            <v>#N/A</v>
          </cell>
          <cell r="F1112">
            <v>0</v>
          </cell>
          <cell r="G1112">
            <v>-37777.410000000003</v>
          </cell>
          <cell r="H1112">
            <v>0</v>
          </cell>
          <cell r="I1112">
            <v>0</v>
          </cell>
          <cell r="J1112">
            <v>0</v>
          </cell>
          <cell r="K1112">
            <v>0</v>
          </cell>
          <cell r="L1112">
            <v>-37777.410000000003</v>
          </cell>
          <cell r="M1112">
            <v>0</v>
          </cell>
          <cell r="N1112">
            <v>0</v>
          </cell>
          <cell r="O1112">
            <v>0</v>
          </cell>
          <cell r="P1112">
            <v>0</v>
          </cell>
          <cell r="Q1112" t="str">
            <v xml:space="preserve">                            </v>
          </cell>
          <cell r="R1112" t="str">
            <v xml:space="preserve">    </v>
          </cell>
        </row>
        <row r="1113">
          <cell r="A1113" t="str">
            <v>NW9506GJ</v>
          </cell>
          <cell r="B1113" t="e">
            <v>#N/A</v>
          </cell>
          <cell r="C1113" t="str">
            <v xml:space="preserve">FIELD-U/S             </v>
          </cell>
          <cell r="D1113">
            <v>6030</v>
          </cell>
          <cell r="F1113">
            <v>0</v>
          </cell>
          <cell r="G1113">
            <v>6030</v>
          </cell>
          <cell r="H1113">
            <v>6030</v>
          </cell>
          <cell r="I1113">
            <v>0</v>
          </cell>
          <cell r="J1113">
            <v>0</v>
          </cell>
          <cell r="K1113">
            <v>0</v>
          </cell>
          <cell r="L1113">
            <v>0</v>
          </cell>
          <cell r="M1113">
            <v>0</v>
          </cell>
          <cell r="N1113">
            <v>0</v>
          </cell>
          <cell r="O1113">
            <v>6030</v>
          </cell>
          <cell r="P1113">
            <v>6030</v>
          </cell>
          <cell r="Q1113" t="str">
            <v xml:space="preserve">TOMTEC                      </v>
          </cell>
          <cell r="R1113" t="str">
            <v xml:space="preserve">040 </v>
          </cell>
        </row>
        <row r="1114">
          <cell r="A1114" t="str">
            <v>NW9506GJ</v>
          </cell>
          <cell r="B1114" t="e">
            <v>#N/A</v>
          </cell>
          <cell r="C1114" t="str">
            <v xml:space="preserve">Demo-U/S              </v>
          </cell>
          <cell r="D1114">
            <v>-6030</v>
          </cell>
          <cell r="E1114">
            <v>0</v>
          </cell>
          <cell r="F1114">
            <v>0</v>
          </cell>
          <cell r="G1114">
            <v>-6030</v>
          </cell>
          <cell r="H1114">
            <v>0</v>
          </cell>
          <cell r="I1114">
            <v>0</v>
          </cell>
          <cell r="J1114">
            <v>0</v>
          </cell>
          <cell r="K1114">
            <v>0</v>
          </cell>
          <cell r="L1114">
            <v>-6030</v>
          </cell>
          <cell r="M1114">
            <v>0</v>
          </cell>
          <cell r="N1114">
            <v>0</v>
          </cell>
          <cell r="O1114">
            <v>6030</v>
          </cell>
          <cell r="P1114">
            <v>6030</v>
          </cell>
          <cell r="Q1114" t="str">
            <v xml:space="preserve">TOMTEC                      </v>
          </cell>
          <cell r="R1114" t="str">
            <v xml:space="preserve">040 </v>
          </cell>
        </row>
        <row r="1115">
          <cell r="A1115" t="str">
            <v>NW9506GK</v>
          </cell>
          <cell r="B1115" t="e">
            <v>#N/A</v>
          </cell>
          <cell r="C1115" t="str">
            <v xml:space="preserve">FIELD-U/S             </v>
          </cell>
          <cell r="D1115">
            <v>7979.7</v>
          </cell>
          <cell r="F1115">
            <v>0</v>
          </cell>
          <cell r="G1115">
            <v>7979.7</v>
          </cell>
          <cell r="H1115">
            <v>7979.7</v>
          </cell>
          <cell r="I1115">
            <v>0</v>
          </cell>
          <cell r="J1115">
            <v>0</v>
          </cell>
          <cell r="K1115">
            <v>0</v>
          </cell>
          <cell r="L1115">
            <v>0</v>
          </cell>
          <cell r="M1115">
            <v>0</v>
          </cell>
          <cell r="N1115">
            <v>0</v>
          </cell>
          <cell r="O1115">
            <v>7979.7</v>
          </cell>
          <cell r="P1115">
            <v>7979.7</v>
          </cell>
          <cell r="Q1115" t="str">
            <v xml:space="preserve">PRINTER PKG                 </v>
          </cell>
          <cell r="R1115" t="str">
            <v xml:space="preserve">040 </v>
          </cell>
        </row>
        <row r="1116">
          <cell r="A1116" t="str">
            <v>NW9506GL</v>
          </cell>
          <cell r="B1116" t="e">
            <v>#N/A</v>
          </cell>
          <cell r="C1116" t="str">
            <v xml:space="preserve">ULTRASOUND DIST       </v>
          </cell>
          <cell r="D1116">
            <v>37132.5</v>
          </cell>
          <cell r="E1116" t="e">
            <v>#N/A</v>
          </cell>
          <cell r="F1116">
            <v>0</v>
          </cell>
          <cell r="G1116">
            <v>37132.5</v>
          </cell>
          <cell r="H1116">
            <v>0</v>
          </cell>
          <cell r="I1116">
            <v>0</v>
          </cell>
          <cell r="J1116">
            <v>0</v>
          </cell>
          <cell r="K1116">
            <v>37132.5</v>
          </cell>
          <cell r="L1116">
            <v>0</v>
          </cell>
          <cell r="M1116">
            <v>0</v>
          </cell>
          <cell r="N1116">
            <v>0</v>
          </cell>
          <cell r="O1116">
            <v>0</v>
          </cell>
          <cell r="P1116">
            <v>0</v>
          </cell>
          <cell r="Q1116" t="str">
            <v xml:space="preserve">                            </v>
          </cell>
          <cell r="R1116" t="str">
            <v xml:space="preserve">    </v>
          </cell>
        </row>
        <row r="1117">
          <cell r="A1117" t="str">
            <v>PONOMATCH</v>
          </cell>
          <cell r="B1117" t="e">
            <v>#N/A</v>
          </cell>
          <cell r="C1117" t="str">
            <v xml:space="preserve">ULTRASOUND DIST       </v>
          </cell>
          <cell r="D1117">
            <v>2678991.58</v>
          </cell>
          <cell r="E1117" t="e">
            <v>#N/A</v>
          </cell>
          <cell r="F1117">
            <v>0</v>
          </cell>
          <cell r="G1117">
            <v>2678991.58</v>
          </cell>
          <cell r="H1117">
            <v>0</v>
          </cell>
          <cell r="I1117">
            <v>0</v>
          </cell>
          <cell r="J1117">
            <v>0</v>
          </cell>
          <cell r="K1117">
            <v>2678991.58</v>
          </cell>
          <cell r="L1117">
            <v>0</v>
          </cell>
          <cell r="M1117">
            <v>0</v>
          </cell>
          <cell r="N1117">
            <v>0</v>
          </cell>
          <cell r="O1117">
            <v>0</v>
          </cell>
          <cell r="P1117">
            <v>0</v>
          </cell>
          <cell r="Q1117" t="str">
            <v xml:space="preserve">                            </v>
          </cell>
          <cell r="R1117" t="str">
            <v xml:space="preserve">    </v>
          </cell>
        </row>
        <row r="1118">
          <cell r="A1118" t="str">
            <v>R4208NB</v>
          </cell>
          <cell r="B1118" t="e">
            <v>#N/A</v>
          </cell>
          <cell r="C1118" t="str">
            <v xml:space="preserve">ULTRASOUND DIST       </v>
          </cell>
          <cell r="D1118">
            <v>-76744.800000000003</v>
          </cell>
          <cell r="E1118" t="e">
            <v>#N/A</v>
          </cell>
          <cell r="F1118">
            <v>0</v>
          </cell>
          <cell r="G1118">
            <v>-76744.800000000003</v>
          </cell>
          <cell r="H1118">
            <v>-36951.199999999997</v>
          </cell>
          <cell r="I1118">
            <v>0</v>
          </cell>
          <cell r="J1118">
            <v>0</v>
          </cell>
          <cell r="K1118">
            <v>0</v>
          </cell>
          <cell r="L1118">
            <v>-39793.599999999999</v>
          </cell>
          <cell r="M1118">
            <v>0</v>
          </cell>
          <cell r="N1118">
            <v>0</v>
          </cell>
          <cell r="O1118">
            <v>2842.4</v>
          </cell>
          <cell r="P1118">
            <v>2842.4</v>
          </cell>
          <cell r="Q1118" t="str">
            <v xml:space="preserve">USED 618E                   </v>
          </cell>
          <cell r="R1118" t="str">
            <v xml:space="preserve">831 </v>
          </cell>
        </row>
        <row r="1119">
          <cell r="A1119" t="str">
            <v>R4208NB</v>
          </cell>
          <cell r="B1119" t="e">
            <v>#N/A</v>
          </cell>
          <cell r="C1119" t="str">
            <v xml:space="preserve">Demo-U/S              </v>
          </cell>
          <cell r="D1119">
            <v>25581.599999999999</v>
          </cell>
          <cell r="E1119">
            <v>0</v>
          </cell>
          <cell r="F1119">
            <v>0</v>
          </cell>
          <cell r="G1119">
            <v>25581.599999999999</v>
          </cell>
          <cell r="H1119">
            <v>25581.599999999999</v>
          </cell>
          <cell r="I1119">
            <v>0</v>
          </cell>
          <cell r="J1119">
            <v>0</v>
          </cell>
          <cell r="K1119">
            <v>0</v>
          </cell>
          <cell r="L1119">
            <v>0</v>
          </cell>
          <cell r="M1119">
            <v>0</v>
          </cell>
          <cell r="N1119">
            <v>0</v>
          </cell>
          <cell r="O1119">
            <v>2842.4</v>
          </cell>
          <cell r="P1119">
            <v>2842.4</v>
          </cell>
          <cell r="Q1119" t="str">
            <v xml:space="preserve">USED 618E                   </v>
          </cell>
          <cell r="R1119" t="str">
            <v xml:space="preserve">831 </v>
          </cell>
        </row>
        <row r="1120">
          <cell r="A1120" t="str">
            <v>T3694MS</v>
          </cell>
          <cell r="B1120" t="e">
            <v>#N/A</v>
          </cell>
          <cell r="C1120" t="str">
            <v xml:space="preserve">ULTRASOUND MFG        </v>
          </cell>
          <cell r="D1120">
            <v>17502.84</v>
          </cell>
          <cell r="E1120">
            <v>0.99999994286641802</v>
          </cell>
          <cell r="F1120">
            <v>0</v>
          </cell>
          <cell r="G1120">
            <v>17502.84</v>
          </cell>
          <cell r="H1120">
            <v>17502.84</v>
          </cell>
          <cell r="I1120">
            <v>0</v>
          </cell>
          <cell r="J1120">
            <v>0</v>
          </cell>
          <cell r="K1120">
            <v>0</v>
          </cell>
          <cell r="L1120">
            <v>0</v>
          </cell>
          <cell r="M1120">
            <v>0</v>
          </cell>
          <cell r="N1120">
            <v>0</v>
          </cell>
          <cell r="O1120">
            <v>8218.0400000000009</v>
          </cell>
          <cell r="P1120">
            <v>17502.841</v>
          </cell>
          <cell r="Q1120" t="str">
            <v xml:space="preserve">GE VINGMED U                </v>
          </cell>
          <cell r="R1120" t="str">
            <v xml:space="preserve">832 </v>
          </cell>
        </row>
        <row r="1121">
          <cell r="A1121" t="str">
            <v>TOTAL ALL IDS LT 5K</v>
          </cell>
          <cell r="B1121" t="e">
            <v>#N/A</v>
          </cell>
          <cell r="C1121" t="str">
            <v xml:space="preserve">ULTRASOUND DIST       </v>
          </cell>
          <cell r="D1121">
            <v>163316.29</v>
          </cell>
          <cell r="E1121" t="e">
            <v>#N/A</v>
          </cell>
          <cell r="F1121">
            <v>890557.9</v>
          </cell>
          <cell r="G1121">
            <v>-727241.61</v>
          </cell>
          <cell r="H1121">
            <v>-886613.93</v>
          </cell>
          <cell r="I1121">
            <v>0</v>
          </cell>
          <cell r="J1121">
            <v>-37428.720000000001</v>
          </cell>
          <cell r="K1121">
            <v>1147080.95</v>
          </cell>
          <cell r="L1121">
            <v>-926037.5</v>
          </cell>
          <cell r="M1121">
            <v>0</v>
          </cell>
          <cell r="N1121">
            <v>-24242.41</v>
          </cell>
          <cell r="O1121">
            <v>0</v>
          </cell>
          <cell r="P1121">
            <v>0</v>
          </cell>
          <cell r="Q1121" t="str">
            <v xml:space="preserve">                            </v>
          </cell>
          <cell r="R1121" t="str">
            <v xml:space="preserve">    </v>
          </cell>
        </row>
        <row r="1122">
          <cell r="A1122" t="str">
            <v>TOTAL ALL IDS LT 5K</v>
          </cell>
          <cell r="B1122" t="e">
            <v>#N/A</v>
          </cell>
          <cell r="C1122" t="str">
            <v xml:space="preserve">ULTRASOUND MFG        </v>
          </cell>
          <cell r="D1122">
            <v>175600.13</v>
          </cell>
          <cell r="E1122" t="e">
            <v>#DIV/0!</v>
          </cell>
          <cell r="F1122">
            <v>272539.02</v>
          </cell>
          <cell r="G1122">
            <v>-96938.89</v>
          </cell>
          <cell r="H1122">
            <v>-271419.61</v>
          </cell>
          <cell r="I1122">
            <v>38702.76</v>
          </cell>
          <cell r="J1122">
            <v>-15000</v>
          </cell>
          <cell r="K1122">
            <v>149364.84</v>
          </cell>
          <cell r="L1122">
            <v>0</v>
          </cell>
          <cell r="M1122">
            <v>1862.49</v>
          </cell>
          <cell r="N1122">
            <v>-449.37</v>
          </cell>
          <cell r="O1122">
            <v>0</v>
          </cell>
          <cell r="P1122">
            <v>0</v>
          </cell>
          <cell r="Q1122" t="str">
            <v xml:space="preserve">                            </v>
          </cell>
          <cell r="R1122" t="str">
            <v xml:space="preserve">    </v>
          </cell>
        </row>
      </sheetData>
      <sheetData sheetId="1" refreshError="1">
        <row r="2">
          <cell r="B2" t="str">
            <v>YMSP9523NJ</v>
          </cell>
          <cell r="D2">
            <v>2</v>
          </cell>
        </row>
        <row r="3">
          <cell r="B3" t="str">
            <v>YMSP9523NJ</v>
          </cell>
          <cell r="D3">
            <v>19</v>
          </cell>
        </row>
        <row r="4">
          <cell r="B4" t="str">
            <v>YMSP9503XN</v>
          </cell>
          <cell r="D4">
            <v>1</v>
          </cell>
        </row>
        <row r="5">
          <cell r="B5" t="str">
            <v>YMSP9030GX</v>
          </cell>
          <cell r="D5">
            <v>8</v>
          </cell>
        </row>
        <row r="6">
          <cell r="B6" t="str">
            <v>NW9506FQ</v>
          </cell>
          <cell r="D6">
            <v>1</v>
          </cell>
        </row>
        <row r="7">
          <cell r="B7" t="str">
            <v>NW9506FQ</v>
          </cell>
          <cell r="D7">
            <v>1</v>
          </cell>
        </row>
        <row r="8">
          <cell r="B8" t="str">
            <v>NW9506ER</v>
          </cell>
          <cell r="D8">
            <v>1</v>
          </cell>
        </row>
        <row r="9">
          <cell r="B9" t="str">
            <v>NW9506EA</v>
          </cell>
          <cell r="D9">
            <v>5</v>
          </cell>
        </row>
        <row r="10">
          <cell r="B10" t="str">
            <v>NW9506BW</v>
          </cell>
          <cell r="D10">
            <v>1</v>
          </cell>
        </row>
        <row r="11">
          <cell r="B11" t="str">
            <v>NW6013DZ</v>
          </cell>
          <cell r="D11">
            <v>21</v>
          </cell>
        </row>
        <row r="12">
          <cell r="B12" t="str">
            <v>NL92502</v>
          </cell>
          <cell r="D12">
            <v>25</v>
          </cell>
        </row>
        <row r="13">
          <cell r="B13" t="str">
            <v>NL92501</v>
          </cell>
          <cell r="D13">
            <v>9</v>
          </cell>
        </row>
        <row r="14">
          <cell r="B14" t="str">
            <v>NL11004</v>
          </cell>
          <cell r="D14">
            <v>1</v>
          </cell>
        </row>
        <row r="15">
          <cell r="B15" t="str">
            <v>NL11002</v>
          </cell>
          <cell r="D15">
            <v>2</v>
          </cell>
        </row>
        <row r="16">
          <cell r="B16" t="str">
            <v>L9935A</v>
          </cell>
          <cell r="D16">
            <v>1</v>
          </cell>
        </row>
        <row r="17">
          <cell r="B17" t="str">
            <v>L9912B</v>
          </cell>
          <cell r="D17">
            <v>1</v>
          </cell>
        </row>
        <row r="18">
          <cell r="B18" t="str">
            <v>L9902A</v>
          </cell>
          <cell r="D18">
            <v>1</v>
          </cell>
        </row>
        <row r="19">
          <cell r="B19" t="str">
            <v>L9901A</v>
          </cell>
          <cell r="D19">
            <v>1</v>
          </cell>
        </row>
        <row r="20">
          <cell r="B20" t="str">
            <v>L9704D</v>
          </cell>
          <cell r="D20">
            <v>1</v>
          </cell>
        </row>
        <row r="21">
          <cell r="B21" t="str">
            <v>L9704C</v>
          </cell>
          <cell r="D21">
            <v>1</v>
          </cell>
        </row>
        <row r="22">
          <cell r="B22" t="str">
            <v>L9704B</v>
          </cell>
          <cell r="D22">
            <v>1</v>
          </cell>
        </row>
        <row r="23">
          <cell r="B23" t="str">
            <v>L9702A</v>
          </cell>
          <cell r="D23">
            <v>2</v>
          </cell>
        </row>
        <row r="24">
          <cell r="B24" t="str">
            <v>L9602A</v>
          </cell>
          <cell r="D24">
            <v>1</v>
          </cell>
        </row>
        <row r="25">
          <cell r="B25" t="str">
            <v>L9601A</v>
          </cell>
          <cell r="D25">
            <v>1</v>
          </cell>
        </row>
        <row r="26">
          <cell r="B26" t="str">
            <v>L9509A</v>
          </cell>
          <cell r="D26">
            <v>6</v>
          </cell>
        </row>
        <row r="27">
          <cell r="B27" t="str">
            <v>L9506A</v>
          </cell>
          <cell r="D27">
            <v>1</v>
          </cell>
        </row>
        <row r="28">
          <cell r="B28" t="str">
            <v>L9505A</v>
          </cell>
          <cell r="D28">
            <v>1</v>
          </cell>
        </row>
        <row r="29">
          <cell r="B29" t="str">
            <v>L9503A</v>
          </cell>
          <cell r="D29">
            <v>2</v>
          </cell>
        </row>
        <row r="30">
          <cell r="B30" t="str">
            <v>L9502C</v>
          </cell>
          <cell r="D30">
            <v>3</v>
          </cell>
        </row>
        <row r="31">
          <cell r="B31" t="str">
            <v>L9446A</v>
          </cell>
          <cell r="D31">
            <v>14</v>
          </cell>
        </row>
        <row r="32">
          <cell r="B32" t="str">
            <v>L9445A</v>
          </cell>
          <cell r="D32">
            <v>3</v>
          </cell>
        </row>
        <row r="33">
          <cell r="B33" t="str">
            <v>L9443A</v>
          </cell>
          <cell r="D33">
            <v>1</v>
          </cell>
        </row>
        <row r="34">
          <cell r="B34" t="str">
            <v>L9442A</v>
          </cell>
          <cell r="D34">
            <v>2</v>
          </cell>
        </row>
        <row r="35">
          <cell r="B35" t="str">
            <v>L9431B</v>
          </cell>
          <cell r="D35">
            <v>1</v>
          </cell>
        </row>
        <row r="36">
          <cell r="B36" t="str">
            <v>L9430A</v>
          </cell>
          <cell r="D36">
            <v>1</v>
          </cell>
        </row>
        <row r="37">
          <cell r="B37" t="str">
            <v>L9429A</v>
          </cell>
          <cell r="D37">
            <v>5</v>
          </cell>
        </row>
        <row r="38">
          <cell r="B38" t="str">
            <v>L9428A</v>
          </cell>
          <cell r="D38">
            <v>1</v>
          </cell>
        </row>
        <row r="39">
          <cell r="B39" t="str">
            <v>L9427A</v>
          </cell>
          <cell r="D39">
            <v>9</v>
          </cell>
        </row>
        <row r="40">
          <cell r="B40" t="str">
            <v>L9425A</v>
          </cell>
          <cell r="D40">
            <v>15</v>
          </cell>
        </row>
        <row r="41">
          <cell r="B41" t="str">
            <v>L9424A</v>
          </cell>
          <cell r="D41">
            <v>1</v>
          </cell>
        </row>
        <row r="42">
          <cell r="B42" t="str">
            <v>L9423A</v>
          </cell>
          <cell r="D42">
            <v>1</v>
          </cell>
        </row>
        <row r="43">
          <cell r="B43" t="str">
            <v>L9422A</v>
          </cell>
          <cell r="D43">
            <v>3</v>
          </cell>
        </row>
        <row r="44">
          <cell r="B44" t="str">
            <v>L9413A</v>
          </cell>
          <cell r="D44">
            <v>3</v>
          </cell>
        </row>
        <row r="45">
          <cell r="B45" t="str">
            <v>L9412A</v>
          </cell>
          <cell r="D45">
            <v>11</v>
          </cell>
        </row>
        <row r="46">
          <cell r="B46" t="str">
            <v>L9411A</v>
          </cell>
          <cell r="D46">
            <v>4</v>
          </cell>
        </row>
        <row r="47">
          <cell r="B47" t="str">
            <v>L9408B</v>
          </cell>
          <cell r="D47">
            <v>3</v>
          </cell>
        </row>
        <row r="48">
          <cell r="B48" t="str">
            <v>L9407A</v>
          </cell>
          <cell r="D48">
            <v>1</v>
          </cell>
        </row>
        <row r="49">
          <cell r="B49" t="str">
            <v>L9406D</v>
          </cell>
          <cell r="D49">
            <v>1</v>
          </cell>
        </row>
        <row r="50">
          <cell r="B50" t="str">
            <v>L9406C</v>
          </cell>
          <cell r="D50">
            <v>1</v>
          </cell>
        </row>
        <row r="51">
          <cell r="B51" t="str">
            <v>L9406B</v>
          </cell>
          <cell r="D51">
            <v>1</v>
          </cell>
        </row>
        <row r="52">
          <cell r="B52" t="str">
            <v>L9406A</v>
          </cell>
          <cell r="D52">
            <v>1</v>
          </cell>
        </row>
        <row r="53">
          <cell r="B53" t="str">
            <v>L9403A</v>
          </cell>
          <cell r="D53">
            <v>4</v>
          </cell>
        </row>
        <row r="54">
          <cell r="B54" t="str">
            <v>L9363A</v>
          </cell>
          <cell r="D54">
            <v>2</v>
          </cell>
        </row>
        <row r="55">
          <cell r="B55" t="str">
            <v>L9314A</v>
          </cell>
          <cell r="D55">
            <v>1</v>
          </cell>
        </row>
        <row r="56">
          <cell r="B56" t="str">
            <v>L9312C</v>
          </cell>
          <cell r="D56">
            <v>1</v>
          </cell>
        </row>
        <row r="57">
          <cell r="B57" t="str">
            <v>L9311D</v>
          </cell>
          <cell r="D57">
            <v>1</v>
          </cell>
        </row>
        <row r="58">
          <cell r="B58" t="str">
            <v>L9311B</v>
          </cell>
          <cell r="D58">
            <v>5</v>
          </cell>
        </row>
        <row r="59">
          <cell r="B59" t="str">
            <v>L9310C</v>
          </cell>
          <cell r="D59">
            <v>3</v>
          </cell>
        </row>
        <row r="60">
          <cell r="B60" t="str">
            <v>L9310B</v>
          </cell>
          <cell r="D60">
            <v>1</v>
          </cell>
        </row>
        <row r="61">
          <cell r="B61" t="str">
            <v>L9310A</v>
          </cell>
          <cell r="D61">
            <v>2</v>
          </cell>
        </row>
        <row r="62">
          <cell r="B62" t="str">
            <v>L9218A</v>
          </cell>
          <cell r="D62">
            <v>1</v>
          </cell>
        </row>
        <row r="63">
          <cell r="B63" t="str">
            <v>L9215E</v>
          </cell>
          <cell r="D63">
            <v>1</v>
          </cell>
        </row>
        <row r="64">
          <cell r="B64" t="str">
            <v>L9215B</v>
          </cell>
          <cell r="D64">
            <v>2</v>
          </cell>
        </row>
        <row r="65">
          <cell r="B65" t="str">
            <v>L9212B</v>
          </cell>
          <cell r="D65">
            <v>1</v>
          </cell>
        </row>
        <row r="66">
          <cell r="B66" t="str">
            <v>L9212A</v>
          </cell>
          <cell r="D66">
            <v>1</v>
          </cell>
        </row>
        <row r="67">
          <cell r="B67" t="str">
            <v>L9211D</v>
          </cell>
          <cell r="D67">
            <v>1</v>
          </cell>
        </row>
        <row r="68">
          <cell r="B68" t="str">
            <v>L9211C</v>
          </cell>
          <cell r="D68">
            <v>9</v>
          </cell>
        </row>
        <row r="69">
          <cell r="B69" t="str">
            <v>L9211B</v>
          </cell>
          <cell r="D69">
            <v>4</v>
          </cell>
        </row>
        <row r="70">
          <cell r="B70" t="str">
            <v>L9211A</v>
          </cell>
          <cell r="D70">
            <v>1</v>
          </cell>
        </row>
        <row r="71">
          <cell r="B71" t="str">
            <v>L9210D</v>
          </cell>
          <cell r="D71">
            <v>1</v>
          </cell>
        </row>
        <row r="72">
          <cell r="B72" t="str">
            <v>L9210C</v>
          </cell>
          <cell r="D72">
            <v>3</v>
          </cell>
        </row>
        <row r="73">
          <cell r="B73" t="str">
            <v>L9210B</v>
          </cell>
          <cell r="D73">
            <v>5</v>
          </cell>
        </row>
        <row r="74">
          <cell r="B74" t="str">
            <v>L9210A</v>
          </cell>
          <cell r="D74">
            <v>4</v>
          </cell>
        </row>
        <row r="75">
          <cell r="B75" t="str">
            <v>L4550KP</v>
          </cell>
          <cell r="D75">
            <v>1</v>
          </cell>
        </row>
        <row r="76">
          <cell r="B76" t="str">
            <v>L4300MR</v>
          </cell>
          <cell r="D76">
            <v>1</v>
          </cell>
        </row>
        <row r="77">
          <cell r="B77" t="str">
            <v>L4120PC</v>
          </cell>
          <cell r="D77">
            <v>1</v>
          </cell>
        </row>
        <row r="78">
          <cell r="B78" t="str">
            <v>K9000JB</v>
          </cell>
          <cell r="D78">
            <v>1</v>
          </cell>
        </row>
        <row r="79">
          <cell r="B79" t="str">
            <v>K9000JB</v>
          </cell>
          <cell r="D79">
            <v>3</v>
          </cell>
        </row>
        <row r="80">
          <cell r="B80" t="str">
            <v>K2030YA</v>
          </cell>
          <cell r="D80">
            <v>1</v>
          </cell>
        </row>
        <row r="81">
          <cell r="B81" t="str">
            <v>K2030WD</v>
          </cell>
          <cell r="D81">
            <v>1</v>
          </cell>
        </row>
        <row r="82">
          <cell r="B82" t="str">
            <v>K2030WA</v>
          </cell>
          <cell r="D82">
            <v>1</v>
          </cell>
        </row>
        <row r="83">
          <cell r="B83" t="str">
            <v>K2006CH</v>
          </cell>
          <cell r="D83">
            <v>1</v>
          </cell>
        </row>
        <row r="84">
          <cell r="B84" t="str">
            <v>H5000MS</v>
          </cell>
          <cell r="D84">
            <v>18</v>
          </cell>
        </row>
        <row r="85">
          <cell r="B85" t="str">
            <v>H5000MP</v>
          </cell>
          <cell r="D85">
            <v>4</v>
          </cell>
        </row>
        <row r="86">
          <cell r="B86" t="str">
            <v>H4901PP</v>
          </cell>
          <cell r="D86">
            <v>29</v>
          </cell>
        </row>
        <row r="87">
          <cell r="B87" t="str">
            <v>H4840KW</v>
          </cell>
          <cell r="D87">
            <v>4</v>
          </cell>
        </row>
        <row r="88">
          <cell r="B88" t="str">
            <v>H4830SB</v>
          </cell>
          <cell r="D88">
            <v>1</v>
          </cell>
        </row>
        <row r="89">
          <cell r="B89" t="str">
            <v>H4830S</v>
          </cell>
          <cell r="D89">
            <v>2</v>
          </cell>
        </row>
        <row r="90">
          <cell r="B90" t="str">
            <v>H4830JG</v>
          </cell>
          <cell r="D90">
            <v>2</v>
          </cell>
        </row>
        <row r="91">
          <cell r="B91" t="str">
            <v>H4830JG</v>
          </cell>
          <cell r="D91">
            <v>6</v>
          </cell>
        </row>
        <row r="92">
          <cell r="B92" t="str">
            <v>H4820KH</v>
          </cell>
          <cell r="D92">
            <v>5</v>
          </cell>
        </row>
        <row r="93">
          <cell r="B93" t="str">
            <v>H4820KD</v>
          </cell>
          <cell r="D93">
            <v>1</v>
          </cell>
        </row>
        <row r="94">
          <cell r="B94" t="str">
            <v>H4820KD</v>
          </cell>
          <cell r="D94">
            <v>1</v>
          </cell>
        </row>
        <row r="95">
          <cell r="B95" t="str">
            <v>H4820JS</v>
          </cell>
          <cell r="D95">
            <v>10</v>
          </cell>
        </row>
        <row r="96">
          <cell r="B96" t="str">
            <v>H4810JG</v>
          </cell>
          <cell r="D96">
            <v>1</v>
          </cell>
        </row>
        <row r="97">
          <cell r="B97" t="str">
            <v>H4800RW</v>
          </cell>
          <cell r="D97">
            <v>5</v>
          </cell>
        </row>
        <row r="98">
          <cell r="B98" t="str">
            <v>H4800RW</v>
          </cell>
          <cell r="D98">
            <v>5</v>
          </cell>
        </row>
        <row r="99">
          <cell r="B99" t="str">
            <v>H4800RT</v>
          </cell>
          <cell r="D99">
            <v>3</v>
          </cell>
        </row>
        <row r="100">
          <cell r="B100" t="str">
            <v>H4800NL</v>
          </cell>
          <cell r="D100">
            <v>1</v>
          </cell>
        </row>
        <row r="101">
          <cell r="B101" t="str">
            <v>H4800MM</v>
          </cell>
          <cell r="D101">
            <v>3</v>
          </cell>
        </row>
        <row r="102">
          <cell r="B102" t="str">
            <v>H4800MB</v>
          </cell>
          <cell r="D102">
            <v>8</v>
          </cell>
        </row>
        <row r="103">
          <cell r="B103" t="str">
            <v>H4800JC</v>
          </cell>
          <cell r="D103">
            <v>2</v>
          </cell>
        </row>
        <row r="104">
          <cell r="B104" t="str">
            <v>H4710NT</v>
          </cell>
          <cell r="D104">
            <v>22</v>
          </cell>
        </row>
        <row r="105">
          <cell r="B105" t="str">
            <v>H4710NC</v>
          </cell>
          <cell r="D105">
            <v>3</v>
          </cell>
        </row>
        <row r="106">
          <cell r="B106" t="str">
            <v>H4700TB</v>
          </cell>
          <cell r="D106">
            <v>49</v>
          </cell>
        </row>
        <row r="107">
          <cell r="B107" t="str">
            <v>H4700TA</v>
          </cell>
          <cell r="D107">
            <v>49</v>
          </cell>
        </row>
        <row r="108">
          <cell r="B108" t="str">
            <v>H4700PC</v>
          </cell>
          <cell r="D108">
            <v>8</v>
          </cell>
        </row>
        <row r="109">
          <cell r="B109" t="str">
            <v>H4700LD</v>
          </cell>
          <cell r="D109">
            <v>2</v>
          </cell>
        </row>
        <row r="110">
          <cell r="B110" t="str">
            <v>H4700KD</v>
          </cell>
          <cell r="D110">
            <v>8</v>
          </cell>
        </row>
        <row r="111">
          <cell r="B111" t="str">
            <v>H4700KA</v>
          </cell>
          <cell r="D111">
            <v>3</v>
          </cell>
        </row>
        <row r="112">
          <cell r="B112" t="str">
            <v>H46821C</v>
          </cell>
          <cell r="D112">
            <v>33</v>
          </cell>
        </row>
        <row r="113">
          <cell r="B113" t="str">
            <v>H46821B</v>
          </cell>
          <cell r="D113">
            <v>4</v>
          </cell>
        </row>
        <row r="114">
          <cell r="B114" t="str">
            <v>H46821A</v>
          </cell>
          <cell r="D114">
            <v>15</v>
          </cell>
        </row>
        <row r="115">
          <cell r="B115" t="str">
            <v>H46811C</v>
          </cell>
          <cell r="D115">
            <v>16</v>
          </cell>
        </row>
        <row r="116">
          <cell r="B116" t="str">
            <v>H46731P</v>
          </cell>
          <cell r="D116">
            <v>15</v>
          </cell>
        </row>
        <row r="117">
          <cell r="B117" t="str">
            <v>H46721S</v>
          </cell>
          <cell r="D117">
            <v>2</v>
          </cell>
        </row>
        <row r="118">
          <cell r="B118" t="str">
            <v>H46721R</v>
          </cell>
          <cell r="D118">
            <v>1</v>
          </cell>
        </row>
        <row r="119">
          <cell r="B119" t="str">
            <v>H46721M</v>
          </cell>
          <cell r="D119">
            <v>5</v>
          </cell>
        </row>
        <row r="120">
          <cell r="B120" t="str">
            <v>H46721D</v>
          </cell>
          <cell r="D120">
            <v>4</v>
          </cell>
        </row>
        <row r="121">
          <cell r="B121" t="str">
            <v>H46711S</v>
          </cell>
          <cell r="D121">
            <v>2</v>
          </cell>
        </row>
        <row r="122">
          <cell r="B122" t="str">
            <v>H46711R</v>
          </cell>
          <cell r="D122">
            <v>30</v>
          </cell>
        </row>
        <row r="123">
          <cell r="B123" t="str">
            <v>H46711M</v>
          </cell>
          <cell r="D123">
            <v>30</v>
          </cell>
        </row>
        <row r="124">
          <cell r="B124" t="str">
            <v>H46711A</v>
          </cell>
          <cell r="D124">
            <v>50</v>
          </cell>
        </row>
        <row r="125">
          <cell r="B125" t="str">
            <v>H46681E</v>
          </cell>
          <cell r="D125">
            <v>5</v>
          </cell>
        </row>
        <row r="126">
          <cell r="B126" t="str">
            <v>H46681D</v>
          </cell>
          <cell r="D126">
            <v>1</v>
          </cell>
        </row>
        <row r="127">
          <cell r="B127" t="str">
            <v>H46681B</v>
          </cell>
          <cell r="D127">
            <v>24</v>
          </cell>
        </row>
        <row r="128">
          <cell r="B128" t="str">
            <v>H46611E</v>
          </cell>
          <cell r="D128">
            <v>3</v>
          </cell>
        </row>
        <row r="129">
          <cell r="B129" t="str">
            <v>H46601B</v>
          </cell>
          <cell r="D129">
            <v>3</v>
          </cell>
        </row>
        <row r="130">
          <cell r="B130" t="str">
            <v>H46511AE</v>
          </cell>
          <cell r="D130">
            <v>5</v>
          </cell>
        </row>
        <row r="131">
          <cell r="B131" t="str">
            <v>H46511AE</v>
          </cell>
          <cell r="D131">
            <v>5</v>
          </cell>
        </row>
        <row r="132">
          <cell r="B132" t="str">
            <v>H46501AD</v>
          </cell>
          <cell r="D132">
            <v>5</v>
          </cell>
        </row>
        <row r="133">
          <cell r="B133" t="str">
            <v>H46322AC</v>
          </cell>
          <cell r="D133">
            <v>1</v>
          </cell>
        </row>
        <row r="134">
          <cell r="B134" t="str">
            <v>H46222AB</v>
          </cell>
          <cell r="D134">
            <v>1</v>
          </cell>
        </row>
        <row r="135">
          <cell r="B135" t="str">
            <v>H4618E</v>
          </cell>
          <cell r="D135">
            <v>68</v>
          </cell>
        </row>
        <row r="136">
          <cell r="B136" t="str">
            <v>H46022LI</v>
          </cell>
          <cell r="D136">
            <v>3</v>
          </cell>
        </row>
        <row r="137">
          <cell r="B137" t="str">
            <v>H46022LI</v>
          </cell>
          <cell r="D137">
            <v>2</v>
          </cell>
        </row>
        <row r="138">
          <cell r="B138" t="str">
            <v>H45511FZ</v>
          </cell>
          <cell r="D138">
            <v>5</v>
          </cell>
        </row>
        <row r="139">
          <cell r="B139" t="str">
            <v>H45511EC</v>
          </cell>
          <cell r="D139">
            <v>7</v>
          </cell>
        </row>
        <row r="140">
          <cell r="B140" t="str">
            <v>H45511CZ</v>
          </cell>
          <cell r="D140">
            <v>19</v>
          </cell>
        </row>
        <row r="141">
          <cell r="B141" t="str">
            <v>H45511CZ</v>
          </cell>
          <cell r="D141">
            <v>4</v>
          </cell>
        </row>
        <row r="142">
          <cell r="B142" t="str">
            <v>H45511CW</v>
          </cell>
          <cell r="D142">
            <v>4</v>
          </cell>
        </row>
        <row r="143">
          <cell r="B143" t="str">
            <v>H45511CW</v>
          </cell>
          <cell r="D143">
            <v>1</v>
          </cell>
        </row>
        <row r="144">
          <cell r="B144" t="str">
            <v>H4550Y</v>
          </cell>
          <cell r="D144">
            <v>9</v>
          </cell>
        </row>
        <row r="145">
          <cell r="B145" t="str">
            <v>H4550KE</v>
          </cell>
          <cell r="D145">
            <v>43</v>
          </cell>
        </row>
        <row r="146">
          <cell r="B146" t="str">
            <v>H45222CS</v>
          </cell>
          <cell r="D146">
            <v>7</v>
          </cell>
        </row>
        <row r="147">
          <cell r="B147" t="str">
            <v>H45132B</v>
          </cell>
          <cell r="D147">
            <v>2</v>
          </cell>
        </row>
        <row r="148">
          <cell r="B148" t="str">
            <v>H45011MS</v>
          </cell>
          <cell r="D148">
            <v>5</v>
          </cell>
        </row>
        <row r="149">
          <cell r="B149" t="str">
            <v>H45011MS</v>
          </cell>
          <cell r="D149">
            <v>4</v>
          </cell>
        </row>
        <row r="150">
          <cell r="B150" t="str">
            <v>H45011MP</v>
          </cell>
          <cell r="D150">
            <v>12</v>
          </cell>
        </row>
        <row r="151">
          <cell r="B151" t="str">
            <v>H45011CN</v>
          </cell>
          <cell r="D151">
            <v>5</v>
          </cell>
        </row>
        <row r="152">
          <cell r="B152" t="str">
            <v>H45011CN</v>
          </cell>
          <cell r="D152">
            <v>2</v>
          </cell>
        </row>
        <row r="153">
          <cell r="B153" t="str">
            <v>H45011BA</v>
          </cell>
          <cell r="D153">
            <v>4</v>
          </cell>
        </row>
        <row r="154">
          <cell r="B154" t="str">
            <v>H45011AL</v>
          </cell>
          <cell r="D154">
            <v>6</v>
          </cell>
        </row>
        <row r="155">
          <cell r="B155" t="str">
            <v>H45011AH</v>
          </cell>
          <cell r="D155">
            <v>10</v>
          </cell>
        </row>
        <row r="156">
          <cell r="B156" t="str">
            <v>H4500Y</v>
          </cell>
          <cell r="D156">
            <v>13</v>
          </cell>
        </row>
        <row r="157">
          <cell r="B157" t="str">
            <v>H4500TZ</v>
          </cell>
          <cell r="D157">
            <v>2</v>
          </cell>
        </row>
        <row r="158">
          <cell r="B158" t="str">
            <v>H4500PT</v>
          </cell>
          <cell r="D158">
            <v>1</v>
          </cell>
        </row>
        <row r="159">
          <cell r="B159" t="str">
            <v>H4500ML</v>
          </cell>
          <cell r="D159">
            <v>26</v>
          </cell>
        </row>
        <row r="160">
          <cell r="B160" t="str">
            <v>H4500ML</v>
          </cell>
          <cell r="D160">
            <v>1</v>
          </cell>
        </row>
        <row r="161">
          <cell r="B161" t="str">
            <v>H4500ME</v>
          </cell>
          <cell r="D161">
            <v>7</v>
          </cell>
        </row>
        <row r="162">
          <cell r="B162" t="str">
            <v>H4500MD</v>
          </cell>
          <cell r="D162">
            <v>79</v>
          </cell>
        </row>
        <row r="163">
          <cell r="B163" t="str">
            <v>H4500CN</v>
          </cell>
          <cell r="D163">
            <v>3</v>
          </cell>
        </row>
        <row r="164">
          <cell r="B164" t="str">
            <v>H45001YF</v>
          </cell>
          <cell r="D164">
            <v>2</v>
          </cell>
        </row>
        <row r="165">
          <cell r="B165" t="str">
            <v>H45001WD</v>
          </cell>
          <cell r="D165">
            <v>71</v>
          </cell>
        </row>
        <row r="166">
          <cell r="B166" t="str">
            <v>H45001WD</v>
          </cell>
          <cell r="D166">
            <v>68</v>
          </cell>
        </row>
        <row r="167">
          <cell r="B167" t="str">
            <v>H45001RD</v>
          </cell>
          <cell r="D167">
            <v>4</v>
          </cell>
        </row>
        <row r="168">
          <cell r="B168" t="str">
            <v>H45001NH</v>
          </cell>
          <cell r="D168">
            <v>36</v>
          </cell>
        </row>
        <row r="169">
          <cell r="B169" t="str">
            <v>H45001NF</v>
          </cell>
          <cell r="D169">
            <v>3</v>
          </cell>
        </row>
        <row r="170">
          <cell r="B170" t="str">
            <v>H45001NF</v>
          </cell>
          <cell r="D170">
            <v>1</v>
          </cell>
        </row>
        <row r="171">
          <cell r="B171" t="str">
            <v>H45001NE</v>
          </cell>
          <cell r="D171">
            <v>6</v>
          </cell>
        </row>
        <row r="172">
          <cell r="B172" t="str">
            <v>H45001ME</v>
          </cell>
          <cell r="D172">
            <v>2</v>
          </cell>
        </row>
        <row r="173">
          <cell r="B173" t="str">
            <v>H45001MA</v>
          </cell>
          <cell r="D173">
            <v>7</v>
          </cell>
        </row>
        <row r="174">
          <cell r="B174" t="str">
            <v>H45001MA</v>
          </cell>
          <cell r="D174">
            <v>5</v>
          </cell>
        </row>
        <row r="175">
          <cell r="B175" t="str">
            <v>H45001KD</v>
          </cell>
          <cell r="D175">
            <v>2</v>
          </cell>
        </row>
        <row r="176">
          <cell r="B176" t="str">
            <v>H45001JK</v>
          </cell>
          <cell r="D176">
            <v>39</v>
          </cell>
        </row>
        <row r="177">
          <cell r="B177" t="str">
            <v>H45001JK</v>
          </cell>
          <cell r="D177">
            <v>2</v>
          </cell>
        </row>
        <row r="178">
          <cell r="B178" t="str">
            <v>H45001JK</v>
          </cell>
          <cell r="D178">
            <v>4</v>
          </cell>
        </row>
        <row r="179">
          <cell r="B179" t="str">
            <v>H45001JK</v>
          </cell>
          <cell r="D179">
            <v>78</v>
          </cell>
        </row>
        <row r="180">
          <cell r="B180" t="str">
            <v>H45001JK</v>
          </cell>
          <cell r="D180">
            <v>15</v>
          </cell>
        </row>
        <row r="181">
          <cell r="B181" t="str">
            <v>H45001HX</v>
          </cell>
          <cell r="D181">
            <v>9</v>
          </cell>
        </row>
        <row r="182">
          <cell r="B182" t="str">
            <v>H45001HU</v>
          </cell>
          <cell r="D182">
            <v>4</v>
          </cell>
        </row>
        <row r="183">
          <cell r="B183" t="str">
            <v>H45001HR</v>
          </cell>
          <cell r="D183">
            <v>5</v>
          </cell>
        </row>
        <row r="184">
          <cell r="B184" t="str">
            <v>H45001HR</v>
          </cell>
          <cell r="D184">
            <v>9</v>
          </cell>
        </row>
        <row r="185">
          <cell r="B185" t="str">
            <v>H45001HR</v>
          </cell>
          <cell r="D185">
            <v>3</v>
          </cell>
        </row>
        <row r="186">
          <cell r="B186" t="str">
            <v>H45001HK</v>
          </cell>
          <cell r="D186">
            <v>4</v>
          </cell>
        </row>
        <row r="187">
          <cell r="B187" t="str">
            <v>H45001HB</v>
          </cell>
          <cell r="D187">
            <v>5</v>
          </cell>
        </row>
        <row r="188">
          <cell r="B188" t="str">
            <v>H45001DY</v>
          </cell>
          <cell r="D188">
            <v>1</v>
          </cell>
        </row>
        <row r="189">
          <cell r="B189" t="str">
            <v>H45001DP</v>
          </cell>
          <cell r="D189">
            <v>1</v>
          </cell>
        </row>
        <row r="190">
          <cell r="B190" t="str">
            <v>H45001DD</v>
          </cell>
          <cell r="D190">
            <v>6</v>
          </cell>
        </row>
        <row r="191">
          <cell r="B191" t="str">
            <v>H45001CA</v>
          </cell>
          <cell r="D191">
            <v>1</v>
          </cell>
        </row>
        <row r="192">
          <cell r="B192" t="str">
            <v>H45001BM</v>
          </cell>
          <cell r="D192">
            <v>1</v>
          </cell>
        </row>
        <row r="193">
          <cell r="B193" t="str">
            <v>H45001BM</v>
          </cell>
          <cell r="D193">
            <v>1</v>
          </cell>
        </row>
        <row r="194">
          <cell r="B194" t="str">
            <v>H45001BG</v>
          </cell>
          <cell r="D194">
            <v>5</v>
          </cell>
        </row>
        <row r="195">
          <cell r="B195" t="str">
            <v>H45001BF</v>
          </cell>
          <cell r="D195">
            <v>2</v>
          </cell>
        </row>
        <row r="196">
          <cell r="B196" t="str">
            <v>H44701WE</v>
          </cell>
          <cell r="D196">
            <v>3</v>
          </cell>
        </row>
        <row r="197">
          <cell r="B197" t="str">
            <v>H44701UF</v>
          </cell>
          <cell r="D197">
            <v>10</v>
          </cell>
        </row>
        <row r="198">
          <cell r="B198" t="str">
            <v>H44701UE</v>
          </cell>
          <cell r="D198">
            <v>14</v>
          </cell>
        </row>
        <row r="199">
          <cell r="B199" t="str">
            <v>H44701UA</v>
          </cell>
          <cell r="D199">
            <v>22</v>
          </cell>
        </row>
        <row r="200">
          <cell r="B200" t="str">
            <v>H44701UA</v>
          </cell>
          <cell r="D200">
            <v>1</v>
          </cell>
        </row>
        <row r="201">
          <cell r="B201" t="str">
            <v>H44701UA</v>
          </cell>
          <cell r="D201">
            <v>4</v>
          </cell>
        </row>
        <row r="202">
          <cell r="B202" t="str">
            <v>H44701UA</v>
          </cell>
          <cell r="D202">
            <v>6</v>
          </cell>
        </row>
        <row r="203">
          <cell r="B203" t="str">
            <v>H44701TS</v>
          </cell>
          <cell r="D203">
            <v>8</v>
          </cell>
        </row>
        <row r="204">
          <cell r="B204" t="str">
            <v>H44701S</v>
          </cell>
          <cell r="D204">
            <v>9</v>
          </cell>
        </row>
        <row r="205">
          <cell r="B205" t="str">
            <v>H44701RV</v>
          </cell>
          <cell r="D205">
            <v>3</v>
          </cell>
        </row>
        <row r="206">
          <cell r="B206" t="str">
            <v>H44701RU</v>
          </cell>
          <cell r="D206">
            <v>2</v>
          </cell>
        </row>
        <row r="207">
          <cell r="B207" t="str">
            <v>H44501GD</v>
          </cell>
          <cell r="D207">
            <v>5</v>
          </cell>
        </row>
        <row r="208">
          <cell r="B208" t="str">
            <v>H4440KM</v>
          </cell>
          <cell r="D208">
            <v>18</v>
          </cell>
        </row>
        <row r="209">
          <cell r="B209" t="str">
            <v>H44022LG</v>
          </cell>
          <cell r="D209">
            <v>29</v>
          </cell>
        </row>
        <row r="210">
          <cell r="B210" t="str">
            <v>H44022LG</v>
          </cell>
          <cell r="D210">
            <v>1</v>
          </cell>
        </row>
        <row r="211">
          <cell r="B211" t="str">
            <v>H44022LG</v>
          </cell>
          <cell r="D211">
            <v>1</v>
          </cell>
        </row>
        <row r="212">
          <cell r="B212" t="str">
            <v>H44022LF</v>
          </cell>
          <cell r="D212">
            <v>60</v>
          </cell>
        </row>
        <row r="213">
          <cell r="B213" t="str">
            <v>H44022LD</v>
          </cell>
          <cell r="D213">
            <v>27</v>
          </cell>
        </row>
        <row r="214">
          <cell r="B214" t="str">
            <v>H44022LD</v>
          </cell>
          <cell r="D214">
            <v>1</v>
          </cell>
        </row>
        <row r="215">
          <cell r="B215" t="str">
            <v>H44022LD</v>
          </cell>
          <cell r="D215">
            <v>1</v>
          </cell>
        </row>
        <row r="216">
          <cell r="B216" t="str">
            <v>H44022LC</v>
          </cell>
          <cell r="D216">
            <v>60</v>
          </cell>
        </row>
        <row r="217">
          <cell r="B217" t="str">
            <v>H44022LB</v>
          </cell>
          <cell r="D217">
            <v>30</v>
          </cell>
        </row>
        <row r="218">
          <cell r="B218" t="str">
            <v>H44022LA</v>
          </cell>
          <cell r="D218">
            <v>9</v>
          </cell>
        </row>
        <row r="219">
          <cell r="B219" t="str">
            <v>H44022LA</v>
          </cell>
          <cell r="D219">
            <v>43</v>
          </cell>
        </row>
        <row r="220">
          <cell r="B220" t="str">
            <v>H44012LN</v>
          </cell>
          <cell r="D220">
            <v>20</v>
          </cell>
        </row>
        <row r="221">
          <cell r="B221" t="str">
            <v>H4400SW</v>
          </cell>
          <cell r="D221">
            <v>1</v>
          </cell>
        </row>
        <row r="222">
          <cell r="B222" t="str">
            <v>H4400RS</v>
          </cell>
          <cell r="D222">
            <v>1</v>
          </cell>
        </row>
        <row r="223">
          <cell r="B223" t="str">
            <v>H4400JE</v>
          </cell>
          <cell r="D223">
            <v>25</v>
          </cell>
        </row>
        <row r="224">
          <cell r="B224" t="str">
            <v>H43512LK</v>
          </cell>
          <cell r="D224">
            <v>10</v>
          </cell>
        </row>
        <row r="225">
          <cell r="B225" t="str">
            <v>H43502LD</v>
          </cell>
          <cell r="D225">
            <v>75</v>
          </cell>
        </row>
        <row r="226">
          <cell r="B226" t="str">
            <v>H43272CL</v>
          </cell>
          <cell r="D226">
            <v>1</v>
          </cell>
        </row>
        <row r="227">
          <cell r="B227" t="str">
            <v>H4300SM</v>
          </cell>
          <cell r="D227">
            <v>20</v>
          </cell>
        </row>
        <row r="228">
          <cell r="B228" t="str">
            <v>H4300PM</v>
          </cell>
          <cell r="D228">
            <v>3</v>
          </cell>
        </row>
        <row r="229">
          <cell r="B229" t="str">
            <v>H4300MS</v>
          </cell>
          <cell r="D229">
            <v>63</v>
          </cell>
        </row>
        <row r="230">
          <cell r="B230" t="str">
            <v>H4300MP</v>
          </cell>
          <cell r="D230">
            <v>34</v>
          </cell>
        </row>
        <row r="231">
          <cell r="B231" t="str">
            <v>H4300ML</v>
          </cell>
          <cell r="D231">
            <v>13</v>
          </cell>
        </row>
        <row r="232">
          <cell r="B232" t="str">
            <v>H4300MD</v>
          </cell>
          <cell r="D232">
            <v>29</v>
          </cell>
        </row>
        <row r="233">
          <cell r="B233" t="str">
            <v>H4300MC</v>
          </cell>
          <cell r="D233">
            <v>2</v>
          </cell>
        </row>
        <row r="234">
          <cell r="B234" t="str">
            <v>H4300KG</v>
          </cell>
          <cell r="D234">
            <v>123</v>
          </cell>
        </row>
        <row r="235">
          <cell r="B235" t="str">
            <v>H42982L</v>
          </cell>
          <cell r="D235">
            <v>14</v>
          </cell>
        </row>
        <row r="236">
          <cell r="B236" t="str">
            <v>H42692LS</v>
          </cell>
          <cell r="D236">
            <v>1</v>
          </cell>
        </row>
        <row r="237">
          <cell r="B237" t="str">
            <v>H42692LP</v>
          </cell>
          <cell r="D237">
            <v>4</v>
          </cell>
        </row>
        <row r="238">
          <cell r="B238" t="str">
            <v>H42692LN</v>
          </cell>
          <cell r="D238">
            <v>4</v>
          </cell>
        </row>
        <row r="239">
          <cell r="B239" t="str">
            <v>H42592LN</v>
          </cell>
          <cell r="D239">
            <v>3</v>
          </cell>
        </row>
        <row r="240">
          <cell r="B240" t="str">
            <v>H42592LF</v>
          </cell>
          <cell r="D240">
            <v>5</v>
          </cell>
        </row>
        <row r="241">
          <cell r="B241" t="str">
            <v>H42592LD</v>
          </cell>
          <cell r="D241">
            <v>1</v>
          </cell>
        </row>
        <row r="242">
          <cell r="B242" t="str">
            <v>H42582LE</v>
          </cell>
          <cell r="D242">
            <v>2</v>
          </cell>
        </row>
        <row r="243">
          <cell r="B243" t="str">
            <v>H42582LA</v>
          </cell>
          <cell r="D243">
            <v>10</v>
          </cell>
        </row>
        <row r="244">
          <cell r="B244" t="str">
            <v>H42572LL</v>
          </cell>
          <cell r="D244">
            <v>19</v>
          </cell>
        </row>
        <row r="245">
          <cell r="B245" t="str">
            <v>H42572L</v>
          </cell>
          <cell r="D245">
            <v>14</v>
          </cell>
        </row>
        <row r="246">
          <cell r="B246" t="str">
            <v>H42562LG</v>
          </cell>
          <cell r="D246">
            <v>1</v>
          </cell>
        </row>
        <row r="247">
          <cell r="B247" t="str">
            <v>H42562LG</v>
          </cell>
          <cell r="D247">
            <v>2</v>
          </cell>
        </row>
        <row r="248">
          <cell r="B248" t="str">
            <v>H42562LC</v>
          </cell>
          <cell r="D248">
            <v>17</v>
          </cell>
        </row>
        <row r="249">
          <cell r="B249" t="str">
            <v>H42562L</v>
          </cell>
          <cell r="D249">
            <v>2</v>
          </cell>
        </row>
        <row r="250">
          <cell r="B250" t="str">
            <v>H42542L</v>
          </cell>
          <cell r="D250">
            <v>8</v>
          </cell>
        </row>
        <row r="251">
          <cell r="B251" t="str">
            <v>H42532LS</v>
          </cell>
          <cell r="D251">
            <v>13</v>
          </cell>
        </row>
        <row r="252">
          <cell r="B252" t="str">
            <v>H42532LP</v>
          </cell>
          <cell r="D252">
            <v>20</v>
          </cell>
        </row>
        <row r="253">
          <cell r="B253" t="str">
            <v>H42522LS</v>
          </cell>
          <cell r="D253">
            <v>5</v>
          </cell>
        </row>
        <row r="254">
          <cell r="B254" t="str">
            <v>H42522LG</v>
          </cell>
          <cell r="D254">
            <v>3</v>
          </cell>
        </row>
        <row r="255">
          <cell r="B255" t="str">
            <v>H4222TG</v>
          </cell>
          <cell r="D255">
            <v>1</v>
          </cell>
        </row>
        <row r="256">
          <cell r="B256" t="str">
            <v>H4222SX</v>
          </cell>
          <cell r="D256">
            <v>2</v>
          </cell>
        </row>
        <row r="257">
          <cell r="B257" t="str">
            <v>H4222K</v>
          </cell>
          <cell r="D257">
            <v>5</v>
          </cell>
        </row>
        <row r="258">
          <cell r="B258" t="str">
            <v>H4222BG</v>
          </cell>
          <cell r="D258">
            <v>6</v>
          </cell>
        </row>
        <row r="259">
          <cell r="B259" t="str">
            <v>H4222AH</v>
          </cell>
          <cell r="D259">
            <v>5</v>
          </cell>
        </row>
        <row r="260">
          <cell r="B260" t="str">
            <v>H4200TT</v>
          </cell>
          <cell r="D260">
            <v>1</v>
          </cell>
        </row>
        <row r="261">
          <cell r="B261" t="str">
            <v>H4200PC</v>
          </cell>
          <cell r="D261">
            <v>5</v>
          </cell>
        </row>
        <row r="262">
          <cell r="B262" t="str">
            <v>H4200NM</v>
          </cell>
          <cell r="D262">
            <v>3</v>
          </cell>
        </row>
        <row r="263">
          <cell r="B263" t="str">
            <v>H4200NH</v>
          </cell>
          <cell r="D263">
            <v>4</v>
          </cell>
        </row>
        <row r="264">
          <cell r="B264" t="str">
            <v>H4200NE</v>
          </cell>
          <cell r="D264">
            <v>21</v>
          </cell>
        </row>
        <row r="265">
          <cell r="B265" t="str">
            <v>H4200KT</v>
          </cell>
          <cell r="D265">
            <v>12</v>
          </cell>
        </row>
        <row r="266">
          <cell r="B266" t="str">
            <v>H4200JE</v>
          </cell>
          <cell r="D266">
            <v>44</v>
          </cell>
        </row>
        <row r="267">
          <cell r="B267" t="str">
            <v>H4152D</v>
          </cell>
          <cell r="D267">
            <v>1</v>
          </cell>
        </row>
        <row r="268">
          <cell r="B268" t="str">
            <v>H41252ME</v>
          </cell>
          <cell r="D268">
            <v>67</v>
          </cell>
        </row>
        <row r="269">
          <cell r="B269" t="str">
            <v>H41252HP</v>
          </cell>
          <cell r="D269">
            <v>107</v>
          </cell>
        </row>
        <row r="270">
          <cell r="B270" t="str">
            <v>H4120SR</v>
          </cell>
          <cell r="D270">
            <v>1</v>
          </cell>
        </row>
        <row r="271">
          <cell r="B271" t="str">
            <v>H41192LA</v>
          </cell>
          <cell r="D271">
            <v>1</v>
          </cell>
        </row>
        <row r="272">
          <cell r="B272" t="str">
            <v>H41182LA</v>
          </cell>
          <cell r="D272">
            <v>11</v>
          </cell>
        </row>
        <row r="273">
          <cell r="B273" t="str">
            <v>H41182LA</v>
          </cell>
          <cell r="D273">
            <v>1</v>
          </cell>
        </row>
        <row r="274">
          <cell r="B274" t="str">
            <v>H4115MS</v>
          </cell>
          <cell r="D274">
            <v>87</v>
          </cell>
        </row>
        <row r="275">
          <cell r="B275" t="str">
            <v>H4115MP</v>
          </cell>
          <cell r="D275">
            <v>72</v>
          </cell>
        </row>
        <row r="276">
          <cell r="B276" t="str">
            <v>H41142LB</v>
          </cell>
          <cell r="D276">
            <v>3</v>
          </cell>
        </row>
        <row r="277">
          <cell r="B277" t="str">
            <v>H41072A</v>
          </cell>
          <cell r="D277">
            <v>8</v>
          </cell>
        </row>
        <row r="278">
          <cell r="B278" t="str">
            <v>H41062A</v>
          </cell>
          <cell r="D278">
            <v>19</v>
          </cell>
        </row>
        <row r="279">
          <cell r="B279" t="str">
            <v>H4105MS</v>
          </cell>
          <cell r="D279">
            <v>21</v>
          </cell>
        </row>
        <row r="280">
          <cell r="B280" t="str">
            <v>H4105MP</v>
          </cell>
          <cell r="D280">
            <v>39</v>
          </cell>
        </row>
        <row r="281">
          <cell r="B281" t="str">
            <v>H41052LC</v>
          </cell>
          <cell r="D281">
            <v>8</v>
          </cell>
        </row>
        <row r="282">
          <cell r="B282" t="str">
            <v>H41042A</v>
          </cell>
          <cell r="D282">
            <v>22</v>
          </cell>
        </row>
        <row r="283">
          <cell r="B283" t="str">
            <v>H4100MS</v>
          </cell>
          <cell r="D283">
            <v>25</v>
          </cell>
        </row>
        <row r="284">
          <cell r="B284" t="str">
            <v>H4100MP</v>
          </cell>
          <cell r="D284">
            <v>45</v>
          </cell>
        </row>
        <row r="285">
          <cell r="B285" t="str">
            <v>H4100MC</v>
          </cell>
          <cell r="D285">
            <v>9</v>
          </cell>
        </row>
        <row r="286">
          <cell r="B286" t="str">
            <v>H40912L</v>
          </cell>
          <cell r="D286">
            <v>1</v>
          </cell>
        </row>
        <row r="287">
          <cell r="B287" t="str">
            <v>H40762L</v>
          </cell>
          <cell r="D287">
            <v>9</v>
          </cell>
        </row>
        <row r="288">
          <cell r="B288" t="str">
            <v>H40762L</v>
          </cell>
          <cell r="D288">
            <v>1</v>
          </cell>
        </row>
        <row r="289">
          <cell r="B289" t="str">
            <v>H4075JH</v>
          </cell>
          <cell r="D289">
            <v>14</v>
          </cell>
        </row>
        <row r="290">
          <cell r="B290" t="str">
            <v>H4075JC</v>
          </cell>
          <cell r="D290">
            <v>4</v>
          </cell>
        </row>
        <row r="291">
          <cell r="B291" t="str">
            <v>H40732L</v>
          </cell>
          <cell r="D291">
            <v>24</v>
          </cell>
        </row>
        <row r="292">
          <cell r="B292" t="str">
            <v>H40702L</v>
          </cell>
          <cell r="D292">
            <v>17</v>
          </cell>
        </row>
        <row r="293">
          <cell r="B293" t="str">
            <v>H40692L</v>
          </cell>
          <cell r="D293">
            <v>52</v>
          </cell>
        </row>
        <row r="294">
          <cell r="B294" t="str">
            <v>H40682L</v>
          </cell>
          <cell r="D294">
            <v>37</v>
          </cell>
        </row>
        <row r="295">
          <cell r="B295" t="str">
            <v>H40662L</v>
          </cell>
          <cell r="D295">
            <v>1</v>
          </cell>
        </row>
        <row r="296">
          <cell r="B296" t="str">
            <v>H40652L</v>
          </cell>
          <cell r="D296">
            <v>23</v>
          </cell>
        </row>
        <row r="297">
          <cell r="B297" t="str">
            <v>H40632L</v>
          </cell>
          <cell r="D297">
            <v>7</v>
          </cell>
        </row>
        <row r="298">
          <cell r="B298" t="str">
            <v>H4061F</v>
          </cell>
          <cell r="D298">
            <v>2</v>
          </cell>
        </row>
        <row r="299">
          <cell r="B299" t="str">
            <v>H4061D</v>
          </cell>
          <cell r="D299">
            <v>1</v>
          </cell>
        </row>
        <row r="300">
          <cell r="B300" t="str">
            <v>H4061A</v>
          </cell>
          <cell r="D300">
            <v>8</v>
          </cell>
        </row>
        <row r="301">
          <cell r="B301" t="str">
            <v>H40612LE</v>
          </cell>
          <cell r="D301">
            <v>4</v>
          </cell>
        </row>
        <row r="302">
          <cell r="B302" t="str">
            <v>H40612L</v>
          </cell>
          <cell r="D302">
            <v>25</v>
          </cell>
        </row>
        <row r="303">
          <cell r="B303" t="str">
            <v>H40602L</v>
          </cell>
          <cell r="D303">
            <v>4</v>
          </cell>
        </row>
        <row r="304">
          <cell r="B304" t="str">
            <v>H40572L</v>
          </cell>
          <cell r="D304">
            <v>2</v>
          </cell>
        </row>
        <row r="305">
          <cell r="B305" t="str">
            <v>H40552LP</v>
          </cell>
          <cell r="D305">
            <v>9</v>
          </cell>
        </row>
        <row r="306">
          <cell r="B306" t="str">
            <v>H40542LE</v>
          </cell>
          <cell r="D306">
            <v>3</v>
          </cell>
        </row>
        <row r="307">
          <cell r="B307" t="str">
            <v>H40542LD</v>
          </cell>
          <cell r="D307">
            <v>2</v>
          </cell>
        </row>
        <row r="308">
          <cell r="B308" t="str">
            <v>H4029NA</v>
          </cell>
          <cell r="D308">
            <v>13</v>
          </cell>
        </row>
        <row r="309">
          <cell r="B309" t="str">
            <v>H40212LG</v>
          </cell>
          <cell r="D309">
            <v>1</v>
          </cell>
        </row>
        <row r="310">
          <cell r="B310" t="str">
            <v>H40152L</v>
          </cell>
          <cell r="D310">
            <v>14</v>
          </cell>
        </row>
        <row r="311">
          <cell r="B311" t="str">
            <v>H4010PH</v>
          </cell>
          <cell r="D311">
            <v>4</v>
          </cell>
        </row>
        <row r="312">
          <cell r="B312" t="str">
            <v>H4010PB</v>
          </cell>
          <cell r="D312">
            <v>13</v>
          </cell>
        </row>
        <row r="313">
          <cell r="B313" t="str">
            <v>H4010JB</v>
          </cell>
          <cell r="D313">
            <v>3</v>
          </cell>
        </row>
        <row r="314">
          <cell r="B314" t="str">
            <v>H40102L</v>
          </cell>
          <cell r="D314">
            <v>59</v>
          </cell>
        </row>
        <row r="315">
          <cell r="B315" t="str">
            <v>H4009J</v>
          </cell>
          <cell r="D315">
            <v>1</v>
          </cell>
        </row>
        <row r="316">
          <cell r="B316" t="str">
            <v>H4009E</v>
          </cell>
          <cell r="D316">
            <v>3</v>
          </cell>
        </row>
        <row r="317">
          <cell r="B317" t="str">
            <v>H40072LH</v>
          </cell>
          <cell r="D317">
            <v>9</v>
          </cell>
        </row>
        <row r="318">
          <cell r="B318" t="str">
            <v>H40062LJ</v>
          </cell>
          <cell r="D318">
            <v>6</v>
          </cell>
        </row>
        <row r="319">
          <cell r="B319" t="str">
            <v>H40062LE</v>
          </cell>
          <cell r="D319">
            <v>4</v>
          </cell>
        </row>
        <row r="320">
          <cell r="B320" t="str">
            <v>H40062LB</v>
          </cell>
          <cell r="D320">
            <v>2</v>
          </cell>
        </row>
        <row r="321">
          <cell r="B321" t="str">
            <v>H40062L</v>
          </cell>
          <cell r="D321">
            <v>1</v>
          </cell>
        </row>
        <row r="322">
          <cell r="B322" t="str">
            <v>H40052L</v>
          </cell>
          <cell r="D322">
            <v>4</v>
          </cell>
        </row>
        <row r="323">
          <cell r="B323" t="str">
            <v>H40042L</v>
          </cell>
          <cell r="D323">
            <v>53</v>
          </cell>
        </row>
        <row r="324">
          <cell r="B324" t="str">
            <v>FB307895</v>
          </cell>
          <cell r="D324">
            <v>1</v>
          </cell>
        </row>
        <row r="325">
          <cell r="B325" t="str">
            <v>EN0473</v>
          </cell>
          <cell r="D325">
            <v>2</v>
          </cell>
        </row>
        <row r="326">
          <cell r="B326" t="str">
            <v>EN0473</v>
          </cell>
          <cell r="D326">
            <v>14</v>
          </cell>
        </row>
        <row r="327">
          <cell r="B327" t="str">
            <v>E9003CL</v>
          </cell>
          <cell r="D327">
            <v>4</v>
          </cell>
        </row>
        <row r="328">
          <cell r="B328" t="str">
            <v>E9003CL</v>
          </cell>
          <cell r="D328">
            <v>44</v>
          </cell>
        </row>
        <row r="329">
          <cell r="B329" t="str">
            <v>E9002ZW</v>
          </cell>
          <cell r="D329">
            <v>1</v>
          </cell>
        </row>
        <row r="330">
          <cell r="B330" t="str">
            <v>E9002ZB</v>
          </cell>
          <cell r="D330">
            <v>1</v>
          </cell>
        </row>
        <row r="331">
          <cell r="B331" t="str">
            <v>E8811KA</v>
          </cell>
          <cell r="D331">
            <v>2</v>
          </cell>
        </row>
        <row r="332">
          <cell r="B332" t="str">
            <v>E8803E</v>
          </cell>
          <cell r="D332">
            <v>1</v>
          </cell>
        </row>
        <row r="333">
          <cell r="B333" t="str">
            <v>E8500CB</v>
          </cell>
          <cell r="D333">
            <v>2</v>
          </cell>
        </row>
        <row r="334">
          <cell r="B334" t="str">
            <v>E8386RK</v>
          </cell>
          <cell r="D334">
            <v>1</v>
          </cell>
        </row>
        <row r="335">
          <cell r="B335" t="str">
            <v>E8386RJ</v>
          </cell>
          <cell r="D335">
            <v>2</v>
          </cell>
        </row>
        <row r="336">
          <cell r="B336" t="str">
            <v>E8386RH</v>
          </cell>
          <cell r="D336">
            <v>2</v>
          </cell>
        </row>
        <row r="337">
          <cell r="B337" t="str">
            <v>E8386RH</v>
          </cell>
          <cell r="D337">
            <v>2</v>
          </cell>
        </row>
        <row r="338">
          <cell r="B338" t="str">
            <v>E8386JN</v>
          </cell>
          <cell r="D338">
            <v>1</v>
          </cell>
        </row>
        <row r="339">
          <cell r="B339" t="str">
            <v>E8386JG</v>
          </cell>
          <cell r="D339">
            <v>1</v>
          </cell>
        </row>
        <row r="340">
          <cell r="B340" t="str">
            <v>E8386JD</v>
          </cell>
          <cell r="D340">
            <v>5</v>
          </cell>
        </row>
        <row r="341">
          <cell r="B341" t="str">
            <v>E8386JA</v>
          </cell>
          <cell r="D341">
            <v>1</v>
          </cell>
        </row>
        <row r="342">
          <cell r="B342" t="str">
            <v>E8386EE</v>
          </cell>
          <cell r="D342">
            <v>1</v>
          </cell>
        </row>
        <row r="343">
          <cell r="B343" t="str">
            <v>E8386EB</v>
          </cell>
          <cell r="D343">
            <v>10</v>
          </cell>
        </row>
        <row r="344">
          <cell r="B344" t="str">
            <v>E8386EB</v>
          </cell>
          <cell r="D344">
            <v>16</v>
          </cell>
        </row>
        <row r="345">
          <cell r="B345" t="str">
            <v>E8386CF</v>
          </cell>
          <cell r="D345">
            <v>2</v>
          </cell>
        </row>
        <row r="346">
          <cell r="B346" t="str">
            <v>E8386CD</v>
          </cell>
          <cell r="D346">
            <v>4</v>
          </cell>
        </row>
        <row r="347">
          <cell r="B347" t="str">
            <v>E8386CD</v>
          </cell>
          <cell r="D347">
            <v>4</v>
          </cell>
        </row>
        <row r="348">
          <cell r="B348" t="str">
            <v>E8386CB</v>
          </cell>
          <cell r="D348">
            <v>1</v>
          </cell>
        </row>
        <row r="349">
          <cell r="B349" t="str">
            <v>E8386CB</v>
          </cell>
          <cell r="D349">
            <v>1</v>
          </cell>
        </row>
        <row r="350">
          <cell r="B350" t="str">
            <v>E8386CB</v>
          </cell>
          <cell r="D350">
            <v>2</v>
          </cell>
        </row>
        <row r="351">
          <cell r="B351" t="str">
            <v>E8386AG</v>
          </cell>
          <cell r="D351">
            <v>1</v>
          </cell>
        </row>
        <row r="352">
          <cell r="B352" t="str">
            <v>E8386AD</v>
          </cell>
          <cell r="D352">
            <v>1</v>
          </cell>
        </row>
        <row r="353">
          <cell r="B353" t="str">
            <v>E8385TC</v>
          </cell>
          <cell r="D353">
            <v>3</v>
          </cell>
        </row>
        <row r="354">
          <cell r="B354" t="str">
            <v>E8385TB</v>
          </cell>
          <cell r="D354">
            <v>2</v>
          </cell>
        </row>
        <row r="355">
          <cell r="B355" t="str">
            <v>E8385RF</v>
          </cell>
          <cell r="D355">
            <v>2</v>
          </cell>
        </row>
        <row r="356">
          <cell r="B356" t="str">
            <v>E8385RF</v>
          </cell>
          <cell r="D356">
            <v>1</v>
          </cell>
        </row>
        <row r="357">
          <cell r="B357" t="str">
            <v>E8385RD</v>
          </cell>
          <cell r="D357">
            <v>1</v>
          </cell>
        </row>
        <row r="358">
          <cell r="B358" t="str">
            <v>E8385PD</v>
          </cell>
          <cell r="D358">
            <v>1</v>
          </cell>
        </row>
        <row r="359">
          <cell r="B359" t="str">
            <v>E8385PD</v>
          </cell>
          <cell r="D359">
            <v>1</v>
          </cell>
        </row>
        <row r="360">
          <cell r="B360" t="str">
            <v>E8385PC</v>
          </cell>
          <cell r="D360">
            <v>2</v>
          </cell>
        </row>
        <row r="361">
          <cell r="B361" t="str">
            <v>E8385PA</v>
          </cell>
          <cell r="D361">
            <v>8</v>
          </cell>
        </row>
        <row r="362">
          <cell r="B362" t="str">
            <v>E8385MY</v>
          </cell>
          <cell r="D362">
            <v>5</v>
          </cell>
        </row>
        <row r="363">
          <cell r="B363" t="str">
            <v>E8385MM</v>
          </cell>
          <cell r="D363">
            <v>5</v>
          </cell>
        </row>
        <row r="364">
          <cell r="B364" t="str">
            <v>E8385MM</v>
          </cell>
          <cell r="D364">
            <v>5</v>
          </cell>
        </row>
        <row r="365">
          <cell r="B365" t="str">
            <v>E8385MM</v>
          </cell>
          <cell r="D365">
            <v>1</v>
          </cell>
        </row>
        <row r="366">
          <cell r="B366" t="str">
            <v>E8385MM</v>
          </cell>
          <cell r="D366">
            <v>1</v>
          </cell>
        </row>
        <row r="367">
          <cell r="B367" t="str">
            <v>E8385MM</v>
          </cell>
          <cell r="D367">
            <v>4</v>
          </cell>
        </row>
        <row r="368">
          <cell r="B368" t="str">
            <v>E8385ML</v>
          </cell>
          <cell r="D368">
            <v>5</v>
          </cell>
        </row>
        <row r="369">
          <cell r="B369" t="str">
            <v>E8385ML</v>
          </cell>
          <cell r="D369">
            <v>10</v>
          </cell>
        </row>
        <row r="370">
          <cell r="B370" t="str">
            <v>E8385ML</v>
          </cell>
          <cell r="D370">
            <v>4</v>
          </cell>
        </row>
        <row r="371">
          <cell r="B371" t="str">
            <v>E8385MK</v>
          </cell>
          <cell r="D371">
            <v>1</v>
          </cell>
        </row>
        <row r="372">
          <cell r="B372" t="str">
            <v>E8385MJ</v>
          </cell>
          <cell r="D372">
            <v>2</v>
          </cell>
        </row>
        <row r="373">
          <cell r="B373" t="str">
            <v>E8385MJ</v>
          </cell>
          <cell r="D373">
            <v>1</v>
          </cell>
        </row>
        <row r="374">
          <cell r="B374" t="str">
            <v>E8385MJ</v>
          </cell>
          <cell r="D374">
            <v>1</v>
          </cell>
        </row>
        <row r="375">
          <cell r="B375" t="str">
            <v>E8385MJ</v>
          </cell>
          <cell r="D375">
            <v>1</v>
          </cell>
        </row>
        <row r="376">
          <cell r="B376" t="str">
            <v>E8385MJ</v>
          </cell>
          <cell r="D376">
            <v>4</v>
          </cell>
        </row>
        <row r="377">
          <cell r="B377" t="str">
            <v>E8385MG</v>
          </cell>
          <cell r="D377">
            <v>1</v>
          </cell>
        </row>
        <row r="378">
          <cell r="B378" t="str">
            <v>E8385MG</v>
          </cell>
          <cell r="D378">
            <v>5</v>
          </cell>
        </row>
        <row r="379">
          <cell r="B379" t="str">
            <v>E8385MG</v>
          </cell>
          <cell r="D379">
            <v>1</v>
          </cell>
        </row>
        <row r="380">
          <cell r="B380" t="str">
            <v>E8385MG</v>
          </cell>
          <cell r="D380">
            <v>1</v>
          </cell>
        </row>
        <row r="381">
          <cell r="B381" t="str">
            <v>E8385MG</v>
          </cell>
          <cell r="D381">
            <v>1</v>
          </cell>
        </row>
        <row r="382">
          <cell r="B382" t="str">
            <v>E8385MG</v>
          </cell>
          <cell r="D382">
            <v>1</v>
          </cell>
        </row>
        <row r="383">
          <cell r="B383" t="str">
            <v>E8385MF</v>
          </cell>
          <cell r="D383">
            <v>4</v>
          </cell>
        </row>
        <row r="384">
          <cell r="B384" t="str">
            <v>E8385MF</v>
          </cell>
          <cell r="D384">
            <v>4</v>
          </cell>
        </row>
        <row r="385">
          <cell r="B385" t="str">
            <v>E8385MD</v>
          </cell>
          <cell r="D385">
            <v>4</v>
          </cell>
        </row>
        <row r="386">
          <cell r="B386" t="str">
            <v>E8385MD</v>
          </cell>
          <cell r="D386">
            <v>3</v>
          </cell>
        </row>
        <row r="387">
          <cell r="B387" t="str">
            <v>E8385MC</v>
          </cell>
          <cell r="D387">
            <v>2</v>
          </cell>
        </row>
        <row r="388">
          <cell r="B388" t="str">
            <v>E8385MC</v>
          </cell>
          <cell r="D388">
            <v>4</v>
          </cell>
        </row>
        <row r="389">
          <cell r="B389" t="str">
            <v>E8385MA</v>
          </cell>
          <cell r="D389">
            <v>1</v>
          </cell>
        </row>
        <row r="390">
          <cell r="B390" t="str">
            <v>E8385MA</v>
          </cell>
          <cell r="D390">
            <v>1</v>
          </cell>
        </row>
        <row r="391">
          <cell r="B391" t="str">
            <v>E8385LW</v>
          </cell>
          <cell r="D391">
            <v>5</v>
          </cell>
        </row>
        <row r="392">
          <cell r="B392" t="str">
            <v>E8385LF</v>
          </cell>
          <cell r="D392">
            <v>1</v>
          </cell>
        </row>
        <row r="393">
          <cell r="B393" t="str">
            <v>E8385LE</v>
          </cell>
          <cell r="D393">
            <v>10</v>
          </cell>
        </row>
        <row r="394">
          <cell r="B394" t="str">
            <v>E8385LA</v>
          </cell>
          <cell r="D394">
            <v>4</v>
          </cell>
        </row>
        <row r="395">
          <cell r="B395" t="str">
            <v>E8385LA</v>
          </cell>
          <cell r="D395">
            <v>2</v>
          </cell>
        </row>
        <row r="396">
          <cell r="B396" t="str">
            <v>E8385CM</v>
          </cell>
          <cell r="D396">
            <v>1</v>
          </cell>
        </row>
        <row r="397">
          <cell r="B397" t="str">
            <v>E8385CM</v>
          </cell>
          <cell r="D397">
            <v>6</v>
          </cell>
        </row>
        <row r="398">
          <cell r="B398" t="str">
            <v>E8385CK</v>
          </cell>
          <cell r="D398">
            <v>1</v>
          </cell>
        </row>
        <row r="399">
          <cell r="B399" t="str">
            <v>E8385CG</v>
          </cell>
          <cell r="D399">
            <v>1</v>
          </cell>
        </row>
        <row r="400">
          <cell r="B400" t="str">
            <v>E8385CG</v>
          </cell>
          <cell r="D400">
            <v>3</v>
          </cell>
        </row>
        <row r="401">
          <cell r="B401" t="str">
            <v>E8385CF</v>
          </cell>
          <cell r="D401">
            <v>1</v>
          </cell>
        </row>
        <row r="402">
          <cell r="B402" t="str">
            <v>E8385CF</v>
          </cell>
          <cell r="D402">
            <v>3</v>
          </cell>
        </row>
        <row r="403">
          <cell r="B403" t="str">
            <v>E8385CE</v>
          </cell>
          <cell r="D403">
            <v>5</v>
          </cell>
        </row>
        <row r="404">
          <cell r="B404" t="str">
            <v>E8385CC</v>
          </cell>
          <cell r="D404">
            <v>1</v>
          </cell>
        </row>
        <row r="405">
          <cell r="B405" t="str">
            <v>E8385CC</v>
          </cell>
          <cell r="D405">
            <v>11</v>
          </cell>
        </row>
        <row r="406">
          <cell r="B406" t="str">
            <v>E8385CB</v>
          </cell>
          <cell r="D406">
            <v>1</v>
          </cell>
        </row>
        <row r="407">
          <cell r="B407" t="str">
            <v>E8385CA</v>
          </cell>
          <cell r="D407">
            <v>1</v>
          </cell>
        </row>
        <row r="408">
          <cell r="B408" t="str">
            <v>E8381AF</v>
          </cell>
          <cell r="D408">
            <v>431</v>
          </cell>
        </row>
        <row r="409">
          <cell r="B409" t="str">
            <v>E8381AE</v>
          </cell>
          <cell r="D409">
            <v>36</v>
          </cell>
        </row>
        <row r="410">
          <cell r="B410" t="str">
            <v>E8381AE</v>
          </cell>
          <cell r="D410">
            <v>3</v>
          </cell>
        </row>
        <row r="411">
          <cell r="B411" t="str">
            <v>E8381AE</v>
          </cell>
          <cell r="D411">
            <v>1</v>
          </cell>
        </row>
        <row r="412">
          <cell r="B412" t="str">
            <v>E8381AE</v>
          </cell>
          <cell r="D412">
            <v>41</v>
          </cell>
        </row>
        <row r="413">
          <cell r="B413" t="str">
            <v>E8381AE</v>
          </cell>
          <cell r="D413">
            <v>1</v>
          </cell>
        </row>
        <row r="414">
          <cell r="B414" t="str">
            <v>E8381AE</v>
          </cell>
          <cell r="D414">
            <v>1</v>
          </cell>
        </row>
        <row r="415">
          <cell r="B415" t="str">
            <v>E8381AE</v>
          </cell>
          <cell r="D415">
            <v>1</v>
          </cell>
        </row>
        <row r="416">
          <cell r="B416" t="str">
            <v>E8381AE</v>
          </cell>
          <cell r="D416">
            <v>1</v>
          </cell>
        </row>
        <row r="417">
          <cell r="B417" t="str">
            <v>E8381AE</v>
          </cell>
          <cell r="D417">
            <v>1</v>
          </cell>
        </row>
        <row r="418">
          <cell r="B418" t="str">
            <v>E8381AE</v>
          </cell>
          <cell r="D418">
            <v>1</v>
          </cell>
        </row>
        <row r="419">
          <cell r="B419" t="str">
            <v>E8381AE</v>
          </cell>
          <cell r="D419">
            <v>1</v>
          </cell>
        </row>
        <row r="420">
          <cell r="B420" t="str">
            <v>E8381AE</v>
          </cell>
          <cell r="D420">
            <v>1</v>
          </cell>
        </row>
        <row r="421">
          <cell r="B421" t="str">
            <v>E8366J</v>
          </cell>
          <cell r="D421">
            <v>1</v>
          </cell>
        </row>
        <row r="422">
          <cell r="B422" t="str">
            <v>E8365BK</v>
          </cell>
          <cell r="D422">
            <v>1</v>
          </cell>
        </row>
        <row r="423">
          <cell r="B423" t="str">
            <v>E8365BH</v>
          </cell>
          <cell r="D423">
            <v>1</v>
          </cell>
        </row>
        <row r="424">
          <cell r="B424" t="str">
            <v>E8365BH</v>
          </cell>
          <cell r="D424">
            <v>1</v>
          </cell>
        </row>
        <row r="425">
          <cell r="B425" t="str">
            <v>E8365BH</v>
          </cell>
          <cell r="D425">
            <v>7</v>
          </cell>
        </row>
        <row r="426">
          <cell r="B426" t="str">
            <v>E8365BH</v>
          </cell>
          <cell r="D426">
            <v>1</v>
          </cell>
        </row>
        <row r="427">
          <cell r="B427" t="str">
            <v>E8365BD</v>
          </cell>
          <cell r="D427">
            <v>1</v>
          </cell>
        </row>
        <row r="428">
          <cell r="B428" t="str">
            <v>E8365BD</v>
          </cell>
          <cell r="D428">
            <v>4</v>
          </cell>
        </row>
        <row r="429">
          <cell r="B429" t="str">
            <v>E8365BC</v>
          </cell>
          <cell r="D429">
            <v>10</v>
          </cell>
        </row>
        <row r="430">
          <cell r="B430" t="str">
            <v>E8365BC</v>
          </cell>
          <cell r="D430">
            <v>10</v>
          </cell>
        </row>
        <row r="431">
          <cell r="B431" t="str">
            <v>E8365BC</v>
          </cell>
          <cell r="D431">
            <v>8</v>
          </cell>
        </row>
        <row r="432">
          <cell r="B432" t="str">
            <v>E8365BC</v>
          </cell>
          <cell r="D432">
            <v>5</v>
          </cell>
        </row>
        <row r="433">
          <cell r="B433" t="str">
            <v>E8365BA</v>
          </cell>
          <cell r="D433">
            <v>1</v>
          </cell>
        </row>
        <row r="434">
          <cell r="B434" t="str">
            <v>E8365AF</v>
          </cell>
          <cell r="D434">
            <v>6</v>
          </cell>
        </row>
        <row r="435">
          <cell r="B435" t="str">
            <v>E8365AF</v>
          </cell>
          <cell r="D435">
            <v>1</v>
          </cell>
        </row>
        <row r="436">
          <cell r="B436" t="str">
            <v>E8365AF</v>
          </cell>
          <cell r="D436">
            <v>5</v>
          </cell>
        </row>
        <row r="437">
          <cell r="B437" t="str">
            <v>E8363JD</v>
          </cell>
          <cell r="D437">
            <v>3</v>
          </cell>
        </row>
        <row r="438">
          <cell r="B438" t="str">
            <v>E8363JD</v>
          </cell>
          <cell r="D438">
            <v>1</v>
          </cell>
        </row>
        <row r="439">
          <cell r="B439" t="str">
            <v>E8323GC</v>
          </cell>
          <cell r="D439">
            <v>3</v>
          </cell>
        </row>
        <row r="440">
          <cell r="B440" t="str">
            <v>E8323DC</v>
          </cell>
          <cell r="D440">
            <v>1</v>
          </cell>
        </row>
        <row r="441">
          <cell r="B441" t="str">
            <v>E8317C</v>
          </cell>
          <cell r="D441">
            <v>1</v>
          </cell>
        </row>
        <row r="442">
          <cell r="B442" t="str">
            <v>E8310KL</v>
          </cell>
          <cell r="D442">
            <v>6</v>
          </cell>
        </row>
        <row r="443">
          <cell r="B443" t="str">
            <v>E8310KL</v>
          </cell>
          <cell r="D443">
            <v>3</v>
          </cell>
        </row>
        <row r="444">
          <cell r="B444" t="str">
            <v>E8310KK</v>
          </cell>
          <cell r="D444">
            <v>10</v>
          </cell>
        </row>
        <row r="445">
          <cell r="B445" t="str">
            <v>E8310KD</v>
          </cell>
          <cell r="D445">
            <v>3</v>
          </cell>
        </row>
        <row r="446">
          <cell r="B446" t="str">
            <v>E8310KD</v>
          </cell>
          <cell r="D446">
            <v>5</v>
          </cell>
        </row>
        <row r="447">
          <cell r="B447" t="str">
            <v>E8310KC</v>
          </cell>
          <cell r="D447">
            <v>10</v>
          </cell>
        </row>
        <row r="448">
          <cell r="B448" t="str">
            <v>E8310KB</v>
          </cell>
          <cell r="D448">
            <v>3</v>
          </cell>
        </row>
        <row r="449">
          <cell r="B449" t="str">
            <v>E8310KB</v>
          </cell>
          <cell r="D449">
            <v>6</v>
          </cell>
        </row>
        <row r="450">
          <cell r="B450" t="str">
            <v>E8310GE</v>
          </cell>
          <cell r="D450">
            <v>1</v>
          </cell>
        </row>
        <row r="451">
          <cell r="B451" t="str">
            <v>E8310GE</v>
          </cell>
          <cell r="D451">
            <v>1</v>
          </cell>
        </row>
        <row r="452">
          <cell r="B452" t="str">
            <v>E8310BA</v>
          </cell>
          <cell r="D452">
            <v>7</v>
          </cell>
        </row>
        <row r="453">
          <cell r="B453" t="str">
            <v>E8300AD</v>
          </cell>
          <cell r="D453">
            <v>1</v>
          </cell>
        </row>
        <row r="454">
          <cell r="B454" t="str">
            <v>E8202A</v>
          </cell>
          <cell r="D454">
            <v>1</v>
          </cell>
        </row>
        <row r="455">
          <cell r="B455" t="str">
            <v>E8003HB</v>
          </cell>
          <cell r="D455">
            <v>1</v>
          </cell>
        </row>
        <row r="456">
          <cell r="B456" t="str">
            <v>E8001NC</v>
          </cell>
          <cell r="D456">
            <v>1</v>
          </cell>
        </row>
        <row r="457">
          <cell r="B457" t="str">
            <v>E8001LD</v>
          </cell>
          <cell r="D457">
            <v>3</v>
          </cell>
        </row>
        <row r="458">
          <cell r="B458" t="str">
            <v>E8001LD</v>
          </cell>
          <cell r="D458">
            <v>37</v>
          </cell>
        </row>
        <row r="459">
          <cell r="B459" t="str">
            <v>E8001LD</v>
          </cell>
          <cell r="D459">
            <v>1</v>
          </cell>
        </row>
        <row r="460">
          <cell r="B460" t="str">
            <v>E8000ED</v>
          </cell>
          <cell r="D460">
            <v>1</v>
          </cell>
        </row>
        <row r="461">
          <cell r="B461" t="str">
            <v>E7010GC</v>
          </cell>
          <cell r="D461">
            <v>7</v>
          </cell>
        </row>
        <row r="462">
          <cell r="B462" t="str">
            <v>E63201B</v>
          </cell>
          <cell r="D462">
            <v>1</v>
          </cell>
        </row>
        <row r="463">
          <cell r="B463" t="str">
            <v>46-285365P1</v>
          </cell>
          <cell r="D463">
            <v>1</v>
          </cell>
        </row>
        <row r="464">
          <cell r="B464" t="str">
            <v>46-030501</v>
          </cell>
          <cell r="D464">
            <v>10</v>
          </cell>
        </row>
        <row r="465">
          <cell r="B465" t="str">
            <v>2297564-100</v>
          </cell>
          <cell r="D465">
            <v>89</v>
          </cell>
        </row>
        <row r="466">
          <cell r="B466" t="str">
            <v>2291860-100</v>
          </cell>
          <cell r="D466">
            <v>29</v>
          </cell>
        </row>
        <row r="467">
          <cell r="B467" t="str">
            <v>2291859-100</v>
          </cell>
          <cell r="D467">
            <v>29</v>
          </cell>
        </row>
        <row r="468">
          <cell r="B468" t="str">
            <v>2286866-100</v>
          </cell>
          <cell r="D468">
            <v>29</v>
          </cell>
        </row>
        <row r="469">
          <cell r="B469" t="str">
            <v>2237879-100</v>
          </cell>
          <cell r="D469">
            <v>19</v>
          </cell>
        </row>
        <row r="470">
          <cell r="B470" t="str">
            <v>2237878-100</v>
          </cell>
          <cell r="D470">
            <v>44</v>
          </cell>
        </row>
        <row r="471">
          <cell r="B471" t="str">
            <v>2234974-100</v>
          </cell>
          <cell r="D471">
            <v>36</v>
          </cell>
        </row>
        <row r="472">
          <cell r="B472" t="str">
            <v>2234813-100</v>
          </cell>
          <cell r="D472">
            <v>60</v>
          </cell>
        </row>
        <row r="473">
          <cell r="B473" t="str">
            <v>2233660-100</v>
          </cell>
          <cell r="D473">
            <v>10</v>
          </cell>
        </row>
        <row r="474">
          <cell r="B474" t="str">
            <v>2233659-100</v>
          </cell>
          <cell r="D474">
            <v>10</v>
          </cell>
        </row>
        <row r="475">
          <cell r="B475" t="str">
            <v>2233658-100</v>
          </cell>
          <cell r="D475">
            <v>1</v>
          </cell>
        </row>
        <row r="476">
          <cell r="B476" t="str">
            <v>2233222-100</v>
          </cell>
          <cell r="D476">
            <v>52</v>
          </cell>
        </row>
        <row r="477">
          <cell r="B477" t="str">
            <v>2227262-100</v>
          </cell>
          <cell r="D477">
            <v>30</v>
          </cell>
        </row>
        <row r="478">
          <cell r="B478" t="str">
            <v>2227261-100</v>
          </cell>
          <cell r="D478">
            <v>10</v>
          </cell>
        </row>
        <row r="479">
          <cell r="B479" t="str">
            <v>2225653-100</v>
          </cell>
          <cell r="D479">
            <v>4</v>
          </cell>
        </row>
        <row r="480">
          <cell r="B480" t="str">
            <v>2218743-100</v>
          </cell>
          <cell r="D480">
            <v>6</v>
          </cell>
        </row>
        <row r="481">
          <cell r="B481" t="str">
            <v>2207122-100</v>
          </cell>
          <cell r="D481">
            <v>35</v>
          </cell>
        </row>
        <row r="482">
          <cell r="B482" t="str">
            <v>2202690-100</v>
          </cell>
          <cell r="D482">
            <v>37</v>
          </cell>
        </row>
        <row r="483">
          <cell r="B483" t="str">
            <v>2200294-100</v>
          </cell>
          <cell r="D483">
            <v>15</v>
          </cell>
        </row>
        <row r="484">
          <cell r="B484" t="str">
            <v>2193631-106</v>
          </cell>
          <cell r="D484">
            <v>16</v>
          </cell>
        </row>
        <row r="485">
          <cell r="B485" t="str">
            <v>2183922-127</v>
          </cell>
          <cell r="D485">
            <v>10</v>
          </cell>
        </row>
        <row r="486">
          <cell r="B486" t="str">
            <v>2163920-100</v>
          </cell>
          <cell r="D486">
            <v>29</v>
          </cell>
        </row>
        <row r="487">
          <cell r="B487" t="str">
            <v>2163920-100</v>
          </cell>
          <cell r="D487">
            <v>33</v>
          </cell>
        </row>
        <row r="488">
          <cell r="B488" t="str">
            <v>2163920-100</v>
          </cell>
          <cell r="D488">
            <v>1</v>
          </cell>
        </row>
        <row r="489">
          <cell r="B489" t="str">
            <v>2137070-100</v>
          </cell>
          <cell r="D489">
            <v>11</v>
          </cell>
        </row>
        <row r="490">
          <cell r="B490" t="str">
            <v>2137069-100</v>
          </cell>
          <cell r="D490">
            <v>10</v>
          </cell>
        </row>
        <row r="491">
          <cell r="B491">
            <v>2157697</v>
          </cell>
          <cell r="D491">
            <v>100</v>
          </cell>
        </row>
        <row r="492">
          <cell r="B492" t="str">
            <v>2200294-106</v>
          </cell>
          <cell r="D492">
            <v>23</v>
          </cell>
        </row>
        <row r="493">
          <cell r="B493" t="str">
            <v>2200294-127</v>
          </cell>
          <cell r="D493">
            <v>15</v>
          </cell>
        </row>
        <row r="494">
          <cell r="B494" t="str">
            <v>2223127-20</v>
          </cell>
          <cell r="D494">
            <v>1</v>
          </cell>
        </row>
        <row r="495">
          <cell r="B495" t="str">
            <v>E8210B</v>
          </cell>
          <cell r="D495">
            <v>40</v>
          </cell>
        </row>
        <row r="496">
          <cell r="B496" t="str">
            <v>E8210B</v>
          </cell>
          <cell r="D496">
            <v>1</v>
          </cell>
        </row>
        <row r="497">
          <cell r="B497" t="str">
            <v>E8210B</v>
          </cell>
          <cell r="D497">
            <v>1</v>
          </cell>
        </row>
        <row r="498">
          <cell r="B498" t="str">
            <v>E8370RR</v>
          </cell>
          <cell r="D498">
            <v>4</v>
          </cell>
        </row>
        <row r="499">
          <cell r="B499" t="str">
            <v>E8381AD</v>
          </cell>
          <cell r="D499">
            <v>1</v>
          </cell>
        </row>
        <row r="500">
          <cell r="B500" t="str">
            <v>E8381AD</v>
          </cell>
          <cell r="D500">
            <v>1</v>
          </cell>
        </row>
        <row r="501">
          <cell r="B501" t="str">
            <v>E8381AD</v>
          </cell>
          <cell r="D501">
            <v>1</v>
          </cell>
        </row>
        <row r="502">
          <cell r="B502" t="str">
            <v>E8381AD</v>
          </cell>
          <cell r="D502">
            <v>1</v>
          </cell>
        </row>
        <row r="503">
          <cell r="B503" t="str">
            <v>E8381AD</v>
          </cell>
          <cell r="D503">
            <v>1</v>
          </cell>
        </row>
        <row r="504">
          <cell r="B504" t="str">
            <v>E8381AD</v>
          </cell>
          <cell r="D504">
            <v>1</v>
          </cell>
        </row>
        <row r="505">
          <cell r="B505" t="str">
            <v>E8381AD</v>
          </cell>
          <cell r="D505">
            <v>1</v>
          </cell>
        </row>
        <row r="506">
          <cell r="B506" t="str">
            <v>E8381AD</v>
          </cell>
          <cell r="D506">
            <v>1</v>
          </cell>
        </row>
        <row r="507">
          <cell r="B507" t="str">
            <v>E8381AD</v>
          </cell>
          <cell r="D507">
            <v>3</v>
          </cell>
        </row>
        <row r="508">
          <cell r="B508" t="str">
            <v>E8381AD</v>
          </cell>
          <cell r="D508">
            <v>1</v>
          </cell>
        </row>
        <row r="509">
          <cell r="B509" t="str">
            <v>E8381AD</v>
          </cell>
          <cell r="D509">
            <v>1</v>
          </cell>
        </row>
        <row r="510">
          <cell r="B510" t="str">
            <v>E8381AD</v>
          </cell>
          <cell r="D510">
            <v>1</v>
          </cell>
        </row>
        <row r="511">
          <cell r="B511" t="str">
            <v>E8381AD</v>
          </cell>
          <cell r="D511">
            <v>1</v>
          </cell>
        </row>
        <row r="512">
          <cell r="B512" t="str">
            <v>E8381AD</v>
          </cell>
          <cell r="D512">
            <v>1</v>
          </cell>
        </row>
        <row r="513">
          <cell r="B513" t="str">
            <v>E8381AD</v>
          </cell>
          <cell r="D513">
            <v>1</v>
          </cell>
        </row>
        <row r="514">
          <cell r="B514" t="str">
            <v>E8381AD</v>
          </cell>
          <cell r="D514">
            <v>1</v>
          </cell>
        </row>
        <row r="515">
          <cell r="B515" t="str">
            <v>E8381AD</v>
          </cell>
          <cell r="D515">
            <v>1</v>
          </cell>
        </row>
        <row r="516">
          <cell r="B516" t="str">
            <v>E8385RG</v>
          </cell>
          <cell r="D516">
            <v>1</v>
          </cell>
        </row>
        <row r="517">
          <cell r="B517" t="str">
            <v>E8385RG</v>
          </cell>
          <cell r="D517">
            <v>21</v>
          </cell>
        </row>
        <row r="518">
          <cell r="B518" t="str">
            <v>E8385RG</v>
          </cell>
          <cell r="D518">
            <v>1</v>
          </cell>
        </row>
        <row r="519">
          <cell r="B519" t="str">
            <v>H4000P</v>
          </cell>
          <cell r="D519">
            <v>14</v>
          </cell>
        </row>
        <row r="520">
          <cell r="B520" t="str">
            <v>H4000P</v>
          </cell>
          <cell r="D520">
            <v>5</v>
          </cell>
        </row>
        <row r="521">
          <cell r="B521" t="str">
            <v>H4000P</v>
          </cell>
          <cell r="D521">
            <v>1</v>
          </cell>
        </row>
        <row r="522">
          <cell r="B522" t="str">
            <v>H4003S</v>
          </cell>
          <cell r="D522">
            <v>3</v>
          </cell>
        </row>
        <row r="523">
          <cell r="B523" t="str">
            <v>H40062LF</v>
          </cell>
          <cell r="D523">
            <v>6</v>
          </cell>
        </row>
        <row r="524">
          <cell r="B524" t="str">
            <v>H40072L</v>
          </cell>
          <cell r="D524">
            <v>9</v>
          </cell>
        </row>
        <row r="525">
          <cell r="B525" t="str">
            <v>H40082L</v>
          </cell>
          <cell r="D525">
            <v>32</v>
          </cell>
        </row>
        <row r="526">
          <cell r="B526" t="str">
            <v>H40092L</v>
          </cell>
          <cell r="D526">
            <v>5</v>
          </cell>
        </row>
        <row r="527">
          <cell r="B527" t="str">
            <v>H4009K</v>
          </cell>
          <cell r="D527">
            <v>2</v>
          </cell>
        </row>
        <row r="528">
          <cell r="B528" t="str">
            <v>H4010JA</v>
          </cell>
          <cell r="D528">
            <v>10</v>
          </cell>
        </row>
        <row r="529">
          <cell r="B529" t="str">
            <v>H4010JA</v>
          </cell>
          <cell r="D529">
            <v>11</v>
          </cell>
        </row>
        <row r="530">
          <cell r="B530" t="str">
            <v>H40112L</v>
          </cell>
          <cell r="D530">
            <v>27</v>
          </cell>
        </row>
        <row r="531">
          <cell r="B531" t="str">
            <v>H40122L</v>
          </cell>
          <cell r="D531">
            <v>31</v>
          </cell>
        </row>
        <row r="532">
          <cell r="B532" t="str">
            <v>H4012L</v>
          </cell>
          <cell r="D532">
            <v>8</v>
          </cell>
        </row>
        <row r="533">
          <cell r="B533" t="str">
            <v>H4012L</v>
          </cell>
          <cell r="D533">
            <v>1</v>
          </cell>
        </row>
        <row r="534">
          <cell r="B534" t="str">
            <v>H4012L</v>
          </cell>
          <cell r="D534">
            <v>3</v>
          </cell>
        </row>
        <row r="535">
          <cell r="B535" t="str">
            <v>H40202LP</v>
          </cell>
          <cell r="D535">
            <v>6</v>
          </cell>
        </row>
        <row r="536">
          <cell r="B536" t="str">
            <v>H40212LA</v>
          </cell>
          <cell r="D536">
            <v>24</v>
          </cell>
        </row>
        <row r="537">
          <cell r="B537" t="str">
            <v>H40212LB</v>
          </cell>
          <cell r="D537">
            <v>25</v>
          </cell>
        </row>
        <row r="538">
          <cell r="B538" t="str">
            <v>H40212LC</v>
          </cell>
          <cell r="D538">
            <v>104</v>
          </cell>
        </row>
        <row r="539">
          <cell r="B539" t="str">
            <v>H40212LC</v>
          </cell>
          <cell r="D539">
            <v>1</v>
          </cell>
        </row>
        <row r="540">
          <cell r="B540" t="str">
            <v>H40212LD</v>
          </cell>
          <cell r="D540">
            <v>43</v>
          </cell>
        </row>
        <row r="541">
          <cell r="B541" t="str">
            <v>H40212LF</v>
          </cell>
          <cell r="D541">
            <v>5</v>
          </cell>
        </row>
        <row r="542">
          <cell r="B542" t="str">
            <v>H40212LH</v>
          </cell>
          <cell r="D542">
            <v>10</v>
          </cell>
        </row>
        <row r="543">
          <cell r="B543" t="str">
            <v>H40212LK</v>
          </cell>
          <cell r="D543">
            <v>17</v>
          </cell>
        </row>
        <row r="544">
          <cell r="B544" t="str">
            <v>H40212LL</v>
          </cell>
          <cell r="D544">
            <v>7</v>
          </cell>
        </row>
        <row r="545">
          <cell r="B545" t="str">
            <v>H40212LL</v>
          </cell>
          <cell r="D545">
            <v>9</v>
          </cell>
        </row>
        <row r="546">
          <cell r="B546" t="str">
            <v>H40212LM</v>
          </cell>
          <cell r="D546">
            <v>6</v>
          </cell>
        </row>
        <row r="547">
          <cell r="B547" t="str">
            <v>H40212LM</v>
          </cell>
          <cell r="D547">
            <v>1</v>
          </cell>
        </row>
        <row r="548">
          <cell r="B548" t="str">
            <v>H40212LM</v>
          </cell>
          <cell r="D548">
            <v>2</v>
          </cell>
        </row>
        <row r="549">
          <cell r="B549" t="str">
            <v>H4029PA</v>
          </cell>
          <cell r="D549">
            <v>12</v>
          </cell>
        </row>
        <row r="550">
          <cell r="B550" t="str">
            <v>H40412LA</v>
          </cell>
          <cell r="D550">
            <v>17</v>
          </cell>
        </row>
        <row r="551">
          <cell r="B551" t="str">
            <v>H40412LA</v>
          </cell>
          <cell r="D551">
            <v>32</v>
          </cell>
        </row>
        <row r="552">
          <cell r="B552" t="str">
            <v>H40412LA</v>
          </cell>
          <cell r="D552">
            <v>7</v>
          </cell>
        </row>
        <row r="553">
          <cell r="B553" t="str">
            <v>H40412LA</v>
          </cell>
          <cell r="D553">
            <v>1</v>
          </cell>
        </row>
        <row r="554">
          <cell r="B554" t="str">
            <v>H40412LB</v>
          </cell>
          <cell r="D554">
            <v>56</v>
          </cell>
        </row>
        <row r="555">
          <cell r="B555" t="str">
            <v>H40412LB</v>
          </cell>
          <cell r="D555">
            <v>7</v>
          </cell>
        </row>
        <row r="556">
          <cell r="B556" t="str">
            <v>H40412LC</v>
          </cell>
          <cell r="D556">
            <v>36</v>
          </cell>
        </row>
        <row r="557">
          <cell r="B557" t="str">
            <v>H40412LC</v>
          </cell>
          <cell r="D557">
            <v>2</v>
          </cell>
        </row>
        <row r="558">
          <cell r="B558" t="str">
            <v>H40412LC</v>
          </cell>
          <cell r="D558">
            <v>1</v>
          </cell>
        </row>
        <row r="559">
          <cell r="B559" t="str">
            <v>H40412LD</v>
          </cell>
          <cell r="D559">
            <v>25</v>
          </cell>
        </row>
        <row r="560">
          <cell r="B560" t="str">
            <v>H40412LD</v>
          </cell>
          <cell r="D560">
            <v>2</v>
          </cell>
        </row>
        <row r="561">
          <cell r="B561" t="str">
            <v>H40412LD</v>
          </cell>
          <cell r="D561">
            <v>1</v>
          </cell>
        </row>
        <row r="562">
          <cell r="B562" t="str">
            <v>H40412LD</v>
          </cell>
          <cell r="D562">
            <v>1</v>
          </cell>
        </row>
        <row r="563">
          <cell r="B563" t="str">
            <v>H40412LE</v>
          </cell>
          <cell r="D563">
            <v>51</v>
          </cell>
        </row>
        <row r="564">
          <cell r="B564" t="str">
            <v>H40412LE</v>
          </cell>
          <cell r="D564">
            <v>2</v>
          </cell>
        </row>
        <row r="565">
          <cell r="B565" t="str">
            <v>H40412LE</v>
          </cell>
          <cell r="D565">
            <v>1</v>
          </cell>
        </row>
        <row r="566">
          <cell r="B566" t="str">
            <v>H40412LF</v>
          </cell>
          <cell r="D566">
            <v>27</v>
          </cell>
        </row>
        <row r="567">
          <cell r="B567" t="str">
            <v>H40412LF</v>
          </cell>
          <cell r="D567">
            <v>1</v>
          </cell>
        </row>
        <row r="568">
          <cell r="B568" t="str">
            <v>H40412LF</v>
          </cell>
          <cell r="D568">
            <v>6</v>
          </cell>
        </row>
        <row r="569">
          <cell r="B569" t="str">
            <v>H40412LF</v>
          </cell>
          <cell r="D569">
            <v>4</v>
          </cell>
        </row>
        <row r="570">
          <cell r="B570" t="str">
            <v>H40412LF</v>
          </cell>
          <cell r="D570">
            <v>10</v>
          </cell>
        </row>
        <row r="571">
          <cell r="B571" t="str">
            <v>H40412LF</v>
          </cell>
          <cell r="D571">
            <v>3</v>
          </cell>
        </row>
        <row r="572">
          <cell r="B572" t="str">
            <v>H40412LF</v>
          </cell>
          <cell r="D572">
            <v>1</v>
          </cell>
        </row>
        <row r="573">
          <cell r="B573" t="str">
            <v>H40412LG</v>
          </cell>
          <cell r="D573">
            <v>14</v>
          </cell>
        </row>
        <row r="574">
          <cell r="B574" t="str">
            <v>H40412LG</v>
          </cell>
          <cell r="D574">
            <v>2</v>
          </cell>
        </row>
        <row r="575">
          <cell r="B575" t="str">
            <v>H40412LG</v>
          </cell>
          <cell r="D575">
            <v>6</v>
          </cell>
        </row>
        <row r="576">
          <cell r="B576" t="str">
            <v>H40412LG</v>
          </cell>
          <cell r="D576">
            <v>1</v>
          </cell>
        </row>
        <row r="577">
          <cell r="B577" t="str">
            <v>H40412LH</v>
          </cell>
          <cell r="D577">
            <v>5</v>
          </cell>
        </row>
        <row r="578">
          <cell r="B578" t="str">
            <v>H40412LH</v>
          </cell>
          <cell r="D578">
            <v>4</v>
          </cell>
        </row>
        <row r="579">
          <cell r="B579" t="str">
            <v>H40412LH</v>
          </cell>
          <cell r="D579">
            <v>1</v>
          </cell>
        </row>
        <row r="580">
          <cell r="B580" t="str">
            <v>H40542LC</v>
          </cell>
          <cell r="D580">
            <v>55</v>
          </cell>
        </row>
        <row r="581">
          <cell r="B581" t="str">
            <v>H40552L</v>
          </cell>
          <cell r="D581">
            <v>40</v>
          </cell>
        </row>
        <row r="582">
          <cell r="B582" t="str">
            <v>H40552LF</v>
          </cell>
          <cell r="D582">
            <v>32</v>
          </cell>
        </row>
        <row r="583">
          <cell r="B583" t="str">
            <v>H40552LH</v>
          </cell>
          <cell r="D583">
            <v>9</v>
          </cell>
        </row>
        <row r="584">
          <cell r="B584" t="str">
            <v>H40552LL</v>
          </cell>
          <cell r="D584">
            <v>12</v>
          </cell>
        </row>
        <row r="585">
          <cell r="B585" t="str">
            <v>H40552LM</v>
          </cell>
          <cell r="D585">
            <v>23</v>
          </cell>
        </row>
        <row r="586">
          <cell r="B586" t="str">
            <v>H40552LN</v>
          </cell>
          <cell r="D586">
            <v>16</v>
          </cell>
        </row>
        <row r="587">
          <cell r="B587" t="str">
            <v>H40562L</v>
          </cell>
          <cell r="D587">
            <v>52</v>
          </cell>
        </row>
        <row r="588">
          <cell r="B588" t="str">
            <v>H40562LA</v>
          </cell>
          <cell r="D588">
            <v>2</v>
          </cell>
        </row>
        <row r="589">
          <cell r="B589" t="str">
            <v>H40562LD</v>
          </cell>
          <cell r="D589">
            <v>44</v>
          </cell>
        </row>
        <row r="590">
          <cell r="B590" t="str">
            <v>H40562LE</v>
          </cell>
          <cell r="D590">
            <v>16</v>
          </cell>
        </row>
        <row r="591">
          <cell r="B591" t="str">
            <v>H40562LF</v>
          </cell>
          <cell r="D591">
            <v>30</v>
          </cell>
        </row>
        <row r="592">
          <cell r="B592" t="str">
            <v>H40562LN</v>
          </cell>
          <cell r="D592">
            <v>5</v>
          </cell>
        </row>
        <row r="593">
          <cell r="B593" t="str">
            <v>H40582L</v>
          </cell>
          <cell r="D593">
            <v>32</v>
          </cell>
        </row>
        <row r="594">
          <cell r="B594" t="str">
            <v>H40582L</v>
          </cell>
          <cell r="D594">
            <v>69</v>
          </cell>
        </row>
        <row r="595">
          <cell r="B595" t="str">
            <v>H40592L</v>
          </cell>
          <cell r="D595">
            <v>64</v>
          </cell>
        </row>
        <row r="596">
          <cell r="B596" t="str">
            <v>H40602LA</v>
          </cell>
          <cell r="D596">
            <v>35</v>
          </cell>
        </row>
        <row r="597">
          <cell r="B597" t="str">
            <v>H40602LB</v>
          </cell>
          <cell r="D597">
            <v>31</v>
          </cell>
        </row>
        <row r="598">
          <cell r="B598" t="str">
            <v>H40602LL</v>
          </cell>
          <cell r="D598">
            <v>9</v>
          </cell>
        </row>
        <row r="599">
          <cell r="B599" t="str">
            <v>H40602LM</v>
          </cell>
          <cell r="D599">
            <v>10</v>
          </cell>
        </row>
        <row r="600">
          <cell r="B600" t="str">
            <v>H40602LN</v>
          </cell>
          <cell r="D600">
            <v>4</v>
          </cell>
        </row>
        <row r="601">
          <cell r="B601" t="str">
            <v>H40612LH</v>
          </cell>
          <cell r="D601">
            <v>1</v>
          </cell>
        </row>
        <row r="602">
          <cell r="B602" t="str">
            <v>H40612S</v>
          </cell>
          <cell r="D602">
            <v>7</v>
          </cell>
        </row>
        <row r="603">
          <cell r="B603" t="str">
            <v>H4061B</v>
          </cell>
          <cell r="D603">
            <v>17</v>
          </cell>
        </row>
        <row r="604">
          <cell r="B604" t="str">
            <v>H4061PR</v>
          </cell>
          <cell r="D604">
            <v>33</v>
          </cell>
        </row>
        <row r="605">
          <cell r="B605" t="str">
            <v>H4061RA</v>
          </cell>
          <cell r="D605">
            <v>3</v>
          </cell>
        </row>
        <row r="606">
          <cell r="B606" t="str">
            <v>H4061TR</v>
          </cell>
          <cell r="D606">
            <v>1</v>
          </cell>
        </row>
        <row r="607">
          <cell r="B607" t="str">
            <v>H40622L</v>
          </cell>
          <cell r="D607">
            <v>27</v>
          </cell>
        </row>
        <row r="608">
          <cell r="B608" t="str">
            <v>H4075JA</v>
          </cell>
          <cell r="D608">
            <v>5</v>
          </cell>
        </row>
        <row r="609">
          <cell r="B609" t="str">
            <v>H40982LB</v>
          </cell>
          <cell r="D609">
            <v>3</v>
          </cell>
        </row>
        <row r="610">
          <cell r="B610" t="str">
            <v>H40982LD</v>
          </cell>
          <cell r="D610">
            <v>5</v>
          </cell>
        </row>
        <row r="611">
          <cell r="B611" t="str">
            <v>H40982LE</v>
          </cell>
          <cell r="D611">
            <v>43</v>
          </cell>
        </row>
        <row r="612">
          <cell r="B612" t="str">
            <v>H40982LF</v>
          </cell>
          <cell r="D612">
            <v>21</v>
          </cell>
        </row>
        <row r="613">
          <cell r="B613" t="str">
            <v>H40982LL</v>
          </cell>
          <cell r="D613">
            <v>26</v>
          </cell>
        </row>
        <row r="614">
          <cell r="B614" t="str">
            <v>H41162LG</v>
          </cell>
          <cell r="D614">
            <v>2</v>
          </cell>
        </row>
        <row r="615">
          <cell r="B615" t="str">
            <v>H4120KD</v>
          </cell>
          <cell r="D615">
            <v>15</v>
          </cell>
        </row>
        <row r="616">
          <cell r="B616" t="str">
            <v>H4120NT</v>
          </cell>
          <cell r="D616">
            <v>9</v>
          </cell>
        </row>
        <row r="617">
          <cell r="B617" t="str">
            <v>H4120PC</v>
          </cell>
          <cell r="D617">
            <v>16</v>
          </cell>
        </row>
        <row r="618">
          <cell r="B618" t="str">
            <v>H4120PC</v>
          </cell>
          <cell r="D618">
            <v>16</v>
          </cell>
        </row>
        <row r="619">
          <cell r="B619" t="str">
            <v>H4120PC</v>
          </cell>
          <cell r="D619">
            <v>16</v>
          </cell>
        </row>
        <row r="620">
          <cell r="B620" t="str">
            <v>H4120PC</v>
          </cell>
          <cell r="D620">
            <v>11</v>
          </cell>
        </row>
        <row r="621">
          <cell r="B621" t="str">
            <v>H4120PC</v>
          </cell>
          <cell r="D621">
            <v>16</v>
          </cell>
        </row>
        <row r="622">
          <cell r="B622" t="str">
            <v>H4120PC</v>
          </cell>
          <cell r="D622">
            <v>20</v>
          </cell>
        </row>
        <row r="623">
          <cell r="B623" t="str">
            <v>H4120PC</v>
          </cell>
          <cell r="D623">
            <v>16</v>
          </cell>
        </row>
        <row r="624">
          <cell r="B624" t="str">
            <v>H4120PC</v>
          </cell>
          <cell r="D624">
            <v>6</v>
          </cell>
        </row>
        <row r="625">
          <cell r="B625" t="str">
            <v>H4120PC</v>
          </cell>
          <cell r="D625">
            <v>1</v>
          </cell>
        </row>
        <row r="626">
          <cell r="B626" t="str">
            <v>H4120PC</v>
          </cell>
          <cell r="D626">
            <v>4</v>
          </cell>
        </row>
        <row r="627">
          <cell r="B627" t="str">
            <v>H4120PC</v>
          </cell>
          <cell r="D627">
            <v>1</v>
          </cell>
        </row>
        <row r="628">
          <cell r="B628" t="str">
            <v>H4120PC</v>
          </cell>
          <cell r="D628">
            <v>1</v>
          </cell>
        </row>
        <row r="629">
          <cell r="B629" t="str">
            <v>H4120ST</v>
          </cell>
          <cell r="D629">
            <v>2</v>
          </cell>
        </row>
        <row r="630">
          <cell r="B630" t="str">
            <v>H4120ST</v>
          </cell>
          <cell r="D630">
            <v>14</v>
          </cell>
        </row>
        <row r="631">
          <cell r="B631" t="str">
            <v>H4120ST</v>
          </cell>
          <cell r="D631">
            <v>16</v>
          </cell>
        </row>
        <row r="632">
          <cell r="B632" t="str">
            <v>H4120ST</v>
          </cell>
          <cell r="D632">
            <v>9</v>
          </cell>
        </row>
        <row r="633">
          <cell r="B633" t="str">
            <v>H4120ST</v>
          </cell>
          <cell r="D633">
            <v>16</v>
          </cell>
        </row>
        <row r="634">
          <cell r="B634" t="str">
            <v>H4120ST</v>
          </cell>
          <cell r="D634">
            <v>20</v>
          </cell>
        </row>
        <row r="635">
          <cell r="B635" t="str">
            <v>H4120ST</v>
          </cell>
          <cell r="D635">
            <v>1</v>
          </cell>
        </row>
        <row r="636">
          <cell r="B636" t="str">
            <v>H4120ST</v>
          </cell>
          <cell r="D636">
            <v>1</v>
          </cell>
        </row>
        <row r="637">
          <cell r="B637" t="str">
            <v>H4120ST</v>
          </cell>
          <cell r="D637">
            <v>2</v>
          </cell>
        </row>
        <row r="638">
          <cell r="B638" t="str">
            <v>H4120ST</v>
          </cell>
          <cell r="D638">
            <v>9</v>
          </cell>
        </row>
        <row r="639">
          <cell r="B639" t="str">
            <v>H4120TT</v>
          </cell>
          <cell r="D639">
            <v>15</v>
          </cell>
        </row>
        <row r="640">
          <cell r="B640" t="str">
            <v>H41252CF</v>
          </cell>
          <cell r="D640">
            <v>69</v>
          </cell>
        </row>
        <row r="641">
          <cell r="B641" t="str">
            <v>H4200JD</v>
          </cell>
          <cell r="D641">
            <v>9</v>
          </cell>
        </row>
        <row r="642">
          <cell r="B642" t="str">
            <v>H42162LE</v>
          </cell>
          <cell r="D642">
            <v>12</v>
          </cell>
        </row>
        <row r="643">
          <cell r="B643" t="str">
            <v>H42162LN</v>
          </cell>
          <cell r="D643">
            <v>1</v>
          </cell>
        </row>
        <row r="644">
          <cell r="B644" t="str">
            <v>H42172LH</v>
          </cell>
          <cell r="D644">
            <v>13</v>
          </cell>
        </row>
        <row r="645">
          <cell r="B645" t="str">
            <v>H4222J</v>
          </cell>
          <cell r="D645">
            <v>3</v>
          </cell>
        </row>
        <row r="646">
          <cell r="B646" t="str">
            <v>H42512L</v>
          </cell>
          <cell r="D646">
            <v>6</v>
          </cell>
        </row>
        <row r="647">
          <cell r="B647" t="str">
            <v>H42522LE</v>
          </cell>
          <cell r="D647">
            <v>17</v>
          </cell>
        </row>
        <row r="648">
          <cell r="B648" t="str">
            <v>H42522LF</v>
          </cell>
          <cell r="D648">
            <v>11</v>
          </cell>
        </row>
        <row r="649">
          <cell r="B649" t="str">
            <v>H42522LN</v>
          </cell>
          <cell r="D649">
            <v>150</v>
          </cell>
        </row>
        <row r="650">
          <cell r="B650" t="str">
            <v>H42562LD</v>
          </cell>
          <cell r="D650">
            <v>12</v>
          </cell>
        </row>
        <row r="651">
          <cell r="B651" t="str">
            <v>H42562LE</v>
          </cell>
          <cell r="D651">
            <v>5</v>
          </cell>
        </row>
        <row r="652">
          <cell r="B652" t="str">
            <v>H42562LP</v>
          </cell>
          <cell r="D652">
            <v>35</v>
          </cell>
        </row>
        <row r="653">
          <cell r="B653" t="str">
            <v>H42562LR</v>
          </cell>
          <cell r="D653">
            <v>24</v>
          </cell>
        </row>
        <row r="654">
          <cell r="B654" t="str">
            <v>H42572LJ</v>
          </cell>
          <cell r="D654">
            <v>20</v>
          </cell>
        </row>
        <row r="655">
          <cell r="B655" t="str">
            <v>H42572LM</v>
          </cell>
          <cell r="D655">
            <v>18</v>
          </cell>
        </row>
        <row r="656">
          <cell r="B656" t="str">
            <v>H42572LP</v>
          </cell>
          <cell r="D656">
            <v>8</v>
          </cell>
        </row>
        <row r="657">
          <cell r="B657" t="str">
            <v>H42572LR</v>
          </cell>
          <cell r="D657">
            <v>24</v>
          </cell>
        </row>
        <row r="658">
          <cell r="B658" t="str">
            <v>H42582LL</v>
          </cell>
          <cell r="D658">
            <v>11</v>
          </cell>
        </row>
        <row r="659">
          <cell r="B659" t="str">
            <v>H42592LJ</v>
          </cell>
          <cell r="D659">
            <v>1</v>
          </cell>
        </row>
        <row r="660">
          <cell r="B660" t="str">
            <v>H42592LS</v>
          </cell>
          <cell r="D660">
            <v>5</v>
          </cell>
        </row>
        <row r="661">
          <cell r="B661" t="str">
            <v>H42602LB</v>
          </cell>
          <cell r="D661">
            <v>36</v>
          </cell>
        </row>
        <row r="662">
          <cell r="B662" t="str">
            <v>H42602LL</v>
          </cell>
          <cell r="D662">
            <v>28</v>
          </cell>
        </row>
        <row r="663">
          <cell r="B663" t="str">
            <v>H42612L</v>
          </cell>
          <cell r="D663">
            <v>15</v>
          </cell>
        </row>
        <row r="664">
          <cell r="B664" t="str">
            <v>H42632L</v>
          </cell>
          <cell r="D664">
            <v>54</v>
          </cell>
        </row>
        <row r="665">
          <cell r="B665" t="str">
            <v>H42642L</v>
          </cell>
          <cell r="D665">
            <v>66</v>
          </cell>
        </row>
        <row r="666">
          <cell r="B666" t="str">
            <v>H42692LL</v>
          </cell>
          <cell r="D666">
            <v>6</v>
          </cell>
        </row>
        <row r="667">
          <cell r="B667" t="str">
            <v>H4300MG</v>
          </cell>
          <cell r="D667">
            <v>1</v>
          </cell>
        </row>
        <row r="668">
          <cell r="B668" t="str">
            <v>H4300MM</v>
          </cell>
          <cell r="D668">
            <v>68</v>
          </cell>
        </row>
        <row r="669">
          <cell r="B669" t="str">
            <v>H4300MR</v>
          </cell>
          <cell r="D669">
            <v>94</v>
          </cell>
        </row>
        <row r="670">
          <cell r="B670" t="str">
            <v>H43022LH</v>
          </cell>
          <cell r="D670">
            <v>12</v>
          </cell>
        </row>
        <row r="671">
          <cell r="B671" t="str">
            <v>H43142LF</v>
          </cell>
          <cell r="D671">
            <v>1</v>
          </cell>
        </row>
        <row r="672">
          <cell r="B672" t="str">
            <v>H43532AT</v>
          </cell>
          <cell r="D672">
            <v>10</v>
          </cell>
        </row>
        <row r="673">
          <cell r="B673" t="str">
            <v>H43532AT</v>
          </cell>
          <cell r="D673">
            <v>60</v>
          </cell>
        </row>
        <row r="674">
          <cell r="B674" t="str">
            <v>H43532EC</v>
          </cell>
          <cell r="D674">
            <v>15</v>
          </cell>
        </row>
        <row r="675">
          <cell r="B675" t="str">
            <v>H43532MR</v>
          </cell>
          <cell r="D675">
            <v>36</v>
          </cell>
        </row>
        <row r="676">
          <cell r="B676" t="str">
            <v>H44002LA</v>
          </cell>
          <cell r="D676">
            <v>1</v>
          </cell>
        </row>
        <row r="677">
          <cell r="B677" t="str">
            <v>H44012LD</v>
          </cell>
          <cell r="D677">
            <v>1</v>
          </cell>
        </row>
        <row r="678">
          <cell r="B678" t="str">
            <v>H44012LF</v>
          </cell>
          <cell r="D678">
            <v>50</v>
          </cell>
        </row>
        <row r="679">
          <cell r="B679" t="str">
            <v>H44012LH</v>
          </cell>
          <cell r="D679">
            <v>34</v>
          </cell>
        </row>
        <row r="680">
          <cell r="B680" t="str">
            <v>H44012LH</v>
          </cell>
          <cell r="D680">
            <v>7</v>
          </cell>
        </row>
        <row r="681">
          <cell r="B681" t="str">
            <v>H44012LJ</v>
          </cell>
          <cell r="D681">
            <v>52</v>
          </cell>
        </row>
        <row r="682">
          <cell r="B682" t="str">
            <v>H44012LK</v>
          </cell>
          <cell r="D682">
            <v>36</v>
          </cell>
        </row>
        <row r="683">
          <cell r="B683" t="str">
            <v>H44022LE</v>
          </cell>
          <cell r="D683">
            <v>8</v>
          </cell>
        </row>
        <row r="684">
          <cell r="B684" t="str">
            <v>H44022LE</v>
          </cell>
          <cell r="D684">
            <v>1</v>
          </cell>
        </row>
        <row r="685">
          <cell r="B685" t="str">
            <v>H45001AE</v>
          </cell>
          <cell r="D685">
            <v>8</v>
          </cell>
        </row>
        <row r="686">
          <cell r="B686" t="str">
            <v>H45001B</v>
          </cell>
          <cell r="D686">
            <v>10</v>
          </cell>
        </row>
        <row r="687">
          <cell r="B687" t="str">
            <v>H45001BJ</v>
          </cell>
          <cell r="D687">
            <v>1</v>
          </cell>
        </row>
        <row r="688">
          <cell r="B688" t="str">
            <v>H45001BJ</v>
          </cell>
          <cell r="D688">
            <v>2</v>
          </cell>
        </row>
        <row r="689">
          <cell r="B689" t="str">
            <v>H45001DH</v>
          </cell>
          <cell r="D689">
            <v>9</v>
          </cell>
        </row>
        <row r="690">
          <cell r="B690" t="str">
            <v>H45001DH</v>
          </cell>
          <cell r="D690">
            <v>9</v>
          </cell>
        </row>
        <row r="691">
          <cell r="B691" t="str">
            <v>H45001DN</v>
          </cell>
          <cell r="D691">
            <v>6</v>
          </cell>
        </row>
        <row r="692">
          <cell r="B692" t="str">
            <v>H45001GH</v>
          </cell>
          <cell r="D692">
            <v>1</v>
          </cell>
        </row>
        <row r="693">
          <cell r="B693" t="str">
            <v>H45001GH</v>
          </cell>
          <cell r="D693">
            <v>3</v>
          </cell>
        </row>
        <row r="694">
          <cell r="B694" t="str">
            <v>H45001HT</v>
          </cell>
          <cell r="D694">
            <v>3</v>
          </cell>
        </row>
        <row r="695">
          <cell r="B695" t="str">
            <v>H45001HY</v>
          </cell>
          <cell r="D695">
            <v>1</v>
          </cell>
        </row>
        <row r="696">
          <cell r="B696" t="str">
            <v>H45001HY</v>
          </cell>
          <cell r="D696">
            <v>1</v>
          </cell>
        </row>
        <row r="697">
          <cell r="B697" t="str">
            <v>H45001JG</v>
          </cell>
          <cell r="D697">
            <v>7</v>
          </cell>
        </row>
        <row r="698">
          <cell r="B698" t="str">
            <v>H45001JN</v>
          </cell>
          <cell r="D698">
            <v>4</v>
          </cell>
        </row>
        <row r="699">
          <cell r="B699" t="str">
            <v>H45001JN</v>
          </cell>
          <cell r="D699">
            <v>3</v>
          </cell>
        </row>
        <row r="700">
          <cell r="B700" t="str">
            <v>H45001KC</v>
          </cell>
          <cell r="D700">
            <v>1</v>
          </cell>
        </row>
        <row r="701">
          <cell r="B701" t="str">
            <v>H45001KC</v>
          </cell>
          <cell r="D701">
            <v>1</v>
          </cell>
        </row>
        <row r="702">
          <cell r="B702" t="str">
            <v>H45001LK</v>
          </cell>
          <cell r="D702">
            <v>1</v>
          </cell>
        </row>
        <row r="703">
          <cell r="B703" t="str">
            <v>H45001LM</v>
          </cell>
          <cell r="D703">
            <v>1</v>
          </cell>
        </row>
        <row r="704">
          <cell r="B704" t="str">
            <v>H45001LM</v>
          </cell>
          <cell r="D704">
            <v>5</v>
          </cell>
        </row>
        <row r="705">
          <cell r="B705" t="str">
            <v>H45001ND</v>
          </cell>
          <cell r="D705">
            <v>5</v>
          </cell>
        </row>
        <row r="706">
          <cell r="B706" t="str">
            <v>H45001NZ</v>
          </cell>
          <cell r="D706">
            <v>11</v>
          </cell>
        </row>
        <row r="707">
          <cell r="B707" t="str">
            <v>H45001RC</v>
          </cell>
          <cell r="D707">
            <v>2</v>
          </cell>
        </row>
        <row r="708">
          <cell r="B708" t="str">
            <v>H45001RH</v>
          </cell>
          <cell r="D708">
            <v>6</v>
          </cell>
        </row>
        <row r="709">
          <cell r="B709" t="str">
            <v>H45001TB</v>
          </cell>
          <cell r="D709">
            <v>2</v>
          </cell>
        </row>
        <row r="710">
          <cell r="B710" t="str">
            <v>H45001TB</v>
          </cell>
          <cell r="D710">
            <v>16</v>
          </cell>
        </row>
        <row r="711">
          <cell r="B711" t="str">
            <v>H45001WB</v>
          </cell>
          <cell r="D711">
            <v>4</v>
          </cell>
        </row>
        <row r="712">
          <cell r="B712" t="str">
            <v>H45001WB</v>
          </cell>
          <cell r="D712">
            <v>7</v>
          </cell>
        </row>
        <row r="713">
          <cell r="B713" t="str">
            <v>H45001YA</v>
          </cell>
          <cell r="D713">
            <v>2</v>
          </cell>
        </row>
        <row r="714">
          <cell r="B714" t="str">
            <v>H45001YD</v>
          </cell>
          <cell r="D714">
            <v>8</v>
          </cell>
        </row>
        <row r="715">
          <cell r="B715" t="str">
            <v>H45001YD</v>
          </cell>
          <cell r="D715">
            <v>1</v>
          </cell>
        </row>
        <row r="716">
          <cell r="B716" t="str">
            <v>H45001YH</v>
          </cell>
          <cell r="D716">
            <v>4</v>
          </cell>
        </row>
        <row r="717">
          <cell r="B717" t="str">
            <v>H45001YS</v>
          </cell>
          <cell r="D717">
            <v>21</v>
          </cell>
        </row>
        <row r="718">
          <cell r="B718" t="str">
            <v>H45001YT</v>
          </cell>
          <cell r="D718">
            <v>1</v>
          </cell>
        </row>
        <row r="719">
          <cell r="B719" t="str">
            <v>H45001YT</v>
          </cell>
          <cell r="D719">
            <v>11</v>
          </cell>
        </row>
        <row r="720">
          <cell r="B720" t="str">
            <v>H45001YW</v>
          </cell>
          <cell r="D720">
            <v>2</v>
          </cell>
        </row>
        <row r="721">
          <cell r="B721" t="str">
            <v>H45001YW</v>
          </cell>
          <cell r="D721">
            <v>9</v>
          </cell>
        </row>
        <row r="722">
          <cell r="B722" t="str">
            <v>H45001YZ</v>
          </cell>
          <cell r="D722">
            <v>11</v>
          </cell>
        </row>
        <row r="723">
          <cell r="B723" t="str">
            <v>H45001YZ</v>
          </cell>
          <cell r="D723">
            <v>6</v>
          </cell>
        </row>
        <row r="724">
          <cell r="B724" t="str">
            <v>H4500DT</v>
          </cell>
          <cell r="D724">
            <v>2</v>
          </cell>
        </row>
        <row r="725">
          <cell r="B725" t="str">
            <v>H4500LK</v>
          </cell>
          <cell r="D725">
            <v>23</v>
          </cell>
        </row>
        <row r="726">
          <cell r="B726" t="str">
            <v>H4500LT</v>
          </cell>
          <cell r="D726">
            <v>6</v>
          </cell>
        </row>
        <row r="727">
          <cell r="B727" t="str">
            <v>H4500MJ</v>
          </cell>
          <cell r="D727">
            <v>1</v>
          </cell>
        </row>
        <row r="728">
          <cell r="B728" t="str">
            <v>H4500MJ</v>
          </cell>
          <cell r="D728">
            <v>31</v>
          </cell>
        </row>
        <row r="729">
          <cell r="B729" t="str">
            <v>H4500MK</v>
          </cell>
          <cell r="D729">
            <v>1</v>
          </cell>
        </row>
        <row r="730">
          <cell r="B730" t="str">
            <v>H4500MK</v>
          </cell>
          <cell r="D730">
            <v>46</v>
          </cell>
        </row>
        <row r="731">
          <cell r="B731" t="str">
            <v>H4500ST</v>
          </cell>
          <cell r="D731">
            <v>4</v>
          </cell>
        </row>
        <row r="732">
          <cell r="B732" t="str">
            <v>H4500SW</v>
          </cell>
          <cell r="D732">
            <v>2</v>
          </cell>
        </row>
        <row r="733">
          <cell r="B733" t="str">
            <v>H4500SW</v>
          </cell>
          <cell r="D733">
            <v>14</v>
          </cell>
        </row>
        <row r="734">
          <cell r="B734" t="str">
            <v>H4500SY</v>
          </cell>
          <cell r="D734">
            <v>2</v>
          </cell>
        </row>
        <row r="735">
          <cell r="B735" t="str">
            <v>H4500SY</v>
          </cell>
          <cell r="D735">
            <v>2</v>
          </cell>
        </row>
        <row r="736">
          <cell r="B736" t="str">
            <v>H4500SY</v>
          </cell>
          <cell r="D736">
            <v>18</v>
          </cell>
        </row>
        <row r="737">
          <cell r="B737" t="str">
            <v>H45011AA</v>
          </cell>
          <cell r="D737">
            <v>2</v>
          </cell>
        </row>
        <row r="738">
          <cell r="B738" t="str">
            <v>H45011AA</v>
          </cell>
          <cell r="D738">
            <v>3</v>
          </cell>
        </row>
        <row r="739">
          <cell r="B739" t="str">
            <v>H45011AN</v>
          </cell>
          <cell r="D739">
            <v>7</v>
          </cell>
        </row>
        <row r="740">
          <cell r="B740" t="str">
            <v>H45011AN</v>
          </cell>
          <cell r="D740">
            <v>45</v>
          </cell>
        </row>
        <row r="741">
          <cell r="B741" t="str">
            <v>H45011AP</v>
          </cell>
          <cell r="D741">
            <v>1</v>
          </cell>
        </row>
        <row r="742">
          <cell r="B742" t="str">
            <v>H45011AR</v>
          </cell>
          <cell r="D742">
            <v>15</v>
          </cell>
        </row>
        <row r="743">
          <cell r="B743" t="str">
            <v>H45011AS</v>
          </cell>
          <cell r="D743">
            <v>2</v>
          </cell>
        </row>
        <row r="744">
          <cell r="B744" t="str">
            <v>H45011AT</v>
          </cell>
          <cell r="D744">
            <v>6</v>
          </cell>
        </row>
        <row r="745">
          <cell r="B745" t="str">
            <v>H45011AT</v>
          </cell>
          <cell r="D745">
            <v>21</v>
          </cell>
        </row>
        <row r="746">
          <cell r="B746" t="str">
            <v>H45011AU</v>
          </cell>
          <cell r="D746">
            <v>30</v>
          </cell>
        </row>
        <row r="747">
          <cell r="B747" t="str">
            <v>H45011AU</v>
          </cell>
          <cell r="D747">
            <v>9</v>
          </cell>
        </row>
        <row r="748">
          <cell r="B748" t="str">
            <v>H45011AV</v>
          </cell>
          <cell r="D748">
            <v>8</v>
          </cell>
        </row>
        <row r="749">
          <cell r="B749" t="str">
            <v>H45011AY</v>
          </cell>
          <cell r="D749">
            <v>2</v>
          </cell>
        </row>
        <row r="750">
          <cell r="B750" t="str">
            <v>H45011CA</v>
          </cell>
          <cell r="D750">
            <v>22</v>
          </cell>
        </row>
        <row r="751">
          <cell r="B751" t="str">
            <v>H45011CA</v>
          </cell>
          <cell r="D751">
            <v>15</v>
          </cell>
        </row>
        <row r="752">
          <cell r="B752" t="str">
            <v>H45011CF</v>
          </cell>
          <cell r="D752">
            <v>13</v>
          </cell>
        </row>
        <row r="753">
          <cell r="B753" t="str">
            <v>H45011CF</v>
          </cell>
          <cell r="D753">
            <v>24</v>
          </cell>
        </row>
        <row r="754">
          <cell r="B754" t="str">
            <v>H45011CF</v>
          </cell>
          <cell r="D754">
            <v>8</v>
          </cell>
        </row>
        <row r="755">
          <cell r="B755" t="str">
            <v>H45011CG</v>
          </cell>
          <cell r="D755">
            <v>4</v>
          </cell>
        </row>
        <row r="756">
          <cell r="B756" t="str">
            <v>H45011CG</v>
          </cell>
          <cell r="D756">
            <v>7</v>
          </cell>
        </row>
        <row r="757">
          <cell r="B757" t="str">
            <v>H45011ME</v>
          </cell>
          <cell r="D757">
            <v>38</v>
          </cell>
        </row>
        <row r="758">
          <cell r="B758" t="str">
            <v>H45011PA</v>
          </cell>
          <cell r="D758">
            <v>22</v>
          </cell>
        </row>
        <row r="759">
          <cell r="B759" t="str">
            <v>H45011PA</v>
          </cell>
          <cell r="D759">
            <v>3</v>
          </cell>
        </row>
        <row r="760">
          <cell r="B760" t="str">
            <v>H45011PD</v>
          </cell>
          <cell r="D760">
            <v>3</v>
          </cell>
        </row>
        <row r="761">
          <cell r="B761" t="str">
            <v>H45011PD</v>
          </cell>
          <cell r="D761">
            <v>1</v>
          </cell>
        </row>
        <row r="762">
          <cell r="B762" t="str">
            <v>H45011SZ</v>
          </cell>
          <cell r="D762">
            <v>4</v>
          </cell>
        </row>
        <row r="763">
          <cell r="B763" t="str">
            <v>H45011SZ</v>
          </cell>
          <cell r="D763">
            <v>1</v>
          </cell>
        </row>
        <row r="764">
          <cell r="B764" t="str">
            <v>H45202CC</v>
          </cell>
          <cell r="D764">
            <v>17</v>
          </cell>
        </row>
        <row r="765">
          <cell r="B765" t="str">
            <v>H45202CE</v>
          </cell>
          <cell r="D765">
            <v>9</v>
          </cell>
        </row>
        <row r="766">
          <cell r="B766" t="str">
            <v>H45202CF</v>
          </cell>
          <cell r="D766">
            <v>1</v>
          </cell>
        </row>
        <row r="767">
          <cell r="B767" t="str">
            <v>H45202CZ</v>
          </cell>
          <cell r="D767">
            <v>52</v>
          </cell>
        </row>
        <row r="768">
          <cell r="B768" t="str">
            <v>H45202DB</v>
          </cell>
          <cell r="D768">
            <v>30</v>
          </cell>
        </row>
        <row r="769">
          <cell r="B769" t="str">
            <v>H45202HP</v>
          </cell>
          <cell r="D769">
            <v>14</v>
          </cell>
        </row>
        <row r="770">
          <cell r="B770" t="str">
            <v>H45202HP</v>
          </cell>
          <cell r="D770">
            <v>50</v>
          </cell>
        </row>
        <row r="771">
          <cell r="B771" t="str">
            <v>H45202JG</v>
          </cell>
          <cell r="D771">
            <v>11</v>
          </cell>
        </row>
        <row r="772">
          <cell r="B772" t="str">
            <v>H45202LM</v>
          </cell>
          <cell r="D772">
            <v>2</v>
          </cell>
        </row>
        <row r="773">
          <cell r="B773" t="str">
            <v>H45202PA</v>
          </cell>
          <cell r="D773">
            <v>54</v>
          </cell>
        </row>
        <row r="774">
          <cell r="B774" t="str">
            <v>H45202SC</v>
          </cell>
          <cell r="D774">
            <v>12</v>
          </cell>
        </row>
        <row r="775">
          <cell r="B775" t="str">
            <v>H45202SD</v>
          </cell>
          <cell r="D775">
            <v>6</v>
          </cell>
        </row>
        <row r="776">
          <cell r="B776" t="str">
            <v>H45202SF</v>
          </cell>
          <cell r="D776">
            <v>1</v>
          </cell>
        </row>
        <row r="777">
          <cell r="B777" t="str">
            <v>H45202WB</v>
          </cell>
          <cell r="D777">
            <v>63</v>
          </cell>
        </row>
        <row r="778">
          <cell r="B778" t="str">
            <v>H45202WG</v>
          </cell>
          <cell r="D778">
            <v>16</v>
          </cell>
        </row>
        <row r="779">
          <cell r="B779" t="str">
            <v>H45252CE</v>
          </cell>
          <cell r="D779">
            <v>11</v>
          </cell>
        </row>
        <row r="780">
          <cell r="B780" t="str">
            <v>H45252CS</v>
          </cell>
          <cell r="D780">
            <v>32</v>
          </cell>
        </row>
        <row r="781">
          <cell r="B781" t="str">
            <v>H45252E</v>
          </cell>
          <cell r="D781">
            <v>18</v>
          </cell>
        </row>
        <row r="782">
          <cell r="B782" t="str">
            <v>H45272SB</v>
          </cell>
          <cell r="D782">
            <v>17</v>
          </cell>
        </row>
        <row r="783">
          <cell r="B783" t="str">
            <v>H45282SB</v>
          </cell>
          <cell r="D783">
            <v>17</v>
          </cell>
        </row>
        <row r="784">
          <cell r="B784" t="str">
            <v>H4550GY</v>
          </cell>
          <cell r="D784">
            <v>55</v>
          </cell>
        </row>
        <row r="785">
          <cell r="B785" t="str">
            <v>H4550KB</v>
          </cell>
          <cell r="D785">
            <v>45</v>
          </cell>
        </row>
        <row r="786">
          <cell r="B786" t="str">
            <v>H4550KP</v>
          </cell>
          <cell r="D786">
            <v>43</v>
          </cell>
        </row>
        <row r="787">
          <cell r="B787" t="str">
            <v>H4550KR</v>
          </cell>
          <cell r="D787">
            <v>63</v>
          </cell>
        </row>
        <row r="788">
          <cell r="B788" t="str">
            <v>H4550PJ</v>
          </cell>
          <cell r="D788">
            <v>43</v>
          </cell>
        </row>
        <row r="789">
          <cell r="B789" t="str">
            <v>H4550RS</v>
          </cell>
          <cell r="D789">
            <v>99</v>
          </cell>
        </row>
        <row r="790">
          <cell r="B790" t="str">
            <v>H4550SZ</v>
          </cell>
          <cell r="D790">
            <v>24</v>
          </cell>
        </row>
        <row r="791">
          <cell r="B791" t="str">
            <v>H4550SZ</v>
          </cell>
          <cell r="D791">
            <v>2</v>
          </cell>
        </row>
        <row r="792">
          <cell r="B792" t="str">
            <v>H4550SZ</v>
          </cell>
          <cell r="D792">
            <v>12</v>
          </cell>
        </row>
        <row r="793">
          <cell r="B793" t="str">
            <v>H4550SZ</v>
          </cell>
          <cell r="D793">
            <v>14</v>
          </cell>
        </row>
        <row r="794">
          <cell r="B794" t="str">
            <v>H4550SZ</v>
          </cell>
          <cell r="D794">
            <v>1</v>
          </cell>
        </row>
        <row r="795">
          <cell r="B795" t="str">
            <v>H4550SZ</v>
          </cell>
          <cell r="D795">
            <v>3</v>
          </cell>
        </row>
        <row r="796">
          <cell r="B796" t="str">
            <v>H4550TY</v>
          </cell>
          <cell r="D796">
            <v>7</v>
          </cell>
        </row>
        <row r="797">
          <cell r="B797" t="str">
            <v>H45511AA</v>
          </cell>
          <cell r="D797">
            <v>2</v>
          </cell>
        </row>
        <row r="798">
          <cell r="B798" t="str">
            <v>H45511AC</v>
          </cell>
          <cell r="D798">
            <v>19</v>
          </cell>
        </row>
        <row r="799">
          <cell r="B799" t="str">
            <v>H45511CA</v>
          </cell>
          <cell r="D799">
            <v>7</v>
          </cell>
        </row>
        <row r="800">
          <cell r="B800" t="str">
            <v>H45511CC</v>
          </cell>
          <cell r="D800">
            <v>2</v>
          </cell>
        </row>
        <row r="801">
          <cell r="B801" t="str">
            <v>H45511CC</v>
          </cell>
          <cell r="D801">
            <v>5</v>
          </cell>
        </row>
        <row r="802">
          <cell r="B802" t="str">
            <v>H45511CR</v>
          </cell>
          <cell r="D802">
            <v>3</v>
          </cell>
        </row>
        <row r="803">
          <cell r="B803" t="str">
            <v>H45511CR</v>
          </cell>
          <cell r="D803">
            <v>1</v>
          </cell>
        </row>
        <row r="804">
          <cell r="B804" t="str">
            <v>H45511DL</v>
          </cell>
          <cell r="D804">
            <v>4</v>
          </cell>
        </row>
        <row r="805">
          <cell r="B805" t="str">
            <v>H45511DL</v>
          </cell>
          <cell r="D805">
            <v>1</v>
          </cell>
        </row>
        <row r="806">
          <cell r="B806" t="str">
            <v>H45511FH</v>
          </cell>
          <cell r="D806">
            <v>3</v>
          </cell>
        </row>
        <row r="807">
          <cell r="B807" t="str">
            <v>H45511FJ</v>
          </cell>
          <cell r="D807">
            <v>5</v>
          </cell>
        </row>
        <row r="808">
          <cell r="B808" t="str">
            <v>H45511FP</v>
          </cell>
          <cell r="D808">
            <v>10</v>
          </cell>
        </row>
        <row r="809">
          <cell r="B809" t="str">
            <v>H46022CA</v>
          </cell>
          <cell r="D809">
            <v>55</v>
          </cell>
        </row>
        <row r="810">
          <cell r="B810" t="str">
            <v>H46022CA</v>
          </cell>
          <cell r="D810">
            <v>2</v>
          </cell>
        </row>
        <row r="811">
          <cell r="B811" t="str">
            <v>H46022LT</v>
          </cell>
          <cell r="D811">
            <v>4</v>
          </cell>
        </row>
        <row r="812">
          <cell r="B812" t="str">
            <v>H46022MT</v>
          </cell>
          <cell r="D812">
            <v>72</v>
          </cell>
        </row>
        <row r="813">
          <cell r="B813" t="str">
            <v>H46122CB</v>
          </cell>
          <cell r="D813">
            <v>2</v>
          </cell>
        </row>
        <row r="814">
          <cell r="B814" t="str">
            <v>H46122LH</v>
          </cell>
          <cell r="D814">
            <v>1</v>
          </cell>
        </row>
        <row r="815">
          <cell r="B815" t="str">
            <v>H46222AD</v>
          </cell>
          <cell r="D815">
            <v>79</v>
          </cell>
        </row>
        <row r="816">
          <cell r="B816" t="str">
            <v>H46501AA</v>
          </cell>
          <cell r="D816">
            <v>25</v>
          </cell>
        </row>
        <row r="817">
          <cell r="B817" t="str">
            <v>H46521HA</v>
          </cell>
          <cell r="D817">
            <v>2</v>
          </cell>
        </row>
        <row r="818">
          <cell r="B818" t="str">
            <v>H46521HA</v>
          </cell>
          <cell r="D818">
            <v>5</v>
          </cell>
        </row>
        <row r="819">
          <cell r="B819" t="str">
            <v>H46601D</v>
          </cell>
          <cell r="D819">
            <v>2</v>
          </cell>
        </row>
        <row r="820">
          <cell r="B820" t="str">
            <v>H46601L</v>
          </cell>
          <cell r="D820">
            <v>4</v>
          </cell>
        </row>
        <row r="821">
          <cell r="B821" t="str">
            <v>H46631A</v>
          </cell>
          <cell r="D821">
            <v>3</v>
          </cell>
        </row>
        <row r="822">
          <cell r="B822" t="str">
            <v>H46631B</v>
          </cell>
          <cell r="D822">
            <v>3</v>
          </cell>
        </row>
        <row r="823">
          <cell r="B823" t="str">
            <v>H46631C</v>
          </cell>
          <cell r="D823">
            <v>3</v>
          </cell>
        </row>
        <row r="824">
          <cell r="B824" t="str">
            <v>H46631D</v>
          </cell>
          <cell r="D824">
            <v>3</v>
          </cell>
        </row>
        <row r="825">
          <cell r="B825" t="str">
            <v>H46631E</v>
          </cell>
          <cell r="D825">
            <v>5</v>
          </cell>
        </row>
        <row r="826">
          <cell r="B826" t="str">
            <v>H46631E</v>
          </cell>
          <cell r="D826">
            <v>5</v>
          </cell>
        </row>
        <row r="827">
          <cell r="B827" t="str">
            <v>H46631F</v>
          </cell>
          <cell r="D827">
            <v>4</v>
          </cell>
        </row>
        <row r="828">
          <cell r="B828" t="str">
            <v>H46631G</v>
          </cell>
          <cell r="D828">
            <v>3</v>
          </cell>
        </row>
        <row r="829">
          <cell r="B829" t="str">
            <v>H46631H</v>
          </cell>
          <cell r="D829">
            <v>7</v>
          </cell>
        </row>
        <row r="830">
          <cell r="B830" t="str">
            <v>H46681A</v>
          </cell>
          <cell r="D830">
            <v>3</v>
          </cell>
        </row>
        <row r="831">
          <cell r="B831" t="str">
            <v>H46681C</v>
          </cell>
          <cell r="D831">
            <v>2</v>
          </cell>
        </row>
        <row r="832">
          <cell r="B832" t="str">
            <v>H46701C</v>
          </cell>
          <cell r="D832">
            <v>18</v>
          </cell>
        </row>
        <row r="833">
          <cell r="B833" t="str">
            <v>H46701D</v>
          </cell>
          <cell r="D833">
            <v>1</v>
          </cell>
        </row>
        <row r="834">
          <cell r="B834" t="str">
            <v>H46701D</v>
          </cell>
          <cell r="D834">
            <v>22</v>
          </cell>
        </row>
        <row r="835">
          <cell r="B835" t="str">
            <v>H46701E</v>
          </cell>
          <cell r="D835">
            <v>7</v>
          </cell>
        </row>
        <row r="836">
          <cell r="B836" t="str">
            <v>H46701E</v>
          </cell>
          <cell r="D836">
            <v>4</v>
          </cell>
        </row>
        <row r="837">
          <cell r="B837" t="str">
            <v>H46701M</v>
          </cell>
          <cell r="D837">
            <v>1</v>
          </cell>
        </row>
        <row r="838">
          <cell r="B838" t="str">
            <v>H46701M</v>
          </cell>
          <cell r="D838">
            <v>7</v>
          </cell>
        </row>
        <row r="839">
          <cell r="B839" t="str">
            <v>H46701N</v>
          </cell>
          <cell r="D839">
            <v>4</v>
          </cell>
        </row>
        <row r="840">
          <cell r="B840" t="str">
            <v>H46701P</v>
          </cell>
          <cell r="D840">
            <v>10</v>
          </cell>
        </row>
        <row r="841">
          <cell r="B841" t="str">
            <v>H46701R</v>
          </cell>
          <cell r="D841">
            <v>1</v>
          </cell>
        </row>
        <row r="842">
          <cell r="B842" t="str">
            <v>H46701R</v>
          </cell>
          <cell r="D842">
            <v>30</v>
          </cell>
        </row>
        <row r="843">
          <cell r="B843" t="str">
            <v>H4700LE</v>
          </cell>
          <cell r="D843">
            <v>12</v>
          </cell>
        </row>
        <row r="844">
          <cell r="B844" t="str">
            <v>H4700LT</v>
          </cell>
          <cell r="D844">
            <v>10</v>
          </cell>
        </row>
        <row r="845">
          <cell r="B845" t="str">
            <v>H4700LW</v>
          </cell>
          <cell r="D845">
            <v>5</v>
          </cell>
        </row>
        <row r="846">
          <cell r="B846" t="str">
            <v>H4700NG</v>
          </cell>
          <cell r="D846">
            <v>57</v>
          </cell>
        </row>
        <row r="847">
          <cell r="B847" t="str">
            <v>H4700NH</v>
          </cell>
          <cell r="D847">
            <v>4</v>
          </cell>
        </row>
        <row r="848">
          <cell r="B848" t="str">
            <v>H4700NH</v>
          </cell>
          <cell r="D848">
            <v>1</v>
          </cell>
        </row>
        <row r="849">
          <cell r="B849" t="str">
            <v>H4700TH</v>
          </cell>
          <cell r="D849">
            <v>7</v>
          </cell>
        </row>
        <row r="850">
          <cell r="B850" t="str">
            <v>H4700TH</v>
          </cell>
          <cell r="D850">
            <v>11</v>
          </cell>
        </row>
        <row r="851">
          <cell r="B851" t="str">
            <v>H4700TH</v>
          </cell>
          <cell r="D851">
            <v>16</v>
          </cell>
        </row>
        <row r="852">
          <cell r="B852" t="str">
            <v>H4700TH</v>
          </cell>
          <cell r="D852">
            <v>20</v>
          </cell>
        </row>
        <row r="853">
          <cell r="B853" t="str">
            <v>H4700TH</v>
          </cell>
          <cell r="D853">
            <v>4</v>
          </cell>
        </row>
        <row r="854">
          <cell r="B854" t="str">
            <v>H4700TH</v>
          </cell>
          <cell r="D854">
            <v>2</v>
          </cell>
        </row>
        <row r="855">
          <cell r="B855" t="str">
            <v>H4700TH</v>
          </cell>
          <cell r="D855">
            <v>6</v>
          </cell>
        </row>
        <row r="856">
          <cell r="B856" t="str">
            <v>H4700TJ</v>
          </cell>
          <cell r="D856">
            <v>15</v>
          </cell>
        </row>
        <row r="857">
          <cell r="B857" t="str">
            <v>H4700TJ</v>
          </cell>
          <cell r="D857">
            <v>30</v>
          </cell>
        </row>
        <row r="858">
          <cell r="B858" t="str">
            <v>H4700TJ</v>
          </cell>
          <cell r="D858">
            <v>10</v>
          </cell>
        </row>
        <row r="859">
          <cell r="B859" t="str">
            <v>H4700TN</v>
          </cell>
          <cell r="D859">
            <v>18</v>
          </cell>
        </row>
        <row r="860">
          <cell r="B860" t="str">
            <v>H4700TN</v>
          </cell>
          <cell r="D860">
            <v>12</v>
          </cell>
        </row>
        <row r="861">
          <cell r="B861" t="str">
            <v>H4700TN</v>
          </cell>
          <cell r="D861">
            <v>4</v>
          </cell>
        </row>
        <row r="862">
          <cell r="B862" t="str">
            <v>H4700TN</v>
          </cell>
          <cell r="D862">
            <v>7</v>
          </cell>
        </row>
        <row r="863">
          <cell r="B863" t="str">
            <v>H4700TN</v>
          </cell>
          <cell r="D863">
            <v>20</v>
          </cell>
        </row>
        <row r="864">
          <cell r="B864" t="str">
            <v>H4701SC</v>
          </cell>
          <cell r="D864">
            <v>82</v>
          </cell>
        </row>
        <row r="865">
          <cell r="B865" t="str">
            <v>H4717MP</v>
          </cell>
          <cell r="D865">
            <v>1</v>
          </cell>
        </row>
        <row r="866">
          <cell r="B866" t="str">
            <v>H4800MH</v>
          </cell>
          <cell r="D866">
            <v>6</v>
          </cell>
        </row>
        <row r="867">
          <cell r="B867" t="str">
            <v>H4800MH</v>
          </cell>
          <cell r="D867">
            <v>4</v>
          </cell>
        </row>
        <row r="868">
          <cell r="B868" t="str">
            <v>H4800PA</v>
          </cell>
          <cell r="D868">
            <v>14</v>
          </cell>
        </row>
        <row r="869">
          <cell r="B869" t="str">
            <v>H4800PB</v>
          </cell>
          <cell r="D869">
            <v>30</v>
          </cell>
        </row>
        <row r="870">
          <cell r="B870" t="str">
            <v>H4800PB</v>
          </cell>
          <cell r="D870">
            <v>7</v>
          </cell>
        </row>
        <row r="871">
          <cell r="B871" t="str">
            <v>H4800PB</v>
          </cell>
          <cell r="D871">
            <v>3</v>
          </cell>
        </row>
        <row r="872">
          <cell r="B872" t="str">
            <v>H4800PC</v>
          </cell>
          <cell r="D872">
            <v>3</v>
          </cell>
        </row>
        <row r="873">
          <cell r="B873" t="str">
            <v>H4800PK</v>
          </cell>
          <cell r="D873">
            <v>35</v>
          </cell>
        </row>
        <row r="874">
          <cell r="B874" t="str">
            <v>H4800PK</v>
          </cell>
          <cell r="D874">
            <v>10</v>
          </cell>
        </row>
        <row r="875">
          <cell r="B875" t="str">
            <v>H4812JB</v>
          </cell>
          <cell r="D875">
            <v>1</v>
          </cell>
        </row>
        <row r="876">
          <cell r="B876" t="str">
            <v>H4814JB</v>
          </cell>
          <cell r="D876">
            <v>1</v>
          </cell>
        </row>
        <row r="877">
          <cell r="B877" t="str">
            <v>H4820KC</v>
          </cell>
          <cell r="D877">
            <v>6</v>
          </cell>
        </row>
        <row r="878">
          <cell r="B878" t="str">
            <v>H4820KC</v>
          </cell>
          <cell r="D878">
            <v>1</v>
          </cell>
        </row>
        <row r="879">
          <cell r="B879" t="str">
            <v>H4820KC</v>
          </cell>
          <cell r="D879">
            <v>14</v>
          </cell>
        </row>
        <row r="880">
          <cell r="B880" t="str">
            <v>H4820KC</v>
          </cell>
          <cell r="D880">
            <v>8</v>
          </cell>
        </row>
        <row r="881">
          <cell r="B881" t="str">
            <v>H4820KK</v>
          </cell>
          <cell r="D881">
            <v>4</v>
          </cell>
        </row>
        <row r="882">
          <cell r="B882" t="str">
            <v>H4820KL</v>
          </cell>
          <cell r="D882">
            <v>4</v>
          </cell>
        </row>
        <row r="883">
          <cell r="B883" t="str">
            <v>H4830JB</v>
          </cell>
          <cell r="D883">
            <v>7</v>
          </cell>
        </row>
        <row r="884">
          <cell r="B884" t="str">
            <v>H4830JC</v>
          </cell>
          <cell r="D884">
            <v>16</v>
          </cell>
        </row>
        <row r="885">
          <cell r="B885" t="str">
            <v>H4830JD</v>
          </cell>
          <cell r="D885">
            <v>6</v>
          </cell>
        </row>
        <row r="886">
          <cell r="B886" t="str">
            <v>H4830JE</v>
          </cell>
          <cell r="D886">
            <v>11</v>
          </cell>
        </row>
        <row r="887">
          <cell r="B887" t="str">
            <v>H4830JE</v>
          </cell>
          <cell r="D887">
            <v>2</v>
          </cell>
        </row>
        <row r="888">
          <cell r="B888" t="str">
            <v>H4830JE</v>
          </cell>
          <cell r="D888">
            <v>68</v>
          </cell>
        </row>
        <row r="889">
          <cell r="B889" t="str">
            <v>H4830JE</v>
          </cell>
          <cell r="D889">
            <v>1</v>
          </cell>
        </row>
        <row r="890">
          <cell r="B890" t="str">
            <v>H4830JS</v>
          </cell>
          <cell r="D890">
            <v>7</v>
          </cell>
        </row>
        <row r="891">
          <cell r="B891" t="str">
            <v>H4830JS</v>
          </cell>
          <cell r="D891">
            <v>2</v>
          </cell>
        </row>
        <row r="892">
          <cell r="B892" t="str">
            <v>H4830JS</v>
          </cell>
          <cell r="D892">
            <v>2</v>
          </cell>
        </row>
        <row r="893">
          <cell r="B893" t="str">
            <v>H4830JW</v>
          </cell>
          <cell r="D893">
            <v>7</v>
          </cell>
        </row>
        <row r="894">
          <cell r="B894" t="str">
            <v>H4830JY</v>
          </cell>
          <cell r="D894">
            <v>7</v>
          </cell>
        </row>
        <row r="895">
          <cell r="B895" t="str">
            <v>H4830JZ</v>
          </cell>
          <cell r="D895">
            <v>7</v>
          </cell>
        </row>
        <row r="896">
          <cell r="B896" t="str">
            <v>H4830KJ</v>
          </cell>
          <cell r="D896">
            <v>1</v>
          </cell>
        </row>
        <row r="897">
          <cell r="B897" t="str">
            <v>H4830KM</v>
          </cell>
          <cell r="D897">
            <v>2</v>
          </cell>
        </row>
        <row r="898">
          <cell r="B898" t="str">
            <v>H4830LG</v>
          </cell>
          <cell r="D898">
            <v>2</v>
          </cell>
        </row>
        <row r="899">
          <cell r="B899" t="str">
            <v>H4840JC</v>
          </cell>
          <cell r="D899">
            <v>5</v>
          </cell>
        </row>
        <row r="900">
          <cell r="B900" t="str">
            <v>H4840JH</v>
          </cell>
          <cell r="D900">
            <v>9</v>
          </cell>
        </row>
        <row r="901">
          <cell r="B901" t="str">
            <v>H4840JH</v>
          </cell>
          <cell r="D901">
            <v>4</v>
          </cell>
        </row>
        <row r="902">
          <cell r="B902" t="str">
            <v>H4840JH</v>
          </cell>
          <cell r="D902">
            <v>14</v>
          </cell>
        </row>
        <row r="903">
          <cell r="B903" t="str">
            <v>H4840JY</v>
          </cell>
          <cell r="D903">
            <v>7</v>
          </cell>
        </row>
        <row r="904">
          <cell r="B904" t="str">
            <v>H4840JY</v>
          </cell>
          <cell r="D904">
            <v>1</v>
          </cell>
        </row>
        <row r="905">
          <cell r="B905" t="str">
            <v>H4901PB</v>
          </cell>
          <cell r="D905">
            <v>5</v>
          </cell>
        </row>
        <row r="906">
          <cell r="B906" t="str">
            <v>H4901PB</v>
          </cell>
          <cell r="D906">
            <v>2</v>
          </cell>
        </row>
        <row r="907">
          <cell r="B907" t="str">
            <v>H4901PB</v>
          </cell>
          <cell r="D907">
            <v>1</v>
          </cell>
        </row>
        <row r="908">
          <cell r="B908" t="str">
            <v>H4901PB</v>
          </cell>
          <cell r="D908">
            <v>5</v>
          </cell>
        </row>
        <row r="909">
          <cell r="B909" t="str">
            <v>H4901PC</v>
          </cell>
          <cell r="D909">
            <v>15</v>
          </cell>
        </row>
        <row r="910">
          <cell r="B910" t="str">
            <v>H4901PC</v>
          </cell>
          <cell r="D910">
            <v>1</v>
          </cell>
        </row>
        <row r="911">
          <cell r="B911" t="str">
            <v>H4901PC</v>
          </cell>
          <cell r="D911">
            <v>1</v>
          </cell>
        </row>
        <row r="912">
          <cell r="B912" t="str">
            <v>H4901PC</v>
          </cell>
          <cell r="D912">
            <v>15</v>
          </cell>
        </row>
        <row r="913">
          <cell r="B913" t="str">
            <v>H4901PC</v>
          </cell>
          <cell r="D913">
            <v>17</v>
          </cell>
        </row>
        <row r="914">
          <cell r="B914" t="str">
            <v>H4901PE</v>
          </cell>
          <cell r="D914">
            <v>15</v>
          </cell>
        </row>
        <row r="915">
          <cell r="B915" t="str">
            <v>H4901PE</v>
          </cell>
          <cell r="D915">
            <v>15</v>
          </cell>
        </row>
        <row r="916">
          <cell r="B916" t="str">
            <v>H4901PE</v>
          </cell>
          <cell r="D916">
            <v>2</v>
          </cell>
        </row>
        <row r="917">
          <cell r="B917" t="str">
            <v>H4901PE</v>
          </cell>
          <cell r="D917">
            <v>1</v>
          </cell>
        </row>
        <row r="918">
          <cell r="B918" t="str">
            <v>H4901RA</v>
          </cell>
          <cell r="D918">
            <v>2</v>
          </cell>
        </row>
        <row r="919">
          <cell r="B919" t="str">
            <v>H4901RA</v>
          </cell>
          <cell r="D919">
            <v>9</v>
          </cell>
        </row>
        <row r="920">
          <cell r="B920" t="str">
            <v>H4901RA</v>
          </cell>
          <cell r="D920">
            <v>1</v>
          </cell>
        </row>
        <row r="921">
          <cell r="B921" t="str">
            <v>H4901SC</v>
          </cell>
          <cell r="D921">
            <v>35</v>
          </cell>
        </row>
        <row r="922">
          <cell r="B922" t="str">
            <v>H4990K</v>
          </cell>
          <cell r="D922">
            <v>1</v>
          </cell>
        </row>
        <row r="923">
          <cell r="B923" t="str">
            <v>H4990K</v>
          </cell>
          <cell r="D923">
            <v>1</v>
          </cell>
        </row>
        <row r="924">
          <cell r="B924" t="str">
            <v>H4990K</v>
          </cell>
          <cell r="D924">
            <v>1</v>
          </cell>
        </row>
        <row r="925">
          <cell r="B925" t="str">
            <v>H4990K</v>
          </cell>
          <cell r="D925">
            <v>1</v>
          </cell>
        </row>
        <row r="926">
          <cell r="B926" t="str">
            <v>H4990K</v>
          </cell>
          <cell r="D926">
            <v>1</v>
          </cell>
        </row>
        <row r="927">
          <cell r="B927" t="str">
            <v>H4999MP</v>
          </cell>
          <cell r="D927">
            <v>17</v>
          </cell>
        </row>
        <row r="928">
          <cell r="B928" t="str">
            <v>H4999MS</v>
          </cell>
          <cell r="D928">
            <v>19</v>
          </cell>
        </row>
        <row r="929">
          <cell r="B929" t="str">
            <v>H5000MD</v>
          </cell>
          <cell r="D929">
            <v>27</v>
          </cell>
        </row>
        <row r="930">
          <cell r="B930" t="str">
            <v>H5000MD</v>
          </cell>
          <cell r="D930">
            <v>1</v>
          </cell>
        </row>
        <row r="931">
          <cell r="B931" t="str">
            <v>H7348C</v>
          </cell>
          <cell r="D931">
            <v>4</v>
          </cell>
        </row>
        <row r="932">
          <cell r="B932" t="str">
            <v>H7348C</v>
          </cell>
          <cell r="D932">
            <v>2</v>
          </cell>
        </row>
        <row r="933">
          <cell r="B933" t="str">
            <v>H7364MC</v>
          </cell>
          <cell r="D933">
            <v>35</v>
          </cell>
        </row>
        <row r="934">
          <cell r="B934" t="str">
            <v>H7548C</v>
          </cell>
          <cell r="D934">
            <v>12</v>
          </cell>
        </row>
        <row r="935">
          <cell r="B935" t="str">
            <v>H7618C</v>
          </cell>
          <cell r="D935">
            <v>6</v>
          </cell>
        </row>
        <row r="936">
          <cell r="B936" t="str">
            <v>H7618E</v>
          </cell>
          <cell r="D936">
            <v>7</v>
          </cell>
        </row>
        <row r="937">
          <cell r="B937" t="str">
            <v>H7753MC</v>
          </cell>
          <cell r="D937">
            <v>36</v>
          </cell>
        </row>
        <row r="938">
          <cell r="B938" t="str">
            <v>L9310D</v>
          </cell>
          <cell r="D938">
            <v>5</v>
          </cell>
        </row>
        <row r="939">
          <cell r="B939" t="str">
            <v>L9311C</v>
          </cell>
          <cell r="D939">
            <v>7</v>
          </cell>
        </row>
        <row r="940">
          <cell r="B940" t="str">
            <v>L9409A</v>
          </cell>
          <cell r="D940">
            <v>24</v>
          </cell>
        </row>
        <row r="941">
          <cell r="B941" t="str">
            <v>L9409B</v>
          </cell>
          <cell r="D941">
            <v>2</v>
          </cell>
        </row>
        <row r="942">
          <cell r="B942" t="str">
            <v>L9426A</v>
          </cell>
          <cell r="D942">
            <v>26</v>
          </cell>
        </row>
        <row r="943">
          <cell r="B943" t="str">
            <v>L9431A</v>
          </cell>
          <cell r="D943">
            <v>57</v>
          </cell>
        </row>
        <row r="944">
          <cell r="B944" t="str">
            <v>L9432A</v>
          </cell>
          <cell r="D944">
            <v>9</v>
          </cell>
        </row>
        <row r="945">
          <cell r="B945" t="str">
            <v>L9433A</v>
          </cell>
          <cell r="D945">
            <v>18</v>
          </cell>
        </row>
        <row r="946">
          <cell r="B946" t="str">
            <v>L9435A</v>
          </cell>
          <cell r="D946">
            <v>3</v>
          </cell>
        </row>
        <row r="947">
          <cell r="B947" t="str">
            <v>L9435B</v>
          </cell>
          <cell r="D947">
            <v>3</v>
          </cell>
        </row>
        <row r="948">
          <cell r="B948" t="str">
            <v>L9436A</v>
          </cell>
          <cell r="D948">
            <v>10</v>
          </cell>
        </row>
        <row r="949">
          <cell r="B949" t="str">
            <v>L9437A</v>
          </cell>
          <cell r="D949">
            <v>3</v>
          </cell>
        </row>
        <row r="950">
          <cell r="B950" t="str">
            <v>L9438A</v>
          </cell>
          <cell r="D950">
            <v>9</v>
          </cell>
        </row>
        <row r="951">
          <cell r="B951" t="str">
            <v>L9439A</v>
          </cell>
          <cell r="D951">
            <v>1</v>
          </cell>
        </row>
        <row r="952">
          <cell r="B952" t="str">
            <v>L9506B</v>
          </cell>
          <cell r="D952">
            <v>3</v>
          </cell>
        </row>
        <row r="953">
          <cell r="B953" t="str">
            <v>NL11003</v>
          </cell>
          <cell r="D953">
            <v>10000</v>
          </cell>
        </row>
        <row r="954">
          <cell r="B954" t="str">
            <v>NW8310MF</v>
          </cell>
          <cell r="D954">
            <v>2</v>
          </cell>
        </row>
        <row r="955">
          <cell r="B955" t="str">
            <v>NW8310MF</v>
          </cell>
          <cell r="D955">
            <v>1</v>
          </cell>
        </row>
        <row r="956">
          <cell r="B956" t="str">
            <v>NW8310PJ</v>
          </cell>
          <cell r="D956">
            <v>35</v>
          </cell>
        </row>
        <row r="957">
          <cell r="B957" t="str">
            <v>NW8310PJ</v>
          </cell>
          <cell r="D957">
            <v>16</v>
          </cell>
        </row>
        <row r="958">
          <cell r="B958" t="str">
            <v>NW8310PJ</v>
          </cell>
          <cell r="D958">
            <v>1</v>
          </cell>
        </row>
        <row r="959">
          <cell r="B959" t="str">
            <v>NW8310PJ</v>
          </cell>
          <cell r="D959">
            <v>1</v>
          </cell>
        </row>
        <row r="960">
          <cell r="B960" t="str">
            <v>NW8310PJ</v>
          </cell>
          <cell r="D960">
            <v>1</v>
          </cell>
        </row>
        <row r="961">
          <cell r="B961" t="str">
            <v>NW8310PJ</v>
          </cell>
          <cell r="D961">
            <v>1</v>
          </cell>
        </row>
        <row r="962">
          <cell r="B962" t="str">
            <v>NW8310PJ</v>
          </cell>
          <cell r="D962">
            <v>3</v>
          </cell>
        </row>
        <row r="963">
          <cell r="B963" t="str">
            <v>NW8310PJ</v>
          </cell>
          <cell r="D963">
            <v>1</v>
          </cell>
        </row>
        <row r="964">
          <cell r="B964" t="str">
            <v>NW9506E</v>
          </cell>
          <cell r="D964">
            <v>2</v>
          </cell>
        </row>
        <row r="965">
          <cell r="B965" t="str">
            <v>NW9506E</v>
          </cell>
          <cell r="D965">
            <v>2</v>
          </cell>
        </row>
        <row r="966">
          <cell r="B966">
            <v>2235374</v>
          </cell>
          <cell r="D966">
            <v>24</v>
          </cell>
        </row>
        <row r="967">
          <cell r="B967">
            <v>2188125</v>
          </cell>
          <cell r="D967">
            <v>34</v>
          </cell>
        </row>
        <row r="968">
          <cell r="B968">
            <v>2166281</v>
          </cell>
          <cell r="D968">
            <v>30</v>
          </cell>
        </row>
        <row r="969">
          <cell r="B969">
            <v>2166104</v>
          </cell>
          <cell r="D969">
            <v>95</v>
          </cell>
        </row>
        <row r="970">
          <cell r="B970">
            <v>2138853</v>
          </cell>
          <cell r="D970">
            <v>10</v>
          </cell>
        </row>
        <row r="971">
          <cell r="B971">
            <v>2127661</v>
          </cell>
          <cell r="D971">
            <v>26</v>
          </cell>
        </row>
        <row r="972">
          <cell r="B972">
            <v>2115464</v>
          </cell>
          <cell r="D972">
            <v>60</v>
          </cell>
        </row>
        <row r="973">
          <cell r="B973">
            <v>2115462</v>
          </cell>
          <cell r="D973">
            <v>80</v>
          </cell>
        </row>
      </sheetData>
      <sheetData sheetId="2"/>
      <sheetData sheetId="3"/>
      <sheetData sheetId="4"/>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P&amp;L"/>
      <sheetName val="P&amp;L Analysis"/>
      <sheetName val="P&amp;L  analysis Health"/>
      <sheetName val="P&amp;L  analysis Bios"/>
      <sheetName val="P&amp;L  analysis Bios last year"/>
      <sheetName val="P&amp;L FX Analysis"/>
      <sheetName val="P&amp;L FX Analysis pr yr"/>
      <sheetName val="Detailed grp P+L"/>
      <sheetName val="IMG-P&amp;L"/>
      <sheetName val="Img-Sales"/>
      <sheetName val="APB-P&amp;L"/>
      <sheetName val="APB-Sales Old"/>
      <sheetName val="APB-Sales New"/>
      <sheetName val="Aeomica"/>
      <sheetName val="MICONST"/>
      <sheetName val="MICONSTACT"/>
      <sheetName val="Retrieve Act P &amp; L "/>
      <sheetName val="Retrieve Plan P &amp; L "/>
      <sheetName val="Retrieve Prior Yr P &amp; L"/>
      <sheetName val="FGMS"/>
      <sheetName val="MFG"/>
      <sheetName val="Fleet size"/>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 Page"/>
      <sheetName val="Financial Summary"/>
      <sheetName val="Sales to CM Est"/>
      <sheetName val="Base Cost Est"/>
      <sheetName val="Walk PY"/>
      <sheetName val="Walk OP"/>
      <sheetName val="Linearity and Security"/>
      <sheetName val="Price"/>
      <sheetName val="P&amp;L"/>
      <sheetName val="Revenue"/>
      <sheetName val="Full P&amp;L Walk"/>
      <sheetName val="Demo"/>
      <sheetName val="BC Analysis"/>
      <sheetName val="BC Input"/>
      <sheetName val="Full P&amp;L Walk PY"/>
      <sheetName val="Taiwan"/>
      <sheetName val="P&amp;L Analysis"/>
      <sheetName val="CRITERIA1"/>
    </sheetNames>
    <sheetDataSet>
      <sheetData sheetId="0" refreshError="1"/>
      <sheetData sheetId="1" refreshError="1">
        <row r="6">
          <cell r="C6">
            <v>1.9884999999999999</v>
          </cell>
        </row>
        <row r="7">
          <cell r="C7">
            <v>1.9428163104092018</v>
          </cell>
        </row>
        <row r="8">
          <cell r="C8">
            <v>1.8231600796681291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VP8 - Capital Labor reclass - L"/>
      <sheetName val="Cap Units Booked"/>
      <sheetName val="Config"/>
    </sheetNames>
    <sheetDataSet>
      <sheetData sheetId="0" refreshError="1"/>
      <sheetData sheetId="1">
        <row r="4">
          <cell r="A4" t="str">
            <v>G/L acct</v>
          </cell>
          <cell r="B4" t="str">
            <v>Amount Dr</v>
          </cell>
          <cell r="C4" t="str">
            <v>Amount Cr</v>
          </cell>
        </row>
        <row r="5">
          <cell r="A5">
            <v>87101760</v>
          </cell>
        </row>
        <row r="6">
          <cell r="A6">
            <v>71021760</v>
          </cell>
        </row>
        <row r="43">
          <cell r="A43" t="str">
            <v>Total</v>
          </cell>
        </row>
      </sheetData>
      <sheetData sheetId="2"/>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y Toolbox"/>
      <sheetName val="Summary"/>
      <sheetName val="Sensitivity Buffer"/>
      <sheetName val="Service1"/>
      <sheetName val="Run Off --&gt;"/>
      <sheetName val="RunOff General Input"/>
      <sheetName val="RunOff Input"/>
      <sheetName val="Form Source"/>
      <sheetName val="Input Interface"/>
      <sheetName val="Input Summary"/>
      <sheetName val="Lease Existing"/>
      <sheetName val="Lease New"/>
      <sheetName val="Loan Existing"/>
      <sheetName val="Loan New"/>
      <sheetName val="Losses AND VAT"/>
      <sheetName val="Existing Business Summary"/>
      <sheetName val="New Business Summary"/>
      <sheetName val="NEA - ENI - ANI"/>
      <sheetName val="P&amp;L"/>
      <sheetName val="P&amp;L Walk"/>
      <sheetName val="P&amp;L By Product"/>
      <sheetName val="Lease Auto Direct"/>
      <sheetName val="Lease Auto Direct adj"/>
      <sheetName val="Risk Portfolio"/>
      <sheetName val="Loan New Direct"/>
      <sheetName val="Loan Used Direct"/>
      <sheetName val="Lease Trucks Direct"/>
      <sheetName val="Lease Auto InDirect"/>
      <sheetName val="Lease Trucks InDirect"/>
      <sheetName val="Lease Auto InDirect adj"/>
      <sheetName val="Loan New InDirect"/>
      <sheetName val="Loan Used InDirect"/>
      <sheetName val="Input Page"/>
    </sheetNames>
    <sheetDataSet>
      <sheetData sheetId="0"/>
      <sheetData sheetId="1"/>
      <sheetData sheetId="2"/>
      <sheetData sheetId="3"/>
      <sheetData sheetId="4"/>
      <sheetData sheetId="5"/>
      <sheetData sheetId="6"/>
      <sheetData sheetId="7"/>
      <sheetData sheetId="8">
        <row r="4">
          <cell r="D4" t="str">
            <v>2004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Base Cost"/>
      <sheetName val="Base Cost Details"/>
      <sheetName val="Current Year to Date"/>
      <sheetName val="US Dist P&amp;L Summary"/>
      <sheetName val="Lunar P&amp;L"/>
      <sheetName val="FX"/>
      <sheetName val="Total Asia"/>
      <sheetName val="Volume and Price Calc"/>
      <sheetName val="Walk OP"/>
      <sheetName val="Walk PYa"/>
      <sheetName val="Walk PQ"/>
      <sheetName val="HQ"/>
      <sheetName val="Region"/>
      <sheetName val="Japan"/>
      <sheetName val="China"/>
      <sheetName val="India"/>
      <sheetName val="Korea"/>
      <sheetName val="ANZ"/>
      <sheetName val="SEA"/>
      <sheetName val="Taiwan"/>
      <sheetName val="S&amp;I Sum"/>
      <sheetName val="Manufacturing Variance"/>
      <sheetName val="Asia Summary"/>
      <sheetName val="Input Interface"/>
    </sheetNames>
    <sheetDataSet>
      <sheetData sheetId="0" refreshError="1"/>
      <sheetData sheetId="1" refreshError="1"/>
      <sheetData sheetId="2" refreshError="1"/>
      <sheetData sheetId="3" refreshError="1"/>
      <sheetData sheetId="4" refreshError="1"/>
      <sheetData sheetId="5" refreshError="1"/>
      <sheetData sheetId="6" refreshError="1">
        <row r="1">
          <cell r="B1">
            <v>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d - EMD"/>
      <sheetName val="Unit Counts-Topeka"/>
      <sheetName val="Unit Counts-West B"/>
      <sheetName val="Unit Counts-Off Property"/>
      <sheetName val="Owned - GP60"/>
      <sheetName val="Owned - GP60M"/>
      <sheetName val="Owned - SD40-2"/>
      <sheetName val="BNLC - SD60M"/>
      <sheetName val="BNLEASING-SD60M"/>
      <sheetName val="Leased - SD60M"/>
      <sheetName val="Topeka - ClassI(4)"/>
      <sheetName val="West Burlington-ClassI(4)PPE17"/>
      <sheetName val="West Burlington-ClassI(4)PPE19"/>
      <sheetName val="West Burl - ClassI(4) Lease"/>
      <sheetName val="West Burl - Class II(4)Lease"/>
      <sheetName val="West Burlington - Class II(4)"/>
      <sheetName val="Topeka - Class II (6LHP)"/>
      <sheetName val="West Burl - ClassII(6HHP) Lease"/>
    </sheetNames>
    <sheetDataSet>
      <sheetData sheetId="0">
        <row r="2">
          <cell r="M2" t="str">
            <v>RAS</v>
          </cell>
          <cell r="N2" t="str">
            <v>AAC</v>
          </cell>
        </row>
        <row r="3">
          <cell r="C3">
            <v>36677.440017245368</v>
          </cell>
          <cell r="M3" t="str">
            <v>MLC</v>
          </cell>
          <cell r="N3" t="str">
            <v>CAE</v>
          </cell>
        </row>
        <row r="4">
          <cell r="C4">
            <v>36677.440017245368</v>
          </cell>
          <cell r="M4" t="str">
            <v>RRL</v>
          </cell>
          <cell r="N4" t="str">
            <v>CNH</v>
          </cell>
        </row>
        <row r="5">
          <cell r="H5" t="str">
            <v>FORM 2238 STD.</v>
          </cell>
          <cell r="M5" t="str">
            <v>KPD</v>
          </cell>
          <cell r="N5" t="str">
            <v>MAN</v>
          </cell>
        </row>
        <row r="6">
          <cell r="H6" t="str">
            <v>Santa Fe</v>
          </cell>
        </row>
        <row r="7">
          <cell r="B7" t="str">
            <v>May 1, 2000</v>
          </cell>
          <cell r="H7" t="str">
            <v>MEMORANDUM BILL</v>
          </cell>
          <cell r="L7" t="str">
            <v xml:space="preserve">  Recorded In </v>
          </cell>
          <cell r="N7" t="str">
            <v>April, 2000</v>
          </cell>
        </row>
        <row r="8">
          <cell r="C8" t="str">
            <v>(Date)</v>
          </cell>
        </row>
        <row r="11">
          <cell r="B11" t="str">
            <v xml:space="preserve">   To capitalize the labor cost of 3 EMD Oakway locomotives overhauled in April.</v>
          </cell>
        </row>
        <row r="12">
          <cell r="G12" t="str">
            <v xml:space="preserve"> </v>
          </cell>
        </row>
        <row r="13">
          <cell r="E13" t="str">
            <v>EMD 9014</v>
          </cell>
          <cell r="G13" t="str">
            <v>EMD 9083</v>
          </cell>
        </row>
        <row r="14">
          <cell r="E14" t="str">
            <v>EMD 9022</v>
          </cell>
        </row>
        <row r="16">
          <cell r="N16" t="str">
            <v xml:space="preserve"> </v>
          </cell>
        </row>
        <row r="18">
          <cell r="M18" t="str">
            <v>Total</v>
          </cell>
          <cell r="N18">
            <v>217065.74931525</v>
          </cell>
        </row>
        <row r="20">
          <cell r="B20" t="str">
            <v>Dept No</v>
          </cell>
          <cell r="D20" t="str">
            <v>Audit No</v>
          </cell>
        </row>
        <row r="21">
          <cell r="G21" t="str">
            <v>Angi Coleman</v>
          </cell>
          <cell r="L21" t="str">
            <v>Jill Dierking</v>
          </cell>
        </row>
        <row r="22">
          <cell r="G22" t="str">
            <v xml:space="preserve">   Approved Originating Dept</v>
          </cell>
          <cell r="J22" t="str">
            <v xml:space="preserve"> </v>
          </cell>
          <cell r="L22" t="str">
            <v xml:space="preserve">  Approved by Accounting Office</v>
          </cell>
        </row>
        <row r="24">
          <cell r="H24" t="str">
            <v>DEBIT DISTRIBUTION</v>
          </cell>
        </row>
        <row r="25">
          <cell r="B25" t="str">
            <v>Co</v>
          </cell>
          <cell r="D25" t="str">
            <v>Cost</v>
          </cell>
          <cell r="E25" t="str">
            <v>Work</v>
          </cell>
          <cell r="I25" t="str">
            <v>Authority/SubLedger</v>
          </cell>
          <cell r="L25" t="str">
            <v>PPE</v>
          </cell>
          <cell r="M25" t="str">
            <v>Special</v>
          </cell>
        </row>
        <row r="26">
          <cell r="B26" t="str">
            <v>Code</v>
          </cell>
          <cell r="C26" t="str">
            <v>Acct</v>
          </cell>
          <cell r="D26" t="str">
            <v>Class</v>
          </cell>
          <cell r="E26" t="str">
            <v>Reason</v>
          </cell>
          <cell r="F26" t="str">
            <v>Center</v>
          </cell>
          <cell r="G26" t="str">
            <v>Location</v>
          </cell>
          <cell r="H26" t="str">
            <v>Type</v>
          </cell>
          <cell r="I26" t="str">
            <v>Number</v>
          </cell>
          <cell r="J26" t="str">
            <v>Year</v>
          </cell>
          <cell r="L26" t="str">
            <v>Code</v>
          </cell>
          <cell r="M26" t="str">
            <v>Data</v>
          </cell>
          <cell r="N26" t="str">
            <v>Amount</v>
          </cell>
        </row>
        <row r="27">
          <cell r="B27" t="str">
            <v>(2)</v>
          </cell>
          <cell r="C27" t="str">
            <v>(4)</v>
          </cell>
          <cell r="D27" t="str">
            <v>(3)</v>
          </cell>
          <cell r="E27" t="str">
            <v>(3)</v>
          </cell>
          <cell r="F27" t="str">
            <v>(5)</v>
          </cell>
          <cell r="G27" t="str">
            <v>(6)</v>
          </cell>
          <cell r="H27" t="str">
            <v>(1)</v>
          </cell>
          <cell r="I27" t="str">
            <v>(4)</v>
          </cell>
          <cell r="J27" t="str">
            <v>(2)</v>
          </cell>
          <cell r="K27" t="str">
            <v>(10)</v>
          </cell>
          <cell r="L27" t="str">
            <v>(4)</v>
          </cell>
          <cell r="M27" t="str">
            <v>(10)</v>
          </cell>
        </row>
        <row r="28">
          <cell r="B28" t="str">
            <v>01</v>
          </cell>
          <cell r="C28">
            <v>3920</v>
          </cell>
          <cell r="D28">
            <v>974</v>
          </cell>
          <cell r="E28" t="str">
            <v>000</v>
          </cell>
          <cell r="F28">
            <v>80518</v>
          </cell>
          <cell r="G28">
            <v>503001</v>
          </cell>
          <cell r="H28" t="str">
            <v>A</v>
          </cell>
          <cell r="I28" t="str">
            <v>0002</v>
          </cell>
          <cell r="J28">
            <v>64</v>
          </cell>
          <cell r="L28">
            <v>9917</v>
          </cell>
          <cell r="N28">
            <v>68475</v>
          </cell>
        </row>
        <row r="29">
          <cell r="B29" t="str">
            <v>01</v>
          </cell>
          <cell r="C29">
            <v>3920</v>
          </cell>
          <cell r="D29">
            <v>974</v>
          </cell>
          <cell r="E29" t="str">
            <v>000</v>
          </cell>
          <cell r="F29">
            <v>80518</v>
          </cell>
          <cell r="G29">
            <v>503001</v>
          </cell>
          <cell r="H29" t="str">
            <v>A</v>
          </cell>
          <cell r="I29" t="str">
            <v>0002</v>
          </cell>
          <cell r="J29">
            <v>64</v>
          </cell>
          <cell r="L29">
            <v>9917</v>
          </cell>
          <cell r="N29">
            <v>19153.827000000001</v>
          </cell>
        </row>
        <row r="30">
          <cell r="B30" t="str">
            <v>01</v>
          </cell>
          <cell r="C30">
            <v>3920</v>
          </cell>
          <cell r="D30">
            <v>974</v>
          </cell>
          <cell r="E30" t="str">
            <v>000</v>
          </cell>
          <cell r="F30">
            <v>80518</v>
          </cell>
          <cell r="G30">
            <v>503001</v>
          </cell>
          <cell r="H30" t="str">
            <v>A</v>
          </cell>
          <cell r="I30" t="str">
            <v>0002</v>
          </cell>
          <cell r="J30">
            <v>64</v>
          </cell>
          <cell r="L30">
            <v>9917</v>
          </cell>
          <cell r="N30">
            <v>12976.012500000001</v>
          </cell>
        </row>
        <row r="31">
          <cell r="B31" t="str">
            <v>01</v>
          </cell>
          <cell r="C31">
            <v>3920</v>
          </cell>
          <cell r="D31">
            <v>974</v>
          </cell>
          <cell r="E31" t="str">
            <v>000</v>
          </cell>
          <cell r="F31">
            <v>80518</v>
          </cell>
          <cell r="G31">
            <v>503001</v>
          </cell>
          <cell r="H31" t="str">
            <v>A</v>
          </cell>
          <cell r="I31" t="str">
            <v>0002</v>
          </cell>
          <cell r="J31">
            <v>64</v>
          </cell>
          <cell r="L31">
            <v>9917</v>
          </cell>
          <cell r="N31">
            <v>6847.5</v>
          </cell>
        </row>
        <row r="32">
          <cell r="B32" t="str">
            <v>01</v>
          </cell>
          <cell r="C32">
            <v>3920</v>
          </cell>
          <cell r="D32">
            <v>974</v>
          </cell>
          <cell r="E32" t="str">
            <v>000</v>
          </cell>
          <cell r="F32">
            <v>80518</v>
          </cell>
          <cell r="G32">
            <v>503001</v>
          </cell>
          <cell r="H32" t="str">
            <v>A</v>
          </cell>
          <cell r="I32" t="str">
            <v>0002</v>
          </cell>
          <cell r="J32">
            <v>64</v>
          </cell>
          <cell r="L32">
            <v>9917</v>
          </cell>
          <cell r="N32">
            <v>109613.40981524999</v>
          </cell>
        </row>
        <row r="43">
          <cell r="N43">
            <v>217065.74931525</v>
          </cell>
        </row>
        <row r="45">
          <cell r="H45" t="str">
            <v>CREDIT DISTRIBUTION</v>
          </cell>
        </row>
        <row r="46">
          <cell r="B46" t="str">
            <v>Co</v>
          </cell>
          <cell r="D46" t="str">
            <v>Cost</v>
          </cell>
          <cell r="E46" t="str">
            <v>Work</v>
          </cell>
          <cell r="I46" t="str">
            <v>Authority/SubLedger</v>
          </cell>
          <cell r="L46" t="str">
            <v>PPE</v>
          </cell>
          <cell r="M46" t="str">
            <v>Special</v>
          </cell>
        </row>
        <row r="47">
          <cell r="B47" t="str">
            <v>Code</v>
          </cell>
          <cell r="C47" t="str">
            <v>Acct</v>
          </cell>
          <cell r="D47" t="str">
            <v>Class</v>
          </cell>
          <cell r="E47" t="str">
            <v>Reason</v>
          </cell>
          <cell r="F47" t="str">
            <v>Center</v>
          </cell>
          <cell r="G47" t="str">
            <v>Location</v>
          </cell>
          <cell r="H47" t="str">
            <v>Type</v>
          </cell>
          <cell r="I47" t="str">
            <v>Number</v>
          </cell>
          <cell r="J47" t="str">
            <v>Year</v>
          </cell>
          <cell r="L47" t="str">
            <v>Code</v>
          </cell>
          <cell r="M47" t="str">
            <v>Data</v>
          </cell>
          <cell r="N47" t="str">
            <v>Amount</v>
          </cell>
        </row>
        <row r="48">
          <cell r="B48" t="str">
            <v>(2)</v>
          </cell>
          <cell r="C48" t="str">
            <v>(4)</v>
          </cell>
          <cell r="D48" t="str">
            <v>(3)</v>
          </cell>
          <cell r="E48" t="str">
            <v>(3)</v>
          </cell>
          <cell r="F48" t="str">
            <v>(5)</v>
          </cell>
          <cell r="G48" t="str">
            <v>(6)</v>
          </cell>
          <cell r="H48" t="str">
            <v>(1)</v>
          </cell>
          <cell r="I48" t="str">
            <v>(4)</v>
          </cell>
          <cell r="J48" t="str">
            <v>(2)</v>
          </cell>
          <cell r="K48" t="str">
            <v>(10)</v>
          </cell>
          <cell r="L48" t="str">
            <v>(4)</v>
          </cell>
          <cell r="M48" t="str">
            <v>(10)</v>
          </cell>
        </row>
        <row r="49">
          <cell r="B49" t="str">
            <v>01</v>
          </cell>
          <cell r="C49">
            <v>7100</v>
          </cell>
          <cell r="D49">
            <v>176</v>
          </cell>
          <cell r="E49">
            <v>531</v>
          </cell>
          <cell r="F49">
            <v>40235</v>
          </cell>
          <cell r="G49">
            <v>392009</v>
          </cell>
          <cell r="N49">
            <v>68475</v>
          </cell>
        </row>
        <row r="50">
          <cell r="B50" t="str">
            <v>01</v>
          </cell>
          <cell r="C50">
            <v>7100</v>
          </cell>
          <cell r="D50">
            <v>229</v>
          </cell>
          <cell r="E50">
            <v>531</v>
          </cell>
          <cell r="F50">
            <v>40235</v>
          </cell>
          <cell r="G50">
            <v>392009</v>
          </cell>
          <cell r="N50">
            <v>19153.827000000001</v>
          </cell>
        </row>
        <row r="51">
          <cell r="B51" t="str">
            <v>01</v>
          </cell>
          <cell r="C51">
            <v>7100</v>
          </cell>
          <cell r="D51">
            <v>232</v>
          </cell>
          <cell r="E51">
            <v>531</v>
          </cell>
          <cell r="F51">
            <v>40235</v>
          </cell>
          <cell r="G51">
            <v>392009</v>
          </cell>
          <cell r="N51">
            <v>12976.012500000001</v>
          </cell>
        </row>
        <row r="52">
          <cell r="B52" t="str">
            <v>01</v>
          </cell>
          <cell r="C52">
            <v>7100</v>
          </cell>
          <cell r="D52">
            <v>172</v>
          </cell>
          <cell r="E52">
            <v>531</v>
          </cell>
          <cell r="F52">
            <v>40235</v>
          </cell>
          <cell r="G52">
            <v>392009</v>
          </cell>
          <cell r="N52">
            <v>6847.5</v>
          </cell>
        </row>
        <row r="53">
          <cell r="B53" t="str">
            <v>01</v>
          </cell>
          <cell r="C53">
            <v>7108</v>
          </cell>
          <cell r="D53">
            <v>170</v>
          </cell>
          <cell r="E53">
            <v>959</v>
          </cell>
          <cell r="F53">
            <v>80511</v>
          </cell>
          <cell r="G53">
            <v>500000</v>
          </cell>
          <cell r="N53">
            <v>35114.373734747322</v>
          </cell>
        </row>
        <row r="54">
          <cell r="B54" t="str">
            <v>01</v>
          </cell>
          <cell r="C54">
            <v>7108</v>
          </cell>
          <cell r="D54">
            <v>229</v>
          </cell>
          <cell r="E54">
            <v>959</v>
          </cell>
          <cell r="F54">
            <v>80511</v>
          </cell>
          <cell r="G54">
            <v>500000</v>
          </cell>
          <cell r="N54">
            <v>8885.10275244693</v>
          </cell>
        </row>
        <row r="55">
          <cell r="B55" t="str">
            <v>01</v>
          </cell>
          <cell r="C55">
            <v>7108</v>
          </cell>
          <cell r="D55">
            <v>232</v>
          </cell>
          <cell r="E55">
            <v>959</v>
          </cell>
          <cell r="F55">
            <v>80511</v>
          </cell>
          <cell r="G55">
            <v>500000</v>
          </cell>
          <cell r="N55">
            <v>10221.715218319931</v>
          </cell>
        </row>
        <row r="56">
          <cell r="B56" t="str">
            <v>01</v>
          </cell>
          <cell r="C56">
            <v>7108</v>
          </cell>
          <cell r="D56">
            <v>351</v>
          </cell>
          <cell r="E56">
            <v>959</v>
          </cell>
          <cell r="F56">
            <v>80511</v>
          </cell>
          <cell r="G56">
            <v>500000</v>
          </cell>
          <cell r="N56">
            <v>953.22685083664794</v>
          </cell>
        </row>
        <row r="57">
          <cell r="B57" t="str">
            <v>01</v>
          </cell>
          <cell r="C57">
            <v>7108</v>
          </cell>
          <cell r="D57">
            <v>388</v>
          </cell>
          <cell r="E57">
            <v>959</v>
          </cell>
          <cell r="F57">
            <v>80511</v>
          </cell>
          <cell r="G57">
            <v>500000</v>
          </cell>
          <cell r="N57">
            <v>6485.9519719425807</v>
          </cell>
        </row>
        <row r="58">
          <cell r="B58" t="str">
            <v>01</v>
          </cell>
          <cell r="C58">
            <v>7108</v>
          </cell>
          <cell r="D58">
            <v>783</v>
          </cell>
          <cell r="E58">
            <v>959</v>
          </cell>
          <cell r="F58">
            <v>80511</v>
          </cell>
          <cell r="G58">
            <v>500000</v>
          </cell>
          <cell r="N58">
            <v>47953.042500000003</v>
          </cell>
        </row>
        <row r="64">
          <cell r="N64">
            <v>217065.75252829344</v>
          </cell>
        </row>
      </sheetData>
      <sheetData sheetId="1">
        <row r="2">
          <cell r="M2" t="str">
            <v>RAS</v>
          </cell>
        </row>
      </sheetData>
      <sheetData sheetId="2"/>
      <sheetData sheetId="3"/>
      <sheetData sheetId="4"/>
      <sheetData sheetId="5"/>
      <sheetData sheetId="6"/>
      <sheetData sheetId="7"/>
      <sheetData sheetId="8"/>
      <sheetData sheetId="9">
        <row r="2">
          <cell r="M2" t="str">
            <v>RAS</v>
          </cell>
        </row>
      </sheetData>
      <sheetData sheetId="10"/>
      <sheetData sheetId="11"/>
      <sheetData sheetId="12"/>
      <sheetData sheetId="13"/>
      <sheetData sheetId="14"/>
      <sheetData sheetId="15"/>
      <sheetData sheetId="16"/>
      <sheetData sheetId="1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Severity"/>
    </sheetNames>
    <definedNames>
      <definedName name="LLPModel"/>
    </defined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Database"/>
      <sheetName val="Factors"/>
      <sheetName val="Severity"/>
      <sheetName val="Investissements"/>
      <sheetName val="Extract_ES_Turbines"/>
      <sheetName val="UNITS"/>
      <sheetName val="prdty"/>
      <sheetName val="DATA"/>
      <sheetName val="#REF"/>
      <sheetName val="MCPH_M2"/>
    </sheetNames>
    <sheetDataSet>
      <sheetData sheetId="0"/>
      <sheetData sheetId="1"/>
      <sheetData sheetId="2"/>
      <sheetData sheetId="3" refreshError="1">
        <row r="59">
          <cell r="K59">
            <v>0</v>
          </cell>
        </row>
        <row r="60">
          <cell r="K60">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_2003"/>
      <sheetName val="Q4_2002"/>
      <sheetName val="Q4_2001"/>
      <sheetName val="Data"/>
      <sheetName val="Severity"/>
    </sheetNames>
    <sheetDataSet>
      <sheetData sheetId="0"/>
      <sheetData sheetId="1"/>
      <sheetData sheetId="2"/>
      <sheetData sheetId="3" refreshError="1">
        <row r="1">
          <cell r="D1" t="str">
            <v>Quarter 3, 2003PRIOR YEAR END TOTAL</v>
          </cell>
          <cell r="E1" t="str">
            <v>Quarter 3, 2003PRIOR QUARTER END TOTAL</v>
          </cell>
          <cell r="F1" t="str">
            <v>Quarter 3, 2003PRIOR MONTH TOTAL</v>
          </cell>
          <cell r="G1" t="str">
            <v>Quarter 3, 2003Credit Cards</v>
          </cell>
          <cell r="H1" t="str">
            <v>Quarter 3, 2003PLCC</v>
          </cell>
          <cell r="I1" t="str">
            <v>Quarter 3, 2003Personal Loans</v>
          </cell>
          <cell r="J1" t="str">
            <v>Quarter 3, 2003Auto Loans</v>
          </cell>
          <cell r="K1" t="str">
            <v>Quarter 3, 2003Auto Leases</v>
          </cell>
          <cell r="L1" t="str">
            <v>Quarter 3, 2003Residential Mtg Loans</v>
          </cell>
          <cell r="M1" t="str">
            <v>Quarter 3, 2003Sales Finance</v>
          </cell>
          <cell r="N1" t="str">
            <v>Quarter 3, 2003Insurance</v>
          </cell>
          <cell r="O1" t="str">
            <v>Quarter 3, 2003Other Consumer Leases</v>
          </cell>
          <cell r="P1" t="str">
            <v>Quarter 3, 2003Other Consumer</v>
          </cell>
          <cell r="Q1" t="str">
            <v>Quarter 3, 2003Comm Real Estate Loans</v>
          </cell>
          <cell r="R1" t="str">
            <v>Quarter 3, 2003Other Commercial Loans</v>
          </cell>
          <cell r="S1" t="str">
            <v>Quarter 3, 2003Other Commercial Leases</v>
          </cell>
          <cell r="T1" t="str">
            <v>Quarter 3, 2003TOTAL MONTH</v>
          </cell>
          <cell r="U1" t="str">
            <v>Quarter 3, 2003Variance to Prior month</v>
          </cell>
          <cell r="V1" t="str">
            <v>Quarter 3, 2003Variance to prior month %</v>
          </cell>
          <cell r="W1" t="str">
            <v>Quarter 3, 2003Prior month variance comments</v>
          </cell>
          <cell r="X1" t="str">
            <v>Quarter 3, 2003Variance to Prior Quarter End</v>
          </cell>
          <cell r="Y1" t="str">
            <v>Quarter 3, 2003Variance to Prior Qtr End %</v>
          </cell>
          <cell r="Z1" t="str">
            <v>Quarter 3, 2003Prior Quarter End Variance Comments</v>
          </cell>
          <cell r="AA1" t="str">
            <v>Quarter 3, 2003Variance to Prior Year End</v>
          </cell>
          <cell r="AB1" t="str">
            <v>Quarter 3, 2003Variance to Prior Year End %</v>
          </cell>
          <cell r="AC1" t="str">
            <v>Quarter 3, 2003Variance to Prior Year End Comments</v>
          </cell>
          <cell r="AD1" t="str">
            <v>Quarter 3, 2003Current Quarter End, Prior Year</v>
          </cell>
          <cell r="AE1" t="str">
            <v>Quarter 4, 2002PRIOR YEAR END TOTAL</v>
          </cell>
          <cell r="AF1" t="str">
            <v>Quarter 4, 2002PRIOR QUARTER END TOTAL</v>
          </cell>
          <cell r="AG1" t="str">
            <v>Quarter 4, 2002PRIOR MONTH TOTAL</v>
          </cell>
          <cell r="AH1" t="str">
            <v>Quarter 4, 2002Credit Cards</v>
          </cell>
          <cell r="AI1" t="str">
            <v>Quarter 4, 2002PLCC</v>
          </cell>
          <cell r="AJ1" t="str">
            <v>Quarter 4, 2002Personal Loans</v>
          </cell>
          <cell r="AK1" t="str">
            <v>Quarter 4, 2002Auto Loans</v>
          </cell>
          <cell r="AL1" t="str">
            <v>Quarter 4, 2002Auto Leases</v>
          </cell>
          <cell r="AM1" t="str">
            <v>Quarter 4, 2002Residential Mtg Loans</v>
          </cell>
          <cell r="AN1" t="str">
            <v>Quarter 4, 2002Sales Finance</v>
          </cell>
          <cell r="AO1" t="str">
            <v>Quarter 4, 2002Insurance</v>
          </cell>
          <cell r="AP1" t="str">
            <v>Quarter 4, 2002Other Consumer Leases</v>
          </cell>
          <cell r="AQ1" t="str">
            <v>Quarter 4, 2002Other Consumer</v>
          </cell>
          <cell r="AR1" t="str">
            <v>Quarter 4, 2002Comm Real Estate Loans</v>
          </cell>
          <cell r="AS1" t="str">
            <v>Quarter 4, 2002Other Commercial Loans</v>
          </cell>
          <cell r="AT1" t="str">
            <v>Quarter 4, 2002Other Commercial Leases</v>
          </cell>
          <cell r="AU1" t="str">
            <v>Quarter 4, 2002TOTAL MONTH</v>
          </cell>
          <cell r="AV1" t="str">
            <v>Quarter 4, 2002Variance to Prior month</v>
          </cell>
          <cell r="AW1" t="str">
            <v>Quarter 4, 2002Variance to prior month %</v>
          </cell>
          <cell r="AX1" t="str">
            <v>Quarter 4, 2002Prior month variance comments</v>
          </cell>
          <cell r="AY1" t="str">
            <v>Quarter 4, 2002Variance to Prior Quarter End</v>
          </cell>
          <cell r="AZ1" t="str">
            <v>Quarter 4, 2002Variance to Prior Qtr End %</v>
          </cell>
          <cell r="BA1" t="str">
            <v>Quarter 4, 2002Prior Quarter End Variance Comments</v>
          </cell>
          <cell r="BB1" t="str">
            <v>Quarter 4, 2002Variance to Prior Year End</v>
          </cell>
          <cell r="BC1" t="str">
            <v>Quarter 4, 2002Variance to Prior Year End %</v>
          </cell>
          <cell r="BD1" t="str">
            <v>Quarter 4, 2002Variance to Prior Year End Comments</v>
          </cell>
          <cell r="BE1" t="str">
            <v>Quarter 4, 2002Current Quarter End, Prior Year</v>
          </cell>
          <cell r="BF1" t="str">
            <v>Quarter 4, 2001PRIOR YEAR END TOTAL</v>
          </cell>
          <cell r="BG1" t="str">
            <v>Quarter 4, 2001PRIOR QUARTER END TOTAL</v>
          </cell>
          <cell r="BH1" t="str">
            <v>Quarter 4, 2001PRIOR MONTH TOTAL</v>
          </cell>
          <cell r="BI1" t="str">
            <v>Quarter 4, 2001Credit Cards</v>
          </cell>
          <cell r="BJ1" t="str">
            <v>Quarter 4, 2001PLCC</v>
          </cell>
          <cell r="BK1" t="str">
            <v>Quarter 4, 2001Personal Loans</v>
          </cell>
          <cell r="BL1" t="str">
            <v>Quarter 4, 2001Auto Loans</v>
          </cell>
          <cell r="BM1" t="str">
            <v>Quarter 4, 2001Auto Leases</v>
          </cell>
          <cell r="BN1" t="str">
            <v>Quarter 4, 2001Residential Mtg Loans</v>
          </cell>
          <cell r="BO1" t="str">
            <v>Quarter 4, 2001Sales Finance</v>
          </cell>
          <cell r="BP1" t="str">
            <v>Quarter 4, 2001Insurance</v>
          </cell>
          <cell r="BQ1" t="str">
            <v>Quarter 4, 2001Other Consumer Leases</v>
          </cell>
          <cell r="BR1" t="str">
            <v>Quarter 4, 2001Other Consumer</v>
          </cell>
          <cell r="BS1" t="str">
            <v>Quarter 4, 2001Comm Real Estate Loans</v>
          </cell>
          <cell r="BT1" t="str">
            <v>Quarter 4, 2001Other Commercial Loans</v>
          </cell>
          <cell r="BU1" t="str">
            <v>Quarter 4, 2001Other Commercial Leases</v>
          </cell>
          <cell r="BV1" t="str">
            <v>Quarter 4, 2001TOTAL MONTH</v>
          </cell>
          <cell r="BW1" t="str">
            <v>Quarter 4, 2001Variance to Prior month</v>
          </cell>
          <cell r="BX1" t="str">
            <v>Quarter 4, 2001Variance to prior month %</v>
          </cell>
          <cell r="BY1" t="str">
            <v>Quarter 4, 2001Prior month variance comments</v>
          </cell>
          <cell r="BZ1" t="str">
            <v>Quarter 4, 2001Variance to Prior Quarter End</v>
          </cell>
          <cell r="CA1" t="str">
            <v>Quarter 4, 2001Variance to Prior Qtr End %</v>
          </cell>
          <cell r="CB1" t="str">
            <v>Quarter 4, 2001Prior Quarter End Variance Comments</v>
          </cell>
          <cell r="CC1" t="str">
            <v>Quarter 4, 2001Variance to Prior Year End</v>
          </cell>
          <cell r="CD1" t="str">
            <v>Quarter 4, 2001Variance to Prior Year End %</v>
          </cell>
          <cell r="CE1" t="str">
            <v>Quarter 4, 2001Variance to Prior Year End Comments</v>
          </cell>
          <cell r="CF1" t="str">
            <v>Quarter 4, 2001Current Quarter End, Prior Year</v>
          </cell>
          <cell r="CG1" t="str">
            <v>Quarter 4, 2001</v>
          </cell>
          <cell r="CH1" t="str">
            <v>Quarter 4, 2001Prior Year</v>
          </cell>
        </row>
        <row r="5">
          <cell r="C5" t="str">
            <v>GCF FrancePlease Enter in 000s Local Currency, ALL INPUTS AS POSITIVES</v>
          </cell>
        </row>
        <row r="6">
          <cell r="C6" t="str">
            <v>GCF FranceCURRENCY PLEASE INPUT IN VARIANCE DESCRIPTION COLUMN</v>
          </cell>
        </row>
        <row r="7">
          <cell r="C7" t="str">
            <v>GCF FranceMONTH1</v>
          </cell>
        </row>
        <row r="8">
          <cell r="C8" t="str">
            <v>GCF FranceOn Balance Sheet - Month 1</v>
          </cell>
        </row>
        <row r="9">
          <cell r="C9" t="str">
            <v>GCF France  Month 3 GFR-Current</v>
          </cell>
        </row>
        <row r="10">
          <cell r="C10" t="str">
            <v>GCF France  Month 3 GFR Past Due 0-29</v>
          </cell>
        </row>
        <row r="11">
          <cell r="C11" t="str">
            <v>GCF France  Month 3 GFR - 30 -89</v>
          </cell>
        </row>
        <row r="12">
          <cell r="C12" t="str">
            <v>GCF France  Month 3 GFR 90-119</v>
          </cell>
        </row>
        <row r="13">
          <cell r="C13" t="str">
            <v>GCF France  Month 3 GFR 120-179</v>
          </cell>
        </row>
        <row r="14">
          <cell r="C14" t="str">
            <v>GCF France  Month 3 GFR 180-360</v>
          </cell>
        </row>
        <row r="15">
          <cell r="C15" t="str">
            <v>GCF France  Month 3 GFR Timing Adjustments</v>
          </cell>
        </row>
        <row r="16">
          <cell r="C16" t="str">
            <v>GCF France  Month 3 Gross Financing Receivables</v>
          </cell>
        </row>
        <row r="17">
          <cell r="C17" t="str">
            <v>GCF France  Month 3 Gross Write Offs</v>
          </cell>
        </row>
        <row r="18">
          <cell r="C18" t="str">
            <v>GCF France  Month 3 Recoveries Excluding Debt Sales</v>
          </cell>
        </row>
        <row r="19">
          <cell r="C19" t="str">
            <v>GCF France  Month 3 Debt Sales</v>
          </cell>
        </row>
        <row r="20">
          <cell r="C20" t="str">
            <v>GCF France  Month 3 Net write Offs</v>
          </cell>
        </row>
        <row r="21">
          <cell r="C21" t="str">
            <v>GCF France  Month 3 GFR per CDR</v>
          </cell>
        </row>
        <row r="22">
          <cell r="C22" t="str">
            <v>GCF France  Month 3 Edit Check</v>
          </cell>
        </row>
        <row r="23">
          <cell r="C23" t="str">
            <v>GCF FranceAllowOthRecv-Recoveries</v>
          </cell>
        </row>
        <row r="24">
          <cell r="C24" t="str">
            <v>GCF FranceProvLosses-Corp-Recoveries</v>
          </cell>
        </row>
        <row r="25">
          <cell r="C25" t="str">
            <v>GCF FranceAllowInsRec--Recoveries</v>
          </cell>
        </row>
        <row r="26">
          <cell r="C26" t="str">
            <v>GCF FranceAG: Recoveries (Meas)</v>
          </cell>
        </row>
        <row r="27">
          <cell r="C27" t="str">
            <v>GCF FranceRecoveries</v>
          </cell>
        </row>
        <row r="28">
          <cell r="C28" t="str">
            <v>Auto France OverseasBusiness/Legal Entity:</v>
          </cell>
        </row>
        <row r="29">
          <cell r="C29" t="str">
            <v>Auto France OverseasPlease Enter in 000s Local Currency, ALL INPUTS AS POSITIVES</v>
          </cell>
        </row>
        <row r="30">
          <cell r="C30" t="str">
            <v>Auto France OverseasCURRENCY PLEASE INPUT IN VARIANCE DESCRIPTION COLUMN</v>
          </cell>
        </row>
        <row r="31">
          <cell r="C31" t="str">
            <v>Auto France OverseasMONTH1</v>
          </cell>
        </row>
        <row r="32">
          <cell r="C32" t="str">
            <v>Auto France OverseasOn Balance Sheet - Month 1</v>
          </cell>
        </row>
        <row r="33">
          <cell r="C33" t="str">
            <v>Auto France Overseas  Month 3 GFR-Current</v>
          </cell>
        </row>
        <row r="34">
          <cell r="C34" t="str">
            <v>Auto France Overseas  Month 3 GFR Past Due 0-29</v>
          </cell>
        </row>
        <row r="35">
          <cell r="C35" t="str">
            <v>Auto France Overseas  Month 3 GFR - 30 -89</v>
          </cell>
        </row>
        <row r="36">
          <cell r="C36" t="str">
            <v>Auto France Overseas  Month 3 GFR 90-119</v>
          </cell>
        </row>
        <row r="37">
          <cell r="C37" t="str">
            <v>Auto France Overseas  Month 3 GFR 120-179</v>
          </cell>
        </row>
        <row r="38">
          <cell r="C38" t="str">
            <v>Auto France Overseas  Month 3 GFR 180-360</v>
          </cell>
        </row>
        <row r="39">
          <cell r="C39" t="str">
            <v>Auto France Overseas  Month 3 GFR Timing Adjustments</v>
          </cell>
        </row>
        <row r="40">
          <cell r="C40" t="str">
            <v>Auto France Overseas  Month 3 Gross Financing Receivables</v>
          </cell>
        </row>
        <row r="41">
          <cell r="C41" t="str">
            <v>Auto France Overseas  Month 3 Gross Write Offs</v>
          </cell>
        </row>
        <row r="42">
          <cell r="C42" t="str">
            <v>Auto France Overseas  Month 3 Recoveries Excluding Debt Sales</v>
          </cell>
        </row>
        <row r="43">
          <cell r="C43" t="str">
            <v>Auto France Overseas  Month 3 Debt Sales</v>
          </cell>
        </row>
        <row r="44">
          <cell r="C44" t="str">
            <v>Auto France Overseas  Month 3 Net write Offs</v>
          </cell>
        </row>
        <row r="45">
          <cell r="C45" t="str">
            <v>Auto France Overseas  Month 3 GFR per CDR</v>
          </cell>
        </row>
        <row r="46">
          <cell r="C46" t="str">
            <v>Auto France Overseas  Month 3 Edit Check</v>
          </cell>
        </row>
        <row r="47">
          <cell r="C47" t="str">
            <v>Auto France OverseasAllowOthRecv-Recoveries</v>
          </cell>
        </row>
        <row r="48">
          <cell r="C48" t="str">
            <v>Auto France OverseasProvLosses-Corp-Recoveries</v>
          </cell>
        </row>
        <row r="49">
          <cell r="C49" t="str">
            <v>Auto France OverseasAllowInsRec--Recoveries</v>
          </cell>
        </row>
        <row r="50">
          <cell r="C50" t="str">
            <v>Auto France OverseasAG: Recoveries (Meas)</v>
          </cell>
        </row>
        <row r="51">
          <cell r="C51" t="str">
            <v>Auto France OverseasRecoveries</v>
          </cell>
        </row>
        <row r="52">
          <cell r="C52" t="str">
            <v>2003 GermanyBusiness/Legal Entity:</v>
          </cell>
        </row>
        <row r="53">
          <cell r="C53" t="str">
            <v>2003 GermanyPlease Enter in 000s Local Currency, ALL INPUTS AS POSITIVES</v>
          </cell>
        </row>
        <row r="54">
          <cell r="C54" t="str">
            <v>2003 GermanyCURRENCY PLEASE INPUT IN VARIANCE DESCRIPTION COLUMN</v>
          </cell>
        </row>
        <row r="55">
          <cell r="C55" t="str">
            <v>2003 GermanyMONTH1</v>
          </cell>
        </row>
        <row r="56">
          <cell r="C56" t="str">
            <v>2003 GermanyOn Balance Sheet - Month 1</v>
          </cell>
        </row>
        <row r="57">
          <cell r="C57" t="str">
            <v>2003 Germany  Month 3 GFR-Current</v>
          </cell>
        </row>
        <row r="58">
          <cell r="C58" t="str">
            <v>2003 Germany  Month 3 GFR Past Due 0-29</v>
          </cell>
        </row>
        <row r="59">
          <cell r="C59" t="str">
            <v>2003 Germany  Month 3 GFR - 30 -89</v>
          </cell>
        </row>
        <row r="60">
          <cell r="C60" t="str">
            <v>2003 Germany  Month 3 GFR 90-119</v>
          </cell>
        </row>
        <row r="61">
          <cell r="C61" t="str">
            <v>2003 Germany  Month 3 GFR 120-179</v>
          </cell>
        </row>
        <row r="62">
          <cell r="C62" t="str">
            <v>2003 Germany  Month 3 GFR 180-360</v>
          </cell>
        </row>
        <row r="63">
          <cell r="C63" t="str">
            <v>2003 Germany  Month 3 GFR Timing Adjustments</v>
          </cell>
        </row>
        <row r="64">
          <cell r="C64" t="str">
            <v>2003 Germany  Month 3 Gross Financing Receivables</v>
          </cell>
        </row>
        <row r="65">
          <cell r="C65" t="str">
            <v>2003 Germany  Month 3 Gross Write Offs</v>
          </cell>
        </row>
        <row r="66">
          <cell r="C66" t="str">
            <v>2003 Germany  Month 3 Recoveries Excluding Debt Sales</v>
          </cell>
        </row>
        <row r="67">
          <cell r="C67" t="str">
            <v>2003 Germany  Month 3 Debt Sales</v>
          </cell>
        </row>
        <row r="68">
          <cell r="C68" t="str">
            <v>2003 Germany  Month 3 Net write Offs</v>
          </cell>
        </row>
        <row r="69">
          <cell r="C69" t="str">
            <v>2003 Germany  Month 3 GFR per CDR</v>
          </cell>
        </row>
        <row r="70">
          <cell r="C70" t="str">
            <v>2003 Germany  Month 3 Edit Check</v>
          </cell>
        </row>
        <row r="71">
          <cell r="C71" t="str">
            <v>2003 GermanyAllowOthRecv-Recoveries</v>
          </cell>
        </row>
        <row r="72">
          <cell r="C72" t="str">
            <v>2003 GermanyProvLosses-Corp-Recoveries</v>
          </cell>
        </row>
        <row r="73">
          <cell r="C73" t="str">
            <v>2003 GermanyAllowInsRec--Recoveries</v>
          </cell>
        </row>
        <row r="74">
          <cell r="C74" t="str">
            <v>2003 GermanyAG: Recoveries (Meas)</v>
          </cell>
        </row>
        <row r="75">
          <cell r="C75" t="str">
            <v>2003 GermanyRecoveries</v>
          </cell>
        </row>
        <row r="76">
          <cell r="C76" t="str">
            <v>2003 SwitzerlandBusiness/Legal Entity:</v>
          </cell>
        </row>
        <row r="77">
          <cell r="C77" t="str">
            <v>2003 SwitzerlandPlease Enter in 000s Local Currency, ALL INPUTS AS POSITIVES</v>
          </cell>
        </row>
        <row r="78">
          <cell r="C78" t="str">
            <v>2003 SwitzerlandCURRENCY PLEASE INPUT IN VARIANCE DESCRIPTION COLUMN</v>
          </cell>
        </row>
        <row r="79">
          <cell r="C79" t="str">
            <v>2003 SwitzerlandMONTH1</v>
          </cell>
        </row>
        <row r="80">
          <cell r="C80" t="str">
            <v>2003 SwitzerlandOn Balance Sheet - Month 1</v>
          </cell>
        </row>
        <row r="81">
          <cell r="C81" t="str">
            <v>2003 Switzerland  Month 3 GFR-Current</v>
          </cell>
        </row>
        <row r="82">
          <cell r="C82" t="str">
            <v>2003 Switzerland  Month 3 GFR Past Due 0-29</v>
          </cell>
        </row>
        <row r="83">
          <cell r="C83" t="str">
            <v>2003 Switzerland  Month 3 GFR - 30 -89</v>
          </cell>
        </row>
        <row r="84">
          <cell r="C84" t="str">
            <v>2003 Switzerland  Month 3 GFR 90-119</v>
          </cell>
        </row>
        <row r="85">
          <cell r="C85" t="str">
            <v>2003 Switzerland  Month 3 GFR 120-179</v>
          </cell>
        </row>
        <row r="86">
          <cell r="C86" t="str">
            <v>2003 Switzerland  Month 3 GFR 180-360</v>
          </cell>
        </row>
        <row r="87">
          <cell r="C87" t="str">
            <v>2003 Switzerland  Month 3 GFR Timing Adjustments</v>
          </cell>
        </row>
        <row r="88">
          <cell r="C88" t="str">
            <v>2003 Switzerland  Month 3 Gross Financing Receivables</v>
          </cell>
        </row>
        <row r="89">
          <cell r="C89" t="str">
            <v>2003 Switzerland  Month 3 Gross Write Offs</v>
          </cell>
        </row>
        <row r="90">
          <cell r="C90" t="str">
            <v>2003 Switzerland  Month 3 Recoveries Excluding Debt Sales</v>
          </cell>
        </row>
        <row r="91">
          <cell r="C91" t="str">
            <v>2003 Switzerland  Month 3 Debt Sales</v>
          </cell>
        </row>
        <row r="92">
          <cell r="C92" t="str">
            <v>2003 Switzerland  Month 3 Net write Offs</v>
          </cell>
        </row>
        <row r="93">
          <cell r="C93" t="str">
            <v>2003 Switzerland  Month 3 GFR per CDR</v>
          </cell>
        </row>
        <row r="94">
          <cell r="C94" t="str">
            <v>2003 Switzerland  Month 3 Edit Check</v>
          </cell>
        </row>
        <row r="95">
          <cell r="C95" t="str">
            <v>2003 SwitzerlandAllowOthRecv-Recoveries</v>
          </cell>
        </row>
        <row r="96">
          <cell r="C96" t="str">
            <v>2003 SwitzerlandProvLosses-Corp-Recoveries</v>
          </cell>
        </row>
        <row r="97">
          <cell r="C97" t="str">
            <v>2003 SwitzerlandAllowInsRec--Recoveries</v>
          </cell>
        </row>
        <row r="98">
          <cell r="C98" t="str">
            <v>2003 SwitzerlandAG: Recoveries (Meas)</v>
          </cell>
        </row>
        <row r="99">
          <cell r="C99" t="str">
            <v>2003 SwitzerlandRecoveries</v>
          </cell>
        </row>
        <row r="100">
          <cell r="C100" t="str">
            <v>BelgiumBusiness/Legal Entity:</v>
          </cell>
        </row>
        <row r="101">
          <cell r="C101" t="str">
            <v>BelgiumPlease Enter in 000s Local Currency, ALL INPUTS AS POSITIVES</v>
          </cell>
        </row>
        <row r="102">
          <cell r="C102" t="str">
            <v>BelgiumCURRENCY PLEASE INPUT IN VARIANCE DESCRIPTION COLUMN</v>
          </cell>
        </row>
        <row r="103">
          <cell r="C103" t="str">
            <v>BelgiumMONTH1</v>
          </cell>
        </row>
        <row r="104">
          <cell r="C104" t="str">
            <v>BelgiumOn Balance Sheet - Month 1</v>
          </cell>
        </row>
        <row r="105">
          <cell r="C105" t="str">
            <v>Belgium  Month 3 GFR-Current</v>
          </cell>
        </row>
        <row r="106">
          <cell r="C106" t="str">
            <v>Belgium  Month 3 GFR Past Due 0-29</v>
          </cell>
        </row>
        <row r="107">
          <cell r="C107" t="str">
            <v>Belgium  Month 3 GFR - 30 -89</v>
          </cell>
        </row>
        <row r="108">
          <cell r="C108" t="str">
            <v>Belgium  Month 3 GFR 90-119</v>
          </cell>
        </row>
        <row r="109">
          <cell r="C109" t="str">
            <v>Belgium  Month 3 GFR 120-179</v>
          </cell>
        </row>
        <row r="110">
          <cell r="C110" t="str">
            <v>Belgium  Month 3 GFR 180-360</v>
          </cell>
        </row>
        <row r="111">
          <cell r="C111" t="str">
            <v>Belgium  Month 3 GFR Timing Adjustments</v>
          </cell>
        </row>
        <row r="112">
          <cell r="C112" t="str">
            <v>Belgium  Month 3 Gross Financing Receivables</v>
          </cell>
        </row>
        <row r="113">
          <cell r="C113" t="str">
            <v>Belgium  Month 3 Gross Write Offs</v>
          </cell>
        </row>
        <row r="114">
          <cell r="C114" t="str">
            <v>Belgium  Month 3 Recoveries Excluding Debt Sales</v>
          </cell>
        </row>
        <row r="115">
          <cell r="C115" t="str">
            <v>Belgium  Month 3 Debt Sales</v>
          </cell>
        </row>
        <row r="116">
          <cell r="C116" t="str">
            <v>Belgium  Month 3 Net write Offs</v>
          </cell>
        </row>
        <row r="117">
          <cell r="C117" t="str">
            <v>Belgium  Month 3 GFR per CDR</v>
          </cell>
        </row>
        <row r="118">
          <cell r="C118" t="str">
            <v>Belgium  Month 3 Edit Check</v>
          </cell>
        </row>
        <row r="119">
          <cell r="C119" t="str">
            <v>BelgiumAllowOthRecv-Recoveries</v>
          </cell>
        </row>
        <row r="120">
          <cell r="C120" t="str">
            <v>BelgiumProvLosses-Corp-Recoveries</v>
          </cell>
        </row>
        <row r="121">
          <cell r="C121" t="str">
            <v>BelgiumAllowInsRec--Recoveries</v>
          </cell>
        </row>
        <row r="122">
          <cell r="C122" t="str">
            <v>BelgiumAG: Recoveries (Meas)</v>
          </cell>
        </row>
        <row r="123">
          <cell r="C123" t="str">
            <v>BelgiumRecoveries</v>
          </cell>
        </row>
        <row r="124">
          <cell r="C124" t="str">
            <v>2003 AustriaBusiness/Legal Entity:</v>
          </cell>
        </row>
        <row r="125">
          <cell r="C125" t="str">
            <v>2003 AustriaPlease Enter in 000s Local Currency, ALL INPUTS AS POSITIVES</v>
          </cell>
        </row>
        <row r="126">
          <cell r="C126" t="str">
            <v>2003 AustriaCURRENCY PLEASE INPUT IN VARIANCE DESCRIPTION COLUMN</v>
          </cell>
        </row>
        <row r="127">
          <cell r="C127" t="str">
            <v>2003 AustriaMONTH1</v>
          </cell>
        </row>
        <row r="128">
          <cell r="C128" t="str">
            <v>2003 AustriaOn Balance Sheet - Month 1</v>
          </cell>
        </row>
        <row r="129">
          <cell r="C129" t="str">
            <v>2003 Austria  Month 3 GFR-Current</v>
          </cell>
        </row>
        <row r="130">
          <cell r="C130" t="str">
            <v>2003 Austria  Month 3 GFR Past Due 0-29</v>
          </cell>
        </row>
        <row r="131">
          <cell r="C131" t="str">
            <v>2003 Austria  Month 3 GFR - 30 -89</v>
          </cell>
        </row>
        <row r="132">
          <cell r="C132" t="str">
            <v>2003 Austria  Month 3 GFR 90-119</v>
          </cell>
        </row>
        <row r="133">
          <cell r="C133" t="str">
            <v>2003 Austria  Month 3 GFR 120-179</v>
          </cell>
        </row>
        <row r="134">
          <cell r="C134" t="str">
            <v>2003 Austria  Month 3 GFR 180-360</v>
          </cell>
        </row>
        <row r="135">
          <cell r="C135" t="str">
            <v>2003 Austria  Month 3 GFR Timing Adjustments</v>
          </cell>
        </row>
        <row r="136">
          <cell r="C136" t="str">
            <v>2003 Austria  Month 3 Gross Financing Receivables</v>
          </cell>
        </row>
        <row r="137">
          <cell r="C137" t="str">
            <v>2003 Austria  Month 3 Gross Write Offs</v>
          </cell>
        </row>
        <row r="138">
          <cell r="C138" t="str">
            <v>2003 Austria  Month 3 Recoveries Excluding Debt Sales</v>
          </cell>
        </row>
        <row r="139">
          <cell r="C139" t="str">
            <v>2003 Austria  Month 3 Debt Sales</v>
          </cell>
        </row>
        <row r="140">
          <cell r="C140" t="str">
            <v>2003 Austria  Month 3 Net write Offs</v>
          </cell>
        </row>
        <row r="141">
          <cell r="C141" t="str">
            <v>2003 Austria  Month 3 GFR per CDR</v>
          </cell>
        </row>
        <row r="142">
          <cell r="C142" t="str">
            <v>2003 Austria  Month 3 Edit Check</v>
          </cell>
        </row>
        <row r="143">
          <cell r="C143" t="str">
            <v>2003 AustriaAllowOthRecv-Recoveries</v>
          </cell>
        </row>
        <row r="144">
          <cell r="C144" t="str">
            <v>2003 AustriaProvLosses-Corp-Recoveries</v>
          </cell>
        </row>
        <row r="145">
          <cell r="C145" t="str">
            <v>2003 AustriaAllowInsRec--Recoveries</v>
          </cell>
        </row>
        <row r="146">
          <cell r="C146" t="str">
            <v>2003 AustriaAG: Recoveries (Meas)</v>
          </cell>
        </row>
        <row r="147">
          <cell r="C147" t="str">
            <v>2003 AustriaRecoveries</v>
          </cell>
        </row>
        <row r="148">
          <cell r="C148" t="str">
            <v>2003 Auto ItalyBusiness/Legal Entity:</v>
          </cell>
        </row>
        <row r="149">
          <cell r="C149" t="str">
            <v>2003 Auto ItalyPlease Enter in 000s Local Currency, ALL INPUTS AS POSITIVES</v>
          </cell>
        </row>
        <row r="150">
          <cell r="C150" t="str">
            <v>2003 Auto ItalyCURRENCY PLEASE INPUT IN VARIANCE DESCRIPTION COLUMN</v>
          </cell>
        </row>
        <row r="151">
          <cell r="C151" t="str">
            <v>2003 Auto ItalyMONTH1</v>
          </cell>
        </row>
        <row r="152">
          <cell r="C152" t="str">
            <v>2003 Auto ItalyOn Balance Sheet - Month 1</v>
          </cell>
        </row>
        <row r="153">
          <cell r="C153" t="str">
            <v>2003 Auto Italy  Month 3 GFR-Current</v>
          </cell>
        </row>
        <row r="154">
          <cell r="C154" t="str">
            <v>2003 Auto Italy  Month 3 GFR Past Due 0-29</v>
          </cell>
        </row>
        <row r="155">
          <cell r="C155" t="str">
            <v>2003 Auto Italy  Month 3 GFR - 30 -89</v>
          </cell>
        </row>
        <row r="156">
          <cell r="C156" t="str">
            <v>2003 Auto Italy  Month 3 GFR 90-119</v>
          </cell>
        </row>
        <row r="157">
          <cell r="C157" t="str">
            <v>2003 Auto Italy  Month 3 GFR 120-179</v>
          </cell>
        </row>
        <row r="158">
          <cell r="C158" t="str">
            <v>2003 Auto Italy  Month 3 GFR 180-360</v>
          </cell>
        </row>
        <row r="159">
          <cell r="C159" t="str">
            <v>2003 Auto Italy  Month 3 GFR Timing Adjustments</v>
          </cell>
        </row>
        <row r="160">
          <cell r="C160" t="str">
            <v>2003 Auto Italy  Month 3 Gross Financing Receivables</v>
          </cell>
        </row>
        <row r="161">
          <cell r="C161" t="str">
            <v>2003 Auto Italy  Month 3 Gross Write Offs</v>
          </cell>
        </row>
        <row r="162">
          <cell r="C162" t="str">
            <v>2003 Auto Italy  Month 3 Recoveries Excluding Debt Sales</v>
          </cell>
        </row>
        <row r="163">
          <cell r="C163" t="str">
            <v>2003 Auto Italy  Month 3 Debt Sales</v>
          </cell>
        </row>
        <row r="164">
          <cell r="C164" t="str">
            <v>2003 Auto Italy  Month 3 Net write Offs</v>
          </cell>
        </row>
        <row r="165">
          <cell r="C165" t="str">
            <v>2003 Auto Italy  Month 3 GFR per CDR</v>
          </cell>
        </row>
        <row r="166">
          <cell r="C166" t="str">
            <v>2003 Auto Italy  Month 3 Edit Check</v>
          </cell>
        </row>
        <row r="167">
          <cell r="C167" t="str">
            <v>2003 Auto ItalyAllowOthRecv-Recoveries</v>
          </cell>
        </row>
        <row r="168">
          <cell r="C168" t="str">
            <v>2003 Auto ItalyProvLosses-Corp-Recoveries</v>
          </cell>
        </row>
        <row r="169">
          <cell r="C169" t="str">
            <v>2003 Auto ItalyAllowInsRec--Recoveries</v>
          </cell>
        </row>
        <row r="170">
          <cell r="C170" t="str">
            <v>2003 Auto ItalyAG: Recoveries (Meas)</v>
          </cell>
        </row>
        <row r="171">
          <cell r="C171" t="str">
            <v>2003 Auto ItalyRecoveries</v>
          </cell>
        </row>
        <row r="172">
          <cell r="C172" t="str">
            <v>2003 Auto PortugalBusiness/Legal Entity:</v>
          </cell>
        </row>
        <row r="173">
          <cell r="C173" t="str">
            <v>2003 Auto PortugalPlease Enter in 000s Local Currency, ALL INPUTS AS POSITIVES</v>
          </cell>
        </row>
        <row r="174">
          <cell r="C174" t="str">
            <v>2003 Auto PortugalCURRENCY PLEASE INPUT IN VARIANCE DESCRIPTION COLUMN</v>
          </cell>
        </row>
        <row r="175">
          <cell r="C175" t="str">
            <v>2003 Auto PortugalMONTH1</v>
          </cell>
        </row>
        <row r="176">
          <cell r="C176" t="str">
            <v>2003 Auto PortugalOn Balance Sheet - Month 1</v>
          </cell>
        </row>
        <row r="177">
          <cell r="C177" t="str">
            <v>2003 Auto Portugal  Month 3 GFR-Current</v>
          </cell>
        </row>
        <row r="178">
          <cell r="C178" t="str">
            <v>2003 Auto Portugal  Month 3 GFR Past Due 0-29</v>
          </cell>
        </row>
        <row r="179">
          <cell r="C179" t="str">
            <v>2003 Auto Portugal  Month 3 GFR - 30 -89</v>
          </cell>
        </row>
        <row r="180">
          <cell r="C180" t="str">
            <v>2003 Auto Portugal  Month 3 GFR 90-119</v>
          </cell>
        </row>
        <row r="181">
          <cell r="C181" t="str">
            <v>2003 Auto Portugal  Month 3 GFR 120-179</v>
          </cell>
        </row>
        <row r="182">
          <cell r="C182" t="str">
            <v>2003 Auto Portugal  Month 3 GFR 180-360</v>
          </cell>
        </row>
        <row r="183">
          <cell r="C183" t="str">
            <v>2003 Auto Portugal  Month 3 GFR Timing Adjustments</v>
          </cell>
        </row>
        <row r="184">
          <cell r="C184" t="str">
            <v>2003 Auto Portugal  Month 3 Gross Financing Receivables</v>
          </cell>
        </row>
        <row r="185">
          <cell r="C185" t="str">
            <v>2003 Auto Portugal  Month 3 Gross Write Offs</v>
          </cell>
        </row>
        <row r="186">
          <cell r="C186" t="str">
            <v>2003 Auto Portugal  Month 3 Recoveries Excluding Debt Sales</v>
          </cell>
        </row>
        <row r="187">
          <cell r="C187" t="str">
            <v>2003 Auto Portugal  Month 3 Debt Sales</v>
          </cell>
        </row>
        <row r="188">
          <cell r="C188" t="str">
            <v>2003 Auto Portugal  Month 3 Net write Offs</v>
          </cell>
        </row>
        <row r="189">
          <cell r="C189" t="str">
            <v>2003 Auto Portugal  Month 3 GFR per CDR</v>
          </cell>
        </row>
        <row r="190">
          <cell r="C190" t="str">
            <v>2003 Auto Portugal  Month 3 Edit Check</v>
          </cell>
        </row>
        <row r="191">
          <cell r="C191" t="str">
            <v>2003 Auto PortugalAllowOthRecv-Recoveries</v>
          </cell>
        </row>
        <row r="192">
          <cell r="C192" t="str">
            <v>2003 Auto PortugalProvLosses-Corp-Recoveries</v>
          </cell>
        </row>
        <row r="193">
          <cell r="C193" t="str">
            <v>2003 Auto PortugalAllowInsRec--Recoveries</v>
          </cell>
        </row>
        <row r="194">
          <cell r="C194" t="str">
            <v>2003 Auto PortugalAG: Recoveries (Meas)</v>
          </cell>
        </row>
        <row r="195">
          <cell r="C195" t="str">
            <v>2003 Auto PortugalRecoveries</v>
          </cell>
        </row>
        <row r="196">
          <cell r="C196" t="str">
            <v>2003 Auto SpainBusiness/Legal Entity:</v>
          </cell>
        </row>
        <row r="197">
          <cell r="C197" t="str">
            <v>2003 Auto SpainPlease Enter in 000s Local Currency, ALL INPUTS AS POSITIVES</v>
          </cell>
        </row>
        <row r="198">
          <cell r="C198" t="str">
            <v>2003 Auto SpainCURRENCY PLEASE INPUT IN VARIANCE DESCRIPTION COLUMN</v>
          </cell>
        </row>
        <row r="199">
          <cell r="C199" t="str">
            <v>2003 Auto SpainMONTH1</v>
          </cell>
        </row>
        <row r="200">
          <cell r="C200" t="str">
            <v>2003 Auto SpainOn Balance Sheet - Month 1</v>
          </cell>
        </row>
        <row r="201">
          <cell r="C201" t="str">
            <v>2003 Auto Spain  Month 3 GFR-Current</v>
          </cell>
        </row>
        <row r="202">
          <cell r="C202" t="str">
            <v>2003 Auto Spain  Month 3 GFR Past Due 0-29</v>
          </cell>
        </row>
        <row r="203">
          <cell r="C203" t="str">
            <v>2003 Auto Spain  Month 3 GFR - 30 -89</v>
          </cell>
        </row>
        <row r="204">
          <cell r="C204" t="str">
            <v>2003 Auto Spain  Month 3 GFR 90-119</v>
          </cell>
        </row>
        <row r="205">
          <cell r="C205" t="str">
            <v>2003 Auto Spain  Month 3 GFR 120-179</v>
          </cell>
        </row>
        <row r="206">
          <cell r="C206" t="str">
            <v>2003 Auto Spain  Month 3 GFR 180-360</v>
          </cell>
        </row>
        <row r="207">
          <cell r="C207" t="str">
            <v>2003 Auto Spain  Month 3 GFR Timing Adjustments</v>
          </cell>
        </row>
        <row r="208">
          <cell r="C208" t="str">
            <v>2003 Auto Spain  Month 3 Gross Financing Receivables</v>
          </cell>
        </row>
        <row r="209">
          <cell r="C209" t="str">
            <v>2003 Auto Spain  Month 3 Gross Write Offs</v>
          </cell>
        </row>
        <row r="210">
          <cell r="C210" t="str">
            <v>2003 Auto Spain  Month 3 Recoveries Excluding Debt Sales</v>
          </cell>
        </row>
        <row r="211">
          <cell r="C211" t="str">
            <v>2003 Auto Spain  Month 3 Debt Sales</v>
          </cell>
        </row>
        <row r="212">
          <cell r="C212" t="str">
            <v>2003 Auto Spain  Month 3 Net write Offs</v>
          </cell>
        </row>
        <row r="213">
          <cell r="C213" t="str">
            <v>2003 Auto Spain  Month 3 GFR per CDR</v>
          </cell>
        </row>
        <row r="214">
          <cell r="C214" t="str">
            <v>2003 Auto Spain  Month 3 Edit Check</v>
          </cell>
        </row>
        <row r="215">
          <cell r="C215" t="str">
            <v>2003 Auto SpainAllowOthRecv-Recoveries</v>
          </cell>
        </row>
        <row r="216">
          <cell r="C216" t="str">
            <v>2003 Auto SpainProvLosses-Corp-Recoveries</v>
          </cell>
        </row>
        <row r="217">
          <cell r="C217" t="str">
            <v>2003 Auto SpainAllowInsRec--Recoveries</v>
          </cell>
        </row>
        <row r="218">
          <cell r="C218" t="str">
            <v>2003 Auto SpainAG: Recoveries (Meas)</v>
          </cell>
        </row>
        <row r="219">
          <cell r="C219" t="str">
            <v>2003 Auto SpainRecoveries</v>
          </cell>
        </row>
        <row r="220">
          <cell r="C220" t="str">
            <v>2003 SwedenBusiness/Legal Entity:</v>
          </cell>
        </row>
        <row r="221">
          <cell r="C221" t="str">
            <v>2003 SwedenPlease Enter in 000s Local Currency, ALL INPUTS AS POSITIVES</v>
          </cell>
        </row>
        <row r="222">
          <cell r="C222" t="str">
            <v>2003 SwedenCURRENCY PLEASE INPUT IN VARIANCE DESCRIPTION COLUMN</v>
          </cell>
        </row>
        <row r="223">
          <cell r="C223" t="str">
            <v>2003 SwedenMONTH1</v>
          </cell>
        </row>
        <row r="224">
          <cell r="C224" t="str">
            <v>2003 SwedenOn Balance Sheet - Month 1</v>
          </cell>
        </row>
        <row r="225">
          <cell r="C225" t="str">
            <v>2003 Sweden  Month 3 GFR-Current</v>
          </cell>
        </row>
        <row r="226">
          <cell r="C226" t="str">
            <v>2003 Sweden  Month 3 GFR Past Due 0-29</v>
          </cell>
        </row>
        <row r="227">
          <cell r="C227" t="str">
            <v>2003 Sweden  Month 3 GFR - 30 -89</v>
          </cell>
        </row>
        <row r="228">
          <cell r="C228" t="str">
            <v>2003 Sweden  Month 3 GFR 90-119</v>
          </cell>
        </row>
        <row r="229">
          <cell r="C229" t="str">
            <v>2003 Sweden  Month 3 GFR 120-179</v>
          </cell>
        </row>
        <row r="230">
          <cell r="C230" t="str">
            <v>2003 Sweden  Month 3 GFR 180-360</v>
          </cell>
        </row>
        <row r="231">
          <cell r="C231" t="str">
            <v>2003 Sweden  Month 3 GFR Timing Adjustments</v>
          </cell>
        </row>
        <row r="232">
          <cell r="C232" t="str">
            <v>2003 Sweden  Month 3 Gross Financing Receivables</v>
          </cell>
        </row>
        <row r="233">
          <cell r="C233" t="str">
            <v>2003 Sweden  Month 3 Gross Write Offs</v>
          </cell>
        </row>
        <row r="234">
          <cell r="C234" t="str">
            <v>2003 Sweden  Month 3 Recoveries Excluding Debt Sales</v>
          </cell>
        </row>
        <row r="235">
          <cell r="C235" t="str">
            <v>2003 Sweden  Month 3 Debt Sales</v>
          </cell>
        </row>
        <row r="236">
          <cell r="C236" t="str">
            <v>2003 Sweden  Month 3 Net write Offs</v>
          </cell>
        </row>
        <row r="237">
          <cell r="C237" t="str">
            <v>2003 Sweden  Month 3 GFR per CDR</v>
          </cell>
        </row>
        <row r="238">
          <cell r="C238" t="str">
            <v>2003 Sweden  Month 3 Edit Check</v>
          </cell>
        </row>
        <row r="239">
          <cell r="C239" t="str">
            <v>2003 SwedenAllowOthRecv-Recoveries</v>
          </cell>
        </row>
        <row r="240">
          <cell r="C240" t="str">
            <v>2003 SwedenProvLosses-Corp-Recoveries</v>
          </cell>
        </row>
        <row r="241">
          <cell r="C241" t="str">
            <v>2003 SwedenAllowInsRec--Recoveries</v>
          </cell>
        </row>
        <row r="242">
          <cell r="C242" t="str">
            <v>2003 SwedenAG: Recoveries (Meas)</v>
          </cell>
        </row>
        <row r="243">
          <cell r="C243" t="str">
            <v>2003 SwedenRecoveries</v>
          </cell>
        </row>
        <row r="244">
          <cell r="C244" t="str">
            <v>2003 DenmarkBusiness/Legal Entity:</v>
          </cell>
        </row>
        <row r="245">
          <cell r="C245" t="str">
            <v>2003 DenmarkPlease Enter in 000s Local Currency, ALL INPUTS AS POSITIVES</v>
          </cell>
        </row>
        <row r="246">
          <cell r="C246" t="str">
            <v>2003 DenmarkCURRENCY PLEASE INPUT IN VARIANCE DESCRIPTION COLUMN</v>
          </cell>
        </row>
        <row r="247">
          <cell r="C247" t="str">
            <v>2003 DenmarkMONTH1</v>
          </cell>
        </row>
        <row r="248">
          <cell r="C248" t="str">
            <v>2003 DenmarkOn Balance Sheet - Month 1</v>
          </cell>
        </row>
        <row r="249">
          <cell r="C249" t="str">
            <v>2003 Denmark  Month 3 GFR-Current</v>
          </cell>
        </row>
        <row r="250">
          <cell r="C250" t="str">
            <v>2003 Denmark  Month 3 GFR Past Due 0-29</v>
          </cell>
        </row>
        <row r="251">
          <cell r="C251" t="str">
            <v>2003 Denmark  Month 3 GFR - 30 -89</v>
          </cell>
        </row>
        <row r="252">
          <cell r="C252" t="str">
            <v>2003 Denmark  Month 3 GFR 90-119</v>
          </cell>
        </row>
        <row r="253">
          <cell r="C253" t="str">
            <v>2003 Denmark  Month 3 GFR 120-179</v>
          </cell>
        </row>
        <row r="254">
          <cell r="C254" t="str">
            <v>2003 Denmark  Month 3 GFR 180-360</v>
          </cell>
        </row>
        <row r="255">
          <cell r="C255" t="str">
            <v>2003 Denmark  Month 3 GFR Timing Adjustments</v>
          </cell>
        </row>
        <row r="256">
          <cell r="C256" t="str">
            <v>2003 Denmark  Month 3 Gross Financing Receivables</v>
          </cell>
        </row>
        <row r="257">
          <cell r="C257" t="str">
            <v>2003 Denmark  Month 3 Gross Write Offs</v>
          </cell>
        </row>
        <row r="258">
          <cell r="C258" t="str">
            <v>2003 Denmark  Month 3 Recoveries Excluding Debt Sales</v>
          </cell>
        </row>
        <row r="259">
          <cell r="C259" t="str">
            <v>2003 Denmark  Month 3 Debt Sales</v>
          </cell>
        </row>
        <row r="260">
          <cell r="C260" t="str">
            <v>2003 Denmark  Month 3 Net write Offs</v>
          </cell>
        </row>
        <row r="261">
          <cell r="C261" t="str">
            <v>2003 Denmark  Month 3 GFR per CDR</v>
          </cell>
        </row>
        <row r="262">
          <cell r="C262" t="str">
            <v>2003 Denmark  Month 3 Edit Check</v>
          </cell>
        </row>
        <row r="263">
          <cell r="C263" t="str">
            <v>2003 DenmarkAllowOthRecv-Recoveries</v>
          </cell>
        </row>
        <row r="264">
          <cell r="C264" t="str">
            <v>2003 DenmarkProvLosses-Corp-Recoveries</v>
          </cell>
        </row>
        <row r="265">
          <cell r="C265" t="str">
            <v>2003 DenmarkAllowInsRec--Recoveries</v>
          </cell>
        </row>
        <row r="266">
          <cell r="C266" t="str">
            <v>2003 DenmarkAG: Recoveries (Meas)</v>
          </cell>
        </row>
        <row r="267">
          <cell r="C267" t="str">
            <v>2003 DenmarkRecoveries</v>
          </cell>
        </row>
        <row r="268">
          <cell r="C268" t="str">
            <v>2003 NorwayBusiness/Legal Entity:</v>
          </cell>
        </row>
        <row r="269">
          <cell r="C269" t="str">
            <v>2003 NorwayPlease Enter in 000s Local Currency, ALL INPUTS AS POSITIVES</v>
          </cell>
        </row>
        <row r="270">
          <cell r="C270" t="str">
            <v>2003 NorwayCURRENCY PLEASE INPUT IN VARIANCE DESCRIPTION COLUMN</v>
          </cell>
        </row>
        <row r="271">
          <cell r="C271" t="str">
            <v>2003 NorwayMONTH1</v>
          </cell>
        </row>
        <row r="272">
          <cell r="C272" t="str">
            <v>2003 NorwayOn Balance Sheet - Month 1</v>
          </cell>
        </row>
        <row r="273">
          <cell r="C273" t="str">
            <v>2003 Norway  Month 3 GFR-Current</v>
          </cell>
        </row>
        <row r="274">
          <cell r="C274" t="str">
            <v>2003 Norway  Month 3 GFR Past Due 0-29</v>
          </cell>
        </row>
        <row r="275">
          <cell r="C275" t="str">
            <v>2003 Norway  Month 3 GFR - 30 -89</v>
          </cell>
        </row>
        <row r="276">
          <cell r="C276" t="str">
            <v>2003 Norway  Month 3 GFR 90-119</v>
          </cell>
        </row>
        <row r="277">
          <cell r="C277" t="str">
            <v>2003 Norway  Month 3 GFR 120-179</v>
          </cell>
        </row>
        <row r="278">
          <cell r="C278" t="str">
            <v>2003 Norway  Month 3 GFR 180-360</v>
          </cell>
        </row>
        <row r="279">
          <cell r="C279" t="str">
            <v>2003 Norway  Month 3 GFR Timing Adjustments</v>
          </cell>
        </row>
        <row r="280">
          <cell r="C280" t="str">
            <v>2003 Norway  Month 3 Gross Financing Receivables</v>
          </cell>
        </row>
        <row r="281">
          <cell r="C281" t="str">
            <v>2003 Norway  Month 3 Gross Write Offs</v>
          </cell>
        </row>
        <row r="282">
          <cell r="C282" t="str">
            <v>2003 Norway  Month 3 Recoveries Excluding Debt Sales</v>
          </cell>
        </row>
        <row r="283">
          <cell r="C283" t="str">
            <v>2003 Norway  Month 3 Debt Sales</v>
          </cell>
        </row>
        <row r="284">
          <cell r="C284" t="str">
            <v>2003 Norway  Month 3 Net write Offs</v>
          </cell>
        </row>
        <row r="285">
          <cell r="C285" t="str">
            <v>2003 Norway  Month 3 GFR per CDR</v>
          </cell>
        </row>
        <row r="286">
          <cell r="C286" t="str">
            <v>2003 Norway  Month 3 Edit Check</v>
          </cell>
        </row>
        <row r="287">
          <cell r="C287" t="str">
            <v>2003 NorwayAllowOthRecv-Recoveries</v>
          </cell>
        </row>
        <row r="288">
          <cell r="C288" t="str">
            <v>2003 NorwayProvLosses-Corp-Recoveries</v>
          </cell>
        </row>
        <row r="289">
          <cell r="C289" t="str">
            <v>2003 NorwayAllowInsRec--Recoveries</v>
          </cell>
        </row>
        <row r="290">
          <cell r="C290" t="str">
            <v>2003 NorwayAG: Recoveries (Meas)</v>
          </cell>
        </row>
        <row r="291">
          <cell r="C291" t="str">
            <v>2003 NorwayRecoveries</v>
          </cell>
        </row>
        <row r="292">
          <cell r="C292" t="str">
            <v>Sweden Fleet (BCNSEK)Business/Legal Entity:</v>
          </cell>
        </row>
        <row r="293">
          <cell r="C293" t="str">
            <v>Sweden Fleet (BCNSEK)Please Enter in 000s Local Currency, ALL INPUTS AS POSITIVES</v>
          </cell>
        </row>
        <row r="294">
          <cell r="C294" t="str">
            <v>Sweden Fleet (BCNSEK)CURRENCY PLEASE INPUT IN VARIANCE DESCRIPTION COLUMN</v>
          </cell>
        </row>
        <row r="295">
          <cell r="C295" t="str">
            <v>Sweden Fleet (BCNSEK)MONTH1</v>
          </cell>
        </row>
        <row r="296">
          <cell r="C296" t="str">
            <v>Sweden Fleet (BCNSEK)On Balance Sheet - Month 1</v>
          </cell>
        </row>
        <row r="297">
          <cell r="C297" t="str">
            <v>Sweden Fleet (BCNSEK)  Month 3 GFR-Current</v>
          </cell>
        </row>
        <row r="298">
          <cell r="C298" t="str">
            <v>Sweden Fleet (BCNSEK)  Month 3 GFR Past Due 0-29</v>
          </cell>
        </row>
        <row r="299">
          <cell r="C299" t="str">
            <v>Sweden Fleet (BCNSEK)  Month 3 GFR - 30 -89</v>
          </cell>
        </row>
        <row r="300">
          <cell r="C300" t="str">
            <v>Sweden Fleet (BCNSEK)  Month 3 GFR 90-119</v>
          </cell>
        </row>
        <row r="301">
          <cell r="C301" t="str">
            <v>Sweden Fleet (BCNSEK)  Month 3 GFR 120-179</v>
          </cell>
        </row>
        <row r="302">
          <cell r="C302" t="str">
            <v>Sweden Fleet (BCNSEK)  Month 3 GFR 180-360</v>
          </cell>
        </row>
        <row r="303">
          <cell r="C303" t="str">
            <v>Sweden Fleet (BCNSEK)  Month 3 GFR Timing Adjustments</v>
          </cell>
        </row>
        <row r="304">
          <cell r="C304" t="str">
            <v>Sweden Fleet (BCNSEK)  Month 3 Gross Financing Receivables</v>
          </cell>
        </row>
        <row r="305">
          <cell r="C305" t="str">
            <v>Sweden Fleet (BCNSEK)  Month 3 Gross Write Offs</v>
          </cell>
        </row>
        <row r="306">
          <cell r="C306" t="str">
            <v>Sweden Fleet (BCNSEK)  Month 3 Recoveries Excluding Debt Sales</v>
          </cell>
        </row>
        <row r="307">
          <cell r="C307" t="str">
            <v>Sweden Fleet (BCNSEK)  Month 3 Debt Sales</v>
          </cell>
        </row>
        <row r="308">
          <cell r="C308" t="str">
            <v>Sweden Fleet (BCNSEK)  Month 3 Net write Offs</v>
          </cell>
        </row>
        <row r="309">
          <cell r="C309" t="str">
            <v>Sweden Fleet (BCNSEK)  Month 3 GFR per CDR</v>
          </cell>
        </row>
        <row r="310">
          <cell r="C310" t="str">
            <v>Sweden Fleet (BCNSEK)  Month 3 Edit Check</v>
          </cell>
        </row>
        <row r="311">
          <cell r="C311" t="str">
            <v>Sweden Fleet (BCNSEK)AllowOthRecv-Recoveries</v>
          </cell>
        </row>
        <row r="312">
          <cell r="C312" t="str">
            <v>Sweden Fleet (BCNSEK)ProvLosses-Corp-Recoveries</v>
          </cell>
        </row>
        <row r="313">
          <cell r="C313" t="str">
            <v>Sweden Fleet (BCNSEK)AllowInsRec--Recoveries</v>
          </cell>
        </row>
        <row r="314">
          <cell r="C314" t="str">
            <v>Sweden Fleet (BCNSEK)AG: Recoveries (Meas)</v>
          </cell>
        </row>
        <row r="315">
          <cell r="C315" t="str">
            <v>Sweden Fleet (BCNSEK)Recoveries</v>
          </cell>
        </row>
        <row r="316">
          <cell r="C316" t="str">
            <v>Norway Fleet (BCNNOK)Business/Legal Entity:</v>
          </cell>
        </row>
        <row r="317">
          <cell r="C317" t="str">
            <v>Norway Fleet (BCNNOK)Please Enter in 000s Local Currency, ALL INPUTS AS POSITIVES</v>
          </cell>
        </row>
        <row r="318">
          <cell r="C318" t="str">
            <v>Norway Fleet (BCNNOK)CURRENCY PLEASE INPUT IN VARIANCE DESCRIPTION COLUMN</v>
          </cell>
        </row>
        <row r="319">
          <cell r="C319" t="str">
            <v>Norway Fleet (BCNNOK)MONTH1</v>
          </cell>
        </row>
        <row r="320">
          <cell r="C320" t="str">
            <v>Norway Fleet (BCNNOK)On Balance Sheet - Month 1</v>
          </cell>
        </row>
        <row r="321">
          <cell r="C321" t="str">
            <v>Norway Fleet (BCNNOK)  Month 3 GFR-Current</v>
          </cell>
        </row>
        <row r="322">
          <cell r="C322" t="str">
            <v>Norway Fleet (BCNNOK)  Month 3 GFR Past Due 0-29</v>
          </cell>
        </row>
        <row r="323">
          <cell r="C323" t="str">
            <v>Norway Fleet (BCNNOK)  Month 3 GFR - 30 -89</v>
          </cell>
        </row>
        <row r="324">
          <cell r="C324" t="str">
            <v>Norway Fleet (BCNNOK)  Month 3 GFR 90-119</v>
          </cell>
        </row>
        <row r="325">
          <cell r="C325" t="str">
            <v>Norway Fleet (BCNNOK)  Month 3 GFR 120-179</v>
          </cell>
        </row>
        <row r="326">
          <cell r="C326" t="str">
            <v>Norway Fleet (BCNNOK)  Month 3 GFR 180-360</v>
          </cell>
        </row>
        <row r="327">
          <cell r="C327" t="str">
            <v>Norway Fleet (BCNNOK)  Month 3 GFR Timing Adjustments</v>
          </cell>
        </row>
        <row r="328">
          <cell r="C328" t="str">
            <v>Norway Fleet (BCNNOK)  Month 3 Gross Financing Receivables</v>
          </cell>
        </row>
        <row r="329">
          <cell r="C329" t="str">
            <v>Norway Fleet (BCNNOK)  Month 3 Gross Write Offs</v>
          </cell>
        </row>
        <row r="330">
          <cell r="C330" t="str">
            <v>Norway Fleet (BCNNOK)  Month 3 Recoveries Excluding Debt Sales</v>
          </cell>
        </row>
        <row r="331">
          <cell r="C331" t="str">
            <v>Norway Fleet (BCNNOK)  Month 3 Debt Sales</v>
          </cell>
        </row>
        <row r="332">
          <cell r="C332" t="str">
            <v>Norway Fleet (BCNNOK)  Month 3 Net write Offs</v>
          </cell>
        </row>
        <row r="333">
          <cell r="C333" t="str">
            <v>Norway Fleet (BCNNOK)  Month 3 GFR per CDR</v>
          </cell>
        </row>
        <row r="334">
          <cell r="C334" t="str">
            <v>Norway Fleet (BCNNOK)  Month 3 Edit Check</v>
          </cell>
        </row>
        <row r="335">
          <cell r="C335" t="str">
            <v>Norway Fleet (BCNNOK)AllowOthRecv-Recoveries</v>
          </cell>
        </row>
        <row r="336">
          <cell r="C336" t="str">
            <v>Norway Fleet (BCNNOK)ProvLosses-Corp-Recoveries</v>
          </cell>
        </row>
        <row r="337">
          <cell r="C337" t="str">
            <v>Norway Fleet (BCNNOK)AllowInsRec--Recoveries</v>
          </cell>
        </row>
        <row r="338">
          <cell r="C338" t="str">
            <v>Norway Fleet (BCNNOK)AG: Recoveries (Meas)</v>
          </cell>
        </row>
        <row r="339">
          <cell r="C339" t="str">
            <v>Norway Fleet (BCNNOK)Recoveries</v>
          </cell>
        </row>
        <row r="340">
          <cell r="C340" t="str">
            <v>Finland Fleet (BCNFIM)Business/Legal Entity:</v>
          </cell>
        </row>
        <row r="341">
          <cell r="C341" t="str">
            <v>Finland Fleet (BCNFIM)Please Enter in 000s Local Currency, ALL INPUTS AS POSITIVES</v>
          </cell>
        </row>
        <row r="342">
          <cell r="C342" t="str">
            <v>Finland Fleet (BCNFIM)CURRENCY PLEASE INPUT IN VARIANCE DESCRIPTION COLUMN</v>
          </cell>
        </row>
        <row r="343">
          <cell r="C343" t="str">
            <v>Finland Fleet (BCNFIM)MONTH1</v>
          </cell>
        </row>
        <row r="344">
          <cell r="C344" t="str">
            <v>Finland Fleet (BCNFIM)On Balance Sheet - Month 1</v>
          </cell>
        </row>
        <row r="345">
          <cell r="C345" t="str">
            <v>Finland Fleet (BCNFIM)  Month 3 GFR-Current</v>
          </cell>
        </row>
        <row r="346">
          <cell r="C346" t="str">
            <v>Finland Fleet (BCNFIM)  Month 3 GFR Past Due 0-29</v>
          </cell>
        </row>
        <row r="347">
          <cell r="C347" t="str">
            <v>Finland Fleet (BCNFIM)  Month 3 GFR - 30 -89</v>
          </cell>
        </row>
        <row r="348">
          <cell r="C348" t="str">
            <v>Finland Fleet (BCNFIM)  Month 3 GFR 90-119</v>
          </cell>
        </row>
        <row r="349">
          <cell r="C349" t="str">
            <v>Finland Fleet (BCNFIM)  Month 3 GFR 120-179</v>
          </cell>
        </row>
        <row r="350">
          <cell r="C350" t="str">
            <v>Finland Fleet (BCNFIM)  Month 3 GFR 180-360</v>
          </cell>
        </row>
        <row r="351">
          <cell r="C351" t="str">
            <v>Finland Fleet (BCNFIM)  Month 3 GFR Timing Adjustments</v>
          </cell>
        </row>
        <row r="352">
          <cell r="C352" t="str">
            <v>Finland Fleet (BCNFIM)  Month 3 Gross Financing Receivables</v>
          </cell>
        </row>
        <row r="353">
          <cell r="C353" t="str">
            <v>Finland Fleet (BCNFIM)  Month 3 Gross Write Offs</v>
          </cell>
        </row>
        <row r="354">
          <cell r="C354" t="str">
            <v>Finland Fleet (BCNFIM)  Month 3 Recoveries Excluding Debt Sales</v>
          </cell>
        </row>
        <row r="355">
          <cell r="C355" t="str">
            <v>Finland Fleet (BCNFIM)  Month 3 Debt Sales</v>
          </cell>
        </row>
        <row r="356">
          <cell r="C356" t="str">
            <v>Finland Fleet (BCNFIM)  Month 3 Net write Offs</v>
          </cell>
        </row>
        <row r="357">
          <cell r="C357" t="str">
            <v>Finland Fleet (BCNFIM)  Month 3 GFR per CDR</v>
          </cell>
        </row>
        <row r="358">
          <cell r="C358" t="str">
            <v>Finland Fleet (BCNFIM)  Month 3 Edit Check</v>
          </cell>
        </row>
        <row r="359">
          <cell r="C359" t="str">
            <v>Finland Fleet (BCNFIM)AllowOthRecv-Recoveries</v>
          </cell>
        </row>
        <row r="360">
          <cell r="C360" t="str">
            <v>Finland Fleet (BCNFIM)ProvLosses-Corp-Recoveries</v>
          </cell>
        </row>
        <row r="361">
          <cell r="C361" t="str">
            <v>Finland Fleet (BCNFIM)AllowInsRec--Recoveries</v>
          </cell>
        </row>
        <row r="362">
          <cell r="C362" t="str">
            <v>Finland Fleet (BCNFIM)AG: Recoveries (Meas)</v>
          </cell>
        </row>
        <row r="363">
          <cell r="C363" t="str">
            <v>Finland Fleet (BCNFIM)Recoveries</v>
          </cell>
        </row>
        <row r="364">
          <cell r="C364" t="str">
            <v>2003 Czech RepublicBusiness/Legal Entity:</v>
          </cell>
        </row>
        <row r="365">
          <cell r="C365" t="str">
            <v>2003 Czech RepublicPlease Enter in 000s Local Currency, ALL INPUTS AS POSITIVES</v>
          </cell>
        </row>
        <row r="366">
          <cell r="C366" t="str">
            <v>2003 Czech RepublicCURRENCY PLEASE INPUT IN VARIANCE DESCRIPTION COLUMN</v>
          </cell>
        </row>
        <row r="367">
          <cell r="C367" t="str">
            <v>2003 Czech RepublicMONTH1</v>
          </cell>
        </row>
        <row r="368">
          <cell r="C368" t="str">
            <v>2003 Czech RepublicOn Balance Sheet - Month 1</v>
          </cell>
        </row>
        <row r="369">
          <cell r="C369" t="str">
            <v>2003 Czech Republic  Month 3 GFR-Current</v>
          </cell>
        </row>
        <row r="370">
          <cell r="C370" t="str">
            <v>2003 Czech Republic  Month 3 GFR Past Due 0-29</v>
          </cell>
        </row>
        <row r="371">
          <cell r="C371" t="str">
            <v>2003 Czech Republic  Month 3 GFR - 30 -89</v>
          </cell>
        </row>
        <row r="372">
          <cell r="C372" t="str">
            <v>2003 Czech Republic  Month 3 GFR 90-119</v>
          </cell>
        </row>
        <row r="373">
          <cell r="C373" t="str">
            <v>2003 Czech Republic  Month 3 GFR 120-179</v>
          </cell>
        </row>
        <row r="374">
          <cell r="C374" t="str">
            <v>2003 Czech Republic  Month 3 GFR 180-360</v>
          </cell>
        </row>
        <row r="375">
          <cell r="C375" t="str">
            <v>2003 Czech Republic  Month 3 GFR Timing Adjustments</v>
          </cell>
        </row>
        <row r="376">
          <cell r="C376" t="str">
            <v>2003 Czech Republic  Month 3 Gross Financing Receivables</v>
          </cell>
        </row>
        <row r="377">
          <cell r="C377" t="str">
            <v>2003 Czech Republic  Month 3 Gross Write Offs</v>
          </cell>
        </row>
        <row r="378">
          <cell r="C378" t="str">
            <v>2003 Czech Republic  Month 3 Recoveries Excluding Debt Sales</v>
          </cell>
        </row>
        <row r="379">
          <cell r="C379" t="str">
            <v>2003 Czech Republic  Month 3 Debt Sales</v>
          </cell>
        </row>
        <row r="380">
          <cell r="C380" t="str">
            <v>2003 Czech Republic  Month 3 Net write Offs</v>
          </cell>
        </row>
        <row r="381">
          <cell r="C381" t="str">
            <v>2003 Czech Republic  Month 3 GFR per CDR</v>
          </cell>
        </row>
        <row r="382">
          <cell r="C382" t="str">
            <v>2003 Czech Republic  Month 3 Edit Check</v>
          </cell>
        </row>
        <row r="383">
          <cell r="C383" t="str">
            <v>2003 Czech RepublicAllowOthRecv-Recoveries</v>
          </cell>
        </row>
        <row r="384">
          <cell r="C384" t="str">
            <v>2003 Czech RepublicProvLosses-Corp-Recoveries</v>
          </cell>
        </row>
        <row r="385">
          <cell r="C385" t="str">
            <v>2003 Czech RepublicAllowInsRec--Recoveries</v>
          </cell>
        </row>
        <row r="386">
          <cell r="C386" t="str">
            <v>2003 Czech RepublicAG: Recoveries (Meas)</v>
          </cell>
        </row>
        <row r="387">
          <cell r="C387" t="str">
            <v>2003 Czech RepublicRecoveries</v>
          </cell>
        </row>
        <row r="388">
          <cell r="C388" t="str">
            <v>2003 Budapest BankBusiness/Legal Entity:</v>
          </cell>
        </row>
        <row r="389">
          <cell r="C389" t="str">
            <v>2003 Budapest BankPlease Enter in 000s Local Currency, ALL INPUTS AS POSITIVES</v>
          </cell>
        </row>
        <row r="390">
          <cell r="C390" t="str">
            <v>2003 Budapest BankCURRENCY PLEASE INPUT IN VARIANCE DESCRIPTION COLUMN</v>
          </cell>
        </row>
        <row r="391">
          <cell r="C391" t="str">
            <v>2003 Budapest BankMONTH1</v>
          </cell>
        </row>
        <row r="392">
          <cell r="C392" t="str">
            <v>2003 Budapest BankOn Balance Sheet - Month 1</v>
          </cell>
        </row>
        <row r="393">
          <cell r="C393" t="str">
            <v>2003 Budapest Bank  Month 3 GFR-Current</v>
          </cell>
        </row>
        <row r="394">
          <cell r="C394" t="str">
            <v>2003 Budapest Bank  Month 3 GFR Past Due 0-29</v>
          </cell>
        </row>
        <row r="395">
          <cell r="C395" t="str">
            <v>2003 Budapest Bank  Month 3 GFR - 30 -89</v>
          </cell>
        </row>
        <row r="396">
          <cell r="C396" t="str">
            <v>2003 Budapest Bank  Month 3 GFR 90-119</v>
          </cell>
        </row>
        <row r="397">
          <cell r="C397" t="str">
            <v>2003 Budapest Bank  Month 3 GFR 120-179</v>
          </cell>
        </row>
        <row r="398">
          <cell r="C398" t="str">
            <v>2003 Budapest Bank  Month 3 GFR 180-360</v>
          </cell>
        </row>
        <row r="399">
          <cell r="C399" t="str">
            <v>2003 Budapest Bank  Month 3 GFR Timing Adjustments</v>
          </cell>
        </row>
        <row r="400">
          <cell r="C400" t="str">
            <v>2003 Budapest Bank  Month 3 Gross Financing Receivables</v>
          </cell>
        </row>
        <row r="401">
          <cell r="C401" t="str">
            <v>2003 Budapest Bank  Month 3 Gross Write Offs</v>
          </cell>
        </row>
        <row r="402">
          <cell r="C402" t="str">
            <v>2003 Budapest Bank  Month 3 Recoveries Excluding Debt Sales</v>
          </cell>
        </row>
        <row r="403">
          <cell r="C403" t="str">
            <v>2003 Budapest Bank  Month 3 Debt Sales</v>
          </cell>
        </row>
        <row r="404">
          <cell r="C404" t="str">
            <v>2003 Budapest Bank  Month 3 Net write Offs</v>
          </cell>
        </row>
        <row r="405">
          <cell r="C405" t="str">
            <v>2003 Budapest Bank  Month 3 GFR per CDR</v>
          </cell>
        </row>
        <row r="406">
          <cell r="C406" t="str">
            <v>2003 Budapest Bank  Month 3 Edit Check</v>
          </cell>
        </row>
        <row r="407">
          <cell r="C407" t="str">
            <v>2003 Budapest BankAllowOthRecv-Recoveries</v>
          </cell>
        </row>
        <row r="408">
          <cell r="C408" t="str">
            <v>2003 Budapest BankProvLosses-Corp-Recoveries</v>
          </cell>
        </row>
        <row r="409">
          <cell r="C409" t="str">
            <v>2003 Budapest BankAllowInsRec--Recoveries</v>
          </cell>
        </row>
        <row r="410">
          <cell r="C410" t="str">
            <v>2003 Budapest BankAG: Recoveries (Meas)</v>
          </cell>
        </row>
        <row r="411">
          <cell r="C411" t="str">
            <v>2003 Budapest BankRecoveries</v>
          </cell>
        </row>
        <row r="412">
          <cell r="C412" t="str">
            <v>2003 Housing BankBusiness/Legal Entity:</v>
          </cell>
        </row>
        <row r="413">
          <cell r="C413" t="str">
            <v>2003 Housing BankPlease Enter in 000s Local Currency, ALL INPUTS AS POSITIVES</v>
          </cell>
        </row>
        <row r="414">
          <cell r="C414" t="str">
            <v>2003 Housing BankCURRENCY PLEASE INPUT IN VARIANCE DESCRIPTION COLUMN</v>
          </cell>
        </row>
        <row r="415">
          <cell r="C415" t="str">
            <v>2003 Housing BankMONTH1</v>
          </cell>
        </row>
        <row r="416">
          <cell r="C416" t="str">
            <v>2003 Housing BankOn Balance Sheet - Month 1</v>
          </cell>
        </row>
        <row r="417">
          <cell r="C417" t="str">
            <v>2003 Housing Bank  Month 3 GFR-Current</v>
          </cell>
        </row>
        <row r="418">
          <cell r="C418" t="str">
            <v>2003 Housing Bank  Month 3 GFR Past Due 0-29</v>
          </cell>
        </row>
        <row r="419">
          <cell r="C419" t="str">
            <v>2003 Housing Bank  Month 3 GFR - 30 -89</v>
          </cell>
        </row>
        <row r="420">
          <cell r="C420" t="str">
            <v>2003 Housing Bank  Month 3 GFR 90-119</v>
          </cell>
        </row>
        <row r="421">
          <cell r="C421" t="str">
            <v>2003 Housing Bank  Month 3 GFR 120-179</v>
          </cell>
        </row>
        <row r="422">
          <cell r="C422" t="str">
            <v>2003 Housing Bank  Month 3 GFR 180-360</v>
          </cell>
        </row>
        <row r="423">
          <cell r="C423" t="str">
            <v>2003 Housing Bank  Month 3 GFR Timing Adjustments</v>
          </cell>
        </row>
        <row r="424">
          <cell r="C424" t="str">
            <v>2003 Housing Bank  Month 3 Gross Financing Receivables</v>
          </cell>
        </row>
        <row r="425">
          <cell r="C425" t="str">
            <v>2003 Housing Bank  Month 3 Gross Write Offs</v>
          </cell>
        </row>
        <row r="426">
          <cell r="C426" t="str">
            <v>2003 Housing Bank  Month 3 Recoveries Excluding Debt Sales</v>
          </cell>
        </row>
        <row r="427">
          <cell r="C427" t="str">
            <v>2003 Housing Bank  Month 3 Debt Sales</v>
          </cell>
        </row>
        <row r="428">
          <cell r="C428" t="str">
            <v>2003 Housing Bank  Month 3 Net write Offs</v>
          </cell>
        </row>
        <row r="429">
          <cell r="C429" t="str">
            <v>2003 Housing Bank  Month 3 GFR per CDR</v>
          </cell>
        </row>
        <row r="430">
          <cell r="C430" t="str">
            <v>2003 Housing Bank  Month 3 Edit Check</v>
          </cell>
        </row>
        <row r="431">
          <cell r="C431" t="str">
            <v>2003 Housing BankAllowOthRecv-Recoveries</v>
          </cell>
        </row>
        <row r="432">
          <cell r="C432" t="str">
            <v>2003 Housing BankProvLosses-Corp-Recoveries</v>
          </cell>
        </row>
        <row r="433">
          <cell r="C433" t="str">
            <v>2003 Housing BankAllowInsRec--Recoveries</v>
          </cell>
        </row>
        <row r="434">
          <cell r="C434" t="str">
            <v>2003 Housing BankAG: Recoveries (Meas)</v>
          </cell>
        </row>
        <row r="435">
          <cell r="C435" t="str">
            <v>2003 Housing BankRecoveries</v>
          </cell>
        </row>
        <row r="436">
          <cell r="C436" t="str">
            <v>2003 Total Poland Capital BankBusiness/Legal Entity:</v>
          </cell>
        </row>
        <row r="437">
          <cell r="C437" t="str">
            <v>2003 Total Poland Capital BankPlease Enter in 000s Local Currency, ALL INPUTS AS POSITIVES</v>
          </cell>
        </row>
        <row r="438">
          <cell r="C438" t="str">
            <v>2003 Total Poland Capital BankCURRENCY PLEASE INPUT IN VARIANCE DESCRIPTION COLUMN</v>
          </cell>
        </row>
        <row r="439">
          <cell r="C439" t="str">
            <v>2003 Total Poland Capital BankMONTH1</v>
          </cell>
        </row>
        <row r="440">
          <cell r="C440" t="str">
            <v>2003 Total Poland Capital BankOn Balance Sheet - Month 1</v>
          </cell>
        </row>
        <row r="441">
          <cell r="C441" t="str">
            <v>2003 Total Poland Capital Bank  Month 3 GFR-Current</v>
          </cell>
        </row>
        <row r="442">
          <cell r="C442" t="str">
            <v>2003 Total Poland Capital Bank  Month 3 GFR Past Due 0-29</v>
          </cell>
        </row>
        <row r="443">
          <cell r="C443" t="str">
            <v>2003 Total Poland Capital Bank  Month 3 GFR - 30 -89</v>
          </cell>
        </row>
        <row r="444">
          <cell r="C444" t="str">
            <v>2003 Total Poland Capital Bank  Month 3 GFR 90-119</v>
          </cell>
        </row>
        <row r="445">
          <cell r="C445" t="str">
            <v>2003 Total Poland Capital Bank  Month 3 GFR 120-179</v>
          </cell>
        </row>
        <row r="446">
          <cell r="C446" t="str">
            <v>2003 Total Poland Capital Bank  Month 3 GFR 180-360</v>
          </cell>
        </row>
        <row r="447">
          <cell r="C447" t="str">
            <v>2003 Total Poland Capital Bank  Month 3 GFR Timing Adjustments</v>
          </cell>
        </row>
        <row r="448">
          <cell r="C448" t="str">
            <v>2003 Total Poland Capital Bank  Month 3 Gross Financing Receivables</v>
          </cell>
        </row>
        <row r="449">
          <cell r="C449" t="str">
            <v>2003 Total Poland Capital Bank  Month 3 Gross Write Offs</v>
          </cell>
        </row>
        <row r="450">
          <cell r="C450" t="str">
            <v>2003 Total Poland Capital Bank  Month 3 Recoveries Excluding Debt Sales</v>
          </cell>
        </row>
        <row r="451">
          <cell r="C451" t="str">
            <v>2003 Total Poland Capital Bank  Month 3 Debt Sales</v>
          </cell>
        </row>
        <row r="452">
          <cell r="C452" t="str">
            <v>2003 Total Poland Capital Bank  Month 3 Net write Offs</v>
          </cell>
        </row>
        <row r="453">
          <cell r="C453" t="str">
            <v>2003 Total Poland Capital Bank  Month 3 GFR per CDR</v>
          </cell>
        </row>
        <row r="454">
          <cell r="C454" t="str">
            <v>2003 Total Poland Capital Bank  Month 3 Edit Check</v>
          </cell>
        </row>
        <row r="455">
          <cell r="C455" t="str">
            <v>2003 Total Poland Capital BankAllowOthRecv-Recoveries</v>
          </cell>
        </row>
        <row r="456">
          <cell r="C456" t="str">
            <v>2003 Total Poland Capital BankProvLosses-Corp-Recoveries</v>
          </cell>
        </row>
        <row r="457">
          <cell r="C457" t="str">
            <v>2003 Total Poland Capital BankAllowInsRec--Recoveries</v>
          </cell>
        </row>
        <row r="458">
          <cell r="C458" t="str">
            <v>2003 Total Poland Capital BankAG: Recoveries (Meas)</v>
          </cell>
        </row>
        <row r="459">
          <cell r="C459" t="str">
            <v>2003 Total Poland Capital BankRecoveries</v>
          </cell>
        </row>
        <row r="460">
          <cell r="C460" t="str">
            <v>2003 Auto UKBusiness/Legal Entity:</v>
          </cell>
        </row>
        <row r="461">
          <cell r="C461" t="str">
            <v>2003 Auto UKPlease Enter in 000s Local Currency, ALL INPUTS AS POSITIVES</v>
          </cell>
        </row>
        <row r="462">
          <cell r="C462" t="str">
            <v>2003 Auto UKCURRENCY PLEASE INPUT IN VARIANCE DESCRIPTION COLUMN</v>
          </cell>
        </row>
        <row r="463">
          <cell r="C463" t="str">
            <v>2003 Auto UKMONTH1</v>
          </cell>
        </row>
        <row r="464">
          <cell r="C464" t="str">
            <v>2003 Auto UKOn Balance Sheet - Month 1</v>
          </cell>
        </row>
        <row r="465">
          <cell r="C465" t="str">
            <v>2003 Auto UK  Month 3 GFR-Current</v>
          </cell>
        </row>
        <row r="466">
          <cell r="C466" t="str">
            <v>2003 Auto UK  Month 3 GFR Past Due 0-29</v>
          </cell>
        </row>
        <row r="467">
          <cell r="C467" t="str">
            <v>2003 Auto UK  Month 3 GFR - 30 -89</v>
          </cell>
        </row>
        <row r="468">
          <cell r="C468" t="str">
            <v>2003 Auto UK  Month 3 GFR 90-119</v>
          </cell>
        </row>
        <row r="469">
          <cell r="C469" t="str">
            <v>2003 Auto UK  Month 3 GFR 120-179</v>
          </cell>
        </row>
        <row r="470">
          <cell r="C470" t="str">
            <v>2003 Auto UK  Month 3 GFR 180-360</v>
          </cell>
        </row>
        <row r="471">
          <cell r="C471" t="str">
            <v>2003 Auto UK  Month 3 GFR Timing Adjustments</v>
          </cell>
        </row>
        <row r="472">
          <cell r="C472" t="str">
            <v>2003 Auto UK  Month 3 Gross Financing Receivables</v>
          </cell>
        </row>
        <row r="473">
          <cell r="C473" t="str">
            <v>2003 Auto UK  Month 3 Gross Write Offs</v>
          </cell>
        </row>
        <row r="474">
          <cell r="C474" t="str">
            <v>2003 Auto UK  Month 3 Recoveries Excluding Debt Sales</v>
          </cell>
        </row>
        <row r="475">
          <cell r="C475" t="str">
            <v>2003 Auto UK  Month 3 Debt Sales</v>
          </cell>
        </row>
        <row r="476">
          <cell r="C476" t="str">
            <v>2003 Auto UK  Month 3 Net write Offs</v>
          </cell>
        </row>
        <row r="477">
          <cell r="C477" t="str">
            <v>2003 Auto UK  Month 3 GFR per CDR</v>
          </cell>
        </row>
        <row r="478">
          <cell r="C478" t="str">
            <v>2003 Auto UK  Month 3 Edit Check</v>
          </cell>
        </row>
        <row r="479">
          <cell r="C479" t="str">
            <v>2003 Auto UKAllowOthRecv-Recoveries</v>
          </cell>
        </row>
        <row r="480">
          <cell r="C480" t="str">
            <v>2003 Auto UKProvLosses-Corp-Recoveries</v>
          </cell>
        </row>
        <row r="481">
          <cell r="C481" t="str">
            <v>2003 Auto UKAllowInsRec--Recoveries</v>
          </cell>
        </row>
        <row r="482">
          <cell r="C482" t="str">
            <v>2003 Auto UKAG: Recoveries (Meas)</v>
          </cell>
        </row>
        <row r="483">
          <cell r="C483" t="str">
            <v>2003 Auto UKRecoveries</v>
          </cell>
        </row>
        <row r="484">
          <cell r="C484" t="str">
            <v>2003 IrelandBusiness/Legal Entity:</v>
          </cell>
        </row>
        <row r="485">
          <cell r="C485" t="str">
            <v>2003 IrelandPlease Enter in 000s Local Currency, ALL INPUTS AS POSITIVES</v>
          </cell>
        </row>
        <row r="486">
          <cell r="C486" t="str">
            <v>2003 IrelandCURRENCY PLEASE INPUT IN VARIANCE DESCRIPTION COLUMN</v>
          </cell>
        </row>
        <row r="487">
          <cell r="C487" t="str">
            <v>2003 IrelandMONTH1</v>
          </cell>
        </row>
        <row r="488">
          <cell r="C488" t="str">
            <v>2003 IrelandOn Balance Sheet - Month 1</v>
          </cell>
        </row>
        <row r="489">
          <cell r="C489" t="str">
            <v>2003 Ireland  Month 3 GFR-Current</v>
          </cell>
        </row>
        <row r="490">
          <cell r="C490" t="str">
            <v>2003 Ireland  Month 3 GFR Past Due 0-29</v>
          </cell>
        </row>
        <row r="491">
          <cell r="C491" t="str">
            <v>2003 Ireland  Month 3 GFR - 30 -89</v>
          </cell>
        </row>
        <row r="492">
          <cell r="C492" t="str">
            <v>2003 Ireland  Month 3 GFR 90-119</v>
          </cell>
        </row>
        <row r="493">
          <cell r="C493" t="str">
            <v>2003 Ireland  Month 3 GFR 120-179</v>
          </cell>
        </row>
        <row r="494">
          <cell r="C494" t="str">
            <v>2003 Ireland  Month 3 GFR 180-360</v>
          </cell>
        </row>
        <row r="495">
          <cell r="C495" t="str">
            <v>2003 Ireland  Month 3 GFR Timing Adjustments</v>
          </cell>
        </row>
        <row r="496">
          <cell r="C496" t="str">
            <v>2003 Ireland  Month 3 Gross Financing Receivables</v>
          </cell>
        </row>
        <row r="497">
          <cell r="C497" t="str">
            <v>2003 Ireland  Month 3 Gross Write Offs</v>
          </cell>
        </row>
        <row r="498">
          <cell r="C498" t="str">
            <v>2003 Ireland  Month 3 Recoveries Excluding Debt Sales</v>
          </cell>
        </row>
        <row r="499">
          <cell r="C499" t="str">
            <v>2003 Ireland  Month 3 Debt Sales</v>
          </cell>
        </row>
        <row r="500">
          <cell r="C500" t="str">
            <v>2003 Ireland  Month 3 Net write Offs</v>
          </cell>
        </row>
        <row r="501">
          <cell r="C501" t="str">
            <v>2003 Ireland  Month 3 GFR per CDR</v>
          </cell>
        </row>
        <row r="502">
          <cell r="C502" t="str">
            <v>2003 Ireland  Month 3 Edit Check</v>
          </cell>
        </row>
        <row r="503">
          <cell r="C503" t="str">
            <v>2003 IrelandAllowOthRecv-Recoveries</v>
          </cell>
        </row>
        <row r="504">
          <cell r="C504" t="str">
            <v>2003 IrelandProvLosses-Corp-Recoveries</v>
          </cell>
        </row>
        <row r="505">
          <cell r="C505" t="str">
            <v>2003 IrelandAllowInsRec--Recoveries</v>
          </cell>
        </row>
        <row r="506">
          <cell r="C506" t="str">
            <v>2003 IrelandAG: Recoveries (Meas)</v>
          </cell>
        </row>
        <row r="507">
          <cell r="C507" t="str">
            <v>2003 IrelandRecoveries</v>
          </cell>
        </row>
        <row r="508">
          <cell r="C508" t="str">
            <v>2003 Europe HQBusiness/Legal Entity:</v>
          </cell>
        </row>
        <row r="509">
          <cell r="C509" t="str">
            <v>2003 Europe HQPlease Enter in 000s Local Currency, ALL INPUTS AS POSITIVES</v>
          </cell>
        </row>
        <row r="510">
          <cell r="C510" t="str">
            <v>2003 Europe HQCURRENCY PLEASE INPUT IN VARIANCE DESCRIPTION COLUMN</v>
          </cell>
        </row>
        <row r="511">
          <cell r="C511" t="str">
            <v>2003 Europe HQMONTH1</v>
          </cell>
        </row>
        <row r="512">
          <cell r="C512" t="str">
            <v>2003 Europe HQOn Balance Sheet - Month 1</v>
          </cell>
        </row>
        <row r="513">
          <cell r="C513" t="str">
            <v>2003 Europe HQ  Month 3 GFR-Current</v>
          </cell>
        </row>
        <row r="514">
          <cell r="C514" t="str">
            <v>2003 Europe HQ  Month 3 GFR Past Due 0-29</v>
          </cell>
        </row>
        <row r="515">
          <cell r="C515" t="str">
            <v>2003 Europe HQ  Month 3 GFR - 30 -89</v>
          </cell>
        </row>
        <row r="516">
          <cell r="C516" t="str">
            <v>2003 Europe HQ  Month 3 GFR 90-119</v>
          </cell>
        </row>
        <row r="517">
          <cell r="C517" t="str">
            <v>2003 Europe HQ  Month 3 GFR 120-179</v>
          </cell>
        </row>
        <row r="518">
          <cell r="C518" t="str">
            <v>2003 Europe HQ  Month 3 GFR 180-360</v>
          </cell>
        </row>
        <row r="519">
          <cell r="C519" t="str">
            <v>2003 Europe HQ  Month 3 GFR Timing Adjustments</v>
          </cell>
        </row>
        <row r="520">
          <cell r="C520" t="str">
            <v>2003 Europe HQ  Month 3 Gross Financing Receivables</v>
          </cell>
        </row>
        <row r="521">
          <cell r="C521" t="str">
            <v>2003 Europe HQ  Month 3 Gross Write Offs</v>
          </cell>
        </row>
        <row r="522">
          <cell r="C522" t="str">
            <v>2003 Europe HQ  Month 3 Recoveries Excluding Debt Sales</v>
          </cell>
        </row>
        <row r="523">
          <cell r="C523" t="str">
            <v>2003 Europe HQ  Month 3 Debt Sales</v>
          </cell>
        </row>
        <row r="524">
          <cell r="C524" t="str">
            <v>2003 Europe HQ  Month 3 Net write Offs</v>
          </cell>
        </row>
        <row r="525">
          <cell r="C525" t="str">
            <v>2003 Europe HQ  Month 3 GFR per CDR</v>
          </cell>
        </row>
        <row r="526">
          <cell r="C526" t="str">
            <v>2003 Europe HQ  Month 3 Edit Check</v>
          </cell>
        </row>
        <row r="527">
          <cell r="C527" t="str">
            <v>2003 Europe HQAllowOthRecv-Recoveries</v>
          </cell>
        </row>
        <row r="528">
          <cell r="C528" t="str">
            <v>2003 Europe HQProvLosses-Corp-Recoveries</v>
          </cell>
        </row>
        <row r="529">
          <cell r="C529" t="str">
            <v>2003 Europe HQAllowInsRec--Recoveries</v>
          </cell>
        </row>
        <row r="530">
          <cell r="C530" t="str">
            <v>2003 Europe HQAG: Recoveries (Meas)</v>
          </cell>
        </row>
        <row r="531">
          <cell r="C531" t="str">
            <v>2003 Europe HQRecoveries</v>
          </cell>
        </row>
        <row r="532">
          <cell r="C532" t="str">
            <v>2003 Auto International AdminBusiness/Legal Entity:</v>
          </cell>
        </row>
        <row r="533">
          <cell r="C533" t="str">
            <v>2003 Auto International AdminPlease Enter in 000s Local Currency, ALL INPUTS AS POSITIVES</v>
          </cell>
        </row>
        <row r="534">
          <cell r="C534" t="str">
            <v>2003 Auto International AdminCURRENCY PLEASE INPUT IN VARIANCE DESCRIPTION COLUMN</v>
          </cell>
        </row>
        <row r="535">
          <cell r="C535" t="str">
            <v>2003 Auto International AdminMONTH1</v>
          </cell>
        </row>
        <row r="536">
          <cell r="C536" t="str">
            <v>2003 Auto International AdminOn Balance Sheet - Month 1</v>
          </cell>
        </row>
        <row r="537">
          <cell r="C537" t="str">
            <v>2003 Auto International Admin  Month 3 GFR-Current</v>
          </cell>
        </row>
        <row r="538">
          <cell r="C538" t="str">
            <v>2003 Auto International Admin  Month 3 GFR Past Due 0-29</v>
          </cell>
        </row>
        <row r="539">
          <cell r="C539" t="str">
            <v>2003 Auto International Admin  Month 3 GFR - 30 -89</v>
          </cell>
        </row>
        <row r="540">
          <cell r="C540" t="str">
            <v>2003 Auto International Admin  Month 3 GFR 90-119</v>
          </cell>
        </row>
        <row r="541">
          <cell r="C541" t="str">
            <v>2003 Auto International Admin  Month 3 GFR 120-179</v>
          </cell>
        </row>
        <row r="542">
          <cell r="C542" t="str">
            <v>2003 Auto International Admin  Month 3 GFR 180-360</v>
          </cell>
        </row>
        <row r="543">
          <cell r="C543" t="str">
            <v>2003 Auto International Admin  Month 3 GFR Timing Adjustments</v>
          </cell>
        </row>
        <row r="544">
          <cell r="C544" t="str">
            <v>2003 Auto International Admin  Month 3 Gross Financing Receivables</v>
          </cell>
        </row>
        <row r="545">
          <cell r="C545" t="str">
            <v>2003 Auto International Admin  Month 3 Gross Write Offs</v>
          </cell>
        </row>
        <row r="546">
          <cell r="C546" t="str">
            <v>2003 Auto International Admin  Month 3 Recoveries Excluding Debt Sales</v>
          </cell>
        </row>
        <row r="547">
          <cell r="C547" t="str">
            <v>2003 Auto International Admin  Month 3 Debt Sales</v>
          </cell>
        </row>
        <row r="548">
          <cell r="C548" t="str">
            <v>2003 Auto International Admin  Month 3 Net write Offs</v>
          </cell>
        </row>
        <row r="549">
          <cell r="C549" t="str">
            <v>2003 Auto International Admin  Month 3 GFR per CDR</v>
          </cell>
        </row>
        <row r="550">
          <cell r="C550" t="str">
            <v>2003 Auto International Admin  Month 3 Edit Check</v>
          </cell>
        </row>
        <row r="551">
          <cell r="C551" t="str">
            <v>2003 Auto International AdminAllowOthRecv-Recoveries</v>
          </cell>
        </row>
        <row r="552">
          <cell r="C552" t="str">
            <v>2003 Auto International AdminProvLosses-Corp-Recoveries</v>
          </cell>
        </row>
        <row r="553">
          <cell r="C553" t="str">
            <v>2003 Auto International AdminAllowInsRec--Recoveries</v>
          </cell>
        </row>
        <row r="554">
          <cell r="C554" t="str">
            <v>2003 Auto International AdminAG: Recoveries (Meas)</v>
          </cell>
        </row>
        <row r="555">
          <cell r="C555" t="str">
            <v>2003 Auto International AdminRecoveries</v>
          </cell>
        </row>
        <row r="556">
          <cell r="C556" t="str">
            <v>BCHIEP Ireland (S1 2    Budget)Business/Legal Entity:</v>
          </cell>
        </row>
        <row r="557">
          <cell r="C557" t="str">
            <v>BCHIEP Ireland (S1 2    Budget)Please Enter in 000s Local Currency, ALL INPUTS AS POSITIVES</v>
          </cell>
        </row>
        <row r="558">
          <cell r="C558" t="str">
            <v>BCHIEP Ireland (S1 2    Budget)CURRENCY PLEASE INPUT IN VARIANCE DESCRIPTION COLUMN</v>
          </cell>
        </row>
        <row r="559">
          <cell r="C559" t="str">
            <v>BCHIEP Ireland (S1 2    Budget)MONTH1</v>
          </cell>
        </row>
        <row r="560">
          <cell r="C560" t="str">
            <v>BCHIEP Ireland (S1 2    Budget)On Balance Sheet - Month 1</v>
          </cell>
        </row>
        <row r="561">
          <cell r="C561" t="str">
            <v>BCHIEP Ireland (S1 2    Budget)  Month 3 GFR-Current</v>
          </cell>
        </row>
        <row r="562">
          <cell r="C562" t="str">
            <v>BCHIEP Ireland (S1 2    Budget)  Month 3 GFR Past Due 0-29</v>
          </cell>
        </row>
        <row r="563">
          <cell r="C563" t="str">
            <v>BCHIEP Ireland (S1 2    Budget)  Month 3 GFR - 30 -89</v>
          </cell>
        </row>
        <row r="564">
          <cell r="C564" t="str">
            <v>BCHIEP Ireland (S1 2    Budget)  Month 3 GFR 90-119</v>
          </cell>
        </row>
        <row r="565">
          <cell r="C565" t="str">
            <v>BCHIEP Ireland (S1 2    Budget)  Month 3 GFR 120-179</v>
          </cell>
        </row>
        <row r="566">
          <cell r="C566" t="str">
            <v>BCHIEP Ireland (S1 2    Budget)  Month 3 GFR 180-360</v>
          </cell>
        </row>
        <row r="567">
          <cell r="C567" t="str">
            <v>BCHIEP Ireland (S1 2    Budget)  Month 3 GFR Timing Adjustments</v>
          </cell>
        </row>
        <row r="568">
          <cell r="C568" t="str">
            <v>BCHIEP Ireland (S1 2    Budget)  Month 3 Gross Financing Receivables</v>
          </cell>
        </row>
        <row r="569">
          <cell r="C569" t="str">
            <v>BCHIEP Ireland (S1 2    Budget)  Month 3 Gross Write Offs</v>
          </cell>
        </row>
        <row r="570">
          <cell r="C570" t="str">
            <v>BCHIEP Ireland (S1 2    Budget)  Month 3 Recoveries Excluding Debt Sales</v>
          </cell>
        </row>
        <row r="571">
          <cell r="C571" t="str">
            <v>BCHIEP Ireland (S1 2    Budget)  Month 3 Debt Sales</v>
          </cell>
        </row>
        <row r="572">
          <cell r="C572" t="str">
            <v>BCHIEP Ireland (S1 2    Budget)  Month 3 Net write Offs</v>
          </cell>
        </row>
        <row r="573">
          <cell r="C573" t="str">
            <v>BCHIEP Ireland (S1 2    Budget)  Month 3 GFR per CDR</v>
          </cell>
        </row>
        <row r="574">
          <cell r="C574" t="str">
            <v>BCHIEP Ireland (S1 2    Budget)  Month 3 Edit Check</v>
          </cell>
        </row>
        <row r="575">
          <cell r="C575" t="str">
            <v>BCHIEP Ireland (S1 2    Budget)AllowOthRecv-Recoveries</v>
          </cell>
        </row>
        <row r="576">
          <cell r="C576" t="str">
            <v>BCHIEP Ireland (S1 2    Budget)ProvLosses-Corp-Recoveries</v>
          </cell>
        </row>
        <row r="577">
          <cell r="C577" t="str">
            <v>BCHIEP Ireland (S1 2    Budget)AllowInsRec--Recoveries</v>
          </cell>
        </row>
        <row r="578">
          <cell r="C578" t="str">
            <v>BCHIEP Ireland (S1 2    Budget)AG: Recoveries (Meas)</v>
          </cell>
        </row>
        <row r="579">
          <cell r="C579" t="str">
            <v>BCHIEP Ireland (S1 2    Budget)Recoveries</v>
          </cell>
        </row>
        <row r="580">
          <cell r="C580" t="str">
            <v>2003 Auto EdinburghBusiness/Legal Entity:</v>
          </cell>
        </row>
        <row r="581">
          <cell r="C581" t="str">
            <v>2003 Auto EdinburghPlease Enter in 000s Local Currency, ALL INPUTS AS POSITIVES</v>
          </cell>
        </row>
        <row r="582">
          <cell r="C582" t="str">
            <v>2003 Auto EdinburghCURRENCY PLEASE INPUT IN VARIANCE DESCRIPTION COLUMN</v>
          </cell>
        </row>
        <row r="583">
          <cell r="C583" t="str">
            <v>2003 Auto EdinburghMONTH1</v>
          </cell>
        </row>
        <row r="584">
          <cell r="C584" t="str">
            <v>2003 Auto EdinburghOn Balance Sheet - Month 1</v>
          </cell>
        </row>
        <row r="585">
          <cell r="C585" t="str">
            <v>2003 Auto Edinburgh  Month 3 GFR-Current</v>
          </cell>
        </row>
        <row r="586">
          <cell r="C586" t="str">
            <v>2003 Auto Edinburgh  Month 3 GFR Past Due 0-29</v>
          </cell>
        </row>
        <row r="587">
          <cell r="C587" t="str">
            <v>2003 Auto Edinburgh  Month 3 GFR - 30 -89</v>
          </cell>
        </row>
        <row r="588">
          <cell r="C588" t="str">
            <v>2003 Auto Edinburgh  Month 3 GFR 90-119</v>
          </cell>
        </row>
        <row r="589">
          <cell r="C589" t="str">
            <v>2003 Auto Edinburgh  Month 3 GFR 120-179</v>
          </cell>
        </row>
        <row r="590">
          <cell r="C590" t="str">
            <v>2003 Auto Edinburgh  Month 3 GFR 180-360</v>
          </cell>
        </row>
        <row r="591">
          <cell r="C591" t="str">
            <v>2003 Auto Edinburgh  Month 3 GFR Timing Adjustments</v>
          </cell>
        </row>
        <row r="592">
          <cell r="C592" t="str">
            <v>2003 Auto Edinburgh  Month 3 Gross Financing Receivables</v>
          </cell>
        </row>
        <row r="593">
          <cell r="C593" t="str">
            <v>2003 Auto Edinburgh  Month 3 Gross Write Offs</v>
          </cell>
        </row>
        <row r="594">
          <cell r="C594" t="str">
            <v>2003 Auto Edinburgh  Month 3 Recoveries Excluding Debt Sales</v>
          </cell>
        </row>
        <row r="595">
          <cell r="C595" t="str">
            <v>2003 Auto Edinburgh  Month 3 Debt Sales</v>
          </cell>
        </row>
        <row r="596">
          <cell r="C596" t="str">
            <v>2003 Auto Edinburgh  Month 3 Net write Offs</v>
          </cell>
        </row>
        <row r="597">
          <cell r="C597" t="str">
            <v>2003 Auto Edinburgh  Month 3 GFR per CDR</v>
          </cell>
        </row>
        <row r="598">
          <cell r="C598" t="str">
            <v>2003 Auto Edinburgh  Month 3 Edit Check</v>
          </cell>
        </row>
        <row r="599">
          <cell r="C599" t="str">
            <v>2003 Auto EdinburghAllowOthRecv-Recoveries</v>
          </cell>
        </row>
        <row r="600">
          <cell r="C600" t="str">
            <v>2003 Auto EdinburghProvLosses-Corp-Recoveries</v>
          </cell>
        </row>
        <row r="601">
          <cell r="C601" t="str">
            <v>2003 Auto EdinburghAllowInsRec--Recoveries</v>
          </cell>
        </row>
        <row r="602">
          <cell r="C602" t="str">
            <v>2003 Auto EdinburghAG: Recoveries (Meas)</v>
          </cell>
        </row>
        <row r="603">
          <cell r="C603" t="str">
            <v>2003 Auto EdinburghRecoveries</v>
          </cell>
        </row>
        <row r="604">
          <cell r="C604" t="str">
            <v>2003 I GroupBusiness/Legal Entity:</v>
          </cell>
        </row>
        <row r="605">
          <cell r="C605" t="str">
            <v>2003 I GroupPlease Enter in 000s Local Currency, ALL INPUTS AS POSITIVES</v>
          </cell>
        </row>
        <row r="606">
          <cell r="C606" t="str">
            <v>2003 I GroupCURRENCY PLEASE INPUT IN VARIANCE DESCRIPTION COLUMN</v>
          </cell>
        </row>
        <row r="607">
          <cell r="C607" t="str">
            <v>2003 I GroupMONTH1</v>
          </cell>
        </row>
        <row r="608">
          <cell r="C608" t="str">
            <v>2003 I GroupOn Balance Sheet - Month 1</v>
          </cell>
        </row>
        <row r="609">
          <cell r="C609" t="str">
            <v>2003 I Group  Month 3 GFR-Current</v>
          </cell>
        </row>
        <row r="610">
          <cell r="C610" t="str">
            <v>2003 I Group  Month 3 GFR Past Due 0-29</v>
          </cell>
        </row>
        <row r="611">
          <cell r="C611" t="str">
            <v>2003 I Group  Month 3 GFR - 30 -89</v>
          </cell>
        </row>
        <row r="612">
          <cell r="C612" t="str">
            <v>2003 I Group  Month 3 GFR 90-119</v>
          </cell>
        </row>
        <row r="613">
          <cell r="C613" t="str">
            <v>2003 I Group  Month 3 GFR 120-179</v>
          </cell>
        </row>
        <row r="614">
          <cell r="C614" t="str">
            <v>2003 I Group  Month 3 GFR 180-360</v>
          </cell>
        </row>
        <row r="615">
          <cell r="C615" t="str">
            <v>2003 I Group  Month 3 GFR Timing Adjustments</v>
          </cell>
        </row>
        <row r="616">
          <cell r="C616" t="str">
            <v>2003 I Group  Month 3 Gross Financing Receivables</v>
          </cell>
        </row>
        <row r="617">
          <cell r="C617" t="str">
            <v>2003 I Group  Month 3 Gross Write Offs</v>
          </cell>
        </row>
        <row r="618">
          <cell r="C618" t="str">
            <v>2003 I Group  Month 3 Recoveries Excluding Debt Sales</v>
          </cell>
        </row>
        <row r="619">
          <cell r="C619" t="str">
            <v>2003 I Group  Month 3 Debt Sales</v>
          </cell>
        </row>
        <row r="620">
          <cell r="C620" t="str">
            <v>2003 I Group  Month 3 Net write Offs</v>
          </cell>
        </row>
        <row r="621">
          <cell r="C621" t="str">
            <v>2003 I Group  Month 3 GFR per CDR</v>
          </cell>
        </row>
        <row r="622">
          <cell r="C622" t="str">
            <v>2003 I Group  Month 3 Edit Check</v>
          </cell>
        </row>
        <row r="623">
          <cell r="C623" t="str">
            <v>2003 I GroupAllowOthRecv-Recoveries</v>
          </cell>
        </row>
        <row r="624">
          <cell r="C624" t="str">
            <v>2003 I GroupProvLosses-Corp-Recoveries</v>
          </cell>
        </row>
        <row r="625">
          <cell r="C625" t="str">
            <v>2003 I GroupAllowInsRec--Recoveries</v>
          </cell>
        </row>
        <row r="626">
          <cell r="C626" t="str">
            <v>2003 I GroupAG: Recoveries (Meas)</v>
          </cell>
        </row>
        <row r="627">
          <cell r="C627" t="str">
            <v>2003 I GroupRecoveries</v>
          </cell>
        </row>
        <row r="628">
          <cell r="C628" t="str">
            <v>2003 GCF UKBusiness/Legal Entity:</v>
          </cell>
        </row>
        <row r="629">
          <cell r="C629" t="str">
            <v>2003 GCF UKPlease Enter in 000s Local Currency, ALL INPUTS AS POSITIVES</v>
          </cell>
        </row>
        <row r="630">
          <cell r="C630" t="str">
            <v>2003 GCF UKCURRENCY PLEASE INPUT IN VARIANCE DESCRIPTION COLUMN</v>
          </cell>
        </row>
        <row r="631">
          <cell r="C631" t="str">
            <v>2003 GCF UKMONTH1</v>
          </cell>
        </row>
        <row r="632">
          <cell r="C632" t="str">
            <v>2003 GCF UKOn Balance Sheet - Month 1</v>
          </cell>
        </row>
        <row r="633">
          <cell r="C633" t="str">
            <v>2003 GCF UK  Month 3 GFR-Current</v>
          </cell>
        </row>
        <row r="634">
          <cell r="C634" t="str">
            <v>2003 GCF UK  Month 3 GFR Past Due 0-29</v>
          </cell>
        </row>
        <row r="635">
          <cell r="C635" t="str">
            <v>2003 GCF UK  Month 3 GFR - 30 -89</v>
          </cell>
        </row>
        <row r="636">
          <cell r="C636" t="str">
            <v>2003 GCF UK  Month 3 GFR 90-119</v>
          </cell>
        </row>
        <row r="637">
          <cell r="C637" t="str">
            <v>2003 GCF UK  Month 3 GFR 120-179</v>
          </cell>
        </row>
        <row r="638">
          <cell r="C638" t="str">
            <v>2003 GCF UK  Month 3 GFR 180-360</v>
          </cell>
        </row>
        <row r="639">
          <cell r="C639" t="str">
            <v>2003 GCF UK  Month 3 GFR Timing Adjustments</v>
          </cell>
        </row>
        <row r="640">
          <cell r="C640" t="str">
            <v>2003 GCF UK  Month 3 Gross Financing Receivables</v>
          </cell>
        </row>
        <row r="641">
          <cell r="C641" t="str">
            <v>2003 GCF UK  Month 3 Gross Write Offs</v>
          </cell>
        </row>
        <row r="642">
          <cell r="C642" t="str">
            <v>2003 GCF UK  Month 3 Recoveries Excluding Debt Sales</v>
          </cell>
        </row>
        <row r="643">
          <cell r="C643" t="str">
            <v>2003 GCF UK  Month 3 Debt Sales</v>
          </cell>
        </row>
        <row r="644">
          <cell r="C644" t="str">
            <v>2003 GCF UK  Month 3 Net write Offs</v>
          </cell>
        </row>
        <row r="645">
          <cell r="C645" t="str">
            <v>2003 GCF UK  Month 3 GFR per CDR</v>
          </cell>
        </row>
        <row r="646">
          <cell r="C646" t="str">
            <v>2003 GCF UK  Month 3 Edit Check</v>
          </cell>
        </row>
        <row r="647">
          <cell r="C647" t="str">
            <v>2003 GCF UKAllowOthRecv-Recoveries</v>
          </cell>
        </row>
        <row r="648">
          <cell r="C648" t="str">
            <v>2003 GCF UKProvLosses-Corp-Recoveries</v>
          </cell>
        </row>
        <row r="649">
          <cell r="C649" t="str">
            <v>2003 GCF UKAllowInsRec--Recoveries</v>
          </cell>
        </row>
        <row r="650">
          <cell r="C650" t="str">
            <v>2003 GCF UKAG: Recoveries (Meas)</v>
          </cell>
        </row>
        <row r="651">
          <cell r="C651" t="str">
            <v>2003 GCF UKRecoveries</v>
          </cell>
        </row>
        <row r="652">
          <cell r="C652" t="str">
            <v>2003 GE CF UK First National Bank (BCQGBP)Business/Legal Entity:</v>
          </cell>
        </row>
        <row r="653">
          <cell r="C653" t="str">
            <v>2003 GE CF UK First National Bank (BCQGBP)Please Enter in 000s Local Currency, ALL INPUTS AS POSITIVES</v>
          </cell>
        </row>
        <row r="654">
          <cell r="C654" t="str">
            <v>2003 GE CF UK First National Bank (BCQGBP)CURRENCY PLEASE INPUT IN VARIANCE DESCRIPTION COLUMN</v>
          </cell>
        </row>
        <row r="655">
          <cell r="C655" t="str">
            <v>2003 GE CF UK First National Bank (BCQGBP)MONTH1</v>
          </cell>
        </row>
        <row r="656">
          <cell r="C656" t="str">
            <v>2003 GE CF UK First National Bank (BCQGBP)On Balance Sheet - Month 1</v>
          </cell>
        </row>
        <row r="657">
          <cell r="C657" t="str">
            <v>2003 GE CF UK First National Bank (BCQGBP)  Month 3 GFR-Current</v>
          </cell>
        </row>
        <row r="658">
          <cell r="C658" t="str">
            <v>2003 GE CF UK First National Bank (BCQGBP)  Month 3 GFR Past Due 0-29</v>
          </cell>
        </row>
        <row r="659">
          <cell r="C659" t="str">
            <v>2003 GE CF UK First National Bank (BCQGBP)  Month 3 GFR - 30 -89</v>
          </cell>
        </row>
        <row r="660">
          <cell r="C660" t="str">
            <v>2003 GE CF UK First National Bank (BCQGBP)  Month 3 GFR 90-119</v>
          </cell>
        </row>
        <row r="661">
          <cell r="C661" t="str">
            <v>2003 GE CF UK First National Bank (BCQGBP)  Month 3 GFR 120-179</v>
          </cell>
        </row>
        <row r="662">
          <cell r="C662" t="str">
            <v>2003 GE CF UK First National Bank (BCQGBP)  Month 3 GFR 180-360</v>
          </cell>
        </row>
        <row r="663">
          <cell r="C663" t="str">
            <v>2003 GE CF UK First National Bank (BCQGBP)  Month 3 GFR Timing Adjustments</v>
          </cell>
        </row>
        <row r="664">
          <cell r="C664" t="str">
            <v>2003 GE CF UK First National Bank (BCQGBP)  Month 3 Gross Financing Receivables</v>
          </cell>
        </row>
        <row r="665">
          <cell r="C665" t="str">
            <v>2003 GE CF UK First National Bank (BCQGBP)  Month 3 Gross Write Offs</v>
          </cell>
        </row>
        <row r="666">
          <cell r="C666" t="str">
            <v>2003 GE CF UK First National Bank (BCQGBP)  Month 3 Recoveries Excluding Debt Sales</v>
          </cell>
        </row>
        <row r="667">
          <cell r="C667" t="str">
            <v>2003 GE CF UK First National Bank (BCQGBP)  Month 3 Debt Sales</v>
          </cell>
        </row>
        <row r="668">
          <cell r="C668" t="str">
            <v>2003 GE CF UK First National Bank (BCQGBP)  Month 3 Net write Offs</v>
          </cell>
        </row>
        <row r="669">
          <cell r="C669" t="str">
            <v>2003 GE CF UK First National Bank (BCQGBP)  Month 3 GFR per CDR</v>
          </cell>
        </row>
        <row r="670">
          <cell r="C670" t="str">
            <v>2003 GE CF UK First National Bank (BCQGBP)  Month 3 Edit Check</v>
          </cell>
        </row>
        <row r="671">
          <cell r="C671" t="str">
            <v>2003 GE CF UK First National Bank (BCQGBP)AllowOthRecv-Recoveries</v>
          </cell>
        </row>
        <row r="672">
          <cell r="C672" t="str">
            <v>2003 GE CF UK First National Bank (BCQGBP)ProvLosses-Corp-Recoveries</v>
          </cell>
        </row>
        <row r="673">
          <cell r="C673" t="str">
            <v>2003 GE CF UK First National Bank (BCQGBP)AllowInsRec--Recoveries</v>
          </cell>
        </row>
        <row r="674">
          <cell r="C674" t="str">
            <v>2003 GE CF UK First National Bank (BCQGBP)AG: Recoveries (Meas)</v>
          </cell>
        </row>
        <row r="675">
          <cell r="C675" t="str">
            <v>2003 GE CF UK First National Bank (BCQGBP)Recoveries</v>
          </cell>
        </row>
        <row r="676">
          <cell r="C676" t="str">
            <v>2003 GEC Business Shares UKBusiness/Legal Entity:</v>
          </cell>
        </row>
        <row r="677">
          <cell r="C677" t="str">
            <v>2003 GEC Business Shares UKPlease Enter in 000s Local Currency, ALL INPUTS AS POSITIVES</v>
          </cell>
        </row>
        <row r="678">
          <cell r="C678" t="str">
            <v>2003 GEC Business Shares UKCURRENCY PLEASE INPUT IN VARIANCE DESCRIPTION COLUMN</v>
          </cell>
        </row>
        <row r="679">
          <cell r="C679" t="str">
            <v>2003 GEC Business Shares UKMONTH1</v>
          </cell>
        </row>
        <row r="680">
          <cell r="C680" t="str">
            <v>2003 GEC Business Shares UKOn Balance Sheet - Month 1</v>
          </cell>
        </row>
        <row r="681">
          <cell r="C681" t="str">
            <v>2003 GEC Business Shares UK  Month 3 GFR-Current</v>
          </cell>
        </row>
        <row r="682">
          <cell r="C682" t="str">
            <v>2003 GEC Business Shares UK  Month 3 GFR Past Due 0-29</v>
          </cell>
        </row>
        <row r="683">
          <cell r="C683" t="str">
            <v>2003 GEC Business Shares UK  Month 3 GFR - 30 -89</v>
          </cell>
        </row>
        <row r="684">
          <cell r="C684" t="str">
            <v>2003 GEC Business Shares UK  Month 3 GFR 90-119</v>
          </cell>
        </row>
        <row r="685">
          <cell r="C685" t="str">
            <v>2003 GEC Business Shares UK  Month 3 GFR 120-179</v>
          </cell>
        </row>
        <row r="686">
          <cell r="C686" t="str">
            <v>2003 GEC Business Shares UK  Month 3 GFR 180-360</v>
          </cell>
        </row>
        <row r="687">
          <cell r="C687" t="str">
            <v>2003 GEC Business Shares UK  Month 3 GFR Timing Adjustments</v>
          </cell>
        </row>
        <row r="688">
          <cell r="C688" t="str">
            <v>2003 GEC Business Shares UK  Month 3 Gross Financing Receivables</v>
          </cell>
        </row>
        <row r="689">
          <cell r="C689" t="str">
            <v>2003 GEC Business Shares UK  Month 3 Gross Write Offs</v>
          </cell>
        </row>
        <row r="690">
          <cell r="C690" t="str">
            <v>2003 GEC Business Shares UK  Month 3 Recoveries Excluding Debt Sales</v>
          </cell>
        </row>
        <row r="691">
          <cell r="C691" t="str">
            <v>2003 GEC Business Shares UK  Month 3 Debt Sales</v>
          </cell>
        </row>
        <row r="692">
          <cell r="C692" t="str">
            <v>2003 GEC Business Shares UK  Month 3 Net write Offs</v>
          </cell>
        </row>
        <row r="693">
          <cell r="C693" t="str">
            <v>2003 GEC Business Shares UK  Month 3 GFR per CDR</v>
          </cell>
        </row>
        <row r="694">
          <cell r="C694" t="str">
            <v>2003 GEC Business Shares UK  Month 3 Edit Check</v>
          </cell>
        </row>
        <row r="695">
          <cell r="C695" t="str">
            <v>2003 GEC Business Shares UKAllowOthRecv-Recoveries</v>
          </cell>
        </row>
        <row r="696">
          <cell r="C696" t="str">
            <v>2003 GEC Business Shares UKProvLosses-Corp-Recoveries</v>
          </cell>
        </row>
        <row r="697">
          <cell r="C697" t="str">
            <v>2003 GEC Business Shares UKAllowInsRec--Recoveries</v>
          </cell>
        </row>
        <row r="698">
          <cell r="C698" t="str">
            <v>2003 GEC Business Shares UKAG: Recoveries (Meas)</v>
          </cell>
        </row>
        <row r="699">
          <cell r="C699" t="str">
            <v>2003 GEC Business Shares UKRecoveries</v>
          </cell>
        </row>
        <row r="700">
          <cell r="C700" t="str">
            <v>2003 China - GCF BusinessesBusiness/Legal Entity:</v>
          </cell>
        </row>
        <row r="701">
          <cell r="C701" t="str">
            <v>2003 China - GCF BusinessesPlease Enter in 000s Local Currency, ALL INPUTS AS POSITIVES</v>
          </cell>
        </row>
        <row r="702">
          <cell r="C702" t="str">
            <v>2003 China - GCF BusinessesCURRENCY PLEASE INPUT IN VARIANCE DESCRIPTION COLUMN</v>
          </cell>
        </row>
        <row r="703">
          <cell r="C703" t="str">
            <v>2003 China - GCF BusinessesMONTH1</v>
          </cell>
        </row>
        <row r="704">
          <cell r="C704" t="str">
            <v>2003 China - GCF BusinessesOn Balance Sheet - Month 1</v>
          </cell>
        </row>
        <row r="705">
          <cell r="C705" t="str">
            <v>2003 China - GCF Businesses  Month 3 GFR-Current</v>
          </cell>
        </row>
        <row r="706">
          <cell r="C706" t="str">
            <v>2003 China - GCF Businesses  Month 3 GFR Past Due 0-29</v>
          </cell>
        </row>
        <row r="707">
          <cell r="C707" t="str">
            <v>2003 China - GCF Businesses  Month 3 GFR - 30 -89</v>
          </cell>
        </row>
        <row r="708">
          <cell r="C708" t="str">
            <v>2003 China - GCF Businesses  Month 3 GFR 90-119</v>
          </cell>
        </row>
        <row r="709">
          <cell r="C709" t="str">
            <v>2003 China - GCF Businesses  Month 3 GFR 120-179</v>
          </cell>
        </row>
        <row r="710">
          <cell r="C710" t="str">
            <v>2003 China - GCF Businesses  Month 3 GFR 180-360</v>
          </cell>
        </row>
        <row r="711">
          <cell r="C711" t="str">
            <v>2003 China - GCF Businesses  Month 3 GFR Timing Adjustments</v>
          </cell>
        </row>
        <row r="712">
          <cell r="C712" t="str">
            <v>2003 China - GCF Businesses  Month 3 Gross Financing Receivables</v>
          </cell>
        </row>
        <row r="713">
          <cell r="C713" t="str">
            <v>2003 China - GCF Businesses  Month 3 Gross Write Offs</v>
          </cell>
        </row>
        <row r="714">
          <cell r="C714" t="str">
            <v>2003 China - GCF Businesses  Month 3 Recoveries Excluding Debt Sales</v>
          </cell>
        </row>
        <row r="715">
          <cell r="C715" t="str">
            <v>2003 China - GCF Businesses  Month 3 Debt Sales</v>
          </cell>
        </row>
        <row r="716">
          <cell r="C716" t="str">
            <v>2003 China - GCF Businesses  Month 3 Net write Offs</v>
          </cell>
        </row>
        <row r="717">
          <cell r="C717" t="str">
            <v>2003 China - GCF Businesses  Month 3 GFR per CDR</v>
          </cell>
        </row>
        <row r="718">
          <cell r="C718" t="str">
            <v>2003 China - GCF Businesses  Month 3 Edit Check</v>
          </cell>
        </row>
        <row r="719">
          <cell r="C719" t="str">
            <v>2003 China - GCF BusinessesAllowOthRecv-Recoveries</v>
          </cell>
        </row>
        <row r="720">
          <cell r="C720" t="str">
            <v>2003 China - GCF BusinessesProvLosses-Corp-Recoveries</v>
          </cell>
        </row>
        <row r="721">
          <cell r="C721" t="str">
            <v>2003 China - GCF BusinessesAllowInsRec--Recoveries</v>
          </cell>
        </row>
        <row r="722">
          <cell r="C722" t="str">
            <v>2003 China - GCF BusinessesAG: Recoveries (Meas)</v>
          </cell>
        </row>
        <row r="723">
          <cell r="C723" t="str">
            <v>2003 China - GCF BusinessesRecoveries</v>
          </cell>
        </row>
        <row r="724">
          <cell r="C724" t="str">
            <v>2003 Hong Kong - GCF BusinessesBusiness/Legal Entity:</v>
          </cell>
        </row>
        <row r="725">
          <cell r="C725" t="str">
            <v>2003 Hong Kong - GCF BusinessesPlease Enter in 000s Local Currency, ALL INPUTS AS POSITIVES</v>
          </cell>
        </row>
        <row r="726">
          <cell r="C726" t="str">
            <v>2003 Hong Kong - GCF BusinessesCURRENCY PLEASE INPUT IN VARIANCE DESCRIPTION COLUMN</v>
          </cell>
        </row>
        <row r="727">
          <cell r="C727" t="str">
            <v>2003 Hong Kong - GCF BusinessesMONTH1</v>
          </cell>
        </row>
        <row r="728">
          <cell r="C728" t="str">
            <v>2003 Hong Kong - GCF BusinessesOn Balance Sheet - Month 1</v>
          </cell>
        </row>
        <row r="729">
          <cell r="C729" t="str">
            <v>2003 Hong Kong - GCF Businesses  Month 3 GFR-Current</v>
          </cell>
        </row>
        <row r="730">
          <cell r="C730" t="str">
            <v>2003 Hong Kong - GCF Businesses  Month 3 GFR Past Due 0-29</v>
          </cell>
        </row>
        <row r="731">
          <cell r="C731" t="str">
            <v>2003 Hong Kong - GCF Businesses  Month 3 GFR - 30 -89</v>
          </cell>
        </row>
        <row r="732">
          <cell r="C732" t="str">
            <v>2003 Hong Kong - GCF Businesses  Month 3 GFR 90-119</v>
          </cell>
        </row>
        <row r="733">
          <cell r="C733" t="str">
            <v>2003 Hong Kong - GCF Businesses  Month 3 GFR 120-179</v>
          </cell>
        </row>
        <row r="734">
          <cell r="C734" t="str">
            <v>2003 Hong Kong - GCF Businesses  Month 3 GFR 180-360</v>
          </cell>
        </row>
        <row r="735">
          <cell r="C735" t="str">
            <v>2003 Hong Kong - GCF Businesses  Month 3 GFR Timing Adjustments</v>
          </cell>
        </row>
        <row r="736">
          <cell r="C736" t="str">
            <v>2003 Hong Kong - GCF Businesses  Month 3 Gross Financing Receivables</v>
          </cell>
        </row>
        <row r="737">
          <cell r="C737" t="str">
            <v>2003 Hong Kong - GCF Businesses  Month 3 Gross Write Offs</v>
          </cell>
        </row>
        <row r="738">
          <cell r="C738" t="str">
            <v>2003 Hong Kong - GCF Businesses  Month 3 Recoveries Excluding Debt Sales</v>
          </cell>
        </row>
        <row r="739">
          <cell r="C739" t="str">
            <v>2003 Hong Kong - GCF Businesses  Month 3 Debt Sales</v>
          </cell>
        </row>
        <row r="740">
          <cell r="C740" t="str">
            <v>2003 Hong Kong - GCF Businesses  Month 3 Net write Offs</v>
          </cell>
        </row>
        <row r="741">
          <cell r="C741" t="str">
            <v>2003 Hong Kong - GCF Businesses  Month 3 GFR per CDR</v>
          </cell>
        </row>
        <row r="742">
          <cell r="C742" t="str">
            <v>2003 Hong Kong - GCF Businesses  Month 3 Edit Check</v>
          </cell>
        </row>
        <row r="743">
          <cell r="C743" t="str">
            <v>2003 Hong Kong - GCF BusinessesAllowOthRecv-Recoveries</v>
          </cell>
        </row>
        <row r="744">
          <cell r="C744" t="str">
            <v>2003 Hong Kong - GCF BusinessesProvLosses-Corp-Recoveries</v>
          </cell>
        </row>
        <row r="745">
          <cell r="C745" t="str">
            <v>2003 Hong Kong - GCF BusinessesAllowInsRec--Recoveries</v>
          </cell>
        </row>
        <row r="746">
          <cell r="C746" t="str">
            <v>2003 Hong Kong - GCF BusinessesAG: Recoveries (Meas)</v>
          </cell>
        </row>
        <row r="747">
          <cell r="C747" t="str">
            <v>2003 Hong Kong - GCF BusinessesRecoveries</v>
          </cell>
        </row>
        <row r="748">
          <cell r="C748" t="str">
            <v>2003 Indonesia - GCF BusinessesBusiness/Legal Entity:</v>
          </cell>
        </row>
        <row r="749">
          <cell r="C749" t="str">
            <v>2003 Indonesia - GCF BusinessesPlease Enter in 000s Local Currency, ALL INPUTS AS POSITIVES</v>
          </cell>
        </row>
        <row r="750">
          <cell r="C750" t="str">
            <v>2003 Indonesia - GCF BusinessesCURRENCY PLEASE INPUT IN VARIANCE DESCRIPTION COLUMN</v>
          </cell>
        </row>
        <row r="751">
          <cell r="C751" t="str">
            <v>2003 Indonesia - GCF BusinessesMONTH1</v>
          </cell>
        </row>
        <row r="752">
          <cell r="C752" t="str">
            <v>2003 Indonesia - GCF BusinessesOn Balance Sheet - Month 1</v>
          </cell>
        </row>
        <row r="753">
          <cell r="C753" t="str">
            <v>2003 Indonesia - GCF Businesses  Month 3 GFR-Current</v>
          </cell>
        </row>
        <row r="754">
          <cell r="C754" t="str">
            <v>2003 Indonesia - GCF Businesses  Month 3 GFR Past Due 0-29</v>
          </cell>
        </row>
        <row r="755">
          <cell r="C755" t="str">
            <v>2003 Indonesia - GCF Businesses  Month 3 GFR - 30 -89</v>
          </cell>
        </row>
        <row r="756">
          <cell r="C756" t="str">
            <v>2003 Indonesia - GCF Businesses  Month 3 GFR 90-119</v>
          </cell>
        </row>
        <row r="757">
          <cell r="C757" t="str">
            <v>2003 Indonesia - GCF Businesses  Month 3 GFR 120-179</v>
          </cell>
        </row>
        <row r="758">
          <cell r="C758" t="str">
            <v>2003 Indonesia - GCF Businesses  Month 3 GFR 180-360</v>
          </cell>
        </row>
        <row r="759">
          <cell r="C759" t="str">
            <v>2003 Indonesia - GCF Businesses  Month 3 GFR Timing Adjustments</v>
          </cell>
        </row>
        <row r="760">
          <cell r="C760" t="str">
            <v>2003 Indonesia - GCF Businesses  Month 3 Gross Financing Receivables</v>
          </cell>
        </row>
        <row r="761">
          <cell r="C761" t="str">
            <v>2003 Indonesia - GCF Businesses  Month 3 Gross Write Offs</v>
          </cell>
        </row>
        <row r="762">
          <cell r="C762" t="str">
            <v>2003 Indonesia - GCF Businesses  Month 3 Recoveries Excluding Debt Sales</v>
          </cell>
        </row>
        <row r="763">
          <cell r="C763" t="str">
            <v>2003 Indonesia - GCF Businesses  Month 3 Debt Sales</v>
          </cell>
        </row>
        <row r="764">
          <cell r="C764" t="str">
            <v>2003 Indonesia - GCF Businesses  Month 3 Net write Offs</v>
          </cell>
        </row>
        <row r="765">
          <cell r="C765" t="str">
            <v>2003 Indonesia - GCF Businesses  Month 3 GFR per CDR</v>
          </cell>
        </row>
        <row r="766">
          <cell r="C766" t="str">
            <v>2003 Indonesia - GCF Businesses  Month 3 Edit Check</v>
          </cell>
        </row>
        <row r="767">
          <cell r="C767" t="str">
            <v>2003 Indonesia - GCF BusinessesAllowOthRecv-Recoveries</v>
          </cell>
        </row>
        <row r="768">
          <cell r="C768" t="str">
            <v>2003 Indonesia - GCF BusinessesProvLosses-Corp-Recoveries</v>
          </cell>
        </row>
        <row r="769">
          <cell r="C769" t="str">
            <v>2003 Indonesia - GCF BusinessesAllowInsRec--Recoveries</v>
          </cell>
        </row>
        <row r="770">
          <cell r="C770" t="str">
            <v>2003 Indonesia - GCF BusinessesAG: Recoveries (Meas)</v>
          </cell>
        </row>
        <row r="771">
          <cell r="C771" t="str">
            <v>2003 Indonesia - GCF BusinessesRecoveries</v>
          </cell>
        </row>
        <row r="772">
          <cell r="C772" t="str">
            <v>2003 Korea - GCF BusinessesBusiness/Legal Entity:</v>
          </cell>
        </row>
        <row r="773">
          <cell r="C773" t="str">
            <v>2003 Korea - GCF BusinessesPlease Enter in 000s Local Currency, ALL INPUTS AS POSITIVES</v>
          </cell>
        </row>
        <row r="774">
          <cell r="C774" t="str">
            <v>2003 Korea - GCF BusinessesCURRENCY PLEASE INPUT IN VARIANCE DESCRIPTION COLUMN</v>
          </cell>
        </row>
        <row r="775">
          <cell r="C775" t="str">
            <v>2003 Korea - GCF BusinessesMONTH1</v>
          </cell>
        </row>
        <row r="776">
          <cell r="C776" t="str">
            <v>2003 Korea - GCF BusinessesOn Balance Sheet - Month 1</v>
          </cell>
        </row>
        <row r="777">
          <cell r="C777" t="str">
            <v>2003 Korea - GCF Businesses  Month 3 GFR-Current</v>
          </cell>
        </row>
        <row r="778">
          <cell r="C778" t="str">
            <v>2003 Korea - GCF Businesses  Month 3 GFR Past Due 0-29</v>
          </cell>
        </row>
        <row r="779">
          <cell r="C779" t="str">
            <v>2003 Korea - GCF Businesses  Month 3 GFR - 30 -89</v>
          </cell>
        </row>
        <row r="780">
          <cell r="C780" t="str">
            <v>2003 Korea - GCF Businesses  Month 3 GFR 90-119</v>
          </cell>
        </row>
        <row r="781">
          <cell r="C781" t="str">
            <v>2003 Korea - GCF Businesses  Month 3 GFR 120-179</v>
          </cell>
        </row>
        <row r="782">
          <cell r="C782" t="str">
            <v>2003 Korea - GCF Businesses  Month 3 GFR 180-360</v>
          </cell>
        </row>
        <row r="783">
          <cell r="C783" t="str">
            <v>2003 Korea - GCF Businesses  Month 3 GFR Timing Adjustments</v>
          </cell>
        </row>
        <row r="784">
          <cell r="C784" t="str">
            <v>2003 Korea - GCF Businesses  Month 3 Gross Financing Receivables</v>
          </cell>
        </row>
        <row r="785">
          <cell r="C785" t="str">
            <v>2003 Korea - GCF Businesses  Month 3 Gross Write Offs</v>
          </cell>
        </row>
        <row r="786">
          <cell r="C786" t="str">
            <v>2003 Korea - GCF Businesses  Month 3 Recoveries Excluding Debt Sales</v>
          </cell>
        </row>
        <row r="787">
          <cell r="C787" t="str">
            <v>2003 Korea - GCF Businesses  Month 3 Debt Sales</v>
          </cell>
        </row>
        <row r="788">
          <cell r="C788" t="str">
            <v>2003 Korea - GCF Businesses  Month 3 Net write Offs</v>
          </cell>
        </row>
        <row r="789">
          <cell r="C789" t="str">
            <v>2003 Korea - GCF Businesses  Month 3 GFR per CDR</v>
          </cell>
        </row>
        <row r="790">
          <cell r="C790" t="str">
            <v>2003 Korea - GCF Businesses  Month 3 Edit Check</v>
          </cell>
        </row>
        <row r="791">
          <cell r="C791" t="str">
            <v>2003 Korea - GCF BusinessesAllowOthRecv-Recoveries</v>
          </cell>
        </row>
        <row r="792">
          <cell r="C792" t="str">
            <v>2003 Korea - GCF BusinessesProvLosses-Corp-Recoveries</v>
          </cell>
        </row>
        <row r="793">
          <cell r="C793" t="str">
            <v>2003 Korea - GCF BusinessesAllowInsRec--Recoveries</v>
          </cell>
        </row>
        <row r="794">
          <cell r="C794" t="str">
            <v>2003 Korea - GCF BusinessesAG: Recoveries (Meas)</v>
          </cell>
        </row>
        <row r="795">
          <cell r="C795" t="str">
            <v>2003 Korea - GCF BusinessesRecoveries</v>
          </cell>
        </row>
        <row r="796">
          <cell r="C796" t="str">
            <v>2003 Philippines - GCF BusinessesBusiness/Legal Entity:</v>
          </cell>
        </row>
        <row r="797">
          <cell r="C797" t="str">
            <v>2003 Philippines - GCF BusinessesPlease Enter in 000s Local Currency, ALL INPUTS AS POSITIVES</v>
          </cell>
        </row>
        <row r="798">
          <cell r="C798" t="str">
            <v>2003 Philippines - GCF BusinessesCURRENCY PLEASE INPUT IN VARIANCE DESCRIPTION COLUMN</v>
          </cell>
        </row>
        <row r="799">
          <cell r="C799" t="str">
            <v>2003 Philippines - GCF BusinessesMONTH1</v>
          </cell>
        </row>
        <row r="800">
          <cell r="C800" t="str">
            <v>2003 Philippines - GCF BusinessesOn Balance Sheet - Month 1</v>
          </cell>
        </row>
        <row r="801">
          <cell r="C801" t="str">
            <v>2003 Philippines - GCF Businesses  Month 3 GFR-Current</v>
          </cell>
        </row>
        <row r="802">
          <cell r="C802" t="str">
            <v>2003 Philippines - GCF Businesses  Month 3 GFR Past Due 0-29</v>
          </cell>
        </row>
        <row r="803">
          <cell r="C803" t="str">
            <v>2003 Philippines - GCF Businesses  Month 3 GFR - 30 -89</v>
          </cell>
        </row>
        <row r="804">
          <cell r="C804" t="str">
            <v>2003 Philippines - GCF Businesses  Month 3 GFR 90-119</v>
          </cell>
        </row>
        <row r="805">
          <cell r="C805" t="str">
            <v>2003 Philippines - GCF Businesses  Month 3 GFR 120-179</v>
          </cell>
        </row>
        <row r="806">
          <cell r="C806" t="str">
            <v>2003 Philippines - GCF Businesses  Month 3 GFR 180-360</v>
          </cell>
        </row>
        <row r="807">
          <cell r="C807" t="str">
            <v>2003 Philippines - GCF Businesses  Month 3 GFR Timing Adjustments</v>
          </cell>
        </row>
        <row r="808">
          <cell r="C808" t="str">
            <v>2003 Philippines - GCF Businesses  Month 3 Gross Financing Receivables</v>
          </cell>
        </row>
        <row r="809">
          <cell r="C809" t="str">
            <v>2003 Philippines - GCF Businesses  Month 3 Gross Write Offs</v>
          </cell>
        </row>
        <row r="810">
          <cell r="C810" t="str">
            <v>2003 Philippines - GCF Businesses  Month 3 Recoveries Excluding Debt Sales</v>
          </cell>
        </row>
        <row r="811">
          <cell r="C811" t="str">
            <v>2003 Philippines - GCF Businesses  Month 3 Debt Sales</v>
          </cell>
        </row>
        <row r="812">
          <cell r="C812" t="str">
            <v>2003 Philippines - GCF Businesses  Month 3 Net write Offs</v>
          </cell>
        </row>
        <row r="813">
          <cell r="C813" t="str">
            <v>2003 Philippines - GCF Businesses  Month 3 GFR per CDR</v>
          </cell>
        </row>
        <row r="814">
          <cell r="C814" t="str">
            <v>2003 Philippines - GCF Businesses  Month 3 Edit Check</v>
          </cell>
        </row>
        <row r="815">
          <cell r="C815" t="str">
            <v>2003 Philippines - GCF BusinessesAllowOthRecv-Recoveries</v>
          </cell>
        </row>
        <row r="816">
          <cell r="C816" t="str">
            <v>2003 Philippines - GCF BusinessesProvLosses-Corp-Recoveries</v>
          </cell>
        </row>
        <row r="817">
          <cell r="C817" t="str">
            <v>2003 Philippines - GCF BusinessesAllowInsRec--Recoveries</v>
          </cell>
        </row>
        <row r="818">
          <cell r="C818" t="str">
            <v>2003 Philippines - GCF BusinessesAG: Recoveries (Meas)</v>
          </cell>
        </row>
        <row r="819">
          <cell r="C819" t="str">
            <v>2003 Philippines - GCF BusinessesRecoveries</v>
          </cell>
        </row>
        <row r="820">
          <cell r="C820" t="str">
            <v>2003 Malaysia - GCF BusinessesBusiness/Legal Entity:</v>
          </cell>
        </row>
        <row r="821">
          <cell r="C821" t="str">
            <v>2003 Malaysia - GCF BusinessesPlease Enter in 000s Local Currency, ALL INPUTS AS POSITIVES</v>
          </cell>
        </row>
        <row r="822">
          <cell r="C822" t="str">
            <v>2003 Malaysia - GCF BusinessesCURRENCY PLEASE INPUT IN VARIANCE DESCRIPTION COLUMN</v>
          </cell>
        </row>
        <row r="823">
          <cell r="C823" t="str">
            <v>2003 Malaysia - GCF BusinessesMONTH1</v>
          </cell>
        </row>
        <row r="824">
          <cell r="C824" t="str">
            <v>2003 Malaysia - GCF BusinessesOn Balance Sheet - Month 1</v>
          </cell>
        </row>
        <row r="825">
          <cell r="C825" t="str">
            <v>2003 Malaysia - GCF Businesses  Month 3 GFR-Current</v>
          </cell>
        </row>
        <row r="826">
          <cell r="C826" t="str">
            <v>2003 Malaysia - GCF Businesses  Month 3 GFR Past Due 0-29</v>
          </cell>
        </row>
        <row r="827">
          <cell r="C827" t="str">
            <v>2003 Malaysia - GCF Businesses  Month 3 GFR - 30 -89</v>
          </cell>
        </row>
        <row r="828">
          <cell r="C828" t="str">
            <v>2003 Malaysia - GCF Businesses  Month 3 GFR 90-119</v>
          </cell>
        </row>
        <row r="829">
          <cell r="C829" t="str">
            <v>2003 Malaysia - GCF Businesses  Month 3 GFR 120-179</v>
          </cell>
        </row>
        <row r="830">
          <cell r="C830" t="str">
            <v>2003 Malaysia - GCF Businesses  Month 3 GFR 180-360</v>
          </cell>
        </row>
        <row r="831">
          <cell r="C831" t="str">
            <v>2003 Malaysia - GCF Businesses  Month 3 GFR Timing Adjustments</v>
          </cell>
        </row>
        <row r="832">
          <cell r="C832" t="str">
            <v>2003 Malaysia - GCF Businesses  Month 3 Gross Financing Receivables</v>
          </cell>
        </row>
        <row r="833">
          <cell r="C833" t="str">
            <v>2003 Malaysia - GCF Businesses  Month 3 Gross Write Offs</v>
          </cell>
        </row>
        <row r="834">
          <cell r="C834" t="str">
            <v>2003 Malaysia - GCF Businesses  Month 3 Recoveries Excluding Debt Sales</v>
          </cell>
        </row>
        <row r="835">
          <cell r="C835" t="str">
            <v>2003 Malaysia - GCF Businesses  Month 3 Debt Sales</v>
          </cell>
        </row>
        <row r="836">
          <cell r="C836" t="str">
            <v>2003 Malaysia - GCF Businesses  Month 3 Net write Offs</v>
          </cell>
        </row>
        <row r="837">
          <cell r="C837" t="str">
            <v>2003 Malaysia - GCF Businesses  Month 3 GFR per CDR</v>
          </cell>
        </row>
        <row r="838">
          <cell r="C838" t="str">
            <v>2003 Malaysia - GCF Businesses  Month 3 Edit Check</v>
          </cell>
        </row>
        <row r="839">
          <cell r="C839" t="str">
            <v>2003 Malaysia - GCF BusinessesAllowOthRecv-Recoveries</v>
          </cell>
        </row>
        <row r="840">
          <cell r="C840" t="str">
            <v>2003 Malaysia - GCF BusinessesProvLosses-Corp-Recoveries</v>
          </cell>
        </row>
        <row r="841">
          <cell r="C841" t="str">
            <v>2003 Malaysia - GCF BusinessesAllowInsRec--Recoveries</v>
          </cell>
        </row>
        <row r="842">
          <cell r="C842" t="str">
            <v>2003 Malaysia - GCF BusinessesAG: Recoveries (Meas)</v>
          </cell>
        </row>
        <row r="843">
          <cell r="C843" t="str">
            <v>2003 Malaysia - GCF BusinessesRecoveries</v>
          </cell>
        </row>
        <row r="844">
          <cell r="C844" t="str">
            <v>2003 Singapore - GCF BusinessesBusiness/Legal Entity:</v>
          </cell>
        </row>
        <row r="845">
          <cell r="C845" t="str">
            <v>2003 Singapore - GCF BusinessesPlease Enter in 000s Local Currency, ALL INPUTS AS POSITIVES</v>
          </cell>
        </row>
        <row r="846">
          <cell r="C846" t="str">
            <v>2003 Singapore - GCF BusinessesCURRENCY PLEASE INPUT IN VARIANCE DESCRIPTION COLUMN</v>
          </cell>
        </row>
        <row r="847">
          <cell r="C847" t="str">
            <v>2003 Singapore - GCF BusinessesMONTH1</v>
          </cell>
        </row>
        <row r="848">
          <cell r="C848" t="str">
            <v>2003 Singapore - GCF BusinessesOn Balance Sheet - Month 1</v>
          </cell>
        </row>
        <row r="849">
          <cell r="C849" t="str">
            <v>2003 Singapore - GCF Businesses  Month 3 GFR-Current</v>
          </cell>
        </row>
        <row r="850">
          <cell r="C850" t="str">
            <v>2003 Singapore - GCF Businesses  Month 3 GFR Past Due 0-29</v>
          </cell>
        </row>
        <row r="851">
          <cell r="C851" t="str">
            <v>2003 Singapore - GCF Businesses  Month 3 GFR - 30 -89</v>
          </cell>
        </row>
        <row r="852">
          <cell r="C852" t="str">
            <v>2003 Singapore - GCF Businesses  Month 3 GFR 90-119</v>
          </cell>
        </row>
        <row r="853">
          <cell r="C853" t="str">
            <v>2003 Singapore - GCF Businesses  Month 3 GFR 120-179</v>
          </cell>
        </row>
        <row r="854">
          <cell r="C854" t="str">
            <v>2003 Singapore - GCF Businesses  Month 3 GFR 180-360</v>
          </cell>
        </row>
        <row r="855">
          <cell r="C855" t="str">
            <v>2003 Singapore - GCF Businesses  Month 3 GFR Timing Adjustments</v>
          </cell>
        </row>
        <row r="856">
          <cell r="C856" t="str">
            <v>2003 Singapore - GCF Businesses  Month 3 Gross Financing Receivables</v>
          </cell>
        </row>
        <row r="857">
          <cell r="C857" t="str">
            <v>2003 Singapore - GCF Businesses  Month 3 Gross Write Offs</v>
          </cell>
        </row>
        <row r="858">
          <cell r="C858" t="str">
            <v>2003 Singapore - GCF Businesses  Month 3 Recoveries Excluding Debt Sales</v>
          </cell>
        </row>
        <row r="859">
          <cell r="C859" t="str">
            <v>2003 Singapore - GCF Businesses  Month 3 Debt Sales</v>
          </cell>
        </row>
        <row r="860">
          <cell r="C860" t="str">
            <v>2003 Singapore - GCF Businesses  Month 3 Net write Offs</v>
          </cell>
        </row>
        <row r="861">
          <cell r="C861" t="str">
            <v>2003 Singapore - GCF Businesses  Month 3 GFR per CDR</v>
          </cell>
        </row>
        <row r="862">
          <cell r="C862" t="str">
            <v>2003 Singapore - GCF Businesses  Month 3 Edit Check</v>
          </cell>
        </row>
        <row r="863">
          <cell r="C863" t="str">
            <v>2003 Singapore - GCF BusinessesAllowOthRecv-Recoveries</v>
          </cell>
        </row>
        <row r="864">
          <cell r="C864" t="str">
            <v>2003 Singapore - GCF BusinessesProvLosses-Corp-Recoveries</v>
          </cell>
        </row>
        <row r="865">
          <cell r="C865" t="str">
            <v>2003 Singapore - GCF BusinessesAllowInsRec--Recoveries</v>
          </cell>
        </row>
        <row r="866">
          <cell r="C866" t="str">
            <v>2003 Singapore - GCF BusinessesAG: Recoveries (Meas)</v>
          </cell>
        </row>
        <row r="867">
          <cell r="C867" t="str">
            <v>2003 Singapore - GCF BusinessesRecoveries</v>
          </cell>
        </row>
        <row r="868">
          <cell r="C868" t="str">
            <v>2003 Taiwan - GCF BusinessesBusiness/Legal Entity:</v>
          </cell>
        </row>
        <row r="869">
          <cell r="C869" t="str">
            <v>2003 Taiwan - GCF BusinessesPlease Enter in 000s Local Currency, ALL INPUTS AS POSITIVES</v>
          </cell>
        </row>
        <row r="870">
          <cell r="C870" t="str">
            <v>2003 Taiwan - GCF BusinessesCURRENCY PLEASE INPUT IN VARIANCE DESCRIPTION COLUMN</v>
          </cell>
        </row>
        <row r="871">
          <cell r="C871" t="str">
            <v>2003 Taiwan - GCF BusinessesMONTH1</v>
          </cell>
        </row>
        <row r="872">
          <cell r="C872" t="str">
            <v>2003 Taiwan - GCF BusinessesOn Balance Sheet - Month 1</v>
          </cell>
        </row>
        <row r="873">
          <cell r="C873" t="str">
            <v>2003 Taiwan - GCF Businesses  Month 3 GFR-Current</v>
          </cell>
        </row>
        <row r="874">
          <cell r="C874" t="str">
            <v>2003 Taiwan - GCF Businesses  Month 3 GFR Past Due 0-29</v>
          </cell>
        </row>
        <row r="875">
          <cell r="C875" t="str">
            <v>2003 Taiwan - GCF Businesses  Month 3 GFR - 30 -89</v>
          </cell>
        </row>
        <row r="876">
          <cell r="C876" t="str">
            <v>2003 Taiwan - GCF Businesses  Month 3 GFR 90-119</v>
          </cell>
        </row>
        <row r="877">
          <cell r="C877" t="str">
            <v>2003 Taiwan - GCF Businesses  Month 3 GFR 120-179</v>
          </cell>
        </row>
        <row r="878">
          <cell r="C878" t="str">
            <v>2003 Taiwan - GCF Businesses  Month 3 GFR 180-360</v>
          </cell>
        </row>
        <row r="879">
          <cell r="C879" t="str">
            <v>2003 Taiwan - GCF Businesses  Month 3 GFR Timing Adjustments</v>
          </cell>
        </row>
        <row r="880">
          <cell r="C880" t="str">
            <v>2003 Taiwan - GCF Businesses  Month 3 Gross Financing Receivables</v>
          </cell>
        </row>
        <row r="881">
          <cell r="C881" t="str">
            <v>2003 Taiwan - GCF Businesses  Month 3 Gross Write Offs</v>
          </cell>
        </row>
        <row r="882">
          <cell r="C882" t="str">
            <v>2003 Taiwan - GCF Businesses  Month 3 Recoveries Excluding Debt Sales</v>
          </cell>
        </row>
        <row r="883">
          <cell r="C883" t="str">
            <v>2003 Taiwan - GCF Businesses  Month 3 Debt Sales</v>
          </cell>
        </row>
        <row r="884">
          <cell r="C884" t="str">
            <v>2003 Taiwan - GCF Businesses  Month 3 Net write Offs</v>
          </cell>
        </row>
        <row r="885">
          <cell r="C885" t="str">
            <v>2003 Taiwan - GCF Businesses  Month 3 GFR per CDR</v>
          </cell>
        </row>
        <row r="886">
          <cell r="C886" t="str">
            <v>2003 Taiwan - GCF Businesses  Month 3 Edit Check</v>
          </cell>
        </row>
        <row r="887">
          <cell r="C887" t="str">
            <v>2003 Taiwan - GCF BusinessesAllowOthRecv-Recoveries</v>
          </cell>
        </row>
        <row r="888">
          <cell r="C888" t="str">
            <v>2003 Taiwan - GCF BusinessesProvLosses-Corp-Recoveries</v>
          </cell>
        </row>
        <row r="889">
          <cell r="C889" t="str">
            <v>2003 Taiwan - GCF BusinessesAllowInsRec--Recoveries</v>
          </cell>
        </row>
        <row r="890">
          <cell r="C890" t="str">
            <v>2003 Taiwan - GCF BusinessesAG: Recoveries (Meas)</v>
          </cell>
        </row>
        <row r="891">
          <cell r="C891" t="str">
            <v>2003 Taiwan - GCF BusinessesRecoveries</v>
          </cell>
        </row>
        <row r="892">
          <cell r="C892" t="str">
            <v>2003 Thailand - GCF BusinessesBusiness/Legal Entity:</v>
          </cell>
        </row>
        <row r="893">
          <cell r="C893" t="str">
            <v>2003 Thailand - GCF BusinessesPlease Enter in 000s Local Currency, ALL INPUTS AS POSITIVES</v>
          </cell>
        </row>
        <row r="894">
          <cell r="C894" t="str">
            <v>2003 Thailand - GCF BusinessesCURRENCY PLEASE INPUT IN VARIANCE DESCRIPTION COLUMN</v>
          </cell>
        </row>
        <row r="895">
          <cell r="C895" t="str">
            <v>2003 Thailand - GCF BusinessesMONTH1</v>
          </cell>
        </row>
        <row r="896">
          <cell r="C896" t="str">
            <v>2003 Thailand - GCF BusinessesOn Balance Sheet - Month 1</v>
          </cell>
        </row>
        <row r="897">
          <cell r="C897" t="str">
            <v>2003 Thailand - GCF Businesses  Month 3 GFR-Current</v>
          </cell>
        </row>
        <row r="898">
          <cell r="C898" t="str">
            <v>2003 Thailand - GCF Businesses  Month 3 GFR Past Due 0-29</v>
          </cell>
        </row>
        <row r="899">
          <cell r="C899" t="str">
            <v>2003 Thailand - GCF Businesses  Month 3 GFR - 30 -89</v>
          </cell>
        </row>
        <row r="900">
          <cell r="C900" t="str">
            <v>2003 Thailand - GCF Businesses  Month 3 GFR 90-119</v>
          </cell>
        </row>
        <row r="901">
          <cell r="C901" t="str">
            <v>2003 Thailand - GCF Businesses  Month 3 GFR 120-179</v>
          </cell>
        </row>
        <row r="902">
          <cell r="C902" t="str">
            <v>2003 Thailand - GCF Businesses  Month 3 GFR 180-360</v>
          </cell>
        </row>
        <row r="903">
          <cell r="C903" t="str">
            <v>2003 Thailand - GCF Businesses  Month 3 GFR Timing Adjustments</v>
          </cell>
        </row>
        <row r="904">
          <cell r="C904" t="str">
            <v>2003 Thailand - GCF Businesses  Month 3 Gross Financing Receivables</v>
          </cell>
        </row>
        <row r="905">
          <cell r="C905" t="str">
            <v>2003 Thailand - GCF Businesses  Month 3 Gross Write Offs</v>
          </cell>
        </row>
        <row r="906">
          <cell r="C906" t="str">
            <v>2003 Thailand - GCF Businesses  Month 3 Recoveries Excluding Debt Sales</v>
          </cell>
        </row>
        <row r="907">
          <cell r="C907" t="str">
            <v>2003 Thailand - GCF Businesses  Month 3 Debt Sales</v>
          </cell>
        </row>
        <row r="908">
          <cell r="C908" t="str">
            <v>2003 Thailand - GCF Businesses  Month 3 Net write Offs</v>
          </cell>
        </row>
        <row r="909">
          <cell r="C909" t="str">
            <v>2003 Thailand - GCF Businesses  Month 3 GFR per CDR</v>
          </cell>
        </row>
        <row r="910">
          <cell r="C910" t="str">
            <v>2003 Thailand - GCF Businesses  Month 3 Edit Check</v>
          </cell>
        </row>
        <row r="911">
          <cell r="C911" t="str">
            <v>2003 Thailand - GCF BusinessesAllowOthRecv-Recoveries</v>
          </cell>
        </row>
        <row r="912">
          <cell r="C912" t="str">
            <v>2003 Thailand - GCF BusinessesProvLosses-Corp-Recoveries</v>
          </cell>
        </row>
        <row r="913">
          <cell r="C913" t="str">
            <v>2003 Thailand - GCF BusinessesAllowInsRec--Recoveries</v>
          </cell>
        </row>
        <row r="914">
          <cell r="C914" t="str">
            <v>2003 Thailand - GCF BusinessesAG: Recoveries (Meas)</v>
          </cell>
        </row>
        <row r="915">
          <cell r="C915" t="str">
            <v>2003 Thailand - GCF BusinessesRecoveries</v>
          </cell>
        </row>
        <row r="916">
          <cell r="C916" t="str">
            <v>2003 India-CountrywideBusiness/Legal Entity:</v>
          </cell>
        </row>
        <row r="917">
          <cell r="C917" t="str">
            <v>2003 India-CountrywidePlease Enter in 000s Local Currency, ALL INPUTS AS POSITIVES</v>
          </cell>
        </row>
        <row r="918">
          <cell r="C918" t="str">
            <v>2003 India-CountrywideCURRENCY PLEASE INPUT IN VARIANCE DESCRIPTION COLUMN</v>
          </cell>
        </row>
        <row r="919">
          <cell r="C919" t="str">
            <v>2003 India-CountrywideMONTH1</v>
          </cell>
        </row>
        <row r="920">
          <cell r="C920" t="str">
            <v>2003 India-CountrywideOn Balance Sheet - Month 1</v>
          </cell>
        </row>
        <row r="921">
          <cell r="C921" t="str">
            <v>2003 India-Countrywide  Month 3 GFR-Current</v>
          </cell>
        </row>
        <row r="922">
          <cell r="C922" t="str">
            <v>2003 India-Countrywide  Month 3 GFR Past Due 0-29</v>
          </cell>
        </row>
        <row r="923">
          <cell r="C923" t="str">
            <v>2003 India-Countrywide  Month 3 GFR - 30 -89</v>
          </cell>
        </row>
        <row r="924">
          <cell r="C924" t="str">
            <v>2003 India-Countrywide  Month 3 GFR 90-119</v>
          </cell>
        </row>
        <row r="925">
          <cell r="C925" t="str">
            <v>2003 India-Countrywide  Month 3 GFR 120-179</v>
          </cell>
        </row>
        <row r="926">
          <cell r="C926" t="str">
            <v>2003 India-Countrywide  Month 3 GFR 180-360</v>
          </cell>
        </row>
        <row r="927">
          <cell r="C927" t="str">
            <v>2003 India-Countrywide  Month 3 GFR Timing Adjustments</v>
          </cell>
        </row>
        <row r="928">
          <cell r="C928" t="str">
            <v>2003 India-Countrywide  Month 3 Gross Financing Receivables</v>
          </cell>
        </row>
        <row r="929">
          <cell r="C929" t="str">
            <v>2003 India-Countrywide  Month 3 Gross Write Offs</v>
          </cell>
        </row>
        <row r="930">
          <cell r="C930" t="str">
            <v>2003 India-Countrywide  Month 3 Recoveries Excluding Debt Sales</v>
          </cell>
        </row>
        <row r="931">
          <cell r="C931" t="str">
            <v>2003 India-Countrywide  Month 3 Debt Sales</v>
          </cell>
        </row>
        <row r="932">
          <cell r="C932" t="str">
            <v>2003 India-Countrywide  Month 3 Net write Offs</v>
          </cell>
        </row>
        <row r="933">
          <cell r="C933" t="str">
            <v>2003 India-Countrywide  Month 3 GFR per CDR</v>
          </cell>
        </row>
        <row r="934">
          <cell r="C934" t="str">
            <v>2003 India-Countrywide  Month 3 Edit Check</v>
          </cell>
        </row>
        <row r="935">
          <cell r="C935" t="str">
            <v>2003 India-CountrywideAllowOthRecv-Recoveries</v>
          </cell>
        </row>
        <row r="936">
          <cell r="C936" t="str">
            <v>2003 India-CountrywideProvLosses-Corp-Recoveries</v>
          </cell>
        </row>
        <row r="937">
          <cell r="C937" t="str">
            <v>2003 India-CountrywideAllowInsRec--Recoveries</v>
          </cell>
        </row>
        <row r="938">
          <cell r="C938" t="str">
            <v>2003 India-CountrywideAG: Recoveries (Meas)</v>
          </cell>
        </row>
        <row r="939">
          <cell r="C939" t="str">
            <v>2003 India-CountrywideRecoveries</v>
          </cell>
        </row>
        <row r="940">
          <cell r="C940" t="str">
            <v>2003 SBI India JVBusiness/Legal Entity:</v>
          </cell>
        </row>
        <row r="941">
          <cell r="C941" t="str">
            <v>2003 SBI India JVPlease Enter in 000s Local Currency, ALL INPUTS AS POSITIVES</v>
          </cell>
        </row>
        <row r="942">
          <cell r="C942" t="str">
            <v>2003 SBI India JVCURRENCY PLEASE INPUT IN VARIANCE DESCRIPTION COLUMN</v>
          </cell>
        </row>
        <row r="943">
          <cell r="C943" t="str">
            <v>2003 SBI India JVMONTH1</v>
          </cell>
        </row>
        <row r="944">
          <cell r="C944" t="str">
            <v>2003 SBI India JVOn Balance Sheet - Month 1</v>
          </cell>
        </row>
        <row r="945">
          <cell r="C945" t="str">
            <v>2003 SBI India JV  Month 3 GFR-Current</v>
          </cell>
        </row>
        <row r="946">
          <cell r="C946" t="str">
            <v>2003 SBI India JV  Month 3 GFR Past Due 0-29</v>
          </cell>
        </row>
        <row r="947">
          <cell r="C947" t="str">
            <v>2003 SBI India JV  Month 3 GFR - 30 -89</v>
          </cell>
        </row>
        <row r="948">
          <cell r="C948" t="str">
            <v>2003 SBI India JV  Month 3 GFR 90-119</v>
          </cell>
        </row>
        <row r="949">
          <cell r="C949" t="str">
            <v>2003 SBI India JV  Month 3 GFR 120-179</v>
          </cell>
        </row>
        <row r="950">
          <cell r="C950" t="str">
            <v>2003 SBI India JV  Month 3 GFR 180-360</v>
          </cell>
        </row>
        <row r="951">
          <cell r="C951" t="str">
            <v>2003 SBI India JV  Month 3 GFR Timing Adjustments</v>
          </cell>
        </row>
        <row r="952">
          <cell r="C952" t="str">
            <v>2003 SBI India JV  Month 3 Gross Financing Receivables</v>
          </cell>
        </row>
        <row r="953">
          <cell r="C953" t="str">
            <v>2003 SBI India JV  Month 3 Gross Write Offs</v>
          </cell>
        </row>
        <row r="954">
          <cell r="C954" t="str">
            <v>2003 SBI India JV  Month 3 Recoveries Excluding Debt Sales</v>
          </cell>
        </row>
        <row r="955">
          <cell r="C955" t="str">
            <v>2003 SBI India JV  Month 3 Debt Sales</v>
          </cell>
        </row>
        <row r="956">
          <cell r="C956" t="str">
            <v>2003 SBI India JV  Month 3 Net write Offs</v>
          </cell>
        </row>
        <row r="957">
          <cell r="C957" t="str">
            <v>2003 SBI India JV  Month 3 GFR per CDR</v>
          </cell>
        </row>
        <row r="958">
          <cell r="C958" t="str">
            <v>2003 SBI India JV  Month 3 Edit Check</v>
          </cell>
        </row>
        <row r="959">
          <cell r="C959" t="str">
            <v>2003 SBI India JVAllowOthRecv-Recoveries</v>
          </cell>
        </row>
        <row r="960">
          <cell r="C960" t="str">
            <v>2003 SBI India JVProvLosses-Corp-Recoveries</v>
          </cell>
        </row>
        <row r="961">
          <cell r="C961" t="str">
            <v>2003 SBI India JVAllowInsRec--Recoveries</v>
          </cell>
        </row>
        <row r="962">
          <cell r="C962" t="str">
            <v>2003 SBI India JVAG: Recoveries (Meas)</v>
          </cell>
        </row>
        <row r="963">
          <cell r="C963" t="str">
            <v>2003 SBI India JVRecoveries</v>
          </cell>
        </row>
        <row r="964">
          <cell r="C964" t="str">
            <v>2003 India AutoBusiness/Legal Entity:</v>
          </cell>
        </row>
        <row r="965">
          <cell r="C965" t="str">
            <v>2003 India AutoPlease Enter in 000s Local Currency, ALL INPUTS AS POSITIVES</v>
          </cell>
        </row>
        <row r="966">
          <cell r="C966" t="str">
            <v>2003 India AutoCURRENCY PLEASE INPUT IN VARIANCE DESCRIPTION COLUMN</v>
          </cell>
        </row>
        <row r="967">
          <cell r="C967" t="str">
            <v>2003 India AutoMONTH1</v>
          </cell>
        </row>
        <row r="968">
          <cell r="C968" t="str">
            <v>2003 India AutoOn Balance Sheet - Month 1</v>
          </cell>
        </row>
        <row r="969">
          <cell r="C969" t="str">
            <v>2003 India Auto  Month 3 GFR-Current</v>
          </cell>
        </row>
        <row r="970">
          <cell r="C970" t="str">
            <v>2003 India Auto  Month 3 GFR Past Due 0-29</v>
          </cell>
        </row>
        <row r="971">
          <cell r="C971" t="str">
            <v>2003 India Auto  Month 3 GFR - 30 -89</v>
          </cell>
        </row>
        <row r="972">
          <cell r="C972" t="str">
            <v>2003 India Auto  Month 3 GFR 90-119</v>
          </cell>
        </row>
        <row r="973">
          <cell r="C973" t="str">
            <v>2003 India Auto  Month 3 GFR 120-179</v>
          </cell>
        </row>
        <row r="974">
          <cell r="C974" t="str">
            <v>2003 India Auto  Month 3 GFR 180-360</v>
          </cell>
        </row>
        <row r="975">
          <cell r="C975" t="str">
            <v>2003 India Auto  Month 3 GFR Timing Adjustments</v>
          </cell>
        </row>
        <row r="976">
          <cell r="C976" t="str">
            <v>2003 India Auto  Month 3 Gross Financing Receivables</v>
          </cell>
        </row>
        <row r="977">
          <cell r="C977" t="str">
            <v>2003 India Auto  Month 3 Gross Write Offs</v>
          </cell>
        </row>
        <row r="978">
          <cell r="C978" t="str">
            <v>2003 India Auto  Month 3 Recoveries Excluding Debt Sales</v>
          </cell>
        </row>
        <row r="979">
          <cell r="C979" t="str">
            <v>2003 India Auto  Month 3 Debt Sales</v>
          </cell>
        </row>
        <row r="980">
          <cell r="C980" t="str">
            <v>2003 India Auto  Month 3 Net write Offs</v>
          </cell>
        </row>
        <row r="981">
          <cell r="C981" t="str">
            <v>2003 India Auto  Month 3 GFR per CDR</v>
          </cell>
        </row>
        <row r="982">
          <cell r="C982" t="str">
            <v>2003 India Auto  Month 3 Edit Check</v>
          </cell>
        </row>
        <row r="983">
          <cell r="C983" t="str">
            <v>2003 India AutoAllowOthRecv-Recoveries</v>
          </cell>
        </row>
        <row r="984">
          <cell r="C984" t="str">
            <v>2003 India AutoProvLosses-Corp-Recoveries</v>
          </cell>
        </row>
        <row r="985">
          <cell r="C985" t="str">
            <v>2003 India AutoAllowInsRec--Recoveries</v>
          </cell>
        </row>
        <row r="986">
          <cell r="C986" t="str">
            <v>2003 India AutoAG: Recoveries (Meas)</v>
          </cell>
        </row>
        <row r="987">
          <cell r="C987" t="str">
            <v>2003 India AutoRecoveries</v>
          </cell>
        </row>
        <row r="988">
          <cell r="C988" t="str">
            <v>2003 Japan - GECFBusiness/Legal Entity:</v>
          </cell>
        </row>
        <row r="989">
          <cell r="C989" t="str">
            <v>2003 Japan - GECFPlease Enter in 000s Local Currency, ALL INPUTS AS POSITIVES</v>
          </cell>
        </row>
        <row r="990">
          <cell r="C990" t="str">
            <v>2003 Japan - GECFCURRENCY PLEASE INPUT IN VARIANCE DESCRIPTION COLUMN</v>
          </cell>
        </row>
        <row r="991">
          <cell r="C991" t="str">
            <v>2003 Japan - GECFMONTH1</v>
          </cell>
        </row>
        <row r="992">
          <cell r="C992" t="str">
            <v>2003 Japan - GECFOn Balance Sheet - Month 1</v>
          </cell>
        </row>
        <row r="993">
          <cell r="C993" t="str">
            <v>2003 Japan - GECF  Month 3 GFR-Current</v>
          </cell>
        </row>
        <row r="994">
          <cell r="C994" t="str">
            <v>2003 Japan - GECF  Month 3 GFR Past Due 0-29</v>
          </cell>
        </row>
        <row r="995">
          <cell r="C995" t="str">
            <v>2003 Japan - GECF  Month 3 GFR - 30 -89</v>
          </cell>
        </row>
        <row r="996">
          <cell r="C996" t="str">
            <v>2003 Japan - GECF  Month 3 GFR 90-119</v>
          </cell>
        </row>
        <row r="997">
          <cell r="C997" t="str">
            <v>2003 Japan - GECF  Month 3 GFR 120-179</v>
          </cell>
        </row>
        <row r="998">
          <cell r="C998" t="str">
            <v>2003 Japan - GECF  Month 3 GFR 180-360</v>
          </cell>
        </row>
        <row r="999">
          <cell r="C999" t="str">
            <v>2003 Japan - GECF  Month 3 GFR Timing Adjustments</v>
          </cell>
        </row>
        <row r="1000">
          <cell r="C1000" t="str">
            <v>2003 Japan - GECF  Month 3 Gross Financing Receivables</v>
          </cell>
        </row>
        <row r="1001">
          <cell r="C1001" t="str">
            <v>2003 Japan - GECF  Month 3 Gross Write Offs</v>
          </cell>
        </row>
        <row r="1002">
          <cell r="C1002" t="str">
            <v>2003 Japan - GECF  Month 3 Recoveries Excluding Debt Sales</v>
          </cell>
        </row>
        <row r="1003">
          <cell r="C1003" t="str">
            <v>2003 Japan - GECF  Month 3 Debt Sales</v>
          </cell>
        </row>
        <row r="1004">
          <cell r="C1004" t="str">
            <v>2003 Japan - GECF  Month 3 Net write Offs</v>
          </cell>
        </row>
        <row r="1005">
          <cell r="C1005" t="str">
            <v>2003 Japan - GECF  Month 3 GFR per CDR</v>
          </cell>
        </row>
        <row r="1006">
          <cell r="C1006" t="str">
            <v>2003 Japan - GECF  Month 3 Edit Check</v>
          </cell>
        </row>
        <row r="1007">
          <cell r="C1007" t="str">
            <v>2003 Japan - GECFAllowOthRecv-Recoveries</v>
          </cell>
        </row>
        <row r="1008">
          <cell r="C1008" t="str">
            <v>2003 Japan - GECFProvLosses-Corp-Recoveries</v>
          </cell>
        </row>
        <row r="1009">
          <cell r="C1009" t="str">
            <v>2003 Japan - GECFAllowInsRec--Recoveries</v>
          </cell>
        </row>
        <row r="1010">
          <cell r="C1010" t="str">
            <v>2003 Japan - GECFAG: Recoveries (Meas)</v>
          </cell>
        </row>
        <row r="1011">
          <cell r="C1011" t="str">
            <v>2003 Japan - GECFRecoveries</v>
          </cell>
        </row>
        <row r="1012">
          <cell r="C1012" t="str">
            <v>2003 Japan - GECCC (Consumer Credit Corp)Business/Legal Entity:</v>
          </cell>
        </row>
        <row r="1013">
          <cell r="C1013" t="str">
            <v>2003 Japan - GECCC (Consumer Credit Corp)Please Enter in 000s Local Currency, ALL INPUTS AS POSITIVES</v>
          </cell>
        </row>
        <row r="1014">
          <cell r="C1014" t="str">
            <v>2003 Japan - GECCC (Consumer Credit Corp)CURRENCY PLEASE INPUT IN VARIANCE DESCRIPTION COLUMN</v>
          </cell>
        </row>
        <row r="1015">
          <cell r="C1015" t="str">
            <v>2003 Japan - GECCC (Consumer Credit Corp)MONTH1</v>
          </cell>
        </row>
        <row r="1016">
          <cell r="C1016" t="str">
            <v>2003 Japan - GECCC (Consumer Credit Corp)On Balance Sheet - Month 1</v>
          </cell>
        </row>
        <row r="1017">
          <cell r="C1017" t="str">
            <v>2003 Japan - GECCC (Consumer Credit Corp)  Month 3 GFR-Current</v>
          </cell>
        </row>
        <row r="1018">
          <cell r="C1018" t="str">
            <v>2003 Japan - GECCC (Consumer Credit Corp)  Month 3 GFR Past Due 0-29</v>
          </cell>
        </row>
        <row r="1019">
          <cell r="C1019" t="str">
            <v>2003 Japan - GECCC (Consumer Credit Corp)  Month 3 GFR - 30 -89</v>
          </cell>
        </row>
        <row r="1020">
          <cell r="C1020" t="str">
            <v>2003 Japan - GECCC (Consumer Credit Corp)  Month 3 GFR 90-119</v>
          </cell>
        </row>
        <row r="1021">
          <cell r="C1021" t="str">
            <v>2003 Japan - GECCC (Consumer Credit Corp)  Month 3 GFR 120-179</v>
          </cell>
        </row>
        <row r="1022">
          <cell r="C1022" t="str">
            <v>2003 Japan - GECCC (Consumer Credit Corp)  Month 3 GFR 180-360</v>
          </cell>
        </row>
        <row r="1023">
          <cell r="C1023" t="str">
            <v>2003 Japan - GECCC (Consumer Credit Corp)  Month 3 GFR Timing Adjustments</v>
          </cell>
        </row>
        <row r="1024">
          <cell r="C1024" t="str">
            <v>2003 Japan - GECCC (Consumer Credit Corp)  Month 3 Gross Financing Receivables</v>
          </cell>
        </row>
        <row r="1025">
          <cell r="C1025" t="str">
            <v>2003 Japan - GECCC (Consumer Credit Corp)  Month 3 Gross Write Offs</v>
          </cell>
        </row>
        <row r="1026">
          <cell r="C1026" t="str">
            <v>2003 Japan - GECCC (Consumer Credit Corp)  Month 3 Recoveries Excluding Debt Sales</v>
          </cell>
        </row>
        <row r="1027">
          <cell r="C1027" t="str">
            <v>2003 Japan - GECCC (Consumer Credit Corp)  Month 3 Debt Sales</v>
          </cell>
        </row>
        <row r="1028">
          <cell r="C1028" t="str">
            <v>2003 Japan - GECCC (Consumer Credit Corp)  Month 3 Net write Offs</v>
          </cell>
        </row>
        <row r="1029">
          <cell r="C1029" t="str">
            <v>2003 Japan - GECCC (Consumer Credit Corp)  Month 3 GFR per CDR</v>
          </cell>
        </row>
        <row r="1030">
          <cell r="C1030" t="str">
            <v>2003 Japan - GECCC (Consumer Credit Corp)  Month 3 Edit Check</v>
          </cell>
        </row>
        <row r="1031">
          <cell r="C1031" t="str">
            <v>2003 Japan - GECCC (Consumer Credit Corp)AllowOthRecv-Recoveries</v>
          </cell>
        </row>
        <row r="1032">
          <cell r="C1032" t="str">
            <v>2003 Japan - GECCC (Consumer Credit Corp)ProvLosses-Corp-Recoveries</v>
          </cell>
        </row>
        <row r="1033">
          <cell r="C1033" t="str">
            <v>2003 Japan - GECCC (Consumer Credit Corp)AllowInsRec--Recoveries</v>
          </cell>
        </row>
        <row r="1034">
          <cell r="C1034" t="str">
            <v>2003 Japan - GECCC (Consumer Credit Corp)AG: Recoveries (Meas)</v>
          </cell>
        </row>
        <row r="1035">
          <cell r="C1035" t="str">
            <v>2003 Japan - GECCC (Consumer Credit Corp)Recoveries</v>
          </cell>
        </row>
        <row r="1036">
          <cell r="C1036" t="str">
            <v>2003 AustraliaBusiness/Legal Entity:</v>
          </cell>
        </row>
        <row r="1037">
          <cell r="C1037" t="str">
            <v>2003 AustraliaPlease Enter in 000s Local Currency, ALL INPUTS AS POSITIVES</v>
          </cell>
        </row>
        <row r="1038">
          <cell r="C1038" t="str">
            <v>2003 AustraliaCURRENCY PLEASE INPUT IN VARIANCE DESCRIPTION COLUMN</v>
          </cell>
        </row>
        <row r="1039">
          <cell r="C1039" t="str">
            <v>2003 AustraliaMONTH1</v>
          </cell>
        </row>
        <row r="1040">
          <cell r="C1040" t="str">
            <v>2003 AustraliaOn Balance Sheet - Month 1</v>
          </cell>
        </row>
        <row r="1041">
          <cell r="C1041" t="str">
            <v>2003 Australia  Month 3 GFR-Current</v>
          </cell>
        </row>
        <row r="1042">
          <cell r="C1042" t="str">
            <v>2003 Australia  Month 3 GFR Past Due 0-29</v>
          </cell>
        </row>
        <row r="1043">
          <cell r="C1043" t="str">
            <v>2003 Australia  Month 3 GFR - 30 -89</v>
          </cell>
        </row>
        <row r="1044">
          <cell r="C1044" t="str">
            <v>2003 Australia  Month 3 GFR 90-119</v>
          </cell>
        </row>
        <row r="1045">
          <cell r="C1045" t="str">
            <v>2003 Australia  Month 3 GFR 120-179</v>
          </cell>
        </row>
        <row r="1046">
          <cell r="C1046" t="str">
            <v>2003 Australia  Month 3 GFR 180-360</v>
          </cell>
        </row>
        <row r="1047">
          <cell r="C1047" t="str">
            <v>2003 Australia  Month 3 GFR Timing Adjustments</v>
          </cell>
        </row>
        <row r="1048">
          <cell r="C1048" t="str">
            <v>2003 Australia  Month 3 Gross Financing Receivables</v>
          </cell>
        </row>
        <row r="1049">
          <cell r="C1049" t="str">
            <v>2003 Australia  Month 3 Gross Write Offs</v>
          </cell>
        </row>
        <row r="1050">
          <cell r="C1050" t="str">
            <v>2003 Australia  Month 3 Recoveries Excluding Debt Sales</v>
          </cell>
        </row>
        <row r="1051">
          <cell r="C1051" t="str">
            <v>2003 Australia  Month 3 Debt Sales</v>
          </cell>
        </row>
        <row r="1052">
          <cell r="C1052" t="str">
            <v>2003 Australia  Month 3 Net write Offs</v>
          </cell>
        </row>
        <row r="1053">
          <cell r="C1053" t="str">
            <v>2003 Australia  Month 3 GFR per CDR</v>
          </cell>
        </row>
        <row r="1054">
          <cell r="C1054" t="str">
            <v>2003 Australia  Month 3 Edit Check</v>
          </cell>
        </row>
        <row r="1055">
          <cell r="C1055" t="str">
            <v>2003 AustraliaAllowOthRecv-Recoveries</v>
          </cell>
        </row>
        <row r="1056">
          <cell r="C1056" t="str">
            <v>2003 AustraliaProvLosses-Corp-Recoveries</v>
          </cell>
        </row>
        <row r="1057">
          <cell r="C1057" t="str">
            <v>2003 AustraliaAllowInsRec--Recoveries</v>
          </cell>
        </row>
        <row r="1058">
          <cell r="C1058" t="str">
            <v>2003 AustraliaAG: Recoveries (Meas)</v>
          </cell>
        </row>
        <row r="1059">
          <cell r="C1059" t="str">
            <v>2003 AustraliaRecoveries</v>
          </cell>
        </row>
        <row r="1060">
          <cell r="C1060" t="str">
            <v>2003 BrazilBusiness/Legal Entity:</v>
          </cell>
        </row>
        <row r="1061">
          <cell r="C1061" t="str">
            <v>2003 BrazilPlease Enter in 000s Local Currency, ALL INPUTS AS POSITIVES</v>
          </cell>
        </row>
        <row r="1062">
          <cell r="C1062" t="str">
            <v>2003 BrazilCURRENCY PLEASE INPUT IN VARIANCE DESCRIPTION COLUMN</v>
          </cell>
        </row>
        <row r="1063">
          <cell r="C1063" t="str">
            <v>2003 BrazilMONTH1</v>
          </cell>
        </row>
        <row r="1064">
          <cell r="C1064" t="str">
            <v>2003 BrazilOn Balance Sheet - Month 1</v>
          </cell>
        </row>
        <row r="1065">
          <cell r="C1065" t="str">
            <v>2003 Brazil  Month 3 GFR-Current</v>
          </cell>
        </row>
        <row r="1066">
          <cell r="C1066" t="str">
            <v>2003 Brazil  Month 3 GFR Past Due 0-29</v>
          </cell>
        </row>
        <row r="1067">
          <cell r="C1067" t="str">
            <v>2003 Brazil  Month 3 GFR - 30 -89</v>
          </cell>
        </row>
        <row r="1068">
          <cell r="C1068" t="str">
            <v>2003 Brazil  Month 3 GFR 90-119</v>
          </cell>
        </row>
        <row r="1069">
          <cell r="C1069" t="str">
            <v>2003 Brazil  Month 3 GFR 120-179</v>
          </cell>
        </row>
        <row r="1070">
          <cell r="C1070" t="str">
            <v>2003 Brazil  Month 3 GFR 180-360</v>
          </cell>
        </row>
        <row r="1071">
          <cell r="C1071" t="str">
            <v>2003 Brazil  Month 3 GFR Timing Adjustments</v>
          </cell>
        </row>
        <row r="1072">
          <cell r="C1072" t="str">
            <v>2003 Brazil  Month 3 Gross Financing Receivables</v>
          </cell>
        </row>
        <row r="1073">
          <cell r="C1073" t="str">
            <v>2003 Brazil  Month 3 Gross Write Offs</v>
          </cell>
        </row>
        <row r="1074">
          <cell r="C1074" t="str">
            <v>2003 Brazil  Month 3 Recoveries Excluding Debt Sales</v>
          </cell>
        </row>
        <row r="1075">
          <cell r="C1075" t="str">
            <v>2003 Brazil  Month 3 Debt Sales</v>
          </cell>
        </row>
        <row r="1076">
          <cell r="C1076" t="str">
            <v>2003 Brazil  Month 3 Net write Offs</v>
          </cell>
        </row>
        <row r="1077">
          <cell r="C1077" t="str">
            <v>2003 Brazil  Month 3 GFR per CDR</v>
          </cell>
        </row>
        <row r="1078">
          <cell r="C1078" t="str">
            <v>2003 Brazil  Month 3 Edit Check</v>
          </cell>
        </row>
        <row r="1079">
          <cell r="C1079" t="str">
            <v>2003 BrazilAllowOthRecv-Recoveries</v>
          </cell>
        </row>
        <row r="1080">
          <cell r="C1080" t="str">
            <v>2003 BrazilProvLosses-Corp-Recoveries</v>
          </cell>
        </row>
        <row r="1081">
          <cell r="C1081" t="str">
            <v>2003 BrazilAllowInsRec--Recoveries</v>
          </cell>
        </row>
        <row r="1082">
          <cell r="C1082" t="str">
            <v>2003 BrazilAG: Recoveries (Meas)</v>
          </cell>
        </row>
        <row r="1083">
          <cell r="C1083" t="str">
            <v>2003 BrazilRecoveries</v>
          </cell>
        </row>
        <row r="1084">
          <cell r="C1084" t="str">
            <v>2003 ArgentinaBusiness/Legal Entity:</v>
          </cell>
        </row>
        <row r="1085">
          <cell r="C1085" t="str">
            <v>2003 ArgentinaPlease Enter in 000s Local Currency, ALL INPUTS AS POSITIVES</v>
          </cell>
        </row>
        <row r="1086">
          <cell r="C1086" t="str">
            <v>2003 ArgentinaCURRENCY PLEASE INPUT IN VARIANCE DESCRIPTION COLUMN</v>
          </cell>
        </row>
        <row r="1087">
          <cell r="C1087" t="str">
            <v>2003 ArgentinaMONTH1</v>
          </cell>
        </row>
        <row r="1088">
          <cell r="C1088" t="str">
            <v>2003 ArgentinaOn Balance Sheet - Month 1</v>
          </cell>
        </row>
        <row r="1089">
          <cell r="C1089" t="str">
            <v>2003 Argentina  Month 3 GFR-Current</v>
          </cell>
        </row>
        <row r="1090">
          <cell r="C1090" t="str">
            <v>2003 Argentina  Month 3 GFR Past Due 0-29</v>
          </cell>
        </row>
        <row r="1091">
          <cell r="C1091" t="str">
            <v>2003 Argentina  Month 3 GFR - 30 -89</v>
          </cell>
        </row>
        <row r="1092">
          <cell r="C1092" t="str">
            <v>2003 Argentina  Month 3 GFR 90-119</v>
          </cell>
        </row>
        <row r="1093">
          <cell r="C1093" t="str">
            <v>2003 Argentina  Month 3 GFR 120-179</v>
          </cell>
        </row>
        <row r="1094">
          <cell r="C1094" t="str">
            <v>2003 Argentina  Month 3 GFR 180-360</v>
          </cell>
        </row>
        <row r="1095">
          <cell r="C1095" t="str">
            <v>2003 Argentina  Month 3 GFR Timing Adjustments</v>
          </cell>
        </row>
        <row r="1096">
          <cell r="C1096" t="str">
            <v>2003 Argentina  Month 3 Gross Financing Receivables</v>
          </cell>
        </row>
        <row r="1097">
          <cell r="C1097" t="str">
            <v>2003 Argentina  Month 3 Gross Write Offs</v>
          </cell>
        </row>
        <row r="1098">
          <cell r="C1098" t="str">
            <v>2003 Argentina  Month 3 Recoveries Excluding Debt Sales</v>
          </cell>
        </row>
        <row r="1099">
          <cell r="C1099" t="str">
            <v>2003 Argentina  Month 3 Debt Sales</v>
          </cell>
        </row>
        <row r="1100">
          <cell r="C1100" t="str">
            <v>2003 Argentina  Month 3 Net write Offs</v>
          </cell>
        </row>
        <row r="1101">
          <cell r="C1101" t="str">
            <v>2003 Argentina  Month 3 GFR per CDR</v>
          </cell>
        </row>
        <row r="1102">
          <cell r="C1102" t="str">
            <v>2003 Argentina  Month 3 Edit Check</v>
          </cell>
        </row>
        <row r="1103">
          <cell r="C1103" t="str">
            <v>2003 ArgentinaAllowOthRecv-Recoveries</v>
          </cell>
        </row>
        <row r="1104">
          <cell r="C1104" t="str">
            <v>2003 ArgentinaProvLosses-Corp-Recoveries</v>
          </cell>
        </row>
        <row r="1105">
          <cell r="C1105" t="str">
            <v>2003 ArgentinaAllowInsRec--Recoveries</v>
          </cell>
        </row>
        <row r="1106">
          <cell r="C1106" t="str">
            <v>2003 ArgentinaAG: Recoveries (Meas)</v>
          </cell>
        </row>
        <row r="1107">
          <cell r="C1107" t="str">
            <v>2003 ArgentinaRecoveries</v>
          </cell>
        </row>
        <row r="1108">
          <cell r="C1108" t="str">
            <v>2003 MexicoBusiness/Legal Entity:</v>
          </cell>
        </row>
        <row r="1109">
          <cell r="C1109" t="str">
            <v>2003 MexicoPlease Enter in 000s Local Currency, ALL INPUTS AS POSITIVES</v>
          </cell>
        </row>
        <row r="1110">
          <cell r="C1110" t="str">
            <v>2003 MexicoCURRENCY PLEASE INPUT IN VARIANCE DESCRIPTION COLUMN</v>
          </cell>
        </row>
        <row r="1111">
          <cell r="C1111" t="str">
            <v>2003 MexicoMONTH1</v>
          </cell>
        </row>
        <row r="1112">
          <cell r="C1112" t="str">
            <v>2003 MexicoOn Balance Sheet - Month 1</v>
          </cell>
        </row>
        <row r="1113">
          <cell r="C1113" t="str">
            <v>2003 Mexico  Month 3 GFR-Current</v>
          </cell>
        </row>
        <row r="1114">
          <cell r="C1114" t="str">
            <v>2003 Mexico  Month 3 GFR Past Due 0-29</v>
          </cell>
        </row>
        <row r="1115">
          <cell r="C1115" t="str">
            <v>2003 Mexico  Month 3 GFR - 30 -89</v>
          </cell>
        </row>
        <row r="1116">
          <cell r="C1116" t="str">
            <v>2003 Mexico  Month 3 GFR 90-119</v>
          </cell>
        </row>
        <row r="1117">
          <cell r="C1117" t="str">
            <v>2003 Mexico  Month 3 GFR 120-179</v>
          </cell>
        </row>
        <row r="1118">
          <cell r="C1118" t="str">
            <v>2003 Mexico  Month 3 GFR 180-360</v>
          </cell>
        </row>
        <row r="1119">
          <cell r="C1119" t="str">
            <v>2003 Mexico  Month 3 GFR Timing Adjustments</v>
          </cell>
        </row>
        <row r="1120">
          <cell r="C1120" t="str">
            <v>2003 Mexico  Month 3 Gross Financing Receivables</v>
          </cell>
        </row>
        <row r="1121">
          <cell r="C1121" t="str">
            <v>2003 Mexico  Month 3 Gross Write Offs</v>
          </cell>
        </row>
        <row r="1122">
          <cell r="C1122" t="str">
            <v>2003 Mexico  Month 3 Recoveries Excluding Debt Sales</v>
          </cell>
        </row>
        <row r="1123">
          <cell r="C1123" t="str">
            <v>2003 Mexico  Month 3 Debt Sales</v>
          </cell>
        </row>
        <row r="1124">
          <cell r="C1124" t="str">
            <v>2003 Mexico  Month 3 Net write Offs</v>
          </cell>
        </row>
        <row r="1125">
          <cell r="C1125" t="str">
            <v>2003 Mexico  Month 3 GFR per CDR</v>
          </cell>
        </row>
        <row r="1126">
          <cell r="C1126" t="str">
            <v>2003 Mexico  Month 3 Edit Check</v>
          </cell>
        </row>
        <row r="1127">
          <cell r="C1127" t="str">
            <v>2003 MexicoAllowOthRecv-Recoveries</v>
          </cell>
        </row>
        <row r="1128">
          <cell r="C1128" t="str">
            <v>2003 MexicoProvLosses-Corp-Recoveries</v>
          </cell>
        </row>
        <row r="1129">
          <cell r="C1129" t="str">
            <v>2003 MexicoAllowInsRec--Recoveries</v>
          </cell>
        </row>
        <row r="1130">
          <cell r="C1130" t="str">
            <v>2003 MexicoAG: Recoveries (Meas)</v>
          </cell>
        </row>
        <row r="1131">
          <cell r="C1131" t="str">
            <v>2003 MexicoRecoveries</v>
          </cell>
        </row>
      </sheetData>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 Total"/>
      <sheetName val="CNW1-2-3"/>
      <sheetName val="CNW4-5"/>
      <sheetName val="CNW6"/>
      <sheetName val="SP1"/>
      <sheetName val="SP7"/>
      <sheetName val="SP8-9"/>
      <sheetName val="Tech Support"/>
      <sheetName val="Functionals Alloc"/>
      <sheetName val="Funct Accts CNW"/>
      <sheetName val="Funct Accts SP"/>
      <sheetName val="Funct Accts Tech Sup"/>
      <sheetName val="FMI &amp; GEH"/>
      <sheetName val="CNW1-2-3 Cash"/>
      <sheetName val="CNW1-2-3 Mat"/>
      <sheetName val="CNW4-5 Cash"/>
      <sheetName val="CNW4-5 Mat"/>
      <sheetName val="CNW6 Cash"/>
      <sheetName val="CNW6 Mat"/>
      <sheetName val="SP1 Cash"/>
      <sheetName val="SP1 Mat"/>
      <sheetName val="SP7 Cash"/>
      <sheetName val="SP7 Mat"/>
      <sheetName val="SP8-9 Cash"/>
      <sheetName val="SP8-9 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tion"/>
      <sheetName val="Graphs"/>
      <sheetName val="Major Proj 02"/>
      <sheetName val="Major Proj 03"/>
      <sheetName val="Major Proj 02 and 03"/>
      <sheetName val="Categories"/>
      <sheetName val="Projects Split"/>
      <sheetName val="Site Summary"/>
      <sheetName val="Manfact"/>
      <sheetName val="CommTH"/>
      <sheetName val="CommMD"/>
      <sheetName val="R&amp;D"/>
      <sheetName val="Tech Serv UK"/>
      <sheetName val="IM"/>
      <sheetName val="S Serv Nor"/>
      <sheetName val="Other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Q3">
            <v>5953.7763605442178</v>
          </cell>
        </row>
        <row r="12">
          <cell r="C12" t="str">
            <v>1 new Helium Poarizer from Durham</v>
          </cell>
          <cell r="E12" t="str">
            <v>N</v>
          </cell>
          <cell r="G12">
            <v>0</v>
          </cell>
          <cell r="H12">
            <v>0</v>
          </cell>
          <cell r="I12">
            <v>0</v>
          </cell>
          <cell r="J12">
            <v>0</v>
          </cell>
          <cell r="K12">
            <v>0</v>
          </cell>
          <cell r="L12">
            <v>0</v>
          </cell>
          <cell r="M12">
            <v>0</v>
          </cell>
          <cell r="N12">
            <v>0</v>
          </cell>
          <cell r="O12">
            <v>66.995768688293367</v>
          </cell>
          <cell r="P12">
            <v>0</v>
          </cell>
          <cell r="Q12">
            <v>0</v>
          </cell>
        </row>
        <row r="13">
          <cell r="C13" t="str">
            <v>1 EPR Console</v>
          </cell>
          <cell r="E13" t="str">
            <v>N</v>
          </cell>
          <cell r="G13">
            <v>0</v>
          </cell>
          <cell r="H13">
            <v>0</v>
          </cell>
          <cell r="I13">
            <v>0</v>
          </cell>
          <cell r="J13">
            <v>0</v>
          </cell>
          <cell r="K13">
            <v>0</v>
          </cell>
          <cell r="L13">
            <v>0</v>
          </cell>
          <cell r="M13">
            <v>0</v>
          </cell>
          <cell r="N13">
            <v>0</v>
          </cell>
          <cell r="O13">
            <v>150</v>
          </cell>
          <cell r="P13">
            <v>41</v>
          </cell>
          <cell r="Q13">
            <v>81</v>
          </cell>
        </row>
        <row r="14">
          <cell r="C14" t="str">
            <v>1 DNP for APB - SST</v>
          </cell>
          <cell r="E14" t="str">
            <v>N</v>
          </cell>
          <cell r="G14">
            <v>0</v>
          </cell>
          <cell r="H14">
            <v>31</v>
          </cell>
          <cell r="I14">
            <v>61</v>
          </cell>
          <cell r="J14">
            <v>0</v>
          </cell>
          <cell r="K14">
            <v>22</v>
          </cell>
          <cell r="L14">
            <v>0</v>
          </cell>
          <cell r="M14">
            <v>26</v>
          </cell>
          <cell r="N14">
            <v>140</v>
          </cell>
          <cell r="O14">
            <v>153</v>
          </cell>
          <cell r="P14">
            <v>94</v>
          </cell>
          <cell r="Q14">
            <v>108</v>
          </cell>
        </row>
        <row r="15">
          <cell r="C15" t="str">
            <v>MRI animal imaging</v>
          </cell>
          <cell r="E15" t="str">
            <v>N</v>
          </cell>
          <cell r="G15">
            <v>0</v>
          </cell>
          <cell r="H15">
            <v>0</v>
          </cell>
          <cell r="I15">
            <v>0</v>
          </cell>
          <cell r="J15">
            <v>0</v>
          </cell>
          <cell r="K15">
            <v>0</v>
          </cell>
          <cell r="L15">
            <v>0</v>
          </cell>
          <cell r="M15">
            <v>641</v>
          </cell>
          <cell r="N15">
            <v>641</v>
          </cell>
          <cell r="O15">
            <v>1416.0789844851904</v>
          </cell>
          <cell r="P15">
            <v>469</v>
          </cell>
          <cell r="Q15">
            <v>469</v>
          </cell>
        </row>
        <row r="16">
          <cell r="C16" t="str">
            <v>2 DNP + 2 Pharahyrogen external use</v>
          </cell>
          <cell r="E16" t="str">
            <v>N</v>
          </cell>
          <cell r="J16">
            <v>0</v>
          </cell>
          <cell r="K16">
            <v>0</v>
          </cell>
          <cell r="L16">
            <v>0</v>
          </cell>
          <cell r="M16">
            <v>0</v>
          </cell>
        </row>
        <row r="17">
          <cell r="C17" t="str">
            <v>Simens/Brucker upgrade + Buxo chamber</v>
          </cell>
          <cell r="E17" t="str">
            <v>N</v>
          </cell>
          <cell r="J17">
            <v>0</v>
          </cell>
          <cell r="K17">
            <v>0</v>
          </cell>
          <cell r="L17">
            <v>0</v>
          </cell>
          <cell r="M17">
            <v>0</v>
          </cell>
        </row>
        <row r="18">
          <cell r="C18" t="str">
            <v>1 EPRspectrometer</v>
          </cell>
          <cell r="E18" t="str">
            <v>N</v>
          </cell>
          <cell r="J18">
            <v>0</v>
          </cell>
          <cell r="K18">
            <v>0</v>
          </cell>
          <cell r="L18">
            <v>0</v>
          </cell>
          <cell r="M18">
            <v>0</v>
          </cell>
        </row>
        <row r="19">
          <cell r="C19" t="str">
            <v>1 Pictureanalytic + MRI server</v>
          </cell>
          <cell r="E19" t="str">
            <v>N</v>
          </cell>
          <cell r="J19">
            <v>0</v>
          </cell>
          <cell r="K19">
            <v>0</v>
          </cell>
          <cell r="L19">
            <v>0</v>
          </cell>
          <cell r="M19">
            <v>0</v>
          </cell>
        </row>
        <row r="20">
          <cell r="C20" t="str">
            <v>1 500 Mhz NMR /1 HPLC</v>
          </cell>
          <cell r="E20" t="str">
            <v>R</v>
          </cell>
          <cell r="J20">
            <v>0</v>
          </cell>
          <cell r="K20">
            <v>0</v>
          </cell>
          <cell r="L20">
            <v>0</v>
          </cell>
          <cell r="M20">
            <v>0</v>
          </cell>
        </row>
        <row r="21">
          <cell r="G21">
            <v>0</v>
          </cell>
          <cell r="H21">
            <v>31</v>
          </cell>
          <cell r="I21">
            <v>61</v>
          </cell>
          <cell r="J21">
            <v>0</v>
          </cell>
          <cell r="K21">
            <v>22</v>
          </cell>
          <cell r="L21">
            <v>0</v>
          </cell>
          <cell r="M21">
            <v>667</v>
          </cell>
          <cell r="N21">
            <v>781</v>
          </cell>
          <cell r="O21">
            <v>1719.0789844851904</v>
          </cell>
          <cell r="P21">
            <v>604</v>
          </cell>
          <cell r="Q21">
            <v>658</v>
          </cell>
        </row>
        <row r="24">
          <cell r="C24" t="str">
            <v>Autoclave</v>
          </cell>
          <cell r="E24" t="str">
            <v>R</v>
          </cell>
          <cell r="G24">
            <v>3</v>
          </cell>
          <cell r="H24">
            <v>0</v>
          </cell>
          <cell r="I24">
            <v>0</v>
          </cell>
          <cell r="J24">
            <v>0</v>
          </cell>
          <cell r="K24">
            <v>0</v>
          </cell>
          <cell r="L24">
            <v>0</v>
          </cell>
          <cell r="M24">
            <v>0</v>
          </cell>
          <cell r="N24">
            <v>3</v>
          </cell>
        </row>
        <row r="25">
          <cell r="C25" t="str">
            <v>Freeze dryer, GMP</v>
          </cell>
          <cell r="E25" t="str">
            <v>N</v>
          </cell>
          <cell r="G25">
            <v>0</v>
          </cell>
          <cell r="H25">
            <v>0</v>
          </cell>
          <cell r="I25">
            <v>100</v>
          </cell>
          <cell r="J25">
            <v>147</v>
          </cell>
          <cell r="K25">
            <v>2</v>
          </cell>
          <cell r="L25">
            <v>0</v>
          </cell>
          <cell r="M25">
            <v>0</v>
          </cell>
          <cell r="N25">
            <v>249</v>
          </cell>
          <cell r="P25">
            <v>626</v>
          </cell>
          <cell r="Q25">
            <v>626</v>
          </cell>
        </row>
        <row r="26">
          <cell r="C26" t="str">
            <v>Clean Steam Eq</v>
          </cell>
          <cell r="E26" t="str">
            <v>R</v>
          </cell>
          <cell r="G26">
            <v>10</v>
          </cell>
          <cell r="H26">
            <v>3</v>
          </cell>
          <cell r="I26">
            <v>1</v>
          </cell>
          <cell r="J26">
            <v>0</v>
          </cell>
          <cell r="K26">
            <v>0</v>
          </cell>
          <cell r="L26">
            <v>0</v>
          </cell>
          <cell r="M26">
            <v>0</v>
          </cell>
          <cell r="N26">
            <v>14</v>
          </cell>
        </row>
        <row r="27">
          <cell r="C27" t="str">
            <v>Rebuilding &amp; Inst Freeze Drier</v>
          </cell>
          <cell r="E27" t="str">
            <v>N</v>
          </cell>
          <cell r="G27">
            <v>5</v>
          </cell>
          <cell r="H27">
            <v>4</v>
          </cell>
          <cell r="I27">
            <v>3</v>
          </cell>
          <cell r="J27">
            <v>0</v>
          </cell>
          <cell r="K27">
            <v>0</v>
          </cell>
          <cell r="L27">
            <v>0</v>
          </cell>
          <cell r="M27">
            <v>0</v>
          </cell>
          <cell r="N27">
            <v>12</v>
          </cell>
        </row>
        <row r="28">
          <cell r="C28" t="str">
            <v>Peptide Lab GMP</v>
          </cell>
          <cell r="E28" t="str">
            <v>N</v>
          </cell>
          <cell r="G28">
            <v>12</v>
          </cell>
          <cell r="H28">
            <v>1</v>
          </cell>
          <cell r="I28">
            <v>1</v>
          </cell>
          <cell r="J28">
            <v>40</v>
          </cell>
          <cell r="K28">
            <v>93</v>
          </cell>
          <cell r="L28">
            <v>209</v>
          </cell>
          <cell r="M28">
            <v>105</v>
          </cell>
          <cell r="N28">
            <v>461</v>
          </cell>
          <cell r="P28">
            <v>500</v>
          </cell>
          <cell r="Q28">
            <v>1212</v>
          </cell>
        </row>
        <row r="29">
          <cell r="C29" t="str">
            <v>Process Lab</v>
          </cell>
          <cell r="E29" t="str">
            <v>N</v>
          </cell>
          <cell r="G29">
            <v>0</v>
          </cell>
          <cell r="H29">
            <v>0</v>
          </cell>
          <cell r="I29">
            <v>0</v>
          </cell>
          <cell r="J29">
            <v>0</v>
          </cell>
          <cell r="K29">
            <v>0</v>
          </cell>
          <cell r="L29">
            <v>0</v>
          </cell>
          <cell r="M29">
            <v>2</v>
          </cell>
          <cell r="N29">
            <v>2</v>
          </cell>
          <cell r="P29">
            <v>115</v>
          </cell>
          <cell r="Q29">
            <v>115</v>
          </cell>
        </row>
        <row r="30">
          <cell r="C30" t="str">
            <v>BioCore Instrument</v>
          </cell>
          <cell r="E30" t="str">
            <v>N</v>
          </cell>
          <cell r="G30">
            <v>0</v>
          </cell>
          <cell r="H30">
            <v>0</v>
          </cell>
          <cell r="I30">
            <v>0</v>
          </cell>
          <cell r="J30">
            <v>0</v>
          </cell>
          <cell r="K30">
            <v>0</v>
          </cell>
          <cell r="L30">
            <v>0</v>
          </cell>
          <cell r="M30">
            <v>0</v>
          </cell>
          <cell r="N30">
            <v>0</v>
          </cell>
          <cell r="Q30">
            <v>0</v>
          </cell>
        </row>
        <row r="31">
          <cell r="C31" t="str">
            <v>21 CFR Part 11, analytical</v>
          </cell>
          <cell r="E31" t="str">
            <v>N</v>
          </cell>
          <cell r="G31">
            <v>0</v>
          </cell>
          <cell r="H31">
            <v>0</v>
          </cell>
          <cell r="I31">
            <v>0</v>
          </cell>
          <cell r="J31">
            <v>0</v>
          </cell>
          <cell r="K31">
            <v>43</v>
          </cell>
          <cell r="L31">
            <v>1</v>
          </cell>
          <cell r="M31">
            <v>38</v>
          </cell>
          <cell r="N31">
            <v>82</v>
          </cell>
          <cell r="P31">
            <v>330</v>
          </cell>
          <cell r="Q31">
            <v>480</v>
          </cell>
        </row>
        <row r="32">
          <cell r="C32" t="str">
            <v>21 CFR Part 11, PPE</v>
          </cell>
          <cell r="E32" t="str">
            <v>N</v>
          </cell>
          <cell r="G32">
            <v>0</v>
          </cell>
          <cell r="H32">
            <v>0</v>
          </cell>
          <cell r="I32">
            <v>0</v>
          </cell>
          <cell r="J32">
            <v>0</v>
          </cell>
          <cell r="K32">
            <v>0</v>
          </cell>
          <cell r="L32">
            <v>0</v>
          </cell>
          <cell r="M32">
            <v>0</v>
          </cell>
          <cell r="N32">
            <v>0</v>
          </cell>
          <cell r="Q32">
            <v>70</v>
          </cell>
        </row>
        <row r="33">
          <cell r="C33" t="str">
            <v>LC-MS</v>
          </cell>
          <cell r="E33" t="str">
            <v>N</v>
          </cell>
          <cell r="G33">
            <v>0</v>
          </cell>
          <cell r="H33">
            <v>0</v>
          </cell>
          <cell r="I33">
            <v>0</v>
          </cell>
          <cell r="J33">
            <v>0</v>
          </cell>
          <cell r="K33">
            <v>0</v>
          </cell>
          <cell r="L33">
            <v>0</v>
          </cell>
          <cell r="M33">
            <v>125</v>
          </cell>
          <cell r="N33">
            <v>125</v>
          </cell>
          <cell r="P33">
            <v>169</v>
          </cell>
          <cell r="Q33">
            <v>169</v>
          </cell>
        </row>
        <row r="34">
          <cell r="C34" t="str">
            <v>Software PK/ADME studies</v>
          </cell>
          <cell r="E34" t="str">
            <v>N</v>
          </cell>
          <cell r="G34">
            <v>0</v>
          </cell>
          <cell r="H34">
            <v>0</v>
          </cell>
          <cell r="I34">
            <v>0</v>
          </cell>
          <cell r="J34">
            <v>0</v>
          </cell>
          <cell r="K34">
            <v>0</v>
          </cell>
          <cell r="L34">
            <v>0</v>
          </cell>
          <cell r="M34">
            <v>0</v>
          </cell>
          <cell r="N34">
            <v>0</v>
          </cell>
        </row>
        <row r="35">
          <cell r="C35" t="str">
            <v>Aut. Gamma counter</v>
          </cell>
          <cell r="E35" t="str">
            <v>N</v>
          </cell>
          <cell r="G35">
            <v>0</v>
          </cell>
          <cell r="H35">
            <v>0</v>
          </cell>
          <cell r="I35">
            <v>0</v>
          </cell>
          <cell r="J35">
            <v>0</v>
          </cell>
          <cell r="K35">
            <v>0</v>
          </cell>
          <cell r="L35">
            <v>0</v>
          </cell>
          <cell r="M35">
            <v>0</v>
          </cell>
          <cell r="N35">
            <v>0</v>
          </cell>
          <cell r="Q35">
            <v>154</v>
          </cell>
        </row>
        <row r="36">
          <cell r="C36" t="str">
            <v>Prep LC</v>
          </cell>
          <cell r="G36">
            <v>0</v>
          </cell>
          <cell r="H36">
            <v>0</v>
          </cell>
          <cell r="I36">
            <v>0</v>
          </cell>
          <cell r="J36">
            <v>0</v>
          </cell>
          <cell r="K36">
            <v>0</v>
          </cell>
          <cell r="L36">
            <v>0</v>
          </cell>
          <cell r="M36">
            <v>0</v>
          </cell>
          <cell r="N36">
            <v>0</v>
          </cell>
          <cell r="P36">
            <v>85</v>
          </cell>
          <cell r="Q36">
            <v>85</v>
          </cell>
        </row>
        <row r="37">
          <cell r="C37" t="str">
            <v>Clean Steam Eq</v>
          </cell>
          <cell r="E37" t="str">
            <v>R</v>
          </cell>
          <cell r="G37">
            <v>0</v>
          </cell>
          <cell r="H37">
            <v>0</v>
          </cell>
          <cell r="I37">
            <v>20</v>
          </cell>
          <cell r="J37">
            <v>0</v>
          </cell>
          <cell r="K37">
            <v>0</v>
          </cell>
          <cell r="L37">
            <v>0</v>
          </cell>
          <cell r="M37">
            <v>0</v>
          </cell>
          <cell r="N37">
            <v>20</v>
          </cell>
          <cell r="P37">
            <v>100</v>
          </cell>
          <cell r="Q37">
            <v>100</v>
          </cell>
        </row>
        <row r="38">
          <cell r="C38" t="str">
            <v>LAF over freeze dryer</v>
          </cell>
          <cell r="G38">
            <v>0</v>
          </cell>
          <cell r="H38">
            <v>0</v>
          </cell>
          <cell r="I38">
            <v>0</v>
          </cell>
          <cell r="J38">
            <v>0</v>
          </cell>
          <cell r="K38">
            <v>0</v>
          </cell>
          <cell r="L38">
            <v>0</v>
          </cell>
          <cell r="M38">
            <v>0</v>
          </cell>
          <cell r="N38">
            <v>0</v>
          </cell>
          <cell r="Q38">
            <v>135</v>
          </cell>
        </row>
        <row r="39">
          <cell r="C39" t="str">
            <v>MS LCQ and micro HPLC</v>
          </cell>
          <cell r="J39">
            <v>0</v>
          </cell>
          <cell r="K39">
            <v>0</v>
          </cell>
          <cell r="L39">
            <v>0</v>
          </cell>
          <cell r="M39">
            <v>0</v>
          </cell>
        </row>
        <row r="40">
          <cell r="C40" t="str">
            <v>X-Ray flat film</v>
          </cell>
          <cell r="J40">
            <v>0</v>
          </cell>
          <cell r="K40">
            <v>0</v>
          </cell>
          <cell r="L40">
            <v>0</v>
          </cell>
          <cell r="M40">
            <v>0</v>
          </cell>
        </row>
        <row r="41">
          <cell r="C41" t="str">
            <v>Upgrade 1,5T Scanner</v>
          </cell>
          <cell r="J41">
            <v>0</v>
          </cell>
          <cell r="K41">
            <v>0</v>
          </cell>
          <cell r="L41">
            <v>0</v>
          </cell>
          <cell r="M41">
            <v>0</v>
          </cell>
        </row>
        <row r="42">
          <cell r="C42" t="str">
            <v>Capillary LC-MS</v>
          </cell>
          <cell r="J42">
            <v>0</v>
          </cell>
          <cell r="K42">
            <v>0</v>
          </cell>
          <cell r="L42">
            <v>0</v>
          </cell>
          <cell r="M42">
            <v>0</v>
          </cell>
        </row>
        <row r="43">
          <cell r="C43" t="str">
            <v>Data Mgmt., analytical</v>
          </cell>
          <cell r="J43">
            <v>0</v>
          </cell>
          <cell r="K43">
            <v>0</v>
          </cell>
          <cell r="L43">
            <v>0</v>
          </cell>
          <cell r="M43">
            <v>0</v>
          </cell>
        </row>
        <row r="44">
          <cell r="C44" t="str">
            <v>CUSCA Process Eq.</v>
          </cell>
          <cell r="J44">
            <v>0</v>
          </cell>
          <cell r="K44">
            <v>0</v>
          </cell>
          <cell r="L44">
            <v>0</v>
          </cell>
          <cell r="M44">
            <v>0</v>
          </cell>
        </row>
        <row r="45">
          <cell r="C45" t="str">
            <v>Pharm Pilot Plant</v>
          </cell>
          <cell r="J45">
            <v>0</v>
          </cell>
          <cell r="K45">
            <v>0</v>
          </cell>
          <cell r="L45">
            <v>0</v>
          </cell>
          <cell r="M45">
            <v>0</v>
          </cell>
        </row>
        <row r="46">
          <cell r="C46" t="str">
            <v>Filling equipment, Pharm. Pilot Plant</v>
          </cell>
          <cell r="J46">
            <v>0</v>
          </cell>
          <cell r="K46">
            <v>0</v>
          </cell>
          <cell r="L46">
            <v>0</v>
          </cell>
          <cell r="M46">
            <v>0</v>
          </cell>
        </row>
        <row r="47">
          <cell r="C47" t="str">
            <v>Global Sci. data mgmt system</v>
          </cell>
          <cell r="J47">
            <v>0</v>
          </cell>
          <cell r="K47">
            <v>0</v>
          </cell>
          <cell r="L47">
            <v>0</v>
          </cell>
          <cell r="M47">
            <v>0</v>
          </cell>
        </row>
        <row r="48">
          <cell r="C48" t="str">
            <v>Nucear facilities</v>
          </cell>
          <cell r="J48">
            <v>0</v>
          </cell>
          <cell r="K48">
            <v>0</v>
          </cell>
          <cell r="L48">
            <v>0</v>
          </cell>
          <cell r="M48">
            <v>0</v>
          </cell>
        </row>
        <row r="49">
          <cell r="G49">
            <v>30</v>
          </cell>
          <cell r="H49">
            <v>8</v>
          </cell>
          <cell r="I49">
            <v>125</v>
          </cell>
          <cell r="J49">
            <v>187</v>
          </cell>
          <cell r="K49">
            <v>138</v>
          </cell>
          <cell r="L49">
            <v>210</v>
          </cell>
          <cell r="M49">
            <v>270</v>
          </cell>
          <cell r="N49">
            <v>968</v>
          </cell>
          <cell r="O49">
            <v>0</v>
          </cell>
          <cell r="P49">
            <v>1925</v>
          </cell>
          <cell r="Q49">
            <v>3146</v>
          </cell>
        </row>
        <row r="52">
          <cell r="C52" t="str">
            <v>Stock and WIP Holding-Polarizers</v>
          </cell>
          <cell r="E52" t="str">
            <v>N</v>
          </cell>
          <cell r="G52">
            <v>0</v>
          </cell>
          <cell r="H52">
            <v>0</v>
          </cell>
          <cell r="I52">
            <v>3</v>
          </cell>
          <cell r="J52">
            <v>5</v>
          </cell>
          <cell r="K52">
            <v>15</v>
          </cell>
          <cell r="L52">
            <v>7</v>
          </cell>
          <cell r="M52">
            <v>-93</v>
          </cell>
          <cell r="N52">
            <v>-63</v>
          </cell>
          <cell r="O52">
            <v>821.91780821917814</v>
          </cell>
          <cell r="P52">
            <v>51.020408163265309</v>
          </cell>
          <cell r="Q52">
            <v>103.4013605442177</v>
          </cell>
        </row>
        <row r="53">
          <cell r="C53" t="str">
            <v>Spectrometer (RTP Physics)</v>
          </cell>
          <cell r="E53" t="str">
            <v>P</v>
          </cell>
          <cell r="G53">
            <v>0</v>
          </cell>
          <cell r="H53">
            <v>0</v>
          </cell>
          <cell r="I53">
            <v>0</v>
          </cell>
          <cell r="J53">
            <v>0</v>
          </cell>
          <cell r="K53">
            <v>0</v>
          </cell>
          <cell r="L53">
            <v>0</v>
          </cell>
          <cell r="M53">
            <v>0</v>
          </cell>
          <cell r="N53">
            <v>0</v>
          </cell>
          <cell r="O53">
            <v>205.47945205479454</v>
          </cell>
          <cell r="P53">
            <v>0</v>
          </cell>
          <cell r="Q53">
            <v>0</v>
          </cell>
        </row>
        <row r="54">
          <cell r="C54" t="str">
            <v>U Va Magnet (RTP Biology)</v>
          </cell>
          <cell r="E54" t="str">
            <v>P</v>
          </cell>
          <cell r="G54">
            <v>0</v>
          </cell>
          <cell r="H54">
            <v>0</v>
          </cell>
          <cell r="I54">
            <v>0</v>
          </cell>
          <cell r="J54">
            <v>0</v>
          </cell>
          <cell r="K54">
            <v>0</v>
          </cell>
          <cell r="L54">
            <v>0</v>
          </cell>
          <cell r="M54">
            <v>0</v>
          </cell>
          <cell r="N54">
            <v>0</v>
          </cell>
          <cell r="O54">
            <v>102.73972602739727</v>
          </cell>
          <cell r="P54">
            <v>0</v>
          </cell>
          <cell r="Q54">
            <v>0</v>
          </cell>
        </row>
        <row r="55">
          <cell r="G55">
            <v>0</v>
          </cell>
          <cell r="H55">
            <v>0</v>
          </cell>
          <cell r="I55">
            <v>3</v>
          </cell>
          <cell r="J55">
            <v>5</v>
          </cell>
          <cell r="K55">
            <v>15</v>
          </cell>
          <cell r="L55">
            <v>7</v>
          </cell>
          <cell r="M55">
            <v>-93</v>
          </cell>
          <cell r="N55">
            <v>-63</v>
          </cell>
          <cell r="O55">
            <v>308.21917808219177</v>
          </cell>
          <cell r="P55">
            <v>51.020408163265309</v>
          </cell>
          <cell r="Q55">
            <v>103.4013605442177</v>
          </cell>
        </row>
        <row r="58">
          <cell r="C58" t="str">
            <v>DRA Tracking System (Q9)</v>
          </cell>
          <cell r="E58" t="str">
            <v>P</v>
          </cell>
          <cell r="G58">
            <v>0</v>
          </cell>
          <cell r="H58">
            <v>0</v>
          </cell>
          <cell r="I58">
            <v>0</v>
          </cell>
          <cell r="J58">
            <v>0</v>
          </cell>
          <cell r="K58">
            <v>0</v>
          </cell>
          <cell r="L58">
            <v>0</v>
          </cell>
          <cell r="M58">
            <v>0</v>
          </cell>
          <cell r="N58">
            <v>0</v>
          </cell>
          <cell r="O58">
            <v>500</v>
          </cell>
          <cell r="P58">
            <v>0</v>
          </cell>
          <cell r="Q58">
            <v>132</v>
          </cell>
        </row>
        <row r="59">
          <cell r="C59" t="str">
            <v>PET Imaging camera (small animal) (FK)</v>
          </cell>
          <cell r="E59" t="str">
            <v>N</v>
          </cell>
          <cell r="G59">
            <v>0</v>
          </cell>
          <cell r="H59">
            <v>0</v>
          </cell>
          <cell r="I59">
            <v>0</v>
          </cell>
          <cell r="J59">
            <v>0</v>
          </cell>
          <cell r="K59">
            <v>0</v>
          </cell>
          <cell r="L59">
            <v>0</v>
          </cell>
          <cell r="M59">
            <v>0</v>
          </cell>
          <cell r="N59">
            <v>0</v>
          </cell>
          <cell r="O59">
            <v>172</v>
          </cell>
          <cell r="P59">
            <v>0</v>
          </cell>
          <cell r="Q59">
            <v>228</v>
          </cell>
        </row>
        <row r="60">
          <cell r="C60" t="str">
            <v>B18.4 Chemistry facility fitting costs (FK)</v>
          </cell>
          <cell r="E60" t="str">
            <v>A</v>
          </cell>
          <cell r="G60">
            <v>0</v>
          </cell>
          <cell r="H60">
            <v>0</v>
          </cell>
          <cell r="I60">
            <v>0</v>
          </cell>
          <cell r="J60">
            <v>0</v>
          </cell>
          <cell r="K60">
            <v>0</v>
          </cell>
          <cell r="L60">
            <v>0</v>
          </cell>
          <cell r="M60">
            <v>0</v>
          </cell>
          <cell r="N60">
            <v>0</v>
          </cell>
          <cell r="O60">
            <v>100</v>
          </cell>
          <cell r="P60">
            <v>328</v>
          </cell>
          <cell r="Q60">
            <v>328</v>
          </cell>
        </row>
        <row r="61">
          <cell r="C61" t="str">
            <v>B18.4 Chemistry equipment costs (FK)</v>
          </cell>
          <cell r="E61" t="str">
            <v>N</v>
          </cell>
          <cell r="G61">
            <v>0</v>
          </cell>
          <cell r="H61">
            <v>0</v>
          </cell>
          <cell r="I61">
            <v>0</v>
          </cell>
          <cell r="J61">
            <v>0</v>
          </cell>
          <cell r="K61">
            <v>0</v>
          </cell>
          <cell r="L61">
            <v>0</v>
          </cell>
          <cell r="M61">
            <v>0</v>
          </cell>
          <cell r="N61">
            <v>0</v>
          </cell>
          <cell r="O61">
            <v>170</v>
          </cell>
          <cell r="P61">
            <v>0</v>
          </cell>
          <cell r="Q61">
            <v>200</v>
          </cell>
        </row>
        <row r="62">
          <cell r="C62" t="str">
            <v>B22G Office Space &amp; Tea Room (FL)</v>
          </cell>
          <cell r="E62" t="str">
            <v>A</v>
          </cell>
          <cell r="G62">
            <v>0</v>
          </cell>
          <cell r="H62">
            <v>0</v>
          </cell>
          <cell r="I62">
            <v>0</v>
          </cell>
          <cell r="J62">
            <v>0</v>
          </cell>
          <cell r="K62">
            <v>0</v>
          </cell>
          <cell r="L62">
            <v>0</v>
          </cell>
          <cell r="M62">
            <v>0</v>
          </cell>
          <cell r="N62">
            <v>0</v>
          </cell>
          <cell r="O62">
            <v>150</v>
          </cell>
          <cell r="P62">
            <v>0</v>
          </cell>
          <cell r="Q62">
            <v>0</v>
          </cell>
        </row>
        <row r="63">
          <cell r="C63" t="str">
            <v>Chemical Waste Store (FL)</v>
          </cell>
          <cell r="E63" t="str">
            <v>N</v>
          </cell>
          <cell r="G63">
            <v>0</v>
          </cell>
          <cell r="H63">
            <v>0</v>
          </cell>
          <cell r="I63">
            <v>0</v>
          </cell>
          <cell r="J63">
            <v>0</v>
          </cell>
          <cell r="K63">
            <v>0</v>
          </cell>
          <cell r="L63">
            <v>0</v>
          </cell>
          <cell r="M63">
            <v>0</v>
          </cell>
          <cell r="N63">
            <v>0</v>
          </cell>
          <cell r="O63">
            <v>500</v>
          </cell>
          <cell r="P63">
            <v>0</v>
          </cell>
          <cell r="Q63">
            <v>50</v>
          </cell>
        </row>
        <row r="64">
          <cell r="C64" t="str">
            <v>Chemical Controlled Temperature storage cabinets (FL)</v>
          </cell>
          <cell r="E64" t="str">
            <v>N</v>
          </cell>
          <cell r="H64">
            <v>0</v>
          </cell>
          <cell r="I64">
            <v>0</v>
          </cell>
          <cell r="J64">
            <v>0</v>
          </cell>
          <cell r="K64">
            <v>0</v>
          </cell>
          <cell r="L64">
            <v>0</v>
          </cell>
          <cell r="M64">
            <v>0</v>
          </cell>
          <cell r="P64">
            <v>50</v>
          </cell>
          <cell r="Q64">
            <v>100</v>
          </cell>
        </row>
        <row r="65">
          <cell r="C65" t="str">
            <v>SPECT Imaging camera (small animal) (FK)</v>
          </cell>
          <cell r="E65" t="str">
            <v>N</v>
          </cell>
          <cell r="H65">
            <v>0</v>
          </cell>
          <cell r="I65">
            <v>0</v>
          </cell>
          <cell r="J65">
            <v>0</v>
          </cell>
          <cell r="K65">
            <v>0</v>
          </cell>
          <cell r="L65">
            <v>0</v>
          </cell>
          <cell r="M65">
            <v>0</v>
          </cell>
          <cell r="Q65">
            <v>50</v>
          </cell>
        </row>
        <row r="66">
          <cell r="C66" t="str">
            <v>Gamma machine (Higley) (FQ)</v>
          </cell>
          <cell r="E66" t="str">
            <v>N</v>
          </cell>
          <cell r="H66">
            <v>0</v>
          </cell>
          <cell r="I66">
            <v>0</v>
          </cell>
          <cell r="J66">
            <v>0</v>
          </cell>
          <cell r="K66">
            <v>0</v>
          </cell>
          <cell r="L66">
            <v>0</v>
          </cell>
          <cell r="M66">
            <v>0</v>
          </cell>
          <cell r="P66">
            <v>20</v>
          </cell>
          <cell r="Q66">
            <v>70</v>
          </cell>
        </row>
        <row r="67">
          <cell r="C67" t="str">
            <v>Uppsalla preclinical facility</v>
          </cell>
          <cell r="E67" t="str">
            <v>N</v>
          </cell>
          <cell r="H67">
            <v>0</v>
          </cell>
          <cell r="I67">
            <v>0</v>
          </cell>
          <cell r="J67">
            <v>0</v>
          </cell>
          <cell r="K67">
            <v>0</v>
          </cell>
          <cell r="L67">
            <v>0</v>
          </cell>
          <cell r="M67">
            <v>0</v>
          </cell>
        </row>
        <row r="68">
          <cell r="C68" t="str">
            <v>Uppsalla equipment</v>
          </cell>
          <cell r="E68" t="str">
            <v>N</v>
          </cell>
          <cell r="H68">
            <v>0</v>
          </cell>
          <cell r="I68">
            <v>0</v>
          </cell>
          <cell r="J68">
            <v>0</v>
          </cell>
          <cell r="K68">
            <v>0</v>
          </cell>
          <cell r="L68">
            <v>0</v>
          </cell>
          <cell r="M68">
            <v>0</v>
          </cell>
        </row>
        <row r="69">
          <cell r="C69" t="str">
            <v>B22 Physiology Upgrade</v>
          </cell>
          <cell r="E69" t="str">
            <v>R</v>
          </cell>
          <cell r="G69">
            <v>62</v>
          </cell>
          <cell r="H69">
            <v>3</v>
          </cell>
          <cell r="I69">
            <v>177</v>
          </cell>
          <cell r="J69">
            <v>188</v>
          </cell>
          <cell r="K69">
            <v>3</v>
          </cell>
          <cell r="L69">
            <v>193</v>
          </cell>
          <cell r="M69">
            <v>96</v>
          </cell>
          <cell r="N69">
            <v>722</v>
          </cell>
          <cell r="O69">
            <v>300</v>
          </cell>
          <cell r="P69">
            <v>65</v>
          </cell>
          <cell r="Q69">
            <v>65</v>
          </cell>
        </row>
        <row r="70">
          <cell r="C70" t="str">
            <v>B18.4 Laboratory Fit Out</v>
          </cell>
          <cell r="E70" t="str">
            <v>N/S</v>
          </cell>
          <cell r="G70">
            <v>3</v>
          </cell>
          <cell r="H70">
            <v>6</v>
          </cell>
          <cell r="I70">
            <v>104</v>
          </cell>
          <cell r="J70">
            <v>21</v>
          </cell>
          <cell r="K70">
            <v>147</v>
          </cell>
          <cell r="L70">
            <v>0</v>
          </cell>
          <cell r="M70">
            <v>0</v>
          </cell>
          <cell r="N70">
            <v>281</v>
          </cell>
          <cell r="O70">
            <v>100</v>
          </cell>
          <cell r="P70">
            <v>0</v>
          </cell>
          <cell r="Q70">
            <v>0</v>
          </cell>
        </row>
      </sheetData>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 EUROP"/>
      <sheetName val="Data Entry"/>
      <sheetName val="COVER PAGE"/>
      <sheetName val="PAGE 2"/>
      <sheetName val="PAGE 3"/>
      <sheetName val="PAGE 4"/>
      <sheetName val="COMP P&amp;L"/>
      <sheetName val="monte carlos 77"/>
      <sheetName val="COMP P&amp;L vs Operating Plan"/>
      <sheetName val="Data Entry OP 83,4%"/>
      <sheetName val="Maq France 6%VT5%VU 83,4% dif"/>
      <sheetName val="Data Entry OP 82,6%"/>
      <sheetName val="Maq France 6%VT5%VU 82,6% dif"/>
      <sheetName val="Data Entry OP 84,3%"/>
      <sheetName val="Maq France 6%VT5%VU 84,3% dif"/>
      <sheetName val="% On site off site EURO DYN"/>
      <sheetName val="NB Returns in Write Off"/>
      <sheetName val="NB Early LT038  EURO DYN"/>
      <sheetName val="NBV EURO DYN"/>
      <sheetName val="Term billing mileage EURO DYN"/>
      <sheetName val="Term bil EarlyLT038 EURO DYN"/>
      <sheetName val="Termination adjust EURO DYN"/>
      <sheetName val="Sales Revenue EURO DYN"/>
      <sheetName val="NB NC VOLUME VTES EURO DYN"/>
      <sheetName val="Day to sale EURO DYN"/>
      <sheetName val="Gross Rpe EURO DYN"/>
      <sheetName val="NB VTES EURO DYN"/>
      <sheetName val="Returns DYN"/>
      <sheetName val="Doubles cession dyn"/>
      <sheetName val="Tab et base double cession"/>
      <sheetName val="Grille"/>
      <sheetName val="Real vs Budget"/>
      <sheetName val="DYN PP"/>
      <sheetName val="TABsls"/>
      <sheetName val="BASEsls"/>
      <sheetName val="verif"/>
      <sheetName val="Tablegale"/>
      <sheetName val="Fichier P&amp;L"/>
      <sheetName val="Dyn FINancier"/>
      <sheetName val="Sales Performance"/>
      <sheetName val="Dyn FINancier YTD"/>
      <sheetName val="Sales Performance YTD"/>
      <sheetName val="Performance comparison"/>
      <sheetName val="dyn management"/>
      <sheetName val="Management"/>
      <sheetName val="YTD G.GOS top15"/>
      <sheetName val="G.GOS top15"/>
      <sheetName val="Fleet Risk comparison"/>
      <sheetName val="Rkg N. GOS+Term Bil - Vh split"/>
      <sheetName val="Net GOS Split dyn"/>
      <sheetName val="Rkg Gross. GOS - Vh split"/>
      <sheetName val="Gross GOS Split dyn"/>
      <sheetName val="Trades technic comparison"/>
      <sheetName val="Auction technic comparison"/>
      <sheetName val="Franchisees technic comparison"/>
      <sheetName val="Individuals technic comparison"/>
      <sheetName val="E &amp; Bidding Technics"/>
      <sheetName val="Tab Bidding TOP 15 #"/>
      <sheetName val="Bidding TOP 15 #"/>
      <sheetName val="Tab Bidding TOP 15 Rpo"/>
      <sheetName val="Bidding TOP 15 Rpo"/>
      <sheetName val="Tab E Enlevement TOP 10 #"/>
      <sheetName val="E Enlevement TOP 15 #"/>
      <sheetName val="tableu CT"/>
      <sheetName val="CYCLE TIME BPMS MEASURE"/>
      <sheetName val="BASE"/>
      <sheetName val="TAB"/>
      <sheetName val="Dyn 120 et CTX"/>
      <sheetName val="actualisé"/>
      <sheetName val="Inventory"/>
      <sheetName val=" Back-up (Stock without Order)"/>
      <sheetName val="GlobalSAndIByPole"/>
      <sheetName val="IOPlan"/>
      <sheetName val="R&amp;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Plan"/>
      <sheetName val="Sheet3"/>
      <sheetName val="3-13 Inventory List"/>
      <sheetName val="Sheet2"/>
      <sheetName val="Inventory List (2)"/>
      <sheetName val="Inventory List (3)"/>
      <sheetName val="On Hand"/>
      <sheetName val="Total List"/>
      <sheetName val="DYN PP"/>
      <sheetName val="OLD Parts"/>
      <sheetName val="BNSF_OH_List"/>
      <sheetName val="GlobalSAndIByPole"/>
      <sheetName val="IOPlan"/>
    </sheetNames>
    <sheetDataSet>
      <sheetData sheetId="0"/>
      <sheetData sheetId="1"/>
      <sheetData sheetId="2"/>
      <sheetData sheetId="3"/>
      <sheetData sheetId="4" refreshError="1"/>
      <sheetData sheetId="5"/>
      <sheetData sheetId="6" refreshError="1">
        <row r="5">
          <cell r="E5" t="str">
            <v>V530</v>
          </cell>
          <cell r="F5">
            <v>1</v>
          </cell>
        </row>
        <row r="6">
          <cell r="E6" t="str">
            <v>SVAW3-5</v>
          </cell>
          <cell r="F6">
            <v>1</v>
          </cell>
        </row>
        <row r="7">
          <cell r="E7" t="str">
            <v>Other</v>
          </cell>
          <cell r="F7">
            <v>1</v>
          </cell>
        </row>
        <row r="8">
          <cell r="E8" t="str">
            <v>MPTE 8Mhz</v>
          </cell>
          <cell r="F8">
            <v>1</v>
          </cell>
        </row>
        <row r="9">
          <cell r="E9" t="str">
            <v>MPTE 5Mhz</v>
          </cell>
          <cell r="F9">
            <v>4</v>
          </cell>
        </row>
        <row r="10">
          <cell r="E10" t="str">
            <v>LOGIQ 400 CONSOLE</v>
          </cell>
          <cell r="F10">
            <v>11</v>
          </cell>
        </row>
        <row r="11">
          <cell r="E11" t="str">
            <v>H7753MC</v>
          </cell>
          <cell r="F11">
            <v>9</v>
          </cell>
        </row>
        <row r="12">
          <cell r="E12" t="str">
            <v>H7618E</v>
          </cell>
          <cell r="F12">
            <v>11</v>
          </cell>
        </row>
        <row r="13">
          <cell r="E13" t="str">
            <v>H7548C</v>
          </cell>
          <cell r="F13">
            <v>4</v>
          </cell>
        </row>
        <row r="14">
          <cell r="E14" t="str">
            <v>H7348C</v>
          </cell>
          <cell r="F14">
            <v>14</v>
          </cell>
        </row>
        <row r="15">
          <cell r="E15" t="str">
            <v>H4901TG</v>
          </cell>
          <cell r="F15">
            <v>29</v>
          </cell>
        </row>
        <row r="16">
          <cell r="E16" t="str">
            <v>H4901SC</v>
          </cell>
          <cell r="F16">
            <v>25</v>
          </cell>
        </row>
        <row r="17">
          <cell r="E17" t="str">
            <v>H4901RA</v>
          </cell>
          <cell r="F17">
            <v>32</v>
          </cell>
        </row>
        <row r="18">
          <cell r="E18" t="str">
            <v>H4901PE</v>
          </cell>
          <cell r="F18">
            <v>53</v>
          </cell>
        </row>
        <row r="19">
          <cell r="E19" t="str">
            <v>H4901PC</v>
          </cell>
          <cell r="F19">
            <v>52</v>
          </cell>
        </row>
        <row r="20">
          <cell r="E20" t="str">
            <v>H4901PB</v>
          </cell>
          <cell r="F20">
            <v>15</v>
          </cell>
        </row>
        <row r="21">
          <cell r="E21" t="str">
            <v>H4840JD</v>
          </cell>
          <cell r="F21">
            <v>9</v>
          </cell>
        </row>
        <row r="22">
          <cell r="E22" t="str">
            <v>H4830KS</v>
          </cell>
          <cell r="F22">
            <v>1</v>
          </cell>
        </row>
        <row r="23">
          <cell r="E23" t="str">
            <v>H4830KM</v>
          </cell>
          <cell r="F23">
            <v>4</v>
          </cell>
        </row>
        <row r="24">
          <cell r="E24" t="str">
            <v>H4830KL</v>
          </cell>
          <cell r="F24">
            <v>5</v>
          </cell>
        </row>
        <row r="25">
          <cell r="E25" t="str">
            <v>H4830KJ</v>
          </cell>
          <cell r="F25">
            <v>7</v>
          </cell>
        </row>
        <row r="26">
          <cell r="E26" t="str">
            <v>H4830JZ</v>
          </cell>
          <cell r="F26">
            <v>3</v>
          </cell>
        </row>
        <row r="27">
          <cell r="E27" t="str">
            <v>H4830JX</v>
          </cell>
          <cell r="F27">
            <v>6</v>
          </cell>
        </row>
        <row r="28">
          <cell r="E28" t="str">
            <v>H4830JW</v>
          </cell>
          <cell r="F28">
            <v>10</v>
          </cell>
        </row>
        <row r="29">
          <cell r="E29" t="str">
            <v>H4830JS</v>
          </cell>
          <cell r="F29">
            <v>15</v>
          </cell>
        </row>
        <row r="30">
          <cell r="E30" t="str">
            <v>H4830JE</v>
          </cell>
          <cell r="F30">
            <v>36</v>
          </cell>
        </row>
        <row r="31">
          <cell r="E31" t="str">
            <v>H48301B</v>
          </cell>
          <cell r="F31">
            <v>1</v>
          </cell>
        </row>
        <row r="32">
          <cell r="E32" t="str">
            <v>H4800RE</v>
          </cell>
          <cell r="F32">
            <v>1</v>
          </cell>
        </row>
        <row r="33">
          <cell r="E33" t="str">
            <v>H4800PG</v>
          </cell>
          <cell r="F33">
            <v>5</v>
          </cell>
        </row>
        <row r="34">
          <cell r="E34" t="str">
            <v>H4800PB</v>
          </cell>
          <cell r="F34">
            <v>13</v>
          </cell>
        </row>
        <row r="35">
          <cell r="E35" t="str">
            <v>H4730MR</v>
          </cell>
          <cell r="F35">
            <v>9</v>
          </cell>
        </row>
        <row r="36">
          <cell r="E36" t="str">
            <v>H4720MP</v>
          </cell>
          <cell r="F36">
            <v>1</v>
          </cell>
        </row>
        <row r="37">
          <cell r="E37" t="str">
            <v>H4700TN</v>
          </cell>
          <cell r="F37">
            <v>44</v>
          </cell>
        </row>
        <row r="38">
          <cell r="E38" t="str">
            <v>H4700TJ</v>
          </cell>
          <cell r="F38">
            <v>2</v>
          </cell>
        </row>
        <row r="39">
          <cell r="E39" t="str">
            <v>H46701R</v>
          </cell>
          <cell r="F39">
            <v>18</v>
          </cell>
        </row>
        <row r="40">
          <cell r="E40" t="str">
            <v>H46701P</v>
          </cell>
          <cell r="F40">
            <v>1</v>
          </cell>
        </row>
        <row r="41">
          <cell r="E41" t="str">
            <v>H46701N</v>
          </cell>
          <cell r="F41">
            <v>24</v>
          </cell>
        </row>
        <row r="42">
          <cell r="E42" t="str">
            <v>H46701M</v>
          </cell>
          <cell r="F42">
            <v>13</v>
          </cell>
        </row>
        <row r="43">
          <cell r="E43" t="str">
            <v>H46701E</v>
          </cell>
          <cell r="F43">
            <v>16</v>
          </cell>
        </row>
        <row r="44">
          <cell r="E44" t="str">
            <v>H46701D</v>
          </cell>
          <cell r="F44">
            <v>19</v>
          </cell>
        </row>
        <row r="45">
          <cell r="E45" t="str">
            <v>H46701B</v>
          </cell>
          <cell r="F45">
            <v>9</v>
          </cell>
        </row>
        <row r="46">
          <cell r="E46" t="str">
            <v>H46601D</v>
          </cell>
          <cell r="F46">
            <v>21</v>
          </cell>
        </row>
        <row r="47">
          <cell r="E47" t="str">
            <v>H46022MT</v>
          </cell>
          <cell r="F47">
            <v>1</v>
          </cell>
        </row>
        <row r="48">
          <cell r="E48" t="str">
            <v>H46022CA</v>
          </cell>
          <cell r="F48">
            <v>1</v>
          </cell>
        </row>
        <row r="49">
          <cell r="E49" t="str">
            <v>H45511AA</v>
          </cell>
          <cell r="F49">
            <v>12</v>
          </cell>
        </row>
        <row r="50">
          <cell r="E50" t="str">
            <v>H4550SZ</v>
          </cell>
          <cell r="F50">
            <v>7</v>
          </cell>
        </row>
        <row r="51">
          <cell r="E51" t="str">
            <v>H45282ML</v>
          </cell>
          <cell r="F51">
            <v>2</v>
          </cell>
        </row>
        <row r="52">
          <cell r="E52" t="str">
            <v>H45282LS</v>
          </cell>
          <cell r="F52">
            <v>9</v>
          </cell>
        </row>
        <row r="53">
          <cell r="E53" t="str">
            <v>H45282LF</v>
          </cell>
          <cell r="F53">
            <v>12</v>
          </cell>
        </row>
        <row r="54">
          <cell r="E54" t="str">
            <v>H45282LA</v>
          </cell>
          <cell r="F54">
            <v>6</v>
          </cell>
        </row>
        <row r="55">
          <cell r="E55" t="str">
            <v>H45272SB</v>
          </cell>
          <cell r="F55">
            <v>2</v>
          </cell>
        </row>
        <row r="56">
          <cell r="E56" t="str">
            <v>H45202WG</v>
          </cell>
          <cell r="F56">
            <v>4</v>
          </cell>
        </row>
        <row r="57">
          <cell r="E57" t="str">
            <v>H45202WB</v>
          </cell>
          <cell r="F57">
            <v>2</v>
          </cell>
        </row>
        <row r="58">
          <cell r="E58" t="str">
            <v>H45202TC</v>
          </cell>
          <cell r="F58">
            <v>1</v>
          </cell>
        </row>
        <row r="59">
          <cell r="E59" t="str">
            <v>H45202SF</v>
          </cell>
          <cell r="F59">
            <v>23</v>
          </cell>
        </row>
        <row r="60">
          <cell r="E60" t="str">
            <v>H45202SD</v>
          </cell>
          <cell r="F60">
            <v>26</v>
          </cell>
        </row>
        <row r="61">
          <cell r="E61" t="str">
            <v>H45202PB</v>
          </cell>
          <cell r="F61">
            <v>13</v>
          </cell>
        </row>
        <row r="62">
          <cell r="E62" t="str">
            <v>H45202PA</v>
          </cell>
          <cell r="F62">
            <v>1</v>
          </cell>
        </row>
        <row r="63">
          <cell r="E63" t="str">
            <v>H45202MT</v>
          </cell>
          <cell r="F63">
            <v>1</v>
          </cell>
        </row>
        <row r="64">
          <cell r="E64" t="str">
            <v>H45202MN</v>
          </cell>
          <cell r="F64">
            <v>4</v>
          </cell>
        </row>
        <row r="65">
          <cell r="E65" t="str">
            <v>H45202FM</v>
          </cell>
          <cell r="F65">
            <v>1</v>
          </cell>
        </row>
        <row r="66">
          <cell r="E66" t="str">
            <v>H45202CE</v>
          </cell>
          <cell r="F66">
            <v>29</v>
          </cell>
        </row>
        <row r="67">
          <cell r="E67" t="str">
            <v>H45011PD</v>
          </cell>
          <cell r="F67">
            <v>18</v>
          </cell>
        </row>
        <row r="68">
          <cell r="E68" t="str">
            <v>H45011ED</v>
          </cell>
          <cell r="F68">
            <v>23</v>
          </cell>
        </row>
        <row r="69">
          <cell r="E69" t="str">
            <v>H45011CG</v>
          </cell>
          <cell r="F69">
            <v>15</v>
          </cell>
        </row>
        <row r="70">
          <cell r="E70" t="str">
            <v>H45011CF</v>
          </cell>
          <cell r="F70">
            <v>14</v>
          </cell>
        </row>
        <row r="71">
          <cell r="E71" t="str">
            <v>H45001YZ</v>
          </cell>
          <cell r="F71">
            <v>11</v>
          </cell>
        </row>
        <row r="72">
          <cell r="E72" t="str">
            <v>H45001WB</v>
          </cell>
          <cell r="F72">
            <v>25</v>
          </cell>
        </row>
        <row r="73">
          <cell r="E73" t="str">
            <v>H45001TB</v>
          </cell>
          <cell r="F73">
            <v>20</v>
          </cell>
        </row>
        <row r="74">
          <cell r="E74" t="str">
            <v>H45001LK</v>
          </cell>
          <cell r="F74">
            <v>1</v>
          </cell>
        </row>
        <row r="75">
          <cell r="E75" t="str">
            <v>H45001LD</v>
          </cell>
          <cell r="F75">
            <v>1</v>
          </cell>
        </row>
        <row r="76">
          <cell r="E76" t="str">
            <v>H45001JN</v>
          </cell>
          <cell r="F76">
            <v>7</v>
          </cell>
        </row>
        <row r="77">
          <cell r="E77" t="str">
            <v>H45001HT</v>
          </cell>
          <cell r="F77">
            <v>1</v>
          </cell>
        </row>
        <row r="78">
          <cell r="E78" t="str">
            <v>H45001AE</v>
          </cell>
          <cell r="F78">
            <v>6</v>
          </cell>
        </row>
        <row r="79">
          <cell r="E79" t="str">
            <v>H44002LA</v>
          </cell>
          <cell r="F79">
            <v>27</v>
          </cell>
        </row>
        <row r="80">
          <cell r="E80" t="str">
            <v>H43142LF</v>
          </cell>
          <cell r="F80">
            <v>2</v>
          </cell>
        </row>
        <row r="81">
          <cell r="E81" t="str">
            <v>H43022LH</v>
          </cell>
          <cell r="F81">
            <v>1</v>
          </cell>
        </row>
        <row r="82">
          <cell r="E82" t="str">
            <v>H4300MS</v>
          </cell>
          <cell r="F82">
            <v>1</v>
          </cell>
        </row>
        <row r="83">
          <cell r="E83" t="str">
            <v>H4300MG</v>
          </cell>
          <cell r="F83">
            <v>10</v>
          </cell>
        </row>
        <row r="84">
          <cell r="E84" t="str">
            <v>H42162LE</v>
          </cell>
          <cell r="F84">
            <v>1</v>
          </cell>
        </row>
        <row r="85">
          <cell r="E85" t="str">
            <v>H41252CF</v>
          </cell>
          <cell r="F85">
            <v>1</v>
          </cell>
        </row>
        <row r="86">
          <cell r="E86" t="str">
            <v>H4120ST</v>
          </cell>
          <cell r="F86">
            <v>88</v>
          </cell>
        </row>
        <row r="87">
          <cell r="E87" t="str">
            <v>H4120PC</v>
          </cell>
          <cell r="F87">
            <v>7</v>
          </cell>
        </row>
        <row r="88">
          <cell r="E88" t="str">
            <v>H4120MC</v>
          </cell>
          <cell r="F88">
            <v>5</v>
          </cell>
        </row>
        <row r="89">
          <cell r="E89" t="str">
            <v>H4120KD</v>
          </cell>
          <cell r="F89">
            <v>7</v>
          </cell>
        </row>
        <row r="90">
          <cell r="E90" t="str">
            <v>H41042A</v>
          </cell>
          <cell r="F90">
            <v>1</v>
          </cell>
        </row>
        <row r="91">
          <cell r="E91" t="str">
            <v>H40602LN</v>
          </cell>
          <cell r="F91">
            <v>7</v>
          </cell>
        </row>
        <row r="92">
          <cell r="E92" t="str">
            <v>H40412LH</v>
          </cell>
          <cell r="F92">
            <v>17</v>
          </cell>
        </row>
        <row r="93">
          <cell r="E93" t="str">
            <v>H40412LG</v>
          </cell>
          <cell r="F93">
            <v>82</v>
          </cell>
        </row>
        <row r="94">
          <cell r="E94" t="str">
            <v>H40412LF</v>
          </cell>
          <cell r="F94">
            <v>69</v>
          </cell>
        </row>
        <row r="95">
          <cell r="E95" t="str">
            <v>H40412LE</v>
          </cell>
          <cell r="F95">
            <v>49</v>
          </cell>
        </row>
        <row r="96">
          <cell r="E96" t="str">
            <v>H40412LD</v>
          </cell>
          <cell r="F96">
            <v>46</v>
          </cell>
        </row>
        <row r="97">
          <cell r="E97" t="str">
            <v>H40412LC</v>
          </cell>
          <cell r="F97">
            <v>52</v>
          </cell>
        </row>
        <row r="98">
          <cell r="E98" t="str">
            <v>H40412LA</v>
          </cell>
          <cell r="F98">
            <v>11</v>
          </cell>
        </row>
        <row r="99">
          <cell r="E99" t="str">
            <v>H40212LM</v>
          </cell>
          <cell r="F99">
            <v>1</v>
          </cell>
        </row>
        <row r="100">
          <cell r="E100" t="str">
            <v>H40212LH</v>
          </cell>
          <cell r="F100">
            <v>14</v>
          </cell>
        </row>
        <row r="101">
          <cell r="E101" t="str">
            <v>H40212LC</v>
          </cell>
          <cell r="F101">
            <v>34</v>
          </cell>
        </row>
        <row r="102">
          <cell r="E102" t="str">
            <v>H40212LB</v>
          </cell>
          <cell r="F102">
            <v>39</v>
          </cell>
        </row>
        <row r="103">
          <cell r="E103" t="str">
            <v>H40212LA</v>
          </cell>
          <cell r="F103">
            <v>27</v>
          </cell>
        </row>
        <row r="104">
          <cell r="E104" t="str">
            <v>H4012L</v>
          </cell>
          <cell r="F104">
            <v>48</v>
          </cell>
        </row>
        <row r="105">
          <cell r="E105" t="str">
            <v>H4010PH</v>
          </cell>
          <cell r="F105">
            <v>1</v>
          </cell>
        </row>
        <row r="106">
          <cell r="E106" t="str">
            <v>H4008S</v>
          </cell>
          <cell r="F106">
            <v>11</v>
          </cell>
        </row>
        <row r="107">
          <cell r="E107" t="str">
            <v>H4003S</v>
          </cell>
          <cell r="F107">
            <v>1</v>
          </cell>
        </row>
        <row r="108">
          <cell r="E108" t="str">
            <v>H4000P</v>
          </cell>
          <cell r="F108">
            <v>33</v>
          </cell>
        </row>
        <row r="109">
          <cell r="E109" t="str">
            <v>E8205DC</v>
          </cell>
          <cell r="F109">
            <v>11</v>
          </cell>
        </row>
        <row r="110">
          <cell r="E110" t="str">
            <v>E8200DL</v>
          </cell>
          <cell r="F110">
            <v>18</v>
          </cell>
        </row>
        <row r="111">
          <cell r="E111" t="str">
            <v>E8200DK</v>
          </cell>
          <cell r="F111">
            <v>18</v>
          </cell>
        </row>
        <row r="112">
          <cell r="E112" t="str">
            <v>E8200CD</v>
          </cell>
          <cell r="F112">
            <v>16</v>
          </cell>
        </row>
        <row r="113">
          <cell r="E113" t="str">
            <v>CWD5 Probe</v>
          </cell>
          <cell r="F113">
            <v>8</v>
          </cell>
        </row>
        <row r="114">
          <cell r="E114" t="str">
            <v>CWD2 Probe</v>
          </cell>
          <cell r="F114">
            <v>7</v>
          </cell>
        </row>
        <row r="115">
          <cell r="E115" t="str">
            <v>C364 Probe</v>
          </cell>
          <cell r="F115">
            <v>4</v>
          </cell>
        </row>
        <row r="116">
          <cell r="E116" t="str">
            <v>618C PROBE</v>
          </cell>
          <cell r="F116">
            <v>2</v>
          </cell>
        </row>
        <row r="117">
          <cell r="E117" t="str">
            <v>6 MHZ Doppler Probe TQ100002</v>
          </cell>
          <cell r="F117">
            <v>4</v>
          </cell>
        </row>
        <row r="118">
          <cell r="E118" t="str">
            <v>5T Probe</v>
          </cell>
          <cell r="F118">
            <v>2</v>
          </cell>
        </row>
        <row r="119">
          <cell r="E119">
            <v>2245794</v>
          </cell>
          <cell r="F119">
            <v>1</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KANA"/>
      <sheetName val="LAKANA (2)"/>
      <sheetName val="LAKANA (3)"/>
      <sheetName val="Local Format"/>
      <sheetName val="CAS Format"/>
      <sheetName val="Global Total"/>
      <sheetName val="Europe Total"/>
      <sheetName val="GEHC Finland Oy"/>
      <sheetName val="Deio Oy"/>
      <sheetName val="Medko Oy"/>
      <sheetName val="D-O UK"/>
      <sheetName val="D-O Italy"/>
      <sheetName val="Others"/>
      <sheetName val="Codes"/>
      <sheetName val="DR to Codes mapping"/>
      <sheetName val="GROUP COMPANIES"/>
      <sheetName val="관세"/>
      <sheetName val="Entry"/>
    </sheetNames>
    <sheetDataSet>
      <sheetData sheetId="0">
        <row r="1">
          <cell r="A1" t="str">
            <v>Yksikkö:</v>
          </cell>
        </row>
        <row r="2">
          <cell r="A2" t="str">
            <v xml:space="preserve">Kuukausi: </v>
          </cell>
        </row>
        <row r="3">
          <cell r="A3" t="str">
            <v>Tilino</v>
          </cell>
          <cell r="C3" t="str">
            <v>Tilinimi</v>
          </cell>
          <cell r="D3" t="str">
            <v>Total</v>
          </cell>
          <cell r="E3" t="str">
            <v>Eliminations</v>
          </cell>
          <cell r="F3" t="str">
            <v>Units Total</v>
          </cell>
          <cell r="G3" t="str">
            <v>GE Healthcare Finland Oy</v>
          </cell>
          <cell r="H3" t="str">
            <v>Instru-Datex-Ohmeda</v>
          </cell>
          <cell r="I3" t="str">
            <v>Instru-Merivaara</v>
          </cell>
          <cell r="J3" t="str">
            <v>Instru-Instrumed</v>
          </cell>
          <cell r="K3" t="str">
            <v>Instru-Imaging</v>
          </cell>
          <cell r="L3" t="str">
            <v>Instru-Group Administration</v>
          </cell>
          <cell r="M3" t="str">
            <v>Instru-Divested</v>
          </cell>
          <cell r="N3" t="str">
            <v>Instru-Soredex</v>
          </cell>
          <cell r="O3" t="str">
            <v>Instrumentarium International Oy</v>
          </cell>
          <cell r="P3" t="str">
            <v>Spacelabs International Inc.(Delaware)</v>
          </cell>
          <cell r="Q3" t="str">
            <v>Spacelabs Medical Instruments Co. Ltd(China)</v>
          </cell>
          <cell r="R3" t="str">
            <v>Spacelabs Medical GmbH(Germany)</v>
          </cell>
          <cell r="S3" t="str">
            <v>Spacelabs Medical AB(Sweden)</v>
          </cell>
          <cell r="T3" t="str">
            <v>Spacelabs Pte. Ltd (Singapore)</v>
          </cell>
          <cell r="U3" t="str">
            <v>Spacelabs Medical Prod.Pty.Ltd(Australia)</v>
          </cell>
          <cell r="V3" t="str">
            <v>Spacelabs Medical Products GmbH(Austria)</v>
          </cell>
          <cell r="W3" t="str">
            <v>Spacelabs Medical Ltd (UK)</v>
          </cell>
          <cell r="X3" t="str">
            <v>Spacelabs Medical SAS (France)</v>
          </cell>
          <cell r="Y3" t="str">
            <v>Spacelabs Medical Limited (Hong Kong)</v>
          </cell>
          <cell r="Z3" t="str">
            <v>Spacelabs Medical S.r.l. (Italy)</v>
          </cell>
          <cell r="AA3" t="str">
            <v>Spacelabs Medical, A.A.De C.V. (Mexico)</v>
          </cell>
          <cell r="AB3" t="str">
            <v>Spacelabs Medical S.A. (Spain)</v>
          </cell>
          <cell r="AC3" t="str">
            <v>Spacelabs Medical Private Ltd. (India)</v>
          </cell>
          <cell r="AD3" t="str">
            <v>Spacelabs Medical, Ltd.(Taiwan)</v>
          </cell>
          <cell r="AE3" t="str">
            <v>Spacelabs Medical Data Corp.(Washington)</v>
          </cell>
          <cell r="AF3" t="str">
            <v>Spacelabs Medical Trading Co.(Guam)</v>
          </cell>
          <cell r="AG3" t="str">
            <v>SMD Software, L.L.C.(Washington)</v>
          </cell>
          <cell r="AH3" t="str">
            <v>Spacelabs Burdick, Inc,divested</v>
          </cell>
          <cell r="AI3" t="str">
            <v>Spacelabs Burdick, US GAAP adjustments,divest</v>
          </cell>
          <cell r="AJ3" t="str">
            <v>Shanghai Burdick Med Instrument Co.Ltd divest</v>
          </cell>
          <cell r="AK3" t="str">
            <v>Spacelabs Medical Finland Oy</v>
          </cell>
          <cell r="AL3" t="str">
            <v>Datex-Ohmeda Inc,Total</v>
          </cell>
          <cell r="AM3" t="str">
            <v>Datex-Ohmeda/D-O Inc. USA</v>
          </cell>
          <cell r="AN3" t="str">
            <v>Ohmeda Medical/D-O Inc USA</v>
          </cell>
          <cell r="AO3" t="str">
            <v>Ohmeda US GAAP adjustments</v>
          </cell>
          <cell r="AP3" t="str">
            <v>Spacelabs Non-Core/D-O Inc USA</v>
          </cell>
          <cell r="AQ3" t="str">
            <v>SL CA US GAAP adjustments</v>
          </cell>
          <cell r="AR3" t="str">
            <v>Common/D-O Inc USA</v>
          </cell>
          <cell r="AS3" t="str">
            <v>Spacelabs/D-O Inc USA</v>
          </cell>
          <cell r="AT3" t="str">
            <v>Datex-Ohmeda K.K. (Japan)</v>
          </cell>
          <cell r="AU3" t="str">
            <v>Datex-Ohmeda (India) Pvt Ltd</v>
          </cell>
          <cell r="AV3" t="str">
            <v>Datia Holdings B.V.</v>
          </cell>
          <cell r="AW3" t="str">
            <v>Deio Oy</v>
          </cell>
          <cell r="AX3" t="str">
            <v>Deiobox Oy</v>
          </cell>
          <cell r="AY3" t="str">
            <v>Deio GmbH</v>
          </cell>
          <cell r="AZ3" t="str">
            <v>Deio S.A.S</v>
          </cell>
          <cell r="BA3" t="str">
            <v>Deio Ltd.</v>
          </cell>
          <cell r="BB3" t="str">
            <v>Deio (Canada) Inc.</v>
          </cell>
          <cell r="BC3" t="str">
            <v>Deio Holdings, Inc.</v>
          </cell>
          <cell r="BD3" t="str">
            <v>Deio, Inc.</v>
          </cell>
          <cell r="BE3" t="str">
            <v>Deio AB</v>
          </cell>
          <cell r="BF3" t="str">
            <v>Deio S.r.l.</v>
          </cell>
          <cell r="BG3" t="str">
            <v>Deio BV</v>
          </cell>
          <cell r="BH3" t="str">
            <v>Deio Pte Ltd, Singapore</v>
          </cell>
          <cell r="BI3" t="str">
            <v>Instrumentarium Imaging Inc.</v>
          </cell>
          <cell r="BJ3" t="str">
            <v>Instrumentarium Imaging France S.A.R.L.</v>
          </cell>
          <cell r="BK3" t="str">
            <v>Instrumentarium Imaging Italia S.R.L.</v>
          </cell>
          <cell r="BL3" t="str">
            <v>Instrumentarium Dental GmbH</v>
          </cell>
          <cell r="BM3" t="str">
            <v>Instrumentarium Imaging Ziehm GmbH</v>
          </cell>
          <cell r="BN3" t="str">
            <v>Ziehm International, Inc.</v>
          </cell>
          <cell r="BO3" t="str">
            <v>Medko Medical Oy</v>
          </cell>
          <cell r="BP3" t="str">
            <v>Instrumentarium Medical Os</v>
          </cell>
          <cell r="BQ3" t="str">
            <v>SIA Instrumentarium Medical</v>
          </cell>
          <cell r="BR3" t="str">
            <v>Urtsni Oy</v>
          </cell>
          <cell r="BS3" t="str">
            <v>Radianse. Inc.(Sentinel Wireless Inc)</v>
          </cell>
          <cell r="BT3" t="str">
            <v>Instrumentarium Holdings, Inc.</v>
          </cell>
          <cell r="BU3" t="str">
            <v>Datex-Ohmeda/Instru AB (Sweden)</v>
          </cell>
          <cell r="BV3" t="str">
            <v>Instrumentarium AB Spacelabs business</v>
          </cell>
          <cell r="BW3" t="str">
            <v>Medko Oy</v>
          </cell>
          <cell r="BX3" t="str">
            <v>Kiinteist" Oy Puustellintie 3</v>
          </cell>
          <cell r="BY3" t="str">
            <v>Sotem Oy</v>
          </cell>
          <cell r="BZ3" t="str">
            <v>Eksperimentarium Oy</v>
          </cell>
          <cell r="CA3" t="str">
            <v>Oy Metava Ab</v>
          </cell>
          <cell r="CB3" t="str">
            <v>Instrumentarium AB</v>
          </cell>
          <cell r="CC3" t="str">
            <v>Datex-Ohmeda Ltd</v>
          </cell>
          <cell r="CD3" t="str">
            <v>Ohmeda Medical Ane (GBP)</v>
          </cell>
          <cell r="CE3" t="str">
            <v>Datex-Ohmeda UK Spacelabs business</v>
          </cell>
          <cell r="CF3" t="str">
            <v>Datex-Ohmeda Ltd. (UK)</v>
          </cell>
          <cell r="CG3" t="str">
            <v>Datex-Ohmeda Inc excl. OM</v>
          </cell>
          <cell r="CH3" t="str">
            <v>Ohmeda Medical Total</v>
          </cell>
          <cell r="CI3" t="str">
            <v>Ohmeda Medical Med (GBP)</v>
          </cell>
          <cell r="CJ3" t="str">
            <v>Ohmeda Medical / Ane (USD)</v>
          </cell>
          <cell r="CK3" t="str">
            <v>Datex-Ohmeda B.V. (Netherlands)</v>
          </cell>
          <cell r="CL3" t="str">
            <v>Datex-Ohmeda B.V./Spacelabs</v>
          </cell>
          <cell r="CM3" t="str">
            <v>Datex-Ohmeda S.A.S. (France)</v>
          </cell>
          <cell r="CN3" t="str">
            <v>Datex-Ohmeda France/ Spacelabs</v>
          </cell>
          <cell r="CO3" t="str">
            <v>Datex-Ohmeda S.L. (Spain)</v>
          </cell>
          <cell r="CP3" t="str">
            <v>Datex-Ohmeda Spain/Spacelabs</v>
          </cell>
          <cell r="CQ3" t="str">
            <v>Datex-Ohmeda GMBH (Germany)</v>
          </cell>
          <cell r="CR3" t="str">
            <v>Datex-Ohmeda Gemany/Spacelabs</v>
          </cell>
          <cell r="CS3" t="str">
            <v>Datex-Ohmeda S.p.A. (Italy)</v>
          </cell>
          <cell r="CT3" t="str">
            <v>Datex-Ohmeda Italy/Spacelabs</v>
          </cell>
          <cell r="CU3" t="str">
            <v>Datex-Ohmeda (Canada) Inc.</v>
          </cell>
          <cell r="CV3" t="str">
            <v>Datex-Ohmeda Canada/Spacelabs</v>
          </cell>
          <cell r="CW3" t="str">
            <v>Datex-Ohmeda Pte Ltd  (Singapore)</v>
          </cell>
          <cell r="CX3" t="str">
            <v>Datex-Ohmeda Singapore/Spacelabs</v>
          </cell>
          <cell r="CY3" t="str">
            <v>Datex-Ohmeda Pty Ltd (Australia)</v>
          </cell>
          <cell r="CZ3" t="str">
            <v>Datex-Ohmeda Australia/Spacelabs</v>
          </cell>
          <cell r="DA3" t="str">
            <v>Datex Ohmeda AS, total (Norge)</v>
          </cell>
          <cell r="DB3" t="str">
            <v>Merivaara/D-O AS (Norge)</v>
          </cell>
          <cell r="DC3" t="str">
            <v>Datex-Ohmeda/D-O AS (Norge)</v>
          </cell>
          <cell r="DD3" t="str">
            <v>Spacelabs/D-O AS (Norge)</v>
          </cell>
          <cell r="DE3" t="str">
            <v>Datex-Ohmeda (China) International Trading</v>
          </cell>
          <cell r="DF3" t="str">
            <v>EUR</v>
          </cell>
          <cell r="DG3" t="str">
            <v>Sold &amp; merged</v>
          </cell>
          <cell r="DH3" t="str">
            <v>Lifeclinic.com Corporation(Washington) DIVEST</v>
          </cell>
          <cell r="DI3" t="str">
            <v>Vita-Stat Medical Services, Inc (Florida) DIV</v>
          </cell>
          <cell r="DJ3" t="str">
            <v>E-Lifeclinic Corp.(Washington) DIVESTED</v>
          </cell>
          <cell r="DK3" t="str">
            <v>Lifeclinic Holding Corp.(Washington) DIVESTED</v>
          </cell>
          <cell r="DL3" t="str">
            <v>Intesys, Inc. (Delaware),merged</v>
          </cell>
          <cell r="DM3" t="str">
            <v>Intesys Acquisition Corp.(Delaware),merged</v>
          </cell>
          <cell r="DN3" t="str">
            <v>Spacelabs Prod.Medicaux Ltea (Canada)merged</v>
          </cell>
          <cell r="DO3" t="str">
            <v>Spacelabs Medical BV,merged</v>
          </cell>
          <cell r="DP3" t="str">
            <v>SL Medical Inc Core (California) merged</v>
          </cell>
          <cell r="DQ3" t="str">
            <v>Spacelabs Medical Inc (Delaware),merged</v>
          </cell>
          <cell r="DR3" t="str">
            <v>Baxter</v>
          </cell>
          <cell r="DS3" t="str">
            <v>Tgat/Instrumentarium AB,sold</v>
          </cell>
          <cell r="DT3" t="str">
            <v>Instru-Optiikka</v>
          </cell>
          <cell r="DU3" t="str">
            <v>Instru-Holdings Inc,merged</v>
          </cell>
          <cell r="DV3" t="str">
            <v>Kiinteist" Oy Vitikka 1, divested</v>
          </cell>
          <cell r="DW3" t="str">
            <v>Kiinteist" Oy Kantaatti,divested</v>
          </cell>
          <cell r="DX3" t="str">
            <v>HT-Recearch Oy, merged</v>
          </cell>
          <cell r="DY3" t="str">
            <v>Akkem Oy, purettu</v>
          </cell>
          <cell r="DZ3" t="str">
            <v>Niralo Oy, purettu</v>
          </cell>
          <cell r="EA3" t="str">
            <v>Japo-Trading Oy, merged</v>
          </cell>
          <cell r="EB3" t="str">
            <v>Iksek-Nemous Oy, purettu</v>
          </cell>
          <cell r="EC3" t="str">
            <v>Merimedic AB, purettu</v>
          </cell>
          <cell r="ED3" t="str">
            <v>Junior-Notariaatti Oy, merged</v>
          </cell>
          <cell r="EE3" t="str">
            <v>Oy Loko-Invest Ab, merged</v>
          </cell>
          <cell r="EF3" t="str">
            <v>Oy Bergenheim Yhti"t Ab,merged</v>
          </cell>
          <cell r="EG3" t="str">
            <v>Sutsakrat Oy, purettu</v>
          </cell>
          <cell r="EH3" t="str">
            <v>Merivaara France S.A.R.L. (sold)</v>
          </cell>
          <cell r="EI3" t="str">
            <v>Instrumentarium SIA</v>
          </cell>
          <cell r="EJ3" t="str">
            <v>Virem AB</v>
          </cell>
          <cell r="EK3" t="str">
            <v>Tgat AB</v>
          </cell>
          <cell r="EL3" t="str">
            <v>SIA Instrumentarium Optica</v>
          </cell>
          <cell r="EM3" t="str">
            <v>ZAO Instrumentarium</v>
          </cell>
          <cell r="EN3" t="str">
            <v>Instrumentarium Optika Os</v>
          </cell>
          <cell r="EO3" t="str">
            <v>Tgat F"rvaltning Aktiebolag</v>
          </cell>
          <cell r="EP3" t="str">
            <v>Optiker Simson AB</v>
          </cell>
          <cell r="EQ3" t="str">
            <v>Glas"gonspecialisten Rossander AB</v>
          </cell>
          <cell r="ER3" t="str">
            <v>Farsta Glas"gon AB</v>
          </cell>
          <cell r="ES3" t="str">
            <v>Scanvision B.V.</v>
          </cell>
          <cell r="ET3" t="str">
            <v>Suomen Keskus-Optiikka Oy</v>
          </cell>
          <cell r="EU3" t="str">
            <v>Pika-Optiikka Oy</v>
          </cell>
          <cell r="EV3" t="str">
            <v>Latned-ML Oy</v>
          </cell>
          <cell r="EW3" t="str">
            <v>Principals Oy</v>
          </cell>
          <cell r="EX3" t="str">
            <v>Clinisoft Oy</v>
          </cell>
          <cell r="EY3" t="str">
            <v>Oy Dentaldepot Ab</v>
          </cell>
          <cell r="EZ3" t="str">
            <v>Soredex Inc.</v>
          </cell>
          <cell r="FA3" t="str">
            <v>Kiint Oy Teollisuuskatu 29</v>
          </cell>
          <cell r="FB3" t="str">
            <v>MÄÄRÄ</v>
          </cell>
          <cell r="FC3" t="str">
            <v>MÄÄRÄ</v>
          </cell>
          <cell r="FD3" t="str">
            <v>MÄÄRÄ</v>
          </cell>
          <cell r="FE3" t="str">
            <v>MÄÄRÄ</v>
          </cell>
          <cell r="FF3" t="str">
            <v>MÄÄRÄ</v>
          </cell>
          <cell r="FG3" t="str">
            <v>MÄÄRÄ</v>
          </cell>
          <cell r="FH3" t="str">
            <v>MÄÄRÄ</v>
          </cell>
          <cell r="FI3" t="str">
            <v>MÄÄRÄ</v>
          </cell>
          <cell r="FJ3" t="str">
            <v>D/K</v>
          </cell>
          <cell r="FK3" t="str">
            <v>KOODI</v>
          </cell>
          <cell r="FL3" t="str">
            <v>SIVUV</v>
          </cell>
          <cell r="FM3" t="str">
            <v>TULOS</v>
          </cell>
          <cell r="FN3" t="str">
            <v>TASE</v>
          </cell>
          <cell r="FO3" t="str">
            <v>Ly.tulos</v>
          </cell>
          <cell r="FP3" t="str">
            <v>Ly.tase</v>
          </cell>
          <cell r="FQ3" t="str">
            <v>Yht.veto</v>
          </cell>
          <cell r="FR3" t="str">
            <v>TULOS</v>
          </cell>
          <cell r="FS3" t="str">
            <v>TASE</v>
          </cell>
          <cell r="FT3" t="str">
            <v>Ly.tulos</v>
          </cell>
          <cell r="FU3" t="str">
            <v>Ly.tase</v>
          </cell>
          <cell r="FV3" t="str">
            <v>Yht.veto</v>
          </cell>
          <cell r="FW3" t="str">
            <v>Finnish</v>
          </cell>
          <cell r="FX3" t="str">
            <v>English</v>
          </cell>
          <cell r="FY3" t="str">
            <v>Svenska</v>
          </cell>
          <cell r="FZ3" t="str">
            <v>Deutch</v>
          </cell>
          <cell r="GA3" t="str">
            <v>Tilihierarkia</v>
          </cell>
          <cell r="GB3" t="str">
            <v>Tiliryhmä</v>
          </cell>
          <cell r="GC3" t="str">
            <v>Tilin kerroin</v>
          </cell>
        </row>
        <row r="5">
          <cell r="A5" t="str">
            <v>Legacy</v>
          </cell>
          <cell r="C5" t="str">
            <v>INCOME STAMENT</v>
          </cell>
        </row>
        <row r="6">
          <cell r="A6">
            <v>3001</v>
          </cell>
          <cell r="C6" t="str">
            <v>Net Sales, Instrumentarium</v>
          </cell>
        </row>
        <row r="7">
          <cell r="A7">
            <v>3002</v>
          </cell>
          <cell r="C7" t="str">
            <v>Net Sales GEMS IT ROW TO ROW</v>
          </cell>
        </row>
        <row r="8">
          <cell r="A8">
            <v>3003</v>
          </cell>
          <cell r="C8" t="str">
            <v>Net Sales GEMS IT US TO ROW</v>
          </cell>
        </row>
        <row r="9">
          <cell r="A9">
            <v>3004</v>
          </cell>
          <cell r="C9" t="str">
            <v xml:space="preserve">Net Sales GEMS </v>
          </cell>
        </row>
        <row r="10">
          <cell r="A10">
            <v>3005</v>
          </cell>
          <cell r="C10" t="str">
            <v>Net Sales GE</v>
          </cell>
        </row>
        <row r="11">
          <cell r="A11">
            <v>3000</v>
          </cell>
          <cell r="C11" t="str">
            <v>Net Sales, External</v>
          </cell>
        </row>
        <row r="12">
          <cell r="A12">
            <v>3009</v>
          </cell>
          <cell r="C12" t="str">
            <v>Net Sales</v>
          </cell>
        </row>
        <row r="13">
          <cell r="A13">
            <v>3010</v>
          </cell>
          <cell r="C13" t="str">
            <v>Cost of Goods Sold</v>
          </cell>
        </row>
        <row r="14">
          <cell r="A14">
            <v>3020</v>
          </cell>
          <cell r="C14" t="str">
            <v>Gross Margin</v>
          </cell>
        </row>
        <row r="15">
          <cell r="A15">
            <v>4010</v>
          </cell>
          <cell r="C15" t="str">
            <v>Selling and Marketing Expenses</v>
          </cell>
        </row>
        <row r="16">
          <cell r="A16">
            <v>4020</v>
          </cell>
          <cell r="C16" t="str">
            <v>Research and Development Expenses</v>
          </cell>
        </row>
        <row r="17">
          <cell r="A17">
            <v>4030</v>
          </cell>
          <cell r="C17" t="str">
            <v>General and Administrative Expenses</v>
          </cell>
        </row>
        <row r="18">
          <cell r="A18" t="str">
            <v>4040</v>
          </cell>
          <cell r="C18" t="str">
            <v>Other Operating Income, Instrumentarium</v>
          </cell>
        </row>
        <row r="19">
          <cell r="A19">
            <v>4042</v>
          </cell>
          <cell r="C19" t="str">
            <v>Rental Income</v>
          </cell>
        </row>
        <row r="20">
          <cell r="A20">
            <v>4043</v>
          </cell>
          <cell r="C20" t="str">
            <v>Licence income</v>
          </cell>
        </row>
        <row r="21">
          <cell r="A21">
            <v>4044</v>
          </cell>
          <cell r="C21" t="str">
            <v>Other operating income, other</v>
          </cell>
        </row>
        <row r="22">
          <cell r="A22">
            <v>4041</v>
          </cell>
          <cell r="C22" t="str">
            <v>Other Operating Income, External total</v>
          </cell>
        </row>
        <row r="23">
          <cell r="A23">
            <v>4045</v>
          </cell>
          <cell r="C23" t="str">
            <v>Cost Allocation, Instrumentarium</v>
          </cell>
        </row>
        <row r="24">
          <cell r="A24">
            <v>4046</v>
          </cell>
          <cell r="C24" t="str">
            <v>Other operating income and expenses, GEMS IT ROW TO ROW</v>
          </cell>
        </row>
        <row r="25">
          <cell r="A25">
            <v>4047</v>
          </cell>
          <cell r="C25" t="str">
            <v>Other operating income and expenses, GEMS IT US TO ROW</v>
          </cell>
        </row>
        <row r="26">
          <cell r="A26">
            <v>4048</v>
          </cell>
          <cell r="C26" t="str">
            <v>Other operating income and expenses, GEMS</v>
          </cell>
        </row>
        <row r="27">
          <cell r="A27">
            <v>4049</v>
          </cell>
          <cell r="C27" t="str">
            <v>Other operating income and expenses, GE</v>
          </cell>
        </row>
        <row r="28">
          <cell r="A28">
            <v>4058</v>
          </cell>
          <cell r="C28" t="str">
            <v>Expenses on rented premises, external</v>
          </cell>
        </row>
        <row r="29">
          <cell r="A29">
            <v>4050</v>
          </cell>
          <cell r="C29" t="str">
            <v>Other operating expenses, external</v>
          </cell>
        </row>
        <row r="30">
          <cell r="A30">
            <v>4052</v>
          </cell>
          <cell r="C30" t="str">
            <v>Other Operating Expenses, External total</v>
          </cell>
        </row>
        <row r="31">
          <cell r="A31">
            <v>4061</v>
          </cell>
          <cell r="C31" t="str">
            <v>Gain / loss on sale of land</v>
          </cell>
        </row>
        <row r="32">
          <cell r="A32">
            <v>4062</v>
          </cell>
          <cell r="C32" t="str">
            <v>Gain / loss on sale of shares</v>
          </cell>
        </row>
        <row r="33">
          <cell r="A33">
            <v>4063</v>
          </cell>
          <cell r="C33" t="str">
            <v>Gain / loss on sale of business operations</v>
          </cell>
        </row>
        <row r="34">
          <cell r="A34">
            <v>4053</v>
          </cell>
          <cell r="C34" t="str">
            <v>Share in results of Accosiated companies</v>
          </cell>
        </row>
        <row r="35">
          <cell r="A35" t="str">
            <v>4998</v>
          </cell>
          <cell r="C35" t="str">
            <v>Operating Profit before Non-Rec. Items and Amort. of GW</v>
          </cell>
        </row>
        <row r="36">
          <cell r="A36" t="str">
            <v>4051</v>
          </cell>
          <cell r="C36" t="str">
            <v>Non-Recurring Expesens</v>
          </cell>
        </row>
        <row r="37">
          <cell r="A37">
            <v>4054</v>
          </cell>
          <cell r="C37" t="str">
            <v>Adjustments to Acquisition Provision</v>
          </cell>
        </row>
        <row r="38">
          <cell r="A38">
            <v>4055</v>
          </cell>
          <cell r="C38" t="str">
            <v>Restructuring Expenses</v>
          </cell>
        </row>
        <row r="39">
          <cell r="A39">
            <v>4056</v>
          </cell>
          <cell r="C39" t="str">
            <v>Integration Expenses</v>
          </cell>
        </row>
        <row r="40">
          <cell r="A40">
            <v>4057</v>
          </cell>
          <cell r="C40" t="str">
            <v>Total Non-Recurring Expenses</v>
          </cell>
        </row>
        <row r="41">
          <cell r="A41" t="str">
            <v>4060</v>
          </cell>
          <cell r="C41" t="str">
            <v xml:space="preserve">Amortization of Goodwill </v>
          </cell>
        </row>
        <row r="42">
          <cell r="A42">
            <v>4080</v>
          </cell>
          <cell r="C42" t="str">
            <v>Amortization of Goodwill on Consolidation</v>
          </cell>
        </row>
        <row r="43">
          <cell r="A43">
            <v>4999</v>
          </cell>
          <cell r="C43" t="str">
            <v>Operating Profit</v>
          </cell>
        </row>
        <row r="45">
          <cell r="C45" t="str">
            <v>Financing Income and Expenses</v>
          </cell>
        </row>
        <row r="46">
          <cell r="A46">
            <v>7000</v>
          </cell>
          <cell r="C46" t="str">
            <v xml:space="preserve">  Dividend Income, Instrumentarium</v>
          </cell>
        </row>
        <row r="47">
          <cell r="A47">
            <v>7010</v>
          </cell>
          <cell r="C47" t="str">
            <v xml:space="preserve">  Dividend Income, Group Companies</v>
          </cell>
        </row>
        <row r="48">
          <cell r="A48" t="str">
            <v>7011</v>
          </cell>
          <cell r="C48" t="str">
            <v xml:space="preserve">  Dividend Income, Associated Companies</v>
          </cell>
        </row>
        <row r="49">
          <cell r="A49" t="str">
            <v>7012</v>
          </cell>
          <cell r="C49" t="str">
            <v xml:space="preserve">  Dividend Income, External</v>
          </cell>
        </row>
        <row r="50">
          <cell r="A50">
            <v>7022</v>
          </cell>
          <cell r="C50" t="str">
            <v xml:space="preserve">  Interest Income from L-T Investments, Intra Companies</v>
          </cell>
        </row>
        <row r="51">
          <cell r="A51">
            <v>7020</v>
          </cell>
          <cell r="C51" t="str">
            <v xml:space="preserve">  Interest Income from L-T Investments, Group Companies</v>
          </cell>
        </row>
        <row r="52">
          <cell r="A52" t="str">
            <v>7021</v>
          </cell>
          <cell r="C52" t="str">
            <v xml:space="preserve">  Interest Income from L-T Investments, External</v>
          </cell>
        </row>
        <row r="53">
          <cell r="A53">
            <v>7024</v>
          </cell>
          <cell r="C53" t="str">
            <v xml:space="preserve">  Other Interest Income, Instrumentarium</v>
          </cell>
        </row>
        <row r="54">
          <cell r="A54" t="str">
            <v>7025</v>
          </cell>
          <cell r="C54" t="str">
            <v xml:space="preserve">  Other Interest Income, Group Companies</v>
          </cell>
        </row>
        <row r="55">
          <cell r="A55" t="str">
            <v>7026</v>
          </cell>
          <cell r="C55" t="str">
            <v xml:space="preserve">  Other Interest Income, External</v>
          </cell>
        </row>
        <row r="56">
          <cell r="A56">
            <v>7032</v>
          </cell>
          <cell r="C56" t="str">
            <v xml:space="preserve">  Other Financing Income, Instrumentarium</v>
          </cell>
        </row>
        <row r="57">
          <cell r="A57" t="str">
            <v>7030</v>
          </cell>
          <cell r="C57" t="str">
            <v xml:space="preserve">  Other Financing Income, Group Companies</v>
          </cell>
        </row>
        <row r="58">
          <cell r="A58">
            <v>7033</v>
          </cell>
          <cell r="C58" t="str">
            <v xml:space="preserve"> Other financing income, GEMSIT ROW to ROW</v>
          </cell>
        </row>
        <row r="59">
          <cell r="A59">
            <v>7034</v>
          </cell>
          <cell r="C59" t="str">
            <v xml:space="preserve"> Other financing income, GEMSIT US to ROW</v>
          </cell>
        </row>
        <row r="60">
          <cell r="A60">
            <v>7035</v>
          </cell>
          <cell r="C60" t="str">
            <v xml:space="preserve"> Other financing income, GEMS</v>
          </cell>
        </row>
        <row r="61">
          <cell r="A61">
            <v>7036</v>
          </cell>
          <cell r="C61" t="str">
            <v xml:space="preserve">  Other financig income, GE</v>
          </cell>
        </row>
        <row r="62">
          <cell r="A62" t="str">
            <v>7031</v>
          </cell>
          <cell r="C62" t="str">
            <v xml:space="preserve">  Other Financing Income, External</v>
          </cell>
        </row>
        <row r="63">
          <cell r="A63" t="str">
            <v>7040</v>
          </cell>
          <cell r="C63" t="str">
            <v xml:space="preserve">  Foreign Exchange Gains</v>
          </cell>
        </row>
        <row r="64">
          <cell r="A64">
            <v>7050</v>
          </cell>
          <cell r="C64" t="str">
            <v xml:space="preserve">  Share in profits of Accosiated Companies</v>
          </cell>
        </row>
        <row r="65">
          <cell r="A65">
            <v>7060</v>
          </cell>
          <cell r="C65" t="str">
            <v xml:space="preserve">  Write-Down of L-T Investments</v>
          </cell>
        </row>
        <row r="66">
          <cell r="A66">
            <v>7061</v>
          </cell>
          <cell r="C66" t="str">
            <v xml:space="preserve">  Write-Down of Shares and Holdings</v>
          </cell>
        </row>
        <row r="67">
          <cell r="A67">
            <v>7072</v>
          </cell>
          <cell r="C67" t="str">
            <v xml:space="preserve">  Interest Expenses, Instrumentarium</v>
          </cell>
        </row>
        <row r="68">
          <cell r="A68">
            <v>7070</v>
          </cell>
          <cell r="C68" t="str">
            <v xml:space="preserve">  Interest Expenses, Group Companies</v>
          </cell>
        </row>
        <row r="69">
          <cell r="A69">
            <v>7073</v>
          </cell>
          <cell r="C69" t="str">
            <v xml:space="preserve">  Interest expenses for external borrowings</v>
          </cell>
        </row>
        <row r="70">
          <cell r="A70" t="str">
            <v>7071</v>
          </cell>
          <cell r="C70" t="str">
            <v xml:space="preserve">  Other interest Expenses, External</v>
          </cell>
        </row>
        <row r="71">
          <cell r="A71">
            <v>7074</v>
          </cell>
          <cell r="C71" t="str">
            <v xml:space="preserve">  Other Financing Expenses, Instrumentarium</v>
          </cell>
        </row>
        <row r="72">
          <cell r="A72" t="str">
            <v>7075</v>
          </cell>
          <cell r="C72" t="str">
            <v xml:space="preserve">  Other Financing Expenses, Group Companies</v>
          </cell>
        </row>
        <row r="73">
          <cell r="A73" t="str">
            <v>7076</v>
          </cell>
          <cell r="C73" t="str">
            <v xml:space="preserve">  Other Financing Expenses, External</v>
          </cell>
        </row>
        <row r="74">
          <cell r="A74" t="str">
            <v>7080</v>
          </cell>
          <cell r="C74" t="str">
            <v xml:space="preserve">  Foreign Exchange Losses</v>
          </cell>
        </row>
        <row r="75">
          <cell r="A75">
            <v>7085</v>
          </cell>
          <cell r="C75" t="str">
            <v xml:space="preserve">  Share in losses of Accosiated Companies</v>
          </cell>
        </row>
        <row r="76">
          <cell r="A76">
            <v>7095</v>
          </cell>
          <cell r="C76" t="str">
            <v>Financing Income and Expeses, Total</v>
          </cell>
        </row>
        <row r="77">
          <cell r="A77">
            <v>7999</v>
          </cell>
          <cell r="C77" t="str">
            <v>Income before Extraordinary Items and Taxes</v>
          </cell>
        </row>
        <row r="79">
          <cell r="C79" t="str">
            <v>Extraordinary Items</v>
          </cell>
        </row>
        <row r="80">
          <cell r="A80">
            <v>8010</v>
          </cell>
          <cell r="C80" t="str">
            <v xml:space="preserve">  Extraordinary Income</v>
          </cell>
        </row>
        <row r="81">
          <cell r="A81">
            <v>8020</v>
          </cell>
          <cell r="C81" t="str">
            <v xml:space="preserve">  Share in profits of Accosiated Companies</v>
          </cell>
        </row>
        <row r="82">
          <cell r="A82">
            <v>8030</v>
          </cell>
          <cell r="C82" t="str">
            <v xml:space="preserve">  Extraordinary Expenses</v>
          </cell>
        </row>
        <row r="83">
          <cell r="A83">
            <v>8035</v>
          </cell>
          <cell r="C83" t="str">
            <v xml:space="preserve">  Group Contribution</v>
          </cell>
        </row>
        <row r="84">
          <cell r="A84">
            <v>8040</v>
          </cell>
          <cell r="C84" t="str">
            <v xml:space="preserve">  Share in losses of Accosiated Companies</v>
          </cell>
        </row>
        <row r="85">
          <cell r="A85">
            <v>8050</v>
          </cell>
          <cell r="C85" t="str">
            <v>Extraordinary Items, Total</v>
          </cell>
        </row>
        <row r="86">
          <cell r="A86">
            <v>8060</v>
          </cell>
          <cell r="C86" t="str">
            <v>Income before Taxes</v>
          </cell>
        </row>
        <row r="88">
          <cell r="A88">
            <v>8110</v>
          </cell>
          <cell r="C88" t="str">
            <v>Change in Accumulated Depreciation Diff.</v>
          </cell>
        </row>
        <row r="89">
          <cell r="A89">
            <v>8120</v>
          </cell>
          <cell r="C89" t="str">
            <v>Change in Untaxed Reserves</v>
          </cell>
        </row>
        <row r="90">
          <cell r="C90" t="str">
            <v>Direct Taxes</v>
          </cell>
        </row>
        <row r="91">
          <cell r="A91">
            <v>8310</v>
          </cell>
          <cell r="C91" t="str">
            <v xml:space="preserve">    Direct Taxes for the Year</v>
          </cell>
        </row>
        <row r="92">
          <cell r="A92">
            <v>8315</v>
          </cell>
          <cell r="C92" t="str">
            <v xml:space="preserve">    Direct Taxes for the Previous Year</v>
          </cell>
        </row>
        <row r="93">
          <cell r="A93">
            <v>8320</v>
          </cell>
          <cell r="C93" t="str">
            <v xml:space="preserve">    Change in Deffered Taxes</v>
          </cell>
        </row>
        <row r="94">
          <cell r="A94" t="str">
            <v>8321</v>
          </cell>
          <cell r="C94" t="str">
            <v>Taxes Total</v>
          </cell>
        </row>
        <row r="95">
          <cell r="A95">
            <v>8399</v>
          </cell>
          <cell r="C95" t="str">
            <v>Income before Minority Interests</v>
          </cell>
        </row>
        <row r="96">
          <cell r="A96">
            <v>8400</v>
          </cell>
          <cell r="C96" t="str">
            <v>Minority Interests</v>
          </cell>
        </row>
        <row r="97">
          <cell r="A97">
            <v>8999</v>
          </cell>
          <cell r="C97" t="str">
            <v>Net Income for the Period</v>
          </cell>
        </row>
        <row r="99">
          <cell r="C99" t="str">
            <v>ASSETS</v>
          </cell>
        </row>
        <row r="100">
          <cell r="C100" t="str">
            <v>FIXED ASSETS AND OTHERLONG TERM INVESTMENTS</v>
          </cell>
        </row>
        <row r="101">
          <cell r="C101" t="str">
            <v xml:space="preserve">   Intangible Assets</v>
          </cell>
        </row>
        <row r="102">
          <cell r="A102">
            <v>1111</v>
          </cell>
          <cell r="C102" t="str">
            <v>Capitalized software for external use, net value at closing</v>
          </cell>
        </row>
        <row r="103">
          <cell r="A103">
            <v>1112</v>
          </cell>
          <cell r="C103" t="str">
            <v xml:space="preserve">Capitalized software for external use, capital expenditures </v>
          </cell>
        </row>
        <row r="104">
          <cell r="A104">
            <v>1113</v>
          </cell>
          <cell r="C104" t="str">
            <v xml:space="preserve">Capitalized software external use, write offs and disposals </v>
          </cell>
        </row>
        <row r="105">
          <cell r="A105">
            <v>1114</v>
          </cell>
          <cell r="C105" t="str">
            <v xml:space="preserve">Capitalized software, amortization </v>
          </cell>
        </row>
        <row r="106">
          <cell r="A106">
            <v>1110</v>
          </cell>
          <cell r="C106" t="str">
            <v>Software for external use, TOTAL</v>
          </cell>
        </row>
        <row r="107">
          <cell r="A107">
            <v>1119</v>
          </cell>
          <cell r="C107" t="str">
            <v xml:space="preserve">Software for internal use, net value at closing </v>
          </cell>
        </row>
        <row r="108">
          <cell r="A108">
            <v>1118</v>
          </cell>
          <cell r="C108" t="str">
            <v xml:space="preserve">Software for internal use, capital expenditures </v>
          </cell>
        </row>
        <row r="109">
          <cell r="A109">
            <v>1117</v>
          </cell>
          <cell r="C109" t="str">
            <v xml:space="preserve">Software for internal use, write offs and disposals </v>
          </cell>
        </row>
        <row r="110">
          <cell r="A110">
            <v>1116</v>
          </cell>
          <cell r="C110" t="str">
            <v xml:space="preserve">Software for internal use, amortization </v>
          </cell>
        </row>
        <row r="111">
          <cell r="A111">
            <v>1115</v>
          </cell>
          <cell r="C111" t="str">
            <v>Software for internal use, TOTAL</v>
          </cell>
        </row>
        <row r="112">
          <cell r="A112">
            <v>1121</v>
          </cell>
          <cell r="C112" t="str">
            <v>Immaterial rights, net value at closing</v>
          </cell>
        </row>
        <row r="113">
          <cell r="A113">
            <v>1122</v>
          </cell>
          <cell r="C113" t="str">
            <v>Immaterial rights, capital expenditures</v>
          </cell>
        </row>
        <row r="114">
          <cell r="A114">
            <v>1123</v>
          </cell>
          <cell r="C114" t="str">
            <v>Immaterial rights, write-offs and disposals</v>
          </cell>
        </row>
        <row r="115">
          <cell r="A115">
            <v>1124</v>
          </cell>
          <cell r="C115" t="str">
            <v>Immaterial rights, amortization</v>
          </cell>
        </row>
        <row r="116">
          <cell r="A116">
            <v>1120</v>
          </cell>
          <cell r="C116" t="str">
            <v>Immaterial rights, TOTAL</v>
          </cell>
        </row>
        <row r="117">
          <cell r="A117">
            <v>1131</v>
          </cell>
          <cell r="C117" t="str">
            <v>Other intangible rights, net value at closing</v>
          </cell>
        </row>
        <row r="118">
          <cell r="A118">
            <v>1132</v>
          </cell>
          <cell r="C118" t="str">
            <v>Other intangible rights, capital expenditures</v>
          </cell>
        </row>
        <row r="119">
          <cell r="A119">
            <v>1133</v>
          </cell>
          <cell r="C119" t="str">
            <v>Other intangible rights, write-offs and disposals</v>
          </cell>
        </row>
        <row r="120">
          <cell r="A120">
            <v>1134</v>
          </cell>
          <cell r="C120" t="str">
            <v>Other intangible rights, amortization</v>
          </cell>
        </row>
        <row r="121">
          <cell r="A121">
            <v>1130</v>
          </cell>
          <cell r="C121" t="str">
            <v>Other intangible rights, TOTAL</v>
          </cell>
        </row>
        <row r="122">
          <cell r="A122">
            <v>1140</v>
          </cell>
          <cell r="C122" t="str">
            <v xml:space="preserve">      Intangible Rights TOTAL</v>
          </cell>
        </row>
        <row r="123">
          <cell r="A123">
            <v>1150</v>
          </cell>
          <cell r="C123" t="str">
            <v xml:space="preserve">      Goodwill</v>
          </cell>
        </row>
        <row r="124">
          <cell r="A124">
            <v>1160</v>
          </cell>
          <cell r="C124" t="str">
            <v xml:space="preserve">      Goodwill on consolidation</v>
          </cell>
        </row>
        <row r="125">
          <cell r="A125">
            <v>1169</v>
          </cell>
          <cell r="C125" t="str">
            <v>Leasehold improvements, net value at closing</v>
          </cell>
        </row>
        <row r="126">
          <cell r="A126">
            <v>1171</v>
          </cell>
          <cell r="C126" t="str">
            <v>Leasehold improvements, capital expenditures</v>
          </cell>
        </row>
        <row r="127">
          <cell r="A127">
            <v>1172</v>
          </cell>
          <cell r="C127" t="str">
            <v>Leasehold improvements, write-offs and disposals</v>
          </cell>
        </row>
        <row r="128">
          <cell r="A128">
            <v>1173</v>
          </cell>
          <cell r="C128" t="str">
            <v>Leasehold improvements,  amortization</v>
          </cell>
        </row>
        <row r="129">
          <cell r="A129">
            <v>1174</v>
          </cell>
          <cell r="C129" t="str">
            <v>Leasehold improvements,  TOTAL</v>
          </cell>
        </row>
        <row r="130">
          <cell r="A130">
            <v>1175</v>
          </cell>
          <cell r="C130" t="str">
            <v>Other long-term expenditure, other, net value at closing</v>
          </cell>
        </row>
        <row r="131">
          <cell r="A131">
            <v>1176</v>
          </cell>
          <cell r="C131" t="str">
            <v>Other long-term expenditure, other, capital expenditures</v>
          </cell>
        </row>
        <row r="132">
          <cell r="A132">
            <v>1177</v>
          </cell>
          <cell r="C132" t="str">
            <v xml:space="preserve">Other long-term expenditure, other, write-offs </v>
          </cell>
        </row>
        <row r="133">
          <cell r="A133">
            <v>1178</v>
          </cell>
          <cell r="C133" t="str">
            <v>Other long-term expenditure, other,  amortization</v>
          </cell>
        </row>
        <row r="134">
          <cell r="A134">
            <v>1179</v>
          </cell>
          <cell r="C134" t="str">
            <v>Other long-term expenditure, other, TOTAL</v>
          </cell>
        </row>
        <row r="135">
          <cell r="A135">
            <v>1170</v>
          </cell>
          <cell r="C135" t="str">
            <v xml:space="preserve">      Other long-term expenditures</v>
          </cell>
        </row>
        <row r="136">
          <cell r="A136">
            <v>1180</v>
          </cell>
          <cell r="C136" t="str">
            <v xml:space="preserve">      Advances Paid</v>
          </cell>
        </row>
        <row r="137">
          <cell r="A137">
            <v>1190</v>
          </cell>
          <cell r="C137" t="str">
            <v xml:space="preserve">   Intangible Assets Total</v>
          </cell>
        </row>
        <row r="138">
          <cell r="C138" t="str">
            <v>Tangible Assets</v>
          </cell>
        </row>
        <row r="139">
          <cell r="A139">
            <v>1211</v>
          </cell>
          <cell r="C139" t="str">
            <v>Land and waterareas, net value at closing</v>
          </cell>
        </row>
        <row r="140">
          <cell r="A140">
            <v>1212</v>
          </cell>
          <cell r="C140" t="str">
            <v>Land and waterareas, capital expenditures</v>
          </cell>
        </row>
        <row r="141">
          <cell r="A141">
            <v>1213</v>
          </cell>
          <cell r="C141" t="str">
            <v>Land and waterareas, write-offs and disposals</v>
          </cell>
        </row>
        <row r="142">
          <cell r="A142">
            <v>1214</v>
          </cell>
          <cell r="C142" t="str">
            <v>Land and waterareas, amortization</v>
          </cell>
        </row>
        <row r="143">
          <cell r="A143">
            <v>1210</v>
          </cell>
          <cell r="C143" t="str">
            <v>Land and waterareas TOTAL</v>
          </cell>
        </row>
        <row r="144">
          <cell r="A144">
            <v>1221</v>
          </cell>
          <cell r="C144" t="str">
            <v>Plants, buildings and construction, net value at closing</v>
          </cell>
        </row>
        <row r="145">
          <cell r="A145">
            <v>1222</v>
          </cell>
          <cell r="C145" t="str">
            <v>Plants, buildings and construction, capital expenditures</v>
          </cell>
        </row>
        <row r="146">
          <cell r="A146">
            <v>1223</v>
          </cell>
          <cell r="C146" t="str">
            <v>Plants, buildings and construction, write-offs and disposals</v>
          </cell>
        </row>
        <row r="147">
          <cell r="A147">
            <v>1224</v>
          </cell>
          <cell r="C147" t="str">
            <v>Plants, buildings and construction, depreciation</v>
          </cell>
        </row>
        <row r="148">
          <cell r="A148">
            <v>1220</v>
          </cell>
          <cell r="C148" t="str">
            <v>Plants, buildings and construction, TOTAL</v>
          </cell>
        </row>
        <row r="149">
          <cell r="A149">
            <v>1231</v>
          </cell>
          <cell r="C149" t="str">
            <v>Machinery and equipment, net value at closing</v>
          </cell>
        </row>
        <row r="150">
          <cell r="A150">
            <v>1232</v>
          </cell>
          <cell r="C150" t="str">
            <v>Machinery and equipment, capital expenditures</v>
          </cell>
        </row>
        <row r="151">
          <cell r="A151">
            <v>1233</v>
          </cell>
          <cell r="C151" t="str">
            <v>Machinery and equipment, write-offs and disposals</v>
          </cell>
        </row>
        <row r="152">
          <cell r="A152">
            <v>1234</v>
          </cell>
          <cell r="C152" t="str">
            <v>Machinery and equipment, depreciation</v>
          </cell>
        </row>
        <row r="153">
          <cell r="A153">
            <v>1230</v>
          </cell>
          <cell r="C153" t="str">
            <v>Machinery and equipment, TOTAL</v>
          </cell>
        </row>
        <row r="154">
          <cell r="A154">
            <v>1240</v>
          </cell>
          <cell r="C154" t="str">
            <v xml:space="preserve">      Other Tangible Assets</v>
          </cell>
        </row>
        <row r="155">
          <cell r="A155">
            <v>1251</v>
          </cell>
          <cell r="C155" t="str">
            <v>Advances paid and construction in progress, at closing</v>
          </cell>
        </row>
        <row r="156">
          <cell r="A156">
            <v>1252</v>
          </cell>
          <cell r="C156" t="str">
            <v>Advances paid and construction in progress, cap. exp.</v>
          </cell>
        </row>
        <row r="157">
          <cell r="A157">
            <v>1253</v>
          </cell>
          <cell r="C157" t="str">
            <v>Advances paid and construction in progress,  disp.</v>
          </cell>
        </row>
        <row r="158">
          <cell r="A158">
            <v>1250</v>
          </cell>
          <cell r="C158" t="str">
            <v>Advances paid and construction in progress, TOTAL</v>
          </cell>
        </row>
        <row r="159">
          <cell r="A159">
            <v>1260</v>
          </cell>
          <cell r="C159" t="str">
            <v xml:space="preserve">   Tangible Assets Total</v>
          </cell>
        </row>
        <row r="160">
          <cell r="C160" t="str">
            <v xml:space="preserve">   Long-Term Investments</v>
          </cell>
        </row>
        <row r="161">
          <cell r="A161">
            <v>1310</v>
          </cell>
          <cell r="C161" t="str">
            <v xml:space="preserve">      Shares and Holdings in Group Companies</v>
          </cell>
        </row>
        <row r="162">
          <cell r="A162">
            <v>1311</v>
          </cell>
          <cell r="C162" t="str">
            <v xml:space="preserve">      Shares and Holdings in Associated Companies</v>
          </cell>
        </row>
        <row r="163">
          <cell r="A163">
            <v>1321</v>
          </cell>
          <cell r="C163" t="str">
            <v>Marketable securities</v>
          </cell>
        </row>
        <row r="164">
          <cell r="A164">
            <v>1322</v>
          </cell>
          <cell r="C164" t="str">
            <v>Other shares and holdings, external</v>
          </cell>
        </row>
        <row r="165">
          <cell r="A165">
            <v>1320</v>
          </cell>
          <cell r="C165" t="str">
            <v>Shares and holdings total</v>
          </cell>
        </row>
        <row r="166">
          <cell r="A166" t="str">
            <v>1325</v>
          </cell>
          <cell r="C166" t="str">
            <v xml:space="preserve">      Treasury shares</v>
          </cell>
        </row>
        <row r="167">
          <cell r="A167">
            <v>1332</v>
          </cell>
          <cell r="C167" t="str">
            <v xml:space="preserve">      L-T Loans Receivable, Instrumentarium</v>
          </cell>
        </row>
        <row r="168">
          <cell r="A168">
            <v>1330</v>
          </cell>
          <cell r="C168" t="str">
            <v xml:space="preserve">      L-T Loans Receivable, Group Companies</v>
          </cell>
        </row>
        <row r="169">
          <cell r="A169">
            <v>1331</v>
          </cell>
          <cell r="C169" t="str">
            <v xml:space="preserve">      L-T Loans Receivable, Associated Companies</v>
          </cell>
        </row>
        <row r="170">
          <cell r="A170">
            <v>1340</v>
          </cell>
          <cell r="C170" t="str">
            <v xml:space="preserve">      L-T Loans Receivable, External</v>
          </cell>
        </row>
        <row r="171">
          <cell r="A171">
            <v>1350</v>
          </cell>
          <cell r="C171" t="str">
            <v>Other long-term investment total</v>
          </cell>
        </row>
        <row r="172">
          <cell r="A172">
            <v>1355</v>
          </cell>
          <cell r="C172" t="str">
            <v>FIXED ASSETS AND OTHERLONG TERM INVESTMENTS TOTAL</v>
          </cell>
        </row>
        <row r="174">
          <cell r="C174" t="str">
            <v>CURRENT ASSETS</v>
          </cell>
        </row>
        <row r="175">
          <cell r="C175" t="str">
            <v xml:space="preserve">   Inventories</v>
          </cell>
        </row>
        <row r="176">
          <cell r="A176">
            <v>1610</v>
          </cell>
          <cell r="C176" t="str">
            <v xml:space="preserve">      Raw Materials and Supplies, gross</v>
          </cell>
        </row>
        <row r="177">
          <cell r="A177">
            <v>1620</v>
          </cell>
          <cell r="C177" t="str">
            <v xml:space="preserve">      Work-in-progress, gross</v>
          </cell>
        </row>
        <row r="178">
          <cell r="A178">
            <v>1630</v>
          </cell>
          <cell r="C178" t="str">
            <v xml:space="preserve">      Finished goods/Merchandises, gross</v>
          </cell>
        </row>
        <row r="179">
          <cell r="A179">
            <v>1631</v>
          </cell>
          <cell r="C179" t="str">
            <v xml:space="preserve">      Consigned stock, gross</v>
          </cell>
        </row>
        <row r="180">
          <cell r="A180">
            <v>1632</v>
          </cell>
          <cell r="C180" t="str">
            <v xml:space="preserve">      Unbilled shipments, gross</v>
          </cell>
        </row>
        <row r="181">
          <cell r="A181">
            <v>1633</v>
          </cell>
          <cell r="C181" t="str">
            <v xml:space="preserve">      Inventory reserves</v>
          </cell>
        </row>
        <row r="182">
          <cell r="A182">
            <v>1640</v>
          </cell>
          <cell r="C182" t="str">
            <v xml:space="preserve">      Other Inventories</v>
          </cell>
        </row>
        <row r="183">
          <cell r="A183">
            <v>1650</v>
          </cell>
          <cell r="C183" t="str">
            <v xml:space="preserve">      Advances Paid</v>
          </cell>
        </row>
        <row r="184">
          <cell r="A184">
            <v>1660</v>
          </cell>
          <cell r="C184" t="str">
            <v xml:space="preserve">   Inventories Total</v>
          </cell>
        </row>
        <row r="185">
          <cell r="C185" t="str">
            <v xml:space="preserve">   Receivables</v>
          </cell>
        </row>
        <row r="187">
          <cell r="C187" t="str">
            <v xml:space="preserve">   Deferred Tax Assets</v>
          </cell>
        </row>
        <row r="188">
          <cell r="A188" t="str">
            <v>1700</v>
          </cell>
          <cell r="C188" t="str">
            <v xml:space="preserve">      L-T Deferred Tax Assets</v>
          </cell>
        </row>
        <row r="189">
          <cell r="A189" t="str">
            <v>1790</v>
          </cell>
          <cell r="C189" t="str">
            <v xml:space="preserve">      S-T Deferred Tax Assets</v>
          </cell>
        </row>
        <row r="190">
          <cell r="C190" t="str">
            <v>Deferred Tax Assets total</v>
          </cell>
        </row>
        <row r="192">
          <cell r="C192" t="str">
            <v xml:space="preserve">   Long-Term Receivables</v>
          </cell>
        </row>
        <row r="193">
          <cell r="A193">
            <v>1714</v>
          </cell>
          <cell r="C193" t="str">
            <v xml:space="preserve">      L-T Accounts Receivable, External</v>
          </cell>
        </row>
        <row r="194">
          <cell r="A194" t="str">
            <v>1701</v>
          </cell>
          <cell r="C194" t="str">
            <v xml:space="preserve">   Long-Term Receivables Total</v>
          </cell>
        </row>
        <row r="195">
          <cell r="C195" t="str">
            <v xml:space="preserve">   Short-Term Receivables, Interest-bearing</v>
          </cell>
        </row>
        <row r="196">
          <cell r="A196">
            <v>1702</v>
          </cell>
          <cell r="C196" t="str">
            <v xml:space="preserve">      S-T Loans Receivable, Instrumentarium</v>
          </cell>
        </row>
        <row r="197">
          <cell r="A197">
            <v>1703</v>
          </cell>
          <cell r="C197" t="str">
            <v xml:space="preserve">      S-T Loans Receivable, Group Companies</v>
          </cell>
        </row>
        <row r="198">
          <cell r="A198">
            <v>1704</v>
          </cell>
          <cell r="C198" t="str">
            <v xml:space="preserve">      S-T Loans Receivable, Associated Companies</v>
          </cell>
        </row>
        <row r="199">
          <cell r="A199">
            <v>1707</v>
          </cell>
          <cell r="C199" t="str">
            <v xml:space="preserve">      Loans receivable, GEMSIT ROW to ROW</v>
          </cell>
        </row>
        <row r="200">
          <cell r="A200">
            <v>1708</v>
          </cell>
          <cell r="C200" t="str">
            <v xml:space="preserve">      Loans receivable, GEMSIT US to ROW</v>
          </cell>
        </row>
        <row r="201">
          <cell r="A201">
            <v>1709</v>
          </cell>
          <cell r="C201" t="str">
            <v xml:space="preserve">      Loans receivable, GEMS</v>
          </cell>
        </row>
        <row r="202">
          <cell r="A202">
            <v>1719</v>
          </cell>
          <cell r="C202" t="str">
            <v xml:space="preserve">      Loans receivable, GE</v>
          </cell>
        </row>
        <row r="203">
          <cell r="A203">
            <v>1705</v>
          </cell>
          <cell r="C203" t="str">
            <v xml:space="preserve">      S-T Loans Receivable, External</v>
          </cell>
        </row>
        <row r="204">
          <cell r="A204">
            <v>1706</v>
          </cell>
          <cell r="C204" t="str">
            <v xml:space="preserve">   Short-Term Receivables, Interest-bearing Total</v>
          </cell>
        </row>
        <row r="205">
          <cell r="C205" t="str">
            <v xml:space="preserve">   Short-Term Receivables</v>
          </cell>
        </row>
        <row r="206">
          <cell r="A206">
            <v>1713</v>
          </cell>
          <cell r="C206" t="str">
            <v xml:space="preserve">      Accounts Receivable, Instrumentarium</v>
          </cell>
        </row>
        <row r="207">
          <cell r="A207">
            <v>1710</v>
          </cell>
          <cell r="C207" t="str">
            <v xml:space="preserve">      Accounts Receivable, Group Companies</v>
          </cell>
        </row>
        <row r="208">
          <cell r="A208">
            <v>1715</v>
          </cell>
          <cell r="C208" t="str">
            <v xml:space="preserve">      Accounts receivable, GEMS IT ROW to ROW</v>
          </cell>
        </row>
        <row r="209">
          <cell r="A209">
            <v>1716</v>
          </cell>
          <cell r="C209" t="str">
            <v xml:space="preserve">      Accounts receivable, GEMS IT US to ROW</v>
          </cell>
        </row>
        <row r="210">
          <cell r="A210">
            <v>1717</v>
          </cell>
          <cell r="C210" t="str">
            <v xml:space="preserve">      Accounts receivable, GEMS </v>
          </cell>
        </row>
        <row r="211">
          <cell r="A211">
            <v>1718</v>
          </cell>
          <cell r="C211" t="str">
            <v xml:space="preserve">      Accounts receivable, GE</v>
          </cell>
        </row>
        <row r="212">
          <cell r="A212">
            <v>1711</v>
          </cell>
          <cell r="C212" t="str">
            <v xml:space="preserve">      Accounts Receivable, Associated Companies</v>
          </cell>
        </row>
        <row r="213">
          <cell r="A213">
            <v>1728</v>
          </cell>
          <cell r="C213" t="str">
            <v xml:space="preserve">      Accounts receivable, gross</v>
          </cell>
        </row>
        <row r="214">
          <cell r="A214">
            <v>1729</v>
          </cell>
          <cell r="C214" t="str">
            <v xml:space="preserve">      Accounts receivable, reserves</v>
          </cell>
        </row>
        <row r="215">
          <cell r="A215" t="str">
            <v>1712</v>
          </cell>
          <cell r="C215" t="str">
            <v xml:space="preserve">      Accounts receivable total</v>
          </cell>
        </row>
        <row r="216">
          <cell r="A216">
            <v>1723</v>
          </cell>
          <cell r="C216" t="str">
            <v xml:space="preserve">      S-T Loans Receivable, Intra Companies</v>
          </cell>
        </row>
        <row r="217">
          <cell r="A217">
            <v>1720</v>
          </cell>
          <cell r="C217" t="str">
            <v xml:space="preserve">      S-T Loans Receivable, Group Companies</v>
          </cell>
        </row>
        <row r="218">
          <cell r="A218">
            <v>1721</v>
          </cell>
          <cell r="C218" t="str">
            <v xml:space="preserve">      S-T Loans Receivable, Associated Companies</v>
          </cell>
        </row>
        <row r="219">
          <cell r="A219" t="str">
            <v>1722</v>
          </cell>
          <cell r="C219" t="str">
            <v xml:space="preserve">      S-T Loans Receivable, External</v>
          </cell>
        </row>
        <row r="220">
          <cell r="A220">
            <v>1724</v>
          </cell>
          <cell r="C220" t="str">
            <v xml:space="preserve">      Other S-T Receivable, Instrumentarium</v>
          </cell>
        </row>
        <row r="221">
          <cell r="A221">
            <v>1725</v>
          </cell>
          <cell r="C221" t="str">
            <v xml:space="preserve">      Other S-T Receivable, Group Companies</v>
          </cell>
        </row>
        <row r="222">
          <cell r="A222" t="str">
            <v>1726</v>
          </cell>
          <cell r="C222" t="str">
            <v xml:space="preserve">      Other S-T Receivable, Associated Companies</v>
          </cell>
        </row>
        <row r="223">
          <cell r="A223">
            <v>1731</v>
          </cell>
          <cell r="C223" t="str">
            <v xml:space="preserve">     VAT receivable</v>
          </cell>
        </row>
        <row r="224">
          <cell r="A224">
            <v>1732</v>
          </cell>
          <cell r="C224" t="str">
            <v xml:space="preserve">     Other short-term receivable, other</v>
          </cell>
        </row>
        <row r="225">
          <cell r="A225" t="str">
            <v>1727</v>
          </cell>
          <cell r="C225" t="str">
            <v xml:space="preserve">      Other S-T Receivable, External</v>
          </cell>
        </row>
        <row r="226">
          <cell r="A226">
            <v>1730</v>
          </cell>
          <cell r="C226" t="str">
            <v xml:space="preserve">      Subscribed capital unpaid</v>
          </cell>
        </row>
        <row r="227">
          <cell r="A227">
            <v>1743</v>
          </cell>
          <cell r="C227" t="str">
            <v xml:space="preserve">     Accrued income</v>
          </cell>
        </row>
        <row r="228">
          <cell r="A228">
            <v>1744</v>
          </cell>
          <cell r="C228" t="str">
            <v xml:space="preserve">     Prepaid expenses</v>
          </cell>
        </row>
        <row r="229">
          <cell r="A229">
            <v>1745</v>
          </cell>
          <cell r="C229" t="str">
            <v xml:space="preserve">     Other deferred assetss and accrued income</v>
          </cell>
        </row>
        <row r="230">
          <cell r="A230">
            <v>1740</v>
          </cell>
          <cell r="C230" t="str">
            <v xml:space="preserve">      Deferred Assets and Accured Income</v>
          </cell>
        </row>
        <row r="231">
          <cell r="A231">
            <v>1746</v>
          </cell>
          <cell r="C231" t="str">
            <v xml:space="preserve">      Income tax receivable, current year</v>
          </cell>
        </row>
        <row r="232">
          <cell r="A232">
            <v>1747</v>
          </cell>
          <cell r="C232" t="str">
            <v xml:space="preserve">      Income tax receivable, previous years</v>
          </cell>
        </row>
        <row r="233">
          <cell r="A233">
            <v>1741</v>
          </cell>
          <cell r="C233" t="str">
            <v xml:space="preserve">      Income Tax Receivable</v>
          </cell>
        </row>
        <row r="234">
          <cell r="A234">
            <v>1742</v>
          </cell>
          <cell r="C234" t="str">
            <v xml:space="preserve">      Interest Receivable, External</v>
          </cell>
        </row>
        <row r="236">
          <cell r="A236" t="str">
            <v>1791</v>
          </cell>
          <cell r="C236" t="str">
            <v xml:space="preserve">   Short-Term Receivables Total</v>
          </cell>
        </row>
        <row r="237">
          <cell r="C237" t="str">
            <v xml:space="preserve">   Short-Term Investments</v>
          </cell>
        </row>
        <row r="238">
          <cell r="A238">
            <v>1810</v>
          </cell>
          <cell r="C238" t="str">
            <v xml:space="preserve">      Shares and Holdings</v>
          </cell>
        </row>
        <row r="239">
          <cell r="A239">
            <v>1820</v>
          </cell>
          <cell r="C239" t="str">
            <v xml:space="preserve">      Other Securities</v>
          </cell>
        </row>
        <row r="240">
          <cell r="A240">
            <v>1830</v>
          </cell>
          <cell r="C240" t="str">
            <v xml:space="preserve">   Short-Term Investments Total</v>
          </cell>
        </row>
        <row r="241">
          <cell r="A241">
            <v>1900</v>
          </cell>
          <cell r="C241" t="str">
            <v xml:space="preserve">   Bank and Cash</v>
          </cell>
        </row>
        <row r="242">
          <cell r="A242">
            <v>1990</v>
          </cell>
          <cell r="C242" t="str">
            <v>CURRENT ASSTES TOTAL</v>
          </cell>
        </row>
        <row r="243">
          <cell r="A243">
            <v>1999</v>
          </cell>
          <cell r="C243" t="str">
            <v>TOTAL ASSETS</v>
          </cell>
        </row>
        <row r="246">
          <cell r="C246" t="str">
            <v>SHAREHOLDERS'' EQUITY &amp; LIABILITIES</v>
          </cell>
        </row>
        <row r="247">
          <cell r="C247" t="str">
            <v>SHAREHOLDERS''EQUITY</v>
          </cell>
        </row>
        <row r="248">
          <cell r="A248">
            <v>2110</v>
          </cell>
          <cell r="C248" t="str">
            <v xml:space="preserve">      Share Capital</v>
          </cell>
        </row>
        <row r="249">
          <cell r="A249" t="str">
            <v>2125</v>
          </cell>
          <cell r="C249" t="str">
            <v xml:space="preserve">      Share Premium Account</v>
          </cell>
        </row>
        <row r="250">
          <cell r="A250" t="str">
            <v>2127</v>
          </cell>
          <cell r="C250" t="str">
            <v xml:space="preserve">      Revaluation Reserve</v>
          </cell>
        </row>
        <row r="251">
          <cell r="C251" t="str">
            <v xml:space="preserve">  Other Reserves</v>
          </cell>
        </row>
        <row r="252">
          <cell r="A252">
            <v>2130</v>
          </cell>
          <cell r="C252" t="str">
            <v xml:space="preserve">      Legal Reserve</v>
          </cell>
        </row>
        <row r="253">
          <cell r="A253">
            <v>2140</v>
          </cell>
          <cell r="C253" t="str">
            <v xml:space="preserve">      Reserves Provided for by Artic of Ass or Comp Rules</v>
          </cell>
        </row>
        <row r="254">
          <cell r="A254" t="str">
            <v>2150</v>
          </cell>
          <cell r="C254" t="str">
            <v xml:space="preserve">      Other Reserves</v>
          </cell>
        </row>
        <row r="255">
          <cell r="A255" t="str">
            <v>2155</v>
          </cell>
          <cell r="C255" t="str">
            <v xml:space="preserve">      Reserve for Own Shares</v>
          </cell>
        </row>
        <row r="256">
          <cell r="A256" t="str">
            <v>2160</v>
          </cell>
          <cell r="C256" t="str">
            <v xml:space="preserve">      Equity share of accelerated depreciation</v>
          </cell>
        </row>
        <row r="257">
          <cell r="A257">
            <v>2165</v>
          </cell>
          <cell r="C257" t="str">
            <v xml:space="preserve">      Translation adjustment</v>
          </cell>
        </row>
        <row r="258">
          <cell r="A258">
            <v>2166</v>
          </cell>
          <cell r="C258" t="str">
            <v xml:space="preserve">      Translation adjustment (autom. calc.)</v>
          </cell>
        </row>
        <row r="259">
          <cell r="A259">
            <v>2170</v>
          </cell>
          <cell r="C259" t="str">
            <v xml:space="preserve">      Retained Earnings/Loss</v>
          </cell>
        </row>
        <row r="260">
          <cell r="A260">
            <v>2181</v>
          </cell>
          <cell r="C260" t="str">
            <v xml:space="preserve">      Net income/Loss for the Period</v>
          </cell>
        </row>
        <row r="261">
          <cell r="A261">
            <v>2180</v>
          </cell>
          <cell r="C261" t="str">
            <v xml:space="preserve">      Net income/Loss for the Period </v>
          </cell>
        </row>
        <row r="262">
          <cell r="A262">
            <v>2190</v>
          </cell>
          <cell r="C262" t="str">
            <v>SHAREHOLDERS'' EQUITY TOTAL</v>
          </cell>
        </row>
        <row r="264">
          <cell r="A264">
            <v>2200</v>
          </cell>
          <cell r="C264" t="str">
            <v>MINORITY INTERESTS</v>
          </cell>
        </row>
        <row r="266">
          <cell r="C266" t="str">
            <v>APPROPRIATIONS</v>
          </cell>
        </row>
        <row r="267">
          <cell r="A267">
            <v>2320</v>
          </cell>
          <cell r="C267" t="str">
            <v xml:space="preserve">      Accumulated Depreciation Difference</v>
          </cell>
        </row>
        <row r="268">
          <cell r="A268">
            <v>2350</v>
          </cell>
          <cell r="C268" t="str">
            <v xml:space="preserve">      Other Untaxed Reserves</v>
          </cell>
        </row>
        <row r="269">
          <cell r="A269">
            <v>2360</v>
          </cell>
          <cell r="C269" t="str">
            <v xml:space="preserve">      Appropriations Total</v>
          </cell>
        </row>
        <row r="270">
          <cell r="C270" t="str">
            <v>PROVISIONS</v>
          </cell>
        </row>
        <row r="271">
          <cell r="A271">
            <v>2370</v>
          </cell>
          <cell r="C271" t="str">
            <v xml:space="preserve">      Provisions for pensions</v>
          </cell>
        </row>
        <row r="272">
          <cell r="A272" t="str">
            <v>2371</v>
          </cell>
          <cell r="C272" t="str">
            <v xml:space="preserve">      Provisions for taxation</v>
          </cell>
        </row>
        <row r="273">
          <cell r="A273" t="str">
            <v>2372</v>
          </cell>
          <cell r="C273" t="str">
            <v xml:space="preserve">      Ohmeda Acquisition Provision</v>
          </cell>
        </row>
        <row r="274">
          <cell r="A274">
            <v>2376</v>
          </cell>
          <cell r="C274" t="str">
            <v xml:space="preserve">      Warranty provision</v>
          </cell>
        </row>
        <row r="275">
          <cell r="A275">
            <v>2377</v>
          </cell>
          <cell r="C275" t="str">
            <v xml:space="preserve">      Provision for pensions</v>
          </cell>
        </row>
        <row r="276">
          <cell r="A276">
            <v>2379</v>
          </cell>
          <cell r="C276" t="str">
            <v xml:space="preserve">      Other provisions</v>
          </cell>
        </row>
        <row r="277">
          <cell r="A277" t="str">
            <v>2378</v>
          </cell>
          <cell r="C277" t="str">
            <v xml:space="preserve">      Other Provisions</v>
          </cell>
        </row>
        <row r="278">
          <cell r="A278" t="str">
            <v>2373</v>
          </cell>
          <cell r="C278" t="str">
            <v xml:space="preserve">      Negative Goodwill</v>
          </cell>
        </row>
        <row r="279">
          <cell r="A279">
            <v>2374</v>
          </cell>
          <cell r="C279" t="str">
            <v xml:space="preserve">      Acquisition Provision</v>
          </cell>
        </row>
        <row r="280">
          <cell r="A280">
            <v>2375</v>
          </cell>
          <cell r="C280" t="str">
            <v xml:space="preserve">      Restructuring Provision</v>
          </cell>
        </row>
        <row r="281">
          <cell r="A281">
            <v>2380</v>
          </cell>
          <cell r="C281" t="str">
            <v xml:space="preserve">      Provisions Total</v>
          </cell>
        </row>
        <row r="283">
          <cell r="C283" t="str">
            <v>LIABILITIES</v>
          </cell>
        </row>
        <row r="284">
          <cell r="C284" t="str">
            <v xml:space="preserve">   Long-Term Liabilities, Interest-bearing</v>
          </cell>
        </row>
        <row r="285">
          <cell r="A285">
            <v>2610</v>
          </cell>
          <cell r="C285" t="str">
            <v xml:space="preserve">      Debentures</v>
          </cell>
        </row>
        <row r="286">
          <cell r="A286">
            <v>2620</v>
          </cell>
          <cell r="C286" t="str">
            <v xml:space="preserve">      Convertable debentures</v>
          </cell>
        </row>
        <row r="287">
          <cell r="A287">
            <v>2630</v>
          </cell>
          <cell r="C287" t="str">
            <v xml:space="preserve">      L-T loans from Financial Institutions</v>
          </cell>
        </row>
        <row r="288">
          <cell r="A288">
            <v>2640</v>
          </cell>
          <cell r="C288" t="str">
            <v xml:space="preserve">      L-T loans form Pension Institutions</v>
          </cell>
        </row>
        <row r="289">
          <cell r="A289">
            <v>2644</v>
          </cell>
          <cell r="C289" t="str">
            <v xml:space="preserve">      Other Interest-bearing L-T liabilities, Instru</v>
          </cell>
        </row>
        <row r="290">
          <cell r="A290" t="str">
            <v>2641</v>
          </cell>
          <cell r="C290" t="str">
            <v xml:space="preserve">      Other Interest-bearing L-T liabilities, Group Comp.</v>
          </cell>
        </row>
        <row r="291">
          <cell r="A291" t="str">
            <v>2642</v>
          </cell>
          <cell r="C291" t="str">
            <v xml:space="preserve">      Other Interest-bearing L-T liabilities, Ass. Comp.</v>
          </cell>
        </row>
        <row r="292">
          <cell r="A292" t="str">
            <v>2643</v>
          </cell>
          <cell r="C292" t="str">
            <v xml:space="preserve">      Other Interest-bearing L-T liabilities, External</v>
          </cell>
        </row>
        <row r="293">
          <cell r="A293" t="str">
            <v>2649</v>
          </cell>
          <cell r="C293" t="str">
            <v xml:space="preserve">   Long-Term Liabilities, Interest-bearing Total</v>
          </cell>
        </row>
        <row r="294">
          <cell r="C294" t="str">
            <v xml:space="preserve">   Long-Term Liabilities, Non Interest-bearing</v>
          </cell>
        </row>
        <row r="295">
          <cell r="A295">
            <v>2650</v>
          </cell>
          <cell r="C295" t="str">
            <v xml:space="preserve">      Advances Received</v>
          </cell>
        </row>
        <row r="296">
          <cell r="A296">
            <v>2660</v>
          </cell>
          <cell r="C296" t="str">
            <v xml:space="preserve">      Accounts Payable</v>
          </cell>
        </row>
        <row r="297">
          <cell r="A297">
            <v>2683</v>
          </cell>
          <cell r="C297" t="str">
            <v xml:space="preserve">      Other L-T liabilities, Intra Companies</v>
          </cell>
        </row>
        <row r="298">
          <cell r="A298">
            <v>2680</v>
          </cell>
          <cell r="C298" t="str">
            <v xml:space="preserve">      Other L-T liabilities, Group Companies</v>
          </cell>
        </row>
        <row r="299">
          <cell r="A299">
            <v>2681</v>
          </cell>
          <cell r="C299" t="str">
            <v xml:space="preserve">      Other L-T liabilities, Associated Companies</v>
          </cell>
        </row>
        <row r="300">
          <cell r="A300" t="str">
            <v>2682</v>
          </cell>
          <cell r="C300" t="str">
            <v xml:space="preserve">      Other L-T liabilities, External</v>
          </cell>
        </row>
        <row r="302">
          <cell r="A302">
            <v>2690</v>
          </cell>
          <cell r="C302" t="str">
            <v xml:space="preserve">   L-T Liabilities, Non Interest-bearing Total</v>
          </cell>
        </row>
        <row r="304">
          <cell r="A304" t="str">
            <v>2691</v>
          </cell>
          <cell r="C304" t="str">
            <v xml:space="preserve">   Long-Term Liabilities Total</v>
          </cell>
        </row>
        <row r="306">
          <cell r="C306" t="str">
            <v>Deferred Tax Liability</v>
          </cell>
        </row>
        <row r="307">
          <cell r="A307" t="str">
            <v>2600</v>
          </cell>
          <cell r="C307" t="str">
            <v xml:space="preserve">      L-T Deferred Tax Liability</v>
          </cell>
        </row>
        <row r="308">
          <cell r="A308" t="str">
            <v>2771</v>
          </cell>
          <cell r="C308" t="str">
            <v xml:space="preserve">      S-T Deferred Tax Liability</v>
          </cell>
        </row>
        <row r="309">
          <cell r="C309" t="str">
            <v>Deferred Tax Liability Total</v>
          </cell>
        </row>
        <row r="312">
          <cell r="C312" t="str">
            <v xml:space="preserve">   Short-Term Liabilites, Interest-bearing</v>
          </cell>
        </row>
        <row r="313">
          <cell r="A313">
            <v>2710</v>
          </cell>
          <cell r="C313" t="str">
            <v xml:space="preserve">      Loans from Financial Institutions</v>
          </cell>
        </row>
        <row r="314">
          <cell r="A314">
            <v>2720</v>
          </cell>
          <cell r="C314" t="str">
            <v xml:space="preserve">      Loans form Pension Institutions</v>
          </cell>
        </row>
        <row r="315">
          <cell r="A315">
            <v>2726</v>
          </cell>
          <cell r="C315" t="str">
            <v xml:space="preserve">      Other I-B liab., Instrumentarium</v>
          </cell>
        </row>
        <row r="316">
          <cell r="A316" t="str">
            <v>2724</v>
          </cell>
          <cell r="C316" t="str">
            <v xml:space="preserve">      Other Interest-bearing S-T Liabilities, Group Comp.</v>
          </cell>
        </row>
        <row r="317">
          <cell r="A317">
            <v>2723</v>
          </cell>
          <cell r="C317" t="str">
            <v xml:space="preserve">      Interest-Bearing liab., GEMSIT ROW to ROW</v>
          </cell>
        </row>
        <row r="318">
          <cell r="A318">
            <v>2722</v>
          </cell>
          <cell r="C318" t="str">
            <v xml:space="preserve">      Interest-Bearing liab., GEMSIT US to ROW</v>
          </cell>
        </row>
        <row r="319">
          <cell r="A319">
            <v>2727</v>
          </cell>
          <cell r="C319" t="str">
            <v xml:space="preserve">      Interest-Bearing liabilities, GEMS</v>
          </cell>
        </row>
        <row r="320">
          <cell r="A320">
            <v>2728</v>
          </cell>
          <cell r="C320" t="str">
            <v xml:space="preserve">      Interest-Bearing liabilities, GE</v>
          </cell>
        </row>
        <row r="321">
          <cell r="A321">
            <v>2731</v>
          </cell>
          <cell r="C321" t="str">
            <v xml:space="preserve">      Interest-Bearing liabilities, GE strategic financing</v>
          </cell>
        </row>
        <row r="322">
          <cell r="A322" t="str">
            <v>2725</v>
          </cell>
          <cell r="C322" t="str">
            <v xml:space="preserve">      Other Interest-bearing S-T Liabilities, External</v>
          </cell>
        </row>
        <row r="323">
          <cell r="A323" t="str">
            <v>2729</v>
          </cell>
          <cell r="C323" t="str">
            <v xml:space="preserve">   Short-Term Liabilites, Interest-bearing Total</v>
          </cell>
        </row>
        <row r="324">
          <cell r="C324" t="str">
            <v xml:space="preserve">   Short-Term Liabilites, Non Interest-bearing</v>
          </cell>
        </row>
        <row r="325">
          <cell r="A325">
            <v>2730</v>
          </cell>
          <cell r="C325" t="str">
            <v xml:space="preserve">      Advance Payments</v>
          </cell>
        </row>
        <row r="326">
          <cell r="A326">
            <v>2743</v>
          </cell>
          <cell r="C326" t="str">
            <v xml:space="preserve">      Accounts Payable, Instrumentarium</v>
          </cell>
        </row>
        <row r="327">
          <cell r="A327">
            <v>2740</v>
          </cell>
          <cell r="C327" t="str">
            <v xml:space="preserve">      Accounts Payable, Group Companies</v>
          </cell>
        </row>
        <row r="328">
          <cell r="A328">
            <v>2744</v>
          </cell>
          <cell r="C328" t="str">
            <v xml:space="preserve">     Accounts payable, GEMS IT ROW to ROW</v>
          </cell>
        </row>
        <row r="329">
          <cell r="A329">
            <v>2745</v>
          </cell>
          <cell r="C329" t="str">
            <v xml:space="preserve">     Accounts payable, GEMS IT US to ROW</v>
          </cell>
        </row>
        <row r="330">
          <cell r="A330">
            <v>2746</v>
          </cell>
          <cell r="C330" t="str">
            <v xml:space="preserve">     Accounts payable, GEMS</v>
          </cell>
        </row>
        <row r="331">
          <cell r="A331">
            <v>2747</v>
          </cell>
          <cell r="C331" t="str">
            <v xml:space="preserve">     Accounts payable, GE</v>
          </cell>
        </row>
        <row r="332">
          <cell r="A332">
            <v>2741</v>
          </cell>
          <cell r="C332" t="str">
            <v xml:space="preserve">      Accounts Payable, Associated Companies</v>
          </cell>
        </row>
        <row r="333">
          <cell r="A333" t="str">
            <v>2742</v>
          </cell>
          <cell r="C333" t="str">
            <v xml:space="preserve">      Accounts Payable, External</v>
          </cell>
        </row>
        <row r="334">
          <cell r="A334">
            <v>2750</v>
          </cell>
          <cell r="C334" t="str">
            <v xml:space="preserve">      Bills of Exchange payable</v>
          </cell>
        </row>
        <row r="335">
          <cell r="A335">
            <v>2763</v>
          </cell>
          <cell r="C335" t="str">
            <v xml:space="preserve">      Other S-T Liabilities, Instrumentarium</v>
          </cell>
        </row>
        <row r="336">
          <cell r="A336" t="str">
            <v>2760</v>
          </cell>
          <cell r="C336" t="str">
            <v xml:space="preserve">      Other S-T Liabilities, Group Companies</v>
          </cell>
        </row>
        <row r="337">
          <cell r="A337" t="str">
            <v>2761</v>
          </cell>
          <cell r="C337" t="str">
            <v xml:space="preserve">      Other S-T Liabilities, Associated Companies</v>
          </cell>
        </row>
        <row r="338">
          <cell r="A338">
            <v>2764</v>
          </cell>
          <cell r="C338" t="str">
            <v xml:space="preserve">      Liability for Payroll tax withheld</v>
          </cell>
        </row>
        <row r="339">
          <cell r="A339">
            <v>2765</v>
          </cell>
          <cell r="C339" t="str">
            <v xml:space="preserve">      VAT liability</v>
          </cell>
        </row>
        <row r="340">
          <cell r="A340">
            <v>2766</v>
          </cell>
          <cell r="C340" t="str">
            <v xml:space="preserve">      Other short term liabilities external, other</v>
          </cell>
        </row>
        <row r="341">
          <cell r="A341" t="str">
            <v>2762</v>
          </cell>
          <cell r="C341" t="str">
            <v xml:space="preserve">      Other short term liabilities external total</v>
          </cell>
        </row>
        <row r="342">
          <cell r="A342">
            <v>2774</v>
          </cell>
          <cell r="C342" t="str">
            <v xml:space="preserve">      Accrued salaries etc. and related social exp.</v>
          </cell>
        </row>
        <row r="343">
          <cell r="A343">
            <v>2775</v>
          </cell>
          <cell r="C343" t="str">
            <v xml:space="preserve">      Accrued vacation and related social exp.</v>
          </cell>
        </row>
        <row r="344">
          <cell r="A344">
            <v>2776</v>
          </cell>
          <cell r="C344" t="str">
            <v xml:space="preserve">      Other taxes accrued</v>
          </cell>
        </row>
        <row r="345">
          <cell r="A345">
            <v>2777</v>
          </cell>
          <cell r="C345" t="str">
            <v xml:space="preserve">      Other accrued expenses</v>
          </cell>
        </row>
        <row r="346">
          <cell r="A346" t="str">
            <v>2770</v>
          </cell>
          <cell r="C346" t="str">
            <v xml:space="preserve">      Accrued expenses and deferred liab. total</v>
          </cell>
        </row>
        <row r="347">
          <cell r="A347">
            <v>2772</v>
          </cell>
          <cell r="C347" t="str">
            <v xml:space="preserve">      Accured Interest, External</v>
          </cell>
        </row>
        <row r="348">
          <cell r="A348">
            <v>2781</v>
          </cell>
          <cell r="C348" t="str">
            <v xml:space="preserve">      Income tax liability, current year</v>
          </cell>
        </row>
        <row r="349">
          <cell r="A349">
            <v>2778</v>
          </cell>
          <cell r="C349" t="str">
            <v xml:space="preserve">      Income tax liability, previous years</v>
          </cell>
        </row>
        <row r="350">
          <cell r="A350">
            <v>2773</v>
          </cell>
          <cell r="C350" t="str">
            <v xml:space="preserve">      Income tax liability, total</v>
          </cell>
        </row>
        <row r="352">
          <cell r="A352" t="str">
            <v>2779</v>
          </cell>
          <cell r="C352" t="str">
            <v xml:space="preserve">   Short-Term Liabilites, Non Interest-bearing Total</v>
          </cell>
        </row>
        <row r="353">
          <cell r="A353">
            <v>2780</v>
          </cell>
          <cell r="C353" t="str">
            <v xml:space="preserve">   Short-Term Liabilites Total</v>
          </cell>
        </row>
        <row r="354">
          <cell r="A354">
            <v>2790</v>
          </cell>
          <cell r="C354" t="str">
            <v>LIABILITES TOTAL</v>
          </cell>
        </row>
        <row r="356">
          <cell r="A356">
            <v>2999</v>
          </cell>
          <cell r="C356" t="str">
            <v>TOTAL SHAREHOLDERS'' EQUITY &amp; LIABILITIES</v>
          </cell>
        </row>
        <row r="358">
          <cell r="A358" t="str">
            <v>2998</v>
          </cell>
          <cell r="C358" t="str">
            <v>Difference between Assets and Liabilities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6"/>
      <sheetName val="1H R&amp;O's"/>
      <sheetName val="Q2, 1H Summary"/>
      <sheetName val="47"/>
      <sheetName val="1H CFOA Summary (GEPS)"/>
      <sheetName val="1H As Rptd CFOA By Bus ('02)"/>
      <sheetName val="1H DR95CFA By Bus ('02)"/>
      <sheetName val="1H CFOA By Bus ('02)"/>
      <sheetName val="1H As Rptd CFOA By Bus ('01)"/>
      <sheetName val="1H DR95CFA By Bus ('01)"/>
      <sheetName val="1H CFOA By Bus ('01)"/>
      <sheetName val="Int vs Ext"/>
      <sheetName val="TY CFOA Summary (GEPS)"/>
      <sheetName val="1H '02 Details (GEPS)"/>
      <sheetName val="1H '01 Details (GEPS)"/>
      <sheetName val="TY '02 Details (GEPS)"/>
      <sheetName val="TY '01 Details (GEPS)"/>
      <sheetName val="DR95CFA '02"/>
      <sheetName val="DR95CFA '01"/>
      <sheetName val="DR95MAY (GEPS)"/>
      <sheetName val="DR95-2001 Actual"/>
      <sheetName val="DR95NI"/>
      <sheetName val="UP"/>
      <sheetName val="LAK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lRoutines"/>
      <sheetName val="ProdGrouped"/>
      <sheetName val="TPM 1-Qtr"/>
      <sheetName val="TPM Tot"/>
      <sheetName val="ICVBreakDown"/>
      <sheetName val="StdMarginQtrReg"/>
      <sheetName val="StdMarginRegQtr"/>
      <sheetName val="SalesByRegnByQtr"/>
      <sheetName val="SalesByQtrByRegn"/>
      <sheetName val="Summary"/>
      <sheetName val="Summary Q1"/>
      <sheetName val="Summary Q2"/>
      <sheetName val="Summary Q3"/>
      <sheetName val="Summary Q4"/>
      <sheetName val="References"/>
      <sheetName val="Summary a"/>
      <sheetName val="SalesQtrReg Global Feb-05"/>
      <sheetName val="Region Sumry GEMSA Feb-05 (4)"/>
      <sheetName val="Region Sumry GEMSE Feb-05 (4)"/>
      <sheetName val="Region Sumry GEMSAM Feb-05 (4)"/>
      <sheetName val="Region Sumry GEMSA Feb-05 (3)"/>
      <sheetName val="Region Sumry GEMSE Feb-05 (3)"/>
      <sheetName val="Region Sumry GEMSAM Feb-05 (3)"/>
      <sheetName val="Region Sumry GEMSA Feb-05 (2)"/>
      <sheetName val="Region Sumry GEMSE Feb-05 (2)"/>
      <sheetName val="Region Sumry GEMSAM Feb-05 (2)"/>
      <sheetName val="Region Sumry GEMSA Feb-05"/>
      <sheetName val="Region Sumry GEMSE Feb-05"/>
      <sheetName val="Region Sumry GEMSAM Feb-05"/>
      <sheetName val="SalesQtrReg GEMSA Feb-05"/>
      <sheetName val="SalesQtrReg GEMSE Feb-05"/>
      <sheetName val="SalesQtrReg GEMSAM Feb-05"/>
      <sheetName val="SalesQtrReg ROA Feb-05"/>
      <sheetName val="SalesQtrReg Japan Feb-05"/>
      <sheetName val="SalesQtrReg Res Feb-05"/>
      <sheetName val="SalesQtrReg Canada Feb-05"/>
      <sheetName val="SalesQtrReg Lat Feb-05"/>
      <sheetName val="SalesQtrReg USA Feb-05"/>
      <sheetName val="CompSales"/>
      <sheetName val="CAndDemo"/>
      <sheetName val="PricesPSIG"/>
      <sheetName val="PricesComp"/>
      <sheetName val="Inventory"/>
      <sheetName val="PSIGSales"/>
      <sheetName val="PSIGDetail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WIPRO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4">
          <cell r="C4" t="str">
            <v>'SalesQtrReg Global Feb-05'</v>
          </cell>
        </row>
        <row r="10">
          <cell r="C10" t="str">
            <v>'SalesQtrReg Lat Feb-05'</v>
          </cell>
        </row>
        <row r="11">
          <cell r="C11" t="str">
            <v>'SalesQtrReg Canada Feb-05'</v>
          </cell>
        </row>
        <row r="14">
          <cell r="C14" t="str">
            <v>'Region Sumry GEMSAM Feb-05'</v>
          </cell>
        </row>
        <row r="15">
          <cell r="C15" t="str">
            <v>'Region Sumry GEMSAM Feb-05 (2)'</v>
          </cell>
        </row>
        <row r="16">
          <cell r="C16" t="str">
            <v>'Region Sumry GEMSAM Feb-05 (3)'</v>
          </cell>
        </row>
        <row r="17">
          <cell r="C17" t="str">
            <v>'Region Sumry GEMSAM Feb-05 (4)'</v>
          </cell>
        </row>
        <row r="19">
          <cell r="C19" t="str">
            <v>'Region Sumry GEMSE Feb-05'</v>
          </cell>
        </row>
        <row r="20">
          <cell r="C20" t="str">
            <v>'Region Sumry GEMSE Feb-05 (2)'</v>
          </cell>
        </row>
        <row r="21">
          <cell r="C21" t="str">
            <v>'Region Sumry GEMSE Feb-05 (3)'</v>
          </cell>
        </row>
        <row r="22">
          <cell r="C22" t="str">
            <v>'Region Sumry GEMSE Feb-05 (4)'</v>
          </cell>
        </row>
        <row r="24">
          <cell r="C24" t="str">
            <v>'Region Sumry GEMSA Feb-05'</v>
          </cell>
        </row>
        <row r="25">
          <cell r="C25" t="str">
            <v>'Region Sumry GEMSA Feb-05 (2)'</v>
          </cell>
        </row>
        <row r="26">
          <cell r="C26" t="str">
            <v>'Region Sumry GEMSA Feb-05 (3)'</v>
          </cell>
        </row>
        <row r="27">
          <cell r="C27" t="str">
            <v>'Region Sumry GEMSA Feb-05 (4)'</v>
          </cell>
        </row>
        <row r="30">
          <cell r="G30">
            <v>503</v>
          </cell>
        </row>
        <row r="35">
          <cell r="G35">
            <v>236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lRoutines"/>
      <sheetName val="Cover"/>
      <sheetName val="ProdGrouped"/>
      <sheetName val="TPM 1-Qtr"/>
      <sheetName val="TPM Tot"/>
      <sheetName val="ICVBreakDown"/>
      <sheetName val="StdMarginQtrReg"/>
      <sheetName val="StdMarginRegQtr"/>
      <sheetName val="SalesByRegnByQtr"/>
      <sheetName val="SalesByQtrByRegn"/>
      <sheetName val="CompSales"/>
      <sheetName val="CAndDemo"/>
      <sheetName val="PricesPSIG"/>
      <sheetName val="PricesComp"/>
      <sheetName val="Inventory"/>
      <sheetName val="PSIGSale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DR95CFA '01"/>
      <sheetName val="Standard Doc."/>
      <sheetName val="Table of Contents"/>
      <sheetName val="#1 Freq. Audit Checklist"/>
      <sheetName val="#2b Engine OH WOs"/>
      <sheetName val="#2c Engine OH Part #'s"/>
      <sheetName val="#3 Part Number Tieout"/>
      <sheetName val="#4 Data Quality Assessment"/>
      <sheetName val="#5 Modeling Method"/>
      <sheetName val="#5b Age Based Data"/>
      <sheetName val="#6 Loco Count "/>
      <sheetName val="#7 Analysis Group Summary"/>
      <sheetName val="#8 Crow Data Validation"/>
      <sheetName val="#9a GEVO W tables"/>
      <sheetName val="Tier Status Check"/>
      <sheetName val="GEVO TD"/>
      <sheetName val="#9d GEVO MC set-up"/>
      <sheetName val="#9b GEVO W"/>
      <sheetName val="#9c EVO MC Loco tie out"/>
      <sheetName val="#9a) Weibull Validations (2)"/>
      <sheetName val="GEVO MC"/>
      <sheetName val="9b) FDL MC Loco tie out (2)"/>
      <sheetName val="#9a) Weibull Validations (3)"/>
      <sheetName val="Number of locos"/>
      <sheetName val="Sheet3"/>
      <sheetName val="#2a SAS Data 2005 - 4_1_12"/>
      <sheetName val="FDL MC set-up"/>
      <sheetName val="FDL W"/>
      <sheetName val="loco config - sorted on FDL"/>
      <sheetName val="Overhaul Calculations"/>
      <sheetName val="LSP-36-37862"/>
      <sheetName val="Point-in-Time"/>
      <sheetName val="SAS 31-Mar-12"/>
      <sheetName val="3YA Pivot"/>
      <sheetName val="loco config - sorted on EVO"/>
      <sheetName val="#9a) Weibull Validations"/>
      <sheetName val="#10) running Maintenance"/>
      <sheetName val="#11) 3 Year Average"/>
      <sheetName val="#12) Proposed Scenario Details"/>
      <sheetName val="#13) Sanity check"/>
      <sheetName val="#14 Part splits validation"/>
      <sheetName val="#14) CY Actual Validation"/>
      <sheetName val="Back-up"/>
      <sheetName val="Doors RM - 072612"/>
      <sheetName val="Doors OH - 072612"/>
      <sheetName val="Back up (did not use) ---&gt;"/>
      <sheetName val="# 2a Pivot of prelim scrub."/>
      <sheetName val="Quarter Lookup"/>
      <sheetName val="Sheet5"/>
    </sheetNames>
    <sheetDataSet>
      <sheetData sheetId="0" refreshError="1"/>
      <sheetData sheetId="1"/>
      <sheetData sheetId="2"/>
      <sheetData sheetId="3"/>
      <sheetData sheetId="4"/>
      <sheetData sheetId="5"/>
      <sheetData sheetId="6"/>
      <sheetData sheetId="7" refreshError="1">
        <row r="1">
          <cell r="A1" t="str">
            <v>&lt;Qtr/Yr&gt;</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ow r="1">
          <cell r="A1" t="str">
            <v>#9 Weibull Data Validation</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Base Cost"/>
      <sheetName val="Base Cost Details"/>
      <sheetName val="Current Year to Date"/>
      <sheetName val="US Dist P&amp;L Summary"/>
      <sheetName val="Lunar P&amp;L"/>
      <sheetName val="FX"/>
      <sheetName val="Total Asia"/>
      <sheetName val="Volume and Price Calc"/>
      <sheetName val="Walk OP"/>
      <sheetName val="Walk PYa"/>
      <sheetName val="Walk PQ"/>
      <sheetName val="HQ"/>
      <sheetName val="Region"/>
      <sheetName val="Japan"/>
      <sheetName val="China"/>
      <sheetName val="India"/>
      <sheetName val="Korea"/>
      <sheetName val="ANZ"/>
      <sheetName val="SEA"/>
      <sheetName val="Taiwan"/>
      <sheetName val="S&amp;I Sum"/>
      <sheetName val="Manufacturing Variance"/>
      <sheetName val="Asia Summary"/>
      <sheetName val="TPM Tot"/>
      <sheetName val="StdMarginRegQtr"/>
    </sheetNames>
    <sheetDataSet>
      <sheetData sheetId="0" refreshError="1"/>
      <sheetData sheetId="1" refreshError="1"/>
      <sheetData sheetId="2" refreshError="1"/>
      <sheetData sheetId="3" refreshError="1"/>
      <sheetData sheetId="4" refreshError="1"/>
      <sheetData sheetId="5" refreshError="1"/>
      <sheetData sheetId="6" refreshError="1">
        <row r="1">
          <cell r="B1">
            <v>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lRoutines"/>
      <sheetName val="TPM 1-Qtr"/>
      <sheetName val="TPM Tot"/>
      <sheetName val="ICVBreakDown"/>
      <sheetName val="StdMarginQtrReg"/>
      <sheetName val="StdMarginRegQtr"/>
      <sheetName val="SalesByRegnByQtr"/>
      <sheetName val="SalesByQtrByRegn"/>
      <sheetName val="ty sales by pole"/>
      <sheetName val="1Q sales by pole"/>
      <sheetName val="2Q sales by pole"/>
      <sheetName val="3Q sales by pole"/>
      <sheetName val="4Q sales by pole"/>
      <sheetName val="Global Sales"/>
      <sheetName val="GEMSA sales"/>
      <sheetName val="GEMSE sales"/>
      <sheetName val="GEMSAM sales"/>
      <sheetName val="Canada sales"/>
      <sheetName val="Latin Americas sales"/>
      <sheetName val="US sales"/>
      <sheetName val="CompSales"/>
      <sheetName val="CAndDemo"/>
      <sheetName val="PricesPSIG"/>
      <sheetName val="PricesComp"/>
      <sheetName val="Inventory"/>
      <sheetName val="PSIGSales"/>
      <sheetName val="CompProduction"/>
      <sheetName val="SalesByPole"/>
      <sheetName val="ShipmentsByPole"/>
      <sheetName val="IOPlan"/>
      <sheetName val="BlockISales"/>
      <sheetName val="InternalSales"/>
      <sheetName val="ForecastCompModalities"/>
      <sheetName val="GlobalPSIPlanSummary"/>
      <sheetName val="GlobalInventoryOrSales"/>
      <sheetName val="GlobalInternalSales"/>
      <sheetName val="SalesByRegionWithDelta"/>
      <sheetName val="GlobalSAndIByPole"/>
      <sheetName val="F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4">
          <cell r="D4" t="str">
            <v>Q ($M)</v>
          </cell>
          <cell r="F4" t="str">
            <v>Q ($M)</v>
          </cell>
          <cell r="H4" t="str">
            <v>Q ($M)</v>
          </cell>
          <cell r="J4" t="str">
            <v>Q ($M)</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Plan"/>
      <sheetName val="FX"/>
    </sheetNames>
    <sheetDataSet>
      <sheetData sheetId="0" refreshError="1">
        <row r="4">
          <cell r="D4" t="str">
            <v>Q ($M)</v>
          </cell>
          <cell r="F4" t="str">
            <v>Q ($M)</v>
          </cell>
          <cell r="H4" t="str">
            <v>Q ($M)</v>
          </cell>
          <cell r="J4" t="str">
            <v>Q ($M)</v>
          </cell>
        </row>
      </sheetData>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d Total Year SII"/>
      <sheetName val="iBased 1Q SII"/>
      <sheetName val="iBased 2Q SII"/>
      <sheetName val="iBased 3Q SII"/>
      <sheetName val="iBased 4Q SII "/>
      <sheetName val="Orders2004"/>
      <sheetName val="Sales2004"/>
      <sheetName val="TL04 I Based"/>
      <sheetName val="iBased P&amp;L"/>
      <sheetName val="Sales &amp; CM HW &amp; Svc"/>
      <sheetName val="Orders Timing"/>
      <sheetName val="IBased Smart Display Heads"/>
      <sheetName val="Current Heads"/>
      <sheetName val="iBased Labor Costed"/>
      <sheetName val="2004 VCP Proj Deck"/>
      <sheetName val="Functional Budget"/>
      <sheetName val="Sheet1"/>
      <sheetName val="F8"/>
      <sheetName val="IO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10310X"/>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10310X detail"/>
      <sheetName val="10310X Pivot"/>
      <sheetName val="Account Rec Summary"/>
      <sheetName val="Supplemental Info"/>
      <sheetName val="24084-23475"/>
      <sheetName val="Summary Recs"/>
      <sheetName val="VLM"/>
      <sheetName val="Workings 0102"/>
      <sheetName val="GL BAl. Details"/>
      <sheetName val="PopCache"/>
      <sheetName val="Business Summary Reports"/>
      <sheetName val="customer"/>
      <sheetName val="References"/>
      <sheetName val="Header"/>
      <sheetName val="10-24 Bal Sheet"/>
      <sheetName val="18. Segment Summary"/>
      <sheetName val="5. Key Metrics QTR VPY "/>
      <sheetName val="Inventory Est June05_G"/>
      <sheetName val="DR4"/>
      <sheetName val="EXH K-1982 base (unshift) 3724"/>
      <sheetName val="EXH K-1982 base (shifted) 3724"/>
      <sheetName val="EXH L-1982 base (unshift) 3724"/>
      <sheetName val="EXH L-1982 base (shifted) 3724"/>
      <sheetName val="EXH M-1982 base (unshift) 3724"/>
      <sheetName val="EXH M-1982 base (shifted) 3724"/>
      <sheetName val="FUELS"/>
      <sheetName val="IND COMM"/>
      <sheetName val="METALS"/>
      <sheetName val="SIC3724 RATE"/>
      <sheetName val="SIC3724 INDEX"/>
      <sheetName val="WIP Apr"/>
      <sheetName val="New FC Pivot Table"/>
      <sheetName val="Salary Details"/>
      <sheetName val="Amortizations - Fixed"/>
      <sheetName val="Pro Forma"/>
      <sheetName val="DATA - INCOME STATEMENTSII"/>
      <sheetName val="INFO_0703"/>
      <sheetName val="#REF"/>
      <sheetName val="PMSTABLE"/>
      <sheetName val="ofa dump"/>
      <sheetName val="Corp MARS COA"/>
      <sheetName val="Partnership Split"/>
      <sheetName val="Navigation_Page"/>
      <sheetName val="Reconciliation_Page"/>
      <sheetName val="00_-_Parent"/>
      <sheetName val="20_-_GEAE_Tech"/>
      <sheetName val="30_-_Service"/>
      <sheetName val="80_-_GEII"/>
      <sheetName val="GA_-_Miami"/>
      <sheetName val="GN_-_Dallas"/>
      <sheetName val="GP_-_McAllen"/>
      <sheetName val="T0_-_Spares"/>
      <sheetName val="U0_-_Onwing"/>
      <sheetName val="10310X_detail"/>
      <sheetName val="10310X_Pivot"/>
      <sheetName val="Account_Rec_Summary"/>
      <sheetName val="Supplemental_Info"/>
      <sheetName val="Summary_Recs"/>
      <sheetName val="Workings_0102"/>
      <sheetName val="GL_BAl__Details"/>
      <sheetName val="Business_Summary_Reports"/>
      <sheetName val="Sheet1"/>
      <sheetName val="AR reconciliation - May 02"/>
      <sheetName val="Summary Def Costs"/>
      <sheetName val="OFA EXPORT"/>
      <sheetName val="MOR Rate"/>
      <sheetName val="xMark6OS"/>
      <sheetName val="Power &amp; Fuel (S)"/>
      <sheetName val="A"/>
      <sheetName val="Reserve Walk"/>
      <sheetName val="Assumptions"/>
      <sheetName val="LINK GAP"/>
      <sheetName val="LINK MOR"/>
      <sheetName val="SOOURCE"/>
      <sheetName val="Original Eagle JE"/>
      <sheetName val="Parameter"/>
      <sheetName val="IFS NBV"/>
      <sheetName val="Variables"/>
      <sheetName val="MACRO1"/>
      <sheetName val="2002 adjustments"/>
      <sheetName val="INPC"/>
      <sheetName val="EXPENSE"/>
      <sheetName val="Svcs0804"/>
      <sheetName val="Forwards OP"/>
      <sheetName val="pl"/>
      <sheetName val="PL_Scenario"/>
      <sheetName val="FINAL"/>
      <sheetName val="Rates - 01"/>
      <sheetName val="Controlsheet"/>
      <sheetName val="APRIL special YTD"/>
      <sheetName val="Deal Name"/>
      <sheetName val="ubas_credsvc"/>
      <sheetName val="DataInput"/>
      <sheetName val="tbl_interest"/>
      <sheetName val="@TASK535_847"/>
      <sheetName val="P&amp;L"/>
      <sheetName val="Input"/>
      <sheetName val="Pac Ext"/>
      <sheetName val="UK"/>
      <sheetName val="SalaryData"/>
      <sheetName val="Lookup drop down Sheet"/>
      <sheetName val="February"/>
      <sheetName val="Hidden"/>
      <sheetName val="fa"/>
      <sheetName val="Forex"/>
      <sheetName val="PD Cause"/>
      <sheetName val="Final HU TB Jun 2002"/>
      <sheetName val="BlockISales"/>
      <sheetName val="Overview"/>
      <sheetName val="Estimate"/>
      <sheetName val="Inflation"/>
      <sheetName val="Appendix-B1"/>
      <sheetName val="Appendix-B2"/>
      <sheetName val="Working notes-Cash Flow"/>
      <sheetName val="Total Cons Marketing"/>
      <sheetName val="1월"/>
      <sheetName val="JAN"/>
      <sheetName val="JUN"/>
      <sheetName val="TOT"/>
      <sheetName val="table"/>
      <sheetName val="Holidays"/>
      <sheetName val="Waterfall"/>
      <sheetName val="Emp Adv "/>
      <sheetName val="Down-Input"/>
      <sheetName val="Assumption"/>
      <sheetName val="1J5199TB"/>
      <sheetName val="133599TB "/>
      <sheetName val="Navigation_Page1"/>
      <sheetName val="Reconciliation_Page1"/>
      <sheetName val="00_-_Parent1"/>
      <sheetName val="20_-_GEAE_Tech1"/>
      <sheetName val="30_-_Service1"/>
      <sheetName val="80_-_GEII1"/>
      <sheetName val="GA_-_Miami1"/>
      <sheetName val="GN_-_Dallas1"/>
      <sheetName val="GP_-_McAllen1"/>
      <sheetName val="T0_-_Spares1"/>
      <sheetName val="U0_-_Onwing1"/>
      <sheetName val="10310X_detail1"/>
      <sheetName val="10310X_Pivot1"/>
      <sheetName val="Account_Rec_Summary1"/>
      <sheetName val="Supplemental_Info1"/>
      <sheetName val="Summary_Recs1"/>
      <sheetName val="Workings_01021"/>
      <sheetName val="GL_BAl__Details1"/>
      <sheetName val="Business_Summary_Reports1"/>
      <sheetName val="10-24_Bal_Sheet"/>
      <sheetName val="18__Segment_Summary"/>
      <sheetName val="5__Key_Metrics_QTR_VPY_"/>
      <sheetName val="New_FC_Pivot_Table"/>
      <sheetName val="Amortizations_-_Fixed"/>
      <sheetName val="Pro_Forma"/>
      <sheetName val="DATA_-_INCOME_STATEMENTSII"/>
      <sheetName val="Salary_Details"/>
      <sheetName val="Power_&amp;_Fuel_(S)"/>
      <sheetName val="ofa_dump"/>
      <sheetName val="Corp_MARS_COA"/>
      <sheetName val="Partnership_Split"/>
      <sheetName val="Reserve_Walk"/>
      <sheetName val="OFA_EXPORT"/>
      <sheetName val="MOR_Rate"/>
      <sheetName val="Rates_-_01"/>
      <sheetName val="LINK_GAP"/>
      <sheetName val="LINK_MOR"/>
      <sheetName val="AR_reconciliation_-_May_02"/>
      <sheetName val="Original_Eagle_JE"/>
      <sheetName val="Pac_Ext"/>
      <sheetName val="WIP_Apr"/>
      <sheetName val="Forwards_OP"/>
      <sheetName val="IFS_NBV"/>
      <sheetName val="2002_adjustments"/>
      <sheetName val="Summary_Def_Costs"/>
      <sheetName val="APRIL_special_YTD"/>
      <sheetName val="Deal_Name"/>
      <sheetName val="Working_notes-Cash_Flow"/>
      <sheetName val="Emp_Adv_"/>
      <sheetName val="Inventory_Est_June05_G"/>
      <sheetName val="PD_Cause"/>
      <sheetName val="Final_HU_TB_Jun_2002"/>
      <sheetName val="Lookup_drop_down_Sheet"/>
      <sheetName val="Total_Cons_Marketing"/>
      <sheetName val="99 Plan"/>
      <sheetName val="1999"/>
      <sheetName val="ND "/>
      <sheetName val="Liabilities Assumptions"/>
      <sheetName val="表21 净利润调节表"/>
      <sheetName val="ValTables"/>
      <sheetName val="Monthly Quarterly"/>
      <sheetName val="PS02"/>
      <sheetName val="2Q03_Oracle_Data_v2"/>
      <sheetName val="Acsformat"/>
      <sheetName val="Customer Details"/>
      <sheetName val="IS EQPT"/>
      <sheetName val="PSI"/>
      <sheetName val="Currency code"/>
      <sheetName val="Letter"/>
      <sheetName val="mapping"/>
    </sheetNames>
    <sheetDataSet>
      <sheetData sheetId="0"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GE CAPITAL TRANSPORTATION FINANCIAL SERVICES LTD</v>
          </cell>
        </row>
      </sheetData>
      <sheetData sheetId="18"/>
      <sheetData sheetId="19"/>
      <sheetData sheetId="20">
        <row r="1">
          <cell r="A1" t="str">
            <v>Acct #</v>
          </cell>
        </row>
      </sheetData>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sheetName val="Summary"/>
      <sheetName val="Detail"/>
      <sheetName val="Rates"/>
      <sheetName val="Total PBM"/>
    </sheetNames>
    <sheetDataSet>
      <sheetData sheetId="0"/>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mis. check"/>
      <sheetName val="Owners"/>
      <sheetName val=" BC SUMMARY 2003"/>
      <sheetName val=" BC SUMMARY 2002"/>
      <sheetName val="Allocation"/>
      <sheetName val="Total by Function QSplit"/>
      <sheetName val="Total by Function Walk"/>
      <sheetName val="Total by Function Walk (2)"/>
      <sheetName val="Total by Function by pole"/>
      <sheetName val="Total by Function tgt"/>
      <sheetName val="Total GEMS  roll-up GM Pool"/>
      <sheetName val="Total GEMS "/>
      <sheetName val="Total by Function C&amp;B Walk"/>
      <sheetName val="Total by Function All Other Exp"/>
      <sheetName val="Total by Function GW"/>
      <sheetName val="Total by Function HeadsWalk"/>
      <sheetName val="GSC"/>
      <sheetName val="GCO"/>
      <sheetName val="GCA"/>
      <sheetName val="GTO"/>
      <sheetName val="GTC"/>
      <sheetName val="GTC OEC"/>
      <sheetName val="Total GPC"/>
      <sheetName val="Upst. mktg CT"/>
      <sheetName val="Upst. mktg MR"/>
      <sheetName val="Upst. mktg XRay"/>
      <sheetName val="Upst. mktg SAVI"/>
      <sheetName val="Global US"/>
      <sheetName val="Global IIS"/>
      <sheetName val="Upst. mktg Nuc.Pet"/>
      <sheetName val="Total Modalities"/>
      <sheetName val="Global Admin"/>
      <sheetName val="Global Legal"/>
      <sheetName val="Global Quality"/>
      <sheetName val="Global Finance"/>
      <sheetName val="Global HR"/>
      <sheetName val="Global BD"/>
      <sheetName val="Global Funding"/>
      <sheetName val="Total Support"/>
      <sheetName val="Global Svcs"/>
      <sheetName val="GPO"/>
      <sheetName val="eIT"/>
      <sheetName val="Software Amort"/>
      <sheetName val="Total Other"/>
      <sheetName val="OEC GM"/>
      <sheetName val="GEMSIT GM"/>
      <sheetName val="Group Adjs"/>
      <sheetName val="BC template"/>
      <sheetName val="Menu"/>
      <sheetName val="Current Heads"/>
    </sheetNames>
    <sheetDataSet>
      <sheetData sheetId="0"/>
      <sheetData sheetId="1"/>
      <sheetData sheetId="2"/>
      <sheetData sheetId="3"/>
      <sheetData sheetId="4"/>
      <sheetData sheetId="5" refreshError="1">
        <row r="4">
          <cell r="C4" t="str">
            <v>Total By Function</v>
          </cell>
        </row>
        <row r="5">
          <cell r="S5" t="str">
            <v xml:space="preserve"> </v>
          </cell>
          <cell r="AC5" t="str">
            <v>SII 2003 Quarterly Split</v>
          </cell>
          <cell r="AH5" t="str">
            <v>SII 2003 Quarterly Split</v>
          </cell>
          <cell r="AM5" t="str">
            <v>SII 2003 Quarterly Split</v>
          </cell>
          <cell r="AR5" t="str">
            <v>SII 2003 Quarterly Split</v>
          </cell>
          <cell r="AV5" t="str">
            <v>SII 2003 Quarterly Split</v>
          </cell>
        </row>
        <row r="6">
          <cell r="C6" t="str">
            <v>All US$ In Thousands Base Costs</v>
          </cell>
          <cell r="E6" t="str">
            <v>2001 TY AS LEDGER</v>
          </cell>
          <cell r="F6" t="str">
            <v>2002 TY Estimate</v>
          </cell>
          <cell r="G6" t="str">
            <v>V %</v>
          </cell>
          <cell r="H6" t="str">
            <v>Acq. back out</v>
          </cell>
          <cell r="I6" t="str">
            <v>2002 TY w/o acq.</v>
          </cell>
          <cell r="J6" t="str">
            <v>V % w/o Acq</v>
          </cell>
          <cell r="L6" t="str">
            <v>Acq.</v>
          </cell>
          <cell r="M6" t="str">
            <v>EOP/Infl</v>
          </cell>
          <cell r="N6" t="str">
            <v>Growth</v>
          </cell>
          <cell r="O6" t="str">
            <v>Digitization benefit</v>
          </cell>
          <cell r="P6" t="str">
            <v>Digitization Costs</v>
          </cell>
          <cell r="Q6" t="str">
            <v>Unusuals</v>
          </cell>
          <cell r="R6" t="str">
            <v>Other</v>
          </cell>
          <cell r="S6" t="str">
            <v>FX</v>
          </cell>
          <cell r="T6" t="str">
            <v>V$</v>
          </cell>
          <cell r="U6" t="str">
            <v>2003 TY</v>
          </cell>
          <cell r="W6" t="str">
            <v>V %</v>
          </cell>
          <cell r="X6" t="str">
            <v>V % w/o acq</v>
          </cell>
          <cell r="Z6" t="str">
            <v>Comments</v>
          </cell>
          <cell r="AB6" t="str">
            <v>1Q '02</v>
          </cell>
          <cell r="AC6" t="str">
            <v>1Q'02 (roll-up)</v>
          </cell>
          <cell r="AD6" t="str">
            <v>1Q'03</v>
          </cell>
          <cell r="AE6" t="str">
            <v>V %</v>
          </cell>
          <cell r="AG6" t="str">
            <v>2Q '02</v>
          </cell>
          <cell r="AH6" t="str">
            <v>2Q'02 (roll-up)</v>
          </cell>
          <cell r="AI6" t="str">
            <v>2Q'03</v>
          </cell>
          <cell r="AJ6" t="str">
            <v>V %</v>
          </cell>
          <cell r="AL6" t="str">
            <v>3Q '02</v>
          </cell>
          <cell r="AM6" t="str">
            <v>3Q'02 (roll-up)</v>
          </cell>
          <cell r="AN6" t="str">
            <v>3Q'03</v>
          </cell>
          <cell r="AO6" t="str">
            <v>V %</v>
          </cell>
          <cell r="AQ6" t="str">
            <v>4Q '02</v>
          </cell>
          <cell r="AR6" t="str">
            <v>4Q'02 (roll-up)</v>
          </cell>
          <cell r="AS6" t="str">
            <v>4Q'03</v>
          </cell>
          <cell r="AT6" t="str">
            <v>V %</v>
          </cell>
          <cell r="AV6" t="str">
            <v>TY 2002</v>
          </cell>
          <cell r="AW6" t="str">
            <v>TY 2003</v>
          </cell>
          <cell r="AX6" t="str">
            <v>V %</v>
          </cell>
        </row>
        <row r="7">
          <cell r="H7" t="str">
            <v>Enter neg</v>
          </cell>
        </row>
        <row r="8">
          <cell r="C8" t="str">
            <v>GSC</v>
          </cell>
          <cell r="E8">
            <v>0</v>
          </cell>
          <cell r="F8">
            <v>0</v>
          </cell>
          <cell r="G8" t="str">
            <v>-%</v>
          </cell>
          <cell r="H8">
            <v>0</v>
          </cell>
          <cell r="I8">
            <v>0</v>
          </cell>
          <cell r="J8" t="str">
            <v>-%</v>
          </cell>
          <cell r="L8">
            <v>0</v>
          </cell>
          <cell r="M8">
            <v>0</v>
          </cell>
          <cell r="N8">
            <v>0</v>
          </cell>
          <cell r="O8">
            <v>0</v>
          </cell>
          <cell r="P8">
            <v>0</v>
          </cell>
          <cell r="Q8">
            <v>0</v>
          </cell>
          <cell r="R8">
            <v>0</v>
          </cell>
          <cell r="S8">
            <v>0</v>
          </cell>
          <cell r="T8">
            <v>0</v>
          </cell>
          <cell r="U8">
            <v>0</v>
          </cell>
          <cell r="V8"/>
          <cell r="W8" t="str">
            <v>-%</v>
          </cell>
          <cell r="X8" t="str">
            <v>-%</v>
          </cell>
          <cell r="AB8">
            <v>33759</v>
          </cell>
          <cell r="AC8">
            <v>34605.644095034018</v>
          </cell>
          <cell r="AD8">
            <v>36234.724868676567</v>
          </cell>
          <cell r="AE8">
            <v>7.3335254855788623E-2</v>
          </cell>
          <cell r="AG8">
            <v>31776</v>
          </cell>
          <cell r="AH8">
            <v>32570.788293637823</v>
          </cell>
          <cell r="AI8">
            <v>36564.455136701465</v>
          </cell>
          <cell r="AJ8">
            <v>0.15069408159307218</v>
          </cell>
          <cell r="AL8">
            <v>31920</v>
          </cell>
          <cell r="AM8">
            <v>33845.301515588042</v>
          </cell>
          <cell r="AN8">
            <v>37224.77199810373</v>
          </cell>
          <cell r="AO8">
            <v>0.16618959893808682</v>
          </cell>
          <cell r="AQ8">
            <v>32200.000000000004</v>
          </cell>
          <cell r="AR8">
            <v>34299.971095034016</v>
          </cell>
          <cell r="AS8">
            <v>38297.759725850337</v>
          </cell>
          <cell r="AT8">
            <v>0.18937142005746366</v>
          </cell>
          <cell r="AV8">
            <v>129655</v>
          </cell>
          <cell r="AW8">
            <v>148321.71172933211</v>
          </cell>
          <cell r="AX8">
            <v>0.14397217021581965</v>
          </cell>
        </row>
        <row r="9">
          <cell r="C9" t="str">
            <v>GCO</v>
          </cell>
          <cell r="E9">
            <v>0</v>
          </cell>
          <cell r="F9">
            <v>0</v>
          </cell>
          <cell r="G9" t="str">
            <v>-%</v>
          </cell>
          <cell r="H9">
            <v>0</v>
          </cell>
          <cell r="I9">
            <v>0</v>
          </cell>
          <cell r="J9" t="str">
            <v>-%</v>
          </cell>
          <cell r="L9">
            <v>0</v>
          </cell>
          <cell r="M9">
            <v>0</v>
          </cell>
          <cell r="N9">
            <v>0</v>
          </cell>
          <cell r="O9">
            <v>0</v>
          </cell>
          <cell r="P9">
            <v>0</v>
          </cell>
          <cell r="Q9">
            <v>0</v>
          </cell>
          <cell r="R9">
            <v>0</v>
          </cell>
          <cell r="S9">
            <v>0</v>
          </cell>
          <cell r="T9">
            <v>0</v>
          </cell>
          <cell r="U9">
            <v>0</v>
          </cell>
          <cell r="V9"/>
          <cell r="W9" t="str">
            <v>-%</v>
          </cell>
          <cell r="X9" t="str">
            <v>-%</v>
          </cell>
          <cell r="AB9">
            <v>29291</v>
          </cell>
          <cell r="AC9">
            <v>29048.252789999999</v>
          </cell>
          <cell r="AD9">
            <v>33343.349627310548</v>
          </cell>
          <cell r="AE9">
            <v>0.13834794398656758</v>
          </cell>
          <cell r="AG9">
            <v>27431</v>
          </cell>
          <cell r="AH9">
            <v>27452.378376666667</v>
          </cell>
          <cell r="AI9">
            <v>33314.463738546365</v>
          </cell>
          <cell r="AJ9">
            <v>0.21448229151494158</v>
          </cell>
          <cell r="AL9">
            <v>27377</v>
          </cell>
          <cell r="AM9">
            <v>29313.191675199996</v>
          </cell>
          <cell r="AN9">
            <v>33692.945420840195</v>
          </cell>
          <cell r="AO9">
            <v>0.2307026124425684</v>
          </cell>
          <cell r="AQ9">
            <v>28800</v>
          </cell>
          <cell r="AR9">
            <v>29489.212992000001</v>
          </cell>
          <cell r="AS9">
            <v>34865.056530259026</v>
          </cell>
          <cell r="AT9">
            <v>0.21059224063399395</v>
          </cell>
          <cell r="AV9">
            <v>112899</v>
          </cell>
          <cell r="AW9">
            <v>135215.81531695614</v>
          </cell>
          <cell r="AX9">
            <v>0.19767061990767099</v>
          </cell>
        </row>
        <row r="10">
          <cell r="C10" t="str">
            <v>GCA</v>
          </cell>
          <cell r="E10">
            <v>0</v>
          </cell>
          <cell r="F10">
            <v>0</v>
          </cell>
          <cell r="G10" t="str">
            <v>-%</v>
          </cell>
          <cell r="H10">
            <v>0</v>
          </cell>
          <cell r="I10">
            <v>0</v>
          </cell>
          <cell r="J10" t="str">
            <v>-%</v>
          </cell>
          <cell r="L10">
            <v>0</v>
          </cell>
          <cell r="M10">
            <v>0</v>
          </cell>
          <cell r="N10">
            <v>0</v>
          </cell>
          <cell r="O10">
            <v>0</v>
          </cell>
          <cell r="P10">
            <v>0</v>
          </cell>
          <cell r="Q10">
            <v>0</v>
          </cell>
          <cell r="R10">
            <v>0</v>
          </cell>
          <cell r="S10">
            <v>0</v>
          </cell>
          <cell r="T10">
            <v>0</v>
          </cell>
          <cell r="U10">
            <v>0</v>
          </cell>
          <cell r="V10"/>
          <cell r="W10" t="str">
            <v>-%</v>
          </cell>
          <cell r="X10" t="str">
            <v>-%</v>
          </cell>
          <cell r="AB10">
            <v>5325</v>
          </cell>
          <cell r="AC10">
            <v>5369</v>
          </cell>
          <cell r="AD10">
            <v>7215.5</v>
          </cell>
          <cell r="AE10">
            <v>0.35502347417840374</v>
          </cell>
          <cell r="AG10">
            <v>4603</v>
          </cell>
          <cell r="AH10">
            <v>4604</v>
          </cell>
          <cell r="AI10">
            <v>7818.75</v>
          </cell>
          <cell r="AJ10">
            <v>0.6986204649141865</v>
          </cell>
          <cell r="AL10">
            <v>5223</v>
          </cell>
          <cell r="AM10">
            <v>5650</v>
          </cell>
          <cell r="AN10">
            <v>7356</v>
          </cell>
          <cell r="AO10">
            <v>0.40838598506605406</v>
          </cell>
          <cell r="AQ10">
            <v>6000</v>
          </cell>
          <cell r="AR10">
            <v>6362</v>
          </cell>
          <cell r="AS10">
            <v>7493.75</v>
          </cell>
          <cell r="AT10">
            <v>0.24895833333333339</v>
          </cell>
          <cell r="AV10">
            <v>21151</v>
          </cell>
          <cell r="AW10">
            <v>29884</v>
          </cell>
          <cell r="AX10">
            <v>0.412888279513971</v>
          </cell>
        </row>
        <row r="11">
          <cell r="C11" t="str">
            <v>GTO</v>
          </cell>
          <cell r="E11">
            <v>0</v>
          </cell>
          <cell r="F11">
            <v>0</v>
          </cell>
          <cell r="G11" t="str">
            <v>-%</v>
          </cell>
          <cell r="H11">
            <v>0</v>
          </cell>
          <cell r="I11">
            <v>0</v>
          </cell>
          <cell r="J11" t="str">
            <v>-%</v>
          </cell>
          <cell r="L11">
            <v>0</v>
          </cell>
          <cell r="M11">
            <v>0</v>
          </cell>
          <cell r="N11">
            <v>0</v>
          </cell>
          <cell r="O11">
            <v>0</v>
          </cell>
          <cell r="P11">
            <v>0</v>
          </cell>
          <cell r="Q11">
            <v>0</v>
          </cell>
          <cell r="R11">
            <v>0</v>
          </cell>
          <cell r="S11">
            <v>0</v>
          </cell>
          <cell r="T11">
            <v>0</v>
          </cell>
          <cell r="U11">
            <v>0</v>
          </cell>
          <cell r="V11"/>
          <cell r="W11" t="str">
            <v>-%</v>
          </cell>
          <cell r="X11" t="str">
            <v>-%</v>
          </cell>
          <cell r="AB11">
            <v>56626</v>
          </cell>
          <cell r="AC11">
            <v>57863</v>
          </cell>
          <cell r="AD11">
            <v>58866.884999999995</v>
          </cell>
          <cell r="AE11">
            <v>3.9573429166813723E-2</v>
          </cell>
          <cell r="AG11">
            <v>53624</v>
          </cell>
          <cell r="AH11">
            <v>54824</v>
          </cell>
          <cell r="AI11">
            <v>60068.25</v>
          </cell>
          <cell r="AJ11">
            <v>0.12017473519319699</v>
          </cell>
          <cell r="AL11">
            <v>56126</v>
          </cell>
          <cell r="AM11">
            <v>58200</v>
          </cell>
          <cell r="AN11">
            <v>60068.25</v>
          </cell>
          <cell r="AO11">
            <v>7.0239283041727552E-2</v>
          </cell>
          <cell r="AQ11">
            <v>57500</v>
          </cell>
          <cell r="AR11">
            <v>59149</v>
          </cell>
          <cell r="AS11">
            <v>61269.615000000005</v>
          </cell>
          <cell r="AT11">
            <v>6.5558521739130571E-2</v>
          </cell>
          <cell r="AV11">
            <v>223876</v>
          </cell>
          <cell r="AW11">
            <v>240273</v>
          </cell>
          <cell r="AX11">
            <v>7.3241437224177641E-2</v>
          </cell>
        </row>
        <row r="12">
          <cell r="C12" t="str">
            <v>GTC</v>
          </cell>
          <cell r="E12">
            <v>0</v>
          </cell>
          <cell r="F12">
            <v>0</v>
          </cell>
          <cell r="G12" t="str">
            <v>-%</v>
          </cell>
          <cell r="H12">
            <v>0</v>
          </cell>
          <cell r="I12">
            <v>0</v>
          </cell>
          <cell r="J12" t="str">
            <v>-%</v>
          </cell>
          <cell r="L12">
            <v>0</v>
          </cell>
          <cell r="M12">
            <v>0</v>
          </cell>
          <cell r="N12">
            <v>0</v>
          </cell>
          <cell r="O12">
            <v>0</v>
          </cell>
          <cell r="P12">
            <v>0</v>
          </cell>
          <cell r="Q12">
            <v>0</v>
          </cell>
          <cell r="R12">
            <v>0</v>
          </cell>
          <cell r="S12">
            <v>0</v>
          </cell>
          <cell r="T12">
            <v>0</v>
          </cell>
          <cell r="U12">
            <v>0</v>
          </cell>
          <cell r="V12"/>
          <cell r="W12" t="str">
            <v>-%</v>
          </cell>
          <cell r="X12" t="str">
            <v>-%</v>
          </cell>
          <cell r="AB12">
            <v>-210</v>
          </cell>
          <cell r="AC12">
            <v>-4510</v>
          </cell>
          <cell r="AD12">
            <v>1903</v>
          </cell>
          <cell r="AE12">
            <v>-10.061904761904762</v>
          </cell>
          <cell r="AG12">
            <v>1048</v>
          </cell>
          <cell r="AH12">
            <v>-7120</v>
          </cell>
          <cell r="AI12">
            <v>1163</v>
          </cell>
          <cell r="AJ12">
            <v>0.10973282442748089</v>
          </cell>
          <cell r="AL12">
            <v>1028</v>
          </cell>
          <cell r="AM12">
            <v>-1700</v>
          </cell>
          <cell r="AN12">
            <v>1623</v>
          </cell>
          <cell r="AO12">
            <v>0.57879377431906609</v>
          </cell>
          <cell r="AQ12">
            <v>700</v>
          </cell>
          <cell r="AR12">
            <v>-3040</v>
          </cell>
          <cell r="AS12">
            <v>-497</v>
          </cell>
          <cell r="AT12">
            <v>-1.71</v>
          </cell>
          <cell r="AV12">
            <v>2566</v>
          </cell>
          <cell r="AW12">
            <v>4192</v>
          </cell>
          <cell r="AX12">
            <v>0.63367108339828526</v>
          </cell>
        </row>
        <row r="13">
          <cell r="C13" t="str">
            <v>Total GPC</v>
          </cell>
          <cell r="E13">
            <v>0</v>
          </cell>
          <cell r="F13">
            <v>0</v>
          </cell>
          <cell r="G13" t="str">
            <v>-%</v>
          </cell>
          <cell r="H13">
            <v>0</v>
          </cell>
          <cell r="I13">
            <v>0</v>
          </cell>
          <cell r="J13" t="str">
            <v>-%</v>
          </cell>
          <cell r="L13">
            <v>0</v>
          </cell>
          <cell r="M13">
            <v>0</v>
          </cell>
          <cell r="N13">
            <v>0</v>
          </cell>
          <cell r="O13">
            <v>0</v>
          </cell>
          <cell r="P13">
            <v>0</v>
          </cell>
          <cell r="Q13">
            <v>0</v>
          </cell>
          <cell r="R13">
            <v>0</v>
          </cell>
          <cell r="S13">
            <v>0</v>
          </cell>
          <cell r="T13">
            <v>0</v>
          </cell>
          <cell r="U13">
            <v>0</v>
          </cell>
          <cell r="V13"/>
          <cell r="W13" t="str">
            <v>-%</v>
          </cell>
          <cell r="X13" t="str">
            <v>-%</v>
          </cell>
          <cell r="AB13">
            <v>124791</v>
          </cell>
          <cell r="AC13">
            <v>122375.89688503402</v>
          </cell>
          <cell r="AD13">
            <v>137563.4594959871</v>
          </cell>
          <cell r="AE13">
            <v>0.10235080651639228</v>
          </cell>
          <cell r="AG13">
            <v>118482</v>
          </cell>
          <cell r="AH13">
            <v>112331.16667030449</v>
          </cell>
          <cell r="AI13">
            <v>138928.91887524782</v>
          </cell>
          <cell r="AJ13">
            <v>0.17257405238979606</v>
          </cell>
          <cell r="AL13">
            <v>121674</v>
          </cell>
          <cell r="AM13">
            <v>125308.49319078804</v>
          </cell>
          <cell r="AN13">
            <v>139964.96741894394</v>
          </cell>
          <cell r="AO13">
            <v>0.15032765766674827</v>
          </cell>
          <cell r="AQ13">
            <v>125200</v>
          </cell>
          <cell r="AR13">
            <v>126260.18408703402</v>
          </cell>
          <cell r="AS13">
            <v>141429.18125610938</v>
          </cell>
          <cell r="AT13">
            <v>0.12962604837148062</v>
          </cell>
          <cell r="AV13">
            <v>490147</v>
          </cell>
          <cell r="AW13">
            <v>557886.52704628825</v>
          </cell>
          <cell r="AX13">
            <v>0.13820247200592517</v>
          </cell>
        </row>
        <row r="14">
          <cell r="C14" t="str">
            <v>Upstream Mktg CT</v>
          </cell>
          <cell r="E14">
            <v>0</v>
          </cell>
          <cell r="F14">
            <v>124.54166666666667</v>
          </cell>
          <cell r="G14" t="str">
            <v>-%</v>
          </cell>
          <cell r="H14">
            <v>0</v>
          </cell>
          <cell r="I14">
            <v>124.54166666666667</v>
          </cell>
          <cell r="J14" t="str">
            <v>-%</v>
          </cell>
          <cell r="L14">
            <v>0</v>
          </cell>
          <cell r="M14">
            <v>0</v>
          </cell>
          <cell r="N14">
            <v>0</v>
          </cell>
          <cell r="O14">
            <v>0</v>
          </cell>
          <cell r="P14">
            <v>0</v>
          </cell>
          <cell r="Q14">
            <v>0</v>
          </cell>
          <cell r="R14">
            <v>0</v>
          </cell>
          <cell r="S14">
            <v>0</v>
          </cell>
          <cell r="T14">
            <v>0</v>
          </cell>
          <cell r="U14">
            <v>0</v>
          </cell>
          <cell r="V14">
            <v>-124.54166666666667</v>
          </cell>
          <cell r="W14">
            <v>-1</v>
          </cell>
          <cell r="X14">
            <v>-1</v>
          </cell>
          <cell r="AB14">
            <v>1518</v>
          </cell>
          <cell r="AC14">
            <v>1566.3</v>
          </cell>
          <cell r="AD14">
            <v>1856.25</v>
          </cell>
          <cell r="AE14">
            <v>0.22282608695652173</v>
          </cell>
          <cell r="AG14">
            <v>1520</v>
          </cell>
          <cell r="AH14">
            <v>1522.2</v>
          </cell>
          <cell r="AI14">
            <v>1856.25</v>
          </cell>
          <cell r="AJ14">
            <v>0.22121710526315796</v>
          </cell>
          <cell r="AL14">
            <v>1623</v>
          </cell>
          <cell r="AM14">
            <v>1600</v>
          </cell>
          <cell r="AN14">
            <v>1856.25</v>
          </cell>
          <cell r="AO14">
            <v>0.14371534195933466</v>
          </cell>
          <cell r="AQ14">
            <v>1640</v>
          </cell>
          <cell r="AR14">
            <v>1882</v>
          </cell>
          <cell r="AS14">
            <v>1856.25</v>
          </cell>
          <cell r="AT14">
            <v>0.13185975609756095</v>
          </cell>
          <cell r="AV14">
            <v>6301</v>
          </cell>
          <cell r="AW14">
            <v>7425</v>
          </cell>
          <cell r="AX14">
            <v>0.17838438343120133</v>
          </cell>
        </row>
        <row r="15">
          <cell r="C15" t="str">
            <v>Upstream Mktg MR</v>
          </cell>
          <cell r="E15">
            <v>0</v>
          </cell>
          <cell r="F15">
            <v>0</v>
          </cell>
          <cell r="G15" t="str">
            <v>-%</v>
          </cell>
          <cell r="H15">
            <v>0</v>
          </cell>
          <cell r="I15">
            <v>0</v>
          </cell>
          <cell r="J15" t="str">
            <v>-%</v>
          </cell>
          <cell r="L15">
            <v>0</v>
          </cell>
          <cell r="M15">
            <v>0</v>
          </cell>
          <cell r="N15">
            <v>0</v>
          </cell>
          <cell r="O15">
            <v>0</v>
          </cell>
          <cell r="P15">
            <v>0</v>
          </cell>
          <cell r="Q15">
            <v>0</v>
          </cell>
          <cell r="R15">
            <v>0</v>
          </cell>
          <cell r="S15">
            <v>0</v>
          </cell>
          <cell r="T15">
            <v>0</v>
          </cell>
          <cell r="U15">
            <v>0</v>
          </cell>
          <cell r="V15"/>
          <cell r="W15" t="str">
            <v>-%</v>
          </cell>
          <cell r="X15" t="str">
            <v>-%</v>
          </cell>
          <cell r="AB15">
            <v>3823</v>
          </cell>
          <cell r="AC15">
            <v>3890</v>
          </cell>
          <cell r="AD15">
            <v>4680.25</v>
          </cell>
          <cell r="AE15">
            <v>0.22423489406225472</v>
          </cell>
          <cell r="AG15">
            <v>3912</v>
          </cell>
          <cell r="AH15">
            <v>3981</v>
          </cell>
          <cell r="AI15">
            <v>5246.25</v>
          </cell>
          <cell r="AJ15">
            <v>0.34106595092024539</v>
          </cell>
          <cell r="AL15">
            <v>4211</v>
          </cell>
          <cell r="AM15">
            <v>4283</v>
          </cell>
          <cell r="AN15">
            <v>5246.25</v>
          </cell>
          <cell r="AO15">
            <v>0.24584421752552843</v>
          </cell>
          <cell r="AQ15">
            <v>4240</v>
          </cell>
          <cell r="AR15">
            <v>4594</v>
          </cell>
          <cell r="AS15">
            <v>5812.25</v>
          </cell>
          <cell r="AT15">
            <v>0.37081367924528297</v>
          </cell>
          <cell r="AV15">
            <v>16186</v>
          </cell>
          <cell r="AW15">
            <v>20985</v>
          </cell>
          <cell r="AX15">
            <v>0.29649079451377736</v>
          </cell>
        </row>
        <row r="16">
          <cell r="C16" t="str">
            <v>Upstream Mktg Xray</v>
          </cell>
          <cell r="E16">
            <v>0</v>
          </cell>
          <cell r="F16">
            <v>0</v>
          </cell>
          <cell r="G16" t="str">
            <v>-%</v>
          </cell>
          <cell r="H16">
            <v>0</v>
          </cell>
          <cell r="I16">
            <v>0</v>
          </cell>
          <cell r="J16" t="str">
            <v>-%</v>
          </cell>
          <cell r="L16">
            <v>0</v>
          </cell>
          <cell r="M16">
            <v>0</v>
          </cell>
          <cell r="N16">
            <v>0</v>
          </cell>
          <cell r="O16">
            <v>0</v>
          </cell>
          <cell r="P16">
            <v>0</v>
          </cell>
          <cell r="Q16">
            <v>0</v>
          </cell>
          <cell r="R16">
            <v>0</v>
          </cell>
          <cell r="S16">
            <v>0</v>
          </cell>
          <cell r="T16">
            <v>0</v>
          </cell>
          <cell r="U16">
            <v>0</v>
          </cell>
          <cell r="V16"/>
          <cell r="W16" t="str">
            <v>-%</v>
          </cell>
          <cell r="X16" t="str">
            <v>-%</v>
          </cell>
          <cell r="AB16">
            <v>1198</v>
          </cell>
          <cell r="AC16">
            <v>1290.5394999999999</v>
          </cell>
          <cell r="AD16">
            <v>1453.8151499999999</v>
          </cell>
          <cell r="AE16">
            <v>0.21353518363939883</v>
          </cell>
          <cell r="AG16">
            <v>1263</v>
          </cell>
          <cell r="AH16">
            <v>1290.5394999999999</v>
          </cell>
          <cell r="AI16">
            <v>1453.8151499999999</v>
          </cell>
          <cell r="AJ16">
            <v>0.15108087885985744</v>
          </cell>
          <cell r="AL16">
            <v>1251</v>
          </cell>
          <cell r="AM16">
            <v>1290.5394999999999</v>
          </cell>
          <cell r="AN16">
            <v>1453.8151499999999</v>
          </cell>
          <cell r="AO16">
            <v>0.16212242206235006</v>
          </cell>
          <cell r="AQ16">
            <v>1300</v>
          </cell>
          <cell r="AR16">
            <v>1290.5394999999999</v>
          </cell>
          <cell r="AS16">
            <v>1453.8151499999999</v>
          </cell>
          <cell r="AT16">
            <v>0.11831934615384609</v>
          </cell>
          <cell r="AV16">
            <v>5012</v>
          </cell>
          <cell r="AW16">
            <v>5815.2605999999996</v>
          </cell>
          <cell r="AX16">
            <v>0.16026747805267361</v>
          </cell>
        </row>
        <row r="17">
          <cell r="C17" t="str">
            <v>Upstream Mktg SAVI</v>
          </cell>
          <cell r="E17">
            <v>0</v>
          </cell>
          <cell r="F17">
            <v>0</v>
          </cell>
          <cell r="G17" t="str">
            <v>-%</v>
          </cell>
          <cell r="H17">
            <v>0</v>
          </cell>
          <cell r="I17">
            <v>0</v>
          </cell>
          <cell r="J17" t="str">
            <v>-%</v>
          </cell>
          <cell r="L17">
            <v>0</v>
          </cell>
          <cell r="M17">
            <v>0</v>
          </cell>
          <cell r="N17">
            <v>0</v>
          </cell>
          <cell r="O17">
            <v>0</v>
          </cell>
          <cell r="P17">
            <v>0</v>
          </cell>
          <cell r="Q17">
            <v>0</v>
          </cell>
          <cell r="R17">
            <v>0</v>
          </cell>
          <cell r="S17">
            <v>0</v>
          </cell>
          <cell r="T17">
            <v>0</v>
          </cell>
          <cell r="U17">
            <v>0</v>
          </cell>
          <cell r="V17"/>
          <cell r="W17" t="str">
            <v>-%</v>
          </cell>
          <cell r="X17" t="str">
            <v>-%</v>
          </cell>
          <cell r="AB17">
            <v>502</v>
          </cell>
          <cell r="AC17">
            <v>534.00149999999996</v>
          </cell>
          <cell r="AD17">
            <v>777.09701250000012</v>
          </cell>
          <cell r="AE17">
            <v>0.54800201693227124</v>
          </cell>
          <cell r="AG17">
            <v>465</v>
          </cell>
          <cell r="AH17">
            <v>534.00149999999996</v>
          </cell>
          <cell r="AI17">
            <v>777.09701250000012</v>
          </cell>
          <cell r="AJ17">
            <v>0.6711763709677423</v>
          </cell>
          <cell r="AL17">
            <v>519</v>
          </cell>
          <cell r="AM17">
            <v>534.00149999999996</v>
          </cell>
          <cell r="AN17">
            <v>777.09701250000012</v>
          </cell>
          <cell r="AO17">
            <v>0.49729674855491357</v>
          </cell>
          <cell r="AQ17">
            <v>700</v>
          </cell>
          <cell r="AR17">
            <v>534.00149999999996</v>
          </cell>
          <cell r="AS17">
            <v>777.09701250000012</v>
          </cell>
          <cell r="AT17">
            <v>0.11013858928571452</v>
          </cell>
          <cell r="AV17">
            <v>2186</v>
          </cell>
          <cell r="AW17">
            <v>3108.3880500000005</v>
          </cell>
          <cell r="AX17">
            <v>0.42195244739249782</v>
          </cell>
        </row>
        <row r="18">
          <cell r="C18" t="str">
            <v>Global US</v>
          </cell>
          <cell r="E18">
            <v>0</v>
          </cell>
          <cell r="F18">
            <v>0</v>
          </cell>
          <cell r="G18" t="str">
            <v>-%</v>
          </cell>
          <cell r="H18">
            <v>0</v>
          </cell>
          <cell r="I18">
            <v>0</v>
          </cell>
          <cell r="J18" t="str">
            <v>-%</v>
          </cell>
          <cell r="L18">
            <v>0</v>
          </cell>
          <cell r="M18">
            <v>0</v>
          </cell>
          <cell r="N18">
            <v>0</v>
          </cell>
          <cell r="O18">
            <v>0</v>
          </cell>
          <cell r="P18">
            <v>0</v>
          </cell>
          <cell r="Q18">
            <v>0</v>
          </cell>
          <cell r="R18">
            <v>0</v>
          </cell>
          <cell r="S18">
            <v>0</v>
          </cell>
          <cell r="T18">
            <v>0</v>
          </cell>
          <cell r="U18">
            <v>0</v>
          </cell>
          <cell r="V18"/>
          <cell r="W18" t="str">
            <v>-%</v>
          </cell>
          <cell r="X18" t="str">
            <v>-%</v>
          </cell>
          <cell r="AB18">
            <v>54230</v>
          </cell>
          <cell r="AC18">
            <v>53536</v>
          </cell>
          <cell r="AD18">
            <v>65143.466686755666</v>
          </cell>
          <cell r="AE18">
            <v>0.20124408421087336</v>
          </cell>
          <cell r="AG18">
            <v>56588</v>
          </cell>
          <cell r="AH18">
            <v>57138</v>
          </cell>
          <cell r="AI18">
            <v>65143.466686755666</v>
          </cell>
          <cell r="AJ18">
            <v>0.15118870938636575</v>
          </cell>
          <cell r="AL18">
            <v>57252</v>
          </cell>
          <cell r="AM18">
            <v>60462</v>
          </cell>
          <cell r="AN18">
            <v>67250.120201675149</v>
          </cell>
          <cell r="AO18">
            <v>0.17463355344224052</v>
          </cell>
          <cell r="AQ18">
            <v>64000</v>
          </cell>
          <cell r="AR18">
            <v>66238</v>
          </cell>
          <cell r="AS18">
            <v>71463.427231514142</v>
          </cell>
          <cell r="AT18">
            <v>0.11661605049240853</v>
          </cell>
          <cell r="AV18">
            <v>232070</v>
          </cell>
          <cell r="AW18">
            <v>269000.48080670059</v>
          </cell>
          <cell r="AX18">
            <v>0.15913509202697718</v>
          </cell>
        </row>
        <row r="20">
          <cell r="C20" t="str">
            <v>Upst. Mktg FI</v>
          </cell>
          <cell r="E20">
            <v>0</v>
          </cell>
          <cell r="F20">
            <v>0</v>
          </cell>
          <cell r="G20" t="str">
            <v>-%</v>
          </cell>
          <cell r="H20">
            <v>0</v>
          </cell>
          <cell r="I20">
            <v>0</v>
          </cell>
          <cell r="J20" t="str">
            <v>-%</v>
          </cell>
          <cell r="L20">
            <v>0</v>
          </cell>
          <cell r="M20">
            <v>0</v>
          </cell>
          <cell r="N20">
            <v>0</v>
          </cell>
          <cell r="O20">
            <v>0</v>
          </cell>
          <cell r="P20">
            <v>0</v>
          </cell>
          <cell r="Q20">
            <v>0</v>
          </cell>
          <cell r="R20">
            <v>0</v>
          </cell>
          <cell r="S20">
            <v>0</v>
          </cell>
          <cell r="T20">
            <v>0</v>
          </cell>
          <cell r="U20">
            <v>0</v>
          </cell>
          <cell r="V20"/>
          <cell r="W20" t="str">
            <v>-%</v>
          </cell>
          <cell r="X20" t="str">
            <v>-%</v>
          </cell>
          <cell r="AB20">
            <v>15107</v>
          </cell>
          <cell r="AC20">
            <v>15104.5</v>
          </cell>
          <cell r="AD20">
            <v>16620.75</v>
          </cell>
          <cell r="AE20">
            <v>0.10020189316211026</v>
          </cell>
          <cell r="AG20">
            <v>15178</v>
          </cell>
          <cell r="AH20">
            <v>15235</v>
          </cell>
          <cell r="AI20">
            <v>16620.75</v>
          </cell>
          <cell r="AJ20">
            <v>9.5055343259981662E-2</v>
          </cell>
          <cell r="AL20">
            <v>15859</v>
          </cell>
          <cell r="AM20">
            <v>16305</v>
          </cell>
          <cell r="AN20">
            <v>16620.75</v>
          </cell>
          <cell r="AO20">
            <v>4.803266284128882E-2</v>
          </cell>
          <cell r="AQ20">
            <v>16200</v>
          </cell>
          <cell r="AR20">
            <v>16069</v>
          </cell>
          <cell r="AS20">
            <v>16620.75</v>
          </cell>
          <cell r="AT20">
            <v>2.5972222222222285E-2</v>
          </cell>
          <cell r="AV20">
            <v>62344</v>
          </cell>
          <cell r="AW20">
            <v>66483</v>
          </cell>
          <cell r="AX20">
            <v>6.6389708712947471E-2</v>
          </cell>
        </row>
        <row r="21">
          <cell r="C21" t="str">
            <v>Total Modalities</v>
          </cell>
          <cell r="E21">
            <v>0</v>
          </cell>
          <cell r="F21">
            <v>124.54166666666667</v>
          </cell>
          <cell r="G21" t="str">
            <v>-%</v>
          </cell>
          <cell r="H21">
            <v>0</v>
          </cell>
          <cell r="I21">
            <v>124.54166666666667</v>
          </cell>
          <cell r="J21" t="str">
            <v>-%</v>
          </cell>
          <cell r="L21">
            <v>0</v>
          </cell>
          <cell r="M21">
            <v>0</v>
          </cell>
          <cell r="N21">
            <v>0</v>
          </cell>
          <cell r="O21">
            <v>0</v>
          </cell>
          <cell r="P21">
            <v>0</v>
          </cell>
          <cell r="Q21">
            <v>0</v>
          </cell>
          <cell r="R21">
            <v>0</v>
          </cell>
          <cell r="S21">
            <v>0</v>
          </cell>
          <cell r="T21">
            <v>0</v>
          </cell>
          <cell r="U21">
            <v>0</v>
          </cell>
          <cell r="V21">
            <v>-124.54166666666667</v>
          </cell>
          <cell r="W21">
            <v>-1</v>
          </cell>
          <cell r="X21">
            <v>-1</v>
          </cell>
          <cell r="AB21">
            <v>76378</v>
          </cell>
          <cell r="AC21">
            <v>75921.341</v>
          </cell>
          <cell r="AD21">
            <v>90531.628849255663</v>
          </cell>
          <cell r="AE21">
            <v>0.18531028371069769</v>
          </cell>
          <cell r="AG21">
            <v>78926</v>
          </cell>
          <cell r="AH21">
            <v>79700.741000000009</v>
          </cell>
          <cell r="AI21">
            <v>91097.628849255663</v>
          </cell>
          <cell r="AJ21">
            <v>0.15421570647512439</v>
          </cell>
          <cell r="AL21">
            <v>80715</v>
          </cell>
          <cell r="AM21">
            <v>84474.540999999997</v>
          </cell>
          <cell r="AN21">
            <v>93204.282364175146</v>
          </cell>
          <cell r="AO21">
            <v>0.15473310244905103</v>
          </cell>
          <cell r="AQ21">
            <v>88080</v>
          </cell>
          <cell r="AR21">
            <v>90607.540999999997</v>
          </cell>
          <cell r="AS21">
            <v>97983.58939401414</v>
          </cell>
          <cell r="AT21">
            <v>0.11243857168499249</v>
          </cell>
          <cell r="AV21">
            <v>324099</v>
          </cell>
          <cell r="AW21">
            <v>372817.12945670058</v>
          </cell>
          <cell r="AX21">
            <v>0.15031866638496449</v>
          </cell>
        </row>
        <row r="22">
          <cell r="C22" t="str">
            <v>Global Admin</v>
          </cell>
          <cell r="E22">
            <v>0</v>
          </cell>
          <cell r="F22">
            <v>0</v>
          </cell>
          <cell r="G22" t="str">
            <v>-%</v>
          </cell>
          <cell r="H22">
            <v>0</v>
          </cell>
          <cell r="I22">
            <v>0</v>
          </cell>
          <cell r="J22" t="str">
            <v>-%</v>
          </cell>
          <cell r="L22">
            <v>0</v>
          </cell>
          <cell r="M22">
            <v>0</v>
          </cell>
          <cell r="N22">
            <v>0</v>
          </cell>
          <cell r="O22">
            <v>0</v>
          </cell>
          <cell r="P22">
            <v>0</v>
          </cell>
          <cell r="Q22">
            <v>0</v>
          </cell>
          <cell r="R22">
            <v>0</v>
          </cell>
          <cell r="S22">
            <v>0</v>
          </cell>
          <cell r="T22">
            <v>0</v>
          </cell>
          <cell r="U22">
            <v>0</v>
          </cell>
          <cell r="V22"/>
          <cell r="W22" t="str">
            <v>-%</v>
          </cell>
          <cell r="X22" t="str">
            <v>-%</v>
          </cell>
          <cell r="AB22">
            <v>17254</v>
          </cell>
          <cell r="AC22">
            <v>11576.192239999998</v>
          </cell>
          <cell r="AD22">
            <v>24990.287499999999</v>
          </cell>
          <cell r="AE22">
            <v>0.44837646342877013</v>
          </cell>
          <cell r="AG22">
            <v>20602</v>
          </cell>
          <cell r="AH22">
            <v>26470.431729999978</v>
          </cell>
          <cell r="AI22">
            <v>24290.287499999999</v>
          </cell>
          <cell r="AJ22">
            <v>0.17902570138821461</v>
          </cell>
          <cell r="AL22">
            <v>22460</v>
          </cell>
          <cell r="AM22">
            <v>22794.822657153851</v>
          </cell>
          <cell r="AN22">
            <v>25190.287499999999</v>
          </cell>
          <cell r="AO22">
            <v>0.12156222172751563</v>
          </cell>
          <cell r="AQ22">
            <v>19500</v>
          </cell>
          <cell r="AR22">
            <v>23791.79625561538</v>
          </cell>
          <cell r="AS22">
            <v>25529.137502000001</v>
          </cell>
          <cell r="AT22">
            <v>0.30918653856410261</v>
          </cell>
          <cell r="AV22">
            <v>79816</v>
          </cell>
          <cell r="AW22">
            <v>100000.00000199999</v>
          </cell>
          <cell r="AX22">
            <v>0.25288162776886813</v>
          </cell>
        </row>
        <row r="23">
          <cell r="C23" t="str">
            <v>Global Legal</v>
          </cell>
          <cell r="E23">
            <v>0</v>
          </cell>
          <cell r="F23">
            <v>0</v>
          </cell>
          <cell r="G23" t="str">
            <v>-%</v>
          </cell>
          <cell r="H23">
            <v>0</v>
          </cell>
          <cell r="I23">
            <v>0</v>
          </cell>
          <cell r="J23" t="str">
            <v>-%</v>
          </cell>
          <cell r="L23">
            <v>0</v>
          </cell>
          <cell r="M23">
            <v>0</v>
          </cell>
          <cell r="N23">
            <v>0</v>
          </cell>
          <cell r="O23">
            <v>0</v>
          </cell>
          <cell r="P23">
            <v>0</v>
          </cell>
          <cell r="Q23">
            <v>0</v>
          </cell>
          <cell r="R23">
            <v>0</v>
          </cell>
          <cell r="S23">
            <v>0</v>
          </cell>
          <cell r="T23">
            <v>0</v>
          </cell>
          <cell r="U23">
            <v>0</v>
          </cell>
          <cell r="V23"/>
          <cell r="W23" t="str">
            <v>-%</v>
          </cell>
          <cell r="X23" t="str">
            <v>-%</v>
          </cell>
          <cell r="AB23">
            <v>2258</v>
          </cell>
          <cell r="AC23">
            <v>2256.6999999999998</v>
          </cell>
          <cell r="AD23">
            <v>6235.3</v>
          </cell>
          <cell r="AE23">
            <v>1.7614260407440212</v>
          </cell>
          <cell r="AG23">
            <v>4644</v>
          </cell>
          <cell r="AH23">
            <v>4629.2</v>
          </cell>
          <cell r="AI23">
            <v>5743.4</v>
          </cell>
          <cell r="AJ23">
            <v>0.23673557278208435</v>
          </cell>
          <cell r="AL23">
            <v>4089.0000000000005</v>
          </cell>
          <cell r="AM23">
            <v>6167.3</v>
          </cell>
          <cell r="AN23">
            <v>6259.2</v>
          </cell>
          <cell r="AO23">
            <v>0.53074101247248695</v>
          </cell>
          <cell r="AQ23">
            <v>4800</v>
          </cell>
          <cell r="AR23">
            <v>6781.5</v>
          </cell>
          <cell r="AS23">
            <v>6207.55</v>
          </cell>
          <cell r="AT23">
            <v>0.29323958333333344</v>
          </cell>
          <cell r="AV23">
            <v>15791</v>
          </cell>
          <cell r="AW23">
            <v>24445.45</v>
          </cell>
          <cell r="AX23">
            <v>0.54806218732189227</v>
          </cell>
        </row>
        <row r="24">
          <cell r="C24" t="str">
            <v>Global Quality</v>
          </cell>
          <cell r="E24">
            <v>0</v>
          </cell>
          <cell r="F24">
            <v>0</v>
          </cell>
          <cell r="G24" t="str">
            <v>-%</v>
          </cell>
          <cell r="H24">
            <v>0</v>
          </cell>
          <cell r="I24">
            <v>0</v>
          </cell>
          <cell r="J24" t="str">
            <v>-%</v>
          </cell>
          <cell r="L24">
            <v>0</v>
          </cell>
          <cell r="M24">
            <v>0</v>
          </cell>
          <cell r="N24">
            <v>0</v>
          </cell>
          <cell r="O24">
            <v>0</v>
          </cell>
          <cell r="P24">
            <v>0</v>
          </cell>
          <cell r="Q24">
            <v>0</v>
          </cell>
          <cell r="R24">
            <v>0</v>
          </cell>
          <cell r="S24">
            <v>0</v>
          </cell>
          <cell r="T24">
            <v>0</v>
          </cell>
          <cell r="U24">
            <v>0</v>
          </cell>
          <cell r="V24"/>
          <cell r="W24" t="str">
            <v>-%</v>
          </cell>
          <cell r="X24" t="str">
            <v>-%</v>
          </cell>
          <cell r="AB24">
            <v>534</v>
          </cell>
          <cell r="AC24">
            <v>548.02359000000001</v>
          </cell>
          <cell r="AD24">
            <v>845.5</v>
          </cell>
          <cell r="AE24">
            <v>0.58333333333333326</v>
          </cell>
          <cell r="AG24">
            <v>519</v>
          </cell>
          <cell r="AH24">
            <v>556.75202999999999</v>
          </cell>
          <cell r="AI24">
            <v>845.5</v>
          </cell>
          <cell r="AJ24">
            <v>0.62909441233140662</v>
          </cell>
          <cell r="AL24">
            <v>525</v>
          </cell>
          <cell r="AM24">
            <v>528.02274</v>
          </cell>
          <cell r="AN24">
            <v>845.5</v>
          </cell>
          <cell r="AO24">
            <v>0.61047619047619039</v>
          </cell>
          <cell r="AQ24">
            <v>580</v>
          </cell>
          <cell r="AR24">
            <v>576.93008000000009</v>
          </cell>
          <cell r="AS24">
            <v>845.5</v>
          </cell>
          <cell r="AT24">
            <v>0.45775862068965512</v>
          </cell>
          <cell r="AV24">
            <v>2158</v>
          </cell>
          <cell r="AW24">
            <v>3382</v>
          </cell>
          <cell r="AX24">
            <v>0.56719184430027814</v>
          </cell>
        </row>
        <row r="25">
          <cell r="C25" t="str">
            <v>Global Finance</v>
          </cell>
          <cell r="E25">
            <v>0</v>
          </cell>
          <cell r="F25">
            <v>0</v>
          </cell>
          <cell r="G25" t="str">
            <v>-%</v>
          </cell>
          <cell r="H25">
            <v>0</v>
          </cell>
          <cell r="I25">
            <v>0</v>
          </cell>
          <cell r="J25" t="str">
            <v>-%</v>
          </cell>
          <cell r="L25">
            <v>0</v>
          </cell>
          <cell r="M25">
            <v>0</v>
          </cell>
          <cell r="N25">
            <v>0</v>
          </cell>
          <cell r="O25">
            <v>0</v>
          </cell>
          <cell r="P25">
            <v>0</v>
          </cell>
          <cell r="Q25">
            <v>0</v>
          </cell>
          <cell r="R25">
            <v>0</v>
          </cell>
          <cell r="S25">
            <v>0</v>
          </cell>
          <cell r="T25">
            <v>0</v>
          </cell>
          <cell r="U25">
            <v>0</v>
          </cell>
          <cell r="V25"/>
          <cell r="W25" t="str">
            <v>-%</v>
          </cell>
          <cell r="X25" t="str">
            <v>-%</v>
          </cell>
          <cell r="AB25">
            <v>4143</v>
          </cell>
          <cell r="AC25">
            <v>4186.7</v>
          </cell>
          <cell r="AD25">
            <v>4202.05</v>
          </cell>
          <cell r="AE25">
            <v>1.4252956794593263E-2</v>
          </cell>
          <cell r="AG25">
            <v>3795</v>
          </cell>
          <cell r="AH25">
            <v>3864.64</v>
          </cell>
          <cell r="AI25">
            <v>4285.84</v>
          </cell>
          <cell r="AJ25">
            <v>0.12933860342555992</v>
          </cell>
          <cell r="AL25">
            <v>3999</v>
          </cell>
          <cell r="AM25">
            <v>4080.2</v>
          </cell>
          <cell r="AN25">
            <v>4613.37</v>
          </cell>
          <cell r="AO25">
            <v>0.15363090772693178</v>
          </cell>
          <cell r="AQ25">
            <v>4200</v>
          </cell>
          <cell r="AR25">
            <v>4295</v>
          </cell>
          <cell r="AS25">
            <v>4341.87</v>
          </cell>
          <cell r="AT25">
            <v>3.3778571428571436E-2</v>
          </cell>
          <cell r="AV25">
            <v>16137</v>
          </cell>
          <cell r="AW25">
            <v>17443.129999999997</v>
          </cell>
          <cell r="AX25">
            <v>8.0940075602652151E-2</v>
          </cell>
        </row>
        <row r="26">
          <cell r="C26" t="str">
            <v>Global HR</v>
          </cell>
          <cell r="E26">
            <v>0</v>
          </cell>
          <cell r="F26">
            <v>0</v>
          </cell>
          <cell r="G26" t="str">
            <v>-%</v>
          </cell>
          <cell r="H26">
            <v>0</v>
          </cell>
          <cell r="I26">
            <v>0</v>
          </cell>
          <cell r="J26" t="str">
            <v>-%</v>
          </cell>
          <cell r="L26">
            <v>0</v>
          </cell>
          <cell r="M26">
            <v>0</v>
          </cell>
          <cell r="N26">
            <v>0</v>
          </cell>
          <cell r="O26">
            <v>0</v>
          </cell>
          <cell r="P26">
            <v>0</v>
          </cell>
          <cell r="Q26">
            <v>0</v>
          </cell>
          <cell r="R26">
            <v>0</v>
          </cell>
          <cell r="S26">
            <v>0</v>
          </cell>
          <cell r="T26">
            <v>0</v>
          </cell>
          <cell r="U26">
            <v>0</v>
          </cell>
          <cell r="V26"/>
          <cell r="W26" t="str">
            <v>-%</v>
          </cell>
          <cell r="X26" t="str">
            <v>-%</v>
          </cell>
          <cell r="AB26">
            <v>2834</v>
          </cell>
          <cell r="AC26">
            <v>2833.08</v>
          </cell>
          <cell r="AD26">
            <v>3105.25</v>
          </cell>
          <cell r="AE26">
            <v>9.5712773465067125E-2</v>
          </cell>
          <cell r="AG26">
            <v>1872</v>
          </cell>
          <cell r="AH26">
            <v>1871.76</v>
          </cell>
          <cell r="AI26">
            <v>2911.25</v>
          </cell>
          <cell r="AJ26">
            <v>0.55515491452991461</v>
          </cell>
          <cell r="AL26">
            <v>2053</v>
          </cell>
          <cell r="AM26">
            <v>2360.9699999999998</v>
          </cell>
          <cell r="AN26">
            <v>2777.25</v>
          </cell>
          <cell r="AO26">
            <v>0.35277642474427662</v>
          </cell>
          <cell r="AQ26">
            <v>2200</v>
          </cell>
          <cell r="AR26">
            <v>2515.4499999999998</v>
          </cell>
          <cell r="AS26">
            <v>2841.63</v>
          </cell>
          <cell r="AT26">
            <v>0.29164999999999996</v>
          </cell>
          <cell r="AV26">
            <v>8959</v>
          </cell>
          <cell r="AW26">
            <v>11635.380000000001</v>
          </cell>
          <cell r="AX26">
            <v>0.29873646612345128</v>
          </cell>
        </row>
        <row r="27">
          <cell r="C27" t="str">
            <v>Global BD</v>
          </cell>
          <cell r="E27">
            <v>0</v>
          </cell>
          <cell r="F27">
            <v>0</v>
          </cell>
          <cell r="G27" t="str">
            <v>-%</v>
          </cell>
          <cell r="H27">
            <v>0</v>
          </cell>
          <cell r="I27">
            <v>0</v>
          </cell>
          <cell r="J27" t="str">
            <v>-%</v>
          </cell>
          <cell r="L27">
            <v>0</v>
          </cell>
          <cell r="M27">
            <v>0</v>
          </cell>
          <cell r="N27">
            <v>0</v>
          </cell>
          <cell r="O27">
            <v>0</v>
          </cell>
          <cell r="P27">
            <v>0</v>
          </cell>
          <cell r="Q27">
            <v>0</v>
          </cell>
          <cell r="R27">
            <v>0</v>
          </cell>
          <cell r="S27">
            <v>0</v>
          </cell>
          <cell r="T27">
            <v>0</v>
          </cell>
          <cell r="U27">
            <v>0</v>
          </cell>
          <cell r="V27"/>
          <cell r="W27" t="str">
            <v>-%</v>
          </cell>
          <cell r="X27" t="str">
            <v>-%</v>
          </cell>
          <cell r="AB27">
            <v>1905</v>
          </cell>
          <cell r="AC27">
            <v>1904.69</v>
          </cell>
          <cell r="AD27">
            <v>2702.54</v>
          </cell>
          <cell r="AE27">
            <v>0.41865616797900262</v>
          </cell>
          <cell r="AG27">
            <v>1610</v>
          </cell>
          <cell r="AH27">
            <v>1610.09</v>
          </cell>
          <cell r="AI27">
            <v>1977.41</v>
          </cell>
          <cell r="AJ27">
            <v>0.22820496894409947</v>
          </cell>
          <cell r="AL27">
            <v>2331</v>
          </cell>
          <cell r="AM27">
            <v>2451.8000000000002</v>
          </cell>
          <cell r="AN27">
            <v>2295.08</v>
          </cell>
          <cell r="AO27">
            <v>-1.540969540969539E-2</v>
          </cell>
          <cell r="AQ27">
            <v>2340</v>
          </cell>
          <cell r="AR27">
            <v>2021.75</v>
          </cell>
          <cell r="AS27">
            <v>2188.7199999999998</v>
          </cell>
          <cell r="AT27">
            <v>-6.4649572649572717E-2</v>
          </cell>
          <cell r="AV27">
            <v>8186</v>
          </cell>
          <cell r="AW27">
            <v>9163.75</v>
          </cell>
          <cell r="AX27">
            <v>0.11944172978255563</v>
          </cell>
        </row>
        <row r="28">
          <cell r="C28" t="str">
            <v>Global Funding</v>
          </cell>
          <cell r="E28">
            <v>0</v>
          </cell>
          <cell r="F28">
            <v>0</v>
          </cell>
          <cell r="G28" t="str">
            <v>-%</v>
          </cell>
          <cell r="H28">
            <v>0</v>
          </cell>
          <cell r="I28">
            <v>0</v>
          </cell>
          <cell r="J28" t="str">
            <v>-%</v>
          </cell>
          <cell r="L28">
            <v>0</v>
          </cell>
          <cell r="M28">
            <v>0</v>
          </cell>
          <cell r="N28">
            <v>0</v>
          </cell>
          <cell r="O28">
            <v>0</v>
          </cell>
          <cell r="P28">
            <v>0</v>
          </cell>
          <cell r="Q28">
            <v>0</v>
          </cell>
          <cell r="R28">
            <v>0</v>
          </cell>
          <cell r="S28">
            <v>0</v>
          </cell>
          <cell r="T28">
            <v>0</v>
          </cell>
          <cell r="U28">
            <v>0</v>
          </cell>
          <cell r="V28"/>
          <cell r="W28" t="str">
            <v>-%</v>
          </cell>
          <cell r="X28" t="str">
            <v>-%</v>
          </cell>
          <cell r="AB28">
            <v>556</v>
          </cell>
          <cell r="AC28">
            <v>555.29</v>
          </cell>
          <cell r="AD28">
            <v>621.70799999999997</v>
          </cell>
          <cell r="AE28">
            <v>0.11817985611510795</v>
          </cell>
          <cell r="AG28">
            <v>552</v>
          </cell>
          <cell r="AH28">
            <v>552.61699999999996</v>
          </cell>
          <cell r="AI28">
            <v>780.07</v>
          </cell>
          <cell r="AJ28">
            <v>0.41317028985507265</v>
          </cell>
          <cell r="AL28">
            <v>376</v>
          </cell>
          <cell r="AM28">
            <v>483.89</v>
          </cell>
          <cell r="AN28">
            <v>573.91</v>
          </cell>
          <cell r="AO28">
            <v>0.52635638297872323</v>
          </cell>
          <cell r="AQ28">
            <v>400</v>
          </cell>
          <cell r="AR28">
            <v>549.29999999999995</v>
          </cell>
          <cell r="AS28">
            <v>618.26699999999994</v>
          </cell>
          <cell r="AT28">
            <v>0.54566749999999975</v>
          </cell>
          <cell r="AV28">
            <v>1884</v>
          </cell>
          <cell r="AW28">
            <v>2593.9549999999999</v>
          </cell>
          <cell r="AX28">
            <v>0.37683386411889597</v>
          </cell>
        </row>
        <row r="29">
          <cell r="C29" t="str">
            <v>Total Support</v>
          </cell>
          <cell r="E29">
            <v>0</v>
          </cell>
          <cell r="F29">
            <v>0</v>
          </cell>
          <cell r="G29" t="str">
            <v>-%</v>
          </cell>
          <cell r="H29">
            <v>0</v>
          </cell>
          <cell r="I29">
            <v>0</v>
          </cell>
          <cell r="J29" t="str">
            <v>-%</v>
          </cell>
          <cell r="L29">
            <v>0</v>
          </cell>
          <cell r="M29">
            <v>0</v>
          </cell>
          <cell r="N29">
            <v>0</v>
          </cell>
          <cell r="O29">
            <v>0</v>
          </cell>
          <cell r="P29">
            <v>0</v>
          </cell>
          <cell r="Q29">
            <v>0</v>
          </cell>
          <cell r="R29">
            <v>0</v>
          </cell>
          <cell r="S29">
            <v>0</v>
          </cell>
          <cell r="T29">
            <v>0</v>
          </cell>
          <cell r="U29">
            <v>0</v>
          </cell>
          <cell r="V29"/>
          <cell r="W29" t="str">
            <v>-%</v>
          </cell>
          <cell r="X29" t="str">
            <v>-%</v>
          </cell>
          <cell r="AB29">
            <v>29484</v>
          </cell>
          <cell r="AC29">
            <v>23860.675829999996</v>
          </cell>
          <cell r="AD29">
            <v>42702.635499999997</v>
          </cell>
          <cell r="AE29">
            <v>0.44833250237416888</v>
          </cell>
          <cell r="AG29">
            <v>33594</v>
          </cell>
          <cell r="AH29">
            <v>39555.490759999979</v>
          </cell>
          <cell r="AI29">
            <v>40833.7575</v>
          </cell>
          <cell r="AJ29">
            <v>0.21550745668869431</v>
          </cell>
          <cell r="AL29">
            <v>35833</v>
          </cell>
          <cell r="AM29">
            <v>38867.005397153851</v>
          </cell>
          <cell r="AN29">
            <v>42554.597500000003</v>
          </cell>
          <cell r="AO29">
            <v>0.18758121005776807</v>
          </cell>
          <cell r="AQ29">
            <v>34020</v>
          </cell>
          <cell r="AR29">
            <v>40531.726335615378</v>
          </cell>
          <cell r="AS29">
            <v>42572.674502000002</v>
          </cell>
          <cell r="AT29">
            <v>0.25140136690182247</v>
          </cell>
          <cell r="AV29">
            <v>132931</v>
          </cell>
          <cell r="AW29">
            <v>168663.66500199997</v>
          </cell>
          <cell r="AX29">
            <v>0.26880610995177934</v>
          </cell>
        </row>
        <row r="30">
          <cell r="C30" t="str">
            <v>Global HS</v>
          </cell>
          <cell r="E30">
            <v>0</v>
          </cell>
          <cell r="F30">
            <v>0</v>
          </cell>
          <cell r="G30" t="str">
            <v>-%</v>
          </cell>
          <cell r="H30">
            <v>0</v>
          </cell>
          <cell r="I30">
            <v>0</v>
          </cell>
          <cell r="J30" t="str">
            <v>-%</v>
          </cell>
          <cell r="L30">
            <v>0</v>
          </cell>
          <cell r="M30">
            <v>0</v>
          </cell>
          <cell r="N30">
            <v>0</v>
          </cell>
          <cell r="O30">
            <v>0</v>
          </cell>
          <cell r="P30">
            <v>0</v>
          </cell>
          <cell r="Q30">
            <v>0</v>
          </cell>
          <cell r="R30">
            <v>0</v>
          </cell>
          <cell r="S30">
            <v>0</v>
          </cell>
          <cell r="T30">
            <v>0</v>
          </cell>
          <cell r="U30">
            <v>0</v>
          </cell>
          <cell r="V30"/>
          <cell r="W30" t="str">
            <v>-%</v>
          </cell>
          <cell r="X30" t="str">
            <v>-%</v>
          </cell>
          <cell r="AB30">
            <v>11732</v>
          </cell>
          <cell r="AC30">
            <v>11729.797999999999</v>
          </cell>
          <cell r="AD30">
            <v>16703.585249999996</v>
          </cell>
          <cell r="AE30">
            <v>0.42376280685305123</v>
          </cell>
          <cell r="AG30">
            <v>11562</v>
          </cell>
          <cell r="AH30">
            <v>11559.972</v>
          </cell>
          <cell r="AI30">
            <v>16891.205249999999</v>
          </cell>
          <cell r="AJ30">
            <v>0.46092416969382444</v>
          </cell>
          <cell r="AL30">
            <v>13400</v>
          </cell>
          <cell r="AM30">
            <v>14589.338000000002</v>
          </cell>
          <cell r="AN30">
            <v>17266.445250000001</v>
          </cell>
          <cell r="AO30">
            <v>0.28854069029850749</v>
          </cell>
          <cell r="AQ30">
            <v>15400</v>
          </cell>
          <cell r="AR30">
            <v>15813.945</v>
          </cell>
          <cell r="AS30">
            <v>17454.06525</v>
          </cell>
          <cell r="AT30">
            <v>0.13338086038961028</v>
          </cell>
          <cell r="AV30">
            <v>52094</v>
          </cell>
          <cell r="AW30">
            <v>68315.300999999992</v>
          </cell>
          <cell r="AX30">
            <v>0.31138520750950183</v>
          </cell>
        </row>
        <row r="31">
          <cell r="C31" t="str">
            <v>GPO</v>
          </cell>
          <cell r="AB31">
            <v>14339</v>
          </cell>
          <cell r="AC31">
            <v>14448.084383912657</v>
          </cell>
          <cell r="AD31">
            <v>18922.528426925528</v>
          </cell>
          <cell r="AE31">
            <v>0.31965467793608537</v>
          </cell>
          <cell r="AG31">
            <v>13438</v>
          </cell>
          <cell r="AH31">
            <v>13564.179402697886</v>
          </cell>
          <cell r="AI31">
            <v>18882.528426925528</v>
          </cell>
          <cell r="AJ31">
            <v>0.40515913282672478</v>
          </cell>
          <cell r="AL31">
            <v>16129.000000000002</v>
          </cell>
          <cell r="AM31">
            <v>17290</v>
          </cell>
          <cell r="AN31">
            <v>18573.528426925528</v>
          </cell>
          <cell r="AO31">
            <v>0.15156106559151383</v>
          </cell>
          <cell r="AQ31">
            <v>16900</v>
          </cell>
          <cell r="AR31">
            <v>18157.934001000001</v>
          </cell>
          <cell r="AS31">
            <v>18653.528426925528</v>
          </cell>
          <cell r="AT31">
            <v>0.10375907851630339</v>
          </cell>
          <cell r="AV31">
            <v>60806</v>
          </cell>
          <cell r="AW31">
            <v>75032.113707702112</v>
          </cell>
          <cell r="AX31">
            <v>0.23395904528668399</v>
          </cell>
        </row>
        <row r="32">
          <cell r="C32" t="str">
            <v>eIT</v>
          </cell>
          <cell r="E32">
            <v>0</v>
          </cell>
          <cell r="F32">
            <v>0</v>
          </cell>
          <cell r="G32" t="str">
            <v>-%</v>
          </cell>
          <cell r="H32">
            <v>0</v>
          </cell>
          <cell r="I32">
            <v>0</v>
          </cell>
          <cell r="J32" t="str">
            <v>-%</v>
          </cell>
          <cell r="L32">
            <v>0</v>
          </cell>
          <cell r="M32">
            <v>0</v>
          </cell>
          <cell r="N32">
            <v>0</v>
          </cell>
          <cell r="O32">
            <v>0</v>
          </cell>
          <cell r="P32">
            <v>0</v>
          </cell>
          <cell r="Q32">
            <v>0</v>
          </cell>
          <cell r="R32">
            <v>0</v>
          </cell>
          <cell r="S32">
            <v>0</v>
          </cell>
          <cell r="T32">
            <v>0</v>
          </cell>
          <cell r="U32">
            <v>0</v>
          </cell>
          <cell r="V32"/>
          <cell r="W32" t="str">
            <v>-%</v>
          </cell>
          <cell r="X32" t="str">
            <v>-%</v>
          </cell>
          <cell r="AB32">
            <v>30125.3</v>
          </cell>
          <cell r="AC32">
            <v>29393.797158271344</v>
          </cell>
          <cell r="AD32">
            <v>40810.129308161828</v>
          </cell>
          <cell r="AE32">
            <v>0.35467959848239938</v>
          </cell>
          <cell r="AG32">
            <v>30615</v>
          </cell>
          <cell r="AH32">
            <v>29340.51899266227</v>
          </cell>
          <cell r="AI32">
            <v>39928.372881919844</v>
          </cell>
          <cell r="AJ32">
            <v>0.3042094686238721</v>
          </cell>
          <cell r="AL32">
            <v>30211</v>
          </cell>
          <cell r="AM32">
            <v>38155</v>
          </cell>
          <cell r="AN32">
            <v>39928.372881919844</v>
          </cell>
          <cell r="AO32">
            <v>0.32165015662903729</v>
          </cell>
          <cell r="AQ32">
            <v>34000</v>
          </cell>
          <cell r="AR32">
            <v>36052.354521866378</v>
          </cell>
          <cell r="AS32">
            <v>39046.616455677875</v>
          </cell>
          <cell r="AT32">
            <v>0.14842989575523169</v>
          </cell>
          <cell r="AV32">
            <v>124951.3</v>
          </cell>
          <cell r="AW32">
            <v>159713.49152767938</v>
          </cell>
          <cell r="AX32">
            <v>0.27820592124835342</v>
          </cell>
        </row>
        <row r="33">
          <cell r="C33" t="str">
            <v>Software Amort</v>
          </cell>
          <cell r="E33">
            <v>0</v>
          </cell>
          <cell r="F33">
            <v>0</v>
          </cell>
          <cell r="G33" t="str">
            <v>-%</v>
          </cell>
          <cell r="H33">
            <v>0</v>
          </cell>
          <cell r="I33">
            <v>0</v>
          </cell>
          <cell r="J33" t="str">
            <v>-%</v>
          </cell>
          <cell r="L33">
            <v>0</v>
          </cell>
          <cell r="M33">
            <v>0</v>
          </cell>
          <cell r="N33">
            <v>0</v>
          </cell>
          <cell r="O33">
            <v>0</v>
          </cell>
          <cell r="P33">
            <v>0</v>
          </cell>
          <cell r="Q33">
            <v>0</v>
          </cell>
          <cell r="R33">
            <v>0</v>
          </cell>
          <cell r="S33">
            <v>0</v>
          </cell>
          <cell r="T33">
            <v>0</v>
          </cell>
          <cell r="U33">
            <v>0</v>
          </cell>
          <cell r="V33"/>
          <cell r="W33" t="str">
            <v>-%</v>
          </cell>
          <cell r="X33" t="str">
            <v>-%</v>
          </cell>
          <cell r="AB33">
            <v>6630</v>
          </cell>
          <cell r="AC33">
            <v>7113</v>
          </cell>
          <cell r="AD33">
            <v>11330.8</v>
          </cell>
          <cell r="AE33">
            <v>0.70901960784313722</v>
          </cell>
          <cell r="AG33">
            <v>7113</v>
          </cell>
          <cell r="AH33">
            <v>7113</v>
          </cell>
          <cell r="AI33">
            <v>13140</v>
          </cell>
          <cell r="AJ33">
            <v>0.84732180514550826</v>
          </cell>
          <cell r="AL33">
            <v>8093</v>
          </cell>
          <cell r="AM33">
            <v>7992</v>
          </cell>
          <cell r="AN33">
            <v>15077.6</v>
          </cell>
          <cell r="AO33">
            <v>0.86304213517854933</v>
          </cell>
          <cell r="AQ33">
            <v>9900</v>
          </cell>
          <cell r="AR33">
            <v>8992</v>
          </cell>
          <cell r="AS33">
            <v>16691.599999999999</v>
          </cell>
          <cell r="AT33">
            <v>0.68602020202020197</v>
          </cell>
          <cell r="AV33">
            <v>31736</v>
          </cell>
          <cell r="AW33">
            <v>56240</v>
          </cell>
          <cell r="AX33">
            <v>0.77211998991681363</v>
          </cell>
        </row>
        <row r="34">
          <cell r="C34" t="str">
            <v>Total Other</v>
          </cell>
          <cell r="E34">
            <v>0</v>
          </cell>
          <cell r="F34">
            <v>0</v>
          </cell>
          <cell r="G34" t="str">
            <v>-%</v>
          </cell>
          <cell r="H34">
            <v>0</v>
          </cell>
          <cell r="I34">
            <v>0</v>
          </cell>
          <cell r="J34" t="str">
            <v>-%</v>
          </cell>
          <cell r="L34">
            <v>0</v>
          </cell>
          <cell r="M34">
            <v>0</v>
          </cell>
          <cell r="N34">
            <v>0</v>
          </cell>
          <cell r="O34">
            <v>0</v>
          </cell>
          <cell r="P34">
            <v>0</v>
          </cell>
          <cell r="Q34">
            <v>0</v>
          </cell>
          <cell r="R34">
            <v>0</v>
          </cell>
          <cell r="S34">
            <v>0</v>
          </cell>
          <cell r="T34">
            <v>0</v>
          </cell>
          <cell r="U34">
            <v>0</v>
          </cell>
          <cell r="V34"/>
          <cell r="W34" t="str">
            <v>-%</v>
          </cell>
          <cell r="X34" t="str">
            <v>-%</v>
          </cell>
          <cell r="AB34">
            <v>62826.3</v>
          </cell>
          <cell r="AC34">
            <v>62684.679542184</v>
          </cell>
          <cell r="AD34">
            <v>87767.042985087362</v>
          </cell>
          <cell r="AE34">
            <v>0.39697933803339303</v>
          </cell>
          <cell r="AG34">
            <v>62728</v>
          </cell>
          <cell r="AH34">
            <v>61577.670395360154</v>
          </cell>
          <cell r="AI34">
            <v>88842.106558845378</v>
          </cell>
          <cell r="AJ34">
            <v>0.4163070169437153</v>
          </cell>
          <cell r="AL34">
            <v>67833</v>
          </cell>
          <cell r="AM34">
            <v>78026.338000000003</v>
          </cell>
          <cell r="AN34">
            <v>90845.946558845375</v>
          </cell>
          <cell r="AO34">
            <v>0.33925886454742349</v>
          </cell>
          <cell r="AQ34">
            <v>76200</v>
          </cell>
          <cell r="AR34">
            <v>79016.233522866387</v>
          </cell>
          <cell r="AS34">
            <v>91845.810132603394</v>
          </cell>
          <cell r="AT34">
            <v>0.20532559229138303</v>
          </cell>
          <cell r="AV34">
            <v>269587.3</v>
          </cell>
          <cell r="AW34">
            <v>359300.9062353815</v>
          </cell>
          <cell r="AX34">
            <v>0.33278127803268731</v>
          </cell>
        </row>
        <row r="36">
          <cell r="C36" t="str">
            <v>Total GM Pool</v>
          </cell>
          <cell r="AB36">
            <v>293479.3</v>
          </cell>
          <cell r="AC36">
            <v>284842.59325721802</v>
          </cell>
          <cell r="AD36">
            <v>358564.76683033013</v>
          </cell>
          <cell r="AE36">
            <v>0.22177191655537598</v>
          </cell>
          <cell r="AG36">
            <v>293730</v>
          </cell>
          <cell r="AH36">
            <v>293165.06882566464</v>
          </cell>
          <cell r="AI36">
            <v>359702.41178334889</v>
          </cell>
          <cell r="AJ36">
            <v>0.22460222579698663</v>
          </cell>
          <cell r="AL36">
            <v>306055</v>
          </cell>
          <cell r="AM36">
            <v>326676.37758794188</v>
          </cell>
          <cell r="AN36">
            <v>366569.79384196445</v>
          </cell>
          <cell r="AO36">
            <v>0.19772522534173409</v>
          </cell>
          <cell r="AQ36">
            <v>323500</v>
          </cell>
          <cell r="AR36">
            <v>336415.68494551582</v>
          </cell>
          <cell r="AS36">
            <v>373831.25528472691</v>
          </cell>
          <cell r="AT36">
            <v>0.15558347846901666</v>
          </cell>
          <cell r="AV36">
            <v>1216764.3</v>
          </cell>
          <cell r="AW36">
            <v>1458668.2277403702</v>
          </cell>
          <cell r="AX36">
            <v>0.19880919233114436</v>
          </cell>
        </row>
        <row r="38">
          <cell r="C38" t="str">
            <v>OEC GM (Ger, India)</v>
          </cell>
          <cell r="E38">
            <v>0</v>
          </cell>
          <cell r="F38">
            <v>0</v>
          </cell>
          <cell r="G38" t="str">
            <v>-%</v>
          </cell>
          <cell r="H38">
            <v>0</v>
          </cell>
          <cell r="I38">
            <v>0</v>
          </cell>
          <cell r="J38" t="str">
            <v>-%</v>
          </cell>
          <cell r="L38">
            <v>0</v>
          </cell>
          <cell r="M38">
            <v>0</v>
          </cell>
          <cell r="N38">
            <v>0</v>
          </cell>
          <cell r="O38">
            <v>0</v>
          </cell>
          <cell r="P38">
            <v>0</v>
          </cell>
          <cell r="Q38">
            <v>0</v>
          </cell>
          <cell r="R38">
            <v>0</v>
          </cell>
          <cell r="S38">
            <v>0</v>
          </cell>
          <cell r="T38">
            <v>0</v>
          </cell>
          <cell r="U38">
            <v>0</v>
          </cell>
          <cell r="V38"/>
          <cell r="W38" t="str">
            <v>-%</v>
          </cell>
          <cell r="X38" t="str">
            <v>-%</v>
          </cell>
          <cell r="AB38">
            <v>649</v>
          </cell>
          <cell r="AC38" t="str">
            <v>N/A</v>
          </cell>
          <cell r="AD38">
            <v>1000</v>
          </cell>
          <cell r="AE38">
            <v>0.54083204930662565</v>
          </cell>
          <cell r="AG38">
            <v>1054</v>
          </cell>
          <cell r="AH38" t="str">
            <v>N/A</v>
          </cell>
          <cell r="AI38">
            <v>1000</v>
          </cell>
          <cell r="AJ38">
            <v>-5.1233396584440261E-2</v>
          </cell>
          <cell r="AL38">
            <v>1029</v>
          </cell>
          <cell r="AM38" t="str">
            <v>N/A</v>
          </cell>
          <cell r="AN38">
            <v>1000</v>
          </cell>
          <cell r="AO38">
            <v>-2.8182701652089359E-2</v>
          </cell>
          <cell r="AQ38">
            <v>1029</v>
          </cell>
          <cell r="AR38" t="str">
            <v>N/A</v>
          </cell>
          <cell r="AS38">
            <v>1000</v>
          </cell>
          <cell r="AT38">
            <v>-2.8182701652089359E-2</v>
          </cell>
          <cell r="AV38">
            <v>3761</v>
          </cell>
          <cell r="AW38">
            <v>4000</v>
          </cell>
          <cell r="AX38">
            <v>6.3546929008242437E-2</v>
          </cell>
        </row>
        <row r="39">
          <cell r="C39" t="str">
            <v>GEMSIT GM (Rad Sy)</v>
          </cell>
          <cell r="E39">
            <v>0</v>
          </cell>
          <cell r="F39">
            <v>0</v>
          </cell>
          <cell r="G39" t="str">
            <v>-%</v>
          </cell>
          <cell r="H39">
            <v>0</v>
          </cell>
          <cell r="I39">
            <v>0</v>
          </cell>
          <cell r="J39" t="str">
            <v>-%</v>
          </cell>
          <cell r="L39">
            <v>0</v>
          </cell>
          <cell r="M39">
            <v>0</v>
          </cell>
          <cell r="N39">
            <v>0</v>
          </cell>
          <cell r="O39">
            <v>0</v>
          </cell>
          <cell r="P39">
            <v>0</v>
          </cell>
          <cell r="Q39">
            <v>0</v>
          </cell>
          <cell r="R39">
            <v>0</v>
          </cell>
          <cell r="S39">
            <v>0</v>
          </cell>
          <cell r="T39">
            <v>0</v>
          </cell>
          <cell r="U39">
            <v>0</v>
          </cell>
          <cell r="V39"/>
          <cell r="W39" t="str">
            <v>-%</v>
          </cell>
          <cell r="X39" t="str">
            <v>-%</v>
          </cell>
          <cell r="AB39">
            <v>4189</v>
          </cell>
          <cell r="AC39" t="str">
            <v>N/A</v>
          </cell>
          <cell r="AD39">
            <v>3525</v>
          </cell>
          <cell r="AE39">
            <v>-0.15851038433993792</v>
          </cell>
          <cell r="AG39">
            <v>3169.6963299999998</v>
          </cell>
          <cell r="AH39" t="str">
            <v>N/A</v>
          </cell>
          <cell r="AI39">
            <v>3520</v>
          </cell>
          <cell r="AJ39">
            <v>0.1105164765105433</v>
          </cell>
          <cell r="AL39">
            <v>3514</v>
          </cell>
          <cell r="AM39" t="str">
            <v>N/A</v>
          </cell>
          <cell r="AN39">
            <v>3552</v>
          </cell>
          <cell r="AO39">
            <v>1.0813887307911108E-2</v>
          </cell>
          <cell r="AQ39">
            <v>3514</v>
          </cell>
          <cell r="AR39" t="str">
            <v>N/A</v>
          </cell>
          <cell r="AS39">
            <v>3598</v>
          </cell>
          <cell r="AT39">
            <v>2.3904382470119501E-2</v>
          </cell>
          <cell r="AV39">
            <v>14386.696329999999</v>
          </cell>
          <cell r="AW39">
            <v>14195</v>
          </cell>
          <cell r="AX39">
            <v>-1.3324555242071989E-2</v>
          </cell>
        </row>
        <row r="40">
          <cell r="C40" t="str">
            <v>Asia Parent</v>
          </cell>
          <cell r="AB40">
            <v>2066.38</v>
          </cell>
          <cell r="AC40" t="str">
            <v>N/A</v>
          </cell>
          <cell r="AD40">
            <v>4359</v>
          </cell>
          <cell r="AE40">
            <v>1.1094861545311123</v>
          </cell>
          <cell r="AG40">
            <v>3658.2392500000001</v>
          </cell>
          <cell r="AH40" t="str">
            <v>N/A</v>
          </cell>
          <cell r="AI40">
            <v>4359</v>
          </cell>
          <cell r="AJ40">
            <v>0.19155683981029936</v>
          </cell>
          <cell r="AL40">
            <v>4288</v>
          </cell>
          <cell r="AM40" t="str">
            <v>N/A</v>
          </cell>
          <cell r="AN40">
            <v>4359</v>
          </cell>
          <cell r="AO40">
            <v>1.6557835820895539E-2</v>
          </cell>
          <cell r="AQ40">
            <v>4288</v>
          </cell>
          <cell r="AR40" t="str">
            <v>N/A</v>
          </cell>
          <cell r="AS40">
            <v>4359</v>
          </cell>
          <cell r="AT40">
            <v>1.6557835820895539E-2</v>
          </cell>
          <cell r="AV40">
            <v>14300.61925</v>
          </cell>
          <cell r="AW40">
            <v>17436</v>
          </cell>
          <cell r="AX40">
            <v>0.21924790075087142</v>
          </cell>
        </row>
        <row r="41">
          <cell r="C41" t="str">
            <v>Restructuring</v>
          </cell>
          <cell r="AC41" t="str">
            <v>N/A</v>
          </cell>
          <cell r="AH41" t="str">
            <v>N/A</v>
          </cell>
          <cell r="AM41" t="str">
            <v>N/A</v>
          </cell>
          <cell r="AR41" t="str">
            <v>N/A</v>
          </cell>
          <cell r="AV41">
            <v>0</v>
          </cell>
          <cell r="AW41">
            <v>0</v>
          </cell>
        </row>
        <row r="42">
          <cell r="C42" t="str">
            <v>Group Adjs</v>
          </cell>
          <cell r="E42">
            <v>0</v>
          </cell>
          <cell r="F42">
            <v>0</v>
          </cell>
          <cell r="G42" t="str">
            <v>-%</v>
          </cell>
          <cell r="H42">
            <v>0</v>
          </cell>
          <cell r="I42">
            <v>0</v>
          </cell>
          <cell r="J42" t="str">
            <v>-%</v>
          </cell>
          <cell r="L42">
            <v>0</v>
          </cell>
          <cell r="M42">
            <v>0</v>
          </cell>
          <cell r="N42">
            <v>0</v>
          </cell>
          <cell r="O42">
            <v>0</v>
          </cell>
          <cell r="P42">
            <v>0</v>
          </cell>
          <cell r="Q42">
            <v>0</v>
          </cell>
          <cell r="R42">
            <v>0</v>
          </cell>
          <cell r="S42">
            <v>0</v>
          </cell>
          <cell r="T42">
            <v>0</v>
          </cell>
          <cell r="U42">
            <v>0</v>
          </cell>
          <cell r="V42"/>
          <cell r="W42" t="str">
            <v>-%</v>
          </cell>
          <cell r="X42" t="str">
            <v>-%</v>
          </cell>
          <cell r="AB42">
            <v>3714.13</v>
          </cell>
          <cell r="AC42" t="str">
            <v>N/A</v>
          </cell>
          <cell r="AD42">
            <v>0</v>
          </cell>
          <cell r="AE42">
            <v>-1</v>
          </cell>
          <cell r="AG42">
            <v>-7348.0651899999993</v>
          </cell>
          <cell r="AH42" t="str">
            <v>N/A</v>
          </cell>
          <cell r="AI42">
            <v>0</v>
          </cell>
          <cell r="AJ42">
            <v>-1</v>
          </cell>
          <cell r="AL42">
            <v>-4072</v>
          </cell>
          <cell r="AM42" t="str">
            <v>N/A</v>
          </cell>
          <cell r="AN42">
            <v>0</v>
          </cell>
          <cell r="AO42">
            <v>-1</v>
          </cell>
          <cell r="AQ42">
            <v>-4072</v>
          </cell>
          <cell r="AR42" t="str">
            <v>N/A</v>
          </cell>
          <cell r="AS42">
            <v>0</v>
          </cell>
          <cell r="AT42">
            <v>-1</v>
          </cell>
          <cell r="AV42">
            <v>-11777.93519</v>
          </cell>
          <cell r="AW42">
            <v>0</v>
          </cell>
          <cell r="AX42">
            <v>-1</v>
          </cell>
        </row>
        <row r="43">
          <cell r="AT43" t="str">
            <v>-%</v>
          </cell>
          <cell r="AX43" t="str">
            <v>-%</v>
          </cell>
        </row>
        <row r="44">
          <cell r="C44" t="str">
            <v>Total GM</v>
          </cell>
          <cell r="E44">
            <v>0</v>
          </cell>
          <cell r="F44">
            <v>124.54166666666667</v>
          </cell>
          <cell r="G44" t="str">
            <v>-%</v>
          </cell>
          <cell r="H44">
            <v>0</v>
          </cell>
          <cell r="I44">
            <v>124.54166666666667</v>
          </cell>
          <cell r="J44" t="str">
            <v>-%</v>
          </cell>
          <cell r="L44">
            <v>0</v>
          </cell>
          <cell r="M44">
            <v>0</v>
          </cell>
          <cell r="N44">
            <v>0</v>
          </cell>
          <cell r="O44">
            <v>0</v>
          </cell>
          <cell r="P44">
            <v>0</v>
          </cell>
          <cell r="Q44">
            <v>0</v>
          </cell>
          <cell r="R44">
            <v>0</v>
          </cell>
          <cell r="S44">
            <v>0</v>
          </cell>
          <cell r="T44">
            <v>0</v>
          </cell>
          <cell r="U44">
            <v>0</v>
          </cell>
          <cell r="V44">
            <v>-124.54166666666667</v>
          </cell>
          <cell r="W44">
            <v>-1</v>
          </cell>
          <cell r="X44">
            <v>-1</v>
          </cell>
          <cell r="AB44">
            <v>304097.81</v>
          </cell>
          <cell r="AC44" t="str">
            <v>N/A</v>
          </cell>
          <cell r="AD44">
            <v>367448.76683033013</v>
          </cell>
          <cell r="AE44">
            <v>0.20832427839690837</v>
          </cell>
          <cell r="AG44">
            <v>294263.87039</v>
          </cell>
          <cell r="AH44" t="str">
            <v>N/A</v>
          </cell>
          <cell r="AI44">
            <v>368581.41178334889</v>
          </cell>
          <cell r="AJ44">
            <v>0.25255408112063771</v>
          </cell>
          <cell r="AL44">
            <v>310814</v>
          </cell>
          <cell r="AM44" t="str">
            <v>N/A</v>
          </cell>
          <cell r="AN44">
            <v>375480.79384196445</v>
          </cell>
          <cell r="AO44">
            <v>0.20805624534919431</v>
          </cell>
          <cell r="AQ44">
            <v>328259</v>
          </cell>
          <cell r="AR44" t="str">
            <v>N/A</v>
          </cell>
          <cell r="AS44">
            <v>382788.25528472691</v>
          </cell>
          <cell r="AT44">
            <v>0.1661165582199633</v>
          </cell>
          <cell r="AV44">
            <v>1237434.6803900001</v>
          </cell>
          <cell r="AW44">
            <v>1494299.2277403704</v>
          </cell>
          <cell r="AX44">
            <v>0.20757826770251397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mis. check"/>
      <sheetName val="Owners"/>
      <sheetName val=" BC SUMMARY 2002"/>
      <sheetName val="Allocation"/>
      <sheetName val="Total by Function Walk"/>
      <sheetName val="Total by Function by pole"/>
      <sheetName val="Total by Function tgt"/>
      <sheetName val="Total GEMS  roll-up GM Pool"/>
      <sheetName val="Total GEMS "/>
      <sheetName val="Total by Function C&amp;B Walk"/>
      <sheetName val="Total by Function All Other Exp"/>
      <sheetName val="Total by Function GW"/>
      <sheetName val="Total by Function HeadsWalk"/>
      <sheetName val="GSC"/>
      <sheetName val="GCO"/>
      <sheetName val="GCA"/>
      <sheetName val="GTO"/>
      <sheetName val="GTC"/>
      <sheetName val="GTC OEC"/>
      <sheetName val="Total GPC"/>
      <sheetName val="Upst. mktg CT"/>
      <sheetName val="Upst. mktg MR"/>
      <sheetName val="Upst. mktg XRay"/>
      <sheetName val="Upst. mktg SAVI"/>
      <sheetName val="Global US"/>
      <sheetName val="Global IIS"/>
      <sheetName val="Upst. mktg Nuc.Pet"/>
      <sheetName val="Total Modalities"/>
      <sheetName val="Global Admin"/>
      <sheetName val="Global Legal"/>
      <sheetName val="Global Quality"/>
      <sheetName val="Global Finance"/>
      <sheetName val="Global HR"/>
      <sheetName val="Global BD"/>
      <sheetName val="Global Funding"/>
      <sheetName val="Total Support"/>
      <sheetName val="Total by Function QSplit"/>
      <sheetName val="Global Svcs"/>
      <sheetName val="GPO"/>
      <sheetName val="eIT"/>
      <sheetName val="Software Amort"/>
      <sheetName val="Total Other"/>
      <sheetName val="OEC GM"/>
      <sheetName val="GEMSIT GM"/>
      <sheetName val="Group Adjs"/>
      <sheetName val="BC template"/>
      <sheetName val="Menu"/>
      <sheetName val="1033Splits"/>
      <sheetName val="List"/>
    </sheetNames>
    <sheetDataSet>
      <sheetData sheetId="0"/>
      <sheetData sheetId="1"/>
      <sheetData sheetId="2" refreshError="1">
        <row r="5">
          <cell r="B5" t="str">
            <v>GSC</v>
          </cell>
          <cell r="D5">
            <v>34.353000000000002</v>
          </cell>
          <cell r="E5">
            <v>33.759</v>
          </cell>
          <cell r="F5">
            <v>-0.59400000000000119</v>
          </cell>
          <cell r="H5">
            <v>31.776</v>
          </cell>
          <cell r="I5">
            <v>32</v>
          </cell>
          <cell r="J5">
            <v>34.808</v>
          </cell>
          <cell r="K5">
            <v>-0.2240000000000002</v>
          </cell>
          <cell r="L5">
            <v>-3.032</v>
          </cell>
          <cell r="M5">
            <v>-1.9830000000000005</v>
          </cell>
          <cell r="P5">
            <v>32.299999999999997</v>
          </cell>
          <cell r="Q5">
            <v>0.29999999999999716</v>
          </cell>
          <cell r="R5">
            <v>32</v>
          </cell>
          <cell r="S5">
            <v>36.237000000000002</v>
          </cell>
          <cell r="T5">
            <v>-3.9370000000000047</v>
          </cell>
          <cell r="U5">
            <v>0.52399999999999736</v>
          </cell>
          <cell r="W5">
            <v>33</v>
          </cell>
          <cell r="X5">
            <v>36.103999999999999</v>
          </cell>
          <cell r="Y5">
            <v>-3.1039999999999992</v>
          </cell>
          <cell r="Z5">
            <v>0.70000000000000284</v>
          </cell>
          <cell r="AB5">
            <v>130.83499999999998</v>
          </cell>
          <cell r="AC5">
            <v>0.29999999999998295</v>
          </cell>
          <cell r="AD5">
            <v>130.535</v>
          </cell>
          <cell r="AE5">
            <v>141.50200000000001</v>
          </cell>
          <cell r="AF5">
            <v>-10.66700000000003</v>
          </cell>
          <cell r="AH5" t="str">
            <v>GSC</v>
          </cell>
          <cell r="AI5">
            <v>130.83500000000001</v>
          </cell>
        </row>
        <row r="6">
          <cell r="B6" t="str">
            <v>GCO</v>
          </cell>
          <cell r="D6">
            <v>29.561</v>
          </cell>
          <cell r="E6">
            <v>29.291</v>
          </cell>
          <cell r="F6">
            <v>-0.26999999999999957</v>
          </cell>
          <cell r="H6">
            <v>27.431000000000001</v>
          </cell>
          <cell r="I6">
            <v>27.907199999999996</v>
          </cell>
          <cell r="J6">
            <v>29.375999999999998</v>
          </cell>
          <cell r="K6">
            <v>-0.47619999999999507</v>
          </cell>
          <cell r="L6">
            <v>-1.9449999999999967</v>
          </cell>
          <cell r="M6">
            <v>-1.8599999999999994</v>
          </cell>
          <cell r="P6">
            <v>27.9</v>
          </cell>
          <cell r="Q6">
            <v>-0.40000000000000213</v>
          </cell>
          <cell r="R6">
            <v>28.3</v>
          </cell>
          <cell r="S6">
            <v>29.216000000000001</v>
          </cell>
          <cell r="T6">
            <v>-1.3160000000000025</v>
          </cell>
          <cell r="U6">
            <v>0.46899999999999764</v>
          </cell>
          <cell r="W6">
            <v>28.5</v>
          </cell>
          <cell r="X6">
            <v>28.693999999999999</v>
          </cell>
          <cell r="Y6">
            <v>-0.19399999999999906</v>
          </cell>
          <cell r="Z6">
            <v>0.60000000000000142</v>
          </cell>
          <cell r="AB6">
            <v>113.122</v>
          </cell>
          <cell r="AC6">
            <v>-0.39999999999999147</v>
          </cell>
          <cell r="AD6">
            <v>113.52199999999999</v>
          </cell>
          <cell r="AE6">
            <v>116.84700000000001</v>
          </cell>
          <cell r="AF6">
            <v>-3.7250000000000085</v>
          </cell>
          <cell r="AH6" t="str">
            <v>GCO</v>
          </cell>
          <cell r="AI6">
            <v>113.122</v>
          </cell>
        </row>
        <row r="7">
          <cell r="B7" t="str">
            <v>GCA</v>
          </cell>
          <cell r="D7">
            <v>5.5570000000000004</v>
          </cell>
          <cell r="E7">
            <v>5.3250000000000002</v>
          </cell>
          <cell r="F7">
            <v>-0.23200000000000021</v>
          </cell>
          <cell r="H7">
            <v>4.6029999999999998</v>
          </cell>
          <cell r="I7">
            <v>4.8402499999999993</v>
          </cell>
          <cell r="J7">
            <v>5.0949999999999998</v>
          </cell>
          <cell r="K7">
            <v>-0.23724999999999952</v>
          </cell>
          <cell r="L7">
            <v>-0.49199999999999999</v>
          </cell>
          <cell r="M7">
            <v>-0.72200000000000042</v>
          </cell>
          <cell r="P7">
            <v>4.7</v>
          </cell>
          <cell r="Q7">
            <v>0</v>
          </cell>
          <cell r="R7">
            <v>4.7</v>
          </cell>
          <cell r="S7">
            <v>5.4559999999999995</v>
          </cell>
          <cell r="T7">
            <v>-0.75599999999999934</v>
          </cell>
          <cell r="U7">
            <v>9.7000000000000419E-2</v>
          </cell>
          <cell r="W7">
            <v>5.2411499999999993</v>
          </cell>
          <cell r="X7">
            <v>5.5169999999999995</v>
          </cell>
          <cell r="Y7">
            <v>-0.27585000000000015</v>
          </cell>
          <cell r="Z7">
            <v>0.54114999999999913</v>
          </cell>
          <cell r="AB7">
            <v>19.869150000000001</v>
          </cell>
          <cell r="AC7">
            <v>0</v>
          </cell>
          <cell r="AD7">
            <v>19.869150000000001</v>
          </cell>
          <cell r="AE7">
            <v>21.625</v>
          </cell>
          <cell r="AF7">
            <v>-1.7558499999999988</v>
          </cell>
          <cell r="AH7" t="str">
            <v>GCA</v>
          </cell>
          <cell r="AI7">
            <v>19.869150000000001</v>
          </cell>
        </row>
        <row r="8">
          <cell r="B8" t="str">
            <v>GTO</v>
          </cell>
          <cell r="D8">
            <v>56.86</v>
          </cell>
          <cell r="E8">
            <v>56.625999999999998</v>
          </cell>
          <cell r="F8">
            <v>-0.23400000000000176</v>
          </cell>
          <cell r="H8">
            <v>53.624000000000002</v>
          </cell>
          <cell r="I8">
            <v>53.825099999999999</v>
          </cell>
          <cell r="J8">
            <v>56.658000000000001</v>
          </cell>
          <cell r="K8">
            <v>-0.20109999999999673</v>
          </cell>
          <cell r="L8">
            <v>-3.0339999999999989</v>
          </cell>
          <cell r="M8">
            <v>-3.0019999999999953</v>
          </cell>
          <cell r="P8">
            <v>56.8</v>
          </cell>
          <cell r="Q8">
            <v>-0.10000000000000142</v>
          </cell>
          <cell r="R8">
            <v>56.9</v>
          </cell>
          <cell r="S8">
            <v>58.286000000000001</v>
          </cell>
          <cell r="T8">
            <v>-1.4860000000000042</v>
          </cell>
          <cell r="U8">
            <v>3.1759999999999948</v>
          </cell>
          <cell r="W8">
            <v>58</v>
          </cell>
          <cell r="X8">
            <v>58.460999999999999</v>
          </cell>
          <cell r="Y8">
            <v>-0.46099999999999852</v>
          </cell>
          <cell r="Z8">
            <v>1.2000000000000028</v>
          </cell>
          <cell r="AB8">
            <v>225.05</v>
          </cell>
          <cell r="AC8">
            <v>-9.9999999999994316E-2</v>
          </cell>
          <cell r="AD8">
            <v>225.15</v>
          </cell>
          <cell r="AE8">
            <v>230.26499999999999</v>
          </cell>
          <cell r="AF8">
            <v>-5.214999999999975</v>
          </cell>
          <cell r="AH8" t="str">
            <v>GTO</v>
          </cell>
          <cell r="AI8">
            <v>225.05</v>
          </cell>
        </row>
        <row r="9">
          <cell r="B9" t="str">
            <v>GTC</v>
          </cell>
          <cell r="D9">
            <v>0.68799999999999994</v>
          </cell>
          <cell r="E9">
            <v>-0.21</v>
          </cell>
          <cell r="F9">
            <v>-0.89799999999999991</v>
          </cell>
          <cell r="H9">
            <v>1.048</v>
          </cell>
          <cell r="I9">
            <v>0.65360000000000029</v>
          </cell>
          <cell r="J9">
            <v>0.68800000000000039</v>
          </cell>
          <cell r="K9">
            <v>0.39439999999999975</v>
          </cell>
          <cell r="L9">
            <v>0.35999999999999965</v>
          </cell>
          <cell r="M9">
            <v>1.258</v>
          </cell>
          <cell r="P9">
            <v>0.9</v>
          </cell>
          <cell r="Q9">
            <v>0.20000000000000007</v>
          </cell>
          <cell r="R9">
            <v>0.7</v>
          </cell>
          <cell r="S9">
            <v>0.93800000000000106</v>
          </cell>
          <cell r="T9">
            <v>-3.8000000000001033E-2</v>
          </cell>
          <cell r="U9">
            <v>-0.14800000000000002</v>
          </cell>
          <cell r="W9">
            <v>0.7</v>
          </cell>
          <cell r="X9">
            <v>0.68800000000000061</v>
          </cell>
          <cell r="Y9">
            <v>1.1999999999999345E-2</v>
          </cell>
          <cell r="Z9">
            <v>-0.20000000000000007</v>
          </cell>
          <cell r="AB9">
            <v>2.4380000000000002</v>
          </cell>
          <cell r="AC9">
            <v>0.20000000000000018</v>
          </cell>
          <cell r="AD9">
            <v>2.238</v>
          </cell>
          <cell r="AE9">
            <v>3.0020000000000016</v>
          </cell>
          <cell r="AF9">
            <v>-0.56400000000000139</v>
          </cell>
          <cell r="AH9" t="str">
            <v>GTC</v>
          </cell>
          <cell r="AI9">
            <v>2.4380000000000002</v>
          </cell>
        </row>
        <row r="10">
          <cell r="B10" t="str">
            <v>Upstream Mktg CT</v>
          </cell>
          <cell r="D10">
            <v>1.5489999999999999</v>
          </cell>
          <cell r="E10">
            <v>1.518</v>
          </cell>
          <cell r="F10">
            <v>-3.0999999999999917E-2</v>
          </cell>
          <cell r="H10">
            <v>1.52</v>
          </cell>
          <cell r="I10">
            <v>1.51525</v>
          </cell>
          <cell r="J10">
            <v>1.595</v>
          </cell>
          <cell r="K10">
            <v>4.750000000000032E-3</v>
          </cell>
          <cell r="L10">
            <v>-7.4999999999999956E-2</v>
          </cell>
          <cell r="M10">
            <v>2.0000000000000018E-3</v>
          </cell>
          <cell r="P10">
            <v>1.7</v>
          </cell>
          <cell r="Q10">
            <v>0.18569999999999998</v>
          </cell>
          <cell r="R10">
            <v>1.5143</v>
          </cell>
          <cell r="S10">
            <v>1.5940000000000001</v>
          </cell>
          <cell r="T10">
            <v>0.10599999999999987</v>
          </cell>
          <cell r="U10">
            <v>0.17999999999999994</v>
          </cell>
          <cell r="W10">
            <v>1.7</v>
          </cell>
          <cell r="X10">
            <v>1.6680000000000001</v>
          </cell>
          <cell r="Y10">
            <v>3.1999999999999806E-2</v>
          </cell>
          <cell r="Z10">
            <v>0</v>
          </cell>
          <cell r="AB10">
            <v>6.4379999999999997</v>
          </cell>
          <cell r="AC10">
            <v>0.18570000000000064</v>
          </cell>
          <cell r="AD10">
            <v>6.2522999999999991</v>
          </cell>
          <cell r="AE10">
            <v>6.4060000000000006</v>
          </cell>
          <cell r="AF10">
            <v>3.199999999999914E-2</v>
          </cell>
          <cell r="AH10" t="str">
            <v>Upstream Mktg CT</v>
          </cell>
          <cell r="AI10">
            <v>6.4379999999999997</v>
          </cell>
        </row>
        <row r="11">
          <cell r="B11" t="str">
            <v>Upstream Mktg MR</v>
          </cell>
          <cell r="D11">
            <v>3.883</v>
          </cell>
          <cell r="E11">
            <v>3.823</v>
          </cell>
          <cell r="F11">
            <v>-6.0000000000000053E-2</v>
          </cell>
          <cell r="H11">
            <v>3.9119999999999999</v>
          </cell>
          <cell r="I11">
            <v>3.7924000000000002</v>
          </cell>
          <cell r="J11">
            <v>3.9920000000000004</v>
          </cell>
          <cell r="K11">
            <v>0.11959999999999971</v>
          </cell>
          <cell r="L11">
            <v>-8.0000000000000515E-2</v>
          </cell>
          <cell r="M11">
            <v>8.8999999999999968E-2</v>
          </cell>
          <cell r="P11">
            <v>4.2</v>
          </cell>
          <cell r="Q11">
            <v>0.30000000000000027</v>
          </cell>
          <cell r="R11">
            <v>3.9</v>
          </cell>
          <cell r="S11">
            <v>4.1779999999999999</v>
          </cell>
          <cell r="T11">
            <v>2.2000000000000242E-2</v>
          </cell>
          <cell r="U11">
            <v>0.28800000000000026</v>
          </cell>
          <cell r="W11">
            <v>4.3966000000000003</v>
          </cell>
          <cell r="X11">
            <v>4.6280000000000001</v>
          </cell>
          <cell r="Y11">
            <v>-0.23139999999999983</v>
          </cell>
          <cell r="Z11">
            <v>0.19660000000000011</v>
          </cell>
          <cell r="AB11">
            <v>16.331600000000002</v>
          </cell>
          <cell r="AC11">
            <v>0.30000000000000071</v>
          </cell>
          <cell r="AD11">
            <v>16.031600000000001</v>
          </cell>
          <cell r="AE11">
            <v>16.681000000000001</v>
          </cell>
          <cell r="AF11">
            <v>-0.34939999999999927</v>
          </cell>
          <cell r="AH11" t="str">
            <v>Upstream Mktg MR</v>
          </cell>
          <cell r="AI11">
            <v>16.331600000000002</v>
          </cell>
        </row>
        <row r="12">
          <cell r="B12" t="str">
            <v>Upstream Mktg XRay</v>
          </cell>
          <cell r="D12">
            <v>1.30125</v>
          </cell>
          <cell r="E12">
            <v>1.198</v>
          </cell>
          <cell r="F12">
            <v>-0.10325000000000006</v>
          </cell>
          <cell r="H12">
            <v>1.2629999999999999</v>
          </cell>
          <cell r="I12">
            <v>1.2361875</v>
          </cell>
          <cell r="J12">
            <v>1.30125</v>
          </cell>
          <cell r="K12">
            <v>2.6812499999999906E-2</v>
          </cell>
          <cell r="L12">
            <v>-3.8250000000000117E-2</v>
          </cell>
          <cell r="M12">
            <v>6.4999999999999947E-2</v>
          </cell>
          <cell r="P12">
            <v>1.23</v>
          </cell>
          <cell r="Q12">
            <v>-6.1875000000000124E-3</v>
          </cell>
          <cell r="R12">
            <v>1.2361875</v>
          </cell>
          <cell r="S12">
            <v>1.30125</v>
          </cell>
          <cell r="T12">
            <v>-7.1250000000000036E-2</v>
          </cell>
          <cell r="U12">
            <v>-3.2999999999999918E-2</v>
          </cell>
          <cell r="W12">
            <v>1.2361875</v>
          </cell>
          <cell r="X12">
            <v>1.30125</v>
          </cell>
          <cell r="Y12">
            <v>-6.5062500000000023E-2</v>
          </cell>
          <cell r="Z12">
            <v>6.1875000000000124E-3</v>
          </cell>
          <cell r="AB12">
            <v>4.9271875000000005</v>
          </cell>
          <cell r="AC12">
            <v>-6.1874999999993463E-3</v>
          </cell>
          <cell r="AD12">
            <v>4.9333749999999998</v>
          </cell>
          <cell r="AE12">
            <v>5.2050000000000001</v>
          </cell>
          <cell r="AF12">
            <v>-0.27781249999999957</v>
          </cell>
          <cell r="AH12" t="str">
            <v>Upstream Mktg XRay</v>
          </cell>
          <cell r="AI12">
            <v>4.9271874999999996</v>
          </cell>
        </row>
        <row r="13">
          <cell r="B13" t="str">
            <v>Upstream Mktg SAVI</v>
          </cell>
          <cell r="D13">
            <v>0.46174999999999999</v>
          </cell>
          <cell r="E13">
            <v>0.502</v>
          </cell>
          <cell r="F13">
            <v>4.0250000000000008E-2</v>
          </cell>
          <cell r="H13">
            <v>0.46500000000000002</v>
          </cell>
          <cell r="I13">
            <v>0.43866249999999996</v>
          </cell>
          <cell r="J13">
            <v>0.46174999999999999</v>
          </cell>
          <cell r="K13">
            <v>2.6337500000000069E-2</v>
          </cell>
          <cell r="L13">
            <v>3.2500000000000306E-3</v>
          </cell>
          <cell r="M13">
            <v>-3.6999999999999977E-2</v>
          </cell>
          <cell r="P13">
            <v>0.6</v>
          </cell>
          <cell r="Q13">
            <v>0.16133750000000002</v>
          </cell>
          <cell r="R13">
            <v>0.43866249999999996</v>
          </cell>
          <cell r="S13">
            <v>0.46174999999999999</v>
          </cell>
          <cell r="T13">
            <v>0.13824999999999998</v>
          </cell>
          <cell r="U13">
            <v>0.13499999999999995</v>
          </cell>
          <cell r="W13">
            <v>0.6</v>
          </cell>
          <cell r="X13">
            <v>0.46174999999999999</v>
          </cell>
          <cell r="Y13">
            <v>0.13824999999999998</v>
          </cell>
          <cell r="Z13">
            <v>0</v>
          </cell>
          <cell r="AB13">
            <v>2.1669999999999998</v>
          </cell>
          <cell r="AC13">
            <v>0.16133749999999969</v>
          </cell>
          <cell r="AD13">
            <v>2.0056625000000001</v>
          </cell>
          <cell r="AE13">
            <v>1.847</v>
          </cell>
          <cell r="AF13">
            <v>0.31999999999999984</v>
          </cell>
          <cell r="AH13" t="str">
            <v>Upstream Mktg SAVI</v>
          </cell>
          <cell r="AI13">
            <v>2.1669999999999998</v>
          </cell>
        </row>
        <row r="14">
          <cell r="B14" t="str">
            <v>Global US</v>
          </cell>
          <cell r="D14">
            <v>57.63</v>
          </cell>
          <cell r="E14">
            <v>54.23</v>
          </cell>
          <cell r="F14">
            <v>-3.4000000000000057</v>
          </cell>
          <cell r="H14">
            <v>56.588000000000001</v>
          </cell>
          <cell r="I14">
            <v>54.74960010822511</v>
          </cell>
          <cell r="J14">
            <v>57.631158008658012</v>
          </cell>
          <cell r="K14">
            <v>1.8383998917748912</v>
          </cell>
          <cell r="L14">
            <v>-1.0431580086580112</v>
          </cell>
          <cell r="M14">
            <v>2.3580000000000041</v>
          </cell>
          <cell r="P14">
            <v>58.6</v>
          </cell>
          <cell r="Q14">
            <v>2.6000000000000014</v>
          </cell>
          <cell r="R14">
            <v>56</v>
          </cell>
          <cell r="S14">
            <v>62.183000000000007</v>
          </cell>
          <cell r="T14">
            <v>-3.5830000000000055</v>
          </cell>
          <cell r="U14">
            <v>2.0120000000000005</v>
          </cell>
          <cell r="W14">
            <v>62</v>
          </cell>
          <cell r="X14">
            <v>67.811999999999998</v>
          </cell>
          <cell r="Y14">
            <v>-5.8119999999999976</v>
          </cell>
          <cell r="Z14">
            <v>3.3999999999999986</v>
          </cell>
          <cell r="AB14">
            <v>231.41799999999998</v>
          </cell>
          <cell r="AC14">
            <v>2.5999999999999943</v>
          </cell>
          <cell r="AD14">
            <v>228.81799999999998</v>
          </cell>
          <cell r="AE14">
            <v>245.25615800865802</v>
          </cell>
          <cell r="AF14">
            <v>-13.838158008658041</v>
          </cell>
          <cell r="AH14" t="str">
            <v>Global U/S</v>
          </cell>
          <cell r="AI14">
            <v>231.41799999999998</v>
          </cell>
        </row>
        <row r="15">
          <cell r="B15" t="str">
            <v>Upst. Mktg FI</v>
          </cell>
          <cell r="D15">
            <v>15.151999999999999</v>
          </cell>
          <cell r="E15">
            <v>15.106999999999999</v>
          </cell>
          <cell r="F15">
            <v>-4.4999999999999929E-2</v>
          </cell>
          <cell r="H15">
            <v>15.178000000000001</v>
          </cell>
          <cell r="I15">
            <v>15</v>
          </cell>
          <cell r="J15">
            <v>15.152483</v>
          </cell>
          <cell r="K15">
            <v>0.17800000000000082</v>
          </cell>
          <cell r="L15">
            <v>2.5517000000000678E-2</v>
          </cell>
          <cell r="M15">
            <v>7.1000000000001506E-2</v>
          </cell>
          <cell r="P15">
            <v>16</v>
          </cell>
          <cell r="Q15">
            <v>0.75</v>
          </cell>
          <cell r="R15">
            <v>15.25</v>
          </cell>
          <cell r="S15">
            <v>15.1523</v>
          </cell>
          <cell r="T15">
            <v>0.84769999999999968</v>
          </cell>
          <cell r="U15">
            <v>0.82199999999999918</v>
          </cell>
          <cell r="W15">
            <v>16</v>
          </cell>
          <cell r="X15">
            <v>15.161000000000001</v>
          </cell>
          <cell r="Y15">
            <v>0.83899999999999864</v>
          </cell>
          <cell r="Z15">
            <v>0</v>
          </cell>
          <cell r="AB15">
            <v>62.284999999999997</v>
          </cell>
          <cell r="AC15">
            <v>0.75</v>
          </cell>
          <cell r="AD15">
            <v>61.534999999999997</v>
          </cell>
          <cell r="AE15">
            <v>60.617783000000003</v>
          </cell>
          <cell r="AF15">
            <v>1.6672169999999937</v>
          </cell>
          <cell r="AH15" t="str">
            <v>Upst. Mktg GF&amp;MI</v>
          </cell>
          <cell r="AI15">
            <v>62.284999999999997</v>
          </cell>
        </row>
        <row r="16">
          <cell r="B16" t="str">
            <v>Global Admin</v>
          </cell>
          <cell r="D16">
            <v>20.357115862836999</v>
          </cell>
          <cell r="E16">
            <v>17.254000000000001</v>
          </cell>
          <cell r="F16">
            <v>-3.1031158628369973</v>
          </cell>
          <cell r="H16">
            <v>20.602</v>
          </cell>
          <cell r="I16">
            <v>18.386244412810473</v>
          </cell>
          <cell r="J16">
            <v>19.353941487168921</v>
          </cell>
          <cell r="K16">
            <v>2.2157555871895269</v>
          </cell>
          <cell r="L16">
            <v>1.2480585128310793</v>
          </cell>
          <cell r="M16">
            <v>3.347999999999999</v>
          </cell>
          <cell r="P16">
            <v>22.55</v>
          </cell>
          <cell r="Q16">
            <v>3.5500000000000007</v>
          </cell>
          <cell r="R16">
            <v>19</v>
          </cell>
          <cell r="S16">
            <v>19.355647772054056</v>
          </cell>
          <cell r="T16">
            <v>3.1943522279459451</v>
          </cell>
          <cell r="U16">
            <v>1.9480000000000004</v>
          </cell>
          <cell r="W16">
            <v>19</v>
          </cell>
          <cell r="X16">
            <v>19.057318127940036</v>
          </cell>
          <cell r="Y16">
            <v>-5.7318127940035879E-2</v>
          </cell>
          <cell r="Z16">
            <v>-3.5500000000000007</v>
          </cell>
          <cell r="AB16">
            <v>79.406000000000006</v>
          </cell>
          <cell r="AC16">
            <v>3.5499999999999972</v>
          </cell>
          <cell r="AD16">
            <v>75.856000000000009</v>
          </cell>
          <cell r="AE16">
            <v>78.124023250000022</v>
          </cell>
          <cell r="AF16">
            <v>1.2819767499999841</v>
          </cell>
          <cell r="AH16" t="str">
            <v>Global Admin</v>
          </cell>
          <cell r="AI16">
            <v>79.406000000000006</v>
          </cell>
        </row>
        <row r="17">
          <cell r="B17" t="str">
            <v>Global Legal</v>
          </cell>
          <cell r="D17">
            <v>6.2616198285820497</v>
          </cell>
          <cell r="E17">
            <v>2.258</v>
          </cell>
          <cell r="F17">
            <v>-4.0036198285820497</v>
          </cell>
          <cell r="H17">
            <v>4.6440000000000001</v>
          </cell>
          <cell r="I17">
            <v>5.5478789714365409</v>
          </cell>
          <cell r="J17">
            <v>5.8398726015121483</v>
          </cell>
          <cell r="K17">
            <v>-0.90387897143654072</v>
          </cell>
          <cell r="L17">
            <v>-1.1958726015121481</v>
          </cell>
          <cell r="M17">
            <v>2.3860000000000001</v>
          </cell>
          <cell r="P17">
            <v>5.21</v>
          </cell>
          <cell r="Q17">
            <v>0.41000000000000014</v>
          </cell>
          <cell r="R17">
            <v>4.8</v>
          </cell>
          <cell r="S17">
            <v>5.713067307759049</v>
          </cell>
          <cell r="T17">
            <v>-0.50306730775904906</v>
          </cell>
          <cell r="U17">
            <v>0.56599999999999984</v>
          </cell>
          <cell r="W17">
            <v>5.2</v>
          </cell>
          <cell r="X17">
            <v>6.0783090121467556</v>
          </cell>
          <cell r="Y17">
            <v>-0.87830901214675539</v>
          </cell>
          <cell r="Z17">
            <v>-9.9999999999997868E-3</v>
          </cell>
          <cell r="AB17">
            <v>17.312000000000001</v>
          </cell>
          <cell r="AC17">
            <v>0.41000000000000014</v>
          </cell>
          <cell r="AD17">
            <v>16.902000000000001</v>
          </cell>
          <cell r="AE17">
            <v>23.892868750000002</v>
          </cell>
          <cell r="AF17">
            <v>-6.5808687500000005</v>
          </cell>
          <cell r="AH17" t="str">
            <v>Global Legal</v>
          </cell>
          <cell r="AI17">
            <v>17.312000000000001</v>
          </cell>
        </row>
        <row r="18">
          <cell r="B18" t="str">
            <v>Global Quality</v>
          </cell>
          <cell r="D18">
            <v>0.54989250000000001</v>
          </cell>
          <cell r="E18">
            <v>0.53400000000000003</v>
          </cell>
          <cell r="F18">
            <v>-1.5892499999999976E-2</v>
          </cell>
          <cell r="H18">
            <v>0.51900000000000002</v>
          </cell>
          <cell r="I18">
            <v>0.52239787500000001</v>
          </cell>
          <cell r="J18">
            <v>0.54989250000000001</v>
          </cell>
          <cell r="K18">
            <v>-3.3978749999999946E-3</v>
          </cell>
          <cell r="L18">
            <v>-3.0892499999999989E-2</v>
          </cell>
          <cell r="M18">
            <v>-1.5000000000000013E-2</v>
          </cell>
          <cell r="P18">
            <v>0.55000000000000004</v>
          </cell>
          <cell r="Q18">
            <v>2.7602125000000033E-2</v>
          </cell>
          <cell r="R18">
            <v>0.52239787500000001</v>
          </cell>
          <cell r="S18">
            <v>0.54989250000000001</v>
          </cell>
          <cell r="T18">
            <v>1.0750000000003812E-4</v>
          </cell>
          <cell r="U18">
            <v>3.1000000000000028E-2</v>
          </cell>
          <cell r="W18">
            <v>0.55000000000000004</v>
          </cell>
          <cell r="X18">
            <v>0.54989250000000001</v>
          </cell>
          <cell r="Y18">
            <v>1.0750000000003812E-4</v>
          </cell>
          <cell r="Z18">
            <v>0</v>
          </cell>
          <cell r="AB18">
            <v>2.1530000000000005</v>
          </cell>
          <cell r="AC18">
            <v>2.7602125000000477E-2</v>
          </cell>
          <cell r="AD18">
            <v>2.125397875</v>
          </cell>
          <cell r="AE18">
            <v>2.19957</v>
          </cell>
          <cell r="AF18">
            <v>-4.6569999999999556E-2</v>
          </cell>
          <cell r="AH18" t="str">
            <v>Quality</v>
          </cell>
          <cell r="AI18">
            <v>2.1530000000000005</v>
          </cell>
        </row>
        <row r="19">
          <cell r="B19" t="str">
            <v>Global HR</v>
          </cell>
          <cell r="D19">
            <v>2.4697300000000002</v>
          </cell>
          <cell r="E19">
            <v>2.8340000000000001</v>
          </cell>
          <cell r="F19">
            <v>0.36426999999999987</v>
          </cell>
          <cell r="H19">
            <v>1.8720000000000001</v>
          </cell>
          <cell r="I19">
            <v>2.7309934999999999</v>
          </cell>
          <cell r="J19">
            <v>2.87473</v>
          </cell>
          <cell r="K19">
            <v>-0.85899349999999974</v>
          </cell>
          <cell r="L19">
            <v>-1.0027299999999999</v>
          </cell>
          <cell r="M19">
            <v>-0.96199999999999997</v>
          </cell>
          <cell r="P19">
            <v>2.4</v>
          </cell>
          <cell r="Q19">
            <v>0.39999999999999991</v>
          </cell>
          <cell r="R19">
            <v>2</v>
          </cell>
          <cell r="S19">
            <v>2.78973</v>
          </cell>
          <cell r="T19">
            <v>-0.38973000000000013</v>
          </cell>
          <cell r="U19">
            <v>0.5279999999999998</v>
          </cell>
          <cell r="W19">
            <v>2.5</v>
          </cell>
          <cell r="X19">
            <v>2.78973</v>
          </cell>
          <cell r="Y19">
            <v>-0.28973000000000004</v>
          </cell>
          <cell r="Z19">
            <v>0.10000000000000009</v>
          </cell>
          <cell r="AB19">
            <v>9.6059999999999999</v>
          </cell>
          <cell r="AC19">
            <v>0.40000000000000036</v>
          </cell>
          <cell r="AD19">
            <v>9.2059999999999995</v>
          </cell>
          <cell r="AE19">
            <v>10.923920000000001</v>
          </cell>
          <cell r="AF19">
            <v>-1.3179200000000009</v>
          </cell>
          <cell r="AH19" t="str">
            <v>Global HR</v>
          </cell>
          <cell r="AI19">
            <v>9.6059999999999999</v>
          </cell>
        </row>
        <row r="20">
          <cell r="B20" t="str">
            <v>Global BD</v>
          </cell>
          <cell r="D20">
            <v>1.9537078125</v>
          </cell>
          <cell r="E20">
            <v>1.905</v>
          </cell>
          <cell r="F20">
            <v>-4.8707812500000003E-2</v>
          </cell>
          <cell r="H20">
            <v>1.61</v>
          </cell>
          <cell r="I20">
            <v>1.969072421875</v>
          </cell>
          <cell r="J20">
            <v>2.0727078125</v>
          </cell>
          <cell r="K20">
            <v>-0.35907242187499988</v>
          </cell>
          <cell r="L20">
            <v>-0.46270781249999993</v>
          </cell>
          <cell r="M20">
            <v>-0.29499999999999993</v>
          </cell>
          <cell r="P20">
            <v>2.4500000000000002</v>
          </cell>
          <cell r="Q20">
            <v>0.40112757812500011</v>
          </cell>
          <cell r="R20">
            <v>2.0488724218750001</v>
          </cell>
          <cell r="S20">
            <v>2.1567078125000001</v>
          </cell>
          <cell r="T20">
            <v>0.29329218750000008</v>
          </cell>
          <cell r="U20">
            <v>0.84000000000000008</v>
          </cell>
          <cell r="W20">
            <v>2.5</v>
          </cell>
          <cell r="X20">
            <v>2.0187078125000002</v>
          </cell>
          <cell r="Y20">
            <v>0.4812921874999998</v>
          </cell>
          <cell r="Z20">
            <v>4.9999999999999822E-2</v>
          </cell>
          <cell r="AB20">
            <v>8.4649999999999999</v>
          </cell>
          <cell r="AC20">
            <v>0.40112757812499922</v>
          </cell>
          <cell r="AD20">
            <v>8.0638724218750006</v>
          </cell>
          <cell r="AE20">
            <v>8.2018312499999997</v>
          </cell>
          <cell r="AF20">
            <v>0.26316875000000017</v>
          </cell>
          <cell r="AH20" t="str">
            <v>Global BD</v>
          </cell>
          <cell r="AI20">
            <v>8.4649999999999999</v>
          </cell>
        </row>
        <row r="21">
          <cell r="B21" t="str">
            <v>Global Finance</v>
          </cell>
          <cell r="D21">
            <v>4.0499503125</v>
          </cell>
          <cell r="E21">
            <v>4.1429999999999998</v>
          </cell>
          <cell r="F21">
            <v>9.3049687499999756E-2</v>
          </cell>
          <cell r="H21">
            <v>3.7949999999999999</v>
          </cell>
          <cell r="I21">
            <v>3.847452796874999</v>
          </cell>
          <cell r="J21">
            <v>4.0499503124999991</v>
          </cell>
          <cell r="K21">
            <v>-5.2452796874999041E-2</v>
          </cell>
          <cell r="L21">
            <v>-0.25495031249999922</v>
          </cell>
          <cell r="M21">
            <v>-0.34799999999999986</v>
          </cell>
          <cell r="P21">
            <v>4</v>
          </cell>
          <cell r="Q21">
            <v>0.10000000000000009</v>
          </cell>
          <cell r="R21">
            <v>3.9</v>
          </cell>
          <cell r="S21">
            <v>4.2500503125</v>
          </cell>
          <cell r="T21">
            <v>-0.25005031249999998</v>
          </cell>
          <cell r="U21">
            <v>0.20500000000000007</v>
          </cell>
          <cell r="W21">
            <v>4.3</v>
          </cell>
          <cell r="X21">
            <v>4.6500503125000003</v>
          </cell>
          <cell r="Y21">
            <v>-0.35005031250000052</v>
          </cell>
          <cell r="Z21">
            <v>0.29999999999999982</v>
          </cell>
          <cell r="AB21">
            <v>16.238</v>
          </cell>
          <cell r="AC21">
            <v>0.10000000000000142</v>
          </cell>
          <cell r="AD21">
            <v>16.137999999999998</v>
          </cell>
          <cell r="AE21">
            <v>17.000001249999997</v>
          </cell>
          <cell r="AF21">
            <v>-0.7620012499999973</v>
          </cell>
          <cell r="AH21" t="str">
            <v>Global Finance</v>
          </cell>
          <cell r="AI21">
            <v>16.238</v>
          </cell>
        </row>
        <row r="22">
          <cell r="B22" t="str">
            <v>Global Funding</v>
          </cell>
          <cell r="D22">
            <v>0.51249999999999996</v>
          </cell>
          <cell r="E22">
            <v>0.55600000000000005</v>
          </cell>
          <cell r="F22">
            <v>4.3500000000000094E-2</v>
          </cell>
          <cell r="H22">
            <v>0.55200000000000005</v>
          </cell>
          <cell r="I22">
            <v>0.48687499999999995</v>
          </cell>
          <cell r="J22">
            <v>0.51249999999999996</v>
          </cell>
          <cell r="K22">
            <v>6.5125000000000099E-2</v>
          </cell>
          <cell r="L22">
            <v>3.9500000000000091E-2</v>
          </cell>
          <cell r="M22">
            <v>-4.0000000000000036E-3</v>
          </cell>
          <cell r="P22">
            <v>0.5</v>
          </cell>
          <cell r="Q22">
            <v>1.3125000000000053E-2</v>
          </cell>
          <cell r="R22">
            <v>0.48687499999999995</v>
          </cell>
          <cell r="S22">
            <v>0.51249999999999996</v>
          </cell>
          <cell r="T22">
            <v>-1.2499999999999956E-2</v>
          </cell>
          <cell r="U22">
            <v>-5.2000000000000046E-2</v>
          </cell>
          <cell r="W22">
            <v>0.48687499999999995</v>
          </cell>
          <cell r="X22">
            <v>0.51249999999999996</v>
          </cell>
          <cell r="Y22">
            <v>-2.5625000000000009E-2</v>
          </cell>
          <cell r="Z22">
            <v>-1.3125000000000053E-2</v>
          </cell>
          <cell r="AB22">
            <v>2.094875</v>
          </cell>
          <cell r="AC22">
            <v>1.3125000000000053E-2</v>
          </cell>
          <cell r="AD22">
            <v>2.08175</v>
          </cell>
          <cell r="AE22">
            <v>2.0499999999999998</v>
          </cell>
          <cell r="AF22">
            <v>4.487500000000022E-2</v>
          </cell>
          <cell r="AH22" t="str">
            <v>Global Funding</v>
          </cell>
          <cell r="AI22">
            <v>2.094875</v>
          </cell>
        </row>
        <row r="23">
          <cell r="B23" t="str">
            <v>Global Finance/GF</v>
          </cell>
          <cell r="D23">
            <v>4.5624503125000002</v>
          </cell>
          <cell r="E23">
            <v>4.6989999999999998</v>
          </cell>
          <cell r="F23">
            <v>0.13654968749999963</v>
          </cell>
          <cell r="H23">
            <v>4.3469999999999995</v>
          </cell>
          <cell r="I23">
            <v>4.3343277968749989</v>
          </cell>
          <cell r="J23">
            <v>4.5624503124999993</v>
          </cell>
          <cell r="K23">
            <v>1.2672203125000614E-2</v>
          </cell>
          <cell r="L23">
            <v>-0.2154503124999998</v>
          </cell>
          <cell r="M23">
            <v>-0.35200000000000031</v>
          </cell>
          <cell r="P23">
            <v>4.5</v>
          </cell>
          <cell r="Q23">
            <v>0.11312500000000014</v>
          </cell>
          <cell r="R23">
            <v>4.3868749999999999</v>
          </cell>
          <cell r="S23">
            <v>4.7625503125000002</v>
          </cell>
          <cell r="T23">
            <v>-0.26255031249999994</v>
          </cell>
          <cell r="U23">
            <v>0.15300000000000002</v>
          </cell>
          <cell r="W23">
            <v>4.904422796875</v>
          </cell>
          <cell r="X23">
            <v>5.1625503125000005</v>
          </cell>
          <cell r="Y23">
            <v>-0.25812751562500047</v>
          </cell>
          <cell r="Z23">
            <v>0.40442279687500005</v>
          </cell>
          <cell r="AB23">
            <v>18.332875000000001</v>
          </cell>
          <cell r="AC23">
            <v>0.11312500000000147</v>
          </cell>
          <cell r="AD23">
            <v>18.219749999999998</v>
          </cell>
          <cell r="AE23">
            <v>19.050001249999998</v>
          </cell>
          <cell r="AF23">
            <v>-0.71712624999999708</v>
          </cell>
          <cell r="AH23" t="str">
            <v>Global Finance/GF</v>
          </cell>
          <cell r="AI23">
            <v>18.332875000000001</v>
          </cell>
        </row>
        <row r="24">
          <cell r="B24" t="str">
            <v>Global HS</v>
          </cell>
          <cell r="D24">
            <v>12.487199262372201</v>
          </cell>
          <cell r="E24">
            <v>11.731999999999999</v>
          </cell>
          <cell r="F24">
            <v>-0.75519926237220147</v>
          </cell>
          <cell r="H24">
            <v>11.561999999999999</v>
          </cell>
          <cell r="I24">
            <v>11</v>
          </cell>
          <cell r="J24">
            <v>12.491199262372172</v>
          </cell>
          <cell r="K24">
            <v>0.56199999999999939</v>
          </cell>
          <cell r="L24">
            <v>-0.92919926237217254</v>
          </cell>
          <cell r="M24">
            <v>-0.16999999999999993</v>
          </cell>
          <cell r="P24">
            <v>13.7</v>
          </cell>
          <cell r="Q24">
            <v>0.69999999999999929</v>
          </cell>
          <cell r="R24">
            <v>13</v>
          </cell>
          <cell r="S24">
            <v>12.491199262372172</v>
          </cell>
          <cell r="T24">
            <v>1.2088007376278274</v>
          </cell>
          <cell r="U24">
            <v>2.1379999999999999</v>
          </cell>
          <cell r="W24">
            <v>14</v>
          </cell>
          <cell r="X24">
            <v>12.496199262372171</v>
          </cell>
          <cell r="Y24">
            <v>1.5038007376278291</v>
          </cell>
          <cell r="Z24">
            <v>0.30000000000000071</v>
          </cell>
          <cell r="AB24">
            <v>50.994</v>
          </cell>
          <cell r="AC24">
            <v>0.70000000000000284</v>
          </cell>
          <cell r="AD24">
            <v>50.293999999999997</v>
          </cell>
          <cell r="AE24">
            <v>49.965797049488714</v>
          </cell>
          <cell r="AF24">
            <v>1.028202950511286</v>
          </cell>
          <cell r="AH24" t="str">
            <v>Global HS</v>
          </cell>
          <cell r="AI24">
            <v>50.994</v>
          </cell>
        </row>
        <row r="25">
          <cell r="B25" t="str">
            <v>GPO</v>
          </cell>
          <cell r="D25">
            <v>14.958</v>
          </cell>
          <cell r="E25">
            <v>14.339</v>
          </cell>
          <cell r="F25">
            <v>-0.61899999999999977</v>
          </cell>
          <cell r="H25">
            <v>13.438000000000001</v>
          </cell>
          <cell r="I25">
            <v>14.317450000000001</v>
          </cell>
          <cell r="J25">
            <v>15.071000000000002</v>
          </cell>
          <cell r="K25">
            <v>-0.87945000000000029</v>
          </cell>
          <cell r="L25">
            <v>-1.6330000000000009</v>
          </cell>
          <cell r="M25">
            <v>-0.9009999999999998</v>
          </cell>
          <cell r="P25">
            <v>16.399999999999999</v>
          </cell>
          <cell r="Q25">
            <v>-0.10000000000000142</v>
          </cell>
          <cell r="R25">
            <v>16.5</v>
          </cell>
          <cell r="S25">
            <v>16.507999999999999</v>
          </cell>
          <cell r="T25">
            <v>-0.10800000000000054</v>
          </cell>
          <cell r="U25">
            <v>2.961999999999998</v>
          </cell>
          <cell r="W25">
            <v>16.5</v>
          </cell>
          <cell r="X25">
            <v>16.911999999999999</v>
          </cell>
          <cell r="Y25">
            <v>-0.41199999999999903</v>
          </cell>
          <cell r="Z25">
            <v>0.10000000000000142</v>
          </cell>
          <cell r="AB25">
            <v>60.677</v>
          </cell>
          <cell r="AC25">
            <v>-0.10000000000000142</v>
          </cell>
          <cell r="AD25">
            <v>60.777000000000001</v>
          </cell>
          <cell r="AE25">
            <v>63.448999999999998</v>
          </cell>
          <cell r="AF25">
            <v>-2.7719999999999985</v>
          </cell>
          <cell r="AH25" t="str">
            <v>GPO</v>
          </cell>
          <cell r="AI25">
            <v>60.677</v>
          </cell>
        </row>
        <row r="26">
          <cell r="B26" t="str">
            <v>eIT</v>
          </cell>
          <cell r="D26">
            <v>32.122</v>
          </cell>
          <cell r="E26">
            <v>30.125299999999999</v>
          </cell>
          <cell r="F26">
            <v>-1.9967000000000006</v>
          </cell>
          <cell r="H26">
            <v>30.614999999999998</v>
          </cell>
          <cell r="I26">
            <v>30.844600000000003</v>
          </cell>
          <cell r="J26">
            <v>32.468000000000004</v>
          </cell>
          <cell r="K26">
            <v>-0.22960000000000491</v>
          </cell>
          <cell r="L26">
            <v>-1.8530000000000051</v>
          </cell>
          <cell r="M26">
            <v>0.48969999999999914</v>
          </cell>
          <cell r="P26">
            <v>34.400000000000006</v>
          </cell>
          <cell r="Q26">
            <v>3.4000000000000057</v>
          </cell>
          <cell r="R26">
            <v>31</v>
          </cell>
          <cell r="S26">
            <v>32.468000000000004</v>
          </cell>
          <cell r="T26">
            <v>1.9320000000000022</v>
          </cell>
          <cell r="U26">
            <v>3.7850000000000072</v>
          </cell>
          <cell r="W26">
            <v>36</v>
          </cell>
          <cell r="X26">
            <v>32.814000000000007</v>
          </cell>
          <cell r="Y26">
            <v>3.1859999999999928</v>
          </cell>
          <cell r="Z26">
            <v>1.5999999999999943</v>
          </cell>
          <cell r="AB26">
            <v>131.1403</v>
          </cell>
          <cell r="AC26">
            <v>3.4000000000000057</v>
          </cell>
          <cell r="AD26">
            <v>127.74029999999999</v>
          </cell>
          <cell r="AE26">
            <v>129.87200000000001</v>
          </cell>
          <cell r="AF26">
            <v>1.2682999999999822</v>
          </cell>
          <cell r="AH26" t="str">
            <v>eIT</v>
          </cell>
          <cell r="AI26">
            <v>131.1403</v>
          </cell>
        </row>
        <row r="27">
          <cell r="B27" t="str">
            <v>Software Amort</v>
          </cell>
          <cell r="D27">
            <v>7.7</v>
          </cell>
          <cell r="E27">
            <v>6.63</v>
          </cell>
          <cell r="F27">
            <v>-1.0700000000000003</v>
          </cell>
          <cell r="H27">
            <v>7.1130000000000004</v>
          </cell>
          <cell r="I27">
            <v>7.9799999999999995</v>
          </cell>
          <cell r="J27">
            <v>8.4</v>
          </cell>
          <cell r="K27">
            <v>-0.8669999999999991</v>
          </cell>
          <cell r="L27">
            <v>-1.2869999999999999</v>
          </cell>
          <cell r="M27">
            <v>0.48300000000000054</v>
          </cell>
          <cell r="P27">
            <v>9.9</v>
          </cell>
          <cell r="Q27">
            <v>1.9000000000000004</v>
          </cell>
          <cell r="R27">
            <v>8</v>
          </cell>
          <cell r="S27">
            <v>9.1</v>
          </cell>
          <cell r="T27">
            <v>0.80000000000000071</v>
          </cell>
          <cell r="U27">
            <v>2.7869999999999999</v>
          </cell>
          <cell r="W27">
            <v>9.9</v>
          </cell>
          <cell r="X27">
            <v>9.8000000000000007</v>
          </cell>
          <cell r="Y27">
            <v>9.9999999999999645E-2</v>
          </cell>
          <cell r="Z27">
            <v>0</v>
          </cell>
          <cell r="AB27">
            <v>33.542999999999999</v>
          </cell>
          <cell r="AC27">
            <v>1.9000000000000021</v>
          </cell>
          <cell r="AD27">
            <v>31.642999999999997</v>
          </cell>
          <cell r="AE27">
            <v>35</v>
          </cell>
          <cell r="AF27">
            <v>-1.4570000000000007</v>
          </cell>
          <cell r="AH27" t="str">
            <v>Software Amort</v>
          </cell>
          <cell r="AI27">
            <v>33.542999999999999</v>
          </cell>
        </row>
        <row r="28">
          <cell r="B28" t="str">
            <v>Group</v>
          </cell>
          <cell r="E28">
            <v>3.7141299999999999</v>
          </cell>
          <cell r="F28">
            <v>3.7141299999999999</v>
          </cell>
          <cell r="H28">
            <v>2</v>
          </cell>
          <cell r="I28">
            <v>3.7</v>
          </cell>
          <cell r="J28">
            <v>3.7141299999999999E-3</v>
          </cell>
          <cell r="K28">
            <v>-1.7000000000000002</v>
          </cell>
          <cell r="L28">
            <v>1.9962858699999999</v>
          </cell>
          <cell r="M28">
            <v>-1.7141299999999999</v>
          </cell>
          <cell r="P28">
            <v>3</v>
          </cell>
          <cell r="Q28">
            <v>-3.5</v>
          </cell>
          <cell r="R28">
            <v>6.5</v>
          </cell>
          <cell r="S28">
            <v>0</v>
          </cell>
          <cell r="T28">
            <v>3</v>
          </cell>
          <cell r="U28">
            <v>1</v>
          </cell>
          <cell r="W28">
            <v>4</v>
          </cell>
          <cell r="X28">
            <v>0</v>
          </cell>
          <cell r="Y28">
            <v>4</v>
          </cell>
          <cell r="Z28">
            <v>1</v>
          </cell>
          <cell r="AB28">
            <v>12.714130000000001</v>
          </cell>
          <cell r="AC28">
            <v>-3.5</v>
          </cell>
          <cell r="AD28">
            <v>16.214130000000001</v>
          </cell>
          <cell r="AE28">
            <v>3.7141299999999999E-3</v>
          </cell>
          <cell r="AF28">
            <v>12.71041587</v>
          </cell>
          <cell r="AH28" t="str">
            <v>Group</v>
          </cell>
          <cell r="AI28">
            <v>12.714130000000001</v>
          </cell>
        </row>
        <row r="29">
          <cell r="B29" t="str">
            <v>Total  GM Pool</v>
          </cell>
          <cell r="D29">
            <v>310.41771557879122</v>
          </cell>
          <cell r="E29">
            <v>297.19343000000003</v>
          </cell>
          <cell r="F29">
            <v>-13.224285578791257</v>
          </cell>
          <cell r="H29">
            <v>295.73000000000008</v>
          </cell>
          <cell r="I29">
            <v>297.29121508622217</v>
          </cell>
          <cell r="J29">
            <v>310.44614911471126</v>
          </cell>
          <cell r="K29">
            <v>-1.5612150862221181</v>
          </cell>
          <cell r="L29">
            <v>-14.716149114711254</v>
          </cell>
          <cell r="M29">
            <v>-1.4634299999999925</v>
          </cell>
          <cell r="P29">
            <v>319.99</v>
          </cell>
          <cell r="Q29">
            <v>11.292704703125002</v>
          </cell>
          <cell r="R29">
            <v>308.69729529687504</v>
          </cell>
          <cell r="S29">
            <v>320.89809496718527</v>
          </cell>
          <cell r="T29">
            <v>-0.90809496718529203</v>
          </cell>
          <cell r="U29">
            <v>24.259999999999998</v>
          </cell>
          <cell r="W29">
            <v>326.42836029687498</v>
          </cell>
          <cell r="X29">
            <v>328.17470702745891</v>
          </cell>
          <cell r="Y29">
            <v>-1.7463467305839639</v>
          </cell>
          <cell r="Z29">
            <v>6.4383602968750004</v>
          </cell>
          <cell r="AB29">
            <v>1239.2242425000002</v>
          </cell>
          <cell r="AC29">
            <v>11.292704703125002</v>
          </cell>
          <cell r="AD29">
            <v>1227.9315377968749</v>
          </cell>
          <cell r="AE29">
            <v>1269.9366666881469</v>
          </cell>
          <cell r="AF29">
            <v>-30.712424188146812</v>
          </cell>
          <cell r="AH29" t="str">
            <v>Total  GM Pool</v>
          </cell>
          <cell r="AI29">
            <v>1239.2242425000002</v>
          </cell>
        </row>
        <row r="31">
          <cell r="B31" t="str">
            <v>RAD Systems In Poles</v>
          </cell>
          <cell r="D31">
            <v>3.9249999999999998</v>
          </cell>
          <cell r="E31">
            <v>4.1890000000000001</v>
          </cell>
          <cell r="F31">
            <v>0.26400000000000023</v>
          </cell>
          <cell r="J31">
            <v>3.5</v>
          </cell>
          <cell r="K31">
            <v>0</v>
          </cell>
          <cell r="L31">
            <v>-3.5</v>
          </cell>
          <cell r="M31">
            <v>-4.1890000000000001</v>
          </cell>
          <cell r="Q31">
            <v>0</v>
          </cell>
          <cell r="S31">
            <v>3.5</v>
          </cell>
          <cell r="T31">
            <v>-3.5</v>
          </cell>
          <cell r="U31">
            <v>7</v>
          </cell>
          <cell r="X31">
            <v>3.5</v>
          </cell>
          <cell r="Y31">
            <v>-3.5</v>
          </cell>
          <cell r="Z31">
            <v>7</v>
          </cell>
          <cell r="AB31">
            <v>3.5</v>
          </cell>
          <cell r="AC31">
            <v>-3.5</v>
          </cell>
          <cell r="AD31">
            <v>3.5</v>
          </cell>
          <cell r="AE31">
            <v>3.5</v>
          </cell>
          <cell r="AF31">
            <v>0</v>
          </cell>
          <cell r="AH31" t="str">
            <v>RAD Systems In Poles</v>
          </cell>
          <cell r="AI31">
            <v>3.5</v>
          </cell>
        </row>
        <row r="32">
          <cell r="B32" t="str">
            <v>OEC Germany</v>
          </cell>
          <cell r="D32">
            <v>0.4</v>
          </cell>
          <cell r="E32">
            <v>0.64900000000000002</v>
          </cell>
          <cell r="F32">
            <v>0.249</v>
          </cell>
          <cell r="J32">
            <v>0.4</v>
          </cell>
          <cell r="K32">
            <v>0</v>
          </cell>
          <cell r="L32">
            <v>-0.4</v>
          </cell>
          <cell r="M32">
            <v>-0.64900000000000002</v>
          </cell>
          <cell r="Q32">
            <v>0</v>
          </cell>
          <cell r="S32">
            <v>0.4</v>
          </cell>
          <cell r="T32">
            <v>-0.4</v>
          </cell>
          <cell r="U32">
            <v>0.8</v>
          </cell>
          <cell r="X32">
            <v>0.4</v>
          </cell>
          <cell r="Y32">
            <v>-0.4</v>
          </cell>
          <cell r="Z32">
            <v>0.8</v>
          </cell>
          <cell r="AB32">
            <v>0.4</v>
          </cell>
          <cell r="AC32">
            <v>-0.4</v>
          </cell>
          <cell r="AD32">
            <v>0.4</v>
          </cell>
          <cell r="AE32">
            <v>0.4</v>
          </cell>
          <cell r="AF32">
            <v>0</v>
          </cell>
          <cell r="AH32" t="str">
            <v>OEC Germany</v>
          </cell>
          <cell r="AI32">
            <v>0.4</v>
          </cell>
        </row>
        <row r="33">
          <cell r="B33" t="str">
            <v>Asia Parent</v>
          </cell>
          <cell r="D33">
            <v>3.52</v>
          </cell>
          <cell r="E33">
            <v>2.0663800000000001</v>
          </cell>
          <cell r="F33">
            <v>-1.4536199999999999</v>
          </cell>
          <cell r="J33">
            <v>3.84</v>
          </cell>
          <cell r="K33">
            <v>0</v>
          </cell>
          <cell r="L33">
            <v>-3.84</v>
          </cell>
          <cell r="M33">
            <v>-2.0663800000000001</v>
          </cell>
          <cell r="Q33">
            <v>0</v>
          </cell>
          <cell r="S33">
            <v>3.84</v>
          </cell>
          <cell r="T33">
            <v>-3.84</v>
          </cell>
          <cell r="U33">
            <v>7.68</v>
          </cell>
          <cell r="X33">
            <v>3.84</v>
          </cell>
          <cell r="Y33">
            <v>-3.84</v>
          </cell>
          <cell r="Z33">
            <v>7.68</v>
          </cell>
          <cell r="AB33">
            <v>3.84</v>
          </cell>
          <cell r="AC33">
            <v>-3.84</v>
          </cell>
          <cell r="AD33">
            <v>3.84</v>
          </cell>
          <cell r="AE33">
            <v>3.84</v>
          </cell>
          <cell r="AF33">
            <v>0</v>
          </cell>
          <cell r="AH33" t="str">
            <v>Asia Parent</v>
          </cell>
          <cell r="AI33">
            <v>3.84</v>
          </cell>
        </row>
        <row r="34">
          <cell r="B34" t="str">
            <v>Total Other</v>
          </cell>
          <cell r="D34">
            <v>7.8450000000000006</v>
          </cell>
          <cell r="E34">
            <v>6.9043799999999997</v>
          </cell>
          <cell r="F34">
            <v>-0.94061999999999968</v>
          </cell>
          <cell r="J34">
            <v>7.74</v>
          </cell>
          <cell r="K34">
            <v>0</v>
          </cell>
          <cell r="L34">
            <v>-7.74</v>
          </cell>
          <cell r="M34">
            <v>-6.9043799999999997</v>
          </cell>
          <cell r="Q34">
            <v>0</v>
          </cell>
          <cell r="S34">
            <v>7.74</v>
          </cell>
          <cell r="T34">
            <v>-7.74</v>
          </cell>
          <cell r="U34">
            <v>15.48</v>
          </cell>
          <cell r="X34">
            <v>7.74</v>
          </cell>
          <cell r="Y34">
            <v>-7.74</v>
          </cell>
          <cell r="Z34">
            <v>15.48</v>
          </cell>
          <cell r="AB34">
            <v>7.74</v>
          </cell>
          <cell r="AC34">
            <v>-7.74</v>
          </cell>
          <cell r="AD34">
            <v>7.74</v>
          </cell>
          <cell r="AE34">
            <v>7.74</v>
          </cell>
          <cell r="AF34">
            <v>0</v>
          </cell>
          <cell r="AH34" t="str">
            <v>Total Other</v>
          </cell>
          <cell r="AI34">
            <v>7.74</v>
          </cell>
        </row>
        <row r="35">
          <cell r="B35" t="str">
            <v>Total STAT GM BC</v>
          </cell>
          <cell r="D35">
            <v>318.26271557879124</v>
          </cell>
          <cell r="E35">
            <v>304.09781000000004</v>
          </cell>
          <cell r="F35">
            <v>-14.164905578791256</v>
          </cell>
          <cell r="J35">
            <v>318.18614911471127</v>
          </cell>
          <cell r="K35">
            <v>0</v>
          </cell>
          <cell r="L35">
            <v>-318.18614911471127</v>
          </cell>
          <cell r="M35">
            <v>-304.09781000000004</v>
          </cell>
          <cell r="Q35">
            <v>0</v>
          </cell>
          <cell r="S35">
            <v>328.63809496718528</v>
          </cell>
          <cell r="T35">
            <v>-328.63809496718528</v>
          </cell>
          <cell r="U35">
            <v>657.27618993437056</v>
          </cell>
          <cell r="X35">
            <v>335.91470702745892</v>
          </cell>
          <cell r="Y35">
            <v>-335.91470702745892</v>
          </cell>
          <cell r="Z35">
            <v>671.82941405491783</v>
          </cell>
          <cell r="AB35">
            <v>1246.9642425000002</v>
          </cell>
          <cell r="AC35">
            <v>-335.91470702745892</v>
          </cell>
          <cell r="AD35">
            <v>1235.6715377968749</v>
          </cell>
          <cell r="AE35">
            <v>1277.676666688147</v>
          </cell>
          <cell r="AF35">
            <v>-42.005128891272079</v>
          </cell>
          <cell r="AH35" t="str">
            <v>Total STAT GM BC</v>
          </cell>
          <cell r="AI35">
            <v>1246.9642425000002</v>
          </cell>
        </row>
        <row r="37">
          <cell r="B37" t="str">
            <v>GEMSIT/OEC GM Alloc</v>
          </cell>
          <cell r="D37">
            <v>17.399999999999999</v>
          </cell>
          <cell r="E37">
            <v>17.399999999999999</v>
          </cell>
          <cell r="F37">
            <v>0</v>
          </cell>
          <cell r="H37">
            <v>17.399999999999999</v>
          </cell>
          <cell r="I37">
            <v>17.399999999999999</v>
          </cell>
          <cell r="J37">
            <v>17.37</v>
          </cell>
          <cell r="K37">
            <v>0</v>
          </cell>
          <cell r="L37">
            <v>2.9999999999997584E-2</v>
          </cell>
          <cell r="M37">
            <v>0</v>
          </cell>
          <cell r="P37">
            <v>17.399999999999999</v>
          </cell>
          <cell r="Q37">
            <v>0</v>
          </cell>
          <cell r="R37">
            <v>17.399999999999999</v>
          </cell>
          <cell r="S37">
            <v>17.37</v>
          </cell>
          <cell r="T37">
            <v>2.9999999999997584E-2</v>
          </cell>
          <cell r="U37">
            <v>0</v>
          </cell>
          <cell r="W37">
            <v>17.399999999999999</v>
          </cell>
          <cell r="X37">
            <v>17.37</v>
          </cell>
          <cell r="Y37">
            <v>2.9999999999997584E-2</v>
          </cell>
          <cell r="Z37">
            <v>0</v>
          </cell>
          <cell r="AB37">
            <v>69.599999999999994</v>
          </cell>
          <cell r="AC37">
            <v>0</v>
          </cell>
          <cell r="AD37">
            <v>69.599999999999994</v>
          </cell>
          <cell r="AE37">
            <v>69.509999999999991</v>
          </cell>
          <cell r="AF37">
            <v>9.0000000000003411E-2</v>
          </cell>
          <cell r="AH37" t="str">
            <v>GEMSIT/OEC GM Alloc</v>
          </cell>
          <cell r="AI37">
            <v>69.599999999999994</v>
          </cell>
        </row>
        <row r="38">
          <cell r="B38" t="str">
            <v>Amer Equip</v>
          </cell>
          <cell r="D38">
            <v>37.5</v>
          </cell>
          <cell r="E38">
            <v>32.299999999999997</v>
          </cell>
          <cell r="F38">
            <v>-5.2000000000000028</v>
          </cell>
          <cell r="H38">
            <v>41.3</v>
          </cell>
          <cell r="I38">
            <v>38</v>
          </cell>
          <cell r="J38">
            <v>40.369999999999997</v>
          </cell>
          <cell r="K38">
            <v>3.2999999999999972</v>
          </cell>
          <cell r="L38">
            <v>0.92999999999999972</v>
          </cell>
          <cell r="M38">
            <v>9</v>
          </cell>
          <cell r="P38">
            <v>41</v>
          </cell>
          <cell r="Q38">
            <v>0</v>
          </cell>
          <cell r="R38">
            <v>41</v>
          </cell>
          <cell r="S38">
            <v>39.35</v>
          </cell>
          <cell r="T38">
            <v>1.6499999999999986</v>
          </cell>
          <cell r="U38">
            <v>-0.29999999999999716</v>
          </cell>
          <cell r="W38">
            <v>41</v>
          </cell>
          <cell r="X38">
            <v>40.9</v>
          </cell>
          <cell r="Y38">
            <v>0.10000000000000142</v>
          </cell>
          <cell r="Z38">
            <v>0</v>
          </cell>
          <cell r="AB38">
            <v>155.6</v>
          </cell>
          <cell r="AC38">
            <v>0</v>
          </cell>
          <cell r="AD38">
            <v>155.6</v>
          </cell>
          <cell r="AE38">
            <v>158.12</v>
          </cell>
          <cell r="AF38">
            <v>-2.5200000000000102</v>
          </cell>
          <cell r="AH38" t="str">
            <v>Amer Equip</v>
          </cell>
          <cell r="AI38">
            <v>155.6</v>
          </cell>
        </row>
        <row r="39">
          <cell r="B39" t="str">
            <v>HS</v>
          </cell>
          <cell r="D39">
            <v>21.740000000000002</v>
          </cell>
          <cell r="E39">
            <v>20</v>
          </cell>
          <cell r="F39">
            <v>-1.740000000000002</v>
          </cell>
          <cell r="H39">
            <v>21.029999999999998</v>
          </cell>
          <cell r="I39">
            <v>20</v>
          </cell>
          <cell r="J39">
            <v>23.339999999999996</v>
          </cell>
          <cell r="K39">
            <v>1.0299999999999976</v>
          </cell>
          <cell r="L39">
            <v>-2.3099999999999987</v>
          </cell>
          <cell r="M39">
            <v>1.0299999999999976</v>
          </cell>
          <cell r="P39">
            <v>23</v>
          </cell>
          <cell r="Q39">
            <v>1</v>
          </cell>
          <cell r="R39">
            <v>22</v>
          </cell>
          <cell r="S39">
            <v>22.79</v>
          </cell>
          <cell r="T39">
            <v>0.21000000000000085</v>
          </cell>
          <cell r="U39">
            <v>1.9700000000000024</v>
          </cell>
          <cell r="W39">
            <v>21</v>
          </cell>
          <cell r="X39">
            <v>23.759999999999998</v>
          </cell>
          <cell r="Y39">
            <v>-2.759999999999998</v>
          </cell>
          <cell r="Z39">
            <v>-2</v>
          </cell>
          <cell r="AB39">
            <v>85.03</v>
          </cell>
          <cell r="AC39">
            <v>1</v>
          </cell>
          <cell r="AD39">
            <v>84.03</v>
          </cell>
          <cell r="AE39">
            <v>91.63</v>
          </cell>
          <cell r="AF39">
            <v>-6.5999999999999943</v>
          </cell>
          <cell r="AH39" t="str">
            <v>HS</v>
          </cell>
          <cell r="AI39">
            <v>85.03</v>
          </cell>
        </row>
        <row r="40">
          <cell r="B40" t="str">
            <v>Europe</v>
          </cell>
          <cell r="D40">
            <v>31.9</v>
          </cell>
          <cell r="E40">
            <v>32.5</v>
          </cell>
          <cell r="F40">
            <v>0.60000000000000142</v>
          </cell>
          <cell r="H40">
            <v>34</v>
          </cell>
          <cell r="I40">
            <v>32</v>
          </cell>
          <cell r="J40">
            <v>33</v>
          </cell>
          <cell r="K40">
            <v>2</v>
          </cell>
          <cell r="L40">
            <v>1</v>
          </cell>
          <cell r="M40">
            <v>1.5</v>
          </cell>
          <cell r="P40">
            <v>42.4</v>
          </cell>
          <cell r="Q40">
            <v>9.3999999999999986</v>
          </cell>
          <cell r="R40">
            <v>33</v>
          </cell>
          <cell r="S40">
            <v>32.1</v>
          </cell>
          <cell r="T40">
            <v>10.299999999999997</v>
          </cell>
          <cell r="U40">
            <v>8.3999999999999986</v>
          </cell>
          <cell r="W40">
            <v>45.8</v>
          </cell>
          <cell r="X40">
            <v>36</v>
          </cell>
          <cell r="Y40">
            <v>9.7999999999999972</v>
          </cell>
          <cell r="Z40">
            <v>3.3999999999999986</v>
          </cell>
          <cell r="AB40">
            <v>154.69999999999999</v>
          </cell>
          <cell r="AC40">
            <v>9.3999999999999773</v>
          </cell>
          <cell r="AD40">
            <v>145.30000000000001</v>
          </cell>
          <cell r="AE40">
            <v>133</v>
          </cell>
          <cell r="AF40">
            <v>21.699999999999989</v>
          </cell>
          <cell r="AH40" t="str">
            <v>Europe</v>
          </cell>
          <cell r="AI40">
            <v>154.69999999999999</v>
          </cell>
        </row>
        <row r="41">
          <cell r="B41" t="str">
            <v>Asia (+ Parent)</v>
          </cell>
          <cell r="D41">
            <v>32.6</v>
          </cell>
          <cell r="E41">
            <v>31.400000000000002</v>
          </cell>
          <cell r="F41">
            <v>-1.1999999999999993</v>
          </cell>
          <cell r="H41">
            <v>36.700000000000003</v>
          </cell>
          <cell r="I41">
            <v>31.4</v>
          </cell>
          <cell r="J41">
            <v>35.340000000000003</v>
          </cell>
          <cell r="K41">
            <v>5.3000000000000043</v>
          </cell>
          <cell r="L41">
            <v>1.3599999999999994</v>
          </cell>
          <cell r="M41">
            <v>5.3000000000000007</v>
          </cell>
          <cell r="P41">
            <v>38.299999999999997</v>
          </cell>
          <cell r="Q41">
            <v>3.5999999999999943</v>
          </cell>
          <cell r="R41">
            <v>34.700000000000003</v>
          </cell>
          <cell r="S41">
            <v>39.5</v>
          </cell>
          <cell r="T41">
            <v>-1.2000000000000028</v>
          </cell>
          <cell r="U41">
            <v>1.5999999999999943</v>
          </cell>
          <cell r="W41">
            <v>38.9</v>
          </cell>
          <cell r="X41">
            <v>41.199999999999996</v>
          </cell>
          <cell r="Y41">
            <v>-2.2999999999999972</v>
          </cell>
          <cell r="Z41">
            <v>0.60000000000000142</v>
          </cell>
          <cell r="AB41">
            <v>145.29999999999998</v>
          </cell>
          <cell r="AC41">
            <v>3.5999999999999943</v>
          </cell>
          <cell r="AD41">
            <v>141.69999999999999</v>
          </cell>
          <cell r="AE41">
            <v>148.63999999999999</v>
          </cell>
          <cell r="AF41">
            <v>-3.3400000000000034</v>
          </cell>
          <cell r="AH41" t="str">
            <v>Asia (+ Parent)</v>
          </cell>
          <cell r="AI41">
            <v>145.30000000000001</v>
          </cell>
        </row>
        <row r="42">
          <cell r="B42" t="str">
            <v>GEMSIT MM</v>
          </cell>
          <cell r="D42">
            <v>82</v>
          </cell>
          <cell r="E42">
            <v>80.67</v>
          </cell>
          <cell r="F42">
            <v>-1.3299999999999983</v>
          </cell>
          <cell r="H42">
            <v>87</v>
          </cell>
          <cell r="I42">
            <v>79</v>
          </cell>
          <cell r="J42">
            <v>80.67</v>
          </cell>
          <cell r="K42">
            <v>8</v>
          </cell>
          <cell r="L42">
            <v>6.3299999999999983</v>
          </cell>
          <cell r="M42">
            <v>6.3299999999999983</v>
          </cell>
          <cell r="P42">
            <v>86.8</v>
          </cell>
          <cell r="Q42">
            <v>-0.20000000000000284</v>
          </cell>
          <cell r="R42">
            <v>87</v>
          </cell>
          <cell r="S42">
            <v>80.5</v>
          </cell>
          <cell r="T42">
            <v>6.2999999999999972</v>
          </cell>
          <cell r="U42">
            <v>-0.20000000000000284</v>
          </cell>
          <cell r="W42">
            <v>89.7</v>
          </cell>
          <cell r="X42">
            <v>84.1</v>
          </cell>
          <cell r="Y42">
            <v>5.6000000000000085</v>
          </cell>
          <cell r="Z42">
            <v>2.9000000000000057</v>
          </cell>
          <cell r="AB42">
            <v>344.17</v>
          </cell>
          <cell r="AC42">
            <v>-0.19999999999998863</v>
          </cell>
          <cell r="AD42">
            <v>344.37</v>
          </cell>
          <cell r="AE42">
            <v>327.27</v>
          </cell>
          <cell r="AF42">
            <v>16.900000000000034</v>
          </cell>
          <cell r="AH42" t="str">
            <v>GEMSIT MM</v>
          </cell>
          <cell r="AI42">
            <v>344.17</v>
          </cell>
        </row>
        <row r="43">
          <cell r="B43" t="str">
            <v>OEC MM</v>
          </cell>
          <cell r="D43">
            <v>12.85</v>
          </cell>
          <cell r="E43">
            <v>14.199999999999998</v>
          </cell>
          <cell r="F43">
            <v>1.3499999999999979</v>
          </cell>
          <cell r="H43">
            <v>14.18</v>
          </cell>
          <cell r="I43">
            <v>14</v>
          </cell>
          <cell r="J43">
            <v>13.88</v>
          </cell>
          <cell r="K43">
            <v>0.17999999999999972</v>
          </cell>
          <cell r="L43">
            <v>0.29999999999999893</v>
          </cell>
          <cell r="M43">
            <v>-1.9999999999997797E-2</v>
          </cell>
          <cell r="P43">
            <v>17.5</v>
          </cell>
          <cell r="Q43">
            <v>0</v>
          </cell>
          <cell r="R43">
            <v>17.5</v>
          </cell>
          <cell r="S43">
            <v>12.52</v>
          </cell>
          <cell r="T43">
            <v>4.9800000000000004</v>
          </cell>
          <cell r="U43">
            <v>3.3200000000000003</v>
          </cell>
          <cell r="W43">
            <v>19.100000000000001</v>
          </cell>
          <cell r="X43">
            <v>13.5</v>
          </cell>
          <cell r="Y43">
            <v>5.6000000000000014</v>
          </cell>
          <cell r="Z43">
            <v>1.6000000000000014</v>
          </cell>
          <cell r="AB43">
            <v>64.98</v>
          </cell>
          <cell r="AC43">
            <v>0</v>
          </cell>
          <cell r="AD43">
            <v>64.98</v>
          </cell>
          <cell r="AE43">
            <v>52.75</v>
          </cell>
          <cell r="AF43">
            <v>12.230000000000004</v>
          </cell>
          <cell r="AH43" t="str">
            <v>OEC MM</v>
          </cell>
          <cell r="AI43">
            <v>64.98</v>
          </cell>
        </row>
        <row r="44">
          <cell r="B44" t="str">
            <v>Other CL</v>
          </cell>
          <cell r="D44">
            <v>0.6</v>
          </cell>
          <cell r="E44">
            <v>-0.98</v>
          </cell>
          <cell r="F44">
            <v>-1.58</v>
          </cell>
          <cell r="H44">
            <v>-15</v>
          </cell>
          <cell r="I44">
            <v>-1.1000000000000001</v>
          </cell>
          <cell r="J44">
            <v>-2.4</v>
          </cell>
          <cell r="K44">
            <v>-13.9</v>
          </cell>
          <cell r="L44">
            <v>-12.6</v>
          </cell>
          <cell r="M44">
            <v>-14.02</v>
          </cell>
          <cell r="P44">
            <v>-0.69999999999999962</v>
          </cell>
          <cell r="Q44">
            <v>-9.3999999999999986</v>
          </cell>
          <cell r="R44">
            <v>8.6999999999999993</v>
          </cell>
          <cell r="S44">
            <v>-6</v>
          </cell>
          <cell r="T44">
            <v>5.3000000000000007</v>
          </cell>
          <cell r="U44">
            <v>14.3</v>
          </cell>
          <cell r="W44">
            <v>0.7</v>
          </cell>
          <cell r="X44">
            <v>-9</v>
          </cell>
          <cell r="Y44">
            <v>9.6999999999999993</v>
          </cell>
          <cell r="Z44">
            <v>1.3999999999999995</v>
          </cell>
          <cell r="AB44">
            <v>-15.98</v>
          </cell>
          <cell r="AC44">
            <v>-9.3999999999999986</v>
          </cell>
          <cell r="AD44">
            <v>-6.5800000000000018</v>
          </cell>
          <cell r="AE44">
            <v>-16.799999999999997</v>
          </cell>
          <cell r="AF44">
            <v>0.81999999999999673</v>
          </cell>
          <cell r="AH44" t="str">
            <v>Other CL</v>
          </cell>
          <cell r="AI44">
            <v>-15.98</v>
          </cell>
        </row>
        <row r="45">
          <cell r="B45" t="str">
            <v>Restructuring</v>
          </cell>
          <cell r="D45">
            <v>20</v>
          </cell>
          <cell r="E45">
            <v>10.3</v>
          </cell>
          <cell r="F45">
            <v>-9.6999999999999993</v>
          </cell>
          <cell r="H45">
            <v>8.9</v>
          </cell>
          <cell r="I45">
            <v>7</v>
          </cell>
          <cell r="J45">
            <v>15</v>
          </cell>
          <cell r="K45">
            <v>1.9000000000000004</v>
          </cell>
          <cell r="L45">
            <v>-6.1</v>
          </cell>
          <cell r="M45">
            <v>-1.4000000000000004</v>
          </cell>
          <cell r="P45">
            <v>-5.7</v>
          </cell>
          <cell r="Q45">
            <v>-15.7</v>
          </cell>
          <cell r="R45">
            <v>10</v>
          </cell>
          <cell r="S45">
            <v>6</v>
          </cell>
          <cell r="T45">
            <v>-11.7</v>
          </cell>
          <cell r="U45">
            <v>-14.600000000000001</v>
          </cell>
          <cell r="X45">
            <v>3</v>
          </cell>
          <cell r="Y45">
            <v>-3</v>
          </cell>
          <cell r="Z45">
            <v>5.7</v>
          </cell>
          <cell r="AB45">
            <v>13.5</v>
          </cell>
          <cell r="AC45">
            <v>-15.7</v>
          </cell>
          <cell r="AD45">
            <v>29.2</v>
          </cell>
          <cell r="AE45">
            <v>44</v>
          </cell>
          <cell r="AF45">
            <v>-30.5</v>
          </cell>
          <cell r="AH45" t="str">
            <v>Restructuring</v>
          </cell>
          <cell r="AI45">
            <v>13.5</v>
          </cell>
        </row>
        <row r="46">
          <cell r="B46" t="str">
            <v>Other CL</v>
          </cell>
          <cell r="E46">
            <v>9.32</v>
          </cell>
          <cell r="F46">
            <v>-11.28</v>
          </cell>
          <cell r="H46">
            <v>-6.1</v>
          </cell>
          <cell r="I46">
            <v>5.9</v>
          </cell>
          <cell r="J46">
            <v>12.6</v>
          </cell>
          <cell r="K46">
            <v>-12</v>
          </cell>
          <cell r="L46">
            <v>-18.7</v>
          </cell>
          <cell r="M46">
            <v>-15.42</v>
          </cell>
          <cell r="P46">
            <v>-6.3999999999999995</v>
          </cell>
          <cell r="Q46">
            <v>-25.099999999999998</v>
          </cell>
          <cell r="R46">
            <v>18.7</v>
          </cell>
          <cell r="S46">
            <v>0</v>
          </cell>
          <cell r="T46">
            <v>-6.3999999999999986</v>
          </cell>
          <cell r="U46">
            <v>-0.30000000000000071</v>
          </cell>
          <cell r="W46">
            <v>0.7</v>
          </cell>
          <cell r="X46">
            <v>-6</v>
          </cell>
          <cell r="Y46">
            <v>6.6999999999999993</v>
          </cell>
          <cell r="Z46">
            <v>7.1</v>
          </cell>
          <cell r="AC46">
            <v>-25.099999999999998</v>
          </cell>
          <cell r="AH46" t="str">
            <v>Other CL</v>
          </cell>
        </row>
        <row r="47">
          <cell r="B47" t="str">
            <v>Total Distribution</v>
          </cell>
          <cell r="D47">
            <v>256.58999999999997</v>
          </cell>
          <cell r="E47">
            <v>237.79</v>
          </cell>
          <cell r="F47">
            <v>-18.800000000000004</v>
          </cell>
          <cell r="H47">
            <v>245.51000000000002</v>
          </cell>
          <cell r="I47">
            <v>237.70000000000002</v>
          </cell>
          <cell r="J47">
            <v>256.56999999999994</v>
          </cell>
          <cell r="K47">
            <v>7.8099999999999987</v>
          </cell>
          <cell r="L47">
            <v>-11.060000000000004</v>
          </cell>
          <cell r="M47">
            <v>7.7200000000000006</v>
          </cell>
          <cell r="P47">
            <v>260.00000000000006</v>
          </cell>
          <cell r="Q47">
            <v>-11.300000000000008</v>
          </cell>
          <cell r="R47">
            <v>271.3</v>
          </cell>
          <cell r="S47">
            <v>244.13</v>
          </cell>
          <cell r="T47">
            <v>15.86999999999999</v>
          </cell>
          <cell r="U47">
            <v>14.489999999999995</v>
          </cell>
          <cell r="W47">
            <v>273.60000000000002</v>
          </cell>
          <cell r="X47">
            <v>250.82999999999998</v>
          </cell>
          <cell r="Y47">
            <v>22.77000000000001</v>
          </cell>
          <cell r="Z47">
            <v>13.600000000000007</v>
          </cell>
          <cell r="AB47">
            <v>1016.9000000000001</v>
          </cell>
          <cell r="AC47">
            <v>-11.300000000000015</v>
          </cell>
          <cell r="AD47">
            <v>1028.2</v>
          </cell>
          <cell r="AE47">
            <v>1008.12</v>
          </cell>
          <cell r="AF47">
            <v>8.7800000000000153</v>
          </cell>
          <cell r="AH47" t="str">
            <v>Total Distribution</v>
          </cell>
          <cell r="AI47">
            <v>1016.9</v>
          </cell>
        </row>
        <row r="48">
          <cell r="B48" t="str">
            <v>Total GEMS</v>
          </cell>
          <cell r="D48">
            <v>567.00771557879125</v>
          </cell>
          <cell r="E48">
            <v>534.98343</v>
          </cell>
          <cell r="F48">
            <v>-32.024285578791265</v>
          </cell>
          <cell r="H48">
            <v>541.24000000000012</v>
          </cell>
          <cell r="I48">
            <v>534.99121508622216</v>
          </cell>
          <cell r="J48">
            <v>567.0161491147112</v>
          </cell>
          <cell r="K48">
            <v>6.2487849137778806</v>
          </cell>
          <cell r="L48">
            <v>-25.776149114711259</v>
          </cell>
          <cell r="M48">
            <v>6.256570000000008</v>
          </cell>
          <cell r="P48">
            <v>579.99</v>
          </cell>
          <cell r="Q48">
            <v>-7.2952968750055192E-3</v>
          </cell>
          <cell r="R48">
            <v>579.99729529687511</v>
          </cell>
          <cell r="S48">
            <v>565.02809496718533</v>
          </cell>
          <cell r="T48">
            <v>14.961905032814698</v>
          </cell>
          <cell r="U48">
            <v>38.749999999999993</v>
          </cell>
          <cell r="W48">
            <v>600.02836029687501</v>
          </cell>
          <cell r="X48">
            <v>579.00470702745884</v>
          </cell>
          <cell r="Y48">
            <v>21.023653269416045</v>
          </cell>
          <cell r="Z48">
            <v>20.038360296875005</v>
          </cell>
          <cell r="AB48">
            <v>2256.1242425</v>
          </cell>
          <cell r="AC48">
            <v>-7.2952968750126246E-3</v>
          </cell>
          <cell r="AD48">
            <v>2256.1315377968749</v>
          </cell>
          <cell r="AE48">
            <v>2278.0566666881468</v>
          </cell>
          <cell r="AF48">
            <v>-21.932424188146797</v>
          </cell>
          <cell r="AH48" t="str">
            <v>Total GEMS</v>
          </cell>
          <cell r="AI48">
            <v>2256.1242425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Q4 2015 vs Q4 2014"/>
      <sheetName val="3rd Qtr 2015 vs. 2014"/>
      <sheetName val="2nd Qtr 2015 vs. 2014"/>
      <sheetName val="1st Qtr 2015 vs. 2014"/>
      <sheetName val="2015 QTR"/>
      <sheetName val="2014 QTR"/>
      <sheetName val="2015 YTD"/>
      <sheetName val="2014 YTD"/>
      <sheetName val="REI Leads"/>
      <sheetName val="2015 Q3 YTD"/>
      <sheetName val="2015 Q2 YTD"/>
      <sheetName val="2015 Q1 YTD"/>
      <sheetName val="Input Worksheet"/>
      <sheetName val="3Q15 Input Worksheet"/>
      <sheetName val="1Q15 Input Worksheet"/>
      <sheetName val="Summarized Leads"/>
      <sheetName val="Expanded Leads"/>
      <sheetName val="FY3Q2015"/>
      <sheetName val="2Q15 Input Worksheet"/>
      <sheetName val="FY2Q2015"/>
      <sheetName val="FY1Q2015"/>
    </sheetNames>
    <sheetDataSet>
      <sheetData sheetId="0"/>
      <sheetData sheetId="1"/>
      <sheetData sheetId="2"/>
      <sheetData sheetId="3"/>
      <sheetData sheetId="4"/>
      <sheetData sheetId="5"/>
      <sheetData sheetId="6"/>
      <sheetData sheetId="7"/>
      <sheetData sheetId="8">
        <row r="10">
          <cell r="I10">
            <v>0</v>
          </cell>
        </row>
      </sheetData>
      <sheetData sheetId="9">
        <row r="29">
          <cell r="D29">
            <v>-21001810</v>
          </cell>
        </row>
      </sheetData>
      <sheetData sheetId="10"/>
      <sheetData sheetId="11"/>
      <sheetData sheetId="12"/>
      <sheetData sheetId="13">
        <row r="31">
          <cell r="C31">
            <v>13633284</v>
          </cell>
        </row>
        <row r="81">
          <cell r="A81" t="str">
            <v>67000000</v>
          </cell>
          <cell r="B81">
            <v>0</v>
          </cell>
          <cell r="C81">
            <v>0</v>
          </cell>
        </row>
        <row r="82">
          <cell r="A82" t="str">
            <v>67010000</v>
          </cell>
          <cell r="B82">
            <v>-20363411313.43</v>
          </cell>
          <cell r="C82">
            <v>-20363411</v>
          </cell>
        </row>
        <row r="83">
          <cell r="A83" t="str">
            <v>67020000</v>
          </cell>
          <cell r="B83">
            <v>318670927.77999997</v>
          </cell>
          <cell r="C83">
            <v>318671</v>
          </cell>
        </row>
        <row r="84">
          <cell r="A84" t="str">
            <v>67030000</v>
          </cell>
          <cell r="B84">
            <v>156986904.28</v>
          </cell>
          <cell r="C84">
            <v>156987</v>
          </cell>
        </row>
        <row r="85">
          <cell r="A85" t="str">
            <v>67050000</v>
          </cell>
          <cell r="B85">
            <v>68812969.129999995</v>
          </cell>
          <cell r="C85">
            <v>68813</v>
          </cell>
        </row>
        <row r="86">
          <cell r="A86" t="str">
            <v>67070000</v>
          </cell>
          <cell r="B86">
            <v>-545024401</v>
          </cell>
          <cell r="C86">
            <v>-545024</v>
          </cell>
        </row>
        <row r="87">
          <cell r="A87" t="str">
            <v>67080000</v>
          </cell>
          <cell r="B87">
            <v>-767895054.28999996</v>
          </cell>
          <cell r="C87">
            <v>-767895</v>
          </cell>
        </row>
        <row r="88">
          <cell r="A88" t="str">
            <v>67090000</v>
          </cell>
          <cell r="B88">
            <v>-170801599.27000001</v>
          </cell>
          <cell r="C88">
            <v>-170802</v>
          </cell>
        </row>
        <row r="89">
          <cell r="A89" t="str">
            <v>67120000</v>
          </cell>
          <cell r="B89">
            <v>-137964298</v>
          </cell>
          <cell r="C89">
            <v>-137964</v>
          </cell>
        </row>
        <row r="90">
          <cell r="A90" t="str">
            <v>67130000</v>
          </cell>
          <cell r="B90">
            <v>0</v>
          </cell>
          <cell r="C90">
            <v>0</v>
          </cell>
        </row>
        <row r="91">
          <cell r="A91" t="str">
            <v>67210000</v>
          </cell>
          <cell r="B91">
            <v>156574617.78</v>
          </cell>
          <cell r="C91">
            <v>156575</v>
          </cell>
        </row>
        <row r="92">
          <cell r="A92" t="str">
            <v>67300000</v>
          </cell>
          <cell r="B92">
            <v>354224258.11000001</v>
          </cell>
          <cell r="C92">
            <v>354224</v>
          </cell>
        </row>
        <row r="93">
          <cell r="A93" t="str">
            <v>67618670</v>
          </cell>
          <cell r="B93">
            <v>424324.66</v>
          </cell>
          <cell r="C93">
            <v>424</v>
          </cell>
        </row>
        <row r="94">
          <cell r="A94" t="str">
            <v>67618690</v>
          </cell>
          <cell r="B94">
            <v>225195.36</v>
          </cell>
          <cell r="C94">
            <v>225</v>
          </cell>
        </row>
        <row r="95">
          <cell r="A95" t="str">
            <v>67618720</v>
          </cell>
          <cell r="B95">
            <v>16254044.32</v>
          </cell>
          <cell r="C95">
            <v>16254</v>
          </cell>
        </row>
        <row r="96">
          <cell r="A96" t="str">
            <v>67700000</v>
          </cell>
          <cell r="B96">
            <v>-371155</v>
          </cell>
          <cell r="C96">
            <v>-371</v>
          </cell>
        </row>
        <row r="97">
          <cell r="A97" t="str">
            <v>67810000</v>
          </cell>
          <cell r="B97">
            <v>1166349.08</v>
          </cell>
          <cell r="C97">
            <v>1166</v>
          </cell>
        </row>
        <row r="98">
          <cell r="A98" t="str">
            <v>67820000</v>
          </cell>
          <cell r="B98">
            <v>-89682000.040000007</v>
          </cell>
          <cell r="C98">
            <v>-89682</v>
          </cell>
        </row>
        <row r="99">
          <cell r="A99" t="str">
            <v>68000000</v>
          </cell>
          <cell r="B99">
            <v>-44298548.939999998</v>
          </cell>
          <cell r="C99">
            <v>-44299</v>
          </cell>
        </row>
        <row r="100">
          <cell r="A100" t="str">
            <v>68001000</v>
          </cell>
          <cell r="B100">
            <v>-2736336.69</v>
          </cell>
          <cell r="C100">
            <v>-2736</v>
          </cell>
        </row>
        <row r="101">
          <cell r="A101" t="str">
            <v>68010000</v>
          </cell>
          <cell r="B101">
            <v>-4746976.49</v>
          </cell>
          <cell r="C101">
            <v>-4747</v>
          </cell>
        </row>
        <row r="102">
          <cell r="A102" t="str">
            <v>68011000</v>
          </cell>
          <cell r="B102">
            <v>-7822917.0599999996</v>
          </cell>
          <cell r="C102">
            <v>-7823</v>
          </cell>
        </row>
        <row r="103">
          <cell r="A103" t="str">
            <v>68020431</v>
          </cell>
          <cell r="B103">
            <v>37350</v>
          </cell>
          <cell r="C103">
            <v>37</v>
          </cell>
        </row>
        <row r="104">
          <cell r="A104" t="str">
            <v>68020449</v>
          </cell>
          <cell r="B104">
            <v>-12848200.039999999</v>
          </cell>
          <cell r="C104">
            <v>-12848</v>
          </cell>
        </row>
        <row r="105">
          <cell r="A105" t="str">
            <v>68020782</v>
          </cell>
          <cell r="B105">
            <v>-348011.62</v>
          </cell>
          <cell r="C105">
            <v>-348</v>
          </cell>
        </row>
        <row r="106">
          <cell r="A106" t="str">
            <v>68024510</v>
          </cell>
          <cell r="B106">
            <v>-509206</v>
          </cell>
          <cell r="C106">
            <v>-509</v>
          </cell>
        </row>
        <row r="107">
          <cell r="A107" t="str">
            <v>68024600</v>
          </cell>
          <cell r="B107">
            <v>-5632769.0899999999</v>
          </cell>
          <cell r="C107">
            <v>-5633</v>
          </cell>
        </row>
        <row r="108">
          <cell r="A108" t="str">
            <v>68030000</v>
          </cell>
          <cell r="B108">
            <v>3828574.72</v>
          </cell>
          <cell r="C108">
            <v>3829</v>
          </cell>
        </row>
        <row r="109">
          <cell r="A109" t="str">
            <v>68033990</v>
          </cell>
          <cell r="B109">
            <v>-52418200</v>
          </cell>
          <cell r="C109">
            <v>-52418</v>
          </cell>
        </row>
        <row r="110">
          <cell r="A110" t="str">
            <v>68034350</v>
          </cell>
          <cell r="B110">
            <v>-17140160.789999999</v>
          </cell>
          <cell r="C110">
            <v>-17140</v>
          </cell>
        </row>
        <row r="111">
          <cell r="A111" t="str">
            <v>68040000</v>
          </cell>
          <cell r="B111">
            <v>0</v>
          </cell>
          <cell r="C111">
            <v>0</v>
          </cell>
        </row>
        <row r="112">
          <cell r="A112" t="str">
            <v>68043912</v>
          </cell>
          <cell r="B112">
            <v>0</v>
          </cell>
          <cell r="C112">
            <v>0</v>
          </cell>
        </row>
        <row r="113">
          <cell r="A113" t="str">
            <v>68044301</v>
          </cell>
          <cell r="B113">
            <v>0</v>
          </cell>
          <cell r="C113">
            <v>0</v>
          </cell>
        </row>
        <row r="114">
          <cell r="A114" t="str">
            <v>68050000</v>
          </cell>
          <cell r="B114">
            <v>9521526.8499999996</v>
          </cell>
          <cell r="C114">
            <v>9522</v>
          </cell>
        </row>
        <row r="115">
          <cell r="A115" t="str">
            <v>68060000</v>
          </cell>
          <cell r="B115">
            <v>0</v>
          </cell>
          <cell r="C115">
            <v>0</v>
          </cell>
        </row>
        <row r="116">
          <cell r="A116" t="str">
            <v>68310000</v>
          </cell>
          <cell r="B116">
            <v>-196526019.97</v>
          </cell>
          <cell r="C116">
            <v>-196526</v>
          </cell>
        </row>
        <row r="117">
          <cell r="A117" t="str">
            <v>68440000</v>
          </cell>
          <cell r="B117">
            <v>-42937292.409999996</v>
          </cell>
          <cell r="C117">
            <v>-42937</v>
          </cell>
        </row>
        <row r="118">
          <cell r="A118" t="str">
            <v>68500000</v>
          </cell>
          <cell r="B118">
            <v>-24002.36</v>
          </cell>
          <cell r="C118">
            <v>-24</v>
          </cell>
        </row>
        <row r="119">
          <cell r="A119" t="str">
            <v>68520000</v>
          </cell>
          <cell r="B119">
            <v>-841825</v>
          </cell>
          <cell r="C119">
            <v>-842</v>
          </cell>
        </row>
        <row r="120">
          <cell r="A120" t="str">
            <v>68530000</v>
          </cell>
          <cell r="B120">
            <v>-56521</v>
          </cell>
          <cell r="C120">
            <v>-57</v>
          </cell>
        </row>
        <row r="121">
          <cell r="A121" t="str">
            <v>68560000</v>
          </cell>
          <cell r="B121">
            <v>8825</v>
          </cell>
          <cell r="C121">
            <v>9</v>
          </cell>
        </row>
        <row r="122">
          <cell r="A122" t="str">
            <v>68567660</v>
          </cell>
          <cell r="B122">
            <v>-285580.75</v>
          </cell>
          <cell r="C122">
            <v>-286</v>
          </cell>
        </row>
        <row r="123">
          <cell r="A123" t="str">
            <v>68567900</v>
          </cell>
          <cell r="B123">
            <v>-7255612.2800000003</v>
          </cell>
          <cell r="C123">
            <v>-7256</v>
          </cell>
        </row>
        <row r="124">
          <cell r="A124" t="str">
            <v>68567940</v>
          </cell>
          <cell r="B124">
            <v>0</v>
          </cell>
          <cell r="C124">
            <v>0</v>
          </cell>
        </row>
        <row r="125">
          <cell r="A125" t="str">
            <v>68580000</v>
          </cell>
          <cell r="B125">
            <v>-4937249.51</v>
          </cell>
          <cell r="C125">
            <v>-4937</v>
          </cell>
        </row>
        <row r="126">
          <cell r="A126" t="str">
            <v>68610000</v>
          </cell>
          <cell r="B126">
            <v>-2681278</v>
          </cell>
          <cell r="C126">
            <v>-2681</v>
          </cell>
        </row>
        <row r="127">
          <cell r="A127" t="str">
            <v>68650000</v>
          </cell>
          <cell r="B127">
            <v>0</v>
          </cell>
          <cell r="C127">
            <v>0</v>
          </cell>
        </row>
        <row r="128">
          <cell r="A128" t="str">
            <v>68700000</v>
          </cell>
          <cell r="B128">
            <v>-8056048.79</v>
          </cell>
          <cell r="C128">
            <v>-8056</v>
          </cell>
        </row>
        <row r="129">
          <cell r="A129" t="str">
            <v>68960000</v>
          </cell>
          <cell r="B129">
            <v>0</v>
          </cell>
          <cell r="C129">
            <v>0</v>
          </cell>
        </row>
        <row r="130">
          <cell r="A130" t="str">
            <v>Total Expenses</v>
          </cell>
          <cell r="B130">
            <v>13633284120.789999</v>
          </cell>
          <cell r="C130">
            <v>13633284</v>
          </cell>
        </row>
        <row r="131">
          <cell r="A131" t="str">
            <v>80470000</v>
          </cell>
          <cell r="B131">
            <v>71548.73</v>
          </cell>
          <cell r="C131">
            <v>72</v>
          </cell>
        </row>
        <row r="132">
          <cell r="A132" t="str">
            <v>80900000</v>
          </cell>
          <cell r="B132">
            <v>-400000</v>
          </cell>
          <cell r="C132">
            <v>-400</v>
          </cell>
        </row>
        <row r="133">
          <cell r="A133" t="str">
            <v>8100007W</v>
          </cell>
          <cell r="B133">
            <v>0</v>
          </cell>
          <cell r="C133">
            <v>0</v>
          </cell>
        </row>
        <row r="134">
          <cell r="A134" t="str">
            <v>81000070</v>
          </cell>
          <cell r="B134">
            <v>131576066.66</v>
          </cell>
          <cell r="C134">
            <v>131576</v>
          </cell>
        </row>
        <row r="135">
          <cell r="A135">
            <v>81000070</v>
          </cell>
          <cell r="B135">
            <v>-131576066.66</v>
          </cell>
          <cell r="C135">
            <v>-131576</v>
          </cell>
        </row>
        <row r="136">
          <cell r="A136" t="str">
            <v>81000000</v>
          </cell>
          <cell r="B136">
            <v>-156986585.41999999</v>
          </cell>
          <cell r="C136">
            <v>-156987</v>
          </cell>
        </row>
        <row r="137">
          <cell r="A137" t="str">
            <v>82000000</v>
          </cell>
          <cell r="B137">
            <v>-5185683.37</v>
          </cell>
          <cell r="C137">
            <v>-5186</v>
          </cell>
        </row>
        <row r="138">
          <cell r="A138" t="str">
            <v>82010000</v>
          </cell>
          <cell r="B138">
            <v>-985583.9</v>
          </cell>
          <cell r="C138">
            <v>-986</v>
          </cell>
        </row>
        <row r="139">
          <cell r="A139" t="str">
            <v>82030000</v>
          </cell>
          <cell r="B139">
            <v>-1134.2</v>
          </cell>
          <cell r="C139">
            <v>-1</v>
          </cell>
        </row>
        <row r="140">
          <cell r="A140" t="str">
            <v>82040000</v>
          </cell>
          <cell r="B140">
            <v>0</v>
          </cell>
          <cell r="C140">
            <v>0</v>
          </cell>
        </row>
        <row r="141">
          <cell r="A141" t="str">
            <v>82380000</v>
          </cell>
          <cell r="B141">
            <v>437947.66</v>
          </cell>
          <cell r="C141">
            <v>438</v>
          </cell>
        </row>
        <row r="142">
          <cell r="A142" t="str">
            <v>82420000</v>
          </cell>
          <cell r="B142">
            <v>-353921.48</v>
          </cell>
          <cell r="C142">
            <v>-354</v>
          </cell>
        </row>
        <row r="143">
          <cell r="A143" t="str">
            <v>82440000</v>
          </cell>
          <cell r="B143">
            <v>0</v>
          </cell>
          <cell r="C143">
            <v>0</v>
          </cell>
        </row>
        <row r="144">
          <cell r="A144" t="str">
            <v>82500000</v>
          </cell>
          <cell r="B144">
            <v>1332556.05</v>
          </cell>
          <cell r="C144">
            <v>1333</v>
          </cell>
        </row>
        <row r="145">
          <cell r="A145" t="str">
            <v>82600000</v>
          </cell>
          <cell r="B145">
            <v>16496.71</v>
          </cell>
          <cell r="C145">
            <v>17</v>
          </cell>
        </row>
        <row r="146">
          <cell r="A146" t="str">
            <v>82800000</v>
          </cell>
          <cell r="B146">
            <v>4853168.7</v>
          </cell>
          <cell r="C146">
            <v>4853</v>
          </cell>
        </row>
        <row r="147">
          <cell r="A147" t="str">
            <v>84100000</v>
          </cell>
          <cell r="B147">
            <v>0</v>
          </cell>
          <cell r="C147">
            <v>0</v>
          </cell>
        </row>
        <row r="148">
          <cell r="A148" t="str">
            <v>85000000</v>
          </cell>
          <cell r="B148">
            <v>25893237.699999999</v>
          </cell>
          <cell r="C148">
            <v>25894</v>
          </cell>
        </row>
        <row r="149">
          <cell r="A149" t="str">
            <v>8500007W</v>
          </cell>
          <cell r="B149">
            <v>-482718.94</v>
          </cell>
          <cell r="C149">
            <v>-483</v>
          </cell>
        </row>
        <row r="150">
          <cell r="A150" t="str">
            <v>8500007W</v>
          </cell>
          <cell r="B150">
            <v>482718.94</v>
          </cell>
          <cell r="C150">
            <v>483</v>
          </cell>
        </row>
        <row r="151">
          <cell r="A151" t="str">
            <v>86000000</v>
          </cell>
          <cell r="B151">
            <v>57225735</v>
          </cell>
          <cell r="C151">
            <v>57226</v>
          </cell>
        </row>
        <row r="152">
          <cell r="A152" t="str">
            <v>87200000</v>
          </cell>
          <cell r="B152">
            <v>0</v>
          </cell>
          <cell r="C152">
            <v>0</v>
          </cell>
        </row>
        <row r="153">
          <cell r="A153" t="str">
            <v>87201100</v>
          </cell>
          <cell r="B153">
            <v>0</v>
          </cell>
          <cell r="C153">
            <v>0</v>
          </cell>
        </row>
        <row r="154">
          <cell r="A154" t="str">
            <v>87201110</v>
          </cell>
          <cell r="B154">
            <v>0</v>
          </cell>
          <cell r="C154">
            <v>0</v>
          </cell>
        </row>
        <row r="155">
          <cell r="A155" t="str">
            <v>87201750</v>
          </cell>
          <cell r="B155">
            <v>0</v>
          </cell>
          <cell r="C155">
            <v>0</v>
          </cell>
        </row>
        <row r="156">
          <cell r="A156" t="str">
            <v>87203020</v>
          </cell>
          <cell r="B156">
            <v>0</v>
          </cell>
          <cell r="C156">
            <v>0</v>
          </cell>
        </row>
        <row r="157">
          <cell r="A157" t="str">
            <v>87203060</v>
          </cell>
          <cell r="B157">
            <v>0</v>
          </cell>
          <cell r="C157">
            <v>0</v>
          </cell>
        </row>
        <row r="158">
          <cell r="A158" t="str">
            <v>87203080</v>
          </cell>
          <cell r="B158">
            <v>0</v>
          </cell>
          <cell r="C158">
            <v>0</v>
          </cell>
        </row>
        <row r="159">
          <cell r="A159" t="str">
            <v>87203100</v>
          </cell>
          <cell r="B159">
            <v>0</v>
          </cell>
          <cell r="C159">
            <v>0</v>
          </cell>
        </row>
        <row r="160">
          <cell r="A160" t="str">
            <v>87203190</v>
          </cell>
          <cell r="B160">
            <v>0</v>
          </cell>
          <cell r="C160">
            <v>0</v>
          </cell>
        </row>
        <row r="161">
          <cell r="A161" t="str">
            <v>87203690</v>
          </cell>
          <cell r="B161">
            <v>0</v>
          </cell>
          <cell r="C161">
            <v>0</v>
          </cell>
        </row>
        <row r="162">
          <cell r="A162" t="str">
            <v>87203920</v>
          </cell>
          <cell r="B162">
            <v>0</v>
          </cell>
          <cell r="C162">
            <v>0</v>
          </cell>
        </row>
        <row r="163">
          <cell r="A163" t="str">
            <v>87203990</v>
          </cell>
          <cell r="B163">
            <v>0</v>
          </cell>
          <cell r="C163">
            <v>0</v>
          </cell>
        </row>
        <row r="164">
          <cell r="A164" t="str">
            <v>87207900</v>
          </cell>
          <cell r="B164">
            <v>0</v>
          </cell>
          <cell r="C164">
            <v>0</v>
          </cell>
        </row>
        <row r="165">
          <cell r="A165" t="str">
            <v>88000000</v>
          </cell>
          <cell r="B165">
            <v>-26424357.100000001</v>
          </cell>
          <cell r="C165">
            <v>-26425</v>
          </cell>
        </row>
        <row r="166">
          <cell r="A166" t="str">
            <v>88030000</v>
          </cell>
          <cell r="B166">
            <v>1519848.84</v>
          </cell>
          <cell r="C166">
            <v>1520</v>
          </cell>
        </row>
        <row r="167">
          <cell r="A167" t="str">
            <v>88100000</v>
          </cell>
          <cell r="B167">
            <v>2191872.9700000002</v>
          </cell>
          <cell r="C167">
            <v>2192</v>
          </cell>
        </row>
        <row r="168">
          <cell r="A168" t="str">
            <v>88110000</v>
          </cell>
          <cell r="B168">
            <v>10000000</v>
          </cell>
          <cell r="C168">
            <v>10000</v>
          </cell>
        </row>
        <row r="169">
          <cell r="A169" t="str">
            <v>88120000</v>
          </cell>
          <cell r="B169">
            <v>206907.56</v>
          </cell>
          <cell r="C169">
            <v>207</v>
          </cell>
        </row>
        <row r="170">
          <cell r="A170" t="str">
            <v>88133440</v>
          </cell>
          <cell r="B170">
            <v>0</v>
          </cell>
          <cell r="C170">
            <v>0</v>
          </cell>
        </row>
        <row r="171">
          <cell r="A171" t="str">
            <v>88133690</v>
          </cell>
          <cell r="B171">
            <v>84692.37</v>
          </cell>
          <cell r="C171">
            <v>85</v>
          </cell>
        </row>
        <row r="172">
          <cell r="A172" t="str">
            <v>88134000</v>
          </cell>
          <cell r="B172">
            <v>0</v>
          </cell>
          <cell r="C172">
            <v>0</v>
          </cell>
        </row>
        <row r="173">
          <cell r="A173" t="str">
            <v>88134020</v>
          </cell>
          <cell r="B173">
            <v>0</v>
          </cell>
          <cell r="C173">
            <v>0</v>
          </cell>
        </row>
        <row r="174">
          <cell r="A174" t="str">
            <v>88134040</v>
          </cell>
          <cell r="B174">
            <v>0</v>
          </cell>
          <cell r="C174">
            <v>0</v>
          </cell>
        </row>
        <row r="175">
          <cell r="A175" t="str">
            <v>88134050</v>
          </cell>
          <cell r="B175">
            <v>126834.4</v>
          </cell>
          <cell r="C175">
            <v>127</v>
          </cell>
        </row>
        <row r="176">
          <cell r="A176" t="str">
            <v>88134070</v>
          </cell>
          <cell r="B176">
            <v>11367.51</v>
          </cell>
          <cell r="C176">
            <v>11</v>
          </cell>
        </row>
        <row r="177">
          <cell r="A177" t="str">
            <v>88134350</v>
          </cell>
          <cell r="B177">
            <v>0</v>
          </cell>
          <cell r="C177">
            <v>0</v>
          </cell>
        </row>
        <row r="178">
          <cell r="A178" t="str">
            <v>88135300</v>
          </cell>
          <cell r="B178">
            <v>400</v>
          </cell>
          <cell r="C178">
            <v>0</v>
          </cell>
        </row>
        <row r="179">
          <cell r="A179" t="str">
            <v>88135310</v>
          </cell>
          <cell r="B179">
            <v>10777.04</v>
          </cell>
          <cell r="C179">
            <v>11</v>
          </cell>
        </row>
        <row r="180">
          <cell r="A180" t="str">
            <v>88135320</v>
          </cell>
          <cell r="B180">
            <v>852323.4</v>
          </cell>
          <cell r="C180">
            <v>852</v>
          </cell>
        </row>
        <row r="181">
          <cell r="A181" t="str">
            <v>88137610</v>
          </cell>
          <cell r="B181">
            <v>809359.08</v>
          </cell>
          <cell r="C181">
            <v>809</v>
          </cell>
        </row>
        <row r="182">
          <cell r="A182" t="str">
            <v>88137614</v>
          </cell>
          <cell r="B182">
            <v>2187949.1</v>
          </cell>
          <cell r="C182">
            <v>2188</v>
          </cell>
        </row>
        <row r="183">
          <cell r="A183" t="str">
            <v>88137617</v>
          </cell>
          <cell r="B183">
            <v>1455805</v>
          </cell>
          <cell r="C183">
            <v>1456</v>
          </cell>
        </row>
        <row r="184">
          <cell r="A184" t="str">
            <v>88150000</v>
          </cell>
          <cell r="B184">
            <v>51266.74</v>
          </cell>
          <cell r="C184">
            <v>51</v>
          </cell>
        </row>
        <row r="185">
          <cell r="A185" t="str">
            <v>88160000</v>
          </cell>
          <cell r="B185">
            <v>691224.26</v>
          </cell>
          <cell r="C185">
            <v>691</v>
          </cell>
        </row>
        <row r="186">
          <cell r="A186" t="str">
            <v>88320000</v>
          </cell>
          <cell r="B186">
            <v>2406104.4</v>
          </cell>
          <cell r="C186">
            <v>2406</v>
          </cell>
        </row>
        <row r="187">
          <cell r="A187" t="str">
            <v>88330000</v>
          </cell>
          <cell r="B187">
            <v>1364635.92</v>
          </cell>
          <cell r="C187">
            <v>1365</v>
          </cell>
        </row>
        <row r="188">
          <cell r="A188" t="str">
            <v>88360000</v>
          </cell>
          <cell r="B188">
            <v>237770.87</v>
          </cell>
          <cell r="C188">
            <v>238</v>
          </cell>
        </row>
        <row r="189">
          <cell r="A189" t="str">
            <v>88370000</v>
          </cell>
          <cell r="B189">
            <v>-1028629.61</v>
          </cell>
          <cell r="C189">
            <v>-1029</v>
          </cell>
        </row>
        <row r="190">
          <cell r="A190" t="str">
            <v>88400000</v>
          </cell>
          <cell r="B190">
            <v>0</v>
          </cell>
          <cell r="C190">
            <v>0</v>
          </cell>
        </row>
        <row r="191">
          <cell r="A191" t="str">
            <v>88440000</v>
          </cell>
          <cell r="B191">
            <v>579884.16</v>
          </cell>
          <cell r="C191">
            <v>580</v>
          </cell>
        </row>
        <row r="192">
          <cell r="A192" t="str">
            <v>88450000</v>
          </cell>
          <cell r="B192">
            <v>1777304.99</v>
          </cell>
          <cell r="C192">
            <v>1777</v>
          </cell>
        </row>
        <row r="193">
          <cell r="A193" t="str">
            <v>88460000</v>
          </cell>
          <cell r="B193">
            <v>-497866.7</v>
          </cell>
          <cell r="C193">
            <v>-498</v>
          </cell>
        </row>
        <row r="194">
          <cell r="A194" t="str">
            <v>88580000</v>
          </cell>
          <cell r="B194">
            <v>-7000</v>
          </cell>
          <cell r="C194">
            <v>-7</v>
          </cell>
        </row>
        <row r="195">
          <cell r="A195" t="str">
            <v>89400000</v>
          </cell>
          <cell r="B195">
            <v>210215140</v>
          </cell>
          <cell r="C195">
            <v>210215</v>
          </cell>
        </row>
        <row r="196">
          <cell r="A196" t="str">
            <v>89410000</v>
          </cell>
          <cell r="B196">
            <v>-17582.490000000002</v>
          </cell>
          <cell r="C196">
            <v>-18</v>
          </cell>
        </row>
        <row r="197">
          <cell r="A197" t="str">
            <v>89420000</v>
          </cell>
          <cell r="B197">
            <v>1578633306</v>
          </cell>
          <cell r="C197">
            <v>1578633</v>
          </cell>
        </row>
        <row r="198">
          <cell r="A198" t="str">
            <v>89500000</v>
          </cell>
          <cell r="B198">
            <v>50110476</v>
          </cell>
          <cell r="C198">
            <v>50111</v>
          </cell>
        </row>
        <row r="199">
          <cell r="A199" t="str">
            <v>89520000</v>
          </cell>
          <cell r="B199">
            <v>980056070</v>
          </cell>
          <cell r="C199">
            <v>980056</v>
          </cell>
        </row>
        <row r="200">
          <cell r="A200" t="str">
            <v>89530000</v>
          </cell>
          <cell r="B200">
            <v>108865937.03</v>
          </cell>
          <cell r="C200">
            <v>108866</v>
          </cell>
        </row>
        <row r="201">
          <cell r="A201">
            <v>0</v>
          </cell>
          <cell r="B201">
            <v>0</v>
          </cell>
          <cell r="C201">
            <v>0</v>
          </cell>
        </row>
        <row r="202">
          <cell r="A202" t="str">
            <v>Net Income</v>
          </cell>
          <cell r="B202">
            <v>-4914842986.0400047</v>
          </cell>
          <cell r="C202">
            <v>-4914843</v>
          </cell>
        </row>
        <row r="203">
          <cell r="A203" t="str">
            <v>BNCF191</v>
          </cell>
          <cell r="B203">
            <v>-4914842986.04</v>
          </cell>
          <cell r="C203">
            <v>-4914843</v>
          </cell>
        </row>
        <row r="204">
          <cell r="A204">
            <v>0</v>
          </cell>
          <cell r="B204">
            <v>0</v>
          </cell>
          <cell r="C204">
            <v>0</v>
          </cell>
        </row>
        <row r="205">
          <cell r="A205">
            <v>0</v>
          </cell>
          <cell r="B205">
            <v>0</v>
          </cell>
          <cell r="C205">
            <v>0</v>
          </cell>
        </row>
      </sheetData>
      <sheetData sheetId="14"/>
      <sheetData sheetId="15"/>
      <sheetData sheetId="16"/>
      <sheetData sheetId="17"/>
      <sheetData sheetId="18"/>
      <sheetData sheetId="19"/>
      <sheetData sheetId="20"/>
      <sheetData sheetId="2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 Allocation Overview"/>
      <sheetName val="BA Allocation Overview"/>
      <sheetName val="CA Allocation Overview"/>
      <sheetName val="FA Allocation Overview"/>
      <sheetName val="Running &amp; Switching Overview"/>
      <sheetName val="Run &amp; Switch Supp-No Equ Mile"/>
      <sheetName val="MOW - Running &amp; Switching"/>
      <sheetName val="Joint Facilities Overview"/>
      <sheetName val="Joint Facilities Support"/>
      <sheetName val="Casualties &amp; Insurance Overview"/>
      <sheetName val="Fringe &amp; Casualties &amp; Insurance"/>
      <sheetName val="Other Overview"/>
      <sheetName val="Other Comparison"/>
      <sheetName val="Other"/>
      <sheetName val="Table 2007 W&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F3" t="str">
            <v>Material, tools,</v>
          </cell>
          <cell r="I3" t="str">
            <v>Total</v>
          </cell>
        </row>
        <row r="4">
          <cell r="A4" t="str">
            <v>Line</v>
          </cell>
          <cell r="B4" t="str">
            <v>Cross</v>
          </cell>
          <cell r="D4" t="str">
            <v>Name of railway operating expense account</v>
          </cell>
          <cell r="E4" t="str">
            <v>Salaries</v>
          </cell>
          <cell r="F4" t="str">
            <v>supplies, fuels,</v>
          </cell>
          <cell r="G4" t="str">
            <v>Purchased</v>
          </cell>
          <cell r="H4" t="str">
            <v>General</v>
          </cell>
          <cell r="I4" t="str">
            <v>freight</v>
          </cell>
          <cell r="J4" t="str">
            <v>Passenger</v>
          </cell>
          <cell r="K4" t="str">
            <v>Total</v>
          </cell>
          <cell r="L4" t="str">
            <v>Line</v>
          </cell>
        </row>
        <row r="5">
          <cell r="A5" t="str">
            <v>No.</v>
          </cell>
          <cell r="B5" t="str">
            <v>Check</v>
          </cell>
          <cell r="E5" t="str">
            <v>&amp; Wages</v>
          </cell>
          <cell r="F5" t="str">
            <v>&amp; lubricants</v>
          </cell>
          <cell r="G5" t="str">
            <v>services</v>
          </cell>
          <cell r="I5" t="str">
            <v>expense</v>
          </cell>
          <cell r="L5" t="str">
            <v>No.</v>
          </cell>
        </row>
        <row r="6">
          <cell r="D6" t="str">
            <v>(a)</v>
          </cell>
          <cell r="E6" t="str">
            <v>(b)</v>
          </cell>
          <cell r="F6" t="str">
            <v>(c)</v>
          </cell>
          <cell r="G6" t="str">
            <v>(d)</v>
          </cell>
          <cell r="H6" t="str">
            <v>(e)</v>
          </cell>
          <cell r="I6" t="str">
            <v>(f)</v>
          </cell>
          <cell r="J6" t="str">
            <v>(g)</v>
          </cell>
          <cell r="K6" t="str">
            <v>(h)</v>
          </cell>
        </row>
        <row r="7">
          <cell r="C7" t="str">
            <v>WAYS &amp; STRUCTURES</v>
          </cell>
        </row>
        <row r="8">
          <cell r="C8" t="str">
            <v>ADMINISTRATION</v>
          </cell>
        </row>
        <row r="9">
          <cell r="A9">
            <v>1</v>
          </cell>
          <cell r="D9" t="str">
            <v>Track</v>
          </cell>
          <cell r="E9">
            <v>28177</v>
          </cell>
          <cell r="F9">
            <v>5881</v>
          </cell>
          <cell r="G9">
            <v>860</v>
          </cell>
          <cell r="H9">
            <v>2362</v>
          </cell>
          <cell r="I9">
            <v>37280</v>
          </cell>
          <cell r="K9">
            <v>37280</v>
          </cell>
          <cell r="L9">
            <v>1</v>
          </cell>
        </row>
        <row r="10">
          <cell r="A10">
            <v>2</v>
          </cell>
          <cell r="D10" t="str">
            <v>Bridge &amp; building</v>
          </cell>
          <cell r="E10">
            <v>14088</v>
          </cell>
          <cell r="F10">
            <v>2942</v>
          </cell>
          <cell r="G10">
            <v>431</v>
          </cell>
          <cell r="H10">
            <v>1178</v>
          </cell>
          <cell r="I10">
            <v>18639</v>
          </cell>
          <cell r="K10">
            <v>18639</v>
          </cell>
          <cell r="L10">
            <v>2</v>
          </cell>
        </row>
        <row r="11">
          <cell r="A11">
            <v>3</v>
          </cell>
          <cell r="D11" t="str">
            <v>Signal</v>
          </cell>
          <cell r="E11">
            <v>15026</v>
          </cell>
          <cell r="F11">
            <v>3138</v>
          </cell>
          <cell r="G11">
            <v>460</v>
          </cell>
          <cell r="H11">
            <v>1260</v>
          </cell>
          <cell r="I11">
            <v>19884</v>
          </cell>
          <cell r="K11">
            <v>19884</v>
          </cell>
          <cell r="L11">
            <v>3</v>
          </cell>
        </row>
        <row r="12">
          <cell r="A12">
            <v>4</v>
          </cell>
          <cell r="D12" t="str">
            <v>Communication</v>
          </cell>
          <cell r="E12">
            <v>5632</v>
          </cell>
          <cell r="F12">
            <v>1178</v>
          </cell>
          <cell r="G12">
            <v>172</v>
          </cell>
          <cell r="H12">
            <v>472</v>
          </cell>
          <cell r="I12">
            <v>7454</v>
          </cell>
          <cell r="K12">
            <v>7454</v>
          </cell>
          <cell r="L12">
            <v>4</v>
          </cell>
        </row>
        <row r="13">
          <cell r="A13">
            <v>5</v>
          </cell>
          <cell r="D13" t="str">
            <v>Other</v>
          </cell>
          <cell r="E13">
            <v>30994</v>
          </cell>
          <cell r="F13">
            <v>6473</v>
          </cell>
          <cell r="G13">
            <v>950</v>
          </cell>
          <cell r="H13">
            <v>2598</v>
          </cell>
          <cell r="I13">
            <v>41015</v>
          </cell>
          <cell r="K13">
            <v>41015</v>
          </cell>
          <cell r="L13">
            <v>5</v>
          </cell>
        </row>
        <row r="14">
          <cell r="A14">
            <v>5.5</v>
          </cell>
          <cell r="C14" t="str">
            <v>TOTAL ADMIN</v>
          </cell>
          <cell r="E14">
            <v>93917</v>
          </cell>
          <cell r="F14">
            <v>19612</v>
          </cell>
          <cell r="G14">
            <v>2873</v>
          </cell>
          <cell r="H14">
            <v>7870</v>
          </cell>
          <cell r="I14">
            <v>124272</v>
          </cell>
          <cell r="J14">
            <v>0</v>
          </cell>
          <cell r="K14">
            <v>124272</v>
          </cell>
          <cell r="L14">
            <v>5.5</v>
          </cell>
        </row>
        <row r="15">
          <cell r="A15">
            <v>6</v>
          </cell>
          <cell r="D15" t="str">
            <v>Roadway - running</v>
          </cell>
          <cell r="E15">
            <v>31306</v>
          </cell>
          <cell r="F15">
            <v>807</v>
          </cell>
          <cell r="G15">
            <v>20325</v>
          </cell>
          <cell r="H15">
            <v>2684</v>
          </cell>
          <cell r="I15">
            <v>55122</v>
          </cell>
          <cell r="K15">
            <v>55122</v>
          </cell>
          <cell r="L15">
            <v>6</v>
          </cell>
        </row>
        <row r="16">
          <cell r="A16">
            <v>7</v>
          </cell>
          <cell r="D16" t="str">
            <v>Roadway - switching</v>
          </cell>
          <cell r="E16">
            <v>8532</v>
          </cell>
          <cell r="F16">
            <v>218</v>
          </cell>
          <cell r="G16">
            <v>5411</v>
          </cell>
          <cell r="H16">
            <v>712</v>
          </cell>
          <cell r="I16">
            <v>14873</v>
          </cell>
          <cell r="K16">
            <v>14873</v>
          </cell>
          <cell r="L16">
            <v>7</v>
          </cell>
        </row>
        <row r="17">
          <cell r="A17">
            <v>8</v>
          </cell>
          <cell r="D17" t="str">
            <v>Tunnels &amp; subways -  running</v>
          </cell>
          <cell r="E17">
            <v>0</v>
          </cell>
          <cell r="F17">
            <v>66</v>
          </cell>
          <cell r="G17">
            <v>239</v>
          </cell>
          <cell r="H17">
            <v>1</v>
          </cell>
          <cell r="I17">
            <v>306</v>
          </cell>
          <cell r="K17">
            <v>306</v>
          </cell>
          <cell r="L17">
            <v>8</v>
          </cell>
        </row>
        <row r="18">
          <cell r="A18">
            <v>9</v>
          </cell>
          <cell r="D18" t="str">
            <v>Tunnels &amp; subways - switching</v>
          </cell>
          <cell r="E18">
            <v>0</v>
          </cell>
          <cell r="F18">
            <v>17</v>
          </cell>
          <cell r="G18">
            <v>64</v>
          </cell>
          <cell r="H18">
            <v>0</v>
          </cell>
          <cell r="I18">
            <v>81</v>
          </cell>
          <cell r="K18">
            <v>81</v>
          </cell>
          <cell r="L18">
            <v>9</v>
          </cell>
        </row>
        <row r="19">
          <cell r="A19">
            <v>10</v>
          </cell>
          <cell r="D19" t="str">
            <v>Bridges &amp; culverts - running</v>
          </cell>
          <cell r="E19">
            <v>12668</v>
          </cell>
          <cell r="F19">
            <v>1815</v>
          </cell>
          <cell r="G19">
            <v>2918</v>
          </cell>
          <cell r="H19">
            <v>3866</v>
          </cell>
          <cell r="I19">
            <v>21267</v>
          </cell>
          <cell r="K19">
            <v>21267</v>
          </cell>
          <cell r="L19">
            <v>10</v>
          </cell>
        </row>
        <row r="20">
          <cell r="A20">
            <v>11</v>
          </cell>
          <cell r="D20" t="str">
            <v>Bridges &amp; culverts - switching</v>
          </cell>
          <cell r="E20">
            <v>3369</v>
          </cell>
          <cell r="F20">
            <v>480</v>
          </cell>
          <cell r="G20">
            <v>775</v>
          </cell>
          <cell r="H20">
            <v>1027</v>
          </cell>
          <cell r="I20">
            <v>5651</v>
          </cell>
          <cell r="K20">
            <v>5651</v>
          </cell>
          <cell r="L20">
            <v>11</v>
          </cell>
        </row>
        <row r="21">
          <cell r="A21">
            <v>12</v>
          </cell>
          <cell r="D21" t="str">
            <v>Ties - running</v>
          </cell>
          <cell r="E21">
            <v>9626</v>
          </cell>
          <cell r="F21">
            <v>2727</v>
          </cell>
          <cell r="G21">
            <v>7485</v>
          </cell>
          <cell r="H21">
            <v>2030</v>
          </cell>
          <cell r="I21">
            <v>21868</v>
          </cell>
          <cell r="K21">
            <v>21868</v>
          </cell>
          <cell r="L21">
            <v>12</v>
          </cell>
        </row>
        <row r="22">
          <cell r="A22">
            <v>13</v>
          </cell>
          <cell r="D22" t="str">
            <v>Ties - switching</v>
          </cell>
          <cell r="E22">
            <v>2557</v>
          </cell>
          <cell r="F22">
            <v>301</v>
          </cell>
          <cell r="G22">
            <v>1988</v>
          </cell>
          <cell r="H22">
            <v>541</v>
          </cell>
          <cell r="I22">
            <v>5387</v>
          </cell>
          <cell r="K22">
            <v>5387</v>
          </cell>
          <cell r="L22">
            <v>13</v>
          </cell>
        </row>
        <row r="23">
          <cell r="A23">
            <v>14</v>
          </cell>
          <cell r="D23" t="str">
            <v>Rail &amp; other track material - running</v>
          </cell>
          <cell r="E23">
            <v>68541</v>
          </cell>
          <cell r="F23">
            <v>23495</v>
          </cell>
          <cell r="G23">
            <v>18677</v>
          </cell>
          <cell r="H23">
            <v>7455</v>
          </cell>
          <cell r="I23">
            <v>118168</v>
          </cell>
          <cell r="K23">
            <v>118168</v>
          </cell>
          <cell r="L23">
            <v>14</v>
          </cell>
        </row>
        <row r="24">
          <cell r="A24">
            <v>15</v>
          </cell>
          <cell r="D24" t="str">
            <v>Rail &amp; other track material - switching</v>
          </cell>
          <cell r="E24">
            <v>18220</v>
          </cell>
          <cell r="F24">
            <v>6246</v>
          </cell>
          <cell r="G24">
            <v>4965</v>
          </cell>
          <cell r="H24">
            <v>1981</v>
          </cell>
          <cell r="I24">
            <v>31412</v>
          </cell>
          <cell r="K24">
            <v>31412</v>
          </cell>
          <cell r="L24">
            <v>15</v>
          </cell>
        </row>
        <row r="25">
          <cell r="A25">
            <v>16</v>
          </cell>
          <cell r="D25" t="str">
            <v>Ballast - running</v>
          </cell>
          <cell r="E25">
            <v>5722</v>
          </cell>
          <cell r="F25">
            <v>521</v>
          </cell>
          <cell r="G25">
            <v>1996</v>
          </cell>
          <cell r="H25">
            <v>502</v>
          </cell>
          <cell r="I25">
            <v>8741</v>
          </cell>
          <cell r="K25">
            <v>8741</v>
          </cell>
          <cell r="L25">
            <v>16</v>
          </cell>
        </row>
        <row r="26">
          <cell r="A26">
            <v>17</v>
          </cell>
          <cell r="D26" t="str">
            <v>Ballast - switching</v>
          </cell>
          <cell r="E26">
            <v>1522</v>
          </cell>
          <cell r="F26">
            <v>140</v>
          </cell>
          <cell r="G26">
            <v>529</v>
          </cell>
          <cell r="H26">
            <v>135</v>
          </cell>
          <cell r="I26">
            <v>2326</v>
          </cell>
          <cell r="K26">
            <v>2326</v>
          </cell>
          <cell r="L26">
            <v>17</v>
          </cell>
        </row>
        <row r="27">
          <cell r="A27">
            <v>18</v>
          </cell>
          <cell r="D27" t="str">
            <v>Road property damaged - running</v>
          </cell>
          <cell r="E27">
            <v>0</v>
          </cell>
          <cell r="F27">
            <v>-10</v>
          </cell>
          <cell r="G27">
            <v>0</v>
          </cell>
          <cell r="H27">
            <v>0</v>
          </cell>
          <cell r="I27">
            <v>-10</v>
          </cell>
          <cell r="K27">
            <v>-10</v>
          </cell>
          <cell r="L27">
            <v>18</v>
          </cell>
        </row>
        <row r="28">
          <cell r="A28">
            <v>19</v>
          </cell>
          <cell r="D28" t="str">
            <v>Road property damaged - switching</v>
          </cell>
          <cell r="E28">
            <v>4</v>
          </cell>
          <cell r="F28">
            <v>-2</v>
          </cell>
          <cell r="G28">
            <v>0</v>
          </cell>
          <cell r="H28">
            <v>0</v>
          </cell>
          <cell r="I28">
            <v>2</v>
          </cell>
          <cell r="K28">
            <v>2</v>
          </cell>
          <cell r="L28">
            <v>19</v>
          </cell>
        </row>
        <row r="29">
          <cell r="A29">
            <v>20</v>
          </cell>
          <cell r="D29" t="str">
            <v>Road property damaged - other</v>
          </cell>
          <cell r="E29">
            <v>0</v>
          </cell>
          <cell r="F29">
            <v>0</v>
          </cell>
          <cell r="G29">
            <v>0</v>
          </cell>
          <cell r="H29">
            <v>0</v>
          </cell>
          <cell r="I29">
            <v>0</v>
          </cell>
          <cell r="K29">
            <v>0</v>
          </cell>
          <cell r="L29">
            <v>20</v>
          </cell>
        </row>
        <row r="30">
          <cell r="A30">
            <v>21</v>
          </cell>
          <cell r="D30" t="str">
            <v>Signals &amp; interlockers - running</v>
          </cell>
          <cell r="E30">
            <v>45230</v>
          </cell>
          <cell r="F30">
            <v>6670</v>
          </cell>
          <cell r="G30">
            <v>6724</v>
          </cell>
          <cell r="H30">
            <v>6047</v>
          </cell>
          <cell r="I30">
            <v>64671</v>
          </cell>
          <cell r="K30">
            <v>64671</v>
          </cell>
          <cell r="L30">
            <v>21</v>
          </cell>
        </row>
        <row r="31">
          <cell r="A31">
            <v>22</v>
          </cell>
          <cell r="D31" t="str">
            <v>Signals &amp; interlockers - switching</v>
          </cell>
          <cell r="E31">
            <v>12022</v>
          </cell>
          <cell r="F31">
            <v>2137</v>
          </cell>
          <cell r="G31">
            <v>1787</v>
          </cell>
          <cell r="H31">
            <v>1609</v>
          </cell>
          <cell r="I31">
            <v>17555</v>
          </cell>
          <cell r="K31">
            <v>17555</v>
          </cell>
          <cell r="L31">
            <v>22</v>
          </cell>
        </row>
        <row r="32">
          <cell r="A32">
            <v>23</v>
          </cell>
          <cell r="D32" t="str">
            <v>Communications systems</v>
          </cell>
          <cell r="E32">
            <v>20617</v>
          </cell>
          <cell r="F32">
            <v>8800</v>
          </cell>
          <cell r="G32">
            <v>-3522</v>
          </cell>
          <cell r="H32">
            <v>11599</v>
          </cell>
          <cell r="I32">
            <v>37494</v>
          </cell>
          <cell r="K32">
            <v>37494</v>
          </cell>
          <cell r="L32">
            <v>23</v>
          </cell>
        </row>
        <row r="33">
          <cell r="A33">
            <v>24</v>
          </cell>
          <cell r="D33" t="str">
            <v>Power systems</v>
          </cell>
          <cell r="E33">
            <v>34</v>
          </cell>
          <cell r="F33">
            <v>284</v>
          </cell>
          <cell r="G33">
            <v>1253</v>
          </cell>
          <cell r="H33">
            <v>259</v>
          </cell>
          <cell r="I33">
            <v>1830</v>
          </cell>
          <cell r="K33">
            <v>1830</v>
          </cell>
          <cell r="L33">
            <v>24</v>
          </cell>
        </row>
        <row r="34">
          <cell r="A34">
            <v>25</v>
          </cell>
          <cell r="D34" t="str">
            <v>Highway grade crossings - running</v>
          </cell>
          <cell r="E34">
            <v>2346</v>
          </cell>
          <cell r="F34">
            <v>607</v>
          </cell>
          <cell r="G34">
            <v>671</v>
          </cell>
          <cell r="H34">
            <v>278</v>
          </cell>
          <cell r="I34">
            <v>3902</v>
          </cell>
          <cell r="K34">
            <v>3902</v>
          </cell>
          <cell r="L34">
            <v>25</v>
          </cell>
        </row>
        <row r="35">
          <cell r="A35">
            <v>26</v>
          </cell>
          <cell r="D35" t="str">
            <v>Highway grade crossings - switching</v>
          </cell>
          <cell r="E35">
            <v>621</v>
          </cell>
          <cell r="F35">
            <v>210</v>
          </cell>
          <cell r="G35">
            <v>180</v>
          </cell>
          <cell r="H35">
            <v>74</v>
          </cell>
          <cell r="I35">
            <v>1085</v>
          </cell>
          <cell r="K35">
            <v>1085</v>
          </cell>
          <cell r="L35">
            <v>26</v>
          </cell>
        </row>
        <row r="36">
          <cell r="A36">
            <v>27</v>
          </cell>
          <cell r="D36" t="str">
            <v>Station &amp; office buildings</v>
          </cell>
          <cell r="E36">
            <v>1779</v>
          </cell>
          <cell r="F36">
            <v>1991</v>
          </cell>
          <cell r="G36">
            <v>16996</v>
          </cell>
          <cell r="H36">
            <v>4458</v>
          </cell>
          <cell r="I36">
            <v>25224</v>
          </cell>
          <cell r="K36">
            <v>25224</v>
          </cell>
          <cell r="L36">
            <v>27</v>
          </cell>
        </row>
        <row r="37">
          <cell r="A37">
            <v>28</v>
          </cell>
          <cell r="D37" t="str">
            <v>Shop buildings - locomotives</v>
          </cell>
          <cell r="E37">
            <v>2157</v>
          </cell>
          <cell r="F37">
            <v>2120</v>
          </cell>
          <cell r="G37">
            <v>8381</v>
          </cell>
          <cell r="H37">
            <v>371</v>
          </cell>
          <cell r="I37">
            <v>13029</v>
          </cell>
          <cell r="K37">
            <v>13029</v>
          </cell>
          <cell r="L37">
            <v>28</v>
          </cell>
        </row>
        <row r="38">
          <cell r="A38">
            <v>29</v>
          </cell>
          <cell r="D38" t="str">
            <v>Shop buildings - freight cars</v>
          </cell>
          <cell r="E38">
            <v>553</v>
          </cell>
          <cell r="F38">
            <v>552</v>
          </cell>
          <cell r="G38">
            <v>2180</v>
          </cell>
          <cell r="H38">
            <v>96</v>
          </cell>
          <cell r="I38">
            <v>3381</v>
          </cell>
          <cell r="J38" t="str">
            <v>N/A</v>
          </cell>
          <cell r="K38">
            <v>3381</v>
          </cell>
          <cell r="L38">
            <v>29</v>
          </cell>
        </row>
        <row r="39">
          <cell r="A39">
            <v>30</v>
          </cell>
          <cell r="D39" t="str">
            <v>Shop buildings - other equipment</v>
          </cell>
          <cell r="E39">
            <v>1595</v>
          </cell>
          <cell r="F39">
            <v>1570</v>
          </cell>
          <cell r="G39">
            <v>6202</v>
          </cell>
          <cell r="H39">
            <v>275</v>
          </cell>
          <cell r="I39">
            <v>9642</v>
          </cell>
          <cell r="K39">
            <v>9642</v>
          </cell>
          <cell r="L39">
            <v>30</v>
          </cell>
        </row>
        <row r="40">
          <cell r="A40">
            <v>101</v>
          </cell>
          <cell r="D40" t="str">
            <v>Locomotive servicing facilities</v>
          </cell>
          <cell r="E40">
            <v>965</v>
          </cell>
          <cell r="F40">
            <v>3139</v>
          </cell>
          <cell r="G40">
            <v>6486</v>
          </cell>
          <cell r="H40">
            <v>2902</v>
          </cell>
          <cell r="I40">
            <v>13492</v>
          </cell>
          <cell r="K40">
            <v>13492</v>
          </cell>
          <cell r="L40">
            <v>101</v>
          </cell>
        </row>
        <row r="41">
          <cell r="A41">
            <v>102</v>
          </cell>
          <cell r="D41" t="str">
            <v>Miscellaneous buildings &amp; structures</v>
          </cell>
          <cell r="E41">
            <v>7799</v>
          </cell>
          <cell r="F41">
            <v>2061</v>
          </cell>
          <cell r="G41">
            <v>4645</v>
          </cell>
          <cell r="H41">
            <v>315</v>
          </cell>
          <cell r="I41">
            <v>14820</v>
          </cell>
          <cell r="K41">
            <v>14820</v>
          </cell>
          <cell r="L41">
            <v>102</v>
          </cell>
        </row>
        <row r="42">
          <cell r="A42">
            <v>103</v>
          </cell>
          <cell r="D42" t="str">
            <v>Coal terminals</v>
          </cell>
          <cell r="E42">
            <v>0</v>
          </cell>
          <cell r="F42">
            <v>0</v>
          </cell>
          <cell r="G42">
            <v>0</v>
          </cell>
          <cell r="H42">
            <v>0</v>
          </cell>
          <cell r="I42">
            <v>0</v>
          </cell>
          <cell r="J42" t="str">
            <v>N/A</v>
          </cell>
          <cell r="K42">
            <v>0</v>
          </cell>
          <cell r="L42">
            <v>103</v>
          </cell>
        </row>
        <row r="43">
          <cell r="A43">
            <v>104</v>
          </cell>
          <cell r="D43" t="str">
            <v>Ore terminals</v>
          </cell>
          <cell r="E43">
            <v>255</v>
          </cell>
          <cell r="F43">
            <v>260</v>
          </cell>
          <cell r="G43">
            <v>2573</v>
          </cell>
          <cell r="H43">
            <v>351</v>
          </cell>
          <cell r="I43">
            <v>3439</v>
          </cell>
          <cell r="J43" t="str">
            <v>N/A</v>
          </cell>
          <cell r="K43">
            <v>3439</v>
          </cell>
          <cell r="L43">
            <v>104</v>
          </cell>
        </row>
        <row r="44">
          <cell r="A44">
            <v>105</v>
          </cell>
          <cell r="D44" t="str">
            <v>Other marine terminals</v>
          </cell>
          <cell r="E44">
            <v>3521</v>
          </cell>
          <cell r="F44">
            <v>4</v>
          </cell>
          <cell r="G44">
            <v>182</v>
          </cell>
          <cell r="H44">
            <v>5</v>
          </cell>
          <cell r="I44">
            <v>3712</v>
          </cell>
          <cell r="J44" t="str">
            <v>N/A</v>
          </cell>
          <cell r="K44">
            <v>3712</v>
          </cell>
          <cell r="L44">
            <v>105</v>
          </cell>
        </row>
        <row r="45">
          <cell r="A45">
            <v>106</v>
          </cell>
          <cell r="D45" t="str">
            <v>TOFC/COFC terminals</v>
          </cell>
          <cell r="E45">
            <v>0</v>
          </cell>
          <cell r="F45">
            <v>351</v>
          </cell>
          <cell r="G45">
            <v>8886</v>
          </cell>
          <cell r="H45">
            <v>2976</v>
          </cell>
          <cell r="I45">
            <v>12213</v>
          </cell>
          <cell r="J45" t="str">
            <v>N/A</v>
          </cell>
          <cell r="K45">
            <v>12213</v>
          </cell>
          <cell r="L45">
            <v>106</v>
          </cell>
        </row>
        <row r="46">
          <cell r="A46">
            <v>107</v>
          </cell>
          <cell r="D46" t="str">
            <v>Motor vehicle loading &amp; distribution facilities</v>
          </cell>
          <cell r="E46">
            <v>0</v>
          </cell>
          <cell r="F46">
            <v>0</v>
          </cell>
          <cell r="G46">
            <v>0</v>
          </cell>
          <cell r="H46">
            <v>0</v>
          </cell>
          <cell r="I46">
            <v>0</v>
          </cell>
          <cell r="J46" t="str">
            <v>N/A</v>
          </cell>
          <cell r="K46">
            <v>0</v>
          </cell>
          <cell r="L46">
            <v>107</v>
          </cell>
        </row>
        <row r="47">
          <cell r="A47">
            <v>108</v>
          </cell>
          <cell r="D47" t="str">
            <v>Facilities for other specialized service operations</v>
          </cell>
          <cell r="E47">
            <v>0</v>
          </cell>
          <cell r="F47">
            <v>0</v>
          </cell>
          <cell r="G47">
            <v>0</v>
          </cell>
          <cell r="H47">
            <v>0</v>
          </cell>
          <cell r="I47">
            <v>0</v>
          </cell>
          <cell r="J47" t="str">
            <v>N/A</v>
          </cell>
          <cell r="K47">
            <v>0</v>
          </cell>
          <cell r="L47">
            <v>108</v>
          </cell>
        </row>
        <row r="48">
          <cell r="A48">
            <v>109</v>
          </cell>
          <cell r="D48" t="str">
            <v>Roadway machines</v>
          </cell>
          <cell r="E48">
            <v>2175</v>
          </cell>
          <cell r="F48">
            <v>11646</v>
          </cell>
          <cell r="G48">
            <v>2098</v>
          </cell>
          <cell r="H48">
            <v>97</v>
          </cell>
          <cell r="I48">
            <v>16016</v>
          </cell>
          <cell r="K48">
            <v>16016</v>
          </cell>
          <cell r="L48">
            <v>109</v>
          </cell>
        </row>
        <row r="49">
          <cell r="A49">
            <v>110</v>
          </cell>
          <cell r="D49" t="str">
            <v>Small tools &amp; supplies</v>
          </cell>
          <cell r="E49">
            <v>0</v>
          </cell>
          <cell r="F49">
            <v>21331</v>
          </cell>
          <cell r="G49">
            <v>2602</v>
          </cell>
          <cell r="H49">
            <v>2148</v>
          </cell>
          <cell r="I49">
            <v>26081</v>
          </cell>
          <cell r="K49">
            <v>26081</v>
          </cell>
          <cell r="L49">
            <v>110</v>
          </cell>
        </row>
        <row r="50">
          <cell r="A50">
            <v>111</v>
          </cell>
          <cell r="D50" t="str">
            <v>Snow removal</v>
          </cell>
          <cell r="E50">
            <v>6376</v>
          </cell>
          <cell r="F50">
            <v>266</v>
          </cell>
          <cell r="G50">
            <v>2246</v>
          </cell>
          <cell r="H50">
            <v>1563</v>
          </cell>
          <cell r="I50">
            <v>10451</v>
          </cell>
          <cell r="K50">
            <v>10451</v>
          </cell>
          <cell r="L50">
            <v>111</v>
          </cell>
        </row>
        <row r="51">
          <cell r="A51">
            <v>112</v>
          </cell>
          <cell r="D51" t="str">
            <v>Fringe benefits - running</v>
          </cell>
          <cell r="E51" t="str">
            <v>N/A</v>
          </cell>
          <cell r="F51" t="str">
            <v>N/A</v>
          </cell>
          <cell r="G51" t="str">
            <v>N/A</v>
          </cell>
          <cell r="H51">
            <v>105093</v>
          </cell>
          <cell r="I51">
            <v>105093</v>
          </cell>
          <cell r="K51">
            <v>105093</v>
          </cell>
          <cell r="L51">
            <v>112</v>
          </cell>
        </row>
        <row r="52">
          <cell r="A52">
            <v>113</v>
          </cell>
          <cell r="D52" t="str">
            <v>Fringe benefits - switching</v>
          </cell>
          <cell r="E52" t="str">
            <v>N/A</v>
          </cell>
          <cell r="F52" t="str">
            <v>N/A</v>
          </cell>
          <cell r="G52" t="str">
            <v>N/A</v>
          </cell>
          <cell r="H52">
            <v>28351</v>
          </cell>
          <cell r="I52">
            <v>28351</v>
          </cell>
          <cell r="K52">
            <v>28351</v>
          </cell>
          <cell r="L52">
            <v>113</v>
          </cell>
        </row>
        <row r="53">
          <cell r="A53">
            <v>114</v>
          </cell>
          <cell r="D53" t="str">
            <v>Fringe benefits - other</v>
          </cell>
          <cell r="E53" t="str">
            <v>N/A</v>
          </cell>
          <cell r="F53" t="str">
            <v>N/A</v>
          </cell>
          <cell r="G53" t="str">
            <v>N/A</v>
          </cell>
          <cell r="H53">
            <v>14752</v>
          </cell>
          <cell r="I53">
            <v>14752</v>
          </cell>
          <cell r="K53">
            <v>14752</v>
          </cell>
          <cell r="L53">
            <v>114</v>
          </cell>
        </row>
        <row r="54">
          <cell r="A54">
            <v>115</v>
          </cell>
          <cell r="D54" t="str">
            <v>Casualties &amp; insurance - running</v>
          </cell>
          <cell r="E54" t="str">
            <v>N/A</v>
          </cell>
          <cell r="F54" t="str">
            <v>N/A</v>
          </cell>
          <cell r="G54" t="str">
            <v>N/A</v>
          </cell>
          <cell r="H54">
            <v>44326</v>
          </cell>
          <cell r="I54">
            <v>44326</v>
          </cell>
          <cell r="K54">
            <v>44326</v>
          </cell>
          <cell r="L54">
            <v>115</v>
          </cell>
        </row>
        <row r="55">
          <cell r="A55">
            <v>116</v>
          </cell>
          <cell r="D55" t="str">
            <v>Casualties &amp; insurance - switching</v>
          </cell>
          <cell r="E55" t="str">
            <v>N/A</v>
          </cell>
          <cell r="F55" t="str">
            <v>N/A</v>
          </cell>
          <cell r="G55" t="str">
            <v>N/A</v>
          </cell>
          <cell r="H55">
            <v>4189</v>
          </cell>
          <cell r="I55">
            <v>4189</v>
          </cell>
          <cell r="K55">
            <v>4189</v>
          </cell>
          <cell r="L55">
            <v>116</v>
          </cell>
        </row>
        <row r="56">
          <cell r="A56">
            <v>117</v>
          </cell>
          <cell r="D56" t="str">
            <v>Casualties &amp; insurance - other</v>
          </cell>
          <cell r="E56" t="str">
            <v>N/A</v>
          </cell>
          <cell r="F56" t="str">
            <v>N/A</v>
          </cell>
          <cell r="G56" t="str">
            <v>N/A</v>
          </cell>
          <cell r="H56">
            <v>11381</v>
          </cell>
          <cell r="I56">
            <v>11381</v>
          </cell>
          <cell r="K56">
            <v>11381</v>
          </cell>
          <cell r="L56">
            <v>117</v>
          </cell>
        </row>
        <row r="57">
          <cell r="A57">
            <v>118</v>
          </cell>
          <cell r="B57" t="str">
            <v>*</v>
          </cell>
          <cell r="D57" t="str">
            <v>Lease rentals - debit -running</v>
          </cell>
          <cell r="E57" t="str">
            <v>N/A</v>
          </cell>
          <cell r="F57" t="str">
            <v>N/A</v>
          </cell>
          <cell r="G57">
            <v>1310</v>
          </cell>
          <cell r="H57" t="str">
            <v>N/A</v>
          </cell>
          <cell r="I57">
            <v>1310</v>
          </cell>
          <cell r="K57">
            <v>1310</v>
          </cell>
          <cell r="L57">
            <v>118</v>
          </cell>
        </row>
        <row r="58">
          <cell r="A58">
            <v>119</v>
          </cell>
          <cell r="B58" t="str">
            <v>*</v>
          </cell>
          <cell r="D58" t="str">
            <v>Lease rentals - debit -switching</v>
          </cell>
          <cell r="E58" t="str">
            <v>N/A</v>
          </cell>
          <cell r="F58" t="str">
            <v>N/A</v>
          </cell>
          <cell r="G58">
            <v>350</v>
          </cell>
          <cell r="H58" t="str">
            <v>N/A</v>
          </cell>
          <cell r="I58">
            <v>350</v>
          </cell>
          <cell r="K58">
            <v>350</v>
          </cell>
          <cell r="L58">
            <v>119</v>
          </cell>
        </row>
        <row r="59">
          <cell r="A59">
            <v>120</v>
          </cell>
          <cell r="B59" t="str">
            <v>*</v>
          </cell>
          <cell r="D59" t="str">
            <v>Lease rentals - debit -other</v>
          </cell>
          <cell r="E59" t="str">
            <v>N/A</v>
          </cell>
          <cell r="F59" t="str">
            <v>N/A</v>
          </cell>
          <cell r="G59">
            <v>69</v>
          </cell>
          <cell r="H59" t="str">
            <v>N/A</v>
          </cell>
          <cell r="I59">
            <v>69</v>
          </cell>
          <cell r="K59">
            <v>69</v>
          </cell>
          <cell r="L59">
            <v>120</v>
          </cell>
        </row>
        <row r="60">
          <cell r="A60">
            <v>121</v>
          </cell>
          <cell r="B60" t="str">
            <v>*</v>
          </cell>
          <cell r="D60" t="str">
            <v>Lease rentals - (credit) - running</v>
          </cell>
          <cell r="E60" t="str">
            <v>N/A</v>
          </cell>
          <cell r="F60" t="str">
            <v>N/A</v>
          </cell>
          <cell r="G60">
            <v>199</v>
          </cell>
          <cell r="H60" t="str">
            <v>N/A</v>
          </cell>
          <cell r="I60">
            <v>199</v>
          </cell>
          <cell r="K60">
            <v>199</v>
          </cell>
          <cell r="L60">
            <v>121</v>
          </cell>
        </row>
        <row r="61">
          <cell r="A61">
            <v>122</v>
          </cell>
          <cell r="B61" t="str">
            <v>*</v>
          </cell>
          <cell r="D61" t="str">
            <v>Lease rentals - (credit) - switching</v>
          </cell>
          <cell r="E61" t="str">
            <v>N/A</v>
          </cell>
          <cell r="F61" t="str">
            <v>N/A</v>
          </cell>
          <cell r="G61">
            <v>53</v>
          </cell>
          <cell r="H61" t="str">
            <v>N/A</v>
          </cell>
          <cell r="I61">
            <v>53</v>
          </cell>
          <cell r="K61">
            <v>53</v>
          </cell>
          <cell r="L61">
            <v>122</v>
          </cell>
        </row>
        <row r="62">
          <cell r="A62">
            <v>123</v>
          </cell>
          <cell r="B62" t="str">
            <v>*</v>
          </cell>
          <cell r="D62" t="str">
            <v>Lease rentals - (credit) - other</v>
          </cell>
          <cell r="E62" t="str">
            <v>N/A</v>
          </cell>
          <cell r="F62" t="str">
            <v>N/A</v>
          </cell>
          <cell r="G62">
            <v>0</v>
          </cell>
          <cell r="H62" t="str">
            <v>N/A</v>
          </cell>
          <cell r="I62">
            <v>0</v>
          </cell>
          <cell r="K62">
            <v>0</v>
          </cell>
          <cell r="L62">
            <v>123</v>
          </cell>
        </row>
        <row r="63">
          <cell r="A63">
            <v>124</v>
          </cell>
          <cell r="D63" t="str">
            <v>Joint facility rent - debit - running</v>
          </cell>
          <cell r="E63" t="str">
            <v>N/A</v>
          </cell>
          <cell r="F63" t="str">
            <v>N/A</v>
          </cell>
          <cell r="G63">
            <v>3704</v>
          </cell>
          <cell r="H63" t="str">
            <v>N/A</v>
          </cell>
          <cell r="I63">
            <v>3704</v>
          </cell>
          <cell r="K63">
            <v>3704</v>
          </cell>
          <cell r="L63">
            <v>124</v>
          </cell>
        </row>
        <row r="64">
          <cell r="A64">
            <v>125</v>
          </cell>
          <cell r="D64" t="str">
            <v>Joint facility rent - debit - switching</v>
          </cell>
          <cell r="E64" t="str">
            <v>N/A</v>
          </cell>
          <cell r="F64" t="str">
            <v>N/A</v>
          </cell>
          <cell r="G64">
            <v>972</v>
          </cell>
          <cell r="H64" t="str">
            <v>N/A</v>
          </cell>
          <cell r="I64">
            <v>972</v>
          </cell>
          <cell r="K64">
            <v>972</v>
          </cell>
          <cell r="L64">
            <v>125</v>
          </cell>
        </row>
        <row r="65">
          <cell r="A65">
            <v>126</v>
          </cell>
          <cell r="D65" t="str">
            <v>Joint facility rent - debit - other</v>
          </cell>
          <cell r="E65" t="str">
            <v>N/A</v>
          </cell>
          <cell r="F65" t="str">
            <v>N/A</v>
          </cell>
          <cell r="G65">
            <v>1397</v>
          </cell>
          <cell r="H65" t="str">
            <v>N/A</v>
          </cell>
          <cell r="I65">
            <v>1397</v>
          </cell>
          <cell r="K65">
            <v>1397</v>
          </cell>
          <cell r="L65">
            <v>126</v>
          </cell>
        </row>
        <row r="66">
          <cell r="A66">
            <v>127</v>
          </cell>
          <cell r="D66" t="str">
            <v>Joint facility rent - (credit) - running</v>
          </cell>
          <cell r="E66" t="str">
            <v>N/A</v>
          </cell>
          <cell r="F66" t="str">
            <v>N/A</v>
          </cell>
          <cell r="G66">
            <v>-8010</v>
          </cell>
          <cell r="H66" t="str">
            <v>N/A</v>
          </cell>
          <cell r="I66">
            <v>-8010</v>
          </cell>
          <cell r="K66">
            <v>-8010</v>
          </cell>
          <cell r="L66">
            <v>127</v>
          </cell>
        </row>
        <row r="67">
          <cell r="A67">
            <v>128</v>
          </cell>
          <cell r="D67" t="str">
            <v>Joint facility rent - (credit) - switching</v>
          </cell>
          <cell r="E67" t="str">
            <v>N/A</v>
          </cell>
          <cell r="F67" t="str">
            <v>N/A</v>
          </cell>
          <cell r="G67">
            <v>-2101</v>
          </cell>
          <cell r="H67" t="str">
            <v>N/A</v>
          </cell>
          <cell r="I67">
            <v>-2101</v>
          </cell>
          <cell r="K67">
            <v>-2101</v>
          </cell>
          <cell r="L67">
            <v>128</v>
          </cell>
        </row>
        <row r="68">
          <cell r="A68">
            <v>129</v>
          </cell>
          <cell r="D68" t="str">
            <v>Joint facility rent - (credit) - other</v>
          </cell>
          <cell r="E68" t="str">
            <v>N/A</v>
          </cell>
          <cell r="F68" t="str">
            <v>N/A</v>
          </cell>
          <cell r="G68">
            <v>-3020</v>
          </cell>
          <cell r="H68" t="str">
            <v>N/A</v>
          </cell>
          <cell r="I68">
            <v>-3020</v>
          </cell>
          <cell r="K68">
            <v>-3020</v>
          </cell>
          <cell r="L68">
            <v>129</v>
          </cell>
        </row>
        <row r="69">
          <cell r="A69">
            <v>130</v>
          </cell>
          <cell r="B69" t="str">
            <v>*</v>
          </cell>
          <cell r="D69" t="str">
            <v>Other rents - debit - running</v>
          </cell>
          <cell r="E69" t="str">
            <v>N/A</v>
          </cell>
          <cell r="F69" t="str">
            <v>N/A</v>
          </cell>
          <cell r="G69">
            <v>1049</v>
          </cell>
          <cell r="H69" t="str">
            <v>N/A</v>
          </cell>
          <cell r="I69">
            <v>1049</v>
          </cell>
          <cell r="K69">
            <v>1049</v>
          </cell>
          <cell r="L69">
            <v>130</v>
          </cell>
        </row>
        <row r="70">
          <cell r="A70">
            <v>131</v>
          </cell>
          <cell r="B70" t="str">
            <v>*</v>
          </cell>
          <cell r="D70" t="str">
            <v>Other rents - debit - switching</v>
          </cell>
          <cell r="E70" t="str">
            <v>N/A</v>
          </cell>
          <cell r="F70" t="str">
            <v>N/A</v>
          </cell>
          <cell r="G70">
            <v>279</v>
          </cell>
          <cell r="H70" t="str">
            <v>N/A</v>
          </cell>
          <cell r="I70">
            <v>279</v>
          </cell>
          <cell r="K70">
            <v>279</v>
          </cell>
          <cell r="L70">
            <v>131</v>
          </cell>
        </row>
        <row r="71">
          <cell r="A71">
            <v>132</v>
          </cell>
          <cell r="B71" t="str">
            <v>*</v>
          </cell>
          <cell r="D71" t="str">
            <v>Other rents - debit - other</v>
          </cell>
          <cell r="E71" t="str">
            <v>N/A</v>
          </cell>
          <cell r="F71" t="str">
            <v>N/A</v>
          </cell>
          <cell r="G71">
            <v>1178</v>
          </cell>
          <cell r="H71" t="str">
            <v>N/A</v>
          </cell>
          <cell r="I71">
            <v>1178</v>
          </cell>
          <cell r="K71">
            <v>1178</v>
          </cell>
          <cell r="L71">
            <v>132</v>
          </cell>
        </row>
        <row r="72">
          <cell r="A72">
            <v>133</v>
          </cell>
          <cell r="B72" t="str">
            <v>*</v>
          </cell>
          <cell r="D72" t="str">
            <v>Other rents - (credit) - running</v>
          </cell>
          <cell r="E72" t="str">
            <v>N/A</v>
          </cell>
          <cell r="F72" t="str">
            <v>N/A</v>
          </cell>
          <cell r="G72">
            <v>0</v>
          </cell>
          <cell r="H72" t="str">
            <v>N/A</v>
          </cell>
          <cell r="I72">
            <v>0</v>
          </cell>
          <cell r="K72">
            <v>0</v>
          </cell>
          <cell r="L72">
            <v>133</v>
          </cell>
        </row>
        <row r="73">
          <cell r="A73">
            <v>134</v>
          </cell>
          <cell r="B73" t="str">
            <v>*</v>
          </cell>
          <cell r="D73" t="str">
            <v>Other rents - (credit) - switching</v>
          </cell>
          <cell r="E73" t="str">
            <v>N/A</v>
          </cell>
          <cell r="F73" t="str">
            <v>N/A</v>
          </cell>
          <cell r="G73">
            <v>0</v>
          </cell>
          <cell r="H73" t="str">
            <v>N/A</v>
          </cell>
          <cell r="I73">
            <v>0</v>
          </cell>
          <cell r="K73">
            <v>0</v>
          </cell>
          <cell r="L73">
            <v>134</v>
          </cell>
        </row>
        <row r="74">
          <cell r="A74">
            <v>135</v>
          </cell>
          <cell r="B74" t="str">
            <v>*</v>
          </cell>
          <cell r="D74" t="str">
            <v>Other rents - (credit) - other</v>
          </cell>
          <cell r="E74" t="str">
            <v>N/A</v>
          </cell>
          <cell r="F74" t="str">
            <v>N/A</v>
          </cell>
          <cell r="G74">
            <v>0</v>
          </cell>
          <cell r="H74" t="str">
            <v>N/A</v>
          </cell>
          <cell r="I74">
            <v>0</v>
          </cell>
          <cell r="K74">
            <v>0</v>
          </cell>
          <cell r="L74">
            <v>135</v>
          </cell>
        </row>
        <row r="75">
          <cell r="A75">
            <v>136</v>
          </cell>
          <cell r="B75" t="str">
            <v>*</v>
          </cell>
          <cell r="D75" t="str">
            <v>Depreciation - running</v>
          </cell>
          <cell r="E75" t="str">
            <v>N/A</v>
          </cell>
          <cell r="F75" t="str">
            <v>N/A</v>
          </cell>
          <cell r="G75">
            <v>0</v>
          </cell>
          <cell r="H75">
            <v>540263</v>
          </cell>
          <cell r="I75">
            <v>540263</v>
          </cell>
          <cell r="K75">
            <v>540263</v>
          </cell>
          <cell r="L75">
            <v>136</v>
          </cell>
        </row>
        <row r="76">
          <cell r="A76">
            <v>137</v>
          </cell>
          <cell r="B76" t="str">
            <v>*</v>
          </cell>
          <cell r="D76" t="str">
            <v>Depreciation - switching</v>
          </cell>
          <cell r="E76" t="str">
            <v>N/A</v>
          </cell>
          <cell r="F76" t="str">
            <v>N/A</v>
          </cell>
          <cell r="G76">
            <v>0</v>
          </cell>
          <cell r="H76">
            <v>143614</v>
          </cell>
          <cell r="I76">
            <v>143614</v>
          </cell>
          <cell r="K76">
            <v>143614</v>
          </cell>
          <cell r="L76">
            <v>137</v>
          </cell>
        </row>
        <row r="77">
          <cell r="A77">
            <v>138</v>
          </cell>
          <cell r="B77" t="str">
            <v>*</v>
          </cell>
          <cell r="D77" t="str">
            <v>Depreciation - other</v>
          </cell>
          <cell r="E77" t="str">
            <v>N/A</v>
          </cell>
          <cell r="F77" t="str">
            <v>N/A</v>
          </cell>
          <cell r="G77">
            <v>0</v>
          </cell>
          <cell r="H77">
            <v>251677</v>
          </cell>
          <cell r="I77">
            <v>251677</v>
          </cell>
          <cell r="K77">
            <v>251677</v>
          </cell>
          <cell r="L77">
            <v>138</v>
          </cell>
        </row>
        <row r="78">
          <cell r="A78">
            <v>139</v>
          </cell>
          <cell r="D78" t="str">
            <v>Joint facility - debit - running</v>
          </cell>
          <cell r="E78" t="str">
            <v>N/A</v>
          </cell>
          <cell r="F78" t="str">
            <v>N/A</v>
          </cell>
          <cell r="G78">
            <v>76784</v>
          </cell>
          <cell r="H78" t="str">
            <v>N/A</v>
          </cell>
          <cell r="I78">
            <v>76784</v>
          </cell>
          <cell r="K78">
            <v>76784</v>
          </cell>
          <cell r="L78">
            <v>139</v>
          </cell>
        </row>
        <row r="79">
          <cell r="A79">
            <v>140</v>
          </cell>
          <cell r="D79" t="str">
            <v>Joint facility - debit - switching</v>
          </cell>
          <cell r="E79" t="str">
            <v>N/A</v>
          </cell>
          <cell r="F79" t="str">
            <v>N/A</v>
          </cell>
          <cell r="G79">
            <v>19782</v>
          </cell>
          <cell r="H79" t="str">
            <v>N/A</v>
          </cell>
          <cell r="I79">
            <v>19782</v>
          </cell>
          <cell r="K79">
            <v>19782</v>
          </cell>
          <cell r="L79">
            <v>140</v>
          </cell>
        </row>
        <row r="80">
          <cell r="A80">
            <v>141</v>
          </cell>
          <cell r="D80" t="str">
            <v>Joint facility - debit - other</v>
          </cell>
          <cell r="E80" t="str">
            <v>N/A</v>
          </cell>
          <cell r="F80" t="str">
            <v>N/A</v>
          </cell>
          <cell r="G80">
            <v>0</v>
          </cell>
          <cell r="H80" t="str">
            <v>N/A</v>
          </cell>
          <cell r="I80">
            <v>0</v>
          </cell>
          <cell r="K80">
            <v>0</v>
          </cell>
          <cell r="L80">
            <v>141</v>
          </cell>
        </row>
        <row r="81">
          <cell r="A81">
            <v>142</v>
          </cell>
          <cell r="D81" t="str">
            <v>Joint facility - (credit) - running</v>
          </cell>
          <cell r="E81" t="str">
            <v>N/A</v>
          </cell>
          <cell r="F81" t="str">
            <v>N/A</v>
          </cell>
          <cell r="G81">
            <v>-45257</v>
          </cell>
          <cell r="H81" t="str">
            <v>N/A</v>
          </cell>
          <cell r="I81">
            <v>-45257</v>
          </cell>
          <cell r="K81">
            <v>-45257</v>
          </cell>
          <cell r="L81">
            <v>142</v>
          </cell>
        </row>
        <row r="82">
          <cell r="A82">
            <v>143</v>
          </cell>
          <cell r="D82" t="str">
            <v>Joint facility - (credit) - switching</v>
          </cell>
          <cell r="E82" t="str">
            <v>N/A</v>
          </cell>
          <cell r="F82" t="str">
            <v>N/A</v>
          </cell>
          <cell r="G82">
            <v>-12030</v>
          </cell>
          <cell r="H82" t="str">
            <v>N/A</v>
          </cell>
          <cell r="I82">
            <v>-12030</v>
          </cell>
          <cell r="K82">
            <v>-12030</v>
          </cell>
          <cell r="L82">
            <v>143</v>
          </cell>
        </row>
        <row r="83">
          <cell r="A83">
            <v>144</v>
          </cell>
          <cell r="D83" t="str">
            <v>Joint facility - (credit) - other</v>
          </cell>
          <cell r="E83" t="str">
            <v>N/A</v>
          </cell>
          <cell r="F83" t="str">
            <v>N/A</v>
          </cell>
          <cell r="G83">
            <v>0</v>
          </cell>
          <cell r="H83" t="str">
            <v>N/A</v>
          </cell>
          <cell r="I83">
            <v>0</v>
          </cell>
          <cell r="K83">
            <v>0</v>
          </cell>
          <cell r="L83">
            <v>144</v>
          </cell>
        </row>
        <row r="84">
          <cell r="A84">
            <v>145</v>
          </cell>
          <cell r="D84" t="str">
            <v>Dismantling retired road property - running</v>
          </cell>
          <cell r="E84">
            <v>41</v>
          </cell>
          <cell r="F84">
            <v>1</v>
          </cell>
          <cell r="G84">
            <v>6</v>
          </cell>
          <cell r="H84">
            <v>5</v>
          </cell>
          <cell r="I84">
            <v>53</v>
          </cell>
          <cell r="K84">
            <v>53</v>
          </cell>
          <cell r="L84">
            <v>145</v>
          </cell>
        </row>
        <row r="85">
          <cell r="A85">
            <v>146</v>
          </cell>
          <cell r="D85" t="str">
            <v>Dismantling retired road property - switching</v>
          </cell>
          <cell r="E85">
            <v>11</v>
          </cell>
          <cell r="F85">
            <v>0</v>
          </cell>
          <cell r="G85">
            <v>2</v>
          </cell>
          <cell r="H85">
            <v>1</v>
          </cell>
          <cell r="I85">
            <v>14</v>
          </cell>
          <cell r="K85">
            <v>14</v>
          </cell>
          <cell r="L85">
            <v>146</v>
          </cell>
        </row>
        <row r="86">
          <cell r="A86">
            <v>147</v>
          </cell>
          <cell r="D86" t="str">
            <v>Dismantling retired road property - other</v>
          </cell>
          <cell r="E86">
            <v>0</v>
          </cell>
          <cell r="F86">
            <v>0</v>
          </cell>
          <cell r="G86">
            <v>0</v>
          </cell>
          <cell r="H86">
            <v>0</v>
          </cell>
          <cell r="I86">
            <v>0</v>
          </cell>
          <cell r="K86">
            <v>0</v>
          </cell>
          <cell r="L86">
            <v>147</v>
          </cell>
        </row>
        <row r="87">
          <cell r="A87">
            <v>148</v>
          </cell>
          <cell r="D87" t="str">
            <v>Other - running</v>
          </cell>
          <cell r="E87">
            <v>62</v>
          </cell>
          <cell r="F87">
            <v>1261</v>
          </cell>
          <cell r="G87">
            <v>952</v>
          </cell>
          <cell r="H87">
            <v>1199</v>
          </cell>
          <cell r="I87">
            <v>3474</v>
          </cell>
          <cell r="K87">
            <v>3474</v>
          </cell>
          <cell r="L87">
            <v>148</v>
          </cell>
        </row>
        <row r="88">
          <cell r="A88">
            <v>149</v>
          </cell>
          <cell r="D88" t="str">
            <v>Other - switching</v>
          </cell>
          <cell r="E88">
            <v>17</v>
          </cell>
          <cell r="F88">
            <v>342</v>
          </cell>
          <cell r="G88">
            <v>255</v>
          </cell>
          <cell r="H88">
            <v>454</v>
          </cell>
          <cell r="I88">
            <v>1068</v>
          </cell>
          <cell r="K88">
            <v>1068</v>
          </cell>
          <cell r="L88">
            <v>149</v>
          </cell>
        </row>
        <row r="89">
          <cell r="A89">
            <v>150</v>
          </cell>
          <cell r="D89" t="str">
            <v>Other - other</v>
          </cell>
          <cell r="E89">
            <v>9</v>
          </cell>
          <cell r="F89">
            <v>178</v>
          </cell>
          <cell r="G89">
            <v>134</v>
          </cell>
          <cell r="H89">
            <v>170</v>
          </cell>
          <cell r="I89">
            <v>491</v>
          </cell>
          <cell r="K89">
            <v>491</v>
          </cell>
          <cell r="L89">
            <v>150</v>
          </cell>
        </row>
        <row r="90">
          <cell r="A90">
            <v>151</v>
          </cell>
          <cell r="C90" t="str">
            <v>TOTAL WAY AND STRUCTURES</v>
          </cell>
          <cell r="E90">
            <v>364169</v>
          </cell>
          <cell r="F90">
            <v>122214</v>
          </cell>
          <cell r="G90">
            <v>176872</v>
          </cell>
          <cell r="H90">
            <v>1209702</v>
          </cell>
          <cell r="I90">
            <v>1872957</v>
          </cell>
          <cell r="J90">
            <v>0</v>
          </cell>
          <cell r="K90">
            <v>1872957</v>
          </cell>
          <cell r="L90">
            <v>151</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Phnx"/>
      <sheetName val="TablesYoYo"/>
      <sheetName val="Table rattach AR apres chaq REV"/>
      <sheetName val="table grille"/>
      <sheetName val="VhcToRmkg"/>
      <sheetName val=" BC SUMMARY 2002"/>
      <sheetName val="standards"/>
      <sheetName val="FC switches"/>
      <sheetName val="table"/>
      <sheetName val="PMSTABLE"/>
      <sheetName val="ABS Collat Feed"/>
      <sheetName val="BS_BCF"/>
      <sheetName val="Menu"/>
      <sheetName val="accounts"/>
      <sheetName val="LCGRAPH"/>
      <sheetName val="Liabilities Assumptions"/>
      <sheetName val="PopCache"/>
      <sheetName val="Lookup table"/>
      <sheetName val="DONNEES"/>
      <sheetName val="Field Values for PullDown"/>
      <sheetName val="Vorgaben"/>
      <sheetName val="Coding And Mapping"/>
      <sheetName val="Ageing Rpt(2)"/>
      <sheetName val="6BPRO"/>
      <sheetName val="Sales &amp; Shop Cost"/>
      <sheetName val="SOURI"/>
      <sheetName val="FC "/>
      <sheetName val="Field Values for PullDowns"/>
      <sheetName val="List"/>
      <sheetName val="Sourcing Staff"/>
      <sheetName val="Input"/>
      <sheetName val="5. Values for drop-down"/>
      <sheetName val="Inc. Stat from Tral balance"/>
      <sheetName val="재고"/>
      <sheetName val="Inputs Tab"/>
      <sheetName val="T-42-3"/>
      <sheetName val="001 - A61 CAD"/>
      <sheetName val="Calculos"/>
      <sheetName val="Utility"/>
      <sheetName val="CollateralFlows"/>
      <sheetName val="Controlsheet"/>
      <sheetName val="lookups"/>
      <sheetName val="sum_STloss_r"/>
      <sheetName val="sum_nbv_r"/>
      <sheetName val="sum_NCL_r"/>
      <sheetName val="sum_pbt_r"/>
      <sheetName val="słownik"/>
      <sheetName val="TOTAL"/>
      <sheetName val="Journal1"/>
      <sheetName val="aelv"/>
      <sheetName val="SUBSCHD"/>
      <sheetName val="Data"/>
      <sheetName val="Base Data"/>
      <sheetName val="DSO"/>
      <sheetName val="Sheet1"/>
      <sheetName val="VH_0301"/>
      <sheetName val="Transaction Dump"/>
      <sheetName val="control"/>
      <sheetName val="Application Goals"/>
      <sheetName val="CEFSPE-Q"/>
      <sheetName val="with CEFSPGD"/>
      <sheetName val="with CEFSPEQ"/>
      <sheetName val="IOPlan"/>
    </sheetNames>
    <sheetDataSet>
      <sheetData sheetId="0" refreshError="1"/>
      <sheetData sheetId="1" refreshError="1"/>
      <sheetData sheetId="2" refreshError="1"/>
      <sheetData sheetId="3" refreshError="1">
        <row r="2">
          <cell r="A2" t="str">
            <v>Clef grille</v>
          </cell>
          <cell r="B2" t="str">
            <v>fscl_c</v>
          </cell>
          <cell r="C2" t="str">
            <v>fuel_t</v>
          </cell>
          <cell r="D2" t="str">
            <v>FrKmSup</v>
          </cell>
          <cell r="E2" t="str">
            <v>X arrondi</v>
          </cell>
          <cell r="F2" t="str">
            <v>N° Grille</v>
          </cell>
        </row>
        <row r="3">
          <cell r="A3" t="str">
            <v>VS/D/50000/0,03</v>
          </cell>
          <cell r="B3" t="str">
            <v>VS</v>
          </cell>
          <cell r="C3" t="str">
            <v>D</v>
          </cell>
          <cell r="D3">
            <v>50000</v>
          </cell>
          <cell r="E3">
            <v>0.03</v>
          </cell>
          <cell r="F3">
            <v>56</v>
          </cell>
        </row>
        <row r="4">
          <cell r="A4" t="str">
            <v>VS/D/50000/0,04</v>
          </cell>
          <cell r="B4" t="str">
            <v>VS</v>
          </cell>
          <cell r="C4" t="str">
            <v>D</v>
          </cell>
          <cell r="D4">
            <v>50000</v>
          </cell>
          <cell r="E4">
            <v>0.04</v>
          </cell>
          <cell r="F4">
            <v>56</v>
          </cell>
        </row>
        <row r="5">
          <cell r="A5" t="str">
            <v>VS/D/50000/0,05</v>
          </cell>
          <cell r="B5" t="str">
            <v>VS</v>
          </cell>
          <cell r="C5" t="str">
            <v>D</v>
          </cell>
          <cell r="D5">
            <v>50000</v>
          </cell>
          <cell r="E5">
            <v>0.05</v>
          </cell>
          <cell r="F5">
            <v>56</v>
          </cell>
        </row>
        <row r="6">
          <cell r="A6" t="str">
            <v>VS/D/50000/0,06</v>
          </cell>
          <cell r="B6" t="str">
            <v>VS</v>
          </cell>
          <cell r="C6" t="str">
            <v>D</v>
          </cell>
          <cell r="D6">
            <v>50000</v>
          </cell>
          <cell r="E6">
            <v>0.06</v>
          </cell>
          <cell r="F6">
            <v>56</v>
          </cell>
        </row>
        <row r="7">
          <cell r="A7" t="str">
            <v>VS/D/50000/0,07</v>
          </cell>
          <cell r="B7" t="str">
            <v>VS</v>
          </cell>
          <cell r="C7" t="str">
            <v>D</v>
          </cell>
          <cell r="D7">
            <v>50000</v>
          </cell>
          <cell r="E7">
            <v>7.0000000000000007E-2</v>
          </cell>
          <cell r="F7">
            <v>56</v>
          </cell>
        </row>
        <row r="8">
          <cell r="A8" t="str">
            <v>VS/D/50000/0,08</v>
          </cell>
          <cell r="B8" t="str">
            <v>VS</v>
          </cell>
          <cell r="C8" t="str">
            <v>D</v>
          </cell>
          <cell r="D8">
            <v>50000</v>
          </cell>
          <cell r="E8">
            <v>0.08</v>
          </cell>
          <cell r="F8">
            <v>56</v>
          </cell>
        </row>
        <row r="9">
          <cell r="A9" t="str">
            <v>VS/D/50000/0,09</v>
          </cell>
          <cell r="B9" t="str">
            <v>VS</v>
          </cell>
          <cell r="C9" t="str">
            <v>D</v>
          </cell>
          <cell r="D9">
            <v>50000</v>
          </cell>
          <cell r="E9">
            <v>0.09</v>
          </cell>
          <cell r="F9">
            <v>56</v>
          </cell>
        </row>
        <row r="10">
          <cell r="A10" t="str">
            <v>VS/D/50000/0,1</v>
          </cell>
          <cell r="B10" t="str">
            <v>VS</v>
          </cell>
          <cell r="C10" t="str">
            <v>D</v>
          </cell>
          <cell r="D10">
            <v>50000</v>
          </cell>
          <cell r="E10">
            <v>0.1</v>
          </cell>
          <cell r="F10">
            <v>28</v>
          </cell>
        </row>
        <row r="11">
          <cell r="A11" t="str">
            <v>VS/D/50000/0,11</v>
          </cell>
          <cell r="B11" t="str">
            <v>VS</v>
          </cell>
          <cell r="C11" t="str">
            <v>D</v>
          </cell>
          <cell r="D11">
            <v>50000</v>
          </cell>
          <cell r="E11">
            <v>0.11</v>
          </cell>
          <cell r="F11">
            <v>28</v>
          </cell>
        </row>
        <row r="12">
          <cell r="A12" t="str">
            <v>VS/D/50000/0,12</v>
          </cell>
          <cell r="B12" t="str">
            <v>VS</v>
          </cell>
          <cell r="C12" t="str">
            <v>D</v>
          </cell>
          <cell r="D12">
            <v>50000</v>
          </cell>
          <cell r="E12">
            <v>0.12</v>
          </cell>
          <cell r="F12">
            <v>28</v>
          </cell>
        </row>
        <row r="13">
          <cell r="A13" t="str">
            <v>VS/D/50000/0,13</v>
          </cell>
          <cell r="B13" t="str">
            <v>VS</v>
          </cell>
          <cell r="C13" t="str">
            <v>D</v>
          </cell>
          <cell r="D13">
            <v>50000</v>
          </cell>
          <cell r="E13">
            <v>0.13</v>
          </cell>
          <cell r="F13">
            <v>28</v>
          </cell>
        </row>
        <row r="14">
          <cell r="A14" t="str">
            <v>VS/D/50000/0,14</v>
          </cell>
          <cell r="B14" t="str">
            <v>VS</v>
          </cell>
          <cell r="C14" t="str">
            <v>D</v>
          </cell>
          <cell r="D14">
            <v>50000</v>
          </cell>
          <cell r="E14">
            <v>0.14000000000000001</v>
          </cell>
          <cell r="F14">
            <v>29</v>
          </cell>
        </row>
        <row r="15">
          <cell r="A15" t="str">
            <v>VS/D/50000/0,15</v>
          </cell>
          <cell r="B15" t="str">
            <v>VS</v>
          </cell>
          <cell r="C15" t="str">
            <v>D</v>
          </cell>
          <cell r="D15">
            <v>50000</v>
          </cell>
          <cell r="E15">
            <v>0.15</v>
          </cell>
          <cell r="F15">
            <v>29</v>
          </cell>
        </row>
        <row r="16">
          <cell r="A16" t="str">
            <v>VS/D/50000/0,16</v>
          </cell>
          <cell r="B16" t="str">
            <v>VS</v>
          </cell>
          <cell r="C16" t="str">
            <v>D</v>
          </cell>
          <cell r="D16">
            <v>50000</v>
          </cell>
          <cell r="E16">
            <v>0.16</v>
          </cell>
          <cell r="F16">
            <v>29</v>
          </cell>
        </row>
        <row r="17">
          <cell r="A17" t="str">
            <v>VS/D/50000/0,17</v>
          </cell>
          <cell r="B17" t="str">
            <v>VS</v>
          </cell>
          <cell r="C17" t="str">
            <v>D</v>
          </cell>
          <cell r="D17">
            <v>50000</v>
          </cell>
          <cell r="E17">
            <v>0.17</v>
          </cell>
          <cell r="F17">
            <v>29</v>
          </cell>
        </row>
        <row r="18">
          <cell r="A18" t="str">
            <v>VS/D/50000/0,18</v>
          </cell>
          <cell r="B18" t="str">
            <v>VS</v>
          </cell>
          <cell r="C18" t="str">
            <v>D</v>
          </cell>
          <cell r="D18">
            <v>50000</v>
          </cell>
          <cell r="E18">
            <v>0.18</v>
          </cell>
          <cell r="F18">
            <v>29</v>
          </cell>
        </row>
        <row r="19">
          <cell r="A19" t="str">
            <v>VS/D/50000/0,19</v>
          </cell>
          <cell r="B19" t="str">
            <v>VS</v>
          </cell>
          <cell r="C19" t="str">
            <v>D</v>
          </cell>
          <cell r="D19">
            <v>50000</v>
          </cell>
          <cell r="E19">
            <v>0.19</v>
          </cell>
          <cell r="F19">
            <v>30</v>
          </cell>
        </row>
        <row r="20">
          <cell r="A20" t="str">
            <v>VS/D/50000/0,2</v>
          </cell>
          <cell r="B20" t="str">
            <v>VS</v>
          </cell>
          <cell r="C20" t="str">
            <v>D</v>
          </cell>
          <cell r="D20">
            <v>50000</v>
          </cell>
          <cell r="E20">
            <v>0.2</v>
          </cell>
          <cell r="F20">
            <v>30</v>
          </cell>
        </row>
        <row r="21">
          <cell r="A21" t="str">
            <v>VS/D/50000/0,21</v>
          </cell>
          <cell r="B21" t="str">
            <v>VS</v>
          </cell>
          <cell r="C21" t="str">
            <v>D</v>
          </cell>
          <cell r="D21">
            <v>50000</v>
          </cell>
          <cell r="E21">
            <v>0.21</v>
          </cell>
          <cell r="F21">
            <v>31</v>
          </cell>
        </row>
        <row r="22">
          <cell r="A22" t="str">
            <v>VS/D/50000/0,22</v>
          </cell>
          <cell r="B22" t="str">
            <v>VS</v>
          </cell>
          <cell r="C22" t="str">
            <v>D</v>
          </cell>
          <cell r="D22">
            <v>50000</v>
          </cell>
          <cell r="E22">
            <v>0.22</v>
          </cell>
          <cell r="F22">
            <v>31</v>
          </cell>
        </row>
        <row r="23">
          <cell r="A23" t="str">
            <v>VS/D/50000/0,23</v>
          </cell>
          <cell r="B23" t="str">
            <v>VS</v>
          </cell>
          <cell r="C23" t="str">
            <v>D</v>
          </cell>
          <cell r="D23">
            <v>50000</v>
          </cell>
          <cell r="E23">
            <v>0.23</v>
          </cell>
          <cell r="F23">
            <v>31</v>
          </cell>
        </row>
        <row r="24">
          <cell r="A24" t="str">
            <v>VS/D/50000/0,24</v>
          </cell>
          <cell r="B24" t="str">
            <v>VS</v>
          </cell>
          <cell r="C24" t="str">
            <v>D</v>
          </cell>
          <cell r="D24">
            <v>50000</v>
          </cell>
          <cell r="E24">
            <v>0.24</v>
          </cell>
          <cell r="F24">
            <v>57</v>
          </cell>
        </row>
        <row r="25">
          <cell r="A25" t="str">
            <v>VS/D/50000/0,25</v>
          </cell>
          <cell r="B25" t="str">
            <v>VS</v>
          </cell>
          <cell r="C25" t="str">
            <v>D</v>
          </cell>
          <cell r="D25">
            <v>50000</v>
          </cell>
          <cell r="E25">
            <v>0.25</v>
          </cell>
          <cell r="F25">
            <v>57</v>
          </cell>
        </row>
        <row r="26">
          <cell r="A26" t="str">
            <v>VS/D/50000/0,26</v>
          </cell>
          <cell r="B26" t="str">
            <v>VS</v>
          </cell>
          <cell r="C26" t="str">
            <v>D</v>
          </cell>
          <cell r="D26">
            <v>50000</v>
          </cell>
          <cell r="E26">
            <v>0.26</v>
          </cell>
          <cell r="F26">
            <v>57</v>
          </cell>
        </row>
        <row r="27">
          <cell r="A27" t="str">
            <v>VS/D/50000/0,27</v>
          </cell>
          <cell r="B27" t="str">
            <v>VS</v>
          </cell>
          <cell r="C27" t="str">
            <v>D</v>
          </cell>
          <cell r="D27">
            <v>50000</v>
          </cell>
          <cell r="E27">
            <v>0.27</v>
          </cell>
          <cell r="F27">
            <v>57</v>
          </cell>
        </row>
        <row r="28">
          <cell r="A28" t="str">
            <v>VS/D/50000/0,3</v>
          </cell>
          <cell r="B28" t="str">
            <v>VS</v>
          </cell>
          <cell r="C28" t="str">
            <v>D</v>
          </cell>
          <cell r="D28">
            <v>50000</v>
          </cell>
          <cell r="E28">
            <v>0.3</v>
          </cell>
          <cell r="F28">
            <v>58</v>
          </cell>
        </row>
        <row r="29">
          <cell r="A29" t="str">
            <v>VS/D/50000/0,31</v>
          </cell>
          <cell r="B29" t="str">
            <v>VS</v>
          </cell>
          <cell r="C29" t="str">
            <v>D</v>
          </cell>
          <cell r="D29">
            <v>50000</v>
          </cell>
          <cell r="E29">
            <v>0.31</v>
          </cell>
          <cell r="F29">
            <v>58</v>
          </cell>
        </row>
        <row r="30">
          <cell r="A30" t="str">
            <v>VS/D/50000/0,32</v>
          </cell>
          <cell r="B30" t="str">
            <v>VS</v>
          </cell>
          <cell r="C30" t="str">
            <v>D</v>
          </cell>
          <cell r="D30">
            <v>50000</v>
          </cell>
          <cell r="E30">
            <v>0.32</v>
          </cell>
          <cell r="F30">
            <v>58</v>
          </cell>
        </row>
        <row r="31">
          <cell r="A31" t="str">
            <v>VS/D/50000/0,33</v>
          </cell>
          <cell r="B31" t="str">
            <v>VS</v>
          </cell>
          <cell r="C31" t="str">
            <v>D</v>
          </cell>
          <cell r="D31">
            <v>50000</v>
          </cell>
          <cell r="E31">
            <v>0.33</v>
          </cell>
          <cell r="F31">
            <v>58</v>
          </cell>
        </row>
        <row r="32">
          <cell r="A32" t="str">
            <v>VS/D/50000/0,34</v>
          </cell>
          <cell r="B32" t="str">
            <v>VS</v>
          </cell>
          <cell r="C32" t="str">
            <v>D</v>
          </cell>
          <cell r="D32">
            <v>50000</v>
          </cell>
          <cell r="E32">
            <v>0.34</v>
          </cell>
          <cell r="F32">
            <v>58</v>
          </cell>
        </row>
        <row r="33">
          <cell r="A33" t="str">
            <v>VS/D/50000/0,35</v>
          </cell>
          <cell r="B33" t="str">
            <v>VS</v>
          </cell>
          <cell r="C33" t="str">
            <v>D</v>
          </cell>
          <cell r="D33">
            <v>50000</v>
          </cell>
          <cell r="E33">
            <v>0.35</v>
          </cell>
          <cell r="F33">
            <v>58</v>
          </cell>
        </row>
        <row r="34">
          <cell r="A34" t="str">
            <v>VS/D/50000/0,36</v>
          </cell>
          <cell r="B34" t="str">
            <v>VS</v>
          </cell>
          <cell r="C34" t="str">
            <v>D</v>
          </cell>
          <cell r="D34">
            <v>50000</v>
          </cell>
          <cell r="E34">
            <v>0.36</v>
          </cell>
          <cell r="F34">
            <v>31</v>
          </cell>
        </row>
        <row r="35">
          <cell r="A35" t="str">
            <v>VS/D/50000/0,38</v>
          </cell>
          <cell r="B35" t="str">
            <v>VS</v>
          </cell>
          <cell r="C35" t="str">
            <v>D</v>
          </cell>
          <cell r="D35">
            <v>50000</v>
          </cell>
          <cell r="E35">
            <v>0.38</v>
          </cell>
          <cell r="F35">
            <v>31</v>
          </cell>
        </row>
        <row r="36">
          <cell r="A36" t="str">
            <v>VS/L/60000/0,11</v>
          </cell>
          <cell r="B36" t="str">
            <v>VS</v>
          </cell>
          <cell r="C36" t="str">
            <v>L</v>
          </cell>
          <cell r="D36">
            <v>60000</v>
          </cell>
          <cell r="E36">
            <v>0.11</v>
          </cell>
          <cell r="F36" t="str">
            <v>33L</v>
          </cell>
        </row>
        <row r="37">
          <cell r="A37" t="str">
            <v>VS/L/60000/0,12</v>
          </cell>
          <cell r="B37" t="str">
            <v>VS</v>
          </cell>
          <cell r="C37" t="str">
            <v>L</v>
          </cell>
          <cell r="D37">
            <v>60000</v>
          </cell>
          <cell r="E37">
            <v>0.12</v>
          </cell>
          <cell r="F37" t="str">
            <v>33L</v>
          </cell>
        </row>
        <row r="38">
          <cell r="A38" t="str">
            <v>VS/L/60000/0,13</v>
          </cell>
          <cell r="B38" t="str">
            <v>VS</v>
          </cell>
          <cell r="C38" t="str">
            <v>L</v>
          </cell>
          <cell r="D38">
            <v>60000</v>
          </cell>
          <cell r="E38">
            <v>0.13</v>
          </cell>
          <cell r="F38" t="str">
            <v>33L</v>
          </cell>
        </row>
        <row r="39">
          <cell r="A39" t="str">
            <v>VS/L/60000/0,14</v>
          </cell>
          <cell r="B39" t="str">
            <v>VS</v>
          </cell>
          <cell r="C39" t="str">
            <v>L</v>
          </cell>
          <cell r="D39">
            <v>60000</v>
          </cell>
          <cell r="E39">
            <v>0.14000000000000001</v>
          </cell>
          <cell r="F39" t="str">
            <v>33L</v>
          </cell>
        </row>
        <row r="40">
          <cell r="A40" t="str">
            <v>VS/L/60000/0,15</v>
          </cell>
          <cell r="B40" t="str">
            <v>VS</v>
          </cell>
          <cell r="C40" t="str">
            <v>L</v>
          </cell>
          <cell r="D40">
            <v>60000</v>
          </cell>
          <cell r="E40">
            <v>0.15</v>
          </cell>
          <cell r="F40" t="str">
            <v>33L</v>
          </cell>
        </row>
        <row r="41">
          <cell r="A41" t="str">
            <v>VS/L/60000/0,16</v>
          </cell>
          <cell r="B41" t="str">
            <v>VS</v>
          </cell>
          <cell r="C41" t="str">
            <v>L</v>
          </cell>
          <cell r="D41">
            <v>60000</v>
          </cell>
          <cell r="E41">
            <v>0.16</v>
          </cell>
          <cell r="F41" t="str">
            <v>35L</v>
          </cell>
        </row>
        <row r="42">
          <cell r="A42" t="str">
            <v>VS/L/60000/0,18</v>
          </cell>
          <cell r="B42" t="str">
            <v>VS</v>
          </cell>
          <cell r="C42" t="str">
            <v>L</v>
          </cell>
          <cell r="D42">
            <v>60000</v>
          </cell>
          <cell r="E42">
            <v>0.18</v>
          </cell>
          <cell r="F42" t="str">
            <v>35L</v>
          </cell>
        </row>
        <row r="43">
          <cell r="A43" t="str">
            <v>VS/L/60000/0,19</v>
          </cell>
          <cell r="B43" t="str">
            <v>VS</v>
          </cell>
          <cell r="C43" t="str">
            <v>L</v>
          </cell>
          <cell r="D43">
            <v>60000</v>
          </cell>
          <cell r="E43">
            <v>0.19</v>
          </cell>
          <cell r="F43" t="str">
            <v>35L</v>
          </cell>
        </row>
        <row r="44">
          <cell r="A44" t="str">
            <v>VS/L/60000/0,2</v>
          </cell>
          <cell r="B44" t="str">
            <v>VS</v>
          </cell>
          <cell r="C44" t="str">
            <v>L</v>
          </cell>
          <cell r="D44">
            <v>60000</v>
          </cell>
          <cell r="E44">
            <v>0.2</v>
          </cell>
          <cell r="F44" t="str">
            <v>46L</v>
          </cell>
        </row>
        <row r="45">
          <cell r="A45" t="str">
            <v>VS/L/60000/0,21</v>
          </cell>
          <cell r="B45" t="str">
            <v>VS</v>
          </cell>
          <cell r="C45" t="str">
            <v>L</v>
          </cell>
          <cell r="D45">
            <v>60000</v>
          </cell>
          <cell r="E45">
            <v>0.21</v>
          </cell>
          <cell r="F45" t="str">
            <v>46L</v>
          </cell>
        </row>
        <row r="46">
          <cell r="A46" t="str">
            <v>VS/L/60000/0,22</v>
          </cell>
          <cell r="B46" t="str">
            <v>VS</v>
          </cell>
          <cell r="C46" t="str">
            <v>L</v>
          </cell>
          <cell r="D46">
            <v>60000</v>
          </cell>
          <cell r="E46">
            <v>0.22</v>
          </cell>
          <cell r="F46" t="str">
            <v>46L</v>
          </cell>
        </row>
        <row r="47">
          <cell r="A47" t="str">
            <v>VS/L/60000/0,23</v>
          </cell>
          <cell r="B47" t="str">
            <v>VS</v>
          </cell>
          <cell r="C47" t="str">
            <v>L</v>
          </cell>
          <cell r="D47">
            <v>60000</v>
          </cell>
          <cell r="E47">
            <v>0.23</v>
          </cell>
          <cell r="F47" t="str">
            <v>47L</v>
          </cell>
        </row>
        <row r="48">
          <cell r="A48" t="str">
            <v>VS/L/60000/0,24</v>
          </cell>
          <cell r="B48" t="str">
            <v>VS</v>
          </cell>
          <cell r="C48" t="str">
            <v>L</v>
          </cell>
          <cell r="D48">
            <v>60000</v>
          </cell>
          <cell r="E48">
            <v>0.24</v>
          </cell>
          <cell r="F48" t="str">
            <v>47L</v>
          </cell>
        </row>
        <row r="49">
          <cell r="A49" t="str">
            <v>VS/L/60000/0,25</v>
          </cell>
          <cell r="B49" t="str">
            <v>VS</v>
          </cell>
          <cell r="C49" t="str">
            <v>L</v>
          </cell>
          <cell r="D49">
            <v>60000</v>
          </cell>
          <cell r="E49">
            <v>0.25</v>
          </cell>
          <cell r="F49" t="str">
            <v>47L</v>
          </cell>
        </row>
        <row r="50">
          <cell r="A50" t="str">
            <v>VS/L/60000/0,27</v>
          </cell>
          <cell r="B50" t="str">
            <v>VS</v>
          </cell>
          <cell r="C50" t="str">
            <v>L</v>
          </cell>
          <cell r="D50">
            <v>60000</v>
          </cell>
          <cell r="E50">
            <v>0.27</v>
          </cell>
          <cell r="F50" t="str">
            <v>47L</v>
          </cell>
        </row>
        <row r="51">
          <cell r="A51" t="str">
            <v>VS/L/60000/0,28</v>
          </cell>
          <cell r="B51" t="str">
            <v>VS</v>
          </cell>
          <cell r="C51" t="str">
            <v>L</v>
          </cell>
          <cell r="D51">
            <v>60000</v>
          </cell>
          <cell r="E51">
            <v>0.28000000000000003</v>
          </cell>
          <cell r="F51" t="str">
            <v>47L</v>
          </cell>
        </row>
        <row r="52">
          <cell r="A52" t="str">
            <v>VS/L/60000/0,32</v>
          </cell>
          <cell r="B52" t="str">
            <v>VS</v>
          </cell>
          <cell r="C52" t="str">
            <v>L</v>
          </cell>
          <cell r="D52">
            <v>60000</v>
          </cell>
          <cell r="E52">
            <v>0.32</v>
          </cell>
          <cell r="F52" t="str">
            <v>48L</v>
          </cell>
        </row>
        <row r="53">
          <cell r="A53" t="str">
            <v>VS/L/60000/0,35</v>
          </cell>
          <cell r="B53" t="str">
            <v>VS</v>
          </cell>
          <cell r="C53" t="str">
            <v>L</v>
          </cell>
          <cell r="D53">
            <v>60000</v>
          </cell>
          <cell r="E53">
            <v>0.35</v>
          </cell>
          <cell r="F53" t="str">
            <v>48L</v>
          </cell>
        </row>
        <row r="54">
          <cell r="A54" t="str">
            <v>VS/SP/70000/0,12</v>
          </cell>
          <cell r="B54" t="str">
            <v>VS</v>
          </cell>
          <cell r="C54" t="str">
            <v>SP</v>
          </cell>
          <cell r="D54">
            <v>70000</v>
          </cell>
          <cell r="E54">
            <v>0.12</v>
          </cell>
          <cell r="F54" t="str">
            <v>33SP</v>
          </cell>
        </row>
        <row r="55">
          <cell r="A55" t="str">
            <v>VS/SP/70000/0,13</v>
          </cell>
          <cell r="B55" t="str">
            <v>VS</v>
          </cell>
          <cell r="C55" t="str">
            <v>SP</v>
          </cell>
          <cell r="D55">
            <v>70000</v>
          </cell>
          <cell r="E55">
            <v>0.13</v>
          </cell>
          <cell r="F55" t="str">
            <v>33SP</v>
          </cell>
        </row>
        <row r="56">
          <cell r="A56" t="str">
            <v>VS/SP/70000/0,14</v>
          </cell>
          <cell r="B56" t="str">
            <v>VS</v>
          </cell>
          <cell r="C56" t="str">
            <v>SP</v>
          </cell>
          <cell r="D56">
            <v>70000</v>
          </cell>
          <cell r="E56">
            <v>0.14000000000000001</v>
          </cell>
          <cell r="F56" t="str">
            <v>33SP</v>
          </cell>
        </row>
        <row r="57">
          <cell r="A57" t="str">
            <v>VS/SP/70000/0,16</v>
          </cell>
          <cell r="B57" t="str">
            <v>VS</v>
          </cell>
          <cell r="C57" t="str">
            <v>SP</v>
          </cell>
          <cell r="D57">
            <v>70000</v>
          </cell>
          <cell r="E57">
            <v>0.16</v>
          </cell>
          <cell r="F57" t="str">
            <v>34SP</v>
          </cell>
        </row>
        <row r="58">
          <cell r="A58" t="str">
            <v>VS/SP/70000/0,17</v>
          </cell>
          <cell r="B58" t="str">
            <v>VS</v>
          </cell>
          <cell r="C58" t="str">
            <v>SP</v>
          </cell>
          <cell r="D58">
            <v>70000</v>
          </cell>
          <cell r="E58">
            <v>0.17</v>
          </cell>
          <cell r="F58" t="str">
            <v>51SP</v>
          </cell>
        </row>
        <row r="59">
          <cell r="A59" t="str">
            <v>VS/SP/70000/0,18</v>
          </cell>
          <cell r="B59" t="str">
            <v>VS</v>
          </cell>
          <cell r="C59" t="str">
            <v>SP</v>
          </cell>
          <cell r="D59">
            <v>70000</v>
          </cell>
          <cell r="E59">
            <v>0.18</v>
          </cell>
          <cell r="F59" t="str">
            <v>51SP</v>
          </cell>
        </row>
        <row r="60">
          <cell r="A60" t="str">
            <v>VS/SP/70000/0,19</v>
          </cell>
          <cell r="B60" t="str">
            <v>VS</v>
          </cell>
          <cell r="C60" t="str">
            <v>SP</v>
          </cell>
          <cell r="D60">
            <v>70000</v>
          </cell>
          <cell r="E60">
            <v>0.19</v>
          </cell>
          <cell r="F60" t="str">
            <v>51SP</v>
          </cell>
        </row>
        <row r="61">
          <cell r="A61" t="str">
            <v>VS/SP/70000/0,2</v>
          </cell>
          <cell r="B61" t="str">
            <v>VS</v>
          </cell>
          <cell r="C61" t="str">
            <v>SP</v>
          </cell>
          <cell r="D61">
            <v>70000</v>
          </cell>
          <cell r="E61">
            <v>0.2</v>
          </cell>
          <cell r="F61" t="str">
            <v>34SP</v>
          </cell>
        </row>
        <row r="62">
          <cell r="A62" t="str">
            <v>VS/SP/70000/0,21</v>
          </cell>
          <cell r="B62" t="str">
            <v>VS</v>
          </cell>
          <cell r="C62" t="str">
            <v>SP</v>
          </cell>
          <cell r="D62">
            <v>70000</v>
          </cell>
          <cell r="E62">
            <v>0.21</v>
          </cell>
          <cell r="F62" t="str">
            <v>34SP</v>
          </cell>
        </row>
        <row r="63">
          <cell r="A63" t="str">
            <v>VS/SP/70000/0,22</v>
          </cell>
          <cell r="B63" t="str">
            <v>VS</v>
          </cell>
          <cell r="C63" t="str">
            <v>SP</v>
          </cell>
          <cell r="D63">
            <v>70000</v>
          </cell>
          <cell r="E63">
            <v>0.22</v>
          </cell>
          <cell r="F63" t="str">
            <v>34SP</v>
          </cell>
        </row>
        <row r="64">
          <cell r="A64" t="str">
            <v>VS/SP/70000/0,23</v>
          </cell>
          <cell r="B64" t="str">
            <v>VS</v>
          </cell>
          <cell r="C64" t="str">
            <v>SP</v>
          </cell>
          <cell r="D64">
            <v>70000</v>
          </cell>
          <cell r="E64">
            <v>0.23</v>
          </cell>
          <cell r="F64" t="str">
            <v>35SP</v>
          </cell>
        </row>
        <row r="65">
          <cell r="A65" t="str">
            <v>VS/SP/70000/0,24</v>
          </cell>
          <cell r="B65" t="str">
            <v>VS</v>
          </cell>
          <cell r="C65" t="str">
            <v>SP</v>
          </cell>
          <cell r="D65">
            <v>70000</v>
          </cell>
          <cell r="E65">
            <v>0.24</v>
          </cell>
          <cell r="F65" t="str">
            <v>35SP</v>
          </cell>
        </row>
        <row r="66">
          <cell r="A66" t="str">
            <v>VS/SP/70000/0,25</v>
          </cell>
          <cell r="B66" t="str">
            <v>VS</v>
          </cell>
          <cell r="C66" t="str">
            <v>SP</v>
          </cell>
          <cell r="D66">
            <v>70000</v>
          </cell>
          <cell r="E66">
            <v>0.25</v>
          </cell>
          <cell r="F66" t="str">
            <v>35SP</v>
          </cell>
        </row>
        <row r="67">
          <cell r="A67" t="str">
            <v>VS/SP/70000/0,26</v>
          </cell>
          <cell r="B67" t="str">
            <v>VS</v>
          </cell>
          <cell r="C67" t="str">
            <v>SP</v>
          </cell>
          <cell r="D67">
            <v>70000</v>
          </cell>
          <cell r="E67">
            <v>0.26</v>
          </cell>
          <cell r="F67" t="str">
            <v>35SP</v>
          </cell>
        </row>
        <row r="68">
          <cell r="A68" t="str">
            <v>VS/SP/70000/0,27</v>
          </cell>
          <cell r="B68" t="str">
            <v>VS</v>
          </cell>
          <cell r="C68" t="str">
            <v>SP</v>
          </cell>
          <cell r="D68">
            <v>70000</v>
          </cell>
          <cell r="E68">
            <v>0.27</v>
          </cell>
          <cell r="F68" t="str">
            <v>35SP</v>
          </cell>
        </row>
        <row r="69">
          <cell r="A69" t="str">
            <v>VS/SP/70000/0,28</v>
          </cell>
          <cell r="B69" t="str">
            <v>VS</v>
          </cell>
          <cell r="C69" t="str">
            <v>SP</v>
          </cell>
          <cell r="D69">
            <v>70000</v>
          </cell>
          <cell r="E69">
            <v>0.28000000000000003</v>
          </cell>
          <cell r="F69" t="str">
            <v>36SP</v>
          </cell>
        </row>
        <row r="70">
          <cell r="A70" t="str">
            <v>VS/SP/70000/0,29</v>
          </cell>
          <cell r="B70" t="str">
            <v>VS</v>
          </cell>
          <cell r="C70" t="str">
            <v>SP</v>
          </cell>
          <cell r="D70">
            <v>70000</v>
          </cell>
          <cell r="E70">
            <v>0.28999999999999998</v>
          </cell>
          <cell r="F70" t="str">
            <v>36SP</v>
          </cell>
        </row>
        <row r="71">
          <cell r="A71" t="str">
            <v>VS/SP/70000/0,3</v>
          </cell>
          <cell r="B71" t="str">
            <v>VS</v>
          </cell>
          <cell r="C71" t="str">
            <v>SP</v>
          </cell>
          <cell r="D71">
            <v>70000</v>
          </cell>
          <cell r="E71">
            <v>0.3</v>
          </cell>
          <cell r="F71" t="str">
            <v>36SP</v>
          </cell>
        </row>
        <row r="72">
          <cell r="A72" t="str">
            <v>VS/SP/70000/0,31</v>
          </cell>
          <cell r="B72" t="str">
            <v>VS</v>
          </cell>
          <cell r="C72" t="str">
            <v>SP</v>
          </cell>
          <cell r="D72">
            <v>70000</v>
          </cell>
          <cell r="E72">
            <v>0.31</v>
          </cell>
          <cell r="F72" t="str">
            <v>36SP</v>
          </cell>
        </row>
        <row r="73">
          <cell r="A73" t="str">
            <v>VS/SP/70000/0,32</v>
          </cell>
          <cell r="B73" t="str">
            <v>VS</v>
          </cell>
          <cell r="C73" t="str">
            <v>SP</v>
          </cell>
          <cell r="D73">
            <v>70000</v>
          </cell>
          <cell r="E73">
            <v>0.32</v>
          </cell>
          <cell r="F73" t="str">
            <v>37SP</v>
          </cell>
        </row>
        <row r="74">
          <cell r="A74" t="str">
            <v>VS/SP/70000/0,33</v>
          </cell>
          <cell r="B74" t="str">
            <v>VS</v>
          </cell>
          <cell r="C74" t="str">
            <v>SP</v>
          </cell>
          <cell r="D74">
            <v>70000</v>
          </cell>
          <cell r="E74">
            <v>0.33</v>
          </cell>
          <cell r="F74" t="str">
            <v>37SP</v>
          </cell>
        </row>
        <row r="75">
          <cell r="A75" t="str">
            <v>VS/SP/70000/0,34</v>
          </cell>
          <cell r="B75" t="str">
            <v>VS</v>
          </cell>
          <cell r="C75" t="str">
            <v>SP</v>
          </cell>
          <cell r="D75">
            <v>70000</v>
          </cell>
          <cell r="E75">
            <v>0.34</v>
          </cell>
          <cell r="F75" t="str">
            <v>37SP</v>
          </cell>
        </row>
        <row r="76">
          <cell r="A76" t="str">
            <v>VS/SP/70000/0,35</v>
          </cell>
          <cell r="B76" t="str">
            <v>VS</v>
          </cell>
          <cell r="C76" t="str">
            <v>SP</v>
          </cell>
          <cell r="D76">
            <v>70000</v>
          </cell>
          <cell r="E76">
            <v>0.35</v>
          </cell>
          <cell r="F76" t="str">
            <v>52SP</v>
          </cell>
        </row>
        <row r="77">
          <cell r="A77" t="str">
            <v>VS/SP/70000/0,36</v>
          </cell>
          <cell r="B77" t="str">
            <v>VS</v>
          </cell>
          <cell r="C77" t="str">
            <v>SP</v>
          </cell>
          <cell r="D77">
            <v>70000</v>
          </cell>
          <cell r="E77">
            <v>0.36</v>
          </cell>
          <cell r="F77" t="str">
            <v>52SP</v>
          </cell>
        </row>
        <row r="78">
          <cell r="A78" t="str">
            <v>VS/SP/70000/0,37</v>
          </cell>
          <cell r="B78" t="str">
            <v>VS</v>
          </cell>
          <cell r="C78" t="str">
            <v>SP</v>
          </cell>
          <cell r="D78">
            <v>70000</v>
          </cell>
          <cell r="E78">
            <v>0.37</v>
          </cell>
          <cell r="F78" t="str">
            <v>52SP</v>
          </cell>
        </row>
        <row r="79">
          <cell r="A79" t="str">
            <v>VS/SP/70000/0,41</v>
          </cell>
          <cell r="B79" t="str">
            <v>VS</v>
          </cell>
          <cell r="C79" t="str">
            <v>SP</v>
          </cell>
          <cell r="D79">
            <v>70000</v>
          </cell>
          <cell r="E79">
            <v>0.41</v>
          </cell>
          <cell r="F79" t="str">
            <v>38SP</v>
          </cell>
        </row>
        <row r="80">
          <cell r="A80" t="str">
            <v>VS/SP/70000/0,43</v>
          </cell>
          <cell r="B80" t="str">
            <v>VS</v>
          </cell>
          <cell r="C80" t="str">
            <v>SP</v>
          </cell>
          <cell r="D80">
            <v>70000</v>
          </cell>
          <cell r="E80">
            <v>0.43</v>
          </cell>
          <cell r="F80" t="str">
            <v>38SP</v>
          </cell>
        </row>
        <row r="81">
          <cell r="A81" t="str">
            <v>VS/SP/70000/0,44</v>
          </cell>
          <cell r="B81" t="str">
            <v>VS</v>
          </cell>
          <cell r="C81" t="str">
            <v>SP</v>
          </cell>
          <cell r="D81">
            <v>70000</v>
          </cell>
          <cell r="E81">
            <v>0.44</v>
          </cell>
          <cell r="F81" t="str">
            <v>38SP</v>
          </cell>
        </row>
        <row r="82">
          <cell r="A82" t="str">
            <v>VS/SP/70000/0,49</v>
          </cell>
          <cell r="B82" t="str">
            <v>VS</v>
          </cell>
          <cell r="C82" t="str">
            <v>SP</v>
          </cell>
          <cell r="D82">
            <v>70000</v>
          </cell>
          <cell r="E82">
            <v>0.49</v>
          </cell>
          <cell r="F82" t="str">
            <v>38SP</v>
          </cell>
        </row>
        <row r="83">
          <cell r="A83" t="str">
            <v>VT/D/50000/0,02</v>
          </cell>
          <cell r="B83" t="str">
            <v>VT</v>
          </cell>
          <cell r="C83" t="str">
            <v>D</v>
          </cell>
          <cell r="D83">
            <v>50000</v>
          </cell>
          <cell r="E83">
            <v>0.02</v>
          </cell>
          <cell r="F83">
            <v>1</v>
          </cell>
        </row>
        <row r="84">
          <cell r="A84" t="str">
            <v>VT/D/50000/0,03</v>
          </cell>
          <cell r="B84" t="str">
            <v>VT</v>
          </cell>
          <cell r="C84" t="str">
            <v>D</v>
          </cell>
          <cell r="D84">
            <v>50000</v>
          </cell>
          <cell r="E84">
            <v>0.03</v>
          </cell>
          <cell r="F84">
            <v>1</v>
          </cell>
        </row>
        <row r="85">
          <cell r="A85" t="str">
            <v>VT/D/50000/0,04</v>
          </cell>
          <cell r="B85" t="str">
            <v>VT</v>
          </cell>
          <cell r="C85" t="str">
            <v>D</v>
          </cell>
          <cell r="D85">
            <v>50000</v>
          </cell>
          <cell r="E85">
            <v>0.04</v>
          </cell>
          <cell r="F85">
            <v>1</v>
          </cell>
        </row>
        <row r="86">
          <cell r="A86" t="str">
            <v>VT/D/50000/0,05</v>
          </cell>
          <cell r="B86" t="str">
            <v>VT</v>
          </cell>
          <cell r="C86" t="str">
            <v>D</v>
          </cell>
          <cell r="D86">
            <v>50000</v>
          </cell>
          <cell r="E86">
            <v>0.05</v>
          </cell>
          <cell r="F86">
            <v>2</v>
          </cell>
        </row>
        <row r="87">
          <cell r="A87" t="str">
            <v>VT/D/50000/0,06</v>
          </cell>
          <cell r="B87" t="str">
            <v>VT</v>
          </cell>
          <cell r="C87" t="str">
            <v>D</v>
          </cell>
          <cell r="D87">
            <v>50000</v>
          </cell>
          <cell r="E87">
            <v>0.06</v>
          </cell>
          <cell r="F87">
            <v>2</v>
          </cell>
        </row>
        <row r="88">
          <cell r="A88" t="str">
            <v>VT/D/50000/0,07</v>
          </cell>
          <cell r="B88" t="str">
            <v>VT</v>
          </cell>
          <cell r="C88" t="str">
            <v>D</v>
          </cell>
          <cell r="D88">
            <v>50000</v>
          </cell>
          <cell r="E88">
            <v>7.0000000000000007E-2</v>
          </cell>
          <cell r="F88">
            <v>2</v>
          </cell>
        </row>
        <row r="89">
          <cell r="A89" t="str">
            <v>VT/D/50000/0,08</v>
          </cell>
          <cell r="B89" t="str">
            <v>VT</v>
          </cell>
          <cell r="C89" t="str">
            <v>D</v>
          </cell>
          <cell r="D89">
            <v>50000</v>
          </cell>
          <cell r="E89">
            <v>0.08</v>
          </cell>
          <cell r="F89">
            <v>3</v>
          </cell>
        </row>
        <row r="90">
          <cell r="A90" t="str">
            <v>VT/D/50000/0,09</v>
          </cell>
          <cell r="B90" t="str">
            <v>VT</v>
          </cell>
          <cell r="C90" t="str">
            <v>D</v>
          </cell>
          <cell r="D90">
            <v>50000</v>
          </cell>
          <cell r="E90">
            <v>0.09</v>
          </cell>
          <cell r="F90">
            <v>3</v>
          </cell>
        </row>
        <row r="91">
          <cell r="A91" t="str">
            <v>VT/D/50000/0,1</v>
          </cell>
          <cell r="B91" t="str">
            <v>VT</v>
          </cell>
          <cell r="C91" t="str">
            <v>D</v>
          </cell>
          <cell r="D91">
            <v>50000</v>
          </cell>
          <cell r="E91">
            <v>0.1</v>
          </cell>
          <cell r="F91">
            <v>3</v>
          </cell>
        </row>
        <row r="92">
          <cell r="A92" t="str">
            <v>VT/D/50000/0,11</v>
          </cell>
          <cell r="B92" t="str">
            <v>VT</v>
          </cell>
          <cell r="C92" t="str">
            <v>D</v>
          </cell>
          <cell r="D92">
            <v>50000</v>
          </cell>
          <cell r="E92">
            <v>0.11</v>
          </cell>
          <cell r="F92">
            <v>5</v>
          </cell>
        </row>
        <row r="93">
          <cell r="A93" t="str">
            <v>VT/D/50000/0,12</v>
          </cell>
          <cell r="B93" t="str">
            <v>VT</v>
          </cell>
          <cell r="C93" t="str">
            <v>D</v>
          </cell>
          <cell r="D93">
            <v>50000</v>
          </cell>
          <cell r="E93">
            <v>0.12</v>
          </cell>
          <cell r="F93">
            <v>5</v>
          </cell>
        </row>
        <row r="94">
          <cell r="A94" t="str">
            <v>VT/D/50000/0,13</v>
          </cell>
          <cell r="B94" t="str">
            <v>VT</v>
          </cell>
          <cell r="C94" t="str">
            <v>D</v>
          </cell>
          <cell r="D94">
            <v>50000</v>
          </cell>
          <cell r="E94">
            <v>0.13</v>
          </cell>
          <cell r="F94">
            <v>4</v>
          </cell>
        </row>
        <row r="95">
          <cell r="A95" t="str">
            <v>VT/D/50000/0,14</v>
          </cell>
          <cell r="B95" t="str">
            <v>VT</v>
          </cell>
          <cell r="C95" t="str">
            <v>D</v>
          </cell>
          <cell r="D95">
            <v>50000</v>
          </cell>
          <cell r="E95">
            <v>0.14000000000000001</v>
          </cell>
          <cell r="F95">
            <v>4</v>
          </cell>
        </row>
        <row r="96">
          <cell r="A96" t="str">
            <v>VT/D/50000/0,15</v>
          </cell>
          <cell r="B96" t="str">
            <v>VT</v>
          </cell>
          <cell r="C96" t="str">
            <v>D</v>
          </cell>
          <cell r="D96">
            <v>50000</v>
          </cell>
          <cell r="E96">
            <v>0.15</v>
          </cell>
          <cell r="F96">
            <v>6</v>
          </cell>
        </row>
        <row r="97">
          <cell r="A97" t="str">
            <v>VT/D/50000/0,16</v>
          </cell>
          <cell r="B97" t="str">
            <v>VT</v>
          </cell>
          <cell r="C97" t="str">
            <v>D</v>
          </cell>
          <cell r="D97">
            <v>50000</v>
          </cell>
          <cell r="E97">
            <v>0.16</v>
          </cell>
          <cell r="F97">
            <v>6</v>
          </cell>
        </row>
        <row r="98">
          <cell r="A98" t="str">
            <v>VT/D/50000/0,17</v>
          </cell>
          <cell r="B98" t="str">
            <v>VT</v>
          </cell>
          <cell r="C98" t="str">
            <v>D</v>
          </cell>
          <cell r="D98">
            <v>50000</v>
          </cell>
          <cell r="E98">
            <v>0.17</v>
          </cell>
          <cell r="F98">
            <v>6</v>
          </cell>
        </row>
        <row r="99">
          <cell r="A99" t="str">
            <v>VT/D/50000/0,18</v>
          </cell>
          <cell r="B99" t="str">
            <v>VT</v>
          </cell>
          <cell r="C99" t="str">
            <v>D</v>
          </cell>
          <cell r="D99">
            <v>50000</v>
          </cell>
          <cell r="E99">
            <v>0.18</v>
          </cell>
          <cell r="F99">
            <v>7</v>
          </cell>
        </row>
        <row r="100">
          <cell r="A100" t="str">
            <v>VT/D/50000/0,19</v>
          </cell>
          <cell r="B100" t="str">
            <v>VT</v>
          </cell>
          <cell r="C100" t="str">
            <v>D</v>
          </cell>
          <cell r="D100">
            <v>50000</v>
          </cell>
          <cell r="E100">
            <v>0.19</v>
          </cell>
          <cell r="F100">
            <v>7</v>
          </cell>
        </row>
        <row r="101">
          <cell r="A101" t="str">
            <v>VT/D/50000/0,2</v>
          </cell>
          <cell r="B101" t="str">
            <v>VT</v>
          </cell>
          <cell r="C101" t="str">
            <v>D</v>
          </cell>
          <cell r="D101">
            <v>50000</v>
          </cell>
          <cell r="E101">
            <v>0.2</v>
          </cell>
          <cell r="F101">
            <v>7</v>
          </cell>
        </row>
        <row r="102">
          <cell r="A102" t="str">
            <v>VT/D/50000/0,21</v>
          </cell>
          <cell r="B102" t="str">
            <v>VT</v>
          </cell>
          <cell r="C102" t="str">
            <v>D</v>
          </cell>
          <cell r="D102">
            <v>50000</v>
          </cell>
          <cell r="E102">
            <v>0.21</v>
          </cell>
          <cell r="F102">
            <v>8</v>
          </cell>
        </row>
        <row r="103">
          <cell r="A103" t="str">
            <v>VT/D/50000/0,22</v>
          </cell>
          <cell r="B103" t="str">
            <v>VT</v>
          </cell>
          <cell r="C103" t="str">
            <v>D</v>
          </cell>
          <cell r="D103">
            <v>50000</v>
          </cell>
          <cell r="E103">
            <v>0.22</v>
          </cell>
          <cell r="F103">
            <v>8</v>
          </cell>
        </row>
        <row r="104">
          <cell r="A104" t="str">
            <v>VT/D/50000/0,23</v>
          </cell>
          <cell r="B104" t="str">
            <v>VT</v>
          </cell>
          <cell r="C104" t="str">
            <v>D</v>
          </cell>
          <cell r="D104">
            <v>50000</v>
          </cell>
          <cell r="E104">
            <v>0.23</v>
          </cell>
          <cell r="F104">
            <v>8</v>
          </cell>
        </row>
        <row r="105">
          <cell r="A105" t="str">
            <v>VT/D/50000/0,29</v>
          </cell>
          <cell r="B105" t="str">
            <v>VT</v>
          </cell>
          <cell r="C105" t="str">
            <v>D</v>
          </cell>
          <cell r="D105">
            <v>50000</v>
          </cell>
          <cell r="E105">
            <v>0.28999999999999998</v>
          </cell>
          <cell r="F105">
            <v>9</v>
          </cell>
        </row>
        <row r="106">
          <cell r="A106" t="str">
            <v>VT/L/60000/0,09</v>
          </cell>
          <cell r="B106" t="str">
            <v>VT</v>
          </cell>
          <cell r="C106" t="str">
            <v>L</v>
          </cell>
          <cell r="D106">
            <v>60000</v>
          </cell>
          <cell r="E106">
            <v>0.09</v>
          </cell>
          <cell r="F106">
            <v>43</v>
          </cell>
        </row>
        <row r="107">
          <cell r="A107" t="str">
            <v>VT/L/60000/0,1</v>
          </cell>
          <cell r="B107" t="str">
            <v>VT</v>
          </cell>
          <cell r="C107" t="str">
            <v>L</v>
          </cell>
          <cell r="D107">
            <v>60000</v>
          </cell>
          <cell r="E107">
            <v>0.1</v>
          </cell>
          <cell r="F107">
            <v>43</v>
          </cell>
        </row>
        <row r="108">
          <cell r="A108" t="str">
            <v>VT/L/60000/0,11</v>
          </cell>
          <cell r="B108" t="str">
            <v>VT</v>
          </cell>
          <cell r="C108" t="str">
            <v>L</v>
          </cell>
          <cell r="D108">
            <v>60000</v>
          </cell>
          <cell r="E108">
            <v>0.11</v>
          </cell>
          <cell r="F108">
            <v>43</v>
          </cell>
        </row>
        <row r="109">
          <cell r="A109" t="str">
            <v>VT/L/60000/0,12</v>
          </cell>
          <cell r="B109" t="str">
            <v>VT</v>
          </cell>
          <cell r="C109" t="str">
            <v>L</v>
          </cell>
          <cell r="D109">
            <v>60000</v>
          </cell>
          <cell r="E109">
            <v>0.12</v>
          </cell>
          <cell r="F109">
            <v>43</v>
          </cell>
        </row>
        <row r="110">
          <cell r="A110" t="str">
            <v>VT/L/60000/0,13</v>
          </cell>
          <cell r="B110" t="str">
            <v>VT</v>
          </cell>
          <cell r="C110" t="str">
            <v>L</v>
          </cell>
          <cell r="D110">
            <v>60000</v>
          </cell>
          <cell r="E110">
            <v>0.13</v>
          </cell>
          <cell r="F110">
            <v>54</v>
          </cell>
        </row>
        <row r="111">
          <cell r="A111" t="str">
            <v>VT/L/60000/0,14</v>
          </cell>
          <cell r="B111" t="str">
            <v>VT</v>
          </cell>
          <cell r="C111" t="str">
            <v>L</v>
          </cell>
          <cell r="D111">
            <v>60000</v>
          </cell>
          <cell r="E111">
            <v>0.14000000000000001</v>
          </cell>
          <cell r="F111">
            <v>54</v>
          </cell>
        </row>
        <row r="112">
          <cell r="A112" t="str">
            <v>VT/L/60000/0,15</v>
          </cell>
          <cell r="B112" t="str">
            <v>VT</v>
          </cell>
          <cell r="C112" t="str">
            <v>L</v>
          </cell>
          <cell r="D112">
            <v>60000</v>
          </cell>
          <cell r="E112">
            <v>0.15</v>
          </cell>
          <cell r="F112">
            <v>54</v>
          </cell>
        </row>
        <row r="113">
          <cell r="A113" t="str">
            <v>VT/L/60000/0,16</v>
          </cell>
          <cell r="B113" t="str">
            <v>VT</v>
          </cell>
          <cell r="C113" t="str">
            <v>L</v>
          </cell>
          <cell r="D113">
            <v>60000</v>
          </cell>
          <cell r="E113">
            <v>0.16</v>
          </cell>
          <cell r="F113">
            <v>54</v>
          </cell>
        </row>
        <row r="114">
          <cell r="A114" t="str">
            <v>VT/L/60000/0,17</v>
          </cell>
          <cell r="B114" t="str">
            <v>VT</v>
          </cell>
          <cell r="C114" t="str">
            <v>L</v>
          </cell>
          <cell r="D114">
            <v>60000</v>
          </cell>
          <cell r="E114">
            <v>0.17</v>
          </cell>
          <cell r="F114">
            <v>55</v>
          </cell>
        </row>
        <row r="115">
          <cell r="A115" t="str">
            <v>VT/L/60000/0,18</v>
          </cell>
          <cell r="B115" t="str">
            <v>VT</v>
          </cell>
          <cell r="C115" t="str">
            <v>L</v>
          </cell>
          <cell r="D115">
            <v>60000</v>
          </cell>
          <cell r="E115">
            <v>0.18</v>
          </cell>
          <cell r="F115">
            <v>55</v>
          </cell>
        </row>
        <row r="116">
          <cell r="A116" t="str">
            <v>VT/L/60000/0,19</v>
          </cell>
          <cell r="B116" t="str">
            <v>VT</v>
          </cell>
          <cell r="C116" t="str">
            <v>L</v>
          </cell>
          <cell r="D116">
            <v>60000</v>
          </cell>
          <cell r="E116">
            <v>0.19</v>
          </cell>
          <cell r="F116">
            <v>55</v>
          </cell>
        </row>
        <row r="117">
          <cell r="A117" t="str">
            <v>VT/L/60000/0,2</v>
          </cell>
          <cell r="B117" t="str">
            <v>VT</v>
          </cell>
          <cell r="C117" t="str">
            <v>L</v>
          </cell>
          <cell r="D117">
            <v>60000</v>
          </cell>
          <cell r="E117">
            <v>0.2</v>
          </cell>
          <cell r="F117">
            <v>55</v>
          </cell>
        </row>
        <row r="118">
          <cell r="A118" t="str">
            <v>VT/L/60000/0,21</v>
          </cell>
          <cell r="B118" t="str">
            <v>VT</v>
          </cell>
          <cell r="C118" t="str">
            <v>L</v>
          </cell>
          <cell r="D118">
            <v>60000</v>
          </cell>
          <cell r="E118">
            <v>0.21</v>
          </cell>
          <cell r="F118">
            <v>44</v>
          </cell>
        </row>
        <row r="119">
          <cell r="A119" t="str">
            <v>VT/L/60000/0,22</v>
          </cell>
          <cell r="B119" t="str">
            <v>VT</v>
          </cell>
          <cell r="C119" t="str">
            <v>L</v>
          </cell>
          <cell r="D119">
            <v>60000</v>
          </cell>
          <cell r="E119">
            <v>0.22</v>
          </cell>
          <cell r="F119">
            <v>44</v>
          </cell>
        </row>
        <row r="120">
          <cell r="A120" t="str">
            <v>VT/L/60000/0,23</v>
          </cell>
          <cell r="B120" t="str">
            <v>VT</v>
          </cell>
          <cell r="C120" t="str">
            <v>L</v>
          </cell>
          <cell r="D120">
            <v>60000</v>
          </cell>
          <cell r="E120">
            <v>0.23</v>
          </cell>
          <cell r="F120">
            <v>44</v>
          </cell>
        </row>
        <row r="121">
          <cell r="A121" t="str">
            <v>VT/L/60000/0,24</v>
          </cell>
          <cell r="B121" t="str">
            <v>VT</v>
          </cell>
          <cell r="C121" t="str">
            <v>L</v>
          </cell>
          <cell r="D121">
            <v>60000</v>
          </cell>
          <cell r="E121">
            <v>0.24</v>
          </cell>
          <cell r="F121">
            <v>44</v>
          </cell>
        </row>
        <row r="122">
          <cell r="A122" t="str">
            <v>VT/L/60000/0,25</v>
          </cell>
          <cell r="B122" t="str">
            <v>VT</v>
          </cell>
          <cell r="C122" t="str">
            <v>L</v>
          </cell>
          <cell r="D122">
            <v>60000</v>
          </cell>
          <cell r="E122">
            <v>0.25</v>
          </cell>
          <cell r="F122">
            <v>44</v>
          </cell>
        </row>
        <row r="123">
          <cell r="A123" t="str">
            <v>VT/L/60000/0,26</v>
          </cell>
          <cell r="B123" t="str">
            <v>VT</v>
          </cell>
          <cell r="C123" t="str">
            <v>L</v>
          </cell>
          <cell r="D123">
            <v>60000</v>
          </cell>
          <cell r="E123">
            <v>0.26</v>
          </cell>
          <cell r="F123">
            <v>45</v>
          </cell>
        </row>
        <row r="124">
          <cell r="A124" t="str">
            <v>VT/L/60000/0,27</v>
          </cell>
          <cell r="B124" t="str">
            <v>VT</v>
          </cell>
          <cell r="C124" t="str">
            <v>L</v>
          </cell>
          <cell r="D124">
            <v>60000</v>
          </cell>
          <cell r="E124">
            <v>0.27</v>
          </cell>
          <cell r="F124">
            <v>45</v>
          </cell>
        </row>
        <row r="125">
          <cell r="A125" t="str">
            <v>VT/L/60000/0,28</v>
          </cell>
          <cell r="B125" t="str">
            <v>VT</v>
          </cell>
          <cell r="C125" t="str">
            <v>L</v>
          </cell>
          <cell r="D125">
            <v>60000</v>
          </cell>
          <cell r="E125">
            <v>0.28000000000000003</v>
          </cell>
          <cell r="F125">
            <v>45</v>
          </cell>
        </row>
        <row r="126">
          <cell r="A126" t="str">
            <v>VT/L/60000/0,29</v>
          </cell>
          <cell r="B126" t="str">
            <v>VT</v>
          </cell>
          <cell r="C126" t="str">
            <v>L</v>
          </cell>
          <cell r="D126">
            <v>60000</v>
          </cell>
          <cell r="E126">
            <v>0.28999999999999998</v>
          </cell>
          <cell r="F126">
            <v>45</v>
          </cell>
        </row>
        <row r="127">
          <cell r="A127" t="str">
            <v>VT/L/60000/0,3</v>
          </cell>
          <cell r="B127" t="str">
            <v>VT</v>
          </cell>
          <cell r="C127" t="str">
            <v>L</v>
          </cell>
          <cell r="D127">
            <v>60000</v>
          </cell>
          <cell r="E127">
            <v>0.3</v>
          </cell>
          <cell r="F127">
            <v>45</v>
          </cell>
        </row>
        <row r="128">
          <cell r="A128" t="str">
            <v>VT/L/60000/0,31</v>
          </cell>
          <cell r="B128" t="str">
            <v>VT</v>
          </cell>
          <cell r="C128" t="str">
            <v>L</v>
          </cell>
          <cell r="D128">
            <v>60000</v>
          </cell>
          <cell r="E128">
            <v>0.31</v>
          </cell>
          <cell r="F128">
            <v>45</v>
          </cell>
        </row>
        <row r="129">
          <cell r="A129" t="str">
            <v>VT/SP/70000/0,04</v>
          </cell>
          <cell r="B129" t="str">
            <v>VT</v>
          </cell>
          <cell r="C129" t="str">
            <v>SP</v>
          </cell>
          <cell r="D129">
            <v>70000</v>
          </cell>
          <cell r="E129">
            <v>0.04</v>
          </cell>
          <cell r="F129">
            <v>10</v>
          </cell>
        </row>
        <row r="130">
          <cell r="A130" t="str">
            <v>VT/SP/70000/0,05</v>
          </cell>
          <cell r="B130" t="str">
            <v>VT</v>
          </cell>
          <cell r="C130" t="str">
            <v>SP</v>
          </cell>
          <cell r="D130">
            <v>70000</v>
          </cell>
          <cell r="E130">
            <v>0.05</v>
          </cell>
          <cell r="F130">
            <v>10</v>
          </cell>
        </row>
        <row r="131">
          <cell r="A131" t="str">
            <v>VT/SP/70000/0,06</v>
          </cell>
          <cell r="B131" t="str">
            <v>VT</v>
          </cell>
          <cell r="C131" t="str">
            <v>SP</v>
          </cell>
          <cell r="D131">
            <v>70000</v>
          </cell>
          <cell r="E131">
            <v>0.06</v>
          </cell>
          <cell r="F131">
            <v>10</v>
          </cell>
        </row>
        <row r="132">
          <cell r="A132" t="str">
            <v>VT/SP/70000/0,07</v>
          </cell>
          <cell r="B132" t="str">
            <v>VT</v>
          </cell>
          <cell r="C132" t="str">
            <v>SP</v>
          </cell>
          <cell r="D132">
            <v>70000</v>
          </cell>
          <cell r="E132">
            <v>7.0000000000000007E-2</v>
          </cell>
          <cell r="F132">
            <v>10</v>
          </cell>
        </row>
        <row r="133">
          <cell r="A133" t="str">
            <v>VT/SP/70000/0,08</v>
          </cell>
          <cell r="B133" t="str">
            <v>VT</v>
          </cell>
          <cell r="C133" t="str">
            <v>SP</v>
          </cell>
          <cell r="D133">
            <v>70000</v>
          </cell>
          <cell r="E133">
            <v>0.08</v>
          </cell>
          <cell r="F133">
            <v>10</v>
          </cell>
        </row>
        <row r="134">
          <cell r="A134" t="str">
            <v>VT/SP/70000/0,09</v>
          </cell>
          <cell r="B134" t="str">
            <v>VT</v>
          </cell>
          <cell r="C134" t="str">
            <v>SP</v>
          </cell>
          <cell r="D134">
            <v>70000</v>
          </cell>
          <cell r="E134">
            <v>0.09</v>
          </cell>
          <cell r="F134">
            <v>11</v>
          </cell>
        </row>
        <row r="135">
          <cell r="A135" t="str">
            <v>VT/SP/70000/0,1</v>
          </cell>
          <cell r="B135" t="str">
            <v>VT</v>
          </cell>
          <cell r="C135" t="str">
            <v>SP</v>
          </cell>
          <cell r="D135">
            <v>70000</v>
          </cell>
          <cell r="E135">
            <v>0.1</v>
          </cell>
          <cell r="F135">
            <v>11</v>
          </cell>
        </row>
        <row r="136">
          <cell r="A136" t="str">
            <v>VT/SP/70000/0,11</v>
          </cell>
          <cell r="B136" t="str">
            <v>VT</v>
          </cell>
          <cell r="C136" t="str">
            <v>SP</v>
          </cell>
          <cell r="D136">
            <v>70000</v>
          </cell>
          <cell r="E136">
            <v>0.11</v>
          </cell>
          <cell r="F136">
            <v>11</v>
          </cell>
        </row>
        <row r="137">
          <cell r="A137" t="str">
            <v>VT/SP/70000/0,12</v>
          </cell>
          <cell r="B137" t="str">
            <v>VT</v>
          </cell>
          <cell r="C137" t="str">
            <v>SP</v>
          </cell>
          <cell r="D137">
            <v>70000</v>
          </cell>
          <cell r="E137">
            <v>0.12</v>
          </cell>
          <cell r="F137">
            <v>12</v>
          </cell>
        </row>
        <row r="138">
          <cell r="A138" t="str">
            <v>VT/SP/70000/0,13</v>
          </cell>
          <cell r="B138" t="str">
            <v>VT</v>
          </cell>
          <cell r="C138" t="str">
            <v>SP</v>
          </cell>
          <cell r="D138">
            <v>70000</v>
          </cell>
          <cell r="E138">
            <v>0.13</v>
          </cell>
          <cell r="F138">
            <v>11</v>
          </cell>
        </row>
        <row r="139">
          <cell r="A139" t="str">
            <v>VT/SP/70000/0,14</v>
          </cell>
          <cell r="B139" t="str">
            <v>VT</v>
          </cell>
          <cell r="C139" t="str">
            <v>SP</v>
          </cell>
          <cell r="D139">
            <v>70000</v>
          </cell>
          <cell r="E139">
            <v>0.14000000000000001</v>
          </cell>
          <cell r="F139">
            <v>12</v>
          </cell>
        </row>
        <row r="140">
          <cell r="A140" t="str">
            <v>VT/SP/70000/0,15</v>
          </cell>
          <cell r="B140" t="str">
            <v>VT</v>
          </cell>
          <cell r="C140" t="str">
            <v>SP</v>
          </cell>
          <cell r="D140">
            <v>70000</v>
          </cell>
          <cell r="E140">
            <v>0.15</v>
          </cell>
          <cell r="F140">
            <v>12</v>
          </cell>
        </row>
        <row r="141">
          <cell r="A141" t="str">
            <v>VT/SP/70000/0,16</v>
          </cell>
          <cell r="B141" t="str">
            <v>VT</v>
          </cell>
          <cell r="C141" t="str">
            <v>SP</v>
          </cell>
          <cell r="D141">
            <v>70000</v>
          </cell>
          <cell r="E141">
            <v>0.16</v>
          </cell>
          <cell r="F141">
            <v>12</v>
          </cell>
        </row>
        <row r="142">
          <cell r="A142" t="str">
            <v>VT/SP/70000/0,17</v>
          </cell>
          <cell r="B142" t="str">
            <v>VT</v>
          </cell>
          <cell r="C142" t="str">
            <v>SP</v>
          </cell>
          <cell r="D142">
            <v>70000</v>
          </cell>
          <cell r="E142">
            <v>0.17</v>
          </cell>
          <cell r="F142">
            <v>13</v>
          </cell>
        </row>
        <row r="143">
          <cell r="A143" t="str">
            <v>VT/SP/70000/0,18</v>
          </cell>
          <cell r="B143" t="str">
            <v>VT</v>
          </cell>
          <cell r="C143" t="str">
            <v>SP</v>
          </cell>
          <cell r="D143">
            <v>70000</v>
          </cell>
          <cell r="E143">
            <v>0.18</v>
          </cell>
          <cell r="F143">
            <v>13</v>
          </cell>
        </row>
        <row r="144">
          <cell r="A144" t="str">
            <v>VT/SP/70000/0,19</v>
          </cell>
          <cell r="B144" t="str">
            <v>VT</v>
          </cell>
          <cell r="C144" t="str">
            <v>SP</v>
          </cell>
          <cell r="D144">
            <v>70000</v>
          </cell>
          <cell r="E144">
            <v>0.19</v>
          </cell>
          <cell r="F144">
            <v>13</v>
          </cell>
        </row>
        <row r="145">
          <cell r="A145" t="str">
            <v>VT/SP/70000/0,2</v>
          </cell>
          <cell r="B145" t="str">
            <v>VT</v>
          </cell>
          <cell r="C145" t="str">
            <v>SP</v>
          </cell>
          <cell r="D145">
            <v>70000</v>
          </cell>
          <cell r="E145">
            <v>0.2</v>
          </cell>
          <cell r="F145">
            <v>13</v>
          </cell>
        </row>
        <row r="146">
          <cell r="A146" t="str">
            <v>VT/SP/70000/0,21</v>
          </cell>
          <cell r="B146" t="str">
            <v>VT</v>
          </cell>
          <cell r="C146" t="str">
            <v>SP</v>
          </cell>
          <cell r="D146">
            <v>70000</v>
          </cell>
          <cell r="E146">
            <v>0.21</v>
          </cell>
          <cell r="F146">
            <v>13</v>
          </cell>
        </row>
        <row r="147">
          <cell r="A147" t="str">
            <v>VT/SP/70000/0,22</v>
          </cell>
          <cell r="B147" t="str">
            <v>VT</v>
          </cell>
          <cell r="C147" t="str">
            <v>SP</v>
          </cell>
          <cell r="D147">
            <v>70000</v>
          </cell>
          <cell r="E147">
            <v>0.22</v>
          </cell>
          <cell r="F147">
            <v>14</v>
          </cell>
        </row>
        <row r="148">
          <cell r="A148" t="str">
            <v>VT/SP/70000/0,23</v>
          </cell>
          <cell r="B148" t="str">
            <v>VT</v>
          </cell>
          <cell r="C148" t="str">
            <v>SP</v>
          </cell>
          <cell r="D148">
            <v>70000</v>
          </cell>
          <cell r="E148">
            <v>0.23</v>
          </cell>
          <cell r="F148">
            <v>14</v>
          </cell>
        </row>
        <row r="149">
          <cell r="A149" t="str">
            <v>VT/SP/70000/0,24</v>
          </cell>
          <cell r="B149" t="str">
            <v>VT</v>
          </cell>
          <cell r="C149" t="str">
            <v>SP</v>
          </cell>
          <cell r="D149">
            <v>70000</v>
          </cell>
          <cell r="E149">
            <v>0.24</v>
          </cell>
          <cell r="F149">
            <v>14</v>
          </cell>
        </row>
        <row r="150">
          <cell r="A150" t="str">
            <v>VT/SP/70000/0,25</v>
          </cell>
          <cell r="B150" t="str">
            <v>VT</v>
          </cell>
          <cell r="C150" t="str">
            <v>SP</v>
          </cell>
          <cell r="D150">
            <v>70000</v>
          </cell>
          <cell r="E150">
            <v>0.25</v>
          </cell>
          <cell r="F150">
            <v>15</v>
          </cell>
        </row>
        <row r="151">
          <cell r="A151" t="str">
            <v>VT/SP/70000/0,26</v>
          </cell>
          <cell r="B151" t="str">
            <v>VT</v>
          </cell>
          <cell r="C151" t="str">
            <v>SP</v>
          </cell>
          <cell r="D151">
            <v>70000</v>
          </cell>
          <cell r="E151">
            <v>0.26</v>
          </cell>
          <cell r="F151">
            <v>15</v>
          </cell>
        </row>
        <row r="152">
          <cell r="A152" t="str">
            <v>VT/SP/70000/0,27</v>
          </cell>
          <cell r="B152" t="str">
            <v>VT</v>
          </cell>
          <cell r="C152" t="str">
            <v>SP</v>
          </cell>
          <cell r="D152">
            <v>70000</v>
          </cell>
          <cell r="E152">
            <v>0.27</v>
          </cell>
          <cell r="F152">
            <v>15</v>
          </cell>
        </row>
        <row r="153">
          <cell r="A153" t="str">
            <v>VT/SP/70000/0,28</v>
          </cell>
          <cell r="B153" t="str">
            <v>VT</v>
          </cell>
          <cell r="C153" t="str">
            <v>SP</v>
          </cell>
          <cell r="D153">
            <v>70000</v>
          </cell>
          <cell r="E153">
            <v>0.28000000000000003</v>
          </cell>
          <cell r="F153">
            <v>16</v>
          </cell>
        </row>
        <row r="154">
          <cell r="A154" t="str">
            <v>VT/SP/70000/0,29</v>
          </cell>
          <cell r="B154" t="str">
            <v>VT</v>
          </cell>
          <cell r="C154" t="str">
            <v>SP</v>
          </cell>
          <cell r="D154">
            <v>70000</v>
          </cell>
          <cell r="E154">
            <v>0.28999999999999998</v>
          </cell>
          <cell r="F154">
            <v>16</v>
          </cell>
        </row>
        <row r="155">
          <cell r="A155" t="str">
            <v>VT/SP/70000/0,3</v>
          </cell>
          <cell r="B155" t="str">
            <v>VT</v>
          </cell>
          <cell r="C155" t="str">
            <v>SP</v>
          </cell>
          <cell r="D155">
            <v>70000</v>
          </cell>
          <cell r="E155">
            <v>0.3</v>
          </cell>
          <cell r="F155">
            <v>16</v>
          </cell>
        </row>
        <row r="156">
          <cell r="A156" t="str">
            <v>VT/SP/70000/0,31</v>
          </cell>
          <cell r="B156" t="str">
            <v>VT</v>
          </cell>
          <cell r="C156" t="str">
            <v>SP</v>
          </cell>
          <cell r="D156">
            <v>70000</v>
          </cell>
          <cell r="E156">
            <v>0.31</v>
          </cell>
          <cell r="F156">
            <v>16</v>
          </cell>
        </row>
        <row r="157">
          <cell r="A157" t="str">
            <v>VT/SP/70000/0,32</v>
          </cell>
          <cell r="B157" t="str">
            <v>VT</v>
          </cell>
          <cell r="C157" t="str">
            <v>SP</v>
          </cell>
          <cell r="D157">
            <v>70000</v>
          </cell>
          <cell r="E157">
            <v>0.32</v>
          </cell>
          <cell r="F157">
            <v>17</v>
          </cell>
        </row>
        <row r="158">
          <cell r="A158" t="str">
            <v>VT/SP/70000/0,33</v>
          </cell>
          <cell r="B158" t="str">
            <v>VT</v>
          </cell>
          <cell r="C158" t="str">
            <v>SP</v>
          </cell>
          <cell r="D158">
            <v>70000</v>
          </cell>
          <cell r="E158">
            <v>0.33</v>
          </cell>
          <cell r="F158">
            <v>17</v>
          </cell>
        </row>
        <row r="159">
          <cell r="A159" t="str">
            <v>VT/SP/70000/0,34</v>
          </cell>
          <cell r="B159" t="str">
            <v>VT</v>
          </cell>
          <cell r="C159" t="str">
            <v>SP</v>
          </cell>
          <cell r="D159">
            <v>70000</v>
          </cell>
          <cell r="E159">
            <v>0.34</v>
          </cell>
          <cell r="F159">
            <v>18</v>
          </cell>
        </row>
        <row r="160">
          <cell r="A160" t="str">
            <v>VT/SP/70000/0,35</v>
          </cell>
          <cell r="B160" t="str">
            <v>VT</v>
          </cell>
          <cell r="C160" t="str">
            <v>SP</v>
          </cell>
          <cell r="D160">
            <v>70000</v>
          </cell>
          <cell r="E160">
            <v>0.35</v>
          </cell>
          <cell r="F160">
            <v>18</v>
          </cell>
        </row>
        <row r="161">
          <cell r="A161" t="str">
            <v>VT/SP/70000/0,36</v>
          </cell>
          <cell r="B161" t="str">
            <v>VT</v>
          </cell>
          <cell r="C161" t="str">
            <v>SP</v>
          </cell>
          <cell r="D161">
            <v>70000</v>
          </cell>
          <cell r="E161">
            <v>0.36</v>
          </cell>
          <cell r="F161">
            <v>18</v>
          </cell>
        </row>
        <row r="162">
          <cell r="A162" t="str">
            <v>VT/SP/70000/0,37</v>
          </cell>
          <cell r="B162" t="str">
            <v>VT</v>
          </cell>
          <cell r="C162" t="str">
            <v>SP</v>
          </cell>
          <cell r="D162">
            <v>70000</v>
          </cell>
          <cell r="E162">
            <v>0.37</v>
          </cell>
          <cell r="F162">
            <v>19</v>
          </cell>
        </row>
        <row r="163">
          <cell r="A163" t="str">
            <v>VT/SP/70000/0,38</v>
          </cell>
          <cell r="B163" t="str">
            <v>VT</v>
          </cell>
          <cell r="C163" t="str">
            <v>SP</v>
          </cell>
          <cell r="D163">
            <v>70000</v>
          </cell>
          <cell r="E163">
            <v>0.38</v>
          </cell>
          <cell r="F163">
            <v>19</v>
          </cell>
        </row>
        <row r="164">
          <cell r="A164" t="str">
            <v>VT/SP/70000/0,39</v>
          </cell>
          <cell r="B164" t="str">
            <v>VT</v>
          </cell>
          <cell r="C164" t="str">
            <v>SP</v>
          </cell>
          <cell r="D164">
            <v>70000</v>
          </cell>
          <cell r="E164">
            <v>0.39</v>
          </cell>
          <cell r="F164">
            <v>19</v>
          </cell>
        </row>
        <row r="165">
          <cell r="A165" t="str">
            <v>VT/SP/70000/0,4</v>
          </cell>
          <cell r="B165" t="str">
            <v>VT</v>
          </cell>
          <cell r="C165" t="str">
            <v>SP</v>
          </cell>
          <cell r="D165">
            <v>70000</v>
          </cell>
          <cell r="E165">
            <v>0.4</v>
          </cell>
          <cell r="F165">
            <v>19</v>
          </cell>
        </row>
        <row r="166">
          <cell r="A166" t="str">
            <v>VT/SP/70000/0,41</v>
          </cell>
          <cell r="B166" t="str">
            <v>VT</v>
          </cell>
          <cell r="C166" t="str">
            <v>SP</v>
          </cell>
          <cell r="D166">
            <v>70000</v>
          </cell>
          <cell r="E166">
            <v>0.41</v>
          </cell>
          <cell r="F166">
            <v>19</v>
          </cell>
        </row>
        <row r="167">
          <cell r="A167" t="str">
            <v>VT/SP/70000/0,42</v>
          </cell>
          <cell r="B167" t="str">
            <v>VT</v>
          </cell>
          <cell r="C167" t="str">
            <v>SP</v>
          </cell>
          <cell r="D167">
            <v>70000</v>
          </cell>
          <cell r="E167">
            <v>0.42</v>
          </cell>
          <cell r="F167">
            <v>20</v>
          </cell>
        </row>
        <row r="168">
          <cell r="A168" t="str">
            <v>VT/SP/70000/0,43</v>
          </cell>
          <cell r="B168" t="str">
            <v>VT</v>
          </cell>
          <cell r="C168" t="str">
            <v>SP</v>
          </cell>
          <cell r="D168">
            <v>70000</v>
          </cell>
          <cell r="E168">
            <v>0.43</v>
          </cell>
          <cell r="F168">
            <v>20</v>
          </cell>
        </row>
        <row r="169">
          <cell r="A169" t="str">
            <v>VU/D/30000/0,02</v>
          </cell>
          <cell r="B169" t="str">
            <v>VU</v>
          </cell>
          <cell r="C169" t="str">
            <v>D</v>
          </cell>
          <cell r="D169">
            <v>30000</v>
          </cell>
          <cell r="E169">
            <v>0.02</v>
          </cell>
          <cell r="F169" t="str">
            <v>21GVU</v>
          </cell>
        </row>
        <row r="170">
          <cell r="A170" t="str">
            <v>VU/D/30000/0,03</v>
          </cell>
          <cell r="B170" t="str">
            <v>VU</v>
          </cell>
          <cell r="C170" t="str">
            <v>D</v>
          </cell>
          <cell r="D170">
            <v>30000</v>
          </cell>
          <cell r="E170">
            <v>0.03</v>
          </cell>
          <cell r="F170" t="str">
            <v>21GVU</v>
          </cell>
        </row>
        <row r="171">
          <cell r="A171" t="str">
            <v>VU/D/30000/0,04</v>
          </cell>
          <cell r="B171" t="str">
            <v>VU</v>
          </cell>
          <cell r="C171" t="str">
            <v>D</v>
          </cell>
          <cell r="D171">
            <v>30000</v>
          </cell>
          <cell r="E171">
            <v>0.04</v>
          </cell>
          <cell r="F171" t="str">
            <v>22GVU</v>
          </cell>
        </row>
        <row r="172">
          <cell r="A172" t="str">
            <v>VU/D/30000/0,05</v>
          </cell>
          <cell r="B172" t="str">
            <v>VU</v>
          </cell>
          <cell r="C172" t="str">
            <v>D</v>
          </cell>
          <cell r="D172">
            <v>30000</v>
          </cell>
          <cell r="E172">
            <v>0.05</v>
          </cell>
          <cell r="F172" t="str">
            <v>22GVU</v>
          </cell>
        </row>
        <row r="173">
          <cell r="A173" t="str">
            <v>VU/D/30000/0,06</v>
          </cell>
          <cell r="B173" t="str">
            <v>VU</v>
          </cell>
          <cell r="C173" t="str">
            <v>D</v>
          </cell>
          <cell r="D173">
            <v>30000</v>
          </cell>
          <cell r="E173">
            <v>0.06</v>
          </cell>
          <cell r="F173" t="str">
            <v>23GVU</v>
          </cell>
        </row>
        <row r="174">
          <cell r="A174" t="str">
            <v>VU/D/30000/0,07</v>
          </cell>
          <cell r="B174" t="str">
            <v>VU</v>
          </cell>
          <cell r="C174" t="str">
            <v>D</v>
          </cell>
          <cell r="D174">
            <v>30000</v>
          </cell>
          <cell r="E174">
            <v>7.0000000000000007E-2</v>
          </cell>
          <cell r="F174" t="str">
            <v>23GVU</v>
          </cell>
        </row>
        <row r="175">
          <cell r="A175" t="str">
            <v>VU/D/30000/0,08</v>
          </cell>
          <cell r="B175" t="str">
            <v>VU</v>
          </cell>
          <cell r="C175" t="str">
            <v>D</v>
          </cell>
          <cell r="D175">
            <v>30000</v>
          </cell>
          <cell r="E175">
            <v>0.08</v>
          </cell>
          <cell r="F175" t="str">
            <v>22GVU</v>
          </cell>
        </row>
        <row r="176">
          <cell r="A176" t="str">
            <v>VU/D/30000/0,09</v>
          </cell>
          <cell r="B176" t="str">
            <v>VU</v>
          </cell>
          <cell r="C176" t="str">
            <v>D</v>
          </cell>
          <cell r="D176">
            <v>30000</v>
          </cell>
          <cell r="E176">
            <v>0.09</v>
          </cell>
          <cell r="F176" t="str">
            <v>23GVU</v>
          </cell>
        </row>
        <row r="177">
          <cell r="A177" t="str">
            <v>VU/D/30000/0,12</v>
          </cell>
          <cell r="B177" t="str">
            <v>VU</v>
          </cell>
          <cell r="C177" t="str">
            <v>D</v>
          </cell>
          <cell r="D177">
            <v>30000</v>
          </cell>
          <cell r="E177">
            <v>0.12</v>
          </cell>
          <cell r="F177" t="str">
            <v>24GVU</v>
          </cell>
        </row>
        <row r="178">
          <cell r="A178" t="str">
            <v>VU/D/30000/0,18</v>
          </cell>
          <cell r="B178" t="str">
            <v>VU</v>
          </cell>
          <cell r="C178" t="str">
            <v>D</v>
          </cell>
          <cell r="D178">
            <v>30000</v>
          </cell>
          <cell r="E178">
            <v>0.18</v>
          </cell>
          <cell r="F178" t="str">
            <v>26GVU</v>
          </cell>
        </row>
        <row r="179">
          <cell r="A179" t="str">
            <v>VU/D/40000/0,01</v>
          </cell>
          <cell r="B179" t="str">
            <v>VU</v>
          </cell>
          <cell r="C179" t="str">
            <v>D</v>
          </cell>
          <cell r="D179">
            <v>40000</v>
          </cell>
          <cell r="E179">
            <v>0.01</v>
          </cell>
          <cell r="F179" t="str">
            <v>21PVU</v>
          </cell>
        </row>
        <row r="180">
          <cell r="A180" t="str">
            <v>VU/D/40000/0,02</v>
          </cell>
          <cell r="B180" t="str">
            <v>VU</v>
          </cell>
          <cell r="C180" t="str">
            <v>D</v>
          </cell>
          <cell r="D180">
            <v>40000</v>
          </cell>
          <cell r="E180">
            <v>0.02</v>
          </cell>
          <cell r="F180" t="str">
            <v>21PVU</v>
          </cell>
        </row>
        <row r="181">
          <cell r="A181" t="str">
            <v>VU/D/40000/0,03</v>
          </cell>
          <cell r="B181" t="str">
            <v>VU</v>
          </cell>
          <cell r="C181" t="str">
            <v>D</v>
          </cell>
          <cell r="D181">
            <v>40000</v>
          </cell>
          <cell r="E181">
            <v>0.03</v>
          </cell>
          <cell r="F181" t="str">
            <v>21PVU</v>
          </cell>
        </row>
        <row r="182">
          <cell r="A182" t="str">
            <v>VU/D/40000/0,04</v>
          </cell>
          <cell r="B182" t="str">
            <v>VU</v>
          </cell>
          <cell r="C182" t="str">
            <v>D</v>
          </cell>
          <cell r="D182">
            <v>40000</v>
          </cell>
          <cell r="E182">
            <v>0.04</v>
          </cell>
          <cell r="F182" t="str">
            <v>22PVU</v>
          </cell>
        </row>
        <row r="183">
          <cell r="A183" t="str">
            <v>VU/D/40000/0,05</v>
          </cell>
          <cell r="B183" t="str">
            <v>VU</v>
          </cell>
          <cell r="C183" t="str">
            <v>D</v>
          </cell>
          <cell r="D183">
            <v>40000</v>
          </cell>
          <cell r="E183">
            <v>0.05</v>
          </cell>
          <cell r="F183" t="str">
            <v>22PVU</v>
          </cell>
        </row>
        <row r="184">
          <cell r="A184" t="str">
            <v>VU/D/40000/0,06</v>
          </cell>
          <cell r="B184" t="str">
            <v>VU</v>
          </cell>
          <cell r="C184" t="str">
            <v>D</v>
          </cell>
          <cell r="D184">
            <v>40000</v>
          </cell>
          <cell r="E184">
            <v>0.06</v>
          </cell>
          <cell r="F184" t="str">
            <v>23PVU</v>
          </cell>
        </row>
        <row r="185">
          <cell r="A185" t="str">
            <v>VU/D/40000/0,07</v>
          </cell>
          <cell r="B185" t="str">
            <v>VU</v>
          </cell>
          <cell r="C185" t="str">
            <v>D</v>
          </cell>
          <cell r="D185">
            <v>40000</v>
          </cell>
          <cell r="E185">
            <v>7.0000000000000007E-2</v>
          </cell>
          <cell r="F185" t="str">
            <v>23PVU</v>
          </cell>
        </row>
        <row r="186">
          <cell r="A186" t="str">
            <v>VU/D/40000/0,08</v>
          </cell>
          <cell r="B186" t="str">
            <v>VU</v>
          </cell>
          <cell r="C186" t="str">
            <v>D</v>
          </cell>
          <cell r="D186">
            <v>40000</v>
          </cell>
          <cell r="E186">
            <v>0.08</v>
          </cell>
          <cell r="F186" t="str">
            <v>22PVU</v>
          </cell>
        </row>
        <row r="187">
          <cell r="A187" t="str">
            <v>VU/D/40000/0,09</v>
          </cell>
          <cell r="B187" t="str">
            <v>VU</v>
          </cell>
          <cell r="C187" t="str">
            <v>D</v>
          </cell>
          <cell r="D187">
            <v>40000</v>
          </cell>
          <cell r="E187">
            <v>0.09</v>
          </cell>
          <cell r="F187" t="str">
            <v>23PVU</v>
          </cell>
        </row>
        <row r="188">
          <cell r="A188" t="str">
            <v>VU/D/40000/0,1</v>
          </cell>
          <cell r="B188" t="str">
            <v>VU</v>
          </cell>
          <cell r="C188" t="str">
            <v>D</v>
          </cell>
          <cell r="D188">
            <v>40000</v>
          </cell>
          <cell r="E188">
            <v>0.1</v>
          </cell>
          <cell r="F188" t="str">
            <v>23PVU</v>
          </cell>
        </row>
        <row r="189">
          <cell r="A189" t="str">
            <v>VU/D/40000/0,11</v>
          </cell>
          <cell r="B189" t="str">
            <v>VU</v>
          </cell>
          <cell r="C189" t="str">
            <v>D</v>
          </cell>
          <cell r="D189">
            <v>40000</v>
          </cell>
          <cell r="E189">
            <v>0.11</v>
          </cell>
          <cell r="F189" t="str">
            <v>23PVU</v>
          </cell>
        </row>
        <row r="190">
          <cell r="A190" t="str">
            <v>VU/D/40000/0,12</v>
          </cell>
          <cell r="B190" t="str">
            <v>VU</v>
          </cell>
          <cell r="C190" t="str">
            <v>D</v>
          </cell>
          <cell r="D190">
            <v>40000</v>
          </cell>
          <cell r="E190">
            <v>0.12</v>
          </cell>
          <cell r="F190" t="str">
            <v>24PVU</v>
          </cell>
        </row>
        <row r="191">
          <cell r="A191" t="str">
            <v>VU/D/40000/0,13</v>
          </cell>
          <cell r="B191" t="str">
            <v>VU</v>
          </cell>
          <cell r="C191" t="str">
            <v>D</v>
          </cell>
          <cell r="D191">
            <v>40000</v>
          </cell>
          <cell r="E191">
            <v>0.13</v>
          </cell>
          <cell r="F191" t="str">
            <v>24PVU</v>
          </cell>
        </row>
        <row r="192">
          <cell r="A192" t="str">
            <v>VU/D/40000/0,14</v>
          </cell>
          <cell r="B192" t="str">
            <v>VU</v>
          </cell>
          <cell r="C192" t="str">
            <v>D</v>
          </cell>
          <cell r="D192">
            <v>40000</v>
          </cell>
          <cell r="E192">
            <v>0.14000000000000001</v>
          </cell>
          <cell r="F192" t="str">
            <v>24PVU</v>
          </cell>
        </row>
        <row r="193">
          <cell r="A193" t="str">
            <v>VU/D/40000/0,15</v>
          </cell>
          <cell r="B193" t="str">
            <v>VU</v>
          </cell>
          <cell r="C193" t="str">
            <v>D</v>
          </cell>
          <cell r="D193">
            <v>40000</v>
          </cell>
          <cell r="E193">
            <v>0.15</v>
          </cell>
          <cell r="F193" t="str">
            <v>24PVU</v>
          </cell>
        </row>
        <row r="194">
          <cell r="A194" t="str">
            <v>VU/D/40000/0,16</v>
          </cell>
          <cell r="B194" t="str">
            <v>VU</v>
          </cell>
          <cell r="C194" t="str">
            <v>D</v>
          </cell>
          <cell r="D194">
            <v>40000</v>
          </cell>
          <cell r="E194">
            <v>0.16</v>
          </cell>
          <cell r="F194" t="str">
            <v>24PVU</v>
          </cell>
        </row>
        <row r="195">
          <cell r="A195" t="str">
            <v>VU/D/40000/0,17</v>
          </cell>
          <cell r="B195" t="str">
            <v>VU</v>
          </cell>
          <cell r="C195" t="str">
            <v>D</v>
          </cell>
          <cell r="D195">
            <v>40000</v>
          </cell>
          <cell r="E195">
            <v>0.17</v>
          </cell>
          <cell r="F195" t="str">
            <v>25PVU</v>
          </cell>
        </row>
        <row r="196">
          <cell r="A196" t="str">
            <v>VU/D/40000/0,19</v>
          </cell>
          <cell r="B196" t="str">
            <v>VU</v>
          </cell>
          <cell r="C196" t="str">
            <v>D</v>
          </cell>
          <cell r="D196">
            <v>40000</v>
          </cell>
          <cell r="E196">
            <v>0.19</v>
          </cell>
          <cell r="F196" t="str">
            <v>27PVU</v>
          </cell>
        </row>
        <row r="197">
          <cell r="A197" t="str">
            <v>VU/D/40000/0,2</v>
          </cell>
          <cell r="B197" t="str">
            <v>VU</v>
          </cell>
          <cell r="C197" t="str">
            <v>D</v>
          </cell>
          <cell r="D197">
            <v>40000</v>
          </cell>
          <cell r="E197">
            <v>0.2</v>
          </cell>
          <cell r="F197" t="str">
            <v>27PVU</v>
          </cell>
        </row>
        <row r="198">
          <cell r="A198" t="str">
            <v>VU/D/40000/0,21</v>
          </cell>
          <cell r="B198" t="str">
            <v>VU</v>
          </cell>
          <cell r="C198" t="str">
            <v>D</v>
          </cell>
          <cell r="D198">
            <v>40000</v>
          </cell>
          <cell r="E198">
            <v>0.21</v>
          </cell>
          <cell r="F198" t="str">
            <v>27PVU</v>
          </cell>
        </row>
        <row r="199">
          <cell r="A199" t="str">
            <v>VU/D/50000/0,06</v>
          </cell>
          <cell r="B199" t="str">
            <v>VU</v>
          </cell>
          <cell r="C199" t="str">
            <v>D</v>
          </cell>
          <cell r="D199">
            <v>50000</v>
          </cell>
          <cell r="E199">
            <v>0.06</v>
          </cell>
          <cell r="F199">
            <v>28</v>
          </cell>
        </row>
        <row r="200">
          <cell r="A200" t="str">
            <v>VU/D/50000/0,09</v>
          </cell>
          <cell r="B200" t="str">
            <v>VU</v>
          </cell>
          <cell r="C200" t="str">
            <v>D</v>
          </cell>
          <cell r="D200">
            <v>50000</v>
          </cell>
          <cell r="E200">
            <v>0.09</v>
          </cell>
          <cell r="F200">
            <v>28</v>
          </cell>
        </row>
        <row r="201">
          <cell r="A201" t="str">
            <v>VU/D/50000/0,1</v>
          </cell>
          <cell r="B201" t="str">
            <v>VU</v>
          </cell>
          <cell r="C201" t="str">
            <v>D</v>
          </cell>
          <cell r="D201">
            <v>50000</v>
          </cell>
          <cell r="E201">
            <v>0.1</v>
          </cell>
          <cell r="F201">
            <v>28</v>
          </cell>
        </row>
        <row r="202">
          <cell r="A202" t="str">
            <v>VU/D/50000/0,11</v>
          </cell>
          <cell r="B202" t="str">
            <v>VU</v>
          </cell>
          <cell r="C202" t="str">
            <v>D</v>
          </cell>
          <cell r="D202">
            <v>50000</v>
          </cell>
          <cell r="E202">
            <v>0.11</v>
          </cell>
          <cell r="F202">
            <v>28</v>
          </cell>
        </row>
        <row r="203">
          <cell r="A203" t="str">
            <v>VU/D/50000/0,12</v>
          </cell>
          <cell r="B203" t="str">
            <v>VU</v>
          </cell>
          <cell r="C203" t="str">
            <v>D</v>
          </cell>
          <cell r="D203">
            <v>50000</v>
          </cell>
          <cell r="E203">
            <v>0.12</v>
          </cell>
          <cell r="F203">
            <v>28</v>
          </cell>
        </row>
        <row r="204">
          <cell r="A204" t="str">
            <v>VU/D/50000/0,16</v>
          </cell>
          <cell r="B204" t="str">
            <v>VU</v>
          </cell>
          <cell r="C204" t="str">
            <v>D</v>
          </cell>
          <cell r="D204">
            <v>50000</v>
          </cell>
          <cell r="E204">
            <v>0.16</v>
          </cell>
          <cell r="F204">
            <v>28</v>
          </cell>
        </row>
        <row r="205">
          <cell r="A205" t="str">
            <v>VU/L/40000/0,09</v>
          </cell>
          <cell r="B205" t="str">
            <v>VU</v>
          </cell>
          <cell r="C205" t="str">
            <v>L</v>
          </cell>
          <cell r="D205">
            <v>40000</v>
          </cell>
          <cell r="E205">
            <v>0.09</v>
          </cell>
          <cell r="F205" t="str">
            <v>39LPVU</v>
          </cell>
        </row>
        <row r="206">
          <cell r="A206" t="str">
            <v>VU/L/40000/0,1</v>
          </cell>
          <cell r="B206" t="str">
            <v>VU</v>
          </cell>
          <cell r="C206" t="str">
            <v>L</v>
          </cell>
          <cell r="D206">
            <v>40000</v>
          </cell>
          <cell r="E206">
            <v>0.1</v>
          </cell>
          <cell r="F206" t="str">
            <v>39LPVU</v>
          </cell>
        </row>
        <row r="207">
          <cell r="A207" t="str">
            <v>VU/L/40000/0,12</v>
          </cell>
          <cell r="B207" t="str">
            <v>VU</v>
          </cell>
          <cell r="C207" t="str">
            <v>L</v>
          </cell>
          <cell r="D207">
            <v>40000</v>
          </cell>
          <cell r="E207">
            <v>0.12</v>
          </cell>
          <cell r="F207" t="str">
            <v>39LPVU</v>
          </cell>
        </row>
        <row r="208">
          <cell r="A208" t="str">
            <v>VU/L/50000/0,08</v>
          </cell>
          <cell r="B208" t="str">
            <v>VU</v>
          </cell>
          <cell r="C208" t="str">
            <v>L</v>
          </cell>
          <cell r="D208">
            <v>50000</v>
          </cell>
          <cell r="E208">
            <v>0.08</v>
          </cell>
          <cell r="F208" t="str">
            <v>39LPVU</v>
          </cell>
        </row>
        <row r="209">
          <cell r="A209" t="str">
            <v>VU/L/50000/0,09</v>
          </cell>
          <cell r="B209" t="str">
            <v>VU</v>
          </cell>
          <cell r="C209" t="str">
            <v>L</v>
          </cell>
          <cell r="D209">
            <v>50000</v>
          </cell>
          <cell r="E209">
            <v>0.09</v>
          </cell>
          <cell r="F209" t="str">
            <v>39LPVU</v>
          </cell>
        </row>
        <row r="210">
          <cell r="A210" t="str">
            <v>VU/L/50000/0,1</v>
          </cell>
          <cell r="B210" t="str">
            <v>VU</v>
          </cell>
          <cell r="C210" t="str">
            <v>L</v>
          </cell>
          <cell r="D210">
            <v>50000</v>
          </cell>
          <cell r="E210">
            <v>0.1</v>
          </cell>
          <cell r="F210" t="str">
            <v>39LPVU</v>
          </cell>
        </row>
        <row r="211">
          <cell r="A211" t="str">
            <v>VU/L/50000/0,11</v>
          </cell>
          <cell r="B211" t="str">
            <v>VU</v>
          </cell>
          <cell r="C211" t="str">
            <v>L</v>
          </cell>
          <cell r="D211">
            <v>50000</v>
          </cell>
          <cell r="E211">
            <v>0.11</v>
          </cell>
          <cell r="F211" t="str">
            <v>39LPVU</v>
          </cell>
        </row>
        <row r="212">
          <cell r="A212" t="str">
            <v>VU/L/50000/0,12</v>
          </cell>
          <cell r="B212" t="str">
            <v>VU</v>
          </cell>
          <cell r="C212" t="str">
            <v>L</v>
          </cell>
          <cell r="D212">
            <v>50000</v>
          </cell>
          <cell r="E212">
            <v>0.12</v>
          </cell>
          <cell r="F212" t="str">
            <v>39LPVU</v>
          </cell>
        </row>
        <row r="213">
          <cell r="A213" t="str">
            <v>VU/L/50000/0,14</v>
          </cell>
          <cell r="B213" t="str">
            <v>VU</v>
          </cell>
          <cell r="C213" t="str">
            <v>L</v>
          </cell>
          <cell r="D213">
            <v>50000</v>
          </cell>
          <cell r="E213">
            <v>0.14000000000000001</v>
          </cell>
          <cell r="F213" t="str">
            <v>41LPVU</v>
          </cell>
        </row>
        <row r="214">
          <cell r="A214" t="str">
            <v>VU/L/50000/0,15</v>
          </cell>
          <cell r="B214" t="str">
            <v>VU</v>
          </cell>
          <cell r="C214" t="str">
            <v>L</v>
          </cell>
          <cell r="D214">
            <v>50000</v>
          </cell>
          <cell r="E214">
            <v>0.15</v>
          </cell>
          <cell r="F214" t="str">
            <v>41LPVU</v>
          </cell>
        </row>
        <row r="215">
          <cell r="A215" t="str">
            <v>VU/L/50000/0,16</v>
          </cell>
          <cell r="B215" t="str">
            <v>VU</v>
          </cell>
          <cell r="C215" t="str">
            <v>L</v>
          </cell>
          <cell r="D215">
            <v>50000</v>
          </cell>
          <cell r="E215">
            <v>0.16</v>
          </cell>
          <cell r="F215" t="str">
            <v>41LPVU</v>
          </cell>
        </row>
        <row r="216">
          <cell r="A216" t="str">
            <v>VU/L/50000/0,17</v>
          </cell>
          <cell r="B216" t="str">
            <v>VU</v>
          </cell>
          <cell r="C216" t="str">
            <v>L</v>
          </cell>
          <cell r="D216">
            <v>50000</v>
          </cell>
          <cell r="E216">
            <v>0.17</v>
          </cell>
          <cell r="F216" t="str">
            <v>49LPVU</v>
          </cell>
        </row>
        <row r="217">
          <cell r="A217" t="str">
            <v>VU/L/50000/0,19</v>
          </cell>
          <cell r="B217" t="str">
            <v>VU</v>
          </cell>
          <cell r="C217" t="str">
            <v>L</v>
          </cell>
          <cell r="D217">
            <v>50000</v>
          </cell>
          <cell r="E217">
            <v>0.19</v>
          </cell>
          <cell r="F217" t="str">
            <v>49LPVU</v>
          </cell>
        </row>
        <row r="218">
          <cell r="A218" t="str">
            <v>VU/L/50000/0,21</v>
          </cell>
          <cell r="B218" t="str">
            <v>VU</v>
          </cell>
          <cell r="C218" t="str">
            <v>L</v>
          </cell>
          <cell r="D218">
            <v>50000</v>
          </cell>
          <cell r="E218">
            <v>0.21</v>
          </cell>
          <cell r="F218" t="str">
            <v>49LPVU</v>
          </cell>
        </row>
        <row r="219">
          <cell r="A219" t="str">
            <v>VU/L/50000/0,22</v>
          </cell>
          <cell r="B219" t="str">
            <v>VU</v>
          </cell>
          <cell r="C219" t="str">
            <v>L</v>
          </cell>
          <cell r="D219">
            <v>50000</v>
          </cell>
          <cell r="E219">
            <v>0.22</v>
          </cell>
          <cell r="F219" t="str">
            <v>49LPVU</v>
          </cell>
        </row>
        <row r="220">
          <cell r="A220" t="str">
            <v>VU/L/50000/0,24</v>
          </cell>
          <cell r="B220" t="str">
            <v>VU</v>
          </cell>
          <cell r="C220" t="str">
            <v>L</v>
          </cell>
          <cell r="D220">
            <v>50000</v>
          </cell>
          <cell r="E220">
            <v>0.24</v>
          </cell>
          <cell r="F220">
            <v>50</v>
          </cell>
        </row>
        <row r="221">
          <cell r="A221" t="str">
            <v>VU/L/50000/0,25</v>
          </cell>
          <cell r="B221" t="str">
            <v>VU</v>
          </cell>
          <cell r="C221" t="str">
            <v>L</v>
          </cell>
          <cell r="D221">
            <v>50000</v>
          </cell>
          <cell r="E221">
            <v>0.25</v>
          </cell>
          <cell r="F221">
            <v>50</v>
          </cell>
        </row>
        <row r="222">
          <cell r="A222" t="str">
            <v>VU/L/50000/0,26</v>
          </cell>
          <cell r="B222" t="str">
            <v>VU</v>
          </cell>
          <cell r="C222" t="str">
            <v>L</v>
          </cell>
          <cell r="D222">
            <v>50000</v>
          </cell>
          <cell r="E222">
            <v>0.26</v>
          </cell>
          <cell r="F222">
            <v>50</v>
          </cell>
        </row>
        <row r="223">
          <cell r="A223" t="str">
            <v>VU/SP/50000/0,09</v>
          </cell>
          <cell r="B223" t="str">
            <v>VU</v>
          </cell>
          <cell r="C223" t="str">
            <v>SP</v>
          </cell>
          <cell r="D223">
            <v>50000</v>
          </cell>
          <cell r="E223">
            <v>0.09</v>
          </cell>
          <cell r="F223" t="str">
            <v>39SPGVU</v>
          </cell>
        </row>
        <row r="224">
          <cell r="A224" t="str">
            <v>VU/SP/50000/0,11</v>
          </cell>
          <cell r="B224" t="str">
            <v>VU</v>
          </cell>
          <cell r="C224" t="str">
            <v>SP</v>
          </cell>
          <cell r="D224">
            <v>50000</v>
          </cell>
          <cell r="E224">
            <v>0.11</v>
          </cell>
          <cell r="F224" t="str">
            <v>39SPGVU</v>
          </cell>
        </row>
        <row r="225">
          <cell r="A225" t="str">
            <v>VU/SP/50000/0,12</v>
          </cell>
          <cell r="B225" t="str">
            <v>VU</v>
          </cell>
          <cell r="C225" t="str">
            <v>SP</v>
          </cell>
          <cell r="D225">
            <v>50000</v>
          </cell>
          <cell r="E225">
            <v>0.12</v>
          </cell>
          <cell r="F225" t="str">
            <v>39SPGVU</v>
          </cell>
        </row>
        <row r="226">
          <cell r="A226" t="str">
            <v>VU/SP/50000/0,13</v>
          </cell>
          <cell r="B226" t="str">
            <v>VU</v>
          </cell>
          <cell r="C226" t="str">
            <v>SP</v>
          </cell>
          <cell r="D226">
            <v>50000</v>
          </cell>
          <cell r="E226">
            <v>0.13</v>
          </cell>
          <cell r="F226" t="str">
            <v>40SPGVU</v>
          </cell>
        </row>
        <row r="227">
          <cell r="A227" t="str">
            <v>VU/SP/50000/0,14</v>
          </cell>
          <cell r="B227" t="str">
            <v>VU</v>
          </cell>
          <cell r="C227" t="str">
            <v>SP</v>
          </cell>
          <cell r="D227">
            <v>50000</v>
          </cell>
          <cell r="E227">
            <v>0.14000000000000001</v>
          </cell>
          <cell r="F227" t="str">
            <v>40SPGVU</v>
          </cell>
        </row>
        <row r="228">
          <cell r="A228" t="str">
            <v>VU/SP/50000/0,15</v>
          </cell>
          <cell r="B228" t="str">
            <v>VU</v>
          </cell>
          <cell r="C228" t="str">
            <v>SP</v>
          </cell>
          <cell r="D228">
            <v>50000</v>
          </cell>
          <cell r="E228">
            <v>0.15</v>
          </cell>
          <cell r="F228" t="str">
            <v>40SPGVU</v>
          </cell>
        </row>
        <row r="229">
          <cell r="A229" t="str">
            <v>VU/SP/50000/0,16</v>
          </cell>
          <cell r="B229" t="str">
            <v>VU</v>
          </cell>
          <cell r="C229" t="str">
            <v>SP</v>
          </cell>
          <cell r="D229">
            <v>50000</v>
          </cell>
          <cell r="E229">
            <v>0.16</v>
          </cell>
          <cell r="F229" t="str">
            <v>41SPGVU</v>
          </cell>
        </row>
        <row r="230">
          <cell r="A230" t="str">
            <v>VU/SP/50000/0,17</v>
          </cell>
          <cell r="B230" t="str">
            <v>VU</v>
          </cell>
          <cell r="C230" t="str">
            <v>SP</v>
          </cell>
          <cell r="D230">
            <v>50000</v>
          </cell>
          <cell r="E230">
            <v>0.17</v>
          </cell>
          <cell r="F230" t="str">
            <v>41SPGVU</v>
          </cell>
        </row>
        <row r="231">
          <cell r="A231" t="str">
            <v>VU/SP/50000/0,18</v>
          </cell>
          <cell r="B231" t="str">
            <v>VU</v>
          </cell>
          <cell r="C231" t="str">
            <v>SP</v>
          </cell>
          <cell r="D231">
            <v>50000</v>
          </cell>
          <cell r="E231">
            <v>0.18</v>
          </cell>
          <cell r="F231" t="str">
            <v>41SPGVU</v>
          </cell>
        </row>
        <row r="232">
          <cell r="A232" t="str">
            <v>VU/SP/50000/0,19</v>
          </cell>
          <cell r="B232" t="str">
            <v>VU</v>
          </cell>
          <cell r="C232" t="str">
            <v>SP</v>
          </cell>
          <cell r="D232">
            <v>50000</v>
          </cell>
          <cell r="E232">
            <v>0.19</v>
          </cell>
          <cell r="F232" t="str">
            <v>41SPGVU</v>
          </cell>
        </row>
        <row r="233">
          <cell r="A233" t="str">
            <v>VU/SP/60000/0,1</v>
          </cell>
          <cell r="B233" t="str">
            <v>VU</v>
          </cell>
          <cell r="C233" t="str">
            <v>SP</v>
          </cell>
          <cell r="D233">
            <v>60000</v>
          </cell>
          <cell r="E233">
            <v>0.1</v>
          </cell>
          <cell r="F233" t="str">
            <v>39SPPVU</v>
          </cell>
        </row>
        <row r="234">
          <cell r="A234" t="str">
            <v>VU/SP/60000/0,11</v>
          </cell>
          <cell r="B234" t="str">
            <v>VU</v>
          </cell>
          <cell r="C234" t="str">
            <v>SP</v>
          </cell>
          <cell r="D234">
            <v>60000</v>
          </cell>
          <cell r="E234">
            <v>0.11</v>
          </cell>
          <cell r="F234" t="str">
            <v>39SPPVU</v>
          </cell>
        </row>
        <row r="235">
          <cell r="A235" t="str">
            <v>VU/SP/60000/0,12</v>
          </cell>
          <cell r="B235" t="str">
            <v>VU</v>
          </cell>
          <cell r="C235" t="str">
            <v>SP</v>
          </cell>
          <cell r="D235">
            <v>60000</v>
          </cell>
          <cell r="E235">
            <v>0.12</v>
          </cell>
          <cell r="F235" t="str">
            <v>39SPPVU</v>
          </cell>
        </row>
        <row r="236">
          <cell r="A236" t="str">
            <v>VU/SP/60000/0,13</v>
          </cell>
          <cell r="B236" t="str">
            <v>VU</v>
          </cell>
          <cell r="C236" t="str">
            <v>SP</v>
          </cell>
          <cell r="D236">
            <v>60000</v>
          </cell>
          <cell r="E236">
            <v>0.13</v>
          </cell>
          <cell r="F236" t="str">
            <v>40SPPVU</v>
          </cell>
        </row>
        <row r="237">
          <cell r="A237" t="str">
            <v>VU/SP/60000/0,14</v>
          </cell>
          <cell r="B237" t="str">
            <v>VU</v>
          </cell>
          <cell r="C237" t="str">
            <v>SP</v>
          </cell>
          <cell r="D237">
            <v>60000</v>
          </cell>
          <cell r="E237">
            <v>0.14000000000000001</v>
          </cell>
          <cell r="F237" t="str">
            <v>40SPPVU</v>
          </cell>
        </row>
        <row r="238">
          <cell r="A238" t="str">
            <v>VU/SP/60000/0,15</v>
          </cell>
          <cell r="B238" t="str">
            <v>VU</v>
          </cell>
          <cell r="C238" t="str">
            <v>SP</v>
          </cell>
          <cell r="D238">
            <v>60000</v>
          </cell>
          <cell r="E238">
            <v>0.15</v>
          </cell>
          <cell r="F238" t="str">
            <v>40SPPVU</v>
          </cell>
        </row>
        <row r="239">
          <cell r="A239" t="str">
            <v>VU/SP/60000/0,16</v>
          </cell>
          <cell r="B239" t="str">
            <v>VU</v>
          </cell>
          <cell r="C239" t="str">
            <v>SP</v>
          </cell>
          <cell r="D239">
            <v>60000</v>
          </cell>
          <cell r="E239">
            <v>0.16</v>
          </cell>
          <cell r="F239" t="str">
            <v>40SPPVU</v>
          </cell>
        </row>
        <row r="240">
          <cell r="A240" t="str">
            <v>VU/SP/60000/0,17</v>
          </cell>
          <cell r="B240" t="str">
            <v>VU</v>
          </cell>
          <cell r="C240" t="str">
            <v>SP</v>
          </cell>
          <cell r="D240">
            <v>60000</v>
          </cell>
          <cell r="E240">
            <v>0.17</v>
          </cell>
          <cell r="F240" t="str">
            <v>40SPPVU</v>
          </cell>
        </row>
        <row r="241">
          <cell r="A241" t="str">
            <v>VU/SP/60000/0,18</v>
          </cell>
          <cell r="B241" t="str">
            <v>VU</v>
          </cell>
          <cell r="C241" t="str">
            <v>SP</v>
          </cell>
          <cell r="D241">
            <v>60000</v>
          </cell>
          <cell r="E241">
            <v>0.18</v>
          </cell>
          <cell r="F241" t="str">
            <v>41SPPVU</v>
          </cell>
        </row>
        <row r="242">
          <cell r="A242" t="str">
            <v>VU/SP/60000/0,19</v>
          </cell>
          <cell r="B242" t="str">
            <v>VU</v>
          </cell>
          <cell r="C242" t="str">
            <v>SP</v>
          </cell>
          <cell r="D242">
            <v>60000</v>
          </cell>
          <cell r="E242">
            <v>0.19</v>
          </cell>
          <cell r="F242" t="str">
            <v>41SPPVU</v>
          </cell>
        </row>
        <row r="243">
          <cell r="A243" t="str">
            <v>VU/SP/60000/0,2</v>
          </cell>
          <cell r="B243" t="str">
            <v>VU</v>
          </cell>
          <cell r="C243" t="str">
            <v>SP</v>
          </cell>
          <cell r="D243">
            <v>60000</v>
          </cell>
          <cell r="E243">
            <v>0.2</v>
          </cell>
          <cell r="F243" t="str">
            <v>41SPPVU</v>
          </cell>
        </row>
        <row r="244">
          <cell r="A244" t="str">
            <v>VU/SP/60000/0,21</v>
          </cell>
          <cell r="B244" t="str">
            <v>VU</v>
          </cell>
          <cell r="C244" t="str">
            <v>SP</v>
          </cell>
          <cell r="D244">
            <v>60000</v>
          </cell>
          <cell r="E244">
            <v>0.21</v>
          </cell>
          <cell r="F244" t="str">
            <v>41SPPVU</v>
          </cell>
        </row>
        <row r="245">
          <cell r="A245" t="str">
            <v>VU/SP/60000/0,22</v>
          </cell>
          <cell r="B245" t="str">
            <v>VU</v>
          </cell>
          <cell r="C245" t="str">
            <v>SP</v>
          </cell>
          <cell r="D245">
            <v>60000</v>
          </cell>
          <cell r="E245">
            <v>0.22</v>
          </cell>
          <cell r="F245" t="str">
            <v>41SPPVU</v>
          </cell>
        </row>
        <row r="246">
          <cell r="A246" t="str">
            <v>VU/SP/60000/0,23</v>
          </cell>
          <cell r="B246" t="str">
            <v>VU</v>
          </cell>
          <cell r="C246" t="str">
            <v>SP</v>
          </cell>
          <cell r="D246">
            <v>60000</v>
          </cell>
          <cell r="E246">
            <v>0.23</v>
          </cell>
          <cell r="F246" t="str">
            <v>41SPPVU</v>
          </cell>
        </row>
        <row r="247">
          <cell r="A247" t="str">
            <v>VU/SP/60000/0,25</v>
          </cell>
          <cell r="B247" t="str">
            <v>VU</v>
          </cell>
          <cell r="C247" t="str">
            <v>SP</v>
          </cell>
          <cell r="D247">
            <v>60000</v>
          </cell>
          <cell r="E247">
            <v>0.25</v>
          </cell>
          <cell r="F247" t="str">
            <v>53SPPVU</v>
          </cell>
        </row>
        <row r="248">
          <cell r="A248" t="str">
            <v>VU/SP/60000/0,26</v>
          </cell>
          <cell r="B248" t="str">
            <v>VU</v>
          </cell>
          <cell r="C248" t="str">
            <v>SP</v>
          </cell>
          <cell r="D248">
            <v>60000</v>
          </cell>
          <cell r="E248">
            <v>0.26</v>
          </cell>
          <cell r="F248" t="str">
            <v>53SPPVU</v>
          </cell>
        </row>
        <row r="249">
          <cell r="A249" t="str">
            <v>VU/SP/60000/0,27</v>
          </cell>
          <cell r="B249" t="str">
            <v>VU</v>
          </cell>
          <cell r="C249" t="str">
            <v>SP</v>
          </cell>
          <cell r="D249">
            <v>60000</v>
          </cell>
          <cell r="E249">
            <v>0.27</v>
          </cell>
          <cell r="F249" t="str">
            <v>53SPPVU</v>
          </cell>
        </row>
        <row r="250">
          <cell r="A250" t="str">
            <v>VU/SP/60000/0,28</v>
          </cell>
          <cell r="B250" t="str">
            <v>VU</v>
          </cell>
          <cell r="C250" t="str">
            <v>SP</v>
          </cell>
          <cell r="D250">
            <v>60000</v>
          </cell>
          <cell r="E250">
            <v>0.28000000000000003</v>
          </cell>
          <cell r="F250" t="str">
            <v>53SPPVU</v>
          </cell>
        </row>
        <row r="251">
          <cell r="A251" t="str">
            <v>VU/SP/60000/0,29</v>
          </cell>
          <cell r="B251" t="str">
            <v>VU</v>
          </cell>
          <cell r="C251" t="str">
            <v>SP</v>
          </cell>
          <cell r="D251">
            <v>60000</v>
          </cell>
          <cell r="E251">
            <v>0.28999999999999998</v>
          </cell>
          <cell r="F251" t="str">
            <v>53SPPVU</v>
          </cell>
        </row>
        <row r="252">
          <cell r="A252" t="str">
            <v>VU/SP/60000/0,33</v>
          </cell>
          <cell r="B252" t="str">
            <v>VU</v>
          </cell>
          <cell r="C252" t="str">
            <v>SP</v>
          </cell>
          <cell r="D252">
            <v>60000</v>
          </cell>
          <cell r="E252">
            <v>0.33</v>
          </cell>
          <cell r="F252" t="str">
            <v>53SPPVU</v>
          </cell>
        </row>
        <row r="253">
          <cell r="A253" t="str">
            <v>VU/SP/60000/0,4</v>
          </cell>
          <cell r="B253" t="str">
            <v>VU</v>
          </cell>
          <cell r="C253" t="str">
            <v>SP</v>
          </cell>
          <cell r="D253">
            <v>60000</v>
          </cell>
          <cell r="E253">
            <v>0.4</v>
          </cell>
          <cell r="F253" t="str">
            <v>42SPPVU</v>
          </cell>
        </row>
        <row r="254">
          <cell r="A254" t="str">
            <v>VU/SP/60000/0,41</v>
          </cell>
          <cell r="B254" t="str">
            <v>VU</v>
          </cell>
          <cell r="C254" t="str">
            <v>SP</v>
          </cell>
          <cell r="D254">
            <v>60000</v>
          </cell>
          <cell r="E254">
            <v>0.41</v>
          </cell>
          <cell r="F254" t="str">
            <v>42SPPVU</v>
          </cell>
        </row>
        <row r="255">
          <cell r="A255" t="str">
            <v>VU/SP/70000/0,19</v>
          </cell>
          <cell r="B255" t="str">
            <v>VU</v>
          </cell>
          <cell r="C255" t="str">
            <v>SP</v>
          </cell>
          <cell r="D255">
            <v>70000</v>
          </cell>
          <cell r="E255">
            <v>0.19</v>
          </cell>
          <cell r="F255" t="str">
            <v>51SP</v>
          </cell>
        </row>
        <row r="256">
          <cell r="A256" t="str">
            <v>VU/SP/70000/0,3</v>
          </cell>
          <cell r="B256" t="str">
            <v>VU</v>
          </cell>
          <cell r="C256" t="str">
            <v>SP</v>
          </cell>
          <cell r="D256">
            <v>70000</v>
          </cell>
          <cell r="E256">
            <v>0.3</v>
          </cell>
          <cell r="F256" t="str">
            <v>36SP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관세"/>
      <sheetName val="table grille"/>
    </sheetNames>
    <sheetDataSet>
      <sheetData sheetId="0"/>
      <sheetData sheetId="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1"/>
      <sheetName val="Sheet2"/>
      <sheetName val="Sheet5"/>
      <sheetName val="SUMMARY"/>
      <sheetName val="Sorted by Opp"/>
      <sheetName val="KCSM USAGE"/>
      <sheetName val="Parameter"/>
      <sheetName val="1.Pgm"/>
      <sheetName val="Internal Cash Flow"/>
      <sheetName val="Indicadores"/>
      <sheetName val="Invoice"/>
      <sheetName val="FC switches"/>
      <sheetName val="Original"/>
      <sheetName val="NPI Project1"/>
    </sheetNames>
    <sheetDataSet>
      <sheetData sheetId="0">
        <row r="2">
          <cell r="A2" t="str">
            <v>BNSF</v>
          </cell>
        </row>
      </sheetData>
      <sheetData sheetId="1"/>
      <sheetData sheetId="2">
        <row r="2">
          <cell r="A2" t="str">
            <v>BNSF</v>
          </cell>
        </row>
      </sheetData>
      <sheetData sheetId="3" refreshError="1">
        <row r="2">
          <cell r="A2" t="str">
            <v>BNSF</v>
          </cell>
          <cell r="B2">
            <v>17797</v>
          </cell>
        </row>
        <row r="3">
          <cell r="A3" t="str">
            <v>CN</v>
          </cell>
          <cell r="B3">
            <v>2378</v>
          </cell>
        </row>
        <row r="4">
          <cell r="A4" t="str">
            <v>CP</v>
          </cell>
          <cell r="B4">
            <v>3114</v>
          </cell>
        </row>
        <row r="5">
          <cell r="A5" t="str">
            <v>CSX</v>
          </cell>
          <cell r="B5">
            <v>18751</v>
          </cell>
        </row>
        <row r="6">
          <cell r="A6" t="str">
            <v>FMX</v>
          </cell>
          <cell r="B6">
            <v>89</v>
          </cell>
        </row>
        <row r="7">
          <cell r="A7" t="str">
            <v>KCS</v>
          </cell>
          <cell r="B7">
            <v>700</v>
          </cell>
        </row>
        <row r="8">
          <cell r="A8" t="str">
            <v>TFM</v>
          </cell>
          <cell r="B8">
            <v>1154</v>
          </cell>
        </row>
        <row r="9">
          <cell r="A9" t="str">
            <v>UP</v>
          </cell>
          <cell r="B9">
            <v>27086</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Validation"/>
      <sheetName val="OrdersLog"/>
      <sheetName val="SalesLog"/>
      <sheetName val="LocationCodes"/>
      <sheetName val="관세"/>
      <sheetName val="Currency"/>
    </sheetNames>
    <sheetDataSet>
      <sheetData sheetId="0" refreshError="1">
        <row r="1">
          <cell r="A1" t="str">
            <v>Project</v>
          </cell>
          <cell r="B1" t="str">
            <v>Customer</v>
          </cell>
          <cell r="C1" t="str">
            <v>TitleTransfer</v>
          </cell>
          <cell r="D1" t="str">
            <v>Currency</v>
          </cell>
          <cell r="E1" t="str">
            <v>Financing</v>
          </cell>
          <cell r="F1" t="str">
            <v>PaymentTerms</v>
          </cell>
          <cell r="G1" t="str">
            <v>Location</v>
          </cell>
          <cell r="H1" t="str">
            <v>Units</v>
          </cell>
        </row>
        <row r="2">
          <cell r="A2" t="str">
            <v>SMALL SALES</v>
          </cell>
          <cell r="D2" t="str">
            <v>FIM</v>
          </cell>
          <cell r="F2" t="str">
            <v>N30 DAYS</v>
          </cell>
          <cell r="G2">
            <v>122</v>
          </cell>
          <cell r="H2">
            <v>0</v>
          </cell>
        </row>
        <row r="3">
          <cell r="A3" t="str">
            <v>RAASAKKA 1</v>
          </cell>
          <cell r="B3" t="str">
            <v>PVO-Vesivoima Oy</v>
          </cell>
          <cell r="D3" t="str">
            <v>FIM</v>
          </cell>
          <cell r="F3" t="str">
            <v>N30 DAYS</v>
          </cell>
          <cell r="G3">
            <v>122</v>
          </cell>
          <cell r="H3">
            <v>0</v>
          </cell>
        </row>
        <row r="4">
          <cell r="A4" t="str">
            <v>SMALL SALES</v>
          </cell>
          <cell r="D4" t="str">
            <v>FIM</v>
          </cell>
          <cell r="F4" t="str">
            <v>N30 DAYS</v>
          </cell>
          <cell r="G4">
            <v>122</v>
          </cell>
          <cell r="H4">
            <v>0</v>
          </cell>
        </row>
        <row r="5">
          <cell r="A5" t="str">
            <v>SMALL SALES</v>
          </cell>
          <cell r="D5" t="str">
            <v>FIM</v>
          </cell>
          <cell r="F5" t="str">
            <v>N30 DAYS</v>
          </cell>
          <cell r="G5">
            <v>122</v>
          </cell>
          <cell r="H5">
            <v>0</v>
          </cell>
        </row>
        <row r="6">
          <cell r="A6" t="str">
            <v>GUIGANG</v>
          </cell>
          <cell r="B6" t="str">
            <v>GCD</v>
          </cell>
          <cell r="D6" t="str">
            <v>USD</v>
          </cell>
          <cell r="F6" t="str">
            <v>N30 DAYS</v>
          </cell>
          <cell r="G6">
            <v>112</v>
          </cell>
          <cell r="H6">
            <v>0</v>
          </cell>
        </row>
        <row r="7">
          <cell r="A7" t="str">
            <v>SMALL SALES</v>
          </cell>
          <cell r="D7" t="str">
            <v>FIM</v>
          </cell>
          <cell r="F7" t="str">
            <v>N30 DAYS</v>
          </cell>
          <cell r="G7">
            <v>122</v>
          </cell>
          <cell r="H7">
            <v>0</v>
          </cell>
        </row>
        <row r="8">
          <cell r="A8" t="str">
            <v>SMALL SALES</v>
          </cell>
          <cell r="D8" t="str">
            <v>FIM</v>
          </cell>
          <cell r="F8" t="str">
            <v>N30 DAYS</v>
          </cell>
          <cell r="G8">
            <v>122</v>
          </cell>
          <cell r="H8">
            <v>0</v>
          </cell>
        </row>
        <row r="9">
          <cell r="A9" t="str">
            <v>SMALL SALES</v>
          </cell>
          <cell r="D9" t="str">
            <v>FIM</v>
          </cell>
          <cell r="F9" t="str">
            <v>N30 DAYS</v>
          </cell>
          <cell r="G9">
            <v>122</v>
          </cell>
          <cell r="H9">
            <v>0</v>
          </cell>
        </row>
        <row r="10">
          <cell r="A10" t="str">
            <v>SMALL SALES</v>
          </cell>
          <cell r="D10" t="str">
            <v>FIM</v>
          </cell>
          <cell r="F10" t="str">
            <v>N30 DAYS</v>
          </cell>
          <cell r="G10">
            <v>122</v>
          </cell>
          <cell r="H10">
            <v>0</v>
          </cell>
        </row>
        <row r="11">
          <cell r="A11" t="str">
            <v>SMALL SALES</v>
          </cell>
          <cell r="D11" t="str">
            <v>FIM</v>
          </cell>
          <cell r="F11" t="str">
            <v>N30 DAYS</v>
          </cell>
          <cell r="G11">
            <v>122</v>
          </cell>
          <cell r="H11">
            <v>0</v>
          </cell>
        </row>
        <row r="12">
          <cell r="A12" t="str">
            <v>KALLIOINEN</v>
          </cell>
          <cell r="B12" t="str">
            <v>UPM-Kymmene Oyj</v>
          </cell>
          <cell r="D12" t="str">
            <v>EUR</v>
          </cell>
          <cell r="F12" t="str">
            <v>N30 DAYS</v>
          </cell>
          <cell r="G12">
            <v>122</v>
          </cell>
          <cell r="H12">
            <v>0</v>
          </cell>
        </row>
        <row r="13">
          <cell r="A13" t="str">
            <v>KATERMA</v>
          </cell>
          <cell r="B13" t="str">
            <v>UPM-Kymmene Oyj</v>
          </cell>
          <cell r="D13" t="str">
            <v>EUR</v>
          </cell>
          <cell r="F13" t="str">
            <v>N30 DAYS</v>
          </cell>
          <cell r="G13">
            <v>122</v>
          </cell>
          <cell r="H13">
            <v>0</v>
          </cell>
        </row>
        <row r="14">
          <cell r="A14" t="str">
            <v>SMALL SALES</v>
          </cell>
          <cell r="D14" t="str">
            <v>FIM</v>
          </cell>
          <cell r="F14" t="str">
            <v>N30 DAYS</v>
          </cell>
          <cell r="G14">
            <v>122</v>
          </cell>
          <cell r="H14">
            <v>0</v>
          </cell>
        </row>
        <row r="15">
          <cell r="A15" t="str">
            <v>JYLHÄMÄ 3</v>
          </cell>
          <cell r="B15" t="str">
            <v>Fortum Engineering Oy</v>
          </cell>
          <cell r="D15" t="str">
            <v>EUR</v>
          </cell>
          <cell r="F15" t="str">
            <v>N30 DAYS</v>
          </cell>
          <cell r="G15">
            <v>122</v>
          </cell>
          <cell r="H15">
            <v>0</v>
          </cell>
        </row>
        <row r="16">
          <cell r="A16" t="str">
            <v>SMALL SALES</v>
          </cell>
          <cell r="D16" t="str">
            <v>FIM</v>
          </cell>
          <cell r="F16" t="str">
            <v>N30 DAYS</v>
          </cell>
          <cell r="G16">
            <v>122</v>
          </cell>
          <cell r="H16">
            <v>0</v>
          </cell>
        </row>
      </sheetData>
      <sheetData sheetId="1"/>
      <sheetData sheetId="2"/>
      <sheetData sheetId="3"/>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dimension ref="A1:G57"/>
  <sheetViews>
    <sheetView view="pageBreakPreview" topLeftCell="A27" zoomScaleNormal="100" zoomScaleSheetLayoutView="100" workbookViewId="0">
      <selection activeCell="L51" sqref="L51"/>
    </sheetView>
  </sheetViews>
  <sheetFormatPr defaultColWidth="10.6640625" defaultRowHeight="11.25"/>
  <cols>
    <col min="1" max="1" width="10.5" style="1071" customWidth="1"/>
    <col min="2" max="2" width="15.33203125" style="1071" customWidth="1"/>
    <col min="3" max="3" width="18.5" style="1071" customWidth="1"/>
    <col min="4" max="4" width="23.6640625" style="1755" customWidth="1"/>
    <col min="5" max="5" width="18.5" style="1071" customWidth="1"/>
    <col min="6" max="6" width="15.33203125" style="1071" customWidth="1"/>
    <col min="7" max="7" width="11.6640625" style="1071" customWidth="1"/>
    <col min="8" max="16384" width="10.6640625" style="1071"/>
  </cols>
  <sheetData>
    <row r="1" spans="1:7">
      <c r="A1" s="1750"/>
      <c r="B1" s="1751"/>
      <c r="C1" s="1751"/>
      <c r="D1" s="1752"/>
      <c r="E1" s="1751"/>
      <c r="F1" s="1751"/>
      <c r="G1" s="1753"/>
    </row>
    <row r="2" spans="1:7">
      <c r="A2" s="1754"/>
      <c r="G2" s="1756"/>
    </row>
    <row r="3" spans="1:7" ht="7.35" customHeight="1">
      <c r="A3" s="1754"/>
      <c r="G3" s="1756"/>
    </row>
    <row r="4" spans="1:7" ht="7.35" customHeight="1">
      <c r="A4" s="1754"/>
      <c r="G4" s="1756"/>
    </row>
    <row r="5" spans="1:7" ht="7.35" customHeight="1">
      <c r="A5" s="1754"/>
      <c r="G5" s="1756"/>
    </row>
    <row r="6" spans="1:7" ht="7.35" customHeight="1">
      <c r="A6" s="1754"/>
      <c r="G6" s="1756"/>
    </row>
    <row r="7" spans="1:7" ht="7.35" customHeight="1">
      <c r="A7" s="1754"/>
      <c r="G7" s="1756"/>
    </row>
    <row r="8" spans="1:7" ht="7.35" customHeight="1">
      <c r="A8" s="1754"/>
      <c r="G8" s="1756"/>
    </row>
    <row r="9" spans="1:7" ht="7.35" customHeight="1">
      <c r="A9" s="1754"/>
      <c r="G9" s="1756"/>
    </row>
    <row r="10" spans="1:7" ht="7.35" customHeight="1">
      <c r="A10" s="1754"/>
      <c r="G10" s="1756"/>
    </row>
    <row r="11" spans="1:7" ht="30">
      <c r="A11" s="2851" t="s">
        <v>764</v>
      </c>
      <c r="B11" s="2852"/>
      <c r="C11" s="2852"/>
      <c r="D11" s="2852"/>
      <c r="E11" s="2852"/>
      <c r="F11" s="2852"/>
      <c r="G11" s="2853"/>
    </row>
    <row r="12" spans="1:7" ht="20.25">
      <c r="A12" s="2854" t="s">
        <v>765</v>
      </c>
      <c r="B12" s="2855"/>
      <c r="C12" s="2855"/>
      <c r="D12" s="2855"/>
      <c r="E12" s="2855"/>
      <c r="F12" s="2855"/>
      <c r="G12" s="2856"/>
    </row>
    <row r="13" spans="1:7" ht="9" customHeight="1">
      <c r="A13" s="1757"/>
      <c r="B13" s="1758"/>
      <c r="C13" s="1758"/>
      <c r="D13" s="1759"/>
      <c r="E13" s="1758"/>
      <c r="F13" s="1758"/>
      <c r="G13" s="1760"/>
    </row>
    <row r="14" spans="1:7" ht="20.25">
      <c r="A14" s="2854" t="s">
        <v>2822</v>
      </c>
      <c r="B14" s="2855"/>
      <c r="C14" s="2855"/>
      <c r="D14" s="2855"/>
      <c r="E14" s="2855"/>
      <c r="F14" s="2855"/>
      <c r="G14" s="2856"/>
    </row>
    <row r="15" spans="1:7" ht="3" customHeight="1">
      <c r="A15" s="1754" t="s">
        <v>766</v>
      </c>
      <c r="G15" s="1756"/>
    </row>
    <row r="16" spans="1:7" ht="3" customHeight="1">
      <c r="A16" s="1754" t="s">
        <v>766</v>
      </c>
      <c r="G16" s="1756"/>
    </row>
    <row r="17" spans="1:7" ht="3" customHeight="1">
      <c r="A17" s="1754" t="s">
        <v>766</v>
      </c>
      <c r="G17" s="1756"/>
    </row>
    <row r="18" spans="1:7" ht="3" customHeight="1">
      <c r="A18" s="1754"/>
      <c r="G18" s="1756"/>
    </row>
    <row r="19" spans="1:7" ht="3" customHeight="1">
      <c r="A19" s="1754" t="s">
        <v>766</v>
      </c>
      <c r="G19" s="1756"/>
    </row>
    <row r="20" spans="1:7" ht="3" customHeight="1">
      <c r="A20" s="1754" t="s">
        <v>766</v>
      </c>
      <c r="G20" s="1756"/>
    </row>
    <row r="21" spans="1:7" ht="3" customHeight="1">
      <c r="A21" s="1754" t="s">
        <v>766</v>
      </c>
      <c r="G21" s="1756"/>
    </row>
    <row r="22" spans="1:7" ht="3" customHeight="1">
      <c r="A22" s="1754" t="s">
        <v>766</v>
      </c>
      <c r="G22" s="1756"/>
    </row>
    <row r="23" spans="1:7" ht="20.25">
      <c r="A23" s="2854" t="s">
        <v>767</v>
      </c>
      <c r="B23" s="2855"/>
      <c r="C23" s="2855"/>
      <c r="D23" s="2855"/>
      <c r="E23" s="2855"/>
      <c r="F23" s="2855"/>
      <c r="G23" s="2856"/>
    </row>
    <row r="24" spans="1:7">
      <c r="A24" s="1754"/>
      <c r="C24" s="1761" t="s">
        <v>766</v>
      </c>
      <c r="G24" s="1756"/>
    </row>
    <row r="25" spans="1:7" ht="30">
      <c r="A25" s="2851" t="s">
        <v>768</v>
      </c>
      <c r="B25" s="2852"/>
      <c r="C25" s="2852"/>
      <c r="D25" s="2852"/>
      <c r="E25" s="2852"/>
      <c r="F25" s="2852"/>
      <c r="G25" s="2853"/>
    </row>
    <row r="26" spans="1:7">
      <c r="A26" s="1754"/>
      <c r="C26" s="1761" t="s">
        <v>766</v>
      </c>
      <c r="G26" s="1756"/>
    </row>
    <row r="27" spans="1:7" ht="20.25">
      <c r="A27" s="2854" t="s">
        <v>769</v>
      </c>
      <c r="B27" s="2855"/>
      <c r="C27" s="2855"/>
      <c r="D27" s="2855"/>
      <c r="E27" s="2855"/>
      <c r="F27" s="2855"/>
      <c r="G27" s="2856"/>
    </row>
    <row r="28" spans="1:7" ht="18">
      <c r="A28" s="1762"/>
      <c r="B28" s="1763"/>
      <c r="C28" s="1764" t="s">
        <v>766</v>
      </c>
      <c r="D28" s="1765"/>
      <c r="G28" s="1756"/>
    </row>
    <row r="29" spans="1:7" ht="20.25">
      <c r="A29" s="2848" t="s">
        <v>3264</v>
      </c>
      <c r="B29" s="2849"/>
      <c r="C29" s="2849"/>
      <c r="D29" s="2849"/>
      <c r="E29" s="2849"/>
      <c r="F29" s="2849"/>
      <c r="G29" s="2850"/>
    </row>
    <row r="30" spans="1:7">
      <c r="A30" s="1754" t="s">
        <v>1376</v>
      </c>
      <c r="G30" s="1756"/>
    </row>
    <row r="31" spans="1:7">
      <c r="A31" s="1754" t="s">
        <v>766</v>
      </c>
      <c r="G31" s="1756"/>
    </row>
    <row r="32" spans="1:7">
      <c r="A32" s="1754"/>
      <c r="C32" s="1766"/>
      <c r="D32" s="1767"/>
      <c r="E32" s="1766"/>
      <c r="G32" s="1756"/>
    </row>
    <row r="33" spans="1:7">
      <c r="A33" s="1754"/>
      <c r="G33" s="1756"/>
    </row>
    <row r="34" spans="1:7">
      <c r="A34" s="1754" t="s">
        <v>766</v>
      </c>
      <c r="G34" s="1756"/>
    </row>
    <row r="35" spans="1:7">
      <c r="A35" s="1754" t="s">
        <v>766</v>
      </c>
      <c r="G35" s="1756"/>
    </row>
    <row r="36" spans="1:7" ht="14.25">
      <c r="A36" s="1768" t="s">
        <v>3171</v>
      </c>
      <c r="B36" s="1769"/>
      <c r="C36" s="1770"/>
      <c r="D36" s="1771"/>
      <c r="E36" s="1770"/>
      <c r="F36" s="1770"/>
      <c r="G36" s="1756"/>
    </row>
    <row r="37" spans="1:7" ht="14.25">
      <c r="A37" s="1768" t="s">
        <v>3172</v>
      </c>
      <c r="B37" s="1769"/>
      <c r="C37" s="1770"/>
      <c r="D37" s="1771"/>
      <c r="E37" s="1770"/>
      <c r="F37" s="1770"/>
      <c r="G37" s="1756"/>
    </row>
    <row r="38" spans="1:7" ht="12.75">
      <c r="A38" s="1772"/>
      <c r="B38" s="1770"/>
      <c r="C38" s="1770"/>
      <c r="D38" s="1771"/>
      <c r="E38" s="1770"/>
      <c r="F38" s="1770"/>
      <c r="G38" s="1756"/>
    </row>
    <row r="39" spans="1:7" ht="12.75">
      <c r="A39" s="1772"/>
      <c r="B39" s="1770"/>
      <c r="C39" s="1770"/>
      <c r="D39" s="1771"/>
      <c r="E39" s="1770"/>
      <c r="F39" s="1770"/>
      <c r="G39" s="1756"/>
    </row>
    <row r="40" spans="1:7" ht="12.75">
      <c r="A40" s="1772"/>
      <c r="B40" s="1770"/>
      <c r="C40" s="1770"/>
      <c r="D40" s="1771"/>
      <c r="E40" s="1770"/>
      <c r="F40" s="1770"/>
      <c r="G40" s="1756"/>
    </row>
    <row r="41" spans="1:7" ht="14.25">
      <c r="A41" s="1773" t="s">
        <v>3173</v>
      </c>
      <c r="B41" s="1774" t="s">
        <v>3183</v>
      </c>
      <c r="C41" s="1775"/>
      <c r="D41" s="1776" t="s">
        <v>3174</v>
      </c>
      <c r="E41" s="1775" t="s">
        <v>3175</v>
      </c>
      <c r="F41" s="1775"/>
      <c r="G41" s="1756"/>
    </row>
    <row r="42" spans="1:7" ht="14.25">
      <c r="A42" s="1768"/>
      <c r="B42" s="1769"/>
      <c r="C42" s="1769"/>
      <c r="D42" s="1776"/>
      <c r="E42" s="1769"/>
      <c r="F42" s="1769"/>
      <c r="G42" s="1756"/>
    </row>
    <row r="43" spans="1:7" ht="14.25">
      <c r="A43" s="1768"/>
      <c r="B43" s="1769"/>
      <c r="C43" s="1769"/>
      <c r="D43" s="1776"/>
      <c r="E43" s="1769"/>
      <c r="F43" s="1769"/>
      <c r="G43" s="1756"/>
    </row>
    <row r="44" spans="1:7" ht="14.25">
      <c r="A44" s="1768"/>
      <c r="B44" s="1769"/>
      <c r="C44" s="1769"/>
      <c r="D44" s="1776"/>
      <c r="E44" s="1769"/>
      <c r="F44" s="1769"/>
      <c r="G44" s="1756"/>
    </row>
    <row r="45" spans="1:7" ht="14.25">
      <c r="A45" s="1773" t="s">
        <v>3176</v>
      </c>
      <c r="B45" s="1777"/>
      <c r="C45" s="1778" t="s">
        <v>3177</v>
      </c>
      <c r="D45" s="1785" t="s">
        <v>3203</v>
      </c>
      <c r="E45" s="1775"/>
      <c r="F45" s="1769"/>
      <c r="G45" s="1756"/>
    </row>
    <row r="46" spans="1:7" ht="14.25">
      <c r="A46" s="1773"/>
      <c r="B46" s="1777"/>
      <c r="C46" s="1769" t="s">
        <v>3178</v>
      </c>
      <c r="D46" s="1779" t="s">
        <v>3179</v>
      </c>
      <c r="E46" s="1769"/>
      <c r="F46" s="1769"/>
      <c r="G46" s="1756"/>
    </row>
    <row r="47" spans="1:7" ht="14.25">
      <c r="A47" s="1773"/>
      <c r="B47" s="1777"/>
      <c r="C47" s="1769"/>
      <c r="D47" s="1776"/>
      <c r="E47" s="1769"/>
      <c r="F47" s="1769"/>
      <c r="G47" s="1756"/>
    </row>
    <row r="48" spans="1:7" ht="14.25">
      <c r="A48" s="1768"/>
      <c r="B48" s="1769"/>
      <c r="C48" s="1769"/>
      <c r="D48" s="1776"/>
      <c r="E48" s="1769"/>
      <c r="F48" s="1769"/>
      <c r="G48" s="1756"/>
    </row>
    <row r="49" spans="1:7" ht="14.25">
      <c r="A49" s="1768"/>
      <c r="B49" s="1769"/>
      <c r="C49" s="1769"/>
      <c r="D49" s="1776"/>
      <c r="E49" s="1769"/>
      <c r="F49" s="1769"/>
      <c r="G49" s="1756"/>
    </row>
    <row r="50" spans="1:7" ht="14.25">
      <c r="A50" s="1773" t="s">
        <v>3180</v>
      </c>
      <c r="B50" s="1777"/>
      <c r="C50" s="1775" t="s">
        <v>3181</v>
      </c>
      <c r="D50" s="1780"/>
      <c r="E50" s="1775"/>
      <c r="F50" s="1769"/>
      <c r="G50" s="1756"/>
    </row>
    <row r="51" spans="1:7" ht="14.25">
      <c r="A51" s="1773" t="s">
        <v>3182</v>
      </c>
      <c r="B51" s="1777"/>
      <c r="C51" s="1769"/>
      <c r="D51" s="1776"/>
      <c r="E51" s="1769"/>
      <c r="F51" s="1769"/>
      <c r="G51" s="1756"/>
    </row>
    <row r="52" spans="1:7" ht="14.25">
      <c r="A52" s="1768"/>
      <c r="B52" s="1769"/>
      <c r="C52" s="1769"/>
      <c r="D52" s="1776"/>
      <c r="E52" s="1769"/>
      <c r="F52" s="1769"/>
      <c r="G52" s="1756"/>
    </row>
    <row r="53" spans="1:7" ht="14.25">
      <c r="A53" s="1768"/>
      <c r="B53" s="1769"/>
      <c r="C53" s="1769"/>
      <c r="D53" s="1776"/>
      <c r="E53" s="1769"/>
      <c r="F53" s="1769"/>
      <c r="G53" s="1756"/>
    </row>
    <row r="54" spans="1:7" ht="14.25">
      <c r="A54" s="1768"/>
      <c r="B54" s="1769"/>
      <c r="C54" s="1769"/>
      <c r="D54" s="1776"/>
      <c r="E54" s="1769"/>
      <c r="F54" s="1769"/>
      <c r="G54" s="1756"/>
    </row>
    <row r="55" spans="1:7" ht="14.25">
      <c r="A55" s="1768"/>
      <c r="B55" s="1769"/>
      <c r="C55" s="1769"/>
      <c r="D55" s="1776"/>
      <c r="E55" s="1769"/>
      <c r="F55" s="1769"/>
      <c r="G55" s="1756"/>
    </row>
    <row r="56" spans="1:7" ht="12.75">
      <c r="A56" s="1772"/>
      <c r="B56" s="1770"/>
      <c r="C56" s="1770"/>
      <c r="D56" s="1771"/>
      <c r="E56" s="1770"/>
      <c r="F56" s="1770"/>
      <c r="G56" s="1756"/>
    </row>
    <row r="57" spans="1:7" ht="15" customHeight="1">
      <c r="A57" s="1781"/>
      <c r="B57" s="1782"/>
      <c r="C57" s="1782"/>
      <c r="D57" s="1783"/>
      <c r="E57" s="1782"/>
      <c r="F57" s="1782"/>
      <c r="G57" s="1784"/>
    </row>
  </sheetData>
  <mergeCells count="7">
    <mergeCell ref="A29:G29"/>
    <mergeCell ref="A11:G11"/>
    <mergeCell ref="A12:G12"/>
    <mergeCell ref="A14:G14"/>
    <mergeCell ref="A23:G23"/>
    <mergeCell ref="A25:G25"/>
    <mergeCell ref="A27:G27"/>
  </mergeCells>
  <phoneticPr fontId="0" type="noConversion"/>
  <pageMargins left="0.7" right="0.7" top="0.75" bottom="0.75" header="0.3" footer="0.3"/>
  <pageSetup orientation="portrait" r:id="rId1"/>
  <headerFooter alignWithMargins="0"/>
  <customProperties>
    <customPr name="_pios_id" r:id="rId2"/>
  </customProperties>
  <ignoredErrors>
    <ignoredError sqref="C4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9"/>
  <sheetViews>
    <sheetView showGridLines="0" view="pageBreakPreview" topLeftCell="A22" zoomScaleNormal="100" zoomScaleSheetLayoutView="100" workbookViewId="0">
      <selection activeCell="I29" sqref="I29"/>
    </sheetView>
  </sheetViews>
  <sheetFormatPr defaultRowHeight="11.25"/>
  <cols>
    <col min="1" max="1" width="5.33203125" customWidth="1"/>
    <col min="2" max="2" width="6.5" customWidth="1"/>
    <col min="4" max="4" width="51" customWidth="1"/>
    <col min="5" max="6" width="18.33203125" customWidth="1"/>
    <col min="7" max="7" width="6" customWidth="1"/>
    <col min="8" max="8" width="10.5" bestFit="1" customWidth="1"/>
  </cols>
  <sheetData>
    <row r="1" spans="1:7">
      <c r="A1" s="174">
        <v>20</v>
      </c>
      <c r="B1" s="175"/>
      <c r="C1" s="175"/>
      <c r="D1" s="207"/>
      <c r="E1" s="207"/>
      <c r="F1" s="230"/>
      <c r="G1" s="2369" t="s">
        <v>3253</v>
      </c>
    </row>
    <row r="2" spans="1:7">
      <c r="A2" s="231" t="s">
        <v>812</v>
      </c>
      <c r="B2" s="2"/>
      <c r="C2" s="2"/>
      <c r="D2" s="2"/>
      <c r="E2" s="2"/>
      <c r="F2" s="2"/>
      <c r="G2" s="178"/>
    </row>
    <row r="3" spans="1:7">
      <c r="A3" s="156" t="s">
        <v>351</v>
      </c>
      <c r="B3" s="48"/>
      <c r="C3" s="48"/>
      <c r="D3" s="48"/>
      <c r="E3" s="48"/>
      <c r="F3" s="48"/>
      <c r="G3" s="201"/>
    </row>
    <row r="4" spans="1:7">
      <c r="A4" s="124"/>
      <c r="G4" s="125"/>
    </row>
    <row r="5" spans="1:7">
      <c r="A5" s="162"/>
      <c r="B5" s="139" t="s">
        <v>440</v>
      </c>
      <c r="C5" s="53" t="s">
        <v>206</v>
      </c>
      <c r="E5" s="53"/>
      <c r="F5" s="53"/>
      <c r="G5" s="161"/>
    </row>
    <row r="6" spans="1:7">
      <c r="A6" s="162"/>
      <c r="B6" s="53"/>
      <c r="C6" s="53" t="s">
        <v>207</v>
      </c>
      <c r="E6" s="53"/>
      <c r="F6" s="53"/>
      <c r="G6" s="161"/>
    </row>
    <row r="7" spans="1:7">
      <c r="A7" s="162"/>
      <c r="B7" s="53"/>
      <c r="C7" s="53"/>
      <c r="E7" s="53"/>
      <c r="F7" s="53"/>
      <c r="G7" s="161"/>
    </row>
    <row r="8" spans="1:7">
      <c r="A8" s="162"/>
      <c r="B8" s="139" t="s">
        <v>446</v>
      </c>
      <c r="C8" s="53" t="s">
        <v>208</v>
      </c>
      <c r="E8" s="53"/>
      <c r="F8" s="53"/>
      <c r="G8" s="161"/>
    </row>
    <row r="9" spans="1:7">
      <c r="A9" s="162"/>
      <c r="B9" s="53"/>
      <c r="C9" s="53"/>
      <c r="E9" s="53"/>
      <c r="F9" s="53"/>
      <c r="G9" s="161"/>
    </row>
    <row r="10" spans="1:7">
      <c r="A10" s="162"/>
      <c r="B10" s="139" t="s">
        <v>450</v>
      </c>
      <c r="C10" s="53" t="s">
        <v>209</v>
      </c>
      <c r="E10" s="53"/>
      <c r="F10" s="53"/>
      <c r="G10" s="161"/>
    </row>
    <row r="11" spans="1:7">
      <c r="A11" s="162"/>
      <c r="B11" s="53"/>
      <c r="C11" s="53"/>
      <c r="E11" s="53"/>
      <c r="F11" s="53"/>
      <c r="G11" s="161"/>
    </row>
    <row r="12" spans="1:7">
      <c r="A12" s="162"/>
      <c r="B12" s="139" t="s">
        <v>457</v>
      </c>
      <c r="C12" s="53" t="s">
        <v>210</v>
      </c>
      <c r="E12" s="53"/>
      <c r="F12" s="53"/>
      <c r="G12" s="161"/>
    </row>
    <row r="13" spans="1:7">
      <c r="A13" s="162"/>
      <c r="B13" s="53"/>
      <c r="C13" s="53" t="s">
        <v>211</v>
      </c>
      <c r="E13" s="53"/>
      <c r="F13" s="53"/>
      <c r="G13" s="161"/>
    </row>
    <row r="14" spans="1:7">
      <c r="A14" s="162"/>
      <c r="B14" s="53"/>
      <c r="C14" s="53"/>
      <c r="E14" s="53"/>
      <c r="F14" s="53"/>
      <c r="G14" s="161"/>
    </row>
    <row r="15" spans="1:7">
      <c r="A15" s="162"/>
      <c r="B15" s="139" t="s">
        <v>461</v>
      </c>
      <c r="C15" s="53" t="s">
        <v>212</v>
      </c>
      <c r="E15" s="53"/>
      <c r="F15" s="53"/>
      <c r="G15" s="161"/>
    </row>
    <row r="16" spans="1:7">
      <c r="A16" s="162"/>
      <c r="B16" s="53"/>
      <c r="C16" s="53" t="s">
        <v>213</v>
      </c>
      <c r="E16" s="53"/>
      <c r="F16" s="53"/>
      <c r="G16" s="161"/>
    </row>
    <row r="17" spans="1:7">
      <c r="A17" s="162"/>
      <c r="B17" s="53"/>
      <c r="C17" s="53"/>
      <c r="E17" s="53"/>
      <c r="F17" s="53"/>
      <c r="G17" s="161"/>
    </row>
    <row r="18" spans="1:7">
      <c r="A18" s="162"/>
      <c r="B18" s="139" t="s">
        <v>916</v>
      </c>
      <c r="C18" s="53" t="s">
        <v>214</v>
      </c>
      <c r="E18" s="53"/>
      <c r="F18" s="53"/>
      <c r="G18" s="161"/>
    </row>
    <row r="19" spans="1:7">
      <c r="A19" s="232"/>
      <c r="B19" s="56"/>
      <c r="C19" s="56"/>
      <c r="D19" s="56"/>
      <c r="E19" s="56"/>
      <c r="F19" s="56"/>
      <c r="G19" s="166"/>
    </row>
    <row r="20" spans="1:7">
      <c r="A20" s="141" t="s">
        <v>328</v>
      </c>
      <c r="B20" s="57" t="s">
        <v>352</v>
      </c>
      <c r="C20" s="66" t="s">
        <v>749</v>
      </c>
      <c r="D20" s="48"/>
      <c r="E20" s="57" t="s">
        <v>215</v>
      </c>
      <c r="F20" s="57" t="s">
        <v>216</v>
      </c>
      <c r="G20" s="142" t="s">
        <v>328</v>
      </c>
    </row>
    <row r="21" spans="1:7">
      <c r="A21" s="143" t="s">
        <v>333</v>
      </c>
      <c r="B21" s="58" t="s">
        <v>355</v>
      </c>
      <c r="C21" s="54"/>
      <c r="D21" s="63"/>
      <c r="E21" s="58" t="s">
        <v>217</v>
      </c>
      <c r="F21" s="58" t="s">
        <v>218</v>
      </c>
      <c r="G21" s="144" t="s">
        <v>333</v>
      </c>
    </row>
    <row r="22" spans="1:7">
      <c r="A22" s="145"/>
      <c r="B22" s="59"/>
      <c r="C22" s="54"/>
      <c r="D22" s="64"/>
      <c r="E22" s="58" t="s">
        <v>219</v>
      </c>
      <c r="F22" s="58" t="s">
        <v>220</v>
      </c>
      <c r="G22" s="144"/>
    </row>
    <row r="23" spans="1:7" ht="12" thickBot="1">
      <c r="A23" s="233"/>
      <c r="B23" s="67"/>
      <c r="C23" s="68" t="s">
        <v>338</v>
      </c>
      <c r="D23" s="69"/>
      <c r="E23" s="58" t="s">
        <v>339</v>
      </c>
      <c r="F23" s="60" t="s">
        <v>340</v>
      </c>
      <c r="G23" s="147"/>
    </row>
    <row r="24" spans="1:7">
      <c r="A24" s="198">
        <v>1</v>
      </c>
      <c r="B24" s="22"/>
      <c r="C24" s="8"/>
      <c r="D24" s="9" t="s">
        <v>221</v>
      </c>
      <c r="E24" s="358">
        <v>26534248</v>
      </c>
      <c r="F24" s="356">
        <v>487232</v>
      </c>
      <c r="G24" s="267">
        <v>1</v>
      </c>
    </row>
    <row r="25" spans="1:7">
      <c r="A25" s="198">
        <v>2</v>
      </c>
      <c r="B25" s="70"/>
      <c r="C25" s="9" t="s">
        <v>222</v>
      </c>
      <c r="D25" s="9" t="s">
        <v>223</v>
      </c>
      <c r="E25" s="132"/>
      <c r="F25" s="357"/>
      <c r="G25" s="267">
        <v>2</v>
      </c>
    </row>
    <row r="26" spans="1:7">
      <c r="A26" s="197"/>
      <c r="B26" s="63"/>
      <c r="C26" s="49" t="s">
        <v>224</v>
      </c>
      <c r="D26" s="48"/>
      <c r="E26" s="131"/>
      <c r="F26" s="71"/>
      <c r="G26" s="200"/>
    </row>
    <row r="27" spans="1:7">
      <c r="A27" s="198">
        <v>3</v>
      </c>
      <c r="B27" s="70"/>
      <c r="C27" s="9" t="s">
        <v>225</v>
      </c>
      <c r="D27" s="9" t="s">
        <v>226</v>
      </c>
      <c r="E27" s="132">
        <v>7062036</v>
      </c>
      <c r="F27" s="357">
        <v>34806</v>
      </c>
      <c r="G27" s="267">
        <v>3</v>
      </c>
    </row>
    <row r="28" spans="1:7">
      <c r="A28" s="198">
        <v>4</v>
      </c>
      <c r="B28" s="70"/>
      <c r="C28" s="9" t="s">
        <v>227</v>
      </c>
      <c r="D28" s="9" t="s">
        <v>228</v>
      </c>
      <c r="E28" s="132"/>
      <c r="F28" s="357"/>
      <c r="G28" s="267">
        <v>4</v>
      </c>
    </row>
    <row r="29" spans="1:7">
      <c r="A29" s="198">
        <v>5</v>
      </c>
      <c r="B29" s="70"/>
      <c r="C29" s="9" t="s">
        <v>229</v>
      </c>
      <c r="D29" s="9" t="s">
        <v>230</v>
      </c>
      <c r="E29" s="132"/>
      <c r="F29" s="357"/>
      <c r="G29" s="267">
        <v>5</v>
      </c>
    </row>
    <row r="30" spans="1:7">
      <c r="A30" s="198">
        <v>6</v>
      </c>
      <c r="B30" s="70"/>
      <c r="C30" s="9"/>
      <c r="D30" s="9" t="s">
        <v>231</v>
      </c>
      <c r="E30" s="132">
        <f>SUM(E27:E29)</f>
        <v>7062036</v>
      </c>
      <c r="F30" s="357">
        <f>SUM(F27:F29)</f>
        <v>34806</v>
      </c>
      <c r="G30" s="267">
        <v>6</v>
      </c>
    </row>
    <row r="31" spans="1:7">
      <c r="A31" s="197"/>
      <c r="B31" s="63"/>
      <c r="C31" s="49" t="s">
        <v>232</v>
      </c>
      <c r="D31" s="48"/>
      <c r="E31" s="131"/>
      <c r="F31" s="71"/>
      <c r="G31" s="200"/>
    </row>
    <row r="32" spans="1:7">
      <c r="A32" s="198">
        <v>7</v>
      </c>
      <c r="B32" s="70"/>
      <c r="C32" s="9" t="s">
        <v>233</v>
      </c>
      <c r="D32" s="9" t="s">
        <v>234</v>
      </c>
      <c r="E32" s="132"/>
      <c r="F32" s="357"/>
      <c r="G32" s="267">
        <v>7</v>
      </c>
    </row>
    <row r="33" spans="1:7">
      <c r="A33" s="198">
        <v>8</v>
      </c>
      <c r="B33" s="70"/>
      <c r="C33" s="9" t="s">
        <v>235</v>
      </c>
      <c r="D33" s="9" t="s">
        <v>236</v>
      </c>
      <c r="E33" s="132">
        <v>5805991</v>
      </c>
      <c r="F33" s="357"/>
      <c r="G33" s="267">
        <v>8</v>
      </c>
    </row>
    <row r="34" spans="1:7">
      <c r="A34" s="198">
        <v>9</v>
      </c>
      <c r="B34" s="70"/>
      <c r="C34" s="9" t="s">
        <v>237</v>
      </c>
      <c r="D34" s="9" t="s">
        <v>238</v>
      </c>
      <c r="E34" s="132"/>
      <c r="F34" s="357"/>
      <c r="G34" s="267">
        <v>9</v>
      </c>
    </row>
    <row r="35" spans="1:7">
      <c r="A35" s="198">
        <v>10</v>
      </c>
      <c r="B35" s="70"/>
      <c r="C35" s="9" t="s">
        <v>239</v>
      </c>
      <c r="D35" s="9" t="s">
        <v>240</v>
      </c>
      <c r="E35" s="132"/>
      <c r="F35" s="357"/>
      <c r="G35" s="267">
        <v>10</v>
      </c>
    </row>
    <row r="36" spans="1:7">
      <c r="A36" s="198">
        <v>11</v>
      </c>
      <c r="B36" s="70"/>
      <c r="C36" s="9" t="s">
        <v>241</v>
      </c>
      <c r="D36" s="9" t="s">
        <v>242</v>
      </c>
      <c r="E36" s="132"/>
      <c r="F36" s="357"/>
      <c r="G36" s="267">
        <v>11</v>
      </c>
    </row>
    <row r="37" spans="1:7">
      <c r="A37" s="198">
        <v>12</v>
      </c>
      <c r="B37" s="70"/>
      <c r="C37" s="9"/>
      <c r="D37" s="9" t="s">
        <v>243</v>
      </c>
      <c r="E37" s="132"/>
      <c r="F37" s="357"/>
      <c r="G37" s="267">
        <v>12</v>
      </c>
    </row>
    <row r="38" spans="1:7">
      <c r="A38" s="198">
        <v>13</v>
      </c>
      <c r="B38" s="70"/>
      <c r="C38" s="9"/>
      <c r="D38" s="9" t="s">
        <v>244</v>
      </c>
      <c r="E38" s="132">
        <f>SUM(E33:E37)</f>
        <v>5805991</v>
      </c>
      <c r="F38" s="2623"/>
      <c r="G38" s="267">
        <v>13</v>
      </c>
    </row>
    <row r="39" spans="1:7">
      <c r="A39" s="198">
        <v>14</v>
      </c>
      <c r="B39" s="70"/>
      <c r="C39" s="9"/>
      <c r="D39" s="9" t="s">
        <v>245</v>
      </c>
      <c r="E39" s="132">
        <f>E30-E38</f>
        <v>1256045</v>
      </c>
      <c r="F39" s="357">
        <f>F30-F38</f>
        <v>34806</v>
      </c>
      <c r="G39" s="267">
        <v>14</v>
      </c>
    </row>
    <row r="40" spans="1:7">
      <c r="A40" s="198">
        <v>15</v>
      </c>
      <c r="B40" s="70"/>
      <c r="C40" s="9"/>
      <c r="D40" s="9" t="s">
        <v>246</v>
      </c>
      <c r="E40" s="132">
        <f>SUM(E24,E25,E39)</f>
        <v>27790293</v>
      </c>
      <c r="F40" s="357">
        <f>SUM(F24,F25,F39)</f>
        <v>522038</v>
      </c>
      <c r="G40" s="267">
        <v>15</v>
      </c>
    </row>
    <row r="41" spans="1:7" ht="12" thickBot="1">
      <c r="A41" s="198">
        <v>16</v>
      </c>
      <c r="B41" s="70"/>
      <c r="C41" s="9"/>
      <c r="D41" s="9" t="s">
        <v>247</v>
      </c>
      <c r="E41" s="132">
        <f>F40</f>
        <v>522038</v>
      </c>
      <c r="F41" s="72" t="s">
        <v>717</v>
      </c>
      <c r="G41" s="267">
        <v>16</v>
      </c>
    </row>
    <row r="42" spans="1:7">
      <c r="A42" s="197">
        <v>17</v>
      </c>
      <c r="B42" s="63"/>
      <c r="C42" s="3" t="s">
        <v>248</v>
      </c>
      <c r="D42" s="3" t="s">
        <v>249</v>
      </c>
      <c r="E42" s="359"/>
      <c r="F42" s="64"/>
      <c r="G42" s="200">
        <v>17</v>
      </c>
    </row>
    <row r="43" spans="1:7">
      <c r="A43" s="197"/>
      <c r="B43" s="63"/>
      <c r="C43" s="3"/>
      <c r="D43" s="3" t="s">
        <v>250</v>
      </c>
      <c r="E43" s="131"/>
      <c r="F43" s="64"/>
      <c r="G43" s="200"/>
    </row>
    <row r="44" spans="1:7" ht="12" thickBot="1">
      <c r="A44" s="198"/>
      <c r="B44" s="70"/>
      <c r="C44" s="9"/>
      <c r="D44" s="9" t="s">
        <v>251</v>
      </c>
      <c r="E44" s="1636">
        <f>SUM(E40:E41)</f>
        <v>28312331</v>
      </c>
      <c r="F44" s="64"/>
      <c r="G44" s="267"/>
    </row>
    <row r="45" spans="1:7">
      <c r="A45" s="143">
        <v>18</v>
      </c>
      <c r="B45" s="63"/>
      <c r="C45" s="53" t="s">
        <v>252</v>
      </c>
      <c r="D45" s="64" t="s">
        <v>253</v>
      </c>
      <c r="E45" s="64"/>
      <c r="F45" s="64"/>
      <c r="G45" s="144">
        <v>18</v>
      </c>
    </row>
    <row r="46" spans="1:7">
      <c r="A46" s="143">
        <v>19</v>
      </c>
      <c r="B46" s="63"/>
      <c r="C46" s="53"/>
      <c r="D46" s="64" t="s">
        <v>3158</v>
      </c>
      <c r="E46" s="64"/>
      <c r="F46" s="73" t="s">
        <v>717</v>
      </c>
      <c r="G46" s="144">
        <v>19</v>
      </c>
    </row>
    <row r="47" spans="1:7">
      <c r="A47" s="143">
        <v>20</v>
      </c>
      <c r="B47" s="63"/>
      <c r="C47" s="53"/>
      <c r="D47" s="64" t="s">
        <v>3159</v>
      </c>
      <c r="E47" s="64"/>
      <c r="F47" s="64"/>
      <c r="G47" s="144">
        <v>20</v>
      </c>
    </row>
    <row r="48" spans="1:7">
      <c r="A48" s="143">
        <v>21</v>
      </c>
      <c r="B48" s="63"/>
      <c r="C48" s="53"/>
      <c r="D48" s="64" t="s">
        <v>3160</v>
      </c>
      <c r="E48" s="64"/>
      <c r="F48" s="64"/>
      <c r="G48" s="144">
        <v>21</v>
      </c>
    </row>
    <row r="49" spans="1:7">
      <c r="A49" s="146"/>
      <c r="B49" s="70"/>
      <c r="C49" s="56"/>
      <c r="D49" s="65"/>
      <c r="E49" s="64"/>
      <c r="F49" s="64"/>
      <c r="G49" s="147"/>
    </row>
    <row r="50" spans="1:7">
      <c r="A50" s="143"/>
      <c r="B50" s="63"/>
      <c r="C50" s="62" t="s">
        <v>198</v>
      </c>
      <c r="D50" s="74"/>
      <c r="E50" s="64"/>
      <c r="F50" s="64"/>
      <c r="G50" s="144"/>
    </row>
    <row r="51" spans="1:7">
      <c r="A51" s="143">
        <v>22</v>
      </c>
      <c r="B51" s="63"/>
      <c r="C51" s="53"/>
      <c r="D51" s="64" t="s">
        <v>3161</v>
      </c>
      <c r="E51" s="64"/>
      <c r="F51" s="64"/>
      <c r="G51" s="144">
        <v>22</v>
      </c>
    </row>
    <row r="52" spans="1:7">
      <c r="A52" s="146">
        <v>23</v>
      </c>
      <c r="B52" s="70"/>
      <c r="C52" s="56"/>
      <c r="D52" s="65" t="s">
        <v>3162</v>
      </c>
      <c r="E52" s="65"/>
      <c r="F52" s="65"/>
      <c r="G52" s="147">
        <v>23</v>
      </c>
    </row>
    <row r="53" spans="1:7">
      <c r="A53" s="234"/>
      <c r="B53" s="45"/>
      <c r="C53" s="75"/>
      <c r="D53" s="75"/>
      <c r="E53" s="75"/>
      <c r="F53" s="75"/>
      <c r="G53" s="235"/>
    </row>
    <row r="54" spans="1:7">
      <c r="A54" s="236"/>
      <c r="B54" s="53"/>
      <c r="C54" s="53" t="s">
        <v>199</v>
      </c>
      <c r="D54" s="53"/>
      <c r="E54" s="53"/>
      <c r="F54" s="53"/>
      <c r="G54" s="161"/>
    </row>
    <row r="55" spans="1:7">
      <c r="A55" s="236"/>
      <c r="B55" s="53"/>
      <c r="C55" s="53" t="s">
        <v>200</v>
      </c>
      <c r="D55" s="53"/>
      <c r="E55" s="53"/>
      <c r="F55" s="53"/>
      <c r="G55" s="161"/>
    </row>
    <row r="56" spans="1:7" ht="20.100000000000001" customHeight="1">
      <c r="A56" s="236"/>
      <c r="B56" s="53"/>
      <c r="C56" s="53"/>
      <c r="D56" s="53"/>
      <c r="E56" s="53"/>
      <c r="F56" s="53"/>
      <c r="G56" s="161"/>
    </row>
    <row r="57" spans="1:7" ht="20.100000000000001" customHeight="1">
      <c r="A57" s="236"/>
      <c r="B57" s="53"/>
      <c r="C57" s="53"/>
      <c r="D57" s="53"/>
      <c r="E57" s="53"/>
      <c r="F57" s="53"/>
      <c r="G57" s="161"/>
    </row>
    <row r="58" spans="1:7" ht="81.75" customHeight="1">
      <c r="A58" s="165"/>
      <c r="B58" s="56"/>
      <c r="C58" s="56"/>
      <c r="D58" s="56"/>
      <c r="E58" s="56"/>
      <c r="F58" s="56"/>
      <c r="G58" s="166"/>
    </row>
    <row r="59" spans="1:7" s="78" customFormat="1">
      <c r="A59" s="183"/>
      <c r="B59" s="2370"/>
      <c r="C59" s="2370"/>
      <c r="D59" s="2370"/>
      <c r="E59" s="2862" t="s">
        <v>1409</v>
      </c>
      <c r="F59" s="2862"/>
      <c r="G59" s="2863"/>
    </row>
  </sheetData>
  <mergeCells count="1">
    <mergeCell ref="E59:G59"/>
  </mergeCells>
  <phoneticPr fontId="0" type="noConversion"/>
  <pageMargins left="0.7" right="0.7" top="0.75" bottom="0.75" header="0.3" footer="0.3"/>
  <pageSetup scale="99" orientation="portrait"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27"/>
  <sheetViews>
    <sheetView showGridLines="0" view="pageBreakPreview" zoomScaleNormal="130" zoomScaleSheetLayoutView="100" workbookViewId="0">
      <selection activeCell="E110" sqref="E110"/>
    </sheetView>
  </sheetViews>
  <sheetFormatPr defaultRowHeight="11.25"/>
  <cols>
    <col min="1" max="1" width="5.5" customWidth="1"/>
    <col min="2" max="2" width="5.6640625" customWidth="1"/>
    <col min="3" max="3" width="72.1640625" customWidth="1"/>
    <col min="4" max="5" width="12.6640625" customWidth="1"/>
    <col min="6" max="6" width="6.1640625" customWidth="1"/>
  </cols>
  <sheetData>
    <row r="1" spans="1:6" ht="10.5" customHeight="1">
      <c r="A1" s="174" t="s">
        <v>3253</v>
      </c>
      <c r="B1" s="175"/>
      <c r="C1" s="175"/>
      <c r="D1" s="207"/>
      <c r="E1" s="176"/>
      <c r="F1" s="351">
        <v>21</v>
      </c>
    </row>
    <row r="2" spans="1:6" ht="10.5" customHeight="1">
      <c r="A2" s="231" t="s">
        <v>875</v>
      </c>
      <c r="B2" s="76"/>
      <c r="C2" s="76"/>
      <c r="D2" s="76"/>
      <c r="E2" s="76"/>
      <c r="F2" s="252"/>
    </row>
    <row r="3" spans="1:6" ht="10.5" customHeight="1">
      <c r="A3" s="2421" t="s">
        <v>351</v>
      </c>
      <c r="B3" s="253"/>
      <c r="C3" s="253"/>
      <c r="D3" s="253"/>
      <c r="E3" s="253"/>
      <c r="F3" s="254"/>
    </row>
    <row r="4" spans="1:6">
      <c r="A4" s="255"/>
      <c r="B4" s="256"/>
      <c r="C4" s="256"/>
      <c r="D4" s="256"/>
      <c r="E4" s="256"/>
      <c r="F4" s="257"/>
    </row>
    <row r="5" spans="1:6" s="3" customFormat="1" ht="9.6" customHeight="1">
      <c r="A5" s="236"/>
      <c r="B5" s="53" t="s">
        <v>876</v>
      </c>
      <c r="C5" s="53"/>
      <c r="D5" s="258"/>
      <c r="E5" s="258"/>
      <c r="F5" s="259"/>
    </row>
    <row r="6" spans="1:6" s="3" customFormat="1" ht="9.6" customHeight="1">
      <c r="A6" s="164" t="s">
        <v>877</v>
      </c>
      <c r="B6" s="53"/>
      <c r="C6" s="53"/>
      <c r="D6" s="258"/>
      <c r="E6" s="258"/>
      <c r="F6" s="259"/>
    </row>
    <row r="7" spans="1:6" s="3" customFormat="1" ht="9.6" customHeight="1">
      <c r="A7" s="164" t="s">
        <v>878</v>
      </c>
      <c r="B7" s="53"/>
      <c r="C7" s="53"/>
      <c r="D7" s="258"/>
      <c r="E7" s="258"/>
      <c r="F7" s="259"/>
    </row>
    <row r="8" spans="1:6" s="3" customFormat="1" ht="9.6" customHeight="1">
      <c r="A8" s="164" t="s">
        <v>879</v>
      </c>
      <c r="B8" s="53"/>
      <c r="C8" s="53"/>
      <c r="D8" s="258"/>
      <c r="E8" s="258"/>
      <c r="F8" s="259"/>
    </row>
    <row r="9" spans="1:6" s="3" customFormat="1" ht="9.6" customHeight="1">
      <c r="A9" s="164" t="s">
        <v>880</v>
      </c>
      <c r="B9" s="53"/>
      <c r="C9" s="53"/>
      <c r="D9" s="258"/>
      <c r="E9" s="258"/>
      <c r="F9" s="259"/>
    </row>
    <row r="10" spans="1:6" s="3" customFormat="1" ht="9.6" customHeight="1">
      <c r="A10" s="164" t="s">
        <v>881</v>
      </c>
      <c r="B10" s="53"/>
      <c r="C10" s="53"/>
      <c r="D10" s="258"/>
      <c r="E10" s="258"/>
      <c r="F10" s="259"/>
    </row>
    <row r="11" spans="1:6" s="3" customFormat="1" ht="9.6" customHeight="1">
      <c r="A11" s="164" t="s">
        <v>882</v>
      </c>
      <c r="B11" s="53"/>
      <c r="C11" s="53"/>
      <c r="D11" s="258"/>
      <c r="E11" s="258"/>
      <c r="F11" s="259"/>
    </row>
    <row r="12" spans="1:6" s="3" customFormat="1" ht="9.6" customHeight="1">
      <c r="A12" s="164" t="s">
        <v>883</v>
      </c>
      <c r="B12" s="53"/>
      <c r="C12" s="53"/>
      <c r="D12" s="258"/>
      <c r="E12" s="258"/>
      <c r="F12" s="259"/>
    </row>
    <row r="13" spans="1:6" s="3" customFormat="1" ht="9.6" customHeight="1">
      <c r="A13" s="164" t="s">
        <v>884</v>
      </c>
      <c r="B13" s="53"/>
      <c r="C13" s="53"/>
      <c r="D13" s="258"/>
      <c r="E13" s="258"/>
      <c r="F13" s="259"/>
    </row>
    <row r="14" spans="1:6" s="3" customFormat="1" ht="9.6" customHeight="1">
      <c r="A14" s="164" t="s">
        <v>885</v>
      </c>
      <c r="B14" s="53"/>
      <c r="C14" s="53"/>
      <c r="D14" s="258"/>
      <c r="E14" s="258"/>
      <c r="F14" s="259"/>
    </row>
    <row r="15" spans="1:6" s="3" customFormat="1" ht="9.6" customHeight="1">
      <c r="A15" s="164" t="s">
        <v>886</v>
      </c>
      <c r="B15" s="53"/>
      <c r="C15" s="53"/>
      <c r="D15" s="258"/>
      <c r="E15" s="258"/>
      <c r="F15" s="259"/>
    </row>
    <row r="16" spans="1:6" s="3" customFormat="1" ht="9.6" customHeight="1">
      <c r="A16" s="164" t="s">
        <v>887</v>
      </c>
      <c r="B16" s="53"/>
      <c r="C16" s="53"/>
      <c r="D16" s="258"/>
      <c r="E16" s="258"/>
      <c r="F16" s="259"/>
    </row>
    <row r="17" spans="1:6" s="3" customFormat="1" ht="9.6" customHeight="1">
      <c r="A17" s="164" t="s">
        <v>888</v>
      </c>
      <c r="B17" s="53"/>
      <c r="C17" s="53"/>
      <c r="D17" s="258"/>
      <c r="E17" s="258"/>
      <c r="F17" s="259"/>
    </row>
    <row r="18" spans="1:6" ht="91.5" customHeight="1">
      <c r="A18" s="260"/>
      <c r="B18" s="77"/>
      <c r="C18" s="77"/>
      <c r="D18" s="77"/>
      <c r="E18" s="77"/>
      <c r="F18" s="261"/>
    </row>
    <row r="19" spans="1:6" s="78" customFormat="1" ht="10.5" customHeight="1">
      <c r="A19" s="168" t="s">
        <v>889</v>
      </c>
      <c r="B19" s="2756"/>
      <c r="C19" s="2756"/>
      <c r="D19" s="2756"/>
      <c r="E19" s="2756"/>
      <c r="F19" s="2757"/>
    </row>
    <row r="20" spans="1:6" s="78" customFormat="1" ht="10.5" customHeight="1">
      <c r="A20" s="141" t="s">
        <v>328</v>
      </c>
      <c r="B20" s="57" t="s">
        <v>352</v>
      </c>
      <c r="C20" s="57" t="s">
        <v>890</v>
      </c>
      <c r="D20" s="57" t="s">
        <v>891</v>
      </c>
      <c r="E20" s="57" t="s">
        <v>892</v>
      </c>
      <c r="F20" s="142" t="s">
        <v>328</v>
      </c>
    </row>
    <row r="21" spans="1:6" s="78" customFormat="1" ht="10.5" customHeight="1" thickBot="1">
      <c r="A21" s="146" t="s">
        <v>333</v>
      </c>
      <c r="B21" s="60" t="s">
        <v>355</v>
      </c>
      <c r="C21" s="60" t="s">
        <v>338</v>
      </c>
      <c r="D21" s="60" t="s">
        <v>339</v>
      </c>
      <c r="E21" s="60" t="s">
        <v>340</v>
      </c>
      <c r="F21" s="144" t="s">
        <v>333</v>
      </c>
    </row>
    <row r="22" spans="1:6" s="78" customFormat="1" ht="10.5" customHeight="1">
      <c r="A22" s="2758">
        <v>1</v>
      </c>
      <c r="B22" s="35"/>
      <c r="C22" s="35" t="s">
        <v>893</v>
      </c>
      <c r="D22" s="2759"/>
      <c r="E22" s="2760"/>
      <c r="F22" s="2761">
        <v>1</v>
      </c>
    </row>
    <row r="23" spans="1:6" s="78" customFormat="1" ht="10.5" customHeight="1">
      <c r="A23" s="2758">
        <v>2</v>
      </c>
      <c r="B23" s="35"/>
      <c r="C23" s="35" t="s">
        <v>894</v>
      </c>
      <c r="D23" s="2762"/>
      <c r="E23" s="2760"/>
      <c r="F23" s="2761">
        <v>2</v>
      </c>
    </row>
    <row r="24" spans="1:6" s="78" customFormat="1" ht="10.5" customHeight="1">
      <c r="A24" s="2758">
        <v>3</v>
      </c>
      <c r="B24" s="35"/>
      <c r="C24" s="35" t="s">
        <v>895</v>
      </c>
      <c r="D24" s="2762"/>
      <c r="E24" s="2763"/>
      <c r="F24" s="2761">
        <v>3</v>
      </c>
    </row>
    <row r="25" spans="1:6" s="78" customFormat="1" ht="10.5" customHeight="1">
      <c r="A25" s="2758">
        <v>4</v>
      </c>
      <c r="B25" s="35"/>
      <c r="C25" s="35" t="s">
        <v>896</v>
      </c>
      <c r="D25" s="2762"/>
      <c r="E25" s="2763"/>
      <c r="F25" s="2761">
        <v>4</v>
      </c>
    </row>
    <row r="26" spans="1:6" s="78" customFormat="1" ht="10.5" customHeight="1">
      <c r="A26" s="2758">
        <v>5</v>
      </c>
      <c r="B26" s="35"/>
      <c r="C26" s="35" t="s">
        <v>897</v>
      </c>
      <c r="D26" s="2762"/>
      <c r="E26" s="2763"/>
      <c r="F26" s="2761">
        <v>5</v>
      </c>
    </row>
    <row r="27" spans="1:6" s="78" customFormat="1" ht="10.5" customHeight="1">
      <c r="A27" s="2758">
        <v>6</v>
      </c>
      <c r="B27" s="35"/>
      <c r="C27" s="35" t="s">
        <v>898</v>
      </c>
      <c r="D27" s="2762"/>
      <c r="E27" s="2763"/>
      <c r="F27" s="2761">
        <v>6</v>
      </c>
    </row>
    <row r="28" spans="1:6" s="78" customFormat="1" ht="10.5" customHeight="1">
      <c r="A28" s="2758">
        <v>7</v>
      </c>
      <c r="B28" s="35"/>
      <c r="C28" s="35" t="s">
        <v>899</v>
      </c>
      <c r="D28" s="2762"/>
      <c r="E28" s="2763"/>
      <c r="F28" s="2761">
        <v>7</v>
      </c>
    </row>
    <row r="29" spans="1:6" s="78" customFormat="1" ht="10.5" customHeight="1">
      <c r="A29" s="2758">
        <v>8</v>
      </c>
      <c r="B29" s="35"/>
      <c r="C29" s="35" t="s">
        <v>900</v>
      </c>
      <c r="D29" s="2762"/>
      <c r="E29" s="2763"/>
      <c r="F29" s="2761">
        <v>8</v>
      </c>
    </row>
    <row r="30" spans="1:6" s="78" customFormat="1" ht="12" thickBot="1">
      <c r="A30" s="2758">
        <v>9</v>
      </c>
      <c r="B30" s="35"/>
      <c r="C30" s="35" t="s">
        <v>901</v>
      </c>
      <c r="D30" s="2764"/>
      <c r="E30" s="2760"/>
      <c r="F30" s="2761">
        <v>9</v>
      </c>
    </row>
    <row r="31" spans="1:6" s="78" customFormat="1" ht="10.5" customHeight="1">
      <c r="A31" s="168" t="s">
        <v>902</v>
      </c>
      <c r="B31" s="2756"/>
      <c r="C31" s="2756"/>
      <c r="D31" s="2756"/>
      <c r="E31" s="2756"/>
      <c r="F31" s="2757"/>
    </row>
    <row r="32" spans="1:6">
      <c r="A32" s="236"/>
      <c r="B32" s="2756"/>
      <c r="C32" s="2756"/>
      <c r="D32" s="2756"/>
      <c r="E32" s="2756"/>
      <c r="F32" s="2757"/>
    </row>
    <row r="33" spans="1:6" s="78" customFormat="1" ht="10.5" customHeight="1">
      <c r="A33" s="141" t="s">
        <v>328</v>
      </c>
      <c r="B33" s="57" t="s">
        <v>352</v>
      </c>
      <c r="C33" s="57" t="s">
        <v>890</v>
      </c>
      <c r="D33" s="57" t="s">
        <v>891</v>
      </c>
      <c r="E33" s="57" t="s">
        <v>892</v>
      </c>
      <c r="F33" s="142" t="s">
        <v>328</v>
      </c>
    </row>
    <row r="34" spans="1:6" s="78" customFormat="1" ht="10.5" customHeight="1" thickBot="1">
      <c r="A34" s="146" t="s">
        <v>333</v>
      </c>
      <c r="B34" s="60" t="s">
        <v>355</v>
      </c>
      <c r="C34" s="60" t="s">
        <v>338</v>
      </c>
      <c r="D34" s="60" t="s">
        <v>339</v>
      </c>
      <c r="E34" s="58" t="s">
        <v>340</v>
      </c>
      <c r="F34" s="147" t="s">
        <v>333</v>
      </c>
    </row>
    <row r="35" spans="1:6" s="78" customFormat="1" ht="10.5" customHeight="1" thickBot="1">
      <c r="A35" s="2758">
        <v>10</v>
      </c>
      <c r="B35" s="35"/>
      <c r="C35" s="35" t="s">
        <v>903</v>
      </c>
      <c r="D35" s="621">
        <v>7096842</v>
      </c>
      <c r="E35" s="2422">
        <v>6956645</v>
      </c>
      <c r="F35" s="2765">
        <v>10</v>
      </c>
    </row>
    <row r="36" spans="1:6" s="78" customFormat="1" ht="10.5" customHeight="1">
      <c r="A36" s="168" t="s">
        <v>904</v>
      </c>
      <c r="B36" s="2756"/>
      <c r="C36" s="2756"/>
      <c r="D36" s="2756"/>
      <c r="E36" s="2756"/>
      <c r="F36" s="2757"/>
    </row>
    <row r="37" spans="1:6" s="78" customFormat="1" ht="8.1" customHeight="1">
      <c r="A37" s="236"/>
      <c r="B37" s="2756"/>
      <c r="C37" s="2756"/>
      <c r="D37" s="2756"/>
      <c r="E37" s="2756"/>
      <c r="F37" s="2757"/>
    </row>
    <row r="38" spans="1:6" s="78" customFormat="1" ht="10.5" customHeight="1">
      <c r="A38" s="141" t="s">
        <v>328</v>
      </c>
      <c r="B38" s="57" t="s">
        <v>352</v>
      </c>
      <c r="C38" s="57" t="s">
        <v>890</v>
      </c>
      <c r="D38" s="2562" t="s">
        <v>891</v>
      </c>
      <c r="E38" s="392" t="s">
        <v>892</v>
      </c>
      <c r="F38" s="2753" t="s">
        <v>328</v>
      </c>
    </row>
    <row r="39" spans="1:6" s="78" customFormat="1" ht="10.5" customHeight="1" thickBot="1">
      <c r="A39" s="146" t="s">
        <v>333</v>
      </c>
      <c r="B39" s="60" t="s">
        <v>355</v>
      </c>
      <c r="C39" s="60" t="s">
        <v>338</v>
      </c>
      <c r="D39" s="2494" t="s">
        <v>339</v>
      </c>
      <c r="E39" s="2504" t="s">
        <v>340</v>
      </c>
      <c r="F39" s="2518" t="s">
        <v>333</v>
      </c>
    </row>
    <row r="40" spans="1:6" s="78" customFormat="1" ht="10.5" customHeight="1">
      <c r="A40" s="2758">
        <v>11</v>
      </c>
      <c r="B40" s="35"/>
      <c r="C40" s="35" t="s">
        <v>905</v>
      </c>
      <c r="D40" s="2759">
        <v>-3230</v>
      </c>
      <c r="E40" s="2766">
        <v>-1347</v>
      </c>
      <c r="F40" s="2761">
        <f>+A40</f>
        <v>11</v>
      </c>
    </row>
    <row r="41" spans="1:6" s="78" customFormat="1" ht="10.5" customHeight="1">
      <c r="A41" s="2758">
        <v>12</v>
      </c>
      <c r="B41" s="35"/>
      <c r="C41" s="35" t="s">
        <v>906</v>
      </c>
      <c r="D41" s="2762">
        <v>2646594</v>
      </c>
      <c r="E41" s="2763">
        <v>2599516</v>
      </c>
      <c r="F41" s="2761">
        <f t="shared" ref="F41:F49" si="0">+A41</f>
        <v>12</v>
      </c>
    </row>
    <row r="42" spans="1:6" s="78" customFormat="1" ht="10.5" customHeight="1">
      <c r="A42" s="2758">
        <v>13</v>
      </c>
      <c r="B42" s="35"/>
      <c r="C42" s="35" t="s">
        <v>907</v>
      </c>
      <c r="D42" s="2762">
        <v>353747</v>
      </c>
      <c r="E42" s="2763">
        <v>96385</v>
      </c>
      <c r="F42" s="2761">
        <f t="shared" si="0"/>
        <v>13</v>
      </c>
    </row>
    <row r="43" spans="1:6" s="78" customFormat="1" ht="10.5" customHeight="1">
      <c r="A43" s="2758">
        <v>14</v>
      </c>
      <c r="B43" s="35"/>
      <c r="C43" s="35" t="s">
        <v>908</v>
      </c>
      <c r="D43" s="2762">
        <v>-34806</v>
      </c>
      <c r="E43" s="2763">
        <v>-30610</v>
      </c>
      <c r="F43" s="2761">
        <f t="shared" si="0"/>
        <v>14</v>
      </c>
    </row>
    <row r="44" spans="1:6" s="78" customFormat="1" ht="10.5" customHeight="1">
      <c r="A44" s="2758">
        <v>15</v>
      </c>
      <c r="B44" s="35"/>
      <c r="C44" s="35" t="s">
        <v>909</v>
      </c>
      <c r="D44" s="2762">
        <v>105757</v>
      </c>
      <c r="E44" s="2763">
        <v>-196738</v>
      </c>
      <c r="F44" s="2761">
        <f t="shared" si="0"/>
        <v>15</v>
      </c>
    </row>
    <row r="45" spans="1:6" s="78" customFormat="1" ht="10.5" customHeight="1">
      <c r="A45" s="2758">
        <v>16</v>
      </c>
      <c r="B45" s="35"/>
      <c r="C45" s="35" t="s">
        <v>910</v>
      </c>
      <c r="D45" s="2762">
        <v>165703</v>
      </c>
      <c r="E45" s="2763">
        <v>119490</v>
      </c>
      <c r="F45" s="2761">
        <f t="shared" si="0"/>
        <v>16</v>
      </c>
    </row>
    <row r="46" spans="1:6" s="78" customFormat="1" ht="10.5" customHeight="1">
      <c r="A46" s="2758">
        <v>17</v>
      </c>
      <c r="B46" s="35"/>
      <c r="C46" s="35" t="s">
        <v>911</v>
      </c>
      <c r="D46" s="2762">
        <v>-616171</v>
      </c>
      <c r="E46" s="2763">
        <v>-225450</v>
      </c>
      <c r="F46" s="2761">
        <f t="shared" si="0"/>
        <v>17</v>
      </c>
    </row>
    <row r="47" spans="1:6" s="78" customFormat="1" ht="10.5" customHeight="1">
      <c r="A47" s="2758">
        <v>18</v>
      </c>
      <c r="B47" s="35"/>
      <c r="C47" s="35" t="s">
        <v>912</v>
      </c>
      <c r="D47" s="2762">
        <v>-87338</v>
      </c>
      <c r="E47" s="2763">
        <v>-95908</v>
      </c>
      <c r="F47" s="2761">
        <f t="shared" si="0"/>
        <v>18</v>
      </c>
    </row>
    <row r="48" spans="1:6" s="78" customFormat="1" ht="10.5" customHeight="1">
      <c r="A48" s="2758">
        <v>19</v>
      </c>
      <c r="B48" s="35"/>
      <c r="C48" s="35" t="s">
        <v>1917</v>
      </c>
      <c r="D48" s="2762">
        <f>SUM(D35,D40:D47)</f>
        <v>9627098</v>
      </c>
      <c r="E48" s="2763">
        <f>SUM(E35,E40:E47)</f>
        <v>9221983</v>
      </c>
      <c r="F48" s="392">
        <f t="shared" si="0"/>
        <v>19</v>
      </c>
    </row>
    <row r="49" spans="1:6" s="78" customFormat="1" ht="10.5" customHeight="1">
      <c r="A49" s="141">
        <v>20</v>
      </c>
      <c r="B49" s="11"/>
      <c r="C49" s="11" t="s">
        <v>1918</v>
      </c>
      <c r="D49" s="2767"/>
      <c r="E49" s="2768"/>
      <c r="F49" s="392">
        <f t="shared" si="0"/>
        <v>20</v>
      </c>
    </row>
    <row r="50" spans="1:6" s="78" customFormat="1" ht="10.5" customHeight="1">
      <c r="A50" s="146"/>
      <c r="B50" s="22"/>
      <c r="C50" s="22" t="s">
        <v>1919</v>
      </c>
      <c r="D50" s="2769"/>
      <c r="E50" s="2770"/>
      <c r="F50" s="2504"/>
    </row>
    <row r="51" spans="1:6" s="78" customFormat="1" ht="12" thickBot="1">
      <c r="A51" s="2758">
        <v>21</v>
      </c>
      <c r="B51" s="35"/>
      <c r="C51" s="35" t="s">
        <v>1920</v>
      </c>
      <c r="D51" s="2764">
        <f>SUM(D48,D50)</f>
        <v>9627098</v>
      </c>
      <c r="E51" s="2760">
        <f>SUM(E48,E50)</f>
        <v>9221983</v>
      </c>
      <c r="F51" s="2504">
        <v>21</v>
      </c>
    </row>
    <row r="52" spans="1:6" s="78" customFormat="1" ht="10.5" customHeight="1">
      <c r="A52" s="168" t="s">
        <v>1921</v>
      </c>
      <c r="B52" s="2756"/>
      <c r="C52" s="2756"/>
      <c r="D52" s="2756"/>
      <c r="E52" s="2756"/>
      <c r="F52" s="2757"/>
    </row>
    <row r="53" spans="1:6" s="78" customFormat="1" ht="5.0999999999999996" customHeight="1">
      <c r="A53" s="236"/>
      <c r="B53" s="2756"/>
      <c r="C53" s="2756"/>
      <c r="D53" s="2756"/>
      <c r="E53" s="2756"/>
      <c r="F53" s="2757"/>
    </row>
    <row r="54" spans="1:6" s="78" customFormat="1" ht="10.5" customHeight="1">
      <c r="A54" s="141" t="s">
        <v>328</v>
      </c>
      <c r="B54" s="57" t="s">
        <v>352</v>
      </c>
      <c r="C54" s="57" t="s">
        <v>890</v>
      </c>
      <c r="D54" s="57" t="s">
        <v>891</v>
      </c>
      <c r="E54" s="57" t="s">
        <v>892</v>
      </c>
      <c r="F54" s="142" t="s">
        <v>328</v>
      </c>
    </row>
    <row r="55" spans="1:6" s="78" customFormat="1" ht="10.5" customHeight="1" thickBot="1">
      <c r="A55" s="146" t="s">
        <v>333</v>
      </c>
      <c r="B55" s="60" t="s">
        <v>355</v>
      </c>
      <c r="C55" s="60" t="s">
        <v>338</v>
      </c>
      <c r="D55" s="58" t="s">
        <v>339</v>
      </c>
      <c r="E55" s="60" t="s">
        <v>340</v>
      </c>
      <c r="F55" s="144" t="s">
        <v>333</v>
      </c>
    </row>
    <row r="56" spans="1:6" s="78" customFormat="1" ht="10.5" customHeight="1">
      <c r="A56" s="2758">
        <v>22</v>
      </c>
      <c r="B56" s="2771"/>
      <c r="C56" s="35" t="s">
        <v>1922</v>
      </c>
      <c r="D56" s="2759">
        <v>8876</v>
      </c>
      <c r="E56" s="2763">
        <v>6175</v>
      </c>
      <c r="F56" s="2761">
        <f>+A56</f>
        <v>22</v>
      </c>
    </row>
    <row r="57" spans="1:6" s="78" customFormat="1" ht="10.5" customHeight="1">
      <c r="A57" s="2758">
        <v>23</v>
      </c>
      <c r="B57" s="2771"/>
      <c r="C57" s="35" t="s">
        <v>1923</v>
      </c>
      <c r="D57" s="2762">
        <v>-3690009</v>
      </c>
      <c r="E57" s="2763">
        <v>-3920455</v>
      </c>
      <c r="F57" s="392">
        <f>+A57</f>
        <v>23</v>
      </c>
    </row>
    <row r="58" spans="1:6" s="78" customFormat="1" ht="10.5" customHeight="1">
      <c r="A58" s="141">
        <v>24</v>
      </c>
      <c r="B58" s="57"/>
      <c r="C58" s="11" t="s">
        <v>1924</v>
      </c>
      <c r="D58" s="2767"/>
      <c r="E58" s="2768"/>
      <c r="F58" s="392">
        <v>24</v>
      </c>
    </row>
    <row r="59" spans="1:6" s="78" customFormat="1" ht="10.5" customHeight="1">
      <c r="A59" s="146"/>
      <c r="B59" s="60"/>
      <c r="C59" s="22" t="s">
        <v>1925</v>
      </c>
      <c r="D59" s="2769"/>
      <c r="E59" s="2770"/>
      <c r="F59" s="2772"/>
    </row>
    <row r="60" spans="1:6" s="78" customFormat="1" ht="10.5" customHeight="1">
      <c r="A60" s="2758">
        <v>25</v>
      </c>
      <c r="B60" s="2771"/>
      <c r="C60" s="35" t="s">
        <v>1926</v>
      </c>
      <c r="D60" s="2762"/>
      <c r="E60" s="2763"/>
      <c r="F60" s="2504">
        <f>+A60</f>
        <v>25</v>
      </c>
    </row>
    <row r="61" spans="1:6" s="78" customFormat="1" ht="10.5" customHeight="1">
      <c r="A61" s="2758">
        <v>26</v>
      </c>
      <c r="B61" s="2771"/>
      <c r="C61" s="35" t="s">
        <v>1927</v>
      </c>
      <c r="D61" s="2762">
        <v>-31243</v>
      </c>
      <c r="E61" s="2763">
        <v>-24451</v>
      </c>
      <c r="F61" s="2761">
        <f>+A61</f>
        <v>26</v>
      </c>
    </row>
    <row r="62" spans="1:6" s="78" customFormat="1" ht="10.5" customHeight="1">
      <c r="A62" s="2758">
        <v>27</v>
      </c>
      <c r="B62" s="2771"/>
      <c r="C62" s="35" t="s">
        <v>1928</v>
      </c>
      <c r="D62" s="2762"/>
      <c r="E62" s="2763"/>
      <c r="F62" s="2761">
        <f>+A62</f>
        <v>27</v>
      </c>
    </row>
    <row r="63" spans="1:6" s="78" customFormat="1" ht="10.5" customHeight="1">
      <c r="A63" s="2758">
        <v>28</v>
      </c>
      <c r="B63" s="2771"/>
      <c r="C63" s="35" t="s">
        <v>900</v>
      </c>
      <c r="D63" s="2762">
        <v>-13022</v>
      </c>
      <c r="E63" s="2763">
        <v>-10184</v>
      </c>
      <c r="F63" s="2761">
        <f>+A63</f>
        <v>28</v>
      </c>
    </row>
    <row r="64" spans="1:6" s="78" customFormat="1" ht="12" thickBot="1">
      <c r="A64" s="141">
        <v>29</v>
      </c>
      <c r="B64" s="57"/>
      <c r="C64" s="11" t="s">
        <v>1929</v>
      </c>
      <c r="D64" s="2764">
        <f>SUM(D56:D57,D59:D63)</f>
        <v>-3725398</v>
      </c>
      <c r="E64" s="2763">
        <f>SUM(E56:E57,E59:E63)</f>
        <v>-3948915</v>
      </c>
      <c r="F64" s="2761">
        <f>+A64</f>
        <v>29</v>
      </c>
    </row>
    <row r="65" spans="1:6" s="78" customFormat="1" ht="15.75" customHeight="1">
      <c r="A65" s="2773" t="s">
        <v>1930</v>
      </c>
      <c r="B65" s="2774"/>
      <c r="C65" s="2774"/>
      <c r="D65" s="2775"/>
      <c r="E65" s="2776"/>
      <c r="F65" s="2777"/>
    </row>
    <row r="66" spans="1:6" s="78" customFormat="1">
      <c r="A66" s="183" t="s">
        <v>1409</v>
      </c>
      <c r="B66" s="262"/>
      <c r="C66" s="262"/>
      <c r="D66" s="262"/>
      <c r="E66" s="129"/>
      <c r="F66" s="2778"/>
    </row>
    <row r="67" spans="1:6" s="78" customFormat="1">
      <c r="A67" s="174">
        <v>22</v>
      </c>
      <c r="B67" s="175"/>
      <c r="C67" s="176"/>
      <c r="D67" s="186"/>
      <c r="E67" s="186"/>
      <c r="F67" s="2369" t="s">
        <v>3253</v>
      </c>
    </row>
    <row r="68" spans="1:6" s="78" customFormat="1">
      <c r="A68" s="231" t="s">
        <v>1931</v>
      </c>
      <c r="B68" s="76"/>
      <c r="C68" s="76"/>
      <c r="D68" s="76"/>
      <c r="E68" s="76"/>
      <c r="F68" s="252"/>
    </row>
    <row r="69" spans="1:6" s="78" customFormat="1">
      <c r="A69" s="2421" t="s">
        <v>351</v>
      </c>
      <c r="B69" s="2756"/>
      <c r="C69" s="2756"/>
      <c r="D69" s="2756"/>
      <c r="E69" s="2756"/>
      <c r="F69" s="2757"/>
    </row>
    <row r="70" spans="1:6" s="78" customFormat="1">
      <c r="A70" s="165"/>
      <c r="B70" s="2779"/>
      <c r="C70" s="2779"/>
      <c r="D70" s="2779"/>
      <c r="E70" s="56"/>
      <c r="F70" s="166"/>
    </row>
    <row r="71" spans="1:6" s="78" customFormat="1">
      <c r="A71" s="168" t="s">
        <v>1932</v>
      </c>
      <c r="B71" s="2756"/>
      <c r="C71" s="2756"/>
      <c r="D71" s="2756"/>
      <c r="E71" s="62"/>
      <c r="F71" s="2757"/>
    </row>
    <row r="72" spans="1:6" s="78" customFormat="1">
      <c r="A72" s="168"/>
      <c r="B72" s="2756"/>
      <c r="C72" s="2756"/>
      <c r="D72" s="2756"/>
      <c r="E72" s="62"/>
      <c r="F72" s="2757"/>
    </row>
    <row r="73" spans="1:6" s="78" customFormat="1">
      <c r="A73" s="141" t="s">
        <v>328</v>
      </c>
      <c r="B73" s="57" t="s">
        <v>352</v>
      </c>
      <c r="C73" s="57" t="s">
        <v>890</v>
      </c>
      <c r="D73" s="57" t="s">
        <v>891</v>
      </c>
      <c r="E73" s="57" t="s">
        <v>892</v>
      </c>
      <c r="F73" s="142" t="s">
        <v>328</v>
      </c>
    </row>
    <row r="74" spans="1:6" s="78" customFormat="1" ht="12" thickBot="1">
      <c r="A74" s="146" t="s">
        <v>333</v>
      </c>
      <c r="B74" s="60" t="s">
        <v>355</v>
      </c>
      <c r="C74" s="60" t="s">
        <v>338</v>
      </c>
      <c r="D74" s="60" t="s">
        <v>339</v>
      </c>
      <c r="E74" s="60" t="s">
        <v>340</v>
      </c>
      <c r="F74" s="144" t="s">
        <v>333</v>
      </c>
    </row>
    <row r="75" spans="1:6" s="78" customFormat="1">
      <c r="A75" s="2758">
        <v>30</v>
      </c>
      <c r="B75" s="2780"/>
      <c r="C75" s="35" t="s">
        <v>1933</v>
      </c>
      <c r="D75" s="2759"/>
      <c r="E75" s="2763"/>
      <c r="F75" s="2781">
        <f t="shared" ref="F75:F81" si="1">+A75</f>
        <v>30</v>
      </c>
    </row>
    <row r="76" spans="1:6" s="78" customFormat="1">
      <c r="A76" s="2758">
        <v>31</v>
      </c>
      <c r="B76" s="2780"/>
      <c r="C76" s="35" t="s">
        <v>1934</v>
      </c>
      <c r="D76" s="2762">
        <v>-62234</v>
      </c>
      <c r="E76" s="2763">
        <v>-56550</v>
      </c>
      <c r="F76" s="2782">
        <f t="shared" si="1"/>
        <v>31</v>
      </c>
    </row>
    <row r="77" spans="1:6" s="78" customFormat="1">
      <c r="A77" s="2758">
        <v>32</v>
      </c>
      <c r="B77" s="2780"/>
      <c r="C77" s="35" t="s">
        <v>1935</v>
      </c>
      <c r="D77" s="2762"/>
      <c r="E77" s="2763"/>
      <c r="F77" s="2782">
        <f t="shared" si="1"/>
        <v>32</v>
      </c>
    </row>
    <row r="78" spans="1:6" s="78" customFormat="1">
      <c r="A78" s="2758">
        <v>33</v>
      </c>
      <c r="B78" s="2780"/>
      <c r="C78" s="35" t="s">
        <v>1936</v>
      </c>
      <c r="D78" s="2762"/>
      <c r="E78" s="2763"/>
      <c r="F78" s="2782">
        <f t="shared" si="1"/>
        <v>33</v>
      </c>
    </row>
    <row r="79" spans="1:6" s="78" customFormat="1">
      <c r="A79" s="2758">
        <v>34</v>
      </c>
      <c r="B79" s="2780"/>
      <c r="C79" s="35" t="s">
        <v>1937</v>
      </c>
      <c r="D79" s="2762"/>
      <c r="E79" s="2763"/>
      <c r="F79" s="2782">
        <f t="shared" si="1"/>
        <v>34</v>
      </c>
    </row>
    <row r="80" spans="1:6" s="78" customFormat="1">
      <c r="A80" s="2758">
        <v>35</v>
      </c>
      <c r="B80" s="2780"/>
      <c r="C80" s="35" t="s">
        <v>900</v>
      </c>
      <c r="D80" s="2762">
        <v>-5805989</v>
      </c>
      <c r="E80" s="2763">
        <v>-5255498</v>
      </c>
      <c r="F80" s="2782">
        <f t="shared" si="1"/>
        <v>35</v>
      </c>
    </row>
    <row r="81" spans="1:6" s="78" customFormat="1">
      <c r="A81" s="2758">
        <v>36</v>
      </c>
      <c r="B81" s="2780"/>
      <c r="C81" s="35" t="s">
        <v>1938</v>
      </c>
      <c r="D81" s="2762">
        <f>SUM(D75:D80)</f>
        <v>-5868223</v>
      </c>
      <c r="E81" s="2763">
        <f>SUM(E75:E80)</f>
        <v>-5312048</v>
      </c>
      <c r="F81" s="2782">
        <f t="shared" si="1"/>
        <v>36</v>
      </c>
    </row>
    <row r="82" spans="1:6" s="78" customFormat="1">
      <c r="A82" s="141">
        <v>37</v>
      </c>
      <c r="B82" s="11"/>
      <c r="C82" s="11" t="s">
        <v>1939</v>
      </c>
      <c r="D82" s="2767"/>
      <c r="E82" s="2768"/>
      <c r="F82" s="2783">
        <v>37</v>
      </c>
    </row>
    <row r="83" spans="1:6" s="78" customFormat="1">
      <c r="A83" s="146"/>
      <c r="B83" s="22"/>
      <c r="C83" s="22" t="s">
        <v>1940</v>
      </c>
      <c r="D83" s="2769">
        <f>SUM(D51,D64,D81)</f>
        <v>33477</v>
      </c>
      <c r="E83" s="2770">
        <f>SUM(E51,E64,E81)</f>
        <v>-38980</v>
      </c>
      <c r="F83" s="2784"/>
    </row>
    <row r="84" spans="1:6" s="78" customFormat="1">
      <c r="A84" s="2758">
        <v>38</v>
      </c>
      <c r="B84" s="2780"/>
      <c r="C84" s="35" t="s">
        <v>1941</v>
      </c>
      <c r="D84" s="2762">
        <v>507826</v>
      </c>
      <c r="E84" s="2763">
        <v>546806</v>
      </c>
      <c r="F84" s="2782">
        <f>+A84</f>
        <v>38</v>
      </c>
    </row>
    <row r="85" spans="1:6" s="78" customFormat="1">
      <c r="A85" s="2758">
        <v>39</v>
      </c>
      <c r="B85" s="2780"/>
      <c r="C85" s="35" t="s">
        <v>1942</v>
      </c>
      <c r="D85" s="2762">
        <f>SUM(D83:D84)</f>
        <v>541303</v>
      </c>
      <c r="E85" s="2763">
        <f>SUM(E83:E84)</f>
        <v>507826</v>
      </c>
      <c r="F85" s="2783">
        <f>+A85</f>
        <v>39</v>
      </c>
    </row>
    <row r="86" spans="1:6" s="78" customFormat="1">
      <c r="A86" s="143"/>
      <c r="B86" s="2785"/>
      <c r="C86" s="16"/>
      <c r="D86" s="2786"/>
      <c r="E86" s="2787"/>
      <c r="F86" s="2788"/>
    </row>
    <row r="87" spans="1:6" s="78" customFormat="1">
      <c r="A87" s="143"/>
      <c r="B87" s="2785"/>
      <c r="C87" s="16" t="s">
        <v>1943</v>
      </c>
      <c r="D87" s="2786"/>
      <c r="E87" s="2787"/>
      <c r="F87" s="2789"/>
    </row>
    <row r="88" spans="1:6" s="78" customFormat="1">
      <c r="A88" s="143"/>
      <c r="B88" s="2785"/>
      <c r="C88" s="16" t="s">
        <v>1944</v>
      </c>
      <c r="D88" s="2786"/>
      <c r="E88" s="2787"/>
      <c r="F88" s="2789"/>
    </row>
    <row r="89" spans="1:6" s="78" customFormat="1">
      <c r="A89" s="143"/>
      <c r="B89" s="2785"/>
      <c r="C89" s="2785"/>
      <c r="D89" s="2786"/>
      <c r="E89" s="2787"/>
      <c r="F89" s="2789"/>
    </row>
    <row r="90" spans="1:6" s="78" customFormat="1">
      <c r="A90" s="146">
        <v>40</v>
      </c>
      <c r="B90" s="2790"/>
      <c r="C90" s="22" t="s">
        <v>1945</v>
      </c>
      <c r="D90" s="2791">
        <v>3695</v>
      </c>
      <c r="E90" s="2792">
        <v>857</v>
      </c>
      <c r="F90" s="2504">
        <f>+A90</f>
        <v>40</v>
      </c>
    </row>
    <row r="91" spans="1:6" s="78" customFormat="1" ht="12" thickBot="1">
      <c r="A91" s="2758">
        <v>41</v>
      </c>
      <c r="B91" s="2780"/>
      <c r="C91" s="35" t="s">
        <v>1946</v>
      </c>
      <c r="D91" s="2793">
        <v>2053575</v>
      </c>
      <c r="E91" s="2794">
        <v>1870795</v>
      </c>
      <c r="F91" s="2504">
        <f>+A91</f>
        <v>41</v>
      </c>
    </row>
    <row r="92" spans="1:6" s="78" customFormat="1">
      <c r="A92" s="234"/>
      <c r="B92" s="2795"/>
      <c r="C92" s="2795"/>
      <c r="D92" s="2795"/>
      <c r="E92" s="2795"/>
      <c r="F92" s="2796"/>
    </row>
    <row r="93" spans="1:6" s="78" customFormat="1">
      <c r="A93" s="236"/>
      <c r="B93" s="2797"/>
      <c r="C93" s="2797"/>
      <c r="D93" s="2797"/>
      <c r="E93" s="2797"/>
      <c r="F93" s="2796"/>
    </row>
    <row r="94" spans="1:6" s="78" customFormat="1">
      <c r="A94" s="164" t="s">
        <v>1947</v>
      </c>
      <c r="B94" s="139"/>
      <c r="C94" s="2797"/>
      <c r="D94" s="53"/>
      <c r="E94" s="2797"/>
      <c r="F94" s="2796"/>
    </row>
    <row r="95" spans="1:6" s="78" customFormat="1">
      <c r="A95" s="236"/>
      <c r="B95" s="139"/>
      <c r="C95" s="2797"/>
      <c r="D95" s="53"/>
      <c r="E95" s="2797"/>
      <c r="F95" s="2796"/>
    </row>
    <row r="96" spans="1:6" s="78" customFormat="1">
      <c r="A96" s="2798" t="s">
        <v>349</v>
      </c>
      <c r="B96" s="62"/>
      <c r="C96" s="2756"/>
      <c r="D96" s="62"/>
      <c r="E96" s="2756"/>
      <c r="F96" s="2757"/>
    </row>
    <row r="97" spans="1:6">
      <c r="A97" s="236"/>
      <c r="B97" s="139"/>
      <c r="C97" s="2797"/>
      <c r="D97" s="53"/>
      <c r="E97" s="2797"/>
      <c r="F97" s="2796"/>
    </row>
    <row r="98" spans="1:6">
      <c r="A98" s="236"/>
      <c r="B98" s="139"/>
      <c r="C98" s="2797"/>
      <c r="D98" s="53"/>
      <c r="E98" s="2797"/>
      <c r="F98" s="2796"/>
    </row>
    <row r="99" spans="1:6">
      <c r="A99" s="236"/>
      <c r="B99" s="139"/>
      <c r="C99" s="2797"/>
      <c r="D99" s="53"/>
      <c r="E99" s="2797"/>
      <c r="F99" s="2796"/>
    </row>
    <row r="100" spans="1:6">
      <c r="A100" s="236"/>
      <c r="B100" s="139"/>
      <c r="C100" s="2797"/>
      <c r="D100" s="53"/>
      <c r="E100" s="2797"/>
      <c r="F100" s="2796"/>
    </row>
    <row r="101" spans="1:6">
      <c r="A101" s="236"/>
      <c r="B101" s="139"/>
      <c r="C101" s="2797"/>
      <c r="D101" s="53"/>
      <c r="E101" s="2797"/>
      <c r="F101" s="2796"/>
    </row>
    <row r="102" spans="1:6">
      <c r="A102" s="236"/>
      <c r="B102" s="139"/>
      <c r="C102" s="2797"/>
      <c r="D102" s="53"/>
      <c r="E102" s="2797"/>
      <c r="F102" s="2796"/>
    </row>
    <row r="103" spans="1:6">
      <c r="A103" s="236"/>
      <c r="B103" s="139"/>
      <c r="C103" s="2797"/>
      <c r="D103" s="53"/>
      <c r="E103" s="2797"/>
      <c r="F103" s="2796"/>
    </row>
    <row r="104" spans="1:6">
      <c r="A104" s="236"/>
      <c r="B104" s="139"/>
      <c r="C104" s="2797"/>
      <c r="D104" s="53"/>
      <c r="E104" s="2797"/>
      <c r="F104" s="2796"/>
    </row>
    <row r="105" spans="1:6">
      <c r="A105" s="236"/>
      <c r="B105" s="139"/>
      <c r="C105" s="2797"/>
      <c r="D105" s="53"/>
      <c r="E105" s="2797"/>
      <c r="F105" s="2796"/>
    </row>
    <row r="106" spans="1:6">
      <c r="A106" s="236"/>
      <c r="B106" s="139"/>
      <c r="C106" s="2797"/>
      <c r="D106" s="53"/>
      <c r="E106" s="2797"/>
      <c r="F106" s="2796"/>
    </row>
    <row r="107" spans="1:6">
      <c r="A107" s="236"/>
      <c r="B107" s="139"/>
      <c r="C107" s="2797"/>
      <c r="D107" s="53"/>
      <c r="E107" s="2797"/>
      <c r="F107" s="2796"/>
    </row>
    <row r="108" spans="1:6">
      <c r="A108" s="236"/>
      <c r="B108" s="139"/>
      <c r="C108" s="2797"/>
      <c r="D108" s="53"/>
      <c r="E108" s="2797"/>
      <c r="F108" s="2796"/>
    </row>
    <row r="109" spans="1:6">
      <c r="A109" s="236"/>
      <c r="B109" s="139"/>
      <c r="C109" s="2797"/>
      <c r="D109" s="53"/>
      <c r="E109" s="2797"/>
      <c r="F109" s="2796"/>
    </row>
    <row r="110" spans="1:6">
      <c r="A110" s="236"/>
      <c r="B110" s="139"/>
      <c r="C110" s="2797"/>
      <c r="D110" s="53"/>
      <c r="E110" s="2797"/>
      <c r="F110" s="2796"/>
    </row>
    <row r="111" spans="1:6">
      <c r="A111" s="236"/>
      <c r="B111" s="139"/>
      <c r="C111" s="2797"/>
      <c r="D111" s="53"/>
      <c r="E111" s="2797"/>
      <c r="F111" s="2796"/>
    </row>
    <row r="112" spans="1:6">
      <c r="A112" s="236"/>
      <c r="B112" s="139"/>
      <c r="C112" s="2797"/>
      <c r="D112" s="53"/>
      <c r="E112" s="2797"/>
      <c r="F112" s="2796"/>
    </row>
    <row r="113" spans="1:6">
      <c r="A113" s="236"/>
      <c r="B113" s="139"/>
      <c r="C113" s="2797"/>
      <c r="D113" s="53"/>
      <c r="E113" s="2797"/>
      <c r="F113" s="2796"/>
    </row>
    <row r="114" spans="1:6">
      <c r="A114" s="236"/>
      <c r="B114" s="139"/>
      <c r="C114" s="2797"/>
      <c r="D114" s="53"/>
      <c r="E114" s="2797"/>
      <c r="F114" s="2796"/>
    </row>
    <row r="115" spans="1:6">
      <c r="A115" s="236"/>
      <c r="B115" s="139"/>
      <c r="C115" s="2797"/>
      <c r="D115" s="53"/>
      <c r="E115" s="2797"/>
      <c r="F115" s="2796"/>
    </row>
    <row r="116" spans="1:6">
      <c r="A116" s="236"/>
      <c r="B116" s="139"/>
      <c r="C116" s="2797"/>
      <c r="D116" s="53"/>
      <c r="E116" s="2797"/>
      <c r="F116" s="2796"/>
    </row>
    <row r="117" spans="1:6">
      <c r="A117" s="236"/>
      <c r="B117" s="139"/>
      <c r="C117" s="2797"/>
      <c r="D117" s="53"/>
      <c r="E117" s="2797"/>
      <c r="F117" s="2796"/>
    </row>
    <row r="118" spans="1:6">
      <c r="A118" s="236"/>
      <c r="B118" s="139"/>
      <c r="C118" s="2797"/>
      <c r="D118" s="53"/>
      <c r="E118" s="2797"/>
      <c r="F118" s="2796"/>
    </row>
    <row r="119" spans="1:6">
      <c r="A119" s="236"/>
      <c r="B119" s="139"/>
      <c r="C119" s="2797"/>
      <c r="D119" s="53"/>
      <c r="E119" s="2797"/>
      <c r="F119" s="2796"/>
    </row>
    <row r="120" spans="1:6">
      <c r="A120" s="236"/>
      <c r="B120" s="139"/>
      <c r="C120" s="2797"/>
      <c r="D120" s="53"/>
      <c r="E120" s="2797"/>
      <c r="F120" s="2796"/>
    </row>
    <row r="121" spans="1:6">
      <c r="A121" s="236"/>
      <c r="B121" s="139"/>
      <c r="C121" s="2797"/>
      <c r="D121" s="53"/>
      <c r="E121" s="2797"/>
      <c r="F121" s="2796"/>
    </row>
    <row r="122" spans="1:6">
      <c r="A122" s="236"/>
      <c r="B122" s="139"/>
      <c r="C122" s="2797"/>
      <c r="D122" s="53"/>
      <c r="E122" s="2797"/>
      <c r="F122" s="2796"/>
    </row>
    <row r="123" spans="1:6">
      <c r="A123" s="236"/>
      <c r="B123" s="139"/>
      <c r="C123" s="2797"/>
      <c r="D123" s="53"/>
      <c r="E123" s="2797"/>
      <c r="F123" s="2796"/>
    </row>
    <row r="124" spans="1:6">
      <c r="A124" s="236"/>
      <c r="B124" s="139"/>
      <c r="C124" s="2797"/>
      <c r="D124" s="53"/>
      <c r="E124" s="2797"/>
      <c r="F124" s="2796"/>
    </row>
    <row r="125" spans="1:6">
      <c r="A125" s="236"/>
      <c r="B125" s="139"/>
      <c r="C125" s="2797"/>
      <c r="D125" s="53"/>
      <c r="E125" s="2797"/>
      <c r="F125" s="2796"/>
    </row>
    <row r="126" spans="1:6">
      <c r="A126" s="165"/>
      <c r="B126" s="55"/>
      <c r="C126" s="2779"/>
      <c r="D126" s="56"/>
      <c r="E126" s="2779"/>
      <c r="F126" s="2799"/>
    </row>
    <row r="127" spans="1:6" s="78" customFormat="1">
      <c r="A127" s="2566"/>
      <c r="B127" s="2800"/>
      <c r="C127" s="262"/>
      <c r="D127" s="129"/>
      <c r="E127" s="262"/>
      <c r="F127" s="187" t="s">
        <v>1409</v>
      </c>
    </row>
  </sheetData>
  <phoneticPr fontId="0" type="noConversion"/>
  <pageMargins left="0.7" right="0.7" top="0.75" bottom="0.75" header="0.3" footer="0.3"/>
  <pageSetup scale="99" orientation="portrait" r:id="rId1"/>
  <headerFooter alignWithMargins="0"/>
  <rowBreaks count="1" manualBreakCount="1">
    <brk id="66" max="16383" man="1"/>
  </row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dimension ref="A1:E123"/>
  <sheetViews>
    <sheetView showGridLines="0" view="pageBreakPreview" topLeftCell="A91" zoomScaleNormal="100" zoomScaleSheetLayoutView="100" workbookViewId="0">
      <selection activeCell="G13" sqref="G13"/>
    </sheetView>
  </sheetViews>
  <sheetFormatPr defaultRowHeight="11.25"/>
  <cols>
    <col min="1" max="1" width="4.6640625" customWidth="1"/>
    <col min="2" max="2" width="46.33203125" customWidth="1"/>
    <col min="3" max="3" width="45.5" customWidth="1"/>
    <col min="4" max="4" width="12.6640625" customWidth="1"/>
    <col min="5" max="5" width="5.5" customWidth="1"/>
  </cols>
  <sheetData>
    <row r="1" spans="1:5">
      <c r="A1" s="174" t="s">
        <v>3253</v>
      </c>
      <c r="B1" s="175"/>
      <c r="C1" s="263"/>
      <c r="D1" s="264"/>
      <c r="E1" s="351">
        <v>23</v>
      </c>
    </row>
    <row r="2" spans="1:5">
      <c r="A2" s="231" t="s">
        <v>1948</v>
      </c>
      <c r="B2" s="2801"/>
      <c r="C2" s="76"/>
      <c r="D2" s="76"/>
      <c r="E2" s="252"/>
    </row>
    <row r="3" spans="1:5">
      <c r="A3" s="2421" t="s">
        <v>351</v>
      </c>
      <c r="B3" s="253"/>
      <c r="C3" s="2756"/>
      <c r="D3" s="2756"/>
      <c r="E3" s="2757"/>
    </row>
    <row r="4" spans="1:5">
      <c r="A4" s="236"/>
      <c r="B4" s="2797"/>
      <c r="C4" s="2797"/>
      <c r="D4" s="2797"/>
      <c r="E4" s="2796"/>
    </row>
    <row r="5" spans="1:5">
      <c r="A5" s="2802">
        <v>1</v>
      </c>
      <c r="B5" s="53" t="s">
        <v>1949</v>
      </c>
      <c r="C5" s="53"/>
      <c r="D5" s="53"/>
      <c r="E5" s="161"/>
    </row>
    <row r="6" spans="1:5">
      <c r="A6" s="236"/>
      <c r="B6" s="53"/>
      <c r="C6" s="53"/>
      <c r="D6" s="53"/>
      <c r="E6" s="161"/>
    </row>
    <row r="7" spans="1:5">
      <c r="A7" s="2802">
        <v>2</v>
      </c>
      <c r="B7" s="53" t="s">
        <v>1950</v>
      </c>
      <c r="C7" s="53"/>
      <c r="D7" s="53"/>
      <c r="E7" s="161"/>
    </row>
    <row r="8" spans="1:5">
      <c r="A8" s="2802"/>
      <c r="B8" s="53"/>
      <c r="C8" s="53"/>
      <c r="D8" s="53"/>
      <c r="E8" s="161"/>
    </row>
    <row r="9" spans="1:5">
      <c r="A9" s="141" t="s">
        <v>328</v>
      </c>
      <c r="B9" s="2563" t="s">
        <v>749</v>
      </c>
      <c r="C9" s="2563" t="s">
        <v>1951</v>
      </c>
      <c r="D9" s="2563" t="s">
        <v>1952</v>
      </c>
      <c r="E9" s="142" t="s">
        <v>328</v>
      </c>
    </row>
    <row r="10" spans="1:5" ht="12" thickBot="1">
      <c r="A10" s="146" t="s">
        <v>333</v>
      </c>
      <c r="B10" s="2565" t="s">
        <v>338</v>
      </c>
      <c r="C10" s="65"/>
      <c r="D10" s="2565" t="s">
        <v>339</v>
      </c>
      <c r="E10" s="147" t="s">
        <v>333</v>
      </c>
    </row>
    <row r="11" spans="1:5">
      <c r="A11" s="143"/>
      <c r="B11" s="73" t="s">
        <v>1953</v>
      </c>
      <c r="C11" s="64"/>
      <c r="D11" s="2803"/>
      <c r="E11" s="161"/>
    </row>
    <row r="12" spans="1:5">
      <c r="A12" s="146">
        <v>1</v>
      </c>
      <c r="B12" s="65" t="s">
        <v>1954</v>
      </c>
      <c r="C12" s="65" t="s">
        <v>1955</v>
      </c>
      <c r="D12" s="2769">
        <v>37971</v>
      </c>
      <c r="E12" s="147">
        <v>1</v>
      </c>
    </row>
    <row r="13" spans="1:5">
      <c r="A13" s="146">
        <v>2</v>
      </c>
      <c r="B13" s="65" t="s">
        <v>1956</v>
      </c>
      <c r="C13" s="65" t="s">
        <v>1957</v>
      </c>
      <c r="D13" s="2769">
        <v>990833</v>
      </c>
      <c r="E13" s="147">
        <v>2</v>
      </c>
    </row>
    <row r="14" spans="1:5">
      <c r="A14" s="146">
        <v>3</v>
      </c>
      <c r="B14" s="65" t="s">
        <v>1958</v>
      </c>
      <c r="C14" s="65" t="s">
        <v>1959</v>
      </c>
      <c r="D14" s="2769">
        <v>112537</v>
      </c>
      <c r="E14" s="147">
        <v>3</v>
      </c>
    </row>
    <row r="15" spans="1:5">
      <c r="A15" s="146">
        <v>4</v>
      </c>
      <c r="B15" s="65" t="s">
        <v>1960</v>
      </c>
      <c r="C15" s="65" t="s">
        <v>1961</v>
      </c>
      <c r="D15" s="2769">
        <f>SUM(D12:D14)</f>
        <v>1141341</v>
      </c>
      <c r="E15" s="147">
        <v>4</v>
      </c>
    </row>
    <row r="16" spans="1:5">
      <c r="A16" s="143"/>
      <c r="B16" s="73" t="s">
        <v>1962</v>
      </c>
      <c r="C16" s="64"/>
      <c r="D16" s="2804"/>
      <c r="E16" s="144"/>
    </row>
    <row r="17" spans="1:5">
      <c r="A17" s="146">
        <v>5</v>
      </c>
      <c r="B17" s="65" t="s">
        <v>1963</v>
      </c>
      <c r="C17" s="65" t="s">
        <v>1964</v>
      </c>
      <c r="D17" s="2769">
        <v>23746977</v>
      </c>
      <c r="E17" s="147">
        <v>5</v>
      </c>
    </row>
    <row r="18" spans="1:5">
      <c r="A18" s="146">
        <v>6</v>
      </c>
      <c r="B18" s="65" t="s">
        <v>1965</v>
      </c>
      <c r="C18" s="65" t="s">
        <v>1966</v>
      </c>
      <c r="D18" s="2769">
        <v>242697</v>
      </c>
      <c r="E18" s="147">
        <v>6</v>
      </c>
    </row>
    <row r="19" spans="1:5">
      <c r="A19" s="146">
        <v>7</v>
      </c>
      <c r="B19" s="65" t="s">
        <v>1967</v>
      </c>
      <c r="C19" s="65" t="s">
        <v>1968</v>
      </c>
      <c r="D19" s="2769">
        <f>SUM(D17:D18)</f>
        <v>23989674</v>
      </c>
      <c r="E19" s="147">
        <v>7</v>
      </c>
    </row>
    <row r="20" spans="1:5">
      <c r="A20" s="146">
        <v>8</v>
      </c>
      <c r="B20" s="65" t="s">
        <v>1969</v>
      </c>
      <c r="C20" s="65" t="s">
        <v>1970</v>
      </c>
      <c r="D20" s="2769">
        <v>66638</v>
      </c>
      <c r="E20" s="147">
        <v>8</v>
      </c>
    </row>
    <row r="21" spans="1:5">
      <c r="A21" s="143">
        <v>9</v>
      </c>
      <c r="B21" s="64" t="s">
        <v>1971</v>
      </c>
      <c r="C21" s="64"/>
      <c r="D21" s="2804"/>
      <c r="E21" s="144">
        <v>9</v>
      </c>
    </row>
    <row r="22" spans="1:5">
      <c r="A22" s="146"/>
      <c r="B22" s="65" t="s">
        <v>1972</v>
      </c>
      <c r="C22" s="65" t="s">
        <v>1973</v>
      </c>
      <c r="D22" s="2769">
        <v>17</v>
      </c>
      <c r="E22" s="147"/>
    </row>
    <row r="23" spans="1:5">
      <c r="A23" s="146">
        <v>10</v>
      </c>
      <c r="B23" s="65" t="s">
        <v>1974</v>
      </c>
      <c r="C23" s="65" t="s">
        <v>1975</v>
      </c>
      <c r="D23" s="2769">
        <v>32</v>
      </c>
      <c r="E23" s="147">
        <v>10</v>
      </c>
    </row>
    <row r="24" spans="1:5">
      <c r="A24" s="143"/>
      <c r="B24" s="73" t="s">
        <v>1976</v>
      </c>
      <c r="C24" s="64"/>
      <c r="D24" s="2804"/>
      <c r="E24" s="144"/>
    </row>
    <row r="25" spans="1:5">
      <c r="A25" s="146">
        <v>11</v>
      </c>
      <c r="B25" s="65" t="s">
        <v>1977</v>
      </c>
      <c r="C25" s="65" t="s">
        <v>2789</v>
      </c>
      <c r="D25" s="2769">
        <v>13391</v>
      </c>
      <c r="E25" s="147">
        <v>11</v>
      </c>
    </row>
    <row r="26" spans="1:5">
      <c r="A26" s="146">
        <v>12</v>
      </c>
      <c r="B26" s="65" t="s">
        <v>1978</v>
      </c>
      <c r="C26" s="65" t="s">
        <v>1959</v>
      </c>
      <c r="D26" s="2769">
        <v>186905</v>
      </c>
      <c r="E26" s="147">
        <v>12</v>
      </c>
    </row>
    <row r="27" spans="1:5">
      <c r="A27" s="146">
        <v>13</v>
      </c>
      <c r="B27" s="65" t="s">
        <v>1979</v>
      </c>
      <c r="C27" s="65" t="s">
        <v>1959</v>
      </c>
      <c r="D27" s="2769">
        <v>339186</v>
      </c>
      <c r="E27" s="147">
        <v>13</v>
      </c>
    </row>
    <row r="28" spans="1:5">
      <c r="A28" s="146">
        <v>14</v>
      </c>
      <c r="B28" s="65" t="s">
        <v>1980</v>
      </c>
      <c r="C28" s="65" t="s">
        <v>1959</v>
      </c>
      <c r="D28" s="2769">
        <v>421443</v>
      </c>
      <c r="E28" s="147">
        <v>14</v>
      </c>
    </row>
    <row r="29" spans="1:5">
      <c r="A29" s="146">
        <v>15</v>
      </c>
      <c r="B29" s="65" t="s">
        <v>1981</v>
      </c>
      <c r="C29" s="65" t="s">
        <v>1982</v>
      </c>
      <c r="D29" s="2769">
        <f>SUM(D25:D28)</f>
        <v>960925</v>
      </c>
      <c r="E29" s="147">
        <v>15</v>
      </c>
    </row>
    <row r="30" spans="1:5">
      <c r="A30" s="143"/>
      <c r="B30" s="73" t="s">
        <v>1983</v>
      </c>
      <c r="C30" s="64"/>
      <c r="D30" s="2804"/>
      <c r="E30" s="144"/>
    </row>
    <row r="31" spans="1:5">
      <c r="A31" s="146">
        <v>16</v>
      </c>
      <c r="B31" s="65" t="s">
        <v>1984</v>
      </c>
      <c r="C31" s="65" t="s">
        <v>1985</v>
      </c>
      <c r="D31" s="2769">
        <v>16332425</v>
      </c>
      <c r="E31" s="147">
        <v>16</v>
      </c>
    </row>
    <row r="32" spans="1:5">
      <c r="A32" s="2758">
        <v>17</v>
      </c>
      <c r="B32" s="2805" t="s">
        <v>1986</v>
      </c>
      <c r="C32" s="2806" t="s">
        <v>2197</v>
      </c>
      <c r="D32" s="2762">
        <v>2614048</v>
      </c>
      <c r="E32" s="2807">
        <v>17</v>
      </c>
    </row>
    <row r="33" spans="1:5">
      <c r="A33" s="146">
        <v>18</v>
      </c>
      <c r="B33" s="65" t="s">
        <v>1987</v>
      </c>
      <c r="C33" s="65" t="s">
        <v>1988</v>
      </c>
      <c r="D33" s="2769">
        <f>D31+D18-D32</f>
        <v>13961074</v>
      </c>
      <c r="E33" s="147">
        <v>18</v>
      </c>
    </row>
    <row r="34" spans="1:5">
      <c r="A34" s="146">
        <v>19</v>
      </c>
      <c r="B34" s="65" t="s">
        <v>1989</v>
      </c>
      <c r="C34" s="65" t="s">
        <v>1990</v>
      </c>
      <c r="D34" s="2769">
        <v>38781</v>
      </c>
      <c r="E34" s="147">
        <v>19</v>
      </c>
    </row>
    <row r="35" spans="1:5">
      <c r="A35" s="143">
        <v>20</v>
      </c>
      <c r="B35" s="64" t="s">
        <v>920</v>
      </c>
      <c r="C35" s="2808"/>
      <c r="D35" s="2804"/>
      <c r="E35" s="144">
        <v>20</v>
      </c>
    </row>
    <row r="36" spans="1:5">
      <c r="A36" s="146"/>
      <c r="B36" s="65" t="s">
        <v>921</v>
      </c>
      <c r="C36" s="65" t="s">
        <v>922</v>
      </c>
      <c r="D36" s="2769">
        <v>25</v>
      </c>
      <c r="E36" s="147"/>
    </row>
    <row r="37" spans="1:5">
      <c r="A37" s="146">
        <v>21</v>
      </c>
      <c r="B37" s="65" t="s">
        <v>923</v>
      </c>
      <c r="C37" s="65" t="s">
        <v>924</v>
      </c>
      <c r="D37" s="2769">
        <v>7</v>
      </c>
      <c r="E37" s="147">
        <v>21</v>
      </c>
    </row>
    <row r="38" spans="1:5">
      <c r="A38" s="146">
        <v>22</v>
      </c>
      <c r="B38" s="65" t="s">
        <v>925</v>
      </c>
      <c r="C38" s="65" t="s">
        <v>926</v>
      </c>
      <c r="D38" s="2769">
        <v>271467</v>
      </c>
      <c r="E38" s="147">
        <v>22</v>
      </c>
    </row>
    <row r="39" spans="1:5">
      <c r="A39" s="146">
        <v>23</v>
      </c>
      <c r="B39" s="65" t="s">
        <v>927</v>
      </c>
      <c r="C39" s="65" t="s">
        <v>928</v>
      </c>
      <c r="D39" s="2769">
        <v>541303</v>
      </c>
      <c r="E39" s="147">
        <v>23</v>
      </c>
    </row>
    <row r="40" spans="1:5">
      <c r="A40" s="146">
        <v>24</v>
      </c>
      <c r="B40" s="65" t="s">
        <v>929</v>
      </c>
      <c r="C40" s="65" t="s">
        <v>930</v>
      </c>
      <c r="D40" s="2769">
        <v>271467</v>
      </c>
      <c r="E40" s="147">
        <v>24</v>
      </c>
    </row>
    <row r="41" spans="1:5">
      <c r="A41" s="143"/>
      <c r="B41" s="73" t="s">
        <v>931</v>
      </c>
      <c r="C41" s="64"/>
      <c r="D41" s="2804"/>
      <c r="E41" s="144"/>
    </row>
    <row r="42" spans="1:5">
      <c r="A42" s="146">
        <v>25</v>
      </c>
      <c r="B42" s="65" t="s">
        <v>932</v>
      </c>
      <c r="C42" s="65" t="s">
        <v>1959</v>
      </c>
      <c r="D42" s="2769">
        <v>1063415</v>
      </c>
      <c r="E42" s="147">
        <v>25</v>
      </c>
    </row>
    <row r="43" spans="1:5">
      <c r="A43" s="146">
        <v>26</v>
      </c>
      <c r="B43" s="65" t="s">
        <v>933</v>
      </c>
      <c r="C43" s="65" t="s">
        <v>1959</v>
      </c>
      <c r="D43" s="2769"/>
      <c r="E43" s="147">
        <v>26</v>
      </c>
    </row>
    <row r="44" spans="1:5">
      <c r="A44" s="143">
        <v>27</v>
      </c>
      <c r="B44" s="64" t="s">
        <v>934</v>
      </c>
      <c r="C44" s="64"/>
      <c r="D44" s="2804"/>
      <c r="E44" s="144">
        <v>27</v>
      </c>
    </row>
    <row r="45" spans="1:5">
      <c r="A45" s="146"/>
      <c r="B45" s="65" t="s">
        <v>935</v>
      </c>
      <c r="C45" s="65" t="s">
        <v>936</v>
      </c>
      <c r="D45" s="2769">
        <v>1063415</v>
      </c>
      <c r="E45" s="147"/>
    </row>
    <row r="46" spans="1:5" ht="12" thickBot="1">
      <c r="A46" s="146">
        <v>28</v>
      </c>
      <c r="B46" s="65" t="s">
        <v>937</v>
      </c>
      <c r="C46" s="65" t="s">
        <v>938</v>
      </c>
      <c r="D46" s="2809">
        <f>SUM(D40,D45)</f>
        <v>1334882</v>
      </c>
      <c r="E46" s="147">
        <v>28</v>
      </c>
    </row>
    <row r="47" spans="1:5">
      <c r="A47" s="236"/>
      <c r="B47" s="53"/>
      <c r="C47" s="53"/>
      <c r="D47" s="53"/>
      <c r="E47" s="161"/>
    </row>
    <row r="48" spans="1:5">
      <c r="A48" s="164" t="s">
        <v>939</v>
      </c>
      <c r="B48" s="53"/>
      <c r="C48" s="53"/>
      <c r="D48" s="53"/>
      <c r="E48" s="161"/>
    </row>
    <row r="49" spans="1:5">
      <c r="A49" s="236"/>
      <c r="B49" s="53"/>
      <c r="C49" s="53"/>
      <c r="D49" s="53"/>
      <c r="E49" s="161"/>
    </row>
    <row r="50" spans="1:5">
      <c r="A50" s="236" t="s">
        <v>940</v>
      </c>
      <c r="B50" s="53" t="s">
        <v>941</v>
      </c>
      <c r="C50" s="53"/>
      <c r="D50" s="53"/>
      <c r="E50" s="161"/>
    </row>
    <row r="51" spans="1:5">
      <c r="A51" s="236"/>
      <c r="B51" s="53"/>
      <c r="C51" s="53"/>
      <c r="D51" s="53"/>
      <c r="E51" s="161"/>
    </row>
    <row r="52" spans="1:5">
      <c r="A52" s="236" t="s">
        <v>942</v>
      </c>
      <c r="B52" s="53" t="s">
        <v>943</v>
      </c>
      <c r="C52" s="53"/>
      <c r="D52" s="53"/>
      <c r="E52" s="161"/>
    </row>
    <row r="53" spans="1:5">
      <c r="A53" s="236"/>
      <c r="B53" s="53" t="s">
        <v>944</v>
      </c>
      <c r="C53" s="53"/>
      <c r="D53" s="53"/>
      <c r="E53" s="161"/>
    </row>
    <row r="54" spans="1:5">
      <c r="A54" s="236"/>
      <c r="B54" s="53" t="s">
        <v>945</v>
      </c>
      <c r="C54" s="53"/>
      <c r="D54" s="53"/>
      <c r="E54" s="161"/>
    </row>
    <row r="55" spans="1:5">
      <c r="A55" s="236"/>
      <c r="B55" s="2797"/>
      <c r="C55" s="2797"/>
      <c r="D55" s="2797"/>
      <c r="E55" s="2796"/>
    </row>
    <row r="56" spans="1:5">
      <c r="A56" s="236" t="s">
        <v>946</v>
      </c>
      <c r="B56" s="53" t="s">
        <v>947</v>
      </c>
      <c r="C56" s="53"/>
      <c r="D56" s="53"/>
      <c r="E56" s="161"/>
    </row>
    <row r="57" spans="1:5">
      <c r="A57" s="236"/>
      <c r="B57" s="2797"/>
      <c r="C57" s="2797"/>
      <c r="D57" s="2797"/>
      <c r="E57" s="2796"/>
    </row>
    <row r="58" spans="1:5">
      <c r="A58" s="236"/>
      <c r="B58" s="2797"/>
      <c r="C58" s="2797"/>
      <c r="D58" s="2797"/>
      <c r="E58" s="2796"/>
    </row>
    <row r="59" spans="1:5">
      <c r="A59" s="236"/>
      <c r="B59" s="2797"/>
      <c r="C59" s="2797"/>
      <c r="D59" s="2797"/>
      <c r="E59" s="2796"/>
    </row>
    <row r="60" spans="1:5" ht="76.5" customHeight="1">
      <c r="A60" s="165"/>
      <c r="B60" s="2779"/>
      <c r="C60" s="2779"/>
      <c r="D60" s="2779"/>
      <c r="E60" s="2799"/>
    </row>
    <row r="61" spans="1:5">
      <c r="A61" s="183" t="s">
        <v>1409</v>
      </c>
      <c r="B61" s="2370"/>
      <c r="C61" s="2370"/>
      <c r="D61" s="2370"/>
      <c r="E61" s="2810"/>
    </row>
    <row r="62" spans="1:5">
      <c r="A62" s="174">
        <v>24</v>
      </c>
      <c r="B62" s="2811"/>
      <c r="C62" s="175"/>
      <c r="D62" s="186"/>
      <c r="E62" s="2371" t="s">
        <v>3253</v>
      </c>
    </row>
    <row r="63" spans="1:5">
      <c r="A63" s="234"/>
      <c r="B63" s="2795"/>
      <c r="C63" s="2795"/>
      <c r="D63" s="2795"/>
      <c r="E63" s="2812"/>
    </row>
    <row r="64" spans="1:5" ht="9.75" customHeight="1">
      <c r="A64" s="2421" t="s">
        <v>349</v>
      </c>
      <c r="B64" s="2756"/>
      <c r="C64" s="2756"/>
      <c r="D64" s="2756"/>
      <c r="E64" s="2757"/>
    </row>
    <row r="65" spans="1:5">
      <c r="A65" s="236"/>
      <c r="B65" s="2797"/>
      <c r="C65" s="2797"/>
      <c r="D65" s="2797"/>
      <c r="E65" s="2796"/>
    </row>
    <row r="66" spans="1:5">
      <c r="A66" s="236"/>
      <c r="B66" s="2797"/>
      <c r="C66" s="2797"/>
      <c r="D66" s="2797"/>
      <c r="E66" s="2796"/>
    </row>
    <row r="67" spans="1:5">
      <c r="A67" s="236"/>
      <c r="B67" s="2797"/>
      <c r="C67" s="2797"/>
      <c r="D67" s="2797"/>
      <c r="E67" s="2796"/>
    </row>
    <row r="68" spans="1:5">
      <c r="A68" s="236"/>
      <c r="B68" s="2797"/>
      <c r="C68" s="2797"/>
      <c r="D68" s="2797"/>
      <c r="E68" s="2796"/>
    </row>
    <row r="69" spans="1:5">
      <c r="A69" s="236"/>
      <c r="B69" s="2797"/>
      <c r="C69" s="2797"/>
      <c r="D69" s="2797"/>
      <c r="E69" s="2796"/>
    </row>
    <row r="70" spans="1:5" ht="11.25" customHeight="1">
      <c r="A70" s="2864" t="s">
        <v>2973</v>
      </c>
      <c r="B70" s="2865"/>
      <c r="C70" s="2865"/>
      <c r="D70" s="2865"/>
      <c r="E70" s="2866"/>
    </row>
    <row r="71" spans="1:5">
      <c r="A71" s="236"/>
      <c r="B71" s="2797"/>
      <c r="C71" s="2797"/>
      <c r="D71" s="2797"/>
      <c r="E71" s="2796"/>
    </row>
    <row r="72" spans="1:5">
      <c r="A72" s="236"/>
      <c r="B72" s="2797"/>
      <c r="C72" s="2797"/>
      <c r="D72" s="2797"/>
      <c r="E72" s="2796"/>
    </row>
    <row r="73" spans="1:5">
      <c r="A73" s="236"/>
      <c r="B73" s="2797"/>
      <c r="C73" s="2797"/>
      <c r="D73" s="2797"/>
      <c r="E73" s="2796"/>
    </row>
    <row r="74" spans="1:5">
      <c r="A74" s="236"/>
      <c r="B74" s="2797"/>
      <c r="C74" s="2797"/>
      <c r="D74" s="2797"/>
      <c r="E74" s="2796"/>
    </row>
    <row r="75" spans="1:5">
      <c r="A75" s="236"/>
      <c r="B75" s="2797"/>
      <c r="C75" s="2797"/>
      <c r="D75" s="2797"/>
      <c r="E75" s="2796"/>
    </row>
    <row r="76" spans="1:5">
      <c r="A76" s="236"/>
      <c r="B76" s="2797"/>
      <c r="C76" s="2797"/>
      <c r="D76" s="2797"/>
      <c r="E76" s="2796"/>
    </row>
    <row r="77" spans="1:5">
      <c r="A77" s="236"/>
      <c r="B77" s="2797"/>
      <c r="C77" s="2797"/>
      <c r="D77" s="2797"/>
      <c r="E77" s="2796"/>
    </row>
    <row r="78" spans="1:5">
      <c r="A78" s="236"/>
      <c r="B78" s="2797"/>
      <c r="C78" s="2797"/>
      <c r="D78" s="2797"/>
      <c r="E78" s="2796"/>
    </row>
    <row r="79" spans="1:5">
      <c r="A79" s="236"/>
      <c r="B79" s="2797"/>
      <c r="C79" s="2797"/>
      <c r="D79" s="2797"/>
      <c r="E79" s="2796"/>
    </row>
    <row r="80" spans="1:5">
      <c r="A80" s="236"/>
      <c r="B80" s="2797"/>
      <c r="C80" s="2797"/>
      <c r="D80" s="2797"/>
      <c r="E80" s="2796"/>
    </row>
    <row r="81" spans="1:5">
      <c r="A81" s="236"/>
      <c r="B81" s="2797"/>
      <c r="C81" s="2797"/>
      <c r="D81" s="2797"/>
      <c r="E81" s="2796"/>
    </row>
    <row r="82" spans="1:5">
      <c r="A82" s="236"/>
      <c r="B82" s="2797"/>
      <c r="C82" s="2797"/>
      <c r="D82" s="2797"/>
      <c r="E82" s="2796"/>
    </row>
    <row r="83" spans="1:5">
      <c r="A83" s="236"/>
      <c r="B83" s="2797"/>
      <c r="C83" s="2797"/>
      <c r="D83" s="2797"/>
      <c r="E83" s="2796"/>
    </row>
    <row r="84" spans="1:5">
      <c r="A84" s="236"/>
      <c r="B84" s="2797"/>
      <c r="C84" s="2797"/>
      <c r="D84" s="2797"/>
      <c r="E84" s="2796"/>
    </row>
    <row r="85" spans="1:5">
      <c r="A85" s="236"/>
      <c r="B85" s="2797"/>
      <c r="C85" s="2797"/>
      <c r="D85" s="2797"/>
      <c r="E85" s="2796"/>
    </row>
    <row r="86" spans="1:5">
      <c r="A86" s="236"/>
      <c r="B86" s="2797"/>
      <c r="C86" s="2797"/>
      <c r="D86" s="2797"/>
      <c r="E86" s="2796"/>
    </row>
    <row r="87" spans="1:5">
      <c r="A87" s="236"/>
      <c r="B87" s="2797"/>
      <c r="C87" s="2797"/>
      <c r="D87" s="2797"/>
      <c r="E87" s="2796"/>
    </row>
    <row r="88" spans="1:5">
      <c r="A88" s="236"/>
      <c r="B88" s="2797"/>
      <c r="C88" s="2797"/>
      <c r="D88" s="2797"/>
      <c r="E88" s="2796"/>
    </row>
    <row r="89" spans="1:5">
      <c r="A89" s="236"/>
      <c r="B89" s="2797"/>
      <c r="C89" s="2797"/>
      <c r="D89" s="2797"/>
      <c r="E89" s="2796"/>
    </row>
    <row r="90" spans="1:5">
      <c r="A90" s="236"/>
      <c r="B90" s="2797"/>
      <c r="C90" s="2797"/>
      <c r="D90" s="2797"/>
      <c r="E90" s="2796"/>
    </row>
    <row r="91" spans="1:5">
      <c r="A91" s="236"/>
      <c r="B91" s="2797"/>
      <c r="C91" s="2797"/>
      <c r="D91" s="2797"/>
      <c r="E91" s="2796"/>
    </row>
    <row r="92" spans="1:5">
      <c r="A92" s="236"/>
      <c r="B92" s="2797"/>
      <c r="C92" s="2797"/>
      <c r="D92" s="2797"/>
      <c r="E92" s="2796"/>
    </row>
    <row r="93" spans="1:5">
      <c r="A93" s="236"/>
      <c r="B93" s="2797"/>
      <c r="C93" s="2797"/>
      <c r="D93" s="2797"/>
      <c r="E93" s="2796"/>
    </row>
    <row r="94" spans="1:5">
      <c r="A94" s="236"/>
      <c r="B94" s="2797"/>
      <c r="C94" s="2797"/>
      <c r="D94" s="2797"/>
      <c r="E94" s="2796"/>
    </row>
    <row r="95" spans="1:5">
      <c r="A95" s="236"/>
      <c r="B95" s="2797"/>
      <c r="C95" s="2797"/>
      <c r="D95" s="2797"/>
      <c r="E95" s="2796"/>
    </row>
    <row r="96" spans="1:5">
      <c r="A96" s="236"/>
      <c r="B96" s="2797"/>
      <c r="C96" s="2797"/>
      <c r="D96" s="2797"/>
      <c r="E96" s="2796"/>
    </row>
    <row r="97" spans="1:5">
      <c r="A97" s="236"/>
      <c r="B97" s="2797"/>
      <c r="C97" s="2797"/>
      <c r="D97" s="2797"/>
      <c r="E97" s="2796"/>
    </row>
    <row r="98" spans="1:5">
      <c r="A98" s="236"/>
      <c r="B98" s="2797"/>
      <c r="C98" s="2797"/>
      <c r="D98" s="2797"/>
      <c r="E98" s="2796"/>
    </row>
    <row r="99" spans="1:5">
      <c r="A99" s="236"/>
      <c r="B99" s="2797"/>
      <c r="C99" s="2797"/>
      <c r="D99" s="2797"/>
      <c r="E99" s="2796"/>
    </row>
    <row r="100" spans="1:5">
      <c r="A100" s="236"/>
      <c r="B100" s="2797"/>
      <c r="C100" s="2797"/>
      <c r="D100" s="2797"/>
      <c r="E100" s="2796"/>
    </row>
    <row r="101" spans="1:5">
      <c r="A101" s="236"/>
      <c r="B101" s="2797"/>
      <c r="C101" s="2797"/>
      <c r="D101" s="2797"/>
      <c r="E101" s="2796"/>
    </row>
    <row r="102" spans="1:5">
      <c r="A102" s="236"/>
      <c r="B102" s="2797"/>
      <c r="C102" s="2797"/>
      <c r="D102" s="2797"/>
      <c r="E102" s="2796"/>
    </row>
    <row r="103" spans="1:5">
      <c r="A103" s="236"/>
      <c r="B103" s="2797"/>
      <c r="C103" s="2797"/>
      <c r="D103" s="2797"/>
      <c r="E103" s="2796"/>
    </row>
    <row r="104" spans="1:5">
      <c r="A104" s="236"/>
      <c r="B104" s="2797"/>
      <c r="C104" s="2797"/>
      <c r="D104" s="2797"/>
      <c r="E104" s="2796"/>
    </row>
    <row r="105" spans="1:5">
      <c r="A105" s="236"/>
      <c r="B105" s="2797"/>
      <c r="C105" s="2797"/>
      <c r="D105" s="2797"/>
      <c r="E105" s="2796"/>
    </row>
    <row r="106" spans="1:5">
      <c r="A106" s="236"/>
      <c r="B106" s="2797"/>
      <c r="C106" s="2797"/>
      <c r="D106" s="2797"/>
      <c r="E106" s="2796"/>
    </row>
    <row r="107" spans="1:5">
      <c r="A107" s="236"/>
      <c r="B107" s="2797"/>
      <c r="C107" s="2797"/>
      <c r="D107" s="2797"/>
      <c r="E107" s="2796"/>
    </row>
    <row r="108" spans="1:5">
      <c r="A108" s="236"/>
      <c r="B108" s="2797"/>
      <c r="C108" s="2797"/>
      <c r="D108" s="2797"/>
      <c r="E108" s="2796"/>
    </row>
    <row r="109" spans="1:5">
      <c r="A109" s="236"/>
      <c r="B109" s="2797"/>
      <c r="C109" s="2797"/>
      <c r="D109" s="2797"/>
      <c r="E109" s="2796"/>
    </row>
    <row r="110" spans="1:5">
      <c r="A110" s="236"/>
      <c r="B110" s="2797"/>
      <c r="C110" s="2797"/>
      <c r="D110" s="2797"/>
      <c r="E110" s="2796"/>
    </row>
    <row r="111" spans="1:5">
      <c r="A111" s="236"/>
      <c r="B111" s="2797"/>
      <c r="C111" s="2797"/>
      <c r="D111" s="2797"/>
      <c r="E111" s="2796"/>
    </row>
    <row r="112" spans="1:5">
      <c r="A112" s="236"/>
      <c r="B112" s="2797"/>
      <c r="C112" s="2797"/>
      <c r="D112" s="2797"/>
      <c r="E112" s="2796"/>
    </row>
    <row r="113" spans="1:5">
      <c r="A113" s="236"/>
      <c r="B113" s="2797"/>
      <c r="C113" s="2797"/>
      <c r="D113" s="2797"/>
      <c r="E113" s="2796"/>
    </row>
    <row r="114" spans="1:5">
      <c r="A114" s="236"/>
      <c r="B114" s="2797"/>
      <c r="C114" s="2797"/>
      <c r="D114" s="2797"/>
      <c r="E114" s="2796"/>
    </row>
    <row r="115" spans="1:5">
      <c r="A115" s="236"/>
      <c r="B115" s="2797"/>
      <c r="C115" s="2797"/>
      <c r="D115" s="2797"/>
      <c r="E115" s="2796"/>
    </row>
    <row r="116" spans="1:5">
      <c r="A116" s="236"/>
      <c r="B116" s="2797"/>
      <c r="C116" s="2797"/>
      <c r="D116" s="2797"/>
      <c r="E116" s="2796"/>
    </row>
    <row r="117" spans="1:5">
      <c r="A117" s="236"/>
      <c r="B117" s="2797"/>
      <c r="C117" s="2797"/>
      <c r="D117" s="2797"/>
      <c r="E117" s="2796"/>
    </row>
    <row r="118" spans="1:5">
      <c r="A118" s="236"/>
      <c r="B118" s="2797"/>
      <c r="C118" s="2797"/>
      <c r="D118" s="2797"/>
      <c r="E118" s="2796"/>
    </row>
    <row r="119" spans="1:5">
      <c r="A119" s="236"/>
      <c r="B119" s="2797"/>
      <c r="C119" s="2797"/>
      <c r="D119" s="2797"/>
      <c r="E119" s="2796"/>
    </row>
    <row r="120" spans="1:5">
      <c r="A120" s="236"/>
      <c r="B120" s="2797"/>
      <c r="C120" s="2797"/>
      <c r="D120" s="2797"/>
      <c r="E120" s="2796"/>
    </row>
    <row r="121" spans="1:5">
      <c r="A121" s="236"/>
      <c r="B121" s="2797"/>
      <c r="C121" s="2797"/>
      <c r="D121" s="2797"/>
      <c r="E121" s="2796"/>
    </row>
    <row r="122" spans="1:5">
      <c r="A122" s="165"/>
      <c r="B122" s="2779"/>
      <c r="C122" s="2779"/>
      <c r="D122" s="2779"/>
      <c r="E122" s="2799"/>
    </row>
    <row r="123" spans="1:5">
      <c r="A123" s="2566"/>
      <c r="B123" s="2370"/>
      <c r="C123" s="2370"/>
      <c r="D123" s="2370"/>
      <c r="E123" s="187" t="s">
        <v>1409</v>
      </c>
    </row>
  </sheetData>
  <mergeCells count="1">
    <mergeCell ref="A70:E70"/>
  </mergeCells>
  <phoneticPr fontId="0" type="noConversion"/>
  <pageMargins left="0.7" right="0.7" top="0.75" bottom="0.75" header="0.3" footer="0.3"/>
  <pageSetup orientation="portrait" r:id="rId1"/>
  <headerFooter alignWithMargins="0"/>
  <rowBreaks count="1" manualBreakCount="1">
    <brk id="61" max="16383" man="1"/>
  </rowBreaks>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64"/>
  <sheetViews>
    <sheetView showGridLines="0" view="pageBreakPreview" zoomScaleNormal="100" zoomScaleSheetLayoutView="100" workbookViewId="0">
      <selection activeCell="P42" sqref="P42"/>
    </sheetView>
  </sheetViews>
  <sheetFormatPr defaultColWidth="9.1640625" defaultRowHeight="9"/>
  <cols>
    <col min="1" max="1" width="3.5" style="3" customWidth="1"/>
    <col min="2" max="2" width="3.6640625" style="3" customWidth="1"/>
    <col min="3" max="11" width="9.1640625" style="3"/>
    <col min="12" max="12" width="22" style="3" customWidth="1"/>
    <col min="13" max="13" width="3.1640625" style="3" bestFit="1" customWidth="1"/>
    <col min="14" max="16384" width="9.1640625" style="3"/>
  </cols>
  <sheetData>
    <row r="1" spans="1:13" ht="11.25">
      <c r="A1" s="229" t="s">
        <v>3253</v>
      </c>
      <c r="B1" s="222"/>
      <c r="C1" s="222"/>
      <c r="D1" s="222"/>
      <c r="E1" s="222"/>
      <c r="F1" s="222"/>
      <c r="G1" s="222"/>
      <c r="H1" s="222"/>
      <c r="I1" s="222"/>
      <c r="J1" s="222"/>
      <c r="K1" s="222"/>
      <c r="L1" s="222"/>
      <c r="M1" s="237">
        <v>25</v>
      </c>
    </row>
    <row r="2" spans="1:13" ht="11.25">
      <c r="A2" s="2867" t="s">
        <v>75</v>
      </c>
      <c r="B2" s="2868"/>
      <c r="C2" s="2868"/>
      <c r="D2" s="2868"/>
      <c r="E2" s="2868"/>
      <c r="F2" s="2868"/>
      <c r="G2" s="2868"/>
      <c r="H2" s="2868"/>
      <c r="I2" s="2868"/>
      <c r="J2" s="2868"/>
      <c r="K2" s="2868"/>
      <c r="L2" s="2868"/>
      <c r="M2" s="2869"/>
    </row>
    <row r="3" spans="1:13">
      <c r="A3" s="87"/>
      <c r="M3" s="119"/>
    </row>
    <row r="4" spans="1:13">
      <c r="A4" s="122" t="s">
        <v>440</v>
      </c>
      <c r="B4" s="3" t="s">
        <v>76</v>
      </c>
      <c r="M4" s="119"/>
    </row>
    <row r="5" spans="1:13">
      <c r="A5" s="122"/>
      <c r="B5" s="3" t="s">
        <v>77</v>
      </c>
      <c r="M5" s="119"/>
    </row>
    <row r="6" spans="1:13">
      <c r="A6" s="122"/>
      <c r="B6" s="3" t="s">
        <v>78</v>
      </c>
      <c r="M6" s="119"/>
    </row>
    <row r="7" spans="1:13">
      <c r="A7" s="122"/>
      <c r="B7" s="3" t="s">
        <v>79</v>
      </c>
      <c r="M7" s="119"/>
    </row>
    <row r="8" spans="1:13">
      <c r="A8" s="122"/>
      <c r="B8" s="3" t="s">
        <v>80</v>
      </c>
      <c r="M8" s="119"/>
    </row>
    <row r="9" spans="1:13">
      <c r="A9" s="122"/>
      <c r="M9" s="119"/>
    </row>
    <row r="10" spans="1:13">
      <c r="A10" s="122" t="s">
        <v>446</v>
      </c>
      <c r="B10" s="3" t="s">
        <v>81</v>
      </c>
      <c r="M10" s="119"/>
    </row>
    <row r="11" spans="1:13">
      <c r="A11" s="122"/>
      <c r="M11" s="119"/>
    </row>
    <row r="12" spans="1:13">
      <c r="A12" s="122"/>
      <c r="B12" s="3" t="s">
        <v>940</v>
      </c>
      <c r="C12" s="3" t="s">
        <v>82</v>
      </c>
      <c r="M12" s="119"/>
    </row>
    <row r="13" spans="1:13">
      <c r="A13" s="122"/>
      <c r="C13" s="3" t="s">
        <v>83</v>
      </c>
      <c r="M13" s="119"/>
    </row>
    <row r="14" spans="1:13">
      <c r="A14" s="122"/>
      <c r="C14" s="3" t="s">
        <v>84</v>
      </c>
      <c r="M14" s="119"/>
    </row>
    <row r="15" spans="1:13">
      <c r="A15" s="122"/>
      <c r="C15" s="3" t="s">
        <v>85</v>
      </c>
      <c r="M15" s="119"/>
    </row>
    <row r="16" spans="1:13">
      <c r="A16" s="122"/>
      <c r="C16" s="3" t="s">
        <v>86</v>
      </c>
      <c r="M16" s="119"/>
    </row>
    <row r="17" spans="1:13">
      <c r="A17" s="122"/>
      <c r="B17" s="3" t="s">
        <v>942</v>
      </c>
      <c r="C17" s="3" t="s">
        <v>87</v>
      </c>
      <c r="M17" s="119"/>
    </row>
    <row r="18" spans="1:13">
      <c r="A18" s="122"/>
      <c r="B18" s="3" t="s">
        <v>946</v>
      </c>
      <c r="C18" s="3" t="s">
        <v>88</v>
      </c>
      <c r="M18" s="119"/>
    </row>
    <row r="19" spans="1:13">
      <c r="A19" s="122"/>
      <c r="B19" s="3" t="s">
        <v>2313</v>
      </c>
      <c r="C19" s="3" t="s">
        <v>89</v>
      </c>
      <c r="M19" s="119"/>
    </row>
    <row r="20" spans="1:13">
      <c r="A20" s="122"/>
      <c r="B20" s="3" t="s">
        <v>1490</v>
      </c>
      <c r="C20" s="3" t="s">
        <v>90</v>
      </c>
      <c r="M20" s="119"/>
    </row>
    <row r="21" spans="1:13">
      <c r="A21" s="122"/>
      <c r="M21" s="119"/>
    </row>
    <row r="22" spans="1:13">
      <c r="A22" s="122" t="s">
        <v>450</v>
      </c>
      <c r="B22" s="3" t="s">
        <v>91</v>
      </c>
      <c r="M22" s="119"/>
    </row>
    <row r="23" spans="1:13">
      <c r="A23" s="122"/>
      <c r="M23" s="119"/>
    </row>
    <row r="24" spans="1:13">
      <c r="A24" s="122" t="s">
        <v>457</v>
      </c>
      <c r="B24" s="3" t="s">
        <v>92</v>
      </c>
      <c r="M24" s="119"/>
    </row>
    <row r="25" spans="1:13">
      <c r="A25" s="122"/>
      <c r="B25" s="3" t="s">
        <v>93</v>
      </c>
      <c r="M25" s="119"/>
    </row>
    <row r="26" spans="1:13">
      <c r="A26" s="122"/>
      <c r="M26" s="119"/>
    </row>
    <row r="27" spans="1:13">
      <c r="A27" s="122"/>
      <c r="B27" s="3" t="s">
        <v>94</v>
      </c>
      <c r="C27" s="3" t="s">
        <v>95</v>
      </c>
      <c r="M27" s="119"/>
    </row>
    <row r="28" spans="1:13">
      <c r="A28" s="122"/>
      <c r="M28" s="119"/>
    </row>
    <row r="29" spans="1:13">
      <c r="A29" s="122"/>
      <c r="B29" s="3" t="s">
        <v>205</v>
      </c>
      <c r="C29" s="3" t="s">
        <v>96</v>
      </c>
      <c r="M29" s="119"/>
    </row>
    <row r="30" spans="1:13">
      <c r="A30" s="122"/>
      <c r="B30" s="3" t="s">
        <v>48</v>
      </c>
      <c r="C30" s="3" t="s">
        <v>97</v>
      </c>
      <c r="M30" s="119"/>
    </row>
    <row r="31" spans="1:13">
      <c r="A31" s="122"/>
      <c r="B31" s="3" t="s">
        <v>49</v>
      </c>
      <c r="C31" s="3" t="s">
        <v>98</v>
      </c>
      <c r="M31" s="119"/>
    </row>
    <row r="32" spans="1:13">
      <c r="A32" s="122"/>
      <c r="B32" s="3" t="s">
        <v>50</v>
      </c>
      <c r="C32" s="3" t="s">
        <v>99</v>
      </c>
      <c r="M32" s="119"/>
    </row>
    <row r="33" spans="1:13">
      <c r="A33" s="122"/>
      <c r="B33" s="3" t="s">
        <v>51</v>
      </c>
      <c r="C33" s="3" t="s">
        <v>100</v>
      </c>
      <c r="M33" s="119"/>
    </row>
    <row r="34" spans="1:13">
      <c r="A34" s="122"/>
      <c r="B34" s="3" t="s">
        <v>101</v>
      </c>
      <c r="C34" s="3" t="s">
        <v>494</v>
      </c>
      <c r="M34" s="119"/>
    </row>
    <row r="35" spans="1:13">
      <c r="A35" s="122"/>
      <c r="B35" s="3" t="s">
        <v>495</v>
      </c>
      <c r="C35" s="3" t="s">
        <v>496</v>
      </c>
      <c r="M35" s="119"/>
    </row>
    <row r="36" spans="1:13">
      <c r="A36" s="122"/>
      <c r="B36" s="3" t="s">
        <v>497</v>
      </c>
      <c r="C36" s="3" t="s">
        <v>498</v>
      </c>
      <c r="M36" s="119"/>
    </row>
    <row r="37" spans="1:13">
      <c r="A37" s="122"/>
      <c r="B37" s="3" t="s">
        <v>499</v>
      </c>
      <c r="C37" s="3" t="s">
        <v>500</v>
      </c>
      <c r="M37" s="119"/>
    </row>
    <row r="38" spans="1:13">
      <c r="A38" s="122"/>
      <c r="B38" s="3" t="s">
        <v>501</v>
      </c>
      <c r="C38" s="3" t="s">
        <v>502</v>
      </c>
      <c r="M38" s="119"/>
    </row>
    <row r="39" spans="1:13">
      <c r="A39" s="122"/>
      <c r="M39" s="119"/>
    </row>
    <row r="40" spans="1:13">
      <c r="A40" s="122" t="s">
        <v>461</v>
      </c>
      <c r="B40" s="3" t="s">
        <v>503</v>
      </c>
      <c r="M40" s="119"/>
    </row>
    <row r="41" spans="1:13">
      <c r="A41" s="122"/>
      <c r="B41" s="3" t="s">
        <v>504</v>
      </c>
      <c r="M41" s="119"/>
    </row>
    <row r="42" spans="1:13">
      <c r="A42" s="122"/>
      <c r="B42" s="3" t="s">
        <v>505</v>
      </c>
      <c r="M42" s="119"/>
    </row>
    <row r="43" spans="1:13">
      <c r="A43" s="122"/>
      <c r="B43" s="3" t="s">
        <v>506</v>
      </c>
      <c r="M43" s="119"/>
    </row>
    <row r="44" spans="1:13">
      <c r="A44" s="122"/>
      <c r="B44" s="3" t="s">
        <v>507</v>
      </c>
      <c r="M44" s="119"/>
    </row>
    <row r="45" spans="1:13">
      <c r="A45" s="122"/>
      <c r="M45" s="119"/>
    </row>
    <row r="46" spans="1:13">
      <c r="A46" s="122" t="s">
        <v>916</v>
      </c>
      <c r="B46" s="3" t="s">
        <v>508</v>
      </c>
      <c r="M46" s="119"/>
    </row>
    <row r="47" spans="1:13">
      <c r="A47" s="122"/>
      <c r="B47" s="3" t="s">
        <v>509</v>
      </c>
      <c r="M47" s="119"/>
    </row>
    <row r="48" spans="1:13">
      <c r="A48" s="122"/>
      <c r="B48" s="3" t="s">
        <v>510</v>
      </c>
      <c r="M48" s="119"/>
    </row>
    <row r="49" spans="1:13">
      <c r="A49" s="122"/>
      <c r="M49" s="119"/>
    </row>
    <row r="50" spans="1:13">
      <c r="A50" s="122" t="s">
        <v>917</v>
      </c>
      <c r="B50" s="3" t="s">
        <v>511</v>
      </c>
      <c r="M50" s="119"/>
    </row>
    <row r="51" spans="1:13">
      <c r="A51" s="122"/>
      <c r="B51" s="3" t="s">
        <v>512</v>
      </c>
      <c r="M51" s="119"/>
    </row>
    <row r="52" spans="1:13">
      <c r="A52" s="122"/>
      <c r="B52" s="3" t="s">
        <v>513</v>
      </c>
      <c r="M52" s="119"/>
    </row>
    <row r="53" spans="1:13">
      <c r="A53" s="122"/>
      <c r="B53" s="3" t="s">
        <v>514</v>
      </c>
      <c r="M53" s="119"/>
    </row>
    <row r="54" spans="1:13">
      <c r="A54" s="122"/>
      <c r="M54" s="119"/>
    </row>
    <row r="55" spans="1:13">
      <c r="A55" s="122" t="s">
        <v>918</v>
      </c>
      <c r="B55" s="3" t="s">
        <v>515</v>
      </c>
      <c r="M55" s="119"/>
    </row>
    <row r="56" spans="1:13">
      <c r="A56" s="122"/>
      <c r="M56" s="119"/>
    </row>
    <row r="57" spans="1:13">
      <c r="A57" s="122" t="s">
        <v>919</v>
      </c>
      <c r="B57" s="3" t="s">
        <v>516</v>
      </c>
      <c r="M57" s="119"/>
    </row>
    <row r="58" spans="1:13">
      <c r="A58" s="122"/>
      <c r="M58" s="119"/>
    </row>
    <row r="59" spans="1:13">
      <c r="A59" s="122" t="s">
        <v>346</v>
      </c>
      <c r="B59" s="3" t="s">
        <v>517</v>
      </c>
      <c r="M59" s="119"/>
    </row>
    <row r="60" spans="1:13">
      <c r="A60" s="122"/>
      <c r="M60" s="119"/>
    </row>
    <row r="61" spans="1:13">
      <c r="A61" s="122" t="s">
        <v>347</v>
      </c>
      <c r="B61" s="3" t="s">
        <v>518</v>
      </c>
      <c r="M61" s="119"/>
    </row>
    <row r="62" spans="1:13">
      <c r="A62" s="87"/>
      <c r="B62" s="3" t="s">
        <v>519</v>
      </c>
      <c r="M62" s="119"/>
    </row>
    <row r="63" spans="1:13" ht="178.5" customHeight="1">
      <c r="A63" s="120"/>
      <c r="B63" s="109"/>
      <c r="C63" s="109"/>
      <c r="D63" s="109"/>
      <c r="E63" s="109"/>
      <c r="F63" s="109"/>
      <c r="G63" s="109"/>
      <c r="H63" s="109"/>
      <c r="I63" s="109"/>
      <c r="J63" s="109"/>
      <c r="K63" s="109"/>
      <c r="L63" s="109"/>
      <c r="M63" s="121"/>
    </row>
    <row r="64" spans="1:13" ht="11.25">
      <c r="A64" s="238" t="s">
        <v>1409</v>
      </c>
      <c r="B64" s="109"/>
      <c r="C64" s="109"/>
      <c r="D64" s="109"/>
      <c r="E64" s="109"/>
      <c r="F64" s="109"/>
      <c r="G64" s="109"/>
      <c r="H64" s="109"/>
      <c r="I64" s="109"/>
      <c r="J64" s="109"/>
      <c r="K64" s="109"/>
      <c r="L64" s="109"/>
      <c r="M64" s="121"/>
    </row>
  </sheetData>
  <mergeCells count="1">
    <mergeCell ref="A2:M2"/>
  </mergeCells>
  <phoneticPr fontId="18" type="noConversion"/>
  <pageMargins left="0.7" right="0.7" top="0.75" bottom="0.75" header="0.3" footer="0.3"/>
  <pageSetup orientation="portrait" r:id="rId1"/>
  <headerFooter alignWithMargins="0"/>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dimension ref="A1:Q68"/>
  <sheetViews>
    <sheetView showGridLines="0" view="pageBreakPreview" topLeftCell="A34" zoomScaleNormal="100" zoomScaleSheetLayoutView="100" workbookViewId="0">
      <selection activeCell="E60" sqref="E60"/>
    </sheetView>
  </sheetViews>
  <sheetFormatPr defaultRowHeight="11.25"/>
  <cols>
    <col min="1" max="1" width="4.6640625" customWidth="1"/>
    <col min="2" max="4" width="10.6640625" customWidth="1"/>
    <col min="5" max="5" width="52.1640625" customWidth="1"/>
    <col min="6" max="7" width="10.6640625" customWidth="1"/>
    <col min="8" max="9" width="4.6640625" customWidth="1"/>
    <col min="10" max="13" width="15.33203125" customWidth="1"/>
    <col min="14" max="15" width="14" customWidth="1"/>
    <col min="16" max="16" width="15.6640625" customWidth="1"/>
    <col min="17" max="17" width="4.6640625" customWidth="1"/>
  </cols>
  <sheetData>
    <row r="1" spans="1:17">
      <c r="A1" s="2106">
        <v>26</v>
      </c>
      <c r="B1" s="113"/>
      <c r="C1" s="114"/>
      <c r="D1" s="114"/>
      <c r="E1" s="1910"/>
      <c r="F1" s="1910"/>
      <c r="G1" s="2541"/>
      <c r="H1" s="1911" t="s">
        <v>3253</v>
      </c>
      <c r="I1" s="2106" t="s">
        <v>3253</v>
      </c>
      <c r="J1" s="1910"/>
      <c r="K1" s="1910"/>
      <c r="L1" s="2541"/>
      <c r="M1" s="114"/>
      <c r="N1" s="114"/>
      <c r="O1" s="114"/>
      <c r="P1" s="114"/>
      <c r="Q1" s="2542">
        <v>27</v>
      </c>
    </row>
    <row r="2" spans="1:17" ht="5.0999999999999996" hidden="1" customHeight="1">
      <c r="A2" s="183"/>
      <c r="B2" s="204"/>
      <c r="C2" s="52"/>
      <c r="D2" s="52"/>
      <c r="E2" s="2484"/>
      <c r="F2" s="2484"/>
      <c r="G2" s="2485"/>
      <c r="H2" s="187"/>
      <c r="I2" s="183"/>
      <c r="J2" s="2484"/>
      <c r="K2" s="2484"/>
      <c r="L2" s="2485"/>
      <c r="M2" s="52"/>
      <c r="N2" s="52"/>
      <c r="O2" s="52"/>
      <c r="P2" s="52"/>
      <c r="Q2" s="2486"/>
    </row>
    <row r="3" spans="1:17">
      <c r="A3" s="179" t="s">
        <v>948</v>
      </c>
      <c r="B3" s="2483"/>
      <c r="C3" s="2483"/>
      <c r="D3" s="2483"/>
      <c r="E3" s="2483"/>
      <c r="F3" s="2483"/>
      <c r="G3" s="2483"/>
      <c r="H3" s="265"/>
      <c r="I3" s="179" t="s">
        <v>949</v>
      </c>
      <c r="J3" s="2483"/>
      <c r="K3" s="2483"/>
      <c r="L3" s="2483"/>
      <c r="M3" s="2483"/>
      <c r="N3" s="2483"/>
      <c r="O3" s="2483"/>
      <c r="P3" s="2483"/>
      <c r="Q3" s="265"/>
    </row>
    <row r="4" spans="1:17">
      <c r="A4" s="156" t="s">
        <v>351</v>
      </c>
      <c r="B4" s="48"/>
      <c r="C4" s="48"/>
      <c r="D4" s="48"/>
      <c r="E4" s="48"/>
      <c r="F4" s="48"/>
      <c r="G4" s="48"/>
      <c r="H4" s="201"/>
      <c r="I4" s="156" t="s">
        <v>351</v>
      </c>
      <c r="J4" s="48"/>
      <c r="K4" s="48"/>
      <c r="L4" s="48"/>
      <c r="M4" s="48"/>
      <c r="N4" s="48"/>
      <c r="O4" s="48"/>
      <c r="P4" s="48"/>
      <c r="Q4" s="201"/>
    </row>
    <row r="5" spans="1:17" ht="5.85" customHeight="1">
      <c r="A5" s="87"/>
      <c r="B5" s="3"/>
      <c r="C5" s="3"/>
      <c r="D5" s="3"/>
      <c r="E5" s="3"/>
      <c r="F5" s="3"/>
      <c r="G5" s="3"/>
      <c r="H5" s="119"/>
      <c r="I5" s="87"/>
      <c r="J5" s="3"/>
      <c r="K5" s="3"/>
      <c r="L5" s="3"/>
      <c r="M5" s="3"/>
      <c r="N5" s="3"/>
      <c r="O5" s="3"/>
      <c r="P5" s="3"/>
      <c r="Q5" s="119"/>
    </row>
    <row r="6" spans="1:17" ht="10.35" customHeight="1">
      <c r="A6" s="122" t="s">
        <v>440</v>
      </c>
      <c r="B6" s="3" t="s">
        <v>950</v>
      </c>
      <c r="C6" s="3"/>
      <c r="D6" s="3"/>
      <c r="E6" s="3"/>
      <c r="F6" s="3"/>
      <c r="G6" s="3"/>
      <c r="H6" s="119"/>
      <c r="I6" s="122" t="s">
        <v>916</v>
      </c>
      <c r="J6" s="3" t="s">
        <v>3246</v>
      </c>
      <c r="K6" s="3"/>
      <c r="L6" s="3"/>
      <c r="M6" s="3"/>
      <c r="N6" s="3"/>
      <c r="O6" s="3"/>
      <c r="P6" s="3"/>
      <c r="Q6" s="119"/>
    </row>
    <row r="7" spans="1:17" ht="10.35" customHeight="1">
      <c r="A7" s="87" t="s">
        <v>3249</v>
      </c>
      <c r="C7" s="3"/>
      <c r="D7" s="3"/>
      <c r="E7" s="3"/>
      <c r="F7" s="3"/>
      <c r="G7" s="3"/>
      <c r="H7" s="119"/>
      <c r="I7" s="87" t="s">
        <v>3247</v>
      </c>
      <c r="J7" s="3"/>
      <c r="K7" s="3"/>
      <c r="L7" s="3"/>
      <c r="M7" s="3"/>
      <c r="N7" s="3"/>
      <c r="O7" s="3"/>
      <c r="P7" s="3"/>
      <c r="Q7" s="119"/>
    </row>
    <row r="8" spans="1:17" ht="9.6" customHeight="1">
      <c r="A8" s="87"/>
      <c r="C8" s="3"/>
      <c r="D8" s="3"/>
      <c r="E8" s="3"/>
      <c r="F8" s="3"/>
      <c r="G8" s="3"/>
      <c r="H8" s="119"/>
      <c r="I8" s="87" t="s">
        <v>951</v>
      </c>
      <c r="J8" s="3"/>
      <c r="K8" s="3"/>
      <c r="L8" s="3"/>
      <c r="M8" s="3"/>
      <c r="N8" s="3"/>
      <c r="O8" s="3"/>
      <c r="P8" s="3"/>
      <c r="Q8" s="119"/>
    </row>
    <row r="9" spans="1:17" ht="10.35" customHeight="1">
      <c r="A9" s="122" t="s">
        <v>446</v>
      </c>
      <c r="B9" s="3" t="s">
        <v>952</v>
      </c>
      <c r="C9" s="3"/>
      <c r="D9" s="3"/>
      <c r="E9" s="3"/>
      <c r="F9" s="3"/>
      <c r="G9" s="3"/>
      <c r="H9" s="119"/>
      <c r="I9" s="87"/>
      <c r="J9" s="3"/>
      <c r="K9" s="3"/>
      <c r="L9" s="3"/>
      <c r="M9" s="3"/>
      <c r="N9" s="3"/>
      <c r="O9" s="3"/>
      <c r="P9" s="3"/>
      <c r="Q9" s="119"/>
    </row>
    <row r="10" spans="1:17" ht="10.35" customHeight="1">
      <c r="A10" s="159" t="s">
        <v>953</v>
      </c>
      <c r="B10" s="3"/>
      <c r="C10" s="3"/>
      <c r="D10" s="3"/>
      <c r="E10" s="3"/>
      <c r="F10" s="3"/>
      <c r="G10" s="3"/>
      <c r="H10" s="119"/>
      <c r="I10" s="122" t="s">
        <v>917</v>
      </c>
      <c r="J10" s="3" t="s">
        <v>954</v>
      </c>
      <c r="K10" s="3"/>
      <c r="L10" s="3"/>
      <c r="M10" s="3"/>
      <c r="N10" s="3"/>
      <c r="O10" s="3"/>
      <c r="P10" s="3"/>
      <c r="Q10" s="119"/>
    </row>
    <row r="11" spans="1:17" ht="9.6" customHeight="1">
      <c r="A11" s="87"/>
      <c r="B11" s="3"/>
      <c r="C11" s="3"/>
      <c r="D11" s="3"/>
      <c r="E11" s="3"/>
      <c r="F11" s="3"/>
      <c r="G11" s="3"/>
      <c r="H11" s="119"/>
      <c r="I11" s="87"/>
      <c r="J11" s="3"/>
      <c r="K11" s="3"/>
      <c r="L11" s="3"/>
      <c r="M11" s="3"/>
      <c r="N11" s="3"/>
      <c r="O11" s="3"/>
      <c r="P11" s="3"/>
      <c r="Q11" s="119"/>
    </row>
    <row r="12" spans="1:17" ht="10.35" customHeight="1">
      <c r="A12" s="122" t="s">
        <v>450</v>
      </c>
      <c r="B12" s="3" t="s">
        <v>955</v>
      </c>
      <c r="C12" s="3"/>
      <c r="D12" s="3"/>
      <c r="E12" s="3"/>
      <c r="F12" s="3"/>
      <c r="G12" s="3"/>
      <c r="H12" s="119"/>
      <c r="I12" s="122" t="s">
        <v>918</v>
      </c>
      <c r="J12" s="3" t="s">
        <v>197</v>
      </c>
      <c r="K12" s="3"/>
      <c r="L12" s="3"/>
      <c r="M12" s="3"/>
      <c r="N12" s="3"/>
      <c r="O12" s="3"/>
      <c r="P12" s="3"/>
      <c r="Q12" s="119"/>
    </row>
    <row r="13" spans="1:17" ht="10.35" customHeight="1">
      <c r="A13" s="159" t="s">
        <v>3248</v>
      </c>
      <c r="B13" s="3"/>
      <c r="C13" s="3"/>
      <c r="D13" s="3"/>
      <c r="E13" s="3"/>
      <c r="F13" s="3"/>
      <c r="G13" s="3"/>
      <c r="H13" s="119"/>
      <c r="I13" s="87"/>
      <c r="J13" s="3"/>
      <c r="K13" s="3"/>
      <c r="L13" s="3"/>
      <c r="M13" s="3"/>
      <c r="N13" s="3"/>
      <c r="O13" s="3"/>
      <c r="P13" s="3"/>
      <c r="Q13" s="119"/>
    </row>
    <row r="14" spans="1:17" ht="9.6" customHeight="1">
      <c r="A14" s="87"/>
      <c r="B14" s="3"/>
      <c r="C14" s="3"/>
      <c r="D14" s="3"/>
      <c r="E14" s="3"/>
      <c r="F14" s="3"/>
      <c r="G14" s="3"/>
      <c r="H14" s="119"/>
      <c r="I14" s="122" t="s">
        <v>919</v>
      </c>
      <c r="J14" s="3" t="s">
        <v>956</v>
      </c>
      <c r="K14" s="3"/>
      <c r="L14" s="3"/>
      <c r="M14" s="3"/>
      <c r="N14" s="3"/>
      <c r="O14" s="3"/>
      <c r="P14" s="3"/>
      <c r="Q14" s="119"/>
    </row>
    <row r="15" spans="1:17" ht="10.35" customHeight="1">
      <c r="A15" s="122" t="s">
        <v>457</v>
      </c>
      <c r="B15" s="3" t="s">
        <v>393</v>
      </c>
      <c r="C15" s="3"/>
      <c r="D15" s="3"/>
      <c r="E15" s="3"/>
      <c r="F15" s="3"/>
      <c r="G15" s="3"/>
      <c r="H15" s="119"/>
      <c r="I15" s="87"/>
      <c r="J15" s="3"/>
      <c r="K15" s="3"/>
      <c r="L15" s="3"/>
      <c r="M15" s="3"/>
      <c r="N15" s="3"/>
      <c r="O15" s="3"/>
      <c r="P15" s="3"/>
      <c r="Q15" s="119"/>
    </row>
    <row r="16" spans="1:17" ht="9.6" customHeight="1">
      <c r="A16" s="87"/>
      <c r="B16" s="3"/>
      <c r="C16" s="3"/>
      <c r="D16" s="3"/>
      <c r="E16" s="3"/>
      <c r="F16" s="3"/>
      <c r="G16" s="3"/>
      <c r="H16" s="119"/>
      <c r="I16" s="122" t="s">
        <v>346</v>
      </c>
      <c r="J16" s="3" t="s">
        <v>394</v>
      </c>
      <c r="K16" s="3"/>
      <c r="L16" s="3"/>
      <c r="M16" s="3"/>
      <c r="N16" s="3"/>
      <c r="O16" s="3"/>
      <c r="P16" s="3"/>
      <c r="Q16" s="119"/>
    </row>
    <row r="17" spans="1:17" ht="10.35" customHeight="1">
      <c r="A17" s="122" t="s">
        <v>461</v>
      </c>
      <c r="B17" s="3" t="s">
        <v>395</v>
      </c>
      <c r="C17" s="3"/>
      <c r="D17" s="3"/>
      <c r="E17" s="3"/>
      <c r="F17" s="3"/>
      <c r="G17" s="3"/>
      <c r="H17" s="119"/>
      <c r="I17" s="87"/>
      <c r="J17" s="3"/>
      <c r="K17" s="3"/>
      <c r="L17" s="3"/>
      <c r="M17" s="3"/>
      <c r="N17" s="3"/>
      <c r="O17" s="3"/>
      <c r="P17" s="3"/>
      <c r="Q17" s="119"/>
    </row>
    <row r="18" spans="1:17" ht="10.35" customHeight="1">
      <c r="A18" s="159" t="s">
        <v>396</v>
      </c>
      <c r="B18" s="3"/>
      <c r="C18" s="3"/>
      <c r="D18" s="3"/>
      <c r="E18" s="3"/>
      <c r="F18" s="3"/>
      <c r="G18" s="3"/>
      <c r="H18" s="119"/>
      <c r="I18" s="122" t="s">
        <v>347</v>
      </c>
      <c r="J18" s="3" t="s">
        <v>195</v>
      </c>
      <c r="K18" s="3"/>
      <c r="L18" s="3"/>
      <c r="M18" s="3"/>
      <c r="N18" s="3"/>
      <c r="O18" s="3"/>
      <c r="P18" s="3"/>
      <c r="Q18" s="119"/>
    </row>
    <row r="19" spans="1:17" ht="10.35" customHeight="1">
      <c r="A19" s="87" t="s">
        <v>397</v>
      </c>
      <c r="B19" s="3"/>
      <c r="C19" s="3"/>
      <c r="D19" s="3"/>
      <c r="E19" s="3"/>
      <c r="F19" s="3"/>
      <c r="G19" s="3"/>
      <c r="H19" s="119"/>
      <c r="I19" s="87" t="s">
        <v>196</v>
      </c>
      <c r="J19" s="3"/>
      <c r="K19" s="3"/>
      <c r="L19" s="3"/>
      <c r="M19" s="3"/>
      <c r="N19" s="3"/>
      <c r="O19" s="3"/>
      <c r="P19" s="3"/>
      <c r="Q19" s="119"/>
    </row>
    <row r="20" spans="1:17" ht="5.0999999999999996" customHeight="1">
      <c r="A20" s="190"/>
      <c r="B20" s="9"/>
      <c r="C20" s="9"/>
      <c r="D20" s="9"/>
      <c r="E20" s="3"/>
      <c r="F20" s="3"/>
      <c r="G20" s="9"/>
      <c r="H20" s="191"/>
      <c r="I20" s="190"/>
      <c r="J20" s="9"/>
      <c r="K20" s="9"/>
      <c r="L20" s="9"/>
      <c r="M20" s="9"/>
      <c r="N20" s="9"/>
      <c r="O20" s="9"/>
      <c r="P20" s="9"/>
      <c r="Q20" s="191"/>
    </row>
    <row r="21" spans="1:17">
      <c r="A21" s="248"/>
      <c r="B21" s="16"/>
      <c r="C21" s="16"/>
      <c r="D21" s="6"/>
      <c r="E21" s="2546"/>
      <c r="F21" s="118"/>
      <c r="G21" s="119"/>
      <c r="H21" s="248"/>
      <c r="I21" s="248"/>
      <c r="J21" s="18" t="s">
        <v>398</v>
      </c>
      <c r="K21" s="18"/>
      <c r="L21" s="18"/>
      <c r="M21" s="18"/>
      <c r="N21" s="16"/>
      <c r="O21" s="16"/>
      <c r="P21" s="16"/>
      <c r="Q21" s="249"/>
    </row>
    <row r="22" spans="1:17">
      <c r="A22" s="248"/>
      <c r="B22" s="16"/>
      <c r="C22" s="16"/>
      <c r="D22" s="6"/>
      <c r="E22" s="87"/>
      <c r="F22" s="119"/>
      <c r="G22" s="119"/>
      <c r="H22" s="248"/>
      <c r="I22" s="248"/>
      <c r="J22" s="16"/>
      <c r="K22" s="16"/>
      <c r="L22" s="21" t="s">
        <v>399</v>
      </c>
      <c r="M22" s="16"/>
      <c r="N22" s="16"/>
      <c r="O22" s="16"/>
      <c r="P22" s="21" t="s">
        <v>400</v>
      </c>
      <c r="Q22" s="249"/>
    </row>
    <row r="23" spans="1:17">
      <c r="A23" s="197" t="s">
        <v>328</v>
      </c>
      <c r="B23" s="21" t="s">
        <v>353</v>
      </c>
      <c r="C23" s="21" t="s">
        <v>401</v>
      </c>
      <c r="D23" s="37" t="s">
        <v>402</v>
      </c>
      <c r="E23" s="2870" t="s">
        <v>403</v>
      </c>
      <c r="F23" s="2871"/>
      <c r="G23" s="42" t="s">
        <v>404</v>
      </c>
      <c r="H23" s="197" t="s">
        <v>328</v>
      </c>
      <c r="I23" s="197" t="s">
        <v>328</v>
      </c>
      <c r="J23" s="21" t="s">
        <v>405</v>
      </c>
      <c r="K23" s="21" t="s">
        <v>406</v>
      </c>
      <c r="L23" s="21" t="s">
        <v>407</v>
      </c>
      <c r="M23" s="21" t="s">
        <v>408</v>
      </c>
      <c r="N23" s="21" t="s">
        <v>409</v>
      </c>
      <c r="O23" s="21" t="s">
        <v>410</v>
      </c>
      <c r="P23" s="21" t="s">
        <v>411</v>
      </c>
      <c r="Q23" s="200" t="s">
        <v>328</v>
      </c>
    </row>
    <row r="24" spans="1:17">
      <c r="A24" s="197" t="s">
        <v>333</v>
      </c>
      <c r="B24" s="21" t="s">
        <v>333</v>
      </c>
      <c r="C24" s="21" t="s">
        <v>333</v>
      </c>
      <c r="D24" s="37" t="s">
        <v>412</v>
      </c>
      <c r="E24" s="2870" t="s">
        <v>413</v>
      </c>
      <c r="F24" s="2871"/>
      <c r="G24" s="42" t="s">
        <v>414</v>
      </c>
      <c r="H24" s="197" t="s">
        <v>333</v>
      </c>
      <c r="I24" s="197" t="s">
        <v>333</v>
      </c>
      <c r="J24" s="21" t="s">
        <v>415</v>
      </c>
      <c r="K24" s="21"/>
      <c r="L24" s="21" t="s">
        <v>416</v>
      </c>
      <c r="M24" s="21" t="s">
        <v>415</v>
      </c>
      <c r="N24" s="21" t="s">
        <v>417</v>
      </c>
      <c r="O24" s="21" t="s">
        <v>418</v>
      </c>
      <c r="P24" s="21" t="s">
        <v>419</v>
      </c>
      <c r="Q24" s="200" t="s">
        <v>333</v>
      </c>
    </row>
    <row r="25" spans="1:17">
      <c r="A25" s="197"/>
      <c r="B25" s="21" t="s">
        <v>338</v>
      </c>
      <c r="C25" s="21" t="s">
        <v>339</v>
      </c>
      <c r="D25" s="37" t="s">
        <v>340</v>
      </c>
      <c r="E25" s="2872" t="s">
        <v>341</v>
      </c>
      <c r="F25" s="2873"/>
      <c r="G25" s="42" t="s">
        <v>342</v>
      </c>
      <c r="H25" s="197"/>
      <c r="I25" s="248"/>
      <c r="J25" s="21" t="s">
        <v>343</v>
      </c>
      <c r="K25" s="21" t="s">
        <v>201</v>
      </c>
      <c r="L25" s="21" t="s">
        <v>202</v>
      </c>
      <c r="M25" s="21" t="s">
        <v>420</v>
      </c>
      <c r="N25" s="21" t="s">
        <v>421</v>
      </c>
      <c r="O25" s="21" t="s">
        <v>422</v>
      </c>
      <c r="P25" s="21" t="s">
        <v>423</v>
      </c>
      <c r="Q25" s="200"/>
    </row>
    <row r="26" spans="1:17" ht="10.35" customHeight="1">
      <c r="A26" s="250">
        <v>1</v>
      </c>
      <c r="B26" s="34">
        <v>721</v>
      </c>
      <c r="C26" s="34" t="s">
        <v>2887</v>
      </c>
      <c r="D26" s="2229" t="s">
        <v>495</v>
      </c>
      <c r="E26" s="2548" t="s">
        <v>2888</v>
      </c>
      <c r="F26" s="2549" t="s">
        <v>335</v>
      </c>
      <c r="G26" s="2545">
        <v>50</v>
      </c>
      <c r="H26" s="250">
        <v>1</v>
      </c>
      <c r="I26" s="250">
        <v>1</v>
      </c>
      <c r="J26" s="622"/>
      <c r="K26" s="622">
        <v>500</v>
      </c>
      <c r="L26" s="35"/>
      <c r="M26" s="622">
        <f>SUM(J26:L26)</f>
        <v>500</v>
      </c>
      <c r="N26" s="35"/>
      <c r="O26" s="35"/>
      <c r="P26" s="35"/>
      <c r="Q26" s="251">
        <v>1</v>
      </c>
    </row>
    <row r="27" spans="1:17" ht="10.35" customHeight="1">
      <c r="A27" s="250">
        <v>2</v>
      </c>
      <c r="B27" s="34"/>
      <c r="C27" s="34"/>
      <c r="D27" s="2229" t="s">
        <v>495</v>
      </c>
      <c r="E27" s="2548" t="s">
        <v>2889</v>
      </c>
      <c r="F27" s="2549" t="s">
        <v>335</v>
      </c>
      <c r="G27" s="2545">
        <v>16.670000000000002</v>
      </c>
      <c r="H27" s="250">
        <v>2</v>
      </c>
      <c r="I27" s="250">
        <v>2</v>
      </c>
      <c r="J27" s="622">
        <v>14900</v>
      </c>
      <c r="K27" s="622"/>
      <c r="L27" s="35"/>
      <c r="M27" s="622">
        <f>SUM(J27:L27)</f>
        <v>14900</v>
      </c>
      <c r="N27" s="35"/>
      <c r="O27" s="35"/>
      <c r="P27" s="35"/>
      <c r="Q27" s="251">
        <v>2</v>
      </c>
    </row>
    <row r="28" spans="1:17" ht="10.35" customHeight="1">
      <c r="A28" s="250">
        <v>3</v>
      </c>
      <c r="B28" s="34"/>
      <c r="C28" s="34"/>
      <c r="D28" s="2229" t="s">
        <v>495</v>
      </c>
      <c r="E28" s="120" t="s">
        <v>2890</v>
      </c>
      <c r="F28" s="2547" t="s">
        <v>335</v>
      </c>
      <c r="G28" s="2545">
        <v>33.33</v>
      </c>
      <c r="H28" s="250">
        <v>3</v>
      </c>
      <c r="I28" s="250">
        <v>3</v>
      </c>
      <c r="J28" s="622">
        <v>705</v>
      </c>
      <c r="K28" s="622">
        <v>72</v>
      </c>
      <c r="L28" s="622">
        <v>-86</v>
      </c>
      <c r="M28" s="622">
        <f t="shared" ref="M28:M32" si="0">SUM(J28:L28)</f>
        <v>691</v>
      </c>
      <c r="N28" s="35"/>
      <c r="O28" s="35"/>
      <c r="P28" s="35"/>
      <c r="Q28" s="251">
        <v>3</v>
      </c>
    </row>
    <row r="29" spans="1:17" ht="10.35" customHeight="1">
      <c r="A29" s="250">
        <v>4</v>
      </c>
      <c r="B29" s="34"/>
      <c r="C29" s="34"/>
      <c r="D29" s="2229" t="s">
        <v>495</v>
      </c>
      <c r="E29" s="2548" t="s">
        <v>2891</v>
      </c>
      <c r="F29" s="2549" t="s">
        <v>335</v>
      </c>
      <c r="G29" s="2545">
        <v>50</v>
      </c>
      <c r="H29" s="250">
        <v>4</v>
      </c>
      <c r="I29" s="250">
        <v>4</v>
      </c>
      <c r="J29" s="622">
        <v>20798</v>
      </c>
      <c r="K29" s="622">
        <v>966</v>
      </c>
      <c r="L29" s="622">
        <v>-1694</v>
      </c>
      <c r="M29" s="622">
        <f t="shared" si="0"/>
        <v>20070</v>
      </c>
      <c r="N29" s="35"/>
      <c r="O29" s="35"/>
      <c r="P29" s="35"/>
      <c r="Q29" s="251">
        <v>4</v>
      </c>
    </row>
    <row r="30" spans="1:17" ht="10.35" customHeight="1">
      <c r="A30" s="250">
        <v>5</v>
      </c>
      <c r="B30" s="34"/>
      <c r="C30" s="34"/>
      <c r="D30" s="2229" t="s">
        <v>495</v>
      </c>
      <c r="E30" s="2548" t="s">
        <v>2892</v>
      </c>
      <c r="F30" s="2549" t="s">
        <v>335</v>
      </c>
      <c r="G30" s="2545">
        <v>25</v>
      </c>
      <c r="H30" s="250">
        <v>5</v>
      </c>
      <c r="I30" s="250">
        <v>5</v>
      </c>
      <c r="J30" s="622">
        <v>12337</v>
      </c>
      <c r="K30" s="622">
        <v>1769</v>
      </c>
      <c r="L30" s="622"/>
      <c r="M30" s="622">
        <f t="shared" si="0"/>
        <v>14106</v>
      </c>
      <c r="N30" s="35"/>
      <c r="O30" s="35"/>
      <c r="P30" s="35"/>
      <c r="Q30" s="251">
        <v>5</v>
      </c>
    </row>
    <row r="31" spans="1:17" ht="10.35" customHeight="1">
      <c r="A31" s="250">
        <v>6</v>
      </c>
      <c r="B31" s="34"/>
      <c r="C31" s="34"/>
      <c r="D31" s="2229" t="s">
        <v>495</v>
      </c>
      <c r="E31" s="2548" t="s">
        <v>2893</v>
      </c>
      <c r="F31" s="2549" t="s">
        <v>335</v>
      </c>
      <c r="G31" s="2545">
        <v>50</v>
      </c>
      <c r="H31" s="250">
        <v>6</v>
      </c>
      <c r="I31" s="250">
        <v>6</v>
      </c>
      <c r="J31" s="622">
        <v>168</v>
      </c>
      <c r="K31" s="622"/>
      <c r="L31" s="622">
        <v>-139</v>
      </c>
      <c r="M31" s="622">
        <f t="shared" si="0"/>
        <v>29</v>
      </c>
      <c r="N31" s="35"/>
      <c r="O31" s="35"/>
      <c r="P31" s="35"/>
      <c r="Q31" s="251">
        <v>6</v>
      </c>
    </row>
    <row r="32" spans="1:17" ht="10.35" customHeight="1">
      <c r="A32" s="250">
        <v>7</v>
      </c>
      <c r="B32" s="34"/>
      <c r="C32" s="34"/>
      <c r="D32" s="2229" t="s">
        <v>495</v>
      </c>
      <c r="E32" s="2548" t="s">
        <v>2894</v>
      </c>
      <c r="F32" s="2549" t="s">
        <v>335</v>
      </c>
      <c r="G32" s="2545">
        <v>43.3</v>
      </c>
      <c r="H32" s="250">
        <v>7</v>
      </c>
      <c r="I32" s="250">
        <v>7</v>
      </c>
      <c r="J32" s="622">
        <v>2084</v>
      </c>
      <c r="K32" s="622">
        <v>250</v>
      </c>
      <c r="L32" s="622"/>
      <c r="M32" s="622">
        <f t="shared" si="0"/>
        <v>2334</v>
      </c>
      <c r="N32" s="35"/>
      <c r="O32" s="35"/>
      <c r="P32" s="35"/>
      <c r="Q32" s="251">
        <v>7</v>
      </c>
    </row>
    <row r="33" spans="1:17" ht="10.35" customHeight="1">
      <c r="A33" s="250">
        <v>8</v>
      </c>
      <c r="B33" s="34"/>
      <c r="C33" s="34"/>
      <c r="D33" s="2229" t="s">
        <v>495</v>
      </c>
      <c r="E33" s="2548" t="s">
        <v>2895</v>
      </c>
      <c r="F33" s="2549" t="s">
        <v>335</v>
      </c>
      <c r="G33" s="2545">
        <v>50</v>
      </c>
      <c r="H33" s="250">
        <v>8</v>
      </c>
      <c r="I33" s="250">
        <v>8</v>
      </c>
      <c r="J33" s="622"/>
      <c r="K33" s="622"/>
      <c r="L33" s="622"/>
      <c r="M33" s="622"/>
      <c r="N33" s="35"/>
      <c r="O33" s="35"/>
      <c r="P33" s="35"/>
      <c r="Q33" s="251">
        <v>8</v>
      </c>
    </row>
    <row r="34" spans="1:17" ht="10.35" customHeight="1">
      <c r="A34" s="250">
        <v>9</v>
      </c>
      <c r="B34" s="34"/>
      <c r="C34" s="34"/>
      <c r="D34" s="2229" t="s">
        <v>495</v>
      </c>
      <c r="E34" s="2548" t="s">
        <v>2896</v>
      </c>
      <c r="F34" s="2549" t="s">
        <v>335</v>
      </c>
      <c r="G34" s="2545">
        <v>33.340000000000003</v>
      </c>
      <c r="H34" s="250">
        <v>9</v>
      </c>
      <c r="I34" s="250">
        <v>9</v>
      </c>
      <c r="J34" s="622">
        <v>9206</v>
      </c>
      <c r="K34" s="622"/>
      <c r="L34" s="622"/>
      <c r="M34" s="622">
        <f t="shared" ref="M34:M37" si="1">SUM(J34:L34)</f>
        <v>9206</v>
      </c>
      <c r="N34" s="35"/>
      <c r="O34" s="35"/>
      <c r="P34" s="35"/>
      <c r="Q34" s="251">
        <v>9</v>
      </c>
    </row>
    <row r="35" spans="1:17" ht="10.35" customHeight="1">
      <c r="A35" s="250">
        <v>10</v>
      </c>
      <c r="B35" s="34"/>
      <c r="C35" s="34"/>
      <c r="D35" s="2229" t="s">
        <v>495</v>
      </c>
      <c r="E35" s="2548" t="s">
        <v>2897</v>
      </c>
      <c r="F35" s="2549" t="s">
        <v>335</v>
      </c>
      <c r="G35" s="2545">
        <v>40</v>
      </c>
      <c r="H35" s="250">
        <v>10</v>
      </c>
      <c r="I35" s="250">
        <v>10</v>
      </c>
      <c r="J35" s="622">
        <v>2237</v>
      </c>
      <c r="K35" s="622">
        <v>496</v>
      </c>
      <c r="L35" s="622"/>
      <c r="M35" s="622">
        <f t="shared" si="1"/>
        <v>2733</v>
      </c>
      <c r="N35" s="35"/>
      <c r="O35" s="35"/>
      <c r="P35" s="35"/>
      <c r="Q35" s="251">
        <v>10</v>
      </c>
    </row>
    <row r="36" spans="1:17" ht="10.35" customHeight="1">
      <c r="A36" s="250">
        <v>11</v>
      </c>
      <c r="B36" s="34"/>
      <c r="C36" s="34"/>
      <c r="D36" s="2229" t="s">
        <v>495</v>
      </c>
      <c r="E36" s="2546" t="s">
        <v>2898</v>
      </c>
      <c r="F36" s="2550" t="s">
        <v>335</v>
      </c>
      <c r="G36" s="2545">
        <v>50</v>
      </c>
      <c r="H36" s="250">
        <v>11</v>
      </c>
      <c r="I36" s="250">
        <v>11</v>
      </c>
      <c r="J36" s="622">
        <v>150</v>
      </c>
      <c r="K36" s="622"/>
      <c r="L36" s="622"/>
      <c r="M36" s="622">
        <f t="shared" si="1"/>
        <v>150</v>
      </c>
      <c r="N36" s="35"/>
      <c r="O36" s="35"/>
      <c r="P36" s="35"/>
      <c r="Q36" s="251">
        <v>11</v>
      </c>
    </row>
    <row r="37" spans="1:17" ht="10.35" customHeight="1">
      <c r="A37" s="250">
        <v>12</v>
      </c>
      <c r="B37" s="34"/>
      <c r="C37" s="34"/>
      <c r="D37" s="2229" t="s">
        <v>495</v>
      </c>
      <c r="E37" s="2548" t="s">
        <v>2899</v>
      </c>
      <c r="F37" s="2549" t="s">
        <v>335</v>
      </c>
      <c r="G37" s="2545">
        <v>50</v>
      </c>
      <c r="H37" s="250">
        <v>12</v>
      </c>
      <c r="I37" s="250">
        <v>12</v>
      </c>
      <c r="J37" s="622">
        <v>953</v>
      </c>
      <c r="K37" s="622">
        <v>32</v>
      </c>
      <c r="L37" s="622"/>
      <c r="M37" s="622">
        <f t="shared" si="1"/>
        <v>985</v>
      </c>
      <c r="N37" s="35"/>
      <c r="O37" s="35"/>
      <c r="P37" s="35"/>
      <c r="Q37" s="251">
        <v>12</v>
      </c>
    </row>
    <row r="38" spans="1:17" ht="10.35" customHeight="1">
      <c r="A38" s="250">
        <v>13</v>
      </c>
      <c r="B38" s="34"/>
      <c r="C38" s="34"/>
      <c r="D38" s="2229" t="s">
        <v>495</v>
      </c>
      <c r="E38" s="2548" t="s">
        <v>2900</v>
      </c>
      <c r="F38" s="2549" t="s">
        <v>335</v>
      </c>
      <c r="G38" s="2545">
        <v>14.29</v>
      </c>
      <c r="H38" s="250">
        <v>13</v>
      </c>
      <c r="I38" s="250">
        <v>13</v>
      </c>
      <c r="J38" s="622"/>
      <c r="K38" s="622"/>
      <c r="L38" s="622"/>
      <c r="M38" s="622"/>
      <c r="N38" s="35"/>
      <c r="O38" s="35"/>
      <c r="P38" s="35"/>
      <c r="Q38" s="251">
        <v>13</v>
      </c>
    </row>
    <row r="39" spans="1:17" ht="10.35" customHeight="1">
      <c r="A39" s="250">
        <v>14</v>
      </c>
      <c r="B39" s="34"/>
      <c r="C39" s="34"/>
      <c r="D39" s="2229" t="s">
        <v>495</v>
      </c>
      <c r="E39" s="2548" t="s">
        <v>2901</v>
      </c>
      <c r="F39" s="2549" t="s">
        <v>335</v>
      </c>
      <c r="G39" s="2545">
        <v>33.299999999999997</v>
      </c>
      <c r="H39" s="250">
        <v>14</v>
      </c>
      <c r="I39" s="250">
        <v>14</v>
      </c>
      <c r="J39" s="622">
        <v>61742</v>
      </c>
      <c r="K39" s="622">
        <v>13802</v>
      </c>
      <c r="L39" s="622">
        <v>-11000</v>
      </c>
      <c r="M39" s="622">
        <f t="shared" ref="M39:M41" si="2">SUM(J39:L39)</f>
        <v>64544</v>
      </c>
      <c r="N39" s="35"/>
      <c r="O39" s="35"/>
      <c r="P39" s="35"/>
      <c r="Q39" s="251">
        <v>14</v>
      </c>
    </row>
    <row r="40" spans="1:17" ht="10.35" customHeight="1">
      <c r="A40" s="250">
        <v>15</v>
      </c>
      <c r="B40" s="34"/>
      <c r="C40" s="34"/>
      <c r="D40" s="2229" t="s">
        <v>495</v>
      </c>
      <c r="E40" s="2548" t="s">
        <v>2902</v>
      </c>
      <c r="F40" s="2549" t="s">
        <v>335</v>
      </c>
      <c r="G40" s="2545">
        <v>17.41</v>
      </c>
      <c r="H40" s="250">
        <v>15</v>
      </c>
      <c r="I40" s="250">
        <v>15</v>
      </c>
      <c r="J40" s="622">
        <v>848163</v>
      </c>
      <c r="K40" s="622">
        <v>43274</v>
      </c>
      <c r="L40" s="622"/>
      <c r="M40" s="622">
        <f t="shared" si="2"/>
        <v>891437</v>
      </c>
      <c r="N40" s="35"/>
      <c r="O40" s="35"/>
      <c r="P40" s="35"/>
      <c r="Q40" s="251">
        <v>15</v>
      </c>
    </row>
    <row r="41" spans="1:17" ht="10.35" customHeight="1">
      <c r="A41" s="250">
        <v>16</v>
      </c>
      <c r="B41" s="34"/>
      <c r="C41" s="34"/>
      <c r="D41" s="2229" t="s">
        <v>495</v>
      </c>
      <c r="E41" s="2548" t="s">
        <v>2903</v>
      </c>
      <c r="F41" s="2549" t="s">
        <v>335</v>
      </c>
      <c r="G41" s="2545">
        <v>66.67</v>
      </c>
      <c r="H41" s="250">
        <v>16</v>
      </c>
      <c r="I41" s="250">
        <v>16</v>
      </c>
      <c r="J41" s="622">
        <v>48</v>
      </c>
      <c r="K41" s="622">
        <v>334</v>
      </c>
      <c r="L41" s="622"/>
      <c r="M41" s="622">
        <f t="shared" si="2"/>
        <v>382</v>
      </c>
      <c r="N41" s="35"/>
      <c r="O41" s="35"/>
      <c r="P41" s="35"/>
      <c r="Q41" s="251">
        <v>16</v>
      </c>
    </row>
    <row r="42" spans="1:17" ht="10.35" customHeight="1">
      <c r="A42" s="250">
        <v>17</v>
      </c>
      <c r="B42" s="34"/>
      <c r="C42" s="34"/>
      <c r="D42" s="2229" t="s">
        <v>495</v>
      </c>
      <c r="E42" s="2546" t="s">
        <v>2904</v>
      </c>
      <c r="F42" s="2550" t="s">
        <v>332</v>
      </c>
      <c r="G42" s="2545">
        <v>33.33</v>
      </c>
      <c r="H42" s="250">
        <v>17</v>
      </c>
      <c r="I42" s="250">
        <v>17</v>
      </c>
      <c r="J42" s="622"/>
      <c r="K42" s="622"/>
      <c r="L42" s="622"/>
      <c r="M42" s="622"/>
      <c r="N42" s="35"/>
      <c r="O42" s="35"/>
      <c r="P42" s="35"/>
      <c r="Q42" s="251">
        <v>17</v>
      </c>
    </row>
    <row r="43" spans="1:17" ht="10.35" customHeight="1">
      <c r="A43" s="250">
        <v>18</v>
      </c>
      <c r="B43" s="34"/>
      <c r="C43" s="34"/>
      <c r="D43" s="2229"/>
      <c r="E43" s="2548"/>
      <c r="F43" s="2549"/>
      <c r="G43" s="2545"/>
      <c r="H43" s="250">
        <v>18</v>
      </c>
      <c r="I43" s="250">
        <v>18</v>
      </c>
      <c r="J43" s="622"/>
      <c r="K43" s="622"/>
      <c r="L43" s="622"/>
      <c r="M43" s="622"/>
      <c r="N43" s="35"/>
      <c r="O43" s="35"/>
      <c r="P43" s="35"/>
      <c r="Q43" s="251">
        <v>18</v>
      </c>
    </row>
    <row r="44" spans="1:17" ht="10.35" customHeight="1">
      <c r="A44" s="250">
        <v>19</v>
      </c>
      <c r="B44" s="34"/>
      <c r="C44" s="34"/>
      <c r="D44" s="2229"/>
      <c r="E44" s="2548" t="s">
        <v>2905</v>
      </c>
      <c r="F44" s="2549"/>
      <c r="G44" s="2545"/>
      <c r="H44" s="250">
        <v>19</v>
      </c>
      <c r="I44" s="250">
        <v>19</v>
      </c>
      <c r="J44" s="622">
        <f>SUM(,J27:J32,J34:J37,J39:J41)</f>
        <v>973491</v>
      </c>
      <c r="K44" s="622">
        <f>SUM(,K26:K32,K34:K37,K39:K41)</f>
        <v>61495</v>
      </c>
      <c r="L44" s="622">
        <f>SUM(,L26:L32,L34:L37,L39:L41)</f>
        <v>-12919</v>
      </c>
      <c r="M44" s="622">
        <f>SUM(,M27:M32,M34:M37,M39:M41)+M26</f>
        <v>1022067</v>
      </c>
      <c r="N44" s="35"/>
      <c r="O44" s="35"/>
      <c r="P44" s="35"/>
      <c r="Q44" s="251">
        <v>19</v>
      </c>
    </row>
    <row r="45" spans="1:17" ht="10.35" customHeight="1">
      <c r="A45" s="250">
        <v>20</v>
      </c>
      <c r="B45" s="34"/>
      <c r="C45" s="34"/>
      <c r="D45" s="2229"/>
      <c r="E45" s="2548"/>
      <c r="F45" s="2549"/>
      <c r="G45" s="2545"/>
      <c r="H45" s="250">
        <v>20</v>
      </c>
      <c r="I45" s="250">
        <v>20</v>
      </c>
      <c r="J45" s="622"/>
      <c r="K45" s="622"/>
      <c r="L45" s="622"/>
      <c r="M45" s="622"/>
      <c r="N45" s="35"/>
      <c r="O45" s="35"/>
      <c r="P45" s="35"/>
      <c r="Q45" s="251">
        <v>20</v>
      </c>
    </row>
    <row r="46" spans="1:17" ht="10.35" customHeight="1">
      <c r="A46" s="250">
        <v>21</v>
      </c>
      <c r="B46" s="34">
        <v>721</v>
      </c>
      <c r="C46" s="34" t="s">
        <v>2906</v>
      </c>
      <c r="D46" s="2229" t="s">
        <v>501</v>
      </c>
      <c r="E46" s="2548" t="s">
        <v>2907</v>
      </c>
      <c r="F46" s="2549" t="s">
        <v>2908</v>
      </c>
      <c r="G46" s="2545">
        <v>0.5</v>
      </c>
      <c r="H46" s="250">
        <v>21</v>
      </c>
      <c r="I46" s="250">
        <v>21</v>
      </c>
      <c r="J46" s="622">
        <v>6893</v>
      </c>
      <c r="K46" s="622"/>
      <c r="L46" s="622"/>
      <c r="M46" s="622">
        <f t="shared" ref="M46:M48" si="3">SUM(J46:L46)</f>
        <v>6893</v>
      </c>
      <c r="N46" s="35"/>
      <c r="O46" s="35"/>
      <c r="P46" s="35"/>
      <c r="Q46" s="251">
        <v>21</v>
      </c>
    </row>
    <row r="47" spans="1:17" ht="10.35" customHeight="1">
      <c r="A47" s="250">
        <v>22</v>
      </c>
      <c r="B47" s="34"/>
      <c r="C47" s="34"/>
      <c r="D47" s="2229" t="s">
        <v>501</v>
      </c>
      <c r="E47" s="2548" t="s">
        <v>2909</v>
      </c>
      <c r="F47" s="2549" t="s">
        <v>2910</v>
      </c>
      <c r="G47" s="2545">
        <v>25</v>
      </c>
      <c r="H47" s="250">
        <v>22</v>
      </c>
      <c r="I47" s="250">
        <v>22</v>
      </c>
      <c r="J47" s="622">
        <v>20183</v>
      </c>
      <c r="K47" s="622">
        <v>9000</v>
      </c>
      <c r="L47" s="622">
        <v>-10565</v>
      </c>
      <c r="M47" s="622">
        <f t="shared" si="3"/>
        <v>18618</v>
      </c>
      <c r="N47" s="35"/>
      <c r="O47" s="35"/>
      <c r="P47" s="35"/>
      <c r="Q47" s="251">
        <v>22</v>
      </c>
    </row>
    <row r="48" spans="1:17" ht="10.35" customHeight="1">
      <c r="A48" s="250">
        <v>23</v>
      </c>
      <c r="B48" s="34"/>
      <c r="C48" s="34"/>
      <c r="D48" s="2229" t="s">
        <v>501</v>
      </c>
      <c r="E48" s="2548" t="s">
        <v>2911</v>
      </c>
      <c r="F48" s="2549" t="s">
        <v>2910</v>
      </c>
      <c r="G48" s="2545">
        <v>14.29</v>
      </c>
      <c r="H48" s="250">
        <v>23</v>
      </c>
      <c r="I48" s="250">
        <v>23</v>
      </c>
      <c r="J48" s="622">
        <v>18108</v>
      </c>
      <c r="K48" s="622">
        <v>661</v>
      </c>
      <c r="L48" s="622">
        <v>-512</v>
      </c>
      <c r="M48" s="622">
        <f t="shared" si="3"/>
        <v>18257</v>
      </c>
      <c r="N48" s="35"/>
      <c r="O48" s="35"/>
      <c r="P48" s="35"/>
      <c r="Q48" s="251">
        <v>23</v>
      </c>
    </row>
    <row r="49" spans="1:17" ht="10.35" customHeight="1">
      <c r="A49" s="250">
        <v>24</v>
      </c>
      <c r="B49" s="34"/>
      <c r="C49" s="34"/>
      <c r="D49" s="2229" t="s">
        <v>495</v>
      </c>
      <c r="E49" s="2548" t="s">
        <v>2912</v>
      </c>
      <c r="F49" s="2549" t="s">
        <v>332</v>
      </c>
      <c r="G49" s="2545">
        <v>15.86</v>
      </c>
      <c r="H49" s="250">
        <v>24</v>
      </c>
      <c r="I49" s="250">
        <v>24</v>
      </c>
      <c r="J49" s="622"/>
      <c r="K49" s="622"/>
      <c r="L49" s="622"/>
      <c r="M49" s="622"/>
      <c r="N49" s="35"/>
      <c r="O49" s="35"/>
      <c r="P49" s="35"/>
      <c r="Q49" s="251">
        <v>24</v>
      </c>
    </row>
    <row r="50" spans="1:17" ht="10.35" customHeight="1">
      <c r="A50" s="250">
        <v>25</v>
      </c>
      <c r="B50" s="34"/>
      <c r="C50" s="34"/>
      <c r="D50" s="2229"/>
      <c r="E50" s="2548"/>
      <c r="F50" s="2549"/>
      <c r="G50" s="2545"/>
      <c r="H50" s="250">
        <v>25</v>
      </c>
      <c r="I50" s="250">
        <v>25</v>
      </c>
      <c r="J50" s="622"/>
      <c r="K50" s="622"/>
      <c r="L50" s="622"/>
      <c r="M50" s="622"/>
      <c r="N50" s="35"/>
      <c r="O50" s="35"/>
      <c r="P50" s="35"/>
      <c r="Q50" s="251">
        <v>25</v>
      </c>
    </row>
    <row r="51" spans="1:17" ht="10.35" customHeight="1">
      <c r="A51" s="250">
        <v>26</v>
      </c>
      <c r="B51" s="34"/>
      <c r="C51" s="34"/>
      <c r="D51" s="2229"/>
      <c r="E51" s="2548" t="s">
        <v>2913</v>
      </c>
      <c r="F51" s="2549"/>
      <c r="G51" s="2545"/>
      <c r="H51" s="250">
        <v>26</v>
      </c>
      <c r="I51" s="250">
        <v>26</v>
      </c>
      <c r="J51" s="622">
        <f>SUM(J46:J48)</f>
        <v>45184</v>
      </c>
      <c r="K51" s="622">
        <f t="shared" ref="K51:M51" si="4">SUM(K46:K48)</f>
        <v>9661</v>
      </c>
      <c r="L51" s="622">
        <f t="shared" si="4"/>
        <v>-11077</v>
      </c>
      <c r="M51" s="622">
        <f t="shared" si="4"/>
        <v>43768</v>
      </c>
      <c r="N51" s="35"/>
      <c r="O51" s="35"/>
      <c r="P51" s="35"/>
      <c r="Q51" s="251">
        <v>26</v>
      </c>
    </row>
    <row r="52" spans="1:17" ht="10.35" customHeight="1">
      <c r="A52" s="250">
        <v>27</v>
      </c>
      <c r="B52" s="34"/>
      <c r="C52" s="34"/>
      <c r="D52" s="2229"/>
      <c r="E52" s="2548"/>
      <c r="F52" s="2549"/>
      <c r="G52" s="2545"/>
      <c r="H52" s="250">
        <v>27</v>
      </c>
      <c r="I52" s="250">
        <v>27</v>
      </c>
      <c r="J52" s="622"/>
      <c r="K52" s="622"/>
      <c r="L52" s="622"/>
      <c r="M52" s="622"/>
      <c r="N52" s="35"/>
      <c r="O52" s="35"/>
      <c r="P52" s="35"/>
      <c r="Q52" s="251">
        <v>27</v>
      </c>
    </row>
    <row r="53" spans="1:17" ht="10.35" customHeight="1">
      <c r="A53" s="250">
        <v>28</v>
      </c>
      <c r="B53" s="34"/>
      <c r="C53" s="34"/>
      <c r="D53" s="2229"/>
      <c r="E53" s="2548" t="s">
        <v>2914</v>
      </c>
      <c r="F53" s="2549"/>
      <c r="G53" s="2545"/>
      <c r="H53" s="250">
        <v>28</v>
      </c>
      <c r="I53" s="250">
        <v>28</v>
      </c>
      <c r="J53" s="622">
        <f>SUM(J44,J51)</f>
        <v>1018675</v>
      </c>
      <c r="K53" s="622">
        <f t="shared" ref="K53:M53" si="5">SUM(K44,K51)</f>
        <v>71156</v>
      </c>
      <c r="L53" s="622">
        <f t="shared" si="5"/>
        <v>-23996</v>
      </c>
      <c r="M53" s="622">
        <f t="shared" si="5"/>
        <v>1065835</v>
      </c>
      <c r="N53" s="35"/>
      <c r="O53" s="35"/>
      <c r="P53" s="35"/>
      <c r="Q53" s="251">
        <v>28</v>
      </c>
    </row>
    <row r="54" spans="1:17" ht="10.35" customHeight="1">
      <c r="A54" s="250">
        <v>29</v>
      </c>
      <c r="B54" s="34"/>
      <c r="C54" s="34"/>
      <c r="D54" s="2229"/>
      <c r="E54" s="2546"/>
      <c r="F54" s="2550"/>
      <c r="G54" s="2545"/>
      <c r="H54" s="250">
        <v>29</v>
      </c>
      <c r="I54" s="250">
        <v>29</v>
      </c>
      <c r="J54" s="622"/>
      <c r="K54" s="622"/>
      <c r="L54" s="622"/>
      <c r="M54" s="622"/>
      <c r="N54" s="35"/>
      <c r="O54" s="35"/>
      <c r="P54" s="35"/>
      <c r="Q54" s="251">
        <v>29</v>
      </c>
    </row>
    <row r="55" spans="1:17" ht="10.35" customHeight="1">
      <c r="A55" s="250">
        <v>30</v>
      </c>
      <c r="B55" s="34">
        <v>721</v>
      </c>
      <c r="C55" s="34" t="s">
        <v>2915</v>
      </c>
      <c r="D55" s="2229" t="s">
        <v>495</v>
      </c>
      <c r="E55" s="2548" t="s">
        <v>2916</v>
      </c>
      <c r="F55" s="2549" t="s">
        <v>2917</v>
      </c>
      <c r="G55" s="2545" t="s">
        <v>717</v>
      </c>
      <c r="H55" s="250">
        <v>30</v>
      </c>
      <c r="I55" s="250">
        <v>30</v>
      </c>
      <c r="J55" s="622">
        <v>1100</v>
      </c>
      <c r="K55" s="622"/>
      <c r="L55" s="622"/>
      <c r="M55" s="622">
        <f t="shared" ref="M55:M56" si="6">SUM(J55:L55)</f>
        <v>1100</v>
      </c>
      <c r="N55" s="35"/>
      <c r="O55" s="35"/>
      <c r="P55" s="35"/>
      <c r="Q55" s="251">
        <v>30</v>
      </c>
    </row>
    <row r="56" spans="1:17" ht="10.35" customHeight="1">
      <c r="A56" s="250">
        <v>31</v>
      </c>
      <c r="B56" s="34"/>
      <c r="C56" s="34"/>
      <c r="D56" s="2229" t="s">
        <v>495</v>
      </c>
      <c r="E56" s="2548" t="s">
        <v>2918</v>
      </c>
      <c r="F56" s="2549" t="s">
        <v>2917</v>
      </c>
      <c r="G56" s="2545" t="s">
        <v>717</v>
      </c>
      <c r="H56" s="250">
        <v>31</v>
      </c>
      <c r="I56" s="250">
        <v>31</v>
      </c>
      <c r="J56" s="622">
        <v>4</v>
      </c>
      <c r="K56" s="622"/>
      <c r="L56" s="622"/>
      <c r="M56" s="622">
        <f t="shared" si="6"/>
        <v>4</v>
      </c>
      <c r="N56" s="35"/>
      <c r="O56" s="35"/>
      <c r="P56" s="35"/>
      <c r="Q56" s="251">
        <v>31</v>
      </c>
    </row>
    <row r="57" spans="1:17" ht="10.35" customHeight="1">
      <c r="A57" s="250">
        <v>32</v>
      </c>
      <c r="B57" s="34"/>
      <c r="C57" s="34"/>
      <c r="D57" s="2229"/>
      <c r="E57" s="2548"/>
      <c r="F57" s="2549"/>
      <c r="G57" s="2545"/>
      <c r="H57" s="250">
        <v>32</v>
      </c>
      <c r="I57" s="250">
        <v>32</v>
      </c>
      <c r="J57" s="622"/>
      <c r="K57" s="622"/>
      <c r="L57" s="622"/>
      <c r="M57" s="622"/>
      <c r="N57" s="35"/>
      <c r="O57" s="35"/>
      <c r="P57" s="35"/>
      <c r="Q57" s="251">
        <v>32</v>
      </c>
    </row>
    <row r="58" spans="1:17" ht="10.35" customHeight="1">
      <c r="A58" s="250">
        <v>33</v>
      </c>
      <c r="B58" s="34"/>
      <c r="C58" s="34"/>
      <c r="D58" s="2229"/>
      <c r="E58" s="2548" t="s">
        <v>2919</v>
      </c>
      <c r="F58" s="2549"/>
      <c r="G58" s="2545"/>
      <c r="H58" s="250">
        <v>33</v>
      </c>
      <c r="I58" s="250">
        <v>33</v>
      </c>
      <c r="J58" s="622">
        <f>SUM(J55:J56)</f>
        <v>1104</v>
      </c>
      <c r="K58" s="622"/>
      <c r="L58" s="622"/>
      <c r="M58" s="622">
        <f>SUM(M55:M56)</f>
        <v>1104</v>
      </c>
      <c r="N58" s="35"/>
      <c r="O58" s="35"/>
      <c r="P58" s="35"/>
      <c r="Q58" s="251">
        <v>33</v>
      </c>
    </row>
    <row r="59" spans="1:17" ht="10.35" customHeight="1">
      <c r="A59" s="250">
        <v>34</v>
      </c>
      <c r="B59" s="34"/>
      <c r="C59" s="34"/>
      <c r="D59" s="2229"/>
      <c r="E59" s="2548"/>
      <c r="F59" s="2549"/>
      <c r="G59" s="2545"/>
      <c r="H59" s="250">
        <v>34</v>
      </c>
      <c r="I59" s="250">
        <v>34</v>
      </c>
      <c r="J59" s="622"/>
      <c r="K59" s="622"/>
      <c r="L59" s="622"/>
      <c r="M59" s="622"/>
      <c r="N59" s="35"/>
      <c r="O59" s="35"/>
      <c r="P59" s="35"/>
      <c r="Q59" s="251">
        <v>34</v>
      </c>
    </row>
    <row r="60" spans="1:17" ht="10.35" customHeight="1">
      <c r="A60" s="250">
        <v>35</v>
      </c>
      <c r="B60" s="34">
        <v>721</v>
      </c>
      <c r="C60" s="34" t="s">
        <v>2920</v>
      </c>
      <c r="D60" s="2229" t="s">
        <v>497</v>
      </c>
      <c r="E60" s="2548" t="s">
        <v>2921</v>
      </c>
      <c r="F60" s="2549" t="s">
        <v>2922</v>
      </c>
      <c r="G60" s="2545" t="s">
        <v>717</v>
      </c>
      <c r="H60" s="250">
        <v>35</v>
      </c>
      <c r="I60" s="250">
        <v>35</v>
      </c>
      <c r="J60" s="622">
        <v>5</v>
      </c>
      <c r="K60" s="622"/>
      <c r="L60" s="622"/>
      <c r="M60" s="622">
        <f>SUM(J60:L60)</f>
        <v>5</v>
      </c>
      <c r="N60" s="35"/>
      <c r="O60" s="35"/>
      <c r="P60" s="35"/>
      <c r="Q60" s="251">
        <v>35</v>
      </c>
    </row>
    <row r="61" spans="1:17" ht="10.35" customHeight="1">
      <c r="A61" s="250">
        <v>36</v>
      </c>
      <c r="B61" s="34"/>
      <c r="C61" s="34"/>
      <c r="D61" s="2229"/>
      <c r="E61" s="2548"/>
      <c r="F61" s="2549"/>
      <c r="G61" s="2545"/>
      <c r="H61" s="250">
        <v>36</v>
      </c>
      <c r="I61" s="250">
        <v>36</v>
      </c>
      <c r="J61" s="622"/>
      <c r="K61" s="622"/>
      <c r="L61" s="622"/>
      <c r="M61" s="622"/>
      <c r="N61" s="35"/>
      <c r="O61" s="35"/>
      <c r="P61" s="35"/>
      <c r="Q61" s="251">
        <v>36</v>
      </c>
    </row>
    <row r="62" spans="1:17" ht="10.35" customHeight="1">
      <c r="A62" s="250">
        <v>37</v>
      </c>
      <c r="B62" s="34"/>
      <c r="C62" s="34"/>
      <c r="D62" s="2229"/>
      <c r="E62" s="2548" t="s">
        <v>2923</v>
      </c>
      <c r="F62" s="2549"/>
      <c r="G62" s="2545"/>
      <c r="H62" s="250">
        <v>37</v>
      </c>
      <c r="I62" s="250">
        <v>37</v>
      </c>
      <c r="J62" s="622">
        <f>SUM(J60)</f>
        <v>5</v>
      </c>
      <c r="K62" s="622"/>
      <c r="L62" s="622"/>
      <c r="M62" s="622">
        <f>SUM(J62:L62)</f>
        <v>5</v>
      </c>
      <c r="N62" s="35"/>
      <c r="O62" s="35"/>
      <c r="P62" s="35"/>
      <c r="Q62" s="251">
        <v>37</v>
      </c>
    </row>
    <row r="63" spans="1:17" ht="10.35" customHeight="1">
      <c r="A63" s="250">
        <v>38</v>
      </c>
      <c r="B63" s="34"/>
      <c r="C63" s="34"/>
      <c r="D63" s="2229"/>
      <c r="E63" s="2548"/>
      <c r="F63" s="2549"/>
      <c r="G63" s="2545"/>
      <c r="H63" s="250">
        <v>38</v>
      </c>
      <c r="I63" s="250">
        <v>38</v>
      </c>
      <c r="J63" s="622"/>
      <c r="K63" s="622"/>
      <c r="L63" s="622"/>
      <c r="M63" s="622"/>
      <c r="N63" s="35"/>
      <c r="O63" s="35"/>
      <c r="P63" s="35"/>
      <c r="Q63" s="251">
        <v>38</v>
      </c>
    </row>
    <row r="64" spans="1:17" ht="10.35" customHeight="1">
      <c r="A64" s="250">
        <v>39</v>
      </c>
      <c r="B64" s="34"/>
      <c r="C64" s="34"/>
      <c r="D64" s="2229"/>
      <c r="E64" s="2548" t="s">
        <v>2924</v>
      </c>
      <c r="F64" s="2549"/>
      <c r="G64" s="2545"/>
      <c r="H64" s="250">
        <v>39</v>
      </c>
      <c r="I64" s="250">
        <v>39</v>
      </c>
      <c r="J64" s="622">
        <f>SUM(J58,J62)</f>
        <v>1109</v>
      </c>
      <c r="K64" s="622"/>
      <c r="L64" s="622"/>
      <c r="M64" s="622">
        <f>SUM(M58,M62)</f>
        <v>1109</v>
      </c>
      <c r="N64" s="35"/>
      <c r="O64" s="35"/>
      <c r="P64" s="35"/>
      <c r="Q64" s="251">
        <v>39</v>
      </c>
    </row>
    <row r="65" spans="1:17" ht="10.35" customHeight="1">
      <c r="A65" s="250">
        <v>40</v>
      </c>
      <c r="B65" s="34"/>
      <c r="C65" s="34"/>
      <c r="D65" s="2229"/>
      <c r="E65" s="2548"/>
      <c r="F65" s="2549"/>
      <c r="G65" s="2545"/>
      <c r="H65" s="250">
        <v>40</v>
      </c>
      <c r="I65" s="250">
        <v>40</v>
      </c>
      <c r="J65" s="622"/>
      <c r="K65" s="622"/>
      <c r="L65" s="622"/>
      <c r="M65" s="622"/>
      <c r="N65" s="35"/>
      <c r="O65" s="35"/>
      <c r="P65" s="35"/>
      <c r="Q65" s="251">
        <v>40</v>
      </c>
    </row>
    <row r="66" spans="1:17">
      <c r="A66" s="250">
        <v>41</v>
      </c>
      <c r="B66" s="34"/>
      <c r="C66" s="34"/>
      <c r="D66" s="2229"/>
      <c r="E66" s="2548" t="s">
        <v>2925</v>
      </c>
      <c r="F66" s="2549"/>
      <c r="G66" s="2545"/>
      <c r="H66" s="250">
        <v>41</v>
      </c>
      <c r="I66" s="250">
        <v>41</v>
      </c>
      <c r="J66" s="622">
        <f>SUM(J53,J64)</f>
        <v>1019784</v>
      </c>
      <c r="K66" s="622">
        <f t="shared" ref="K66:M66" si="7">SUM(K53,K64)</f>
        <v>71156</v>
      </c>
      <c r="L66" s="622">
        <f>SUM(L53,L64)</f>
        <v>-23996</v>
      </c>
      <c r="M66" s="622">
        <f t="shared" si="7"/>
        <v>1066944</v>
      </c>
      <c r="N66" s="35"/>
      <c r="O66" s="35"/>
      <c r="P66" s="35"/>
      <c r="Q66" s="251">
        <v>41</v>
      </c>
    </row>
    <row r="67" spans="1:17" ht="88.5" customHeight="1">
      <c r="A67" s="122"/>
      <c r="B67" s="3"/>
      <c r="C67" s="3"/>
      <c r="D67" s="3"/>
      <c r="E67" s="3"/>
      <c r="F67" s="3"/>
      <c r="G67" s="3"/>
      <c r="H67" s="170"/>
      <c r="I67" s="122"/>
      <c r="J67" s="2874" t="s">
        <v>3254</v>
      </c>
      <c r="K67" s="2874"/>
      <c r="L67" s="2874"/>
      <c r="M67" s="2874"/>
      <c r="N67" s="2874"/>
      <c r="O67" s="2874"/>
      <c r="P67" s="2874"/>
      <c r="Q67" s="2875"/>
    </row>
    <row r="68" spans="1:17">
      <c r="A68" s="2543"/>
      <c r="B68" s="114"/>
      <c r="C68" s="114"/>
      <c r="D68" s="114"/>
      <c r="E68" s="114"/>
      <c r="F68" s="114"/>
      <c r="G68" s="114"/>
      <c r="H68" s="1911" t="s">
        <v>1409</v>
      </c>
      <c r="I68" s="2106" t="s">
        <v>1409</v>
      </c>
      <c r="J68" s="114"/>
      <c r="K68" s="114"/>
      <c r="L68" s="114"/>
      <c r="M68" s="114"/>
      <c r="N68" s="114"/>
      <c r="O68" s="114"/>
      <c r="P68" s="114"/>
      <c r="Q68" s="2544"/>
    </row>
  </sheetData>
  <mergeCells count="4">
    <mergeCell ref="E23:F23"/>
    <mergeCell ref="E24:F24"/>
    <mergeCell ref="E25:F25"/>
    <mergeCell ref="J67:Q67"/>
  </mergeCells>
  <phoneticPr fontId="0" type="noConversion"/>
  <pageMargins left="0.7" right="0.7" top="0.75" bottom="0.75" header="0.3" footer="0.3"/>
  <pageSetup scale="98" orientation="portrait" r:id="rId1"/>
  <headerFooter alignWithMargins="0"/>
  <colBreaks count="1" manualBreakCount="1">
    <brk id="8" max="67" man="1"/>
  </colBreaks>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00"/>
  <sheetViews>
    <sheetView showGridLines="0" view="pageBreakPreview" topLeftCell="A252" zoomScaleNormal="100" zoomScaleSheetLayoutView="100" workbookViewId="0">
      <selection activeCell="C68" sqref="C68"/>
    </sheetView>
  </sheetViews>
  <sheetFormatPr defaultColWidth="8.6640625" defaultRowHeight="11.25"/>
  <cols>
    <col min="1" max="1" width="7.33203125" style="210" customWidth="1"/>
    <col min="2" max="2" width="8.6640625" style="210"/>
    <col min="3" max="3" width="71.5" style="210" customWidth="1"/>
    <col min="4" max="4" width="8.6640625" style="210" customWidth="1"/>
    <col min="5" max="5" width="4" style="210" customWidth="1"/>
    <col min="6" max="6" width="11.1640625" style="210" customWidth="1"/>
    <col min="7" max="7" width="3.33203125" style="210" customWidth="1"/>
    <col min="8" max="8" width="8.6640625" style="210"/>
    <col min="9" max="9" width="13.5" style="210" bestFit="1" customWidth="1"/>
    <col min="10" max="10" width="12.5" style="210" bestFit="1" customWidth="1"/>
    <col min="11" max="16384" width="8.6640625" style="210"/>
  </cols>
  <sheetData>
    <row r="1" spans="1:7">
      <c r="A1" s="617">
        <v>28</v>
      </c>
      <c r="B1" s="2683"/>
      <c r="C1" s="2683"/>
      <c r="D1" s="2683"/>
      <c r="E1" s="2683"/>
      <c r="F1" s="2684"/>
      <c r="G1" s="2685" t="s">
        <v>3253</v>
      </c>
    </row>
    <row r="2" spans="1:7">
      <c r="A2" s="2686"/>
      <c r="B2" s="596"/>
      <c r="C2" s="596"/>
      <c r="D2" s="596"/>
      <c r="E2" s="596"/>
      <c r="F2" s="596"/>
      <c r="G2" s="2687"/>
    </row>
    <row r="3" spans="1:7" hidden="1">
      <c r="A3" s="599"/>
      <c r="G3" s="600"/>
    </row>
    <row r="4" spans="1:7">
      <c r="A4" s="991"/>
      <c r="B4" s="618" t="s">
        <v>2926</v>
      </c>
      <c r="C4" s="618"/>
      <c r="D4" s="618"/>
      <c r="E4" s="618"/>
      <c r="F4" s="618"/>
      <c r="G4" s="619"/>
    </row>
    <row r="5" spans="1:7" hidden="1">
      <c r="A5" s="599"/>
      <c r="G5" s="600"/>
    </row>
    <row r="6" spans="1:7" hidden="1">
      <c r="A6" s="599"/>
      <c r="D6" s="1079"/>
      <c r="G6" s="600"/>
    </row>
    <row r="7" spans="1:7">
      <c r="A7" s="599"/>
      <c r="D7" s="1079"/>
      <c r="F7" s="582" t="s">
        <v>2927</v>
      </c>
      <c r="G7" s="600"/>
    </row>
    <row r="8" spans="1:7">
      <c r="A8" s="2688">
        <v>1</v>
      </c>
      <c r="B8" s="210" t="s">
        <v>2928</v>
      </c>
      <c r="G8" s="600"/>
    </row>
    <row r="9" spans="1:7">
      <c r="A9" s="599"/>
      <c r="B9" s="210" t="s">
        <v>2929</v>
      </c>
      <c r="F9" s="2689">
        <v>50</v>
      </c>
      <c r="G9" s="600"/>
    </row>
    <row r="10" spans="1:7">
      <c r="A10" s="2688"/>
      <c r="B10" s="210" t="s">
        <v>2930</v>
      </c>
      <c r="F10" s="2689">
        <v>50</v>
      </c>
      <c r="G10" s="600"/>
    </row>
    <row r="11" spans="1:7">
      <c r="A11" s="2688"/>
      <c r="F11" s="2690">
        <f>SUM(F9:F10)</f>
        <v>100</v>
      </c>
      <c r="G11" s="600"/>
    </row>
    <row r="12" spans="1:7" ht="8.1" customHeight="1">
      <c r="A12" s="2688"/>
      <c r="F12" s="2689"/>
      <c r="G12" s="600"/>
    </row>
    <row r="13" spans="1:7">
      <c r="A13" s="2688">
        <v>2</v>
      </c>
      <c r="B13" s="210" t="s">
        <v>2931</v>
      </c>
      <c r="F13" s="2689"/>
      <c r="G13" s="600"/>
    </row>
    <row r="14" spans="1:7">
      <c r="A14" s="2688"/>
      <c r="B14" s="210" t="s">
        <v>2929</v>
      </c>
      <c r="F14" s="2689">
        <v>16.670000000000002</v>
      </c>
      <c r="G14" s="600" t="s">
        <v>563</v>
      </c>
    </row>
    <row r="15" spans="1:7">
      <c r="A15" s="2688"/>
      <c r="B15" s="210" t="s">
        <v>2932</v>
      </c>
      <c r="F15" s="2689">
        <v>25</v>
      </c>
      <c r="G15" s="600"/>
    </row>
    <row r="16" spans="1:7">
      <c r="A16" s="2688"/>
      <c r="B16" s="210" t="s">
        <v>3205</v>
      </c>
      <c r="F16" s="2689">
        <v>25</v>
      </c>
      <c r="G16" s="600"/>
    </row>
    <row r="17" spans="1:7">
      <c r="A17" s="2688"/>
      <c r="B17" s="210" t="s">
        <v>3206</v>
      </c>
      <c r="F17" s="2689">
        <v>16.670000000000002</v>
      </c>
      <c r="G17" s="600"/>
    </row>
    <row r="18" spans="1:7">
      <c r="A18" s="2688"/>
      <c r="B18" s="210" t="s">
        <v>3207</v>
      </c>
      <c r="F18" s="2689">
        <v>8.33</v>
      </c>
      <c r="G18" s="600"/>
    </row>
    <row r="19" spans="1:7">
      <c r="A19" s="2688"/>
      <c r="B19" s="2691" t="s">
        <v>3208</v>
      </c>
      <c r="F19" s="2692">
        <v>8.33</v>
      </c>
      <c r="G19" s="600"/>
    </row>
    <row r="20" spans="1:7">
      <c r="A20" s="2688"/>
      <c r="F20" s="2692">
        <f>SUM(F14:F19)</f>
        <v>100</v>
      </c>
      <c r="G20" s="600"/>
    </row>
    <row r="21" spans="1:7">
      <c r="A21" s="2688"/>
      <c r="B21" s="210" t="s">
        <v>3223</v>
      </c>
      <c r="F21" s="2689"/>
      <c r="G21" s="600"/>
    </row>
    <row r="22" spans="1:7">
      <c r="A22" s="2688"/>
      <c r="B22" s="210" t="s">
        <v>2934</v>
      </c>
      <c r="F22" s="2689"/>
      <c r="G22" s="600"/>
    </row>
    <row r="23" spans="1:7" ht="8.1" customHeight="1">
      <c r="A23" s="2688"/>
      <c r="F23" s="2689"/>
      <c r="G23" s="600"/>
    </row>
    <row r="24" spans="1:7">
      <c r="A24" s="2688" t="s">
        <v>2935</v>
      </c>
      <c r="B24" s="210" t="s">
        <v>2936</v>
      </c>
      <c r="F24" s="2689"/>
      <c r="G24" s="600"/>
    </row>
    <row r="25" spans="1:7">
      <c r="A25" s="2688"/>
      <c r="B25" s="210" t="s">
        <v>2929</v>
      </c>
      <c r="F25" s="2689">
        <v>33.33</v>
      </c>
      <c r="G25" s="600"/>
    </row>
    <row r="26" spans="1:7">
      <c r="A26" s="2688"/>
      <c r="B26" s="210" t="s">
        <v>2930</v>
      </c>
      <c r="F26" s="2689">
        <v>66.67</v>
      </c>
      <c r="G26" s="600"/>
    </row>
    <row r="27" spans="1:7">
      <c r="A27" s="2688"/>
      <c r="F27" s="2690">
        <f>SUM(F25:F26)</f>
        <v>100</v>
      </c>
      <c r="G27" s="600"/>
    </row>
    <row r="28" spans="1:7" ht="8.1" customHeight="1">
      <c r="A28" s="2688"/>
      <c r="F28" s="2689"/>
      <c r="G28" s="600"/>
    </row>
    <row r="29" spans="1:7">
      <c r="A29" s="2688">
        <v>4</v>
      </c>
      <c r="B29" s="210" t="s">
        <v>2937</v>
      </c>
      <c r="F29" s="2689"/>
      <c r="G29" s="600"/>
    </row>
    <row r="30" spans="1:7">
      <c r="A30" s="2688"/>
      <c r="B30" s="210" t="s">
        <v>2929</v>
      </c>
      <c r="F30" s="2689">
        <v>50</v>
      </c>
      <c r="G30" s="600" t="s">
        <v>563</v>
      </c>
    </row>
    <row r="31" spans="1:7">
      <c r="A31" s="2688"/>
      <c r="B31" s="210" t="s">
        <v>2930</v>
      </c>
      <c r="F31" s="2689">
        <v>50</v>
      </c>
      <c r="G31" s="600"/>
    </row>
    <row r="32" spans="1:7">
      <c r="A32" s="2688"/>
      <c r="F32" s="2690">
        <f>SUM(F30:F31)</f>
        <v>100</v>
      </c>
      <c r="G32" s="600"/>
    </row>
    <row r="33" spans="1:7">
      <c r="A33" s="2688"/>
      <c r="B33" s="210" t="s">
        <v>3224</v>
      </c>
      <c r="F33" s="2689"/>
      <c r="G33" s="600"/>
    </row>
    <row r="34" spans="1:7">
      <c r="A34" s="2688"/>
      <c r="B34" s="210" t="s">
        <v>2938</v>
      </c>
      <c r="F34" s="2689"/>
      <c r="G34" s="600"/>
    </row>
    <row r="35" spans="1:7" ht="8.1" customHeight="1">
      <c r="A35" s="2688"/>
      <c r="F35" s="2689"/>
      <c r="G35" s="600"/>
    </row>
    <row r="36" spans="1:7">
      <c r="A36" s="2688">
        <v>5</v>
      </c>
      <c r="B36" s="210" t="s">
        <v>2939</v>
      </c>
      <c r="F36" s="2689"/>
      <c r="G36" s="600"/>
    </row>
    <row r="37" spans="1:7">
      <c r="A37" s="2688"/>
      <c r="B37" s="210" t="s">
        <v>2929</v>
      </c>
      <c r="F37" s="2689">
        <v>25</v>
      </c>
      <c r="G37" s="600" t="s">
        <v>563</v>
      </c>
    </row>
    <row r="38" spans="1:7">
      <c r="A38" s="2688"/>
      <c r="B38" s="210" t="s">
        <v>2930</v>
      </c>
      <c r="F38" s="2689">
        <v>41.67</v>
      </c>
      <c r="G38" s="600"/>
    </row>
    <row r="39" spans="1:7">
      <c r="A39" s="2688"/>
      <c r="B39" s="2691" t="s">
        <v>3243</v>
      </c>
      <c r="F39" s="2689">
        <v>16.670000000000002</v>
      </c>
      <c r="G39" s="600"/>
    </row>
    <row r="40" spans="1:7">
      <c r="A40" s="2688"/>
      <c r="B40" s="2691" t="s">
        <v>2940</v>
      </c>
      <c r="F40" s="2689">
        <v>8.33</v>
      </c>
      <c r="G40" s="600"/>
    </row>
    <row r="41" spans="1:7">
      <c r="A41" s="2688"/>
      <c r="B41" s="2691" t="s">
        <v>2941</v>
      </c>
      <c r="F41" s="2692">
        <v>8.33</v>
      </c>
      <c r="G41" s="600"/>
    </row>
    <row r="42" spans="1:7">
      <c r="A42" s="2688"/>
      <c r="B42" s="210" t="s">
        <v>605</v>
      </c>
      <c r="F42" s="2692">
        <f>SUM(F37:F41)</f>
        <v>100</v>
      </c>
      <c r="G42" s="600"/>
    </row>
    <row r="43" spans="1:7">
      <c r="A43" s="2688"/>
      <c r="B43" s="210" t="s">
        <v>3225</v>
      </c>
      <c r="F43" s="2689"/>
      <c r="G43" s="600"/>
    </row>
    <row r="44" spans="1:7">
      <c r="A44" s="2688"/>
      <c r="B44" s="210" t="s">
        <v>2942</v>
      </c>
      <c r="F44" s="2689"/>
      <c r="G44" s="600"/>
    </row>
    <row r="45" spans="1:7">
      <c r="A45" s="2688"/>
      <c r="B45" s="210" t="s">
        <v>2943</v>
      </c>
      <c r="F45" s="2689"/>
      <c r="G45" s="600"/>
    </row>
    <row r="46" spans="1:7" ht="8.1" customHeight="1">
      <c r="A46" s="2688"/>
      <c r="B46" s="210" t="s">
        <v>605</v>
      </c>
      <c r="F46" s="2689"/>
      <c r="G46" s="600"/>
    </row>
    <row r="47" spans="1:7">
      <c r="A47" s="2688">
        <v>6</v>
      </c>
      <c r="B47" s="210" t="s">
        <v>2944</v>
      </c>
      <c r="F47" s="2689"/>
      <c r="G47" s="600"/>
    </row>
    <row r="48" spans="1:7">
      <c r="A48" s="2688"/>
      <c r="B48" s="210" t="s">
        <v>2929</v>
      </c>
      <c r="F48" s="2689">
        <v>50</v>
      </c>
      <c r="G48" s="600"/>
    </row>
    <row r="49" spans="1:7">
      <c r="A49" s="2688"/>
      <c r="B49" s="210" t="s">
        <v>2930</v>
      </c>
      <c r="F49" s="2689">
        <v>50</v>
      </c>
      <c r="G49" s="600"/>
    </row>
    <row r="50" spans="1:7">
      <c r="A50" s="2688"/>
      <c r="F50" s="2693">
        <f>SUM(F48:F49)</f>
        <v>100</v>
      </c>
      <c r="G50" s="600"/>
    </row>
    <row r="51" spans="1:7" ht="2.25" customHeight="1">
      <c r="A51" s="2688"/>
      <c r="F51" s="2689"/>
      <c r="G51" s="600"/>
    </row>
    <row r="52" spans="1:7">
      <c r="A52" s="2688">
        <v>7</v>
      </c>
      <c r="B52" s="210" t="s">
        <v>2945</v>
      </c>
      <c r="F52" s="2689"/>
      <c r="G52" s="600"/>
    </row>
    <row r="53" spans="1:7">
      <c r="A53" s="2688"/>
      <c r="B53" s="210" t="s">
        <v>2929</v>
      </c>
      <c r="F53" s="2689">
        <v>43.3</v>
      </c>
      <c r="G53" s="600" t="s">
        <v>563</v>
      </c>
    </row>
    <row r="54" spans="1:7">
      <c r="A54" s="2688"/>
      <c r="B54" s="210" t="s">
        <v>2930</v>
      </c>
      <c r="F54" s="2689">
        <v>42.09</v>
      </c>
      <c r="G54" s="600"/>
    </row>
    <row r="55" spans="1:7">
      <c r="A55" s="2688"/>
      <c r="B55" s="210" t="s">
        <v>2933</v>
      </c>
      <c r="F55" s="2692">
        <v>14.61</v>
      </c>
      <c r="G55" s="600"/>
    </row>
    <row r="56" spans="1:7">
      <c r="A56" s="2688"/>
      <c r="F56" s="2692">
        <f>SUM(F52:F55)</f>
        <v>100</v>
      </c>
      <c r="G56" s="600"/>
    </row>
    <row r="57" spans="1:7">
      <c r="A57" s="2688"/>
      <c r="B57" s="2876" t="s">
        <v>3226</v>
      </c>
      <c r="C57" s="2876"/>
      <c r="F57" s="2689"/>
      <c r="G57" s="600"/>
    </row>
    <row r="58" spans="1:7" ht="24" customHeight="1">
      <c r="A58" s="2688"/>
      <c r="B58" s="2876"/>
      <c r="C58" s="2876"/>
      <c r="F58" s="2689"/>
      <c r="G58" s="600"/>
    </row>
    <row r="59" spans="1:7" ht="8.1" customHeight="1">
      <c r="A59" s="2688"/>
      <c r="F59" s="2689"/>
      <c r="G59" s="600"/>
    </row>
    <row r="60" spans="1:7">
      <c r="A60" s="2688">
        <v>8</v>
      </c>
      <c r="B60" s="210" t="s">
        <v>2946</v>
      </c>
      <c r="F60" s="2689"/>
      <c r="G60" s="600"/>
    </row>
    <row r="61" spans="1:7">
      <c r="A61" s="2688"/>
      <c r="B61" s="210" t="s">
        <v>2929</v>
      </c>
      <c r="F61" s="2689">
        <v>50</v>
      </c>
      <c r="G61" s="600"/>
    </row>
    <row r="62" spans="1:7">
      <c r="A62" s="2688"/>
      <c r="B62" s="210" t="s">
        <v>2930</v>
      </c>
      <c r="F62" s="2689">
        <v>50</v>
      </c>
      <c r="G62" s="600"/>
    </row>
    <row r="63" spans="1:7">
      <c r="A63" s="2688"/>
      <c r="F63" s="2690">
        <f>SUM(F61:F62)</f>
        <v>100</v>
      </c>
      <c r="G63" s="600"/>
    </row>
    <row r="64" spans="1:7" ht="2.25" customHeight="1">
      <c r="A64" s="2688"/>
      <c r="F64" s="2689"/>
      <c r="G64" s="600"/>
    </row>
    <row r="65" spans="1:7">
      <c r="A65" s="2688">
        <v>9</v>
      </c>
      <c r="B65" s="210" t="s">
        <v>2947</v>
      </c>
      <c r="F65" s="2689"/>
      <c r="G65" s="600"/>
    </row>
    <row r="66" spans="1:7">
      <c r="A66" s="2688"/>
      <c r="B66" s="210" t="s">
        <v>2929</v>
      </c>
      <c r="F66" s="2689">
        <v>33.340000000000003</v>
      </c>
      <c r="G66" s="600" t="s">
        <v>563</v>
      </c>
    </row>
    <row r="67" spans="1:7">
      <c r="A67" s="2688"/>
      <c r="B67" s="2691" t="s">
        <v>2948</v>
      </c>
      <c r="F67" s="2689">
        <v>33.33</v>
      </c>
      <c r="G67" s="600"/>
    </row>
    <row r="68" spans="1:7">
      <c r="A68" s="2688"/>
      <c r="B68" s="210" t="s">
        <v>2949</v>
      </c>
      <c r="F68" s="2689">
        <v>33.33</v>
      </c>
      <c r="G68" s="600"/>
    </row>
    <row r="69" spans="1:7">
      <c r="A69" s="2688"/>
      <c r="B69" s="210" t="s">
        <v>605</v>
      </c>
      <c r="F69" s="2690">
        <f>SUM(F66:F68)</f>
        <v>100</v>
      </c>
      <c r="G69" s="600"/>
    </row>
    <row r="70" spans="1:7">
      <c r="A70" s="2688"/>
      <c r="B70" s="210" t="s">
        <v>3227</v>
      </c>
      <c r="F70" s="2689"/>
      <c r="G70" s="600"/>
    </row>
    <row r="71" spans="1:7" ht="14.25" customHeight="1">
      <c r="A71" s="2688"/>
      <c r="B71" s="2103" t="s">
        <v>2934</v>
      </c>
      <c r="F71" s="2689"/>
      <c r="G71" s="600"/>
    </row>
    <row r="72" spans="1:7" hidden="1">
      <c r="A72" s="2688"/>
      <c r="F72" s="2689"/>
      <c r="G72" s="600"/>
    </row>
    <row r="73" spans="1:7" hidden="1">
      <c r="A73" s="2688"/>
      <c r="F73" s="2689"/>
      <c r="G73" s="600"/>
    </row>
    <row r="74" spans="1:7" hidden="1">
      <c r="A74" s="2688"/>
      <c r="F74" s="2689"/>
      <c r="G74" s="600"/>
    </row>
    <row r="75" spans="1:7">
      <c r="A75" s="617"/>
      <c r="B75" s="2683"/>
      <c r="C75" s="2683"/>
      <c r="D75" s="2683"/>
      <c r="E75" s="2683"/>
      <c r="F75" s="2694"/>
      <c r="G75" s="620" t="s">
        <v>1409</v>
      </c>
    </row>
    <row r="76" spans="1:7">
      <c r="A76" s="617" t="s">
        <v>3253</v>
      </c>
      <c r="B76" s="2683"/>
      <c r="C76" s="2683"/>
      <c r="D76" s="2683"/>
      <c r="E76" s="2683"/>
      <c r="F76" s="2695"/>
      <c r="G76" s="620">
        <v>29</v>
      </c>
    </row>
    <row r="77" spans="1:7">
      <c r="A77" s="2688"/>
      <c r="F77" s="2689"/>
      <c r="G77" s="600"/>
    </row>
    <row r="78" spans="1:7">
      <c r="A78" s="2688"/>
      <c r="B78" s="618" t="s">
        <v>2926</v>
      </c>
      <c r="C78" s="618"/>
      <c r="D78" s="618"/>
      <c r="E78" s="618"/>
      <c r="F78" s="2696"/>
      <c r="G78" s="619"/>
    </row>
    <row r="79" spans="1:7" hidden="1">
      <c r="A79" s="2688"/>
      <c r="F79" s="2689"/>
      <c r="G79" s="600"/>
    </row>
    <row r="80" spans="1:7" hidden="1">
      <c r="A80" s="2688"/>
      <c r="F80" s="2689"/>
      <c r="G80" s="600"/>
    </row>
    <row r="81" spans="1:7">
      <c r="A81" s="2688"/>
      <c r="F81" s="2697" t="s">
        <v>2927</v>
      </c>
      <c r="G81" s="600"/>
    </row>
    <row r="82" spans="1:7">
      <c r="A82" s="2688">
        <v>10</v>
      </c>
      <c r="B82" s="210" t="s">
        <v>2950</v>
      </c>
      <c r="F82" s="2689"/>
      <c r="G82" s="600"/>
    </row>
    <row r="83" spans="1:7">
      <c r="A83" s="2688"/>
      <c r="B83" s="210" t="s">
        <v>2929</v>
      </c>
      <c r="F83" s="2689">
        <v>40</v>
      </c>
      <c r="G83" s="600"/>
    </row>
    <row r="84" spans="1:7">
      <c r="A84" s="2688"/>
      <c r="B84" s="210" t="s">
        <v>2930</v>
      </c>
      <c r="F84" s="2689">
        <v>60</v>
      </c>
      <c r="G84" s="600"/>
    </row>
    <row r="85" spans="1:7">
      <c r="A85" s="2688"/>
      <c r="F85" s="2693">
        <f>SUM(F83:F84)</f>
        <v>100</v>
      </c>
      <c r="G85" s="600"/>
    </row>
    <row r="86" spans="1:7">
      <c r="A86" s="2688"/>
      <c r="B86" s="210" t="s">
        <v>605</v>
      </c>
      <c r="F86" s="2689"/>
      <c r="G86" s="600"/>
    </row>
    <row r="87" spans="1:7">
      <c r="A87" s="2688">
        <v>11</v>
      </c>
      <c r="B87" s="210" t="s">
        <v>2951</v>
      </c>
      <c r="F87" s="2689"/>
      <c r="G87" s="600"/>
    </row>
    <row r="88" spans="1:7">
      <c r="A88" s="2688"/>
      <c r="B88" s="210" t="s">
        <v>2929</v>
      </c>
      <c r="F88" s="2689">
        <v>50</v>
      </c>
      <c r="G88" s="600"/>
    </row>
    <row r="89" spans="1:7">
      <c r="A89" s="2688"/>
      <c r="B89" s="210" t="s">
        <v>2930</v>
      </c>
      <c r="F89" s="2689">
        <v>50</v>
      </c>
      <c r="G89" s="600"/>
    </row>
    <row r="90" spans="1:7">
      <c r="A90" s="2688"/>
      <c r="F90" s="2690">
        <f>SUM(F88:F89)</f>
        <v>100</v>
      </c>
      <c r="G90" s="600"/>
    </row>
    <row r="91" spans="1:7">
      <c r="A91" s="2688"/>
      <c r="F91" s="2689"/>
      <c r="G91" s="600"/>
    </row>
    <row r="92" spans="1:7">
      <c r="A92" s="2688">
        <v>12</v>
      </c>
      <c r="B92" s="210" t="s">
        <v>2952</v>
      </c>
      <c r="F92" s="2689"/>
      <c r="G92" s="600"/>
    </row>
    <row r="93" spans="1:7">
      <c r="A93" s="2688"/>
      <c r="B93" s="210" t="s">
        <v>2929</v>
      </c>
      <c r="F93" s="2689">
        <v>50</v>
      </c>
      <c r="G93" s="600"/>
    </row>
    <row r="94" spans="1:7">
      <c r="A94" s="2688"/>
      <c r="B94" s="210" t="s">
        <v>2930</v>
      </c>
      <c r="F94" s="2689">
        <v>50</v>
      </c>
      <c r="G94" s="600"/>
    </row>
    <row r="95" spans="1:7">
      <c r="A95" s="2688"/>
      <c r="F95" s="2690">
        <f>SUM(F93:F94)</f>
        <v>100</v>
      </c>
      <c r="G95" s="600"/>
    </row>
    <row r="96" spans="1:7">
      <c r="A96" s="2688"/>
      <c r="F96" s="2689"/>
      <c r="G96" s="600"/>
    </row>
    <row r="97" spans="1:7">
      <c r="A97" s="2688">
        <v>13</v>
      </c>
      <c r="B97" s="210" t="s">
        <v>2953</v>
      </c>
      <c r="F97" s="2689"/>
      <c r="G97" s="600"/>
    </row>
    <row r="98" spans="1:7">
      <c r="A98" s="2688"/>
      <c r="B98" s="210" t="s">
        <v>2929</v>
      </c>
      <c r="F98" s="2689">
        <v>14.29</v>
      </c>
      <c r="G98" s="600" t="s">
        <v>563</v>
      </c>
    </row>
    <row r="99" spans="1:7">
      <c r="A99" s="2688"/>
      <c r="B99" s="210" t="s">
        <v>2930</v>
      </c>
      <c r="F99" s="2689">
        <v>42.84</v>
      </c>
      <c r="G99" s="600"/>
    </row>
    <row r="100" spans="1:7">
      <c r="A100" s="2688"/>
      <c r="B100" s="210" t="s">
        <v>2932</v>
      </c>
      <c r="F100" s="2689">
        <v>14.29</v>
      </c>
      <c r="G100" s="600"/>
    </row>
    <row r="101" spans="1:7">
      <c r="A101" s="2688"/>
      <c r="B101" s="210" t="s">
        <v>2954</v>
      </c>
      <c r="F101" s="2689">
        <v>14.29</v>
      </c>
      <c r="G101" s="600"/>
    </row>
    <row r="102" spans="1:7">
      <c r="A102" s="2688"/>
      <c r="B102" s="2691" t="s">
        <v>2941</v>
      </c>
      <c r="F102" s="2689">
        <v>14.29</v>
      </c>
      <c r="G102" s="600"/>
    </row>
    <row r="103" spans="1:7">
      <c r="A103" s="2688"/>
      <c r="B103" s="2691"/>
      <c r="F103" s="2690">
        <f>SUM(F98:F102)</f>
        <v>100</v>
      </c>
      <c r="G103" s="600"/>
    </row>
    <row r="104" spans="1:7">
      <c r="A104" s="2688"/>
      <c r="B104" s="210" t="s">
        <v>3228</v>
      </c>
      <c r="F104" s="2689"/>
      <c r="G104" s="600"/>
    </row>
    <row r="105" spans="1:7">
      <c r="A105" s="2688"/>
      <c r="B105" s="210" t="s">
        <v>2934</v>
      </c>
      <c r="F105" s="2689"/>
      <c r="G105" s="600"/>
    </row>
    <row r="106" spans="1:7">
      <c r="A106" s="2688"/>
      <c r="F106" s="2689"/>
      <c r="G106" s="600"/>
    </row>
    <row r="107" spans="1:7">
      <c r="A107" s="2688">
        <v>14</v>
      </c>
      <c r="B107" s="210" t="s">
        <v>2955</v>
      </c>
      <c r="F107" s="2689"/>
      <c r="G107" s="600"/>
    </row>
    <row r="108" spans="1:7">
      <c r="A108" s="2688"/>
      <c r="B108" s="210" t="s">
        <v>2929</v>
      </c>
      <c r="F108" s="2689">
        <v>33.299999999999997</v>
      </c>
      <c r="G108" s="600"/>
    </row>
    <row r="109" spans="1:7">
      <c r="A109" s="2688"/>
      <c r="B109" s="210" t="s">
        <v>2956</v>
      </c>
      <c r="F109" s="2689">
        <v>66.599999999999994</v>
      </c>
      <c r="G109" s="600"/>
    </row>
    <row r="110" spans="1:7">
      <c r="A110" s="2688"/>
      <c r="B110" s="210" t="s">
        <v>2957</v>
      </c>
      <c r="F110" s="2689">
        <v>0.1</v>
      </c>
      <c r="G110" s="600"/>
    </row>
    <row r="111" spans="1:7">
      <c r="A111" s="2688"/>
      <c r="F111" s="2693">
        <f>SUM(F108:F110)</f>
        <v>99.999999999999986</v>
      </c>
      <c r="G111" s="600"/>
    </row>
    <row r="112" spans="1:7">
      <c r="A112" s="2688"/>
      <c r="F112" s="2689"/>
      <c r="G112" s="600"/>
    </row>
    <row r="113" spans="1:7">
      <c r="A113" s="2688">
        <v>15</v>
      </c>
      <c r="B113" s="210" t="s">
        <v>2958</v>
      </c>
      <c r="F113" s="2689"/>
      <c r="G113" s="600"/>
    </row>
    <row r="114" spans="1:7">
      <c r="A114" s="2688"/>
      <c r="B114" s="210" t="s">
        <v>2929</v>
      </c>
      <c r="F114" s="2698">
        <v>17.399999999999999</v>
      </c>
      <c r="G114" s="600"/>
    </row>
    <row r="115" spans="1:7">
      <c r="A115" s="2688"/>
      <c r="B115" s="210" t="s">
        <v>2956</v>
      </c>
      <c r="F115" s="2698">
        <v>37</v>
      </c>
      <c r="G115" s="600"/>
    </row>
    <row r="116" spans="1:7">
      <c r="A116" s="2688"/>
      <c r="B116" s="210" t="s">
        <v>2932</v>
      </c>
      <c r="F116" s="2698">
        <v>19.8</v>
      </c>
      <c r="G116" s="600"/>
    </row>
    <row r="117" spans="1:7">
      <c r="A117" s="2688"/>
      <c r="B117" s="210" t="s">
        <v>2941</v>
      </c>
      <c r="F117" s="2698">
        <v>19.8</v>
      </c>
      <c r="G117" s="600"/>
    </row>
    <row r="118" spans="1:7">
      <c r="A118" s="2688"/>
      <c r="B118" s="2691" t="s">
        <v>2959</v>
      </c>
      <c r="F118" s="2698">
        <v>3.2</v>
      </c>
      <c r="G118" s="600"/>
    </row>
    <row r="119" spans="1:7">
      <c r="A119" s="2688"/>
      <c r="B119" s="2691" t="s">
        <v>3243</v>
      </c>
      <c r="F119" s="2698">
        <v>2.2000000000000002</v>
      </c>
      <c r="G119" s="600"/>
    </row>
    <row r="120" spans="1:7">
      <c r="A120" s="2688"/>
      <c r="B120" s="210" t="s">
        <v>3218</v>
      </c>
      <c r="F120" s="2698">
        <v>0.6</v>
      </c>
      <c r="G120" s="600"/>
    </row>
    <row r="121" spans="1:7">
      <c r="A121" s="2688"/>
      <c r="F121" s="2699">
        <f>SUM(F113:F120)</f>
        <v>100</v>
      </c>
      <c r="G121" s="600"/>
    </row>
    <row r="122" spans="1:7">
      <c r="A122" s="599"/>
      <c r="G122" s="600"/>
    </row>
    <row r="123" spans="1:7">
      <c r="A123" s="2700" t="s">
        <v>298</v>
      </c>
      <c r="B123" s="210" t="s">
        <v>2960</v>
      </c>
      <c r="F123" s="2689"/>
      <c r="G123" s="600"/>
    </row>
    <row r="124" spans="1:7">
      <c r="A124" s="599"/>
      <c r="B124" s="210" t="s">
        <v>2929</v>
      </c>
      <c r="F124" s="2689">
        <v>66.67</v>
      </c>
      <c r="G124" s="600"/>
    </row>
    <row r="125" spans="1:7">
      <c r="A125" s="599"/>
      <c r="B125" s="210" t="s">
        <v>2956</v>
      </c>
      <c r="F125" s="2692">
        <v>33.33</v>
      </c>
      <c r="G125" s="600"/>
    </row>
    <row r="126" spans="1:7">
      <c r="A126" s="2688"/>
      <c r="F126" s="2692">
        <f>SUM(F124:F125)</f>
        <v>100</v>
      </c>
      <c r="G126" s="600"/>
    </row>
    <row r="127" spans="1:7">
      <c r="A127" s="2701">
        <v>21</v>
      </c>
      <c r="B127" s="2702" t="s">
        <v>2961</v>
      </c>
      <c r="F127" s="2689"/>
      <c r="G127" s="600"/>
    </row>
    <row r="128" spans="1:7">
      <c r="A128" s="2688"/>
      <c r="B128" s="210" t="s">
        <v>2929</v>
      </c>
      <c r="F128" s="2689">
        <v>0.5</v>
      </c>
      <c r="G128" s="600"/>
    </row>
    <row r="129" spans="1:7">
      <c r="A129" s="2688"/>
      <c r="B129" s="210" t="s">
        <v>3233</v>
      </c>
      <c r="F129" s="2689">
        <v>99.5</v>
      </c>
      <c r="G129" s="600"/>
    </row>
    <row r="130" spans="1:7">
      <c r="A130" s="599"/>
      <c r="F130" s="2693">
        <f>SUM(F128:F129)</f>
        <v>100</v>
      </c>
      <c r="G130" s="600"/>
    </row>
    <row r="131" spans="1:7">
      <c r="A131" s="599"/>
      <c r="G131" s="600"/>
    </row>
    <row r="132" spans="1:7">
      <c r="A132" s="2688">
        <v>22</v>
      </c>
      <c r="B132" s="210" t="s">
        <v>3252</v>
      </c>
      <c r="F132" s="2689"/>
      <c r="G132" s="600"/>
    </row>
    <row r="133" spans="1:7">
      <c r="A133" s="2688"/>
      <c r="B133" s="210" t="s">
        <v>2962</v>
      </c>
      <c r="F133" s="2689">
        <v>25</v>
      </c>
      <c r="G133" s="600"/>
    </row>
    <row r="134" spans="1:7">
      <c r="A134" s="2688"/>
      <c r="B134" s="210" t="s">
        <v>2963</v>
      </c>
      <c r="F134" s="2689">
        <v>25</v>
      </c>
      <c r="G134" s="600"/>
    </row>
    <row r="135" spans="1:7">
      <c r="A135" s="2688"/>
      <c r="B135" s="210" t="s">
        <v>2932</v>
      </c>
      <c r="F135" s="2689">
        <v>25</v>
      </c>
      <c r="G135" s="600"/>
    </row>
    <row r="136" spans="1:7">
      <c r="A136" s="2688"/>
      <c r="B136" s="210" t="s">
        <v>2964</v>
      </c>
      <c r="F136" s="2692">
        <v>25</v>
      </c>
      <c r="G136" s="600"/>
    </row>
    <row r="137" spans="1:7">
      <c r="A137" s="2688"/>
      <c r="F137" s="2692">
        <f>SUM(F133:F136)</f>
        <v>100</v>
      </c>
      <c r="G137" s="600"/>
    </row>
    <row r="138" spans="1:7">
      <c r="A138" s="599"/>
      <c r="G138" s="600"/>
    </row>
    <row r="139" spans="1:7" hidden="1">
      <c r="A139" s="2691"/>
      <c r="B139" s="2702"/>
      <c r="F139" s="2689"/>
      <c r="G139" s="600"/>
    </row>
    <row r="140" spans="1:7" hidden="1">
      <c r="A140" s="2702"/>
      <c r="F140" s="2689"/>
      <c r="G140" s="600"/>
    </row>
    <row r="141" spans="1:7" hidden="1">
      <c r="A141" s="2702"/>
      <c r="B141" s="2703"/>
      <c r="F141" s="2689"/>
      <c r="G141" s="600"/>
    </row>
    <row r="142" spans="1:7" hidden="1">
      <c r="A142" s="2702"/>
      <c r="F142" s="2689"/>
      <c r="G142" s="600"/>
    </row>
    <row r="143" spans="1:7" hidden="1">
      <c r="A143" s="2702"/>
      <c r="F143" s="2689"/>
      <c r="G143" s="600"/>
    </row>
    <row r="144" spans="1:7" hidden="1">
      <c r="F144" s="2689"/>
      <c r="G144" s="600"/>
    </row>
    <row r="145" spans="1:7" hidden="1">
      <c r="F145" s="2689"/>
      <c r="G145" s="600"/>
    </row>
    <row r="146" spans="1:7" hidden="1">
      <c r="F146" s="2689"/>
      <c r="G146" s="600"/>
    </row>
    <row r="147" spans="1:7" hidden="1">
      <c r="F147" s="2689"/>
      <c r="G147" s="600"/>
    </row>
    <row r="148" spans="1:7">
      <c r="A148" s="599"/>
      <c r="G148" s="600"/>
    </row>
    <row r="149" spans="1:7">
      <c r="A149" s="599"/>
      <c r="F149" s="2689"/>
      <c r="G149" s="600"/>
    </row>
    <row r="150" spans="1:7" ht="21.75" customHeight="1">
      <c r="A150" s="599"/>
      <c r="F150" s="2689"/>
      <c r="G150" s="600"/>
    </row>
    <row r="151" spans="1:7">
      <c r="A151" s="2704" t="s">
        <v>1409</v>
      </c>
      <c r="B151" s="2683"/>
      <c r="C151" s="2683"/>
      <c r="D151" s="2683"/>
      <c r="E151" s="2683"/>
      <c r="F151" s="2695"/>
      <c r="G151" s="2705"/>
    </row>
    <row r="152" spans="1:7">
      <c r="A152" s="2704" t="s">
        <v>2965</v>
      </c>
      <c r="B152" s="2683"/>
      <c r="C152" s="2683"/>
      <c r="D152" s="2683"/>
      <c r="E152" s="2683"/>
      <c r="F152" s="2706"/>
      <c r="G152" s="2685" t="s">
        <v>3253</v>
      </c>
    </row>
    <row r="153" spans="1:7">
      <c r="A153" s="2686"/>
      <c r="F153" s="2689"/>
      <c r="G153" s="600"/>
    </row>
    <row r="154" spans="1:7">
      <c r="A154" s="599"/>
      <c r="B154" s="618" t="s">
        <v>2926</v>
      </c>
      <c r="C154" s="618"/>
      <c r="D154" s="618"/>
      <c r="E154" s="618"/>
      <c r="F154" s="2696"/>
      <c r="G154" s="619"/>
    </row>
    <row r="155" spans="1:7">
      <c r="A155" s="599"/>
      <c r="F155" s="2697" t="s">
        <v>2927</v>
      </c>
      <c r="G155" s="600"/>
    </row>
    <row r="156" spans="1:7">
      <c r="A156" s="599"/>
      <c r="F156" s="2689"/>
      <c r="G156" s="600"/>
    </row>
    <row r="157" spans="1:7">
      <c r="A157" s="2701">
        <v>23</v>
      </c>
      <c r="B157" s="2702" t="s">
        <v>2911</v>
      </c>
      <c r="F157" s="2689"/>
      <c r="G157" s="600"/>
    </row>
    <row r="158" spans="1:7">
      <c r="A158" s="2688"/>
      <c r="B158" s="210" t="s">
        <v>2966</v>
      </c>
      <c r="F158" s="2689">
        <v>14.29</v>
      </c>
      <c r="G158" s="600"/>
    </row>
    <row r="159" spans="1:7">
      <c r="A159" s="2688"/>
      <c r="B159" s="2703" t="s">
        <v>2967</v>
      </c>
      <c r="F159" s="2689">
        <v>14.29</v>
      </c>
      <c r="G159" s="600"/>
    </row>
    <row r="160" spans="1:7">
      <c r="A160" s="2688"/>
      <c r="B160" s="210" t="s">
        <v>2968</v>
      </c>
      <c r="F160" s="2689">
        <v>14.29</v>
      </c>
      <c r="G160" s="600"/>
    </row>
    <row r="161" spans="1:7">
      <c r="A161" s="2688"/>
      <c r="B161" s="210" t="s">
        <v>3244</v>
      </c>
      <c r="F161" s="2689">
        <v>14.29</v>
      </c>
      <c r="G161" s="600"/>
    </row>
    <row r="162" spans="1:7">
      <c r="A162" s="2688"/>
      <c r="B162" s="210" t="s">
        <v>3245</v>
      </c>
      <c r="F162" s="2689">
        <v>14.28</v>
      </c>
      <c r="G162" s="600"/>
    </row>
    <row r="163" spans="1:7">
      <c r="A163" s="599"/>
      <c r="B163" s="210" t="s">
        <v>2963</v>
      </c>
      <c r="F163" s="2689">
        <v>14.28</v>
      </c>
      <c r="G163" s="600"/>
    </row>
    <row r="164" spans="1:7">
      <c r="A164" s="599"/>
      <c r="B164" s="210" t="s">
        <v>2964</v>
      </c>
      <c r="F164" s="2689">
        <v>14.28</v>
      </c>
      <c r="G164" s="600"/>
    </row>
    <row r="165" spans="1:7">
      <c r="A165" s="599"/>
      <c r="F165" s="2699">
        <f>SUM(F158:F164)</f>
        <v>100</v>
      </c>
      <c r="G165" s="600"/>
    </row>
    <row r="166" spans="1:7">
      <c r="A166" s="599"/>
      <c r="F166" s="2707"/>
      <c r="G166" s="600"/>
    </row>
    <row r="167" spans="1:7">
      <c r="A167" s="2708">
        <v>24</v>
      </c>
      <c r="B167" s="78" t="s">
        <v>2969</v>
      </c>
      <c r="C167" s="78"/>
      <c r="D167" s="78"/>
      <c r="E167" s="78"/>
      <c r="F167" s="78"/>
      <c r="G167" s="600"/>
    </row>
    <row r="168" spans="1:7">
      <c r="A168" s="2709"/>
      <c r="B168" s="78" t="s">
        <v>2929</v>
      </c>
      <c r="C168" s="78"/>
      <c r="D168" s="78"/>
      <c r="E168" s="78"/>
      <c r="F168" s="2689">
        <v>15.86</v>
      </c>
      <c r="G168" s="600"/>
    </row>
    <row r="169" spans="1:7">
      <c r="A169" s="2709"/>
      <c r="B169" s="78" t="s">
        <v>2959</v>
      </c>
      <c r="C169" s="78"/>
      <c r="D169" s="78"/>
      <c r="E169" s="78"/>
      <c r="F169" s="2689">
        <v>15.86</v>
      </c>
      <c r="G169" s="600"/>
    </row>
    <row r="170" spans="1:7">
      <c r="A170" s="2709"/>
      <c r="B170" s="78" t="s">
        <v>3243</v>
      </c>
      <c r="C170" s="78"/>
      <c r="D170" s="78"/>
      <c r="E170" s="78"/>
      <c r="F170" s="2689">
        <v>15.86</v>
      </c>
      <c r="G170" s="600"/>
    </row>
    <row r="171" spans="1:7">
      <c r="A171" s="2709"/>
      <c r="B171" s="78" t="s">
        <v>2932</v>
      </c>
      <c r="C171" s="78"/>
      <c r="D171" s="78"/>
      <c r="E171" s="78"/>
      <c r="F171" s="2689">
        <v>15.86</v>
      </c>
      <c r="G171" s="600"/>
    </row>
    <row r="172" spans="1:7">
      <c r="A172" s="2709"/>
      <c r="B172" s="78" t="s">
        <v>2970</v>
      </c>
      <c r="C172" s="78"/>
      <c r="D172" s="78"/>
      <c r="E172" s="78"/>
      <c r="F172" s="2689">
        <v>15.86</v>
      </c>
      <c r="G172" s="600"/>
    </row>
    <row r="173" spans="1:7">
      <c r="A173" s="2709"/>
      <c r="B173" s="78" t="s">
        <v>2956</v>
      </c>
      <c r="C173" s="78"/>
      <c r="D173" s="78"/>
      <c r="E173" s="78"/>
      <c r="F173" s="2689">
        <v>15.86</v>
      </c>
      <c r="G173" s="600"/>
    </row>
    <row r="174" spans="1:7">
      <c r="A174" s="2709"/>
      <c r="B174" s="78" t="s">
        <v>2971</v>
      </c>
      <c r="C174" s="78"/>
      <c r="D174" s="78"/>
      <c r="E174" s="78"/>
      <c r="F174" s="2692">
        <v>4.84</v>
      </c>
      <c r="G174" s="600"/>
    </row>
    <row r="175" spans="1:7">
      <c r="A175" s="2709"/>
      <c r="B175" s="78"/>
      <c r="C175" s="78"/>
      <c r="D175" s="78"/>
      <c r="E175" s="78"/>
      <c r="F175" s="2710">
        <f>SUM(F168:F174)</f>
        <v>100</v>
      </c>
      <c r="G175" s="600"/>
    </row>
    <row r="176" spans="1:7">
      <c r="A176" s="599"/>
      <c r="G176" s="600"/>
    </row>
    <row r="177" spans="1:7">
      <c r="A177" s="599"/>
      <c r="G177" s="600"/>
    </row>
    <row r="178" spans="1:7">
      <c r="A178" s="599"/>
      <c r="G178" s="600"/>
    </row>
    <row r="179" spans="1:7">
      <c r="A179" s="599"/>
      <c r="G179" s="600"/>
    </row>
    <row r="180" spans="1:7">
      <c r="A180" s="599"/>
      <c r="G180" s="600"/>
    </row>
    <row r="181" spans="1:7">
      <c r="A181" s="599"/>
      <c r="G181" s="600"/>
    </row>
    <row r="182" spans="1:7">
      <c r="A182" s="599"/>
      <c r="G182" s="600"/>
    </row>
    <row r="183" spans="1:7">
      <c r="A183" s="599"/>
      <c r="G183" s="600"/>
    </row>
    <row r="184" spans="1:7">
      <c r="A184" s="599"/>
      <c r="G184" s="600"/>
    </row>
    <row r="185" spans="1:7">
      <c r="A185" s="599"/>
      <c r="G185" s="600"/>
    </row>
    <row r="186" spans="1:7">
      <c r="A186" s="599"/>
      <c r="G186" s="600"/>
    </row>
    <row r="187" spans="1:7">
      <c r="A187" s="599"/>
      <c r="G187" s="600"/>
    </row>
    <row r="188" spans="1:7">
      <c r="A188" s="599"/>
      <c r="G188" s="600"/>
    </row>
    <row r="189" spans="1:7">
      <c r="A189" s="599"/>
      <c r="G189" s="600"/>
    </row>
    <row r="190" spans="1:7">
      <c r="A190" s="599"/>
      <c r="G190" s="600"/>
    </row>
    <row r="191" spans="1:7">
      <c r="A191" s="599"/>
      <c r="G191" s="600"/>
    </row>
    <row r="192" spans="1:7">
      <c r="A192" s="599"/>
      <c r="G192" s="600"/>
    </row>
    <row r="193" spans="1:7">
      <c r="A193" s="599"/>
      <c r="G193" s="600"/>
    </row>
    <row r="194" spans="1:7">
      <c r="A194" s="599"/>
      <c r="G194" s="600"/>
    </row>
    <row r="195" spans="1:7">
      <c r="A195" s="599"/>
      <c r="G195" s="600"/>
    </row>
    <row r="196" spans="1:7">
      <c r="A196" s="599"/>
      <c r="G196" s="600"/>
    </row>
    <row r="197" spans="1:7">
      <c r="A197" s="599"/>
      <c r="G197" s="600"/>
    </row>
    <row r="198" spans="1:7">
      <c r="A198" s="599"/>
      <c r="G198" s="600"/>
    </row>
    <row r="199" spans="1:7">
      <c r="A199" s="599"/>
      <c r="G199" s="600"/>
    </row>
    <row r="200" spans="1:7">
      <c r="A200" s="599"/>
      <c r="G200" s="600"/>
    </row>
    <row r="201" spans="1:7">
      <c r="A201" s="599"/>
      <c r="G201" s="600"/>
    </row>
    <row r="202" spans="1:7">
      <c r="A202" s="599"/>
      <c r="G202" s="600"/>
    </row>
    <row r="203" spans="1:7">
      <c r="A203" s="599"/>
      <c r="G203" s="600"/>
    </row>
    <row r="204" spans="1:7">
      <c r="A204" s="599"/>
      <c r="G204" s="600"/>
    </row>
    <row r="205" spans="1:7">
      <c r="A205" s="599"/>
      <c r="G205" s="600"/>
    </row>
    <row r="206" spans="1:7">
      <c r="A206" s="599"/>
      <c r="G206" s="600"/>
    </row>
    <row r="207" spans="1:7">
      <c r="A207" s="599"/>
      <c r="G207" s="600"/>
    </row>
    <row r="208" spans="1:7">
      <c r="A208" s="599"/>
      <c r="G208" s="600"/>
    </row>
    <row r="209" spans="1:7">
      <c r="A209" s="599"/>
      <c r="G209" s="600"/>
    </row>
    <row r="210" spans="1:7">
      <c r="A210" s="599"/>
      <c r="G210" s="600"/>
    </row>
    <row r="211" spans="1:7">
      <c r="A211" s="599"/>
      <c r="G211" s="600"/>
    </row>
    <row r="212" spans="1:7">
      <c r="A212" s="599"/>
      <c r="G212" s="600"/>
    </row>
    <row r="213" spans="1:7">
      <c r="A213" s="599"/>
      <c r="G213" s="600"/>
    </row>
    <row r="214" spans="1:7">
      <c r="A214" s="599"/>
      <c r="G214" s="600"/>
    </row>
    <row r="215" spans="1:7">
      <c r="A215" s="599"/>
      <c r="G215" s="600"/>
    </row>
    <row r="216" spans="1:7" ht="21.75" customHeight="1">
      <c r="A216" s="599"/>
      <c r="G216" s="600"/>
    </row>
    <row r="217" spans="1:7" hidden="1">
      <c r="A217" s="599"/>
      <c r="G217" s="600"/>
    </row>
    <row r="218" spans="1:7" hidden="1">
      <c r="A218" s="599"/>
      <c r="G218" s="600"/>
    </row>
    <row r="219" spans="1:7" hidden="1">
      <c r="A219" s="599"/>
      <c r="G219" s="600"/>
    </row>
    <row r="220" spans="1:7" hidden="1">
      <c r="A220" s="599"/>
      <c r="G220" s="600"/>
    </row>
    <row r="221" spans="1:7" hidden="1">
      <c r="A221" s="599"/>
      <c r="G221" s="600"/>
    </row>
    <row r="222" spans="1:7" hidden="1">
      <c r="A222" s="599"/>
      <c r="G222" s="600"/>
    </row>
    <row r="223" spans="1:7" s="2712" customFormat="1">
      <c r="A223" s="2704"/>
      <c r="B223" s="2683"/>
      <c r="C223" s="2683"/>
      <c r="D223" s="2683"/>
      <c r="E223" s="2683"/>
      <c r="F223" s="2711"/>
      <c r="G223" s="620" t="s">
        <v>1409</v>
      </c>
    </row>
    <row r="224" spans="1:7" s="2712" customFormat="1">
      <c r="A224" s="2713" t="s">
        <v>3253</v>
      </c>
      <c r="B224" s="2683"/>
      <c r="C224" s="2683"/>
      <c r="D224" s="2683"/>
      <c r="E224" s="2683"/>
      <c r="F224" s="2683"/>
      <c r="G224" s="620" t="s">
        <v>2972</v>
      </c>
    </row>
    <row r="225" spans="1:7">
      <c r="A225" s="599"/>
      <c r="G225" s="600"/>
    </row>
    <row r="226" spans="1:7">
      <c r="A226" s="599"/>
      <c r="G226" s="600"/>
    </row>
    <row r="227" spans="1:7">
      <c r="A227" s="599"/>
      <c r="G227" s="600"/>
    </row>
    <row r="228" spans="1:7">
      <c r="A228" s="599"/>
      <c r="G228" s="600"/>
    </row>
    <row r="229" spans="1:7">
      <c r="A229" s="599"/>
      <c r="G229" s="600"/>
    </row>
    <row r="230" spans="1:7">
      <c r="A230" s="599"/>
      <c r="G230" s="600"/>
    </row>
    <row r="231" spans="1:7">
      <c r="A231" s="599"/>
      <c r="G231" s="600"/>
    </row>
    <row r="232" spans="1:7">
      <c r="A232" s="599"/>
      <c r="D232" s="2714"/>
      <c r="F232" s="2689"/>
      <c r="G232" s="600"/>
    </row>
    <row r="233" spans="1:7">
      <c r="A233" s="599"/>
      <c r="D233" s="2714"/>
      <c r="F233" s="2689"/>
      <c r="G233" s="600"/>
    </row>
    <row r="234" spans="1:7">
      <c r="A234" s="599"/>
      <c r="D234" s="2714"/>
      <c r="F234" s="2689"/>
      <c r="G234" s="600"/>
    </row>
    <row r="235" spans="1:7">
      <c r="A235" s="599"/>
      <c r="D235" s="2714"/>
      <c r="F235" s="2689"/>
      <c r="G235" s="600"/>
    </row>
    <row r="236" spans="1:7">
      <c r="A236" s="599"/>
      <c r="D236" s="2714"/>
      <c r="F236" s="2689"/>
      <c r="G236" s="600"/>
    </row>
    <row r="237" spans="1:7">
      <c r="A237" s="599"/>
      <c r="D237" s="2714"/>
      <c r="F237" s="2689"/>
      <c r="G237" s="600"/>
    </row>
    <row r="238" spans="1:7">
      <c r="A238" s="599"/>
      <c r="B238" s="618"/>
      <c r="C238" s="618"/>
      <c r="D238" s="2715"/>
      <c r="E238" s="618"/>
      <c r="F238" s="2696"/>
      <c r="G238" s="619"/>
    </row>
    <row r="239" spans="1:7">
      <c r="A239" s="991" t="s">
        <v>2973</v>
      </c>
      <c r="B239" s="618"/>
      <c r="C239" s="618"/>
      <c r="D239" s="618"/>
      <c r="E239" s="618"/>
      <c r="F239" s="618"/>
      <c r="G239" s="619"/>
    </row>
    <row r="240" spans="1:7">
      <c r="A240" s="599"/>
      <c r="G240" s="600"/>
    </row>
    <row r="241" spans="1:7">
      <c r="A241" s="599"/>
      <c r="G241" s="600"/>
    </row>
    <row r="242" spans="1:7">
      <c r="A242" s="599"/>
      <c r="G242" s="600"/>
    </row>
    <row r="243" spans="1:7">
      <c r="A243" s="599"/>
      <c r="G243" s="600"/>
    </row>
    <row r="244" spans="1:7">
      <c r="A244" s="599"/>
      <c r="G244" s="600"/>
    </row>
    <row r="245" spans="1:7">
      <c r="A245" s="599"/>
      <c r="D245" s="2714"/>
      <c r="F245" s="2689"/>
      <c r="G245" s="600"/>
    </row>
    <row r="246" spans="1:7">
      <c r="A246" s="599"/>
      <c r="D246" s="2714"/>
      <c r="F246" s="2689"/>
      <c r="G246" s="600"/>
    </row>
    <row r="247" spans="1:7">
      <c r="A247" s="599"/>
      <c r="D247" s="2714"/>
      <c r="F247" s="2689"/>
      <c r="G247" s="600"/>
    </row>
    <row r="248" spans="1:7">
      <c r="A248" s="599"/>
      <c r="D248" s="2714"/>
      <c r="F248" s="2689"/>
      <c r="G248" s="600"/>
    </row>
    <row r="249" spans="1:7">
      <c r="A249" s="599"/>
      <c r="D249" s="2714"/>
      <c r="F249" s="2689"/>
      <c r="G249" s="600"/>
    </row>
    <row r="250" spans="1:7">
      <c r="A250" s="599"/>
      <c r="D250" s="2714"/>
      <c r="F250" s="2689"/>
      <c r="G250" s="600"/>
    </row>
    <row r="251" spans="1:7">
      <c r="A251" s="599"/>
      <c r="D251" s="2714"/>
      <c r="F251" s="2689"/>
      <c r="G251" s="600"/>
    </row>
    <row r="252" spans="1:7">
      <c r="A252" s="599"/>
      <c r="D252" s="2714"/>
      <c r="F252" s="2689"/>
      <c r="G252" s="600"/>
    </row>
    <row r="253" spans="1:7">
      <c r="A253" s="599"/>
      <c r="D253" s="2714"/>
      <c r="F253" s="2689"/>
      <c r="G253" s="600"/>
    </row>
    <row r="254" spans="1:7">
      <c r="A254" s="599"/>
      <c r="D254" s="2714"/>
      <c r="F254" s="2689"/>
      <c r="G254" s="600"/>
    </row>
    <row r="255" spans="1:7">
      <c r="A255" s="599"/>
      <c r="D255" s="2714"/>
      <c r="F255" s="2689"/>
      <c r="G255" s="600"/>
    </row>
    <row r="256" spans="1:7">
      <c r="A256" s="599"/>
      <c r="D256" s="2714"/>
      <c r="F256" s="2689"/>
      <c r="G256" s="600"/>
    </row>
    <row r="257" spans="1:7">
      <c r="A257" s="599"/>
      <c r="D257" s="2714"/>
      <c r="F257" s="2689"/>
      <c r="G257" s="600"/>
    </row>
    <row r="258" spans="1:7">
      <c r="A258" s="599"/>
      <c r="D258" s="2714"/>
      <c r="F258" s="2689"/>
      <c r="G258" s="600"/>
    </row>
    <row r="259" spans="1:7">
      <c r="A259" s="599"/>
      <c r="D259" s="2714"/>
      <c r="F259" s="2689"/>
      <c r="G259" s="600"/>
    </row>
    <row r="260" spans="1:7">
      <c r="A260" s="599"/>
      <c r="D260" s="2714"/>
      <c r="F260" s="2689"/>
      <c r="G260" s="600"/>
    </row>
    <row r="261" spans="1:7">
      <c r="A261" s="599"/>
      <c r="D261" s="2714"/>
      <c r="F261" s="2689"/>
      <c r="G261" s="600"/>
    </row>
    <row r="262" spans="1:7">
      <c r="A262" s="599"/>
      <c r="D262" s="2714"/>
      <c r="F262" s="2689"/>
      <c r="G262" s="600"/>
    </row>
    <row r="263" spans="1:7">
      <c r="A263" s="599"/>
      <c r="D263" s="2714"/>
      <c r="F263" s="2689"/>
      <c r="G263" s="600"/>
    </row>
    <row r="264" spans="1:7">
      <c r="A264" s="599"/>
      <c r="D264" s="2714"/>
      <c r="F264" s="2689"/>
      <c r="G264" s="600"/>
    </row>
    <row r="265" spans="1:7">
      <c r="A265" s="599"/>
      <c r="D265" s="2714"/>
      <c r="F265" s="2689"/>
      <c r="G265" s="600"/>
    </row>
    <row r="266" spans="1:7">
      <c r="A266" s="599"/>
      <c r="D266" s="2714"/>
      <c r="F266" s="2689"/>
      <c r="G266" s="600"/>
    </row>
    <row r="267" spans="1:7">
      <c r="A267" s="599"/>
      <c r="D267" s="2714"/>
      <c r="F267" s="2689"/>
      <c r="G267" s="600"/>
    </row>
    <row r="268" spans="1:7">
      <c r="A268" s="599"/>
      <c r="D268" s="2714"/>
      <c r="F268" s="2689"/>
      <c r="G268" s="600"/>
    </row>
    <row r="269" spans="1:7">
      <c r="A269" s="599"/>
      <c r="D269" s="2714"/>
      <c r="F269" s="2689"/>
      <c r="G269" s="600"/>
    </row>
    <row r="270" spans="1:7">
      <c r="A270" s="599"/>
      <c r="D270" s="2714"/>
      <c r="F270" s="2689"/>
      <c r="G270" s="600"/>
    </row>
    <row r="271" spans="1:7">
      <c r="A271" s="599"/>
      <c r="D271" s="2714"/>
      <c r="F271" s="2689"/>
      <c r="G271" s="600"/>
    </row>
    <row r="272" spans="1:7">
      <c r="A272" s="599"/>
      <c r="D272" s="2714"/>
      <c r="F272" s="2689"/>
      <c r="G272" s="600"/>
    </row>
    <row r="273" spans="1:7">
      <c r="A273" s="599"/>
      <c r="G273" s="600"/>
    </row>
    <row r="274" spans="1:7">
      <c r="A274" s="599"/>
      <c r="G274" s="600"/>
    </row>
    <row r="275" spans="1:7">
      <c r="A275" s="599"/>
      <c r="D275" s="2689"/>
      <c r="F275" s="2689"/>
      <c r="G275" s="600"/>
    </row>
    <row r="276" spans="1:7">
      <c r="A276" s="599"/>
      <c r="D276" s="2689"/>
      <c r="F276" s="2689"/>
      <c r="G276" s="600"/>
    </row>
    <row r="277" spans="1:7">
      <c r="A277" s="599"/>
      <c r="D277" s="2689"/>
      <c r="F277" s="2689"/>
      <c r="G277" s="600"/>
    </row>
    <row r="278" spans="1:7">
      <c r="A278" s="599"/>
      <c r="D278" s="2689"/>
      <c r="F278" s="2689"/>
      <c r="G278" s="600"/>
    </row>
    <row r="279" spans="1:7">
      <c r="A279" s="599"/>
      <c r="G279" s="600"/>
    </row>
    <row r="280" spans="1:7">
      <c r="A280" s="599"/>
      <c r="G280" s="600"/>
    </row>
    <row r="281" spans="1:7">
      <c r="A281" s="599"/>
      <c r="G281" s="600"/>
    </row>
    <row r="282" spans="1:7">
      <c r="A282" s="599"/>
      <c r="G282" s="600"/>
    </row>
    <row r="283" spans="1:7">
      <c r="A283" s="599"/>
      <c r="G283" s="600"/>
    </row>
    <row r="284" spans="1:7">
      <c r="A284" s="599"/>
      <c r="G284" s="600"/>
    </row>
    <row r="285" spans="1:7">
      <c r="A285" s="599"/>
      <c r="G285" s="600"/>
    </row>
    <row r="286" spans="1:7">
      <c r="A286" s="599"/>
      <c r="G286" s="600"/>
    </row>
    <row r="287" spans="1:7">
      <c r="A287" s="599"/>
      <c r="G287" s="600"/>
    </row>
    <row r="288" spans="1:7" hidden="1">
      <c r="A288" s="599"/>
      <c r="G288" s="600"/>
    </row>
    <row r="289" spans="1:7" hidden="1">
      <c r="A289" s="599"/>
      <c r="G289" s="600"/>
    </row>
    <row r="290" spans="1:7" hidden="1">
      <c r="A290" s="599"/>
      <c r="G290" s="600"/>
    </row>
    <row r="291" spans="1:7" hidden="1">
      <c r="A291" s="599"/>
      <c r="G291" s="600"/>
    </row>
    <row r="292" spans="1:7" hidden="1">
      <c r="A292" s="599"/>
      <c r="G292" s="600"/>
    </row>
    <row r="293" spans="1:7" hidden="1">
      <c r="A293" s="599"/>
      <c r="G293" s="600"/>
    </row>
    <row r="294" spans="1:7" hidden="1">
      <c r="A294" s="599"/>
      <c r="G294" s="600"/>
    </row>
    <row r="295" spans="1:7" hidden="1">
      <c r="A295" s="599"/>
      <c r="G295" s="600"/>
    </row>
    <row r="296" spans="1:7" hidden="1">
      <c r="A296" s="599"/>
      <c r="G296" s="600"/>
    </row>
    <row r="297" spans="1:7" hidden="1">
      <c r="A297" s="599"/>
      <c r="G297" s="600"/>
    </row>
    <row r="298" spans="1:7" hidden="1">
      <c r="A298" s="599"/>
      <c r="G298" s="600"/>
    </row>
    <row r="299" spans="1:7" ht="21.75" customHeight="1">
      <c r="A299" s="613"/>
      <c r="B299" s="284"/>
      <c r="C299" s="284"/>
      <c r="D299" s="284"/>
      <c r="E299" s="284"/>
      <c r="F299" s="284"/>
      <c r="G299" s="593"/>
    </row>
    <row r="300" spans="1:7" s="2712" customFormat="1">
      <c r="A300" s="617" t="s">
        <v>1409</v>
      </c>
      <c r="B300" s="2683"/>
      <c r="C300" s="2683"/>
      <c r="D300" s="2683"/>
      <c r="E300" s="2683"/>
      <c r="F300" s="2683"/>
      <c r="G300" s="2705"/>
    </row>
  </sheetData>
  <mergeCells count="1">
    <mergeCell ref="B57:C58"/>
  </mergeCells>
  <printOptions horizontalCentered="1"/>
  <pageMargins left="0.7" right="0.7" top="0.75" bottom="0.75" header="0.3" footer="0.3"/>
  <pageSetup scale="99" fitToHeight="4" orientation="portrait" cellComments="asDisplayed" r:id="rId1"/>
  <headerFooter alignWithMargins="0"/>
  <rowBreaks count="3" manualBreakCount="3">
    <brk id="75" max="6" man="1"/>
    <brk id="151" max="6" man="1"/>
    <brk id="223" max="6" man="1"/>
  </rowBreaks>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48"/>
  <sheetViews>
    <sheetView showGridLines="0" view="pageBreakPreview" topLeftCell="A10" zoomScaleNormal="100" zoomScaleSheetLayoutView="100" workbookViewId="0">
      <selection activeCell="N41" sqref="N41"/>
    </sheetView>
  </sheetViews>
  <sheetFormatPr defaultColWidth="11.33203125" defaultRowHeight="11.25"/>
  <cols>
    <col min="1" max="1" width="3.33203125" style="569" bestFit="1" customWidth="1"/>
    <col min="2" max="2" width="5.6640625" style="446" bestFit="1" customWidth="1"/>
    <col min="3" max="3" width="58" style="446" customWidth="1"/>
    <col min="4" max="4" width="9.1640625" style="446" customWidth="1"/>
    <col min="5" max="5" width="12.5" style="446" bestFit="1" customWidth="1"/>
    <col min="6" max="6" width="18" style="446" bestFit="1" customWidth="1"/>
    <col min="7" max="7" width="10.1640625" style="446" bestFit="1" customWidth="1"/>
    <col min="8" max="8" width="21.1640625" style="446" bestFit="1" customWidth="1"/>
    <col min="9" max="9" width="9" style="446" bestFit="1" customWidth="1"/>
    <col min="10" max="10" width="5.6640625" style="446" customWidth="1"/>
    <col min="11" max="11" width="3.33203125" style="569" bestFit="1" customWidth="1"/>
    <col min="12" max="16384" width="11.33203125" style="446"/>
  </cols>
  <sheetData>
    <row r="1" spans="1:11" ht="14.25">
      <c r="A1" s="2107"/>
      <c r="B1" s="624" t="s">
        <v>424</v>
      </c>
      <c r="C1" s="625"/>
      <c r="D1" s="625"/>
      <c r="E1" s="625"/>
      <c r="F1" s="625"/>
      <c r="G1" s="625"/>
      <c r="H1" s="625"/>
      <c r="I1" s="625"/>
      <c r="J1" s="626"/>
      <c r="K1" s="2424">
        <v>30</v>
      </c>
    </row>
    <row r="2" spans="1:11">
      <c r="A2" s="2108"/>
      <c r="B2" s="628" t="s">
        <v>351</v>
      </c>
      <c r="C2" s="629"/>
      <c r="D2" s="629"/>
      <c r="E2" s="629"/>
      <c r="F2" s="629"/>
      <c r="G2" s="629"/>
      <c r="H2" s="629"/>
      <c r="I2" s="629"/>
      <c r="J2" s="630"/>
      <c r="K2" s="2108"/>
    </row>
    <row r="3" spans="1:11" ht="7.35" customHeight="1">
      <c r="A3" s="2108"/>
      <c r="B3" s="631"/>
      <c r="C3" s="627"/>
      <c r="D3" s="627"/>
      <c r="E3" s="627"/>
      <c r="F3" s="627"/>
      <c r="G3" s="627"/>
      <c r="H3" s="627"/>
      <c r="I3" s="627"/>
      <c r="J3" s="630"/>
      <c r="K3" s="2109"/>
    </row>
    <row r="4" spans="1:11">
      <c r="A4" s="2108"/>
      <c r="B4" s="628" t="s">
        <v>425</v>
      </c>
      <c r="C4" s="629"/>
      <c r="D4" s="629"/>
      <c r="E4" s="629"/>
      <c r="F4" s="629"/>
      <c r="G4" s="629"/>
      <c r="H4" s="629"/>
      <c r="I4" s="629"/>
      <c r="J4" s="632"/>
      <c r="K4" s="2108"/>
    </row>
    <row r="5" spans="1:11" ht="7.35" customHeight="1">
      <c r="A5" s="2108"/>
      <c r="B5" s="631"/>
      <c r="C5" s="627"/>
      <c r="D5" s="627"/>
      <c r="E5" s="627"/>
      <c r="F5" s="627"/>
      <c r="G5" s="627"/>
      <c r="H5" s="627"/>
      <c r="I5" s="627"/>
      <c r="J5" s="630"/>
      <c r="K5" s="2108"/>
    </row>
    <row r="6" spans="1:11">
      <c r="A6" s="2108"/>
      <c r="B6" s="633" t="s">
        <v>440</v>
      </c>
      <c r="C6" s="634" t="s">
        <v>426</v>
      </c>
      <c r="D6" s="634"/>
      <c r="E6" s="634"/>
      <c r="F6" s="634"/>
      <c r="G6" s="634"/>
      <c r="H6" s="634"/>
      <c r="I6" s="634"/>
      <c r="J6" s="635"/>
      <c r="K6" s="2108"/>
    </row>
    <row r="7" spans="1:11">
      <c r="A7" s="2108"/>
      <c r="B7" s="633" t="s">
        <v>446</v>
      </c>
      <c r="C7" s="634" t="s">
        <v>427</v>
      </c>
      <c r="D7" s="634"/>
      <c r="E7" s="634"/>
      <c r="F7" s="634"/>
      <c r="G7" s="634"/>
      <c r="H7" s="634"/>
      <c r="I7" s="634"/>
      <c r="J7" s="635"/>
      <c r="K7" s="2108"/>
    </row>
    <row r="8" spans="1:11">
      <c r="A8" s="2108"/>
      <c r="B8" s="633" t="s">
        <v>450</v>
      </c>
      <c r="C8" s="634" t="s">
        <v>428</v>
      </c>
      <c r="D8" s="634"/>
      <c r="E8" s="634"/>
      <c r="F8" s="634"/>
      <c r="G8" s="634"/>
      <c r="H8" s="634"/>
      <c r="I8" s="634"/>
      <c r="J8" s="635"/>
      <c r="K8" s="2108"/>
    </row>
    <row r="9" spans="1:11">
      <c r="A9" s="2108"/>
      <c r="B9" s="633" t="s">
        <v>457</v>
      </c>
      <c r="C9" s="634" t="s">
        <v>974</v>
      </c>
      <c r="D9" s="634"/>
      <c r="E9" s="634"/>
      <c r="F9" s="634"/>
      <c r="G9" s="634"/>
      <c r="H9" s="634"/>
      <c r="I9" s="634"/>
      <c r="J9" s="635"/>
      <c r="K9" s="2108"/>
    </row>
    <row r="10" spans="1:11">
      <c r="A10" s="2108"/>
      <c r="B10" s="633" t="s">
        <v>461</v>
      </c>
      <c r="C10" s="634" t="s">
        <v>975</v>
      </c>
      <c r="D10" s="634"/>
      <c r="E10" s="634"/>
      <c r="F10" s="634"/>
      <c r="G10" s="634"/>
      <c r="H10" s="634"/>
      <c r="I10" s="634"/>
      <c r="J10" s="635"/>
      <c r="K10" s="2108"/>
    </row>
    <row r="11" spans="1:11" ht="7.35" customHeight="1">
      <c r="A11" s="2108"/>
      <c r="B11" s="636"/>
      <c r="C11" s="637"/>
      <c r="D11" s="637"/>
      <c r="E11" s="637"/>
      <c r="F11" s="637"/>
      <c r="G11" s="637"/>
      <c r="H11" s="637"/>
      <c r="I11" s="637"/>
      <c r="J11" s="638"/>
      <c r="K11" s="2108"/>
    </row>
    <row r="12" spans="1:11">
      <c r="A12" s="2108"/>
      <c r="B12" s="639"/>
      <c r="C12" s="640"/>
      <c r="D12" s="641" t="s">
        <v>977</v>
      </c>
      <c r="E12" s="641" t="s">
        <v>978</v>
      </c>
      <c r="F12" s="641" t="s">
        <v>2974</v>
      </c>
      <c r="G12" s="641"/>
      <c r="H12" s="641" t="s">
        <v>976</v>
      </c>
      <c r="I12" s="641" t="s">
        <v>415</v>
      </c>
      <c r="J12" s="642"/>
      <c r="K12" s="2108"/>
    </row>
    <row r="13" spans="1:11">
      <c r="A13" s="2108"/>
      <c r="B13" s="643" t="s">
        <v>328</v>
      </c>
      <c r="C13" s="641" t="s">
        <v>979</v>
      </c>
      <c r="D13" s="641" t="s">
        <v>980</v>
      </c>
      <c r="E13" s="641" t="s">
        <v>981</v>
      </c>
      <c r="F13" s="641" t="s">
        <v>2975</v>
      </c>
      <c r="G13" s="641" t="s">
        <v>982</v>
      </c>
      <c r="H13" s="641" t="s">
        <v>2976</v>
      </c>
      <c r="I13" s="641" t="s">
        <v>983</v>
      </c>
      <c r="J13" s="642" t="s">
        <v>328</v>
      </c>
      <c r="K13" s="2108"/>
    </row>
    <row r="14" spans="1:11">
      <c r="A14" s="2108"/>
      <c r="B14" s="643" t="s">
        <v>333</v>
      </c>
      <c r="C14" s="641"/>
      <c r="D14" s="641" t="s">
        <v>356</v>
      </c>
      <c r="E14" s="641" t="s">
        <v>984</v>
      </c>
      <c r="F14" s="641" t="s">
        <v>2977</v>
      </c>
      <c r="G14" s="641" t="s">
        <v>985</v>
      </c>
      <c r="H14" s="641" t="s">
        <v>2978</v>
      </c>
      <c r="I14" s="641" t="s">
        <v>356</v>
      </c>
      <c r="J14" s="642" t="s">
        <v>333</v>
      </c>
      <c r="K14" s="2108"/>
    </row>
    <row r="15" spans="1:11">
      <c r="A15" s="2108"/>
      <c r="B15" s="644"/>
      <c r="C15" s="645" t="s">
        <v>338</v>
      </c>
      <c r="D15" s="645" t="s">
        <v>339</v>
      </c>
      <c r="E15" s="645" t="s">
        <v>340</v>
      </c>
      <c r="F15" s="645" t="s">
        <v>341</v>
      </c>
      <c r="G15" s="645" t="s">
        <v>342</v>
      </c>
      <c r="H15" s="645" t="s">
        <v>343</v>
      </c>
      <c r="I15" s="645" t="s">
        <v>201</v>
      </c>
      <c r="J15" s="646"/>
      <c r="K15" s="2108"/>
    </row>
    <row r="16" spans="1:11">
      <c r="A16" s="2108"/>
      <c r="B16" s="647"/>
      <c r="C16" s="648" t="s">
        <v>986</v>
      </c>
      <c r="D16" s="648"/>
      <c r="E16" s="648"/>
      <c r="F16" s="648"/>
      <c r="G16" s="648"/>
      <c r="H16" s="649"/>
      <c r="I16" s="648"/>
      <c r="J16" s="650"/>
      <c r="K16" s="2406"/>
    </row>
    <row r="17" spans="1:11">
      <c r="A17" s="2406"/>
      <c r="B17" s="651">
        <v>1</v>
      </c>
      <c r="C17" s="652" t="s">
        <v>2979</v>
      </c>
      <c r="D17" s="672"/>
      <c r="E17" s="673">
        <v>500</v>
      </c>
      <c r="F17" s="673"/>
      <c r="G17" s="673"/>
      <c r="H17" s="673"/>
      <c r="I17" s="675">
        <f>SUM(D17:H17)</f>
        <v>500</v>
      </c>
      <c r="J17" s="653">
        <v>1</v>
      </c>
      <c r="K17" s="2406"/>
    </row>
    <row r="18" spans="1:11">
      <c r="A18" s="2406"/>
      <c r="B18" s="651">
        <v>2</v>
      </c>
      <c r="C18" s="652" t="s">
        <v>2889</v>
      </c>
      <c r="D18" s="674">
        <v>14900</v>
      </c>
      <c r="E18" s="674"/>
      <c r="F18" s="674"/>
      <c r="G18" s="673"/>
      <c r="H18" s="673"/>
      <c r="I18" s="675">
        <f>SUM(D18:H18)</f>
        <v>14900</v>
      </c>
      <c r="J18" s="655">
        <v>2</v>
      </c>
      <c r="K18" s="2406"/>
    </row>
    <row r="19" spans="1:11">
      <c r="A19" s="2406"/>
      <c r="B19" s="651">
        <v>3</v>
      </c>
      <c r="C19" s="652" t="s">
        <v>2980</v>
      </c>
      <c r="D19" s="674">
        <v>705</v>
      </c>
      <c r="E19" s="674">
        <v>72</v>
      </c>
      <c r="F19" s="674">
        <v>-86</v>
      </c>
      <c r="G19" s="673"/>
      <c r="H19" s="673"/>
      <c r="I19" s="675">
        <f t="shared" ref="I19:I32" si="0">SUM(D19:H19)</f>
        <v>691</v>
      </c>
      <c r="J19" s="655">
        <v>3</v>
      </c>
      <c r="K19" s="2406"/>
    </row>
    <row r="20" spans="1:11">
      <c r="A20" s="2406"/>
      <c r="B20" s="651">
        <v>4</v>
      </c>
      <c r="C20" s="652" t="s">
        <v>2981</v>
      </c>
      <c r="D20" s="674">
        <v>20798</v>
      </c>
      <c r="E20" s="674">
        <v>966</v>
      </c>
      <c r="F20" s="674">
        <v>-1694</v>
      </c>
      <c r="G20" s="673"/>
      <c r="H20" s="673"/>
      <c r="I20" s="675">
        <f t="shared" si="0"/>
        <v>20070</v>
      </c>
      <c r="J20" s="655">
        <v>4</v>
      </c>
      <c r="K20" s="2406"/>
    </row>
    <row r="21" spans="1:11">
      <c r="A21" s="2406"/>
      <c r="B21" s="651">
        <v>5</v>
      </c>
      <c r="C21" s="656" t="s">
        <v>2982</v>
      </c>
      <c r="D21" s="674">
        <v>12337</v>
      </c>
      <c r="E21" s="674">
        <v>17</v>
      </c>
      <c r="F21" s="674">
        <v>1752</v>
      </c>
      <c r="G21" s="673"/>
      <c r="H21" s="673"/>
      <c r="I21" s="675">
        <f t="shared" si="0"/>
        <v>14106</v>
      </c>
      <c r="J21" s="655">
        <v>5</v>
      </c>
      <c r="K21" s="2406"/>
    </row>
    <row r="22" spans="1:11">
      <c r="A22" s="2406"/>
      <c r="B22" s="651">
        <v>6</v>
      </c>
      <c r="C22" s="656" t="s">
        <v>2983</v>
      </c>
      <c r="D22" s="674">
        <v>168</v>
      </c>
      <c r="E22" s="674"/>
      <c r="F22" s="674">
        <v>-139</v>
      </c>
      <c r="G22" s="673"/>
      <c r="H22" s="673"/>
      <c r="I22" s="675">
        <f t="shared" si="0"/>
        <v>29</v>
      </c>
      <c r="J22" s="655">
        <v>6</v>
      </c>
      <c r="K22" s="2406"/>
    </row>
    <row r="23" spans="1:11">
      <c r="A23" s="2406"/>
      <c r="B23" s="651">
        <v>7</v>
      </c>
      <c r="C23" s="657" t="s">
        <v>2894</v>
      </c>
      <c r="D23" s="674">
        <v>2084</v>
      </c>
      <c r="E23" s="674"/>
      <c r="F23" s="674">
        <v>250</v>
      </c>
      <c r="G23" s="673"/>
      <c r="H23" s="673"/>
      <c r="I23" s="675">
        <f t="shared" si="0"/>
        <v>2334</v>
      </c>
      <c r="J23" s="655">
        <v>7</v>
      </c>
      <c r="K23" s="2406"/>
    </row>
    <row r="24" spans="1:11">
      <c r="A24" s="2406"/>
      <c r="B24" s="651">
        <v>8</v>
      </c>
      <c r="C24" s="656" t="s">
        <v>2984</v>
      </c>
      <c r="D24" s="674"/>
      <c r="E24" s="674"/>
      <c r="F24" s="674"/>
      <c r="G24" s="673"/>
      <c r="H24" s="673"/>
      <c r="I24" s="675"/>
      <c r="J24" s="655">
        <v>8</v>
      </c>
      <c r="K24" s="2406"/>
    </row>
    <row r="25" spans="1:11">
      <c r="A25" s="2406"/>
      <c r="B25" s="651">
        <v>9</v>
      </c>
      <c r="C25" s="658" t="s">
        <v>2985</v>
      </c>
      <c r="D25" s="674">
        <v>9206</v>
      </c>
      <c r="E25" s="674"/>
      <c r="F25" s="674"/>
      <c r="G25" s="673"/>
      <c r="H25" s="673"/>
      <c r="I25" s="675">
        <f t="shared" si="0"/>
        <v>9206</v>
      </c>
      <c r="J25" s="655">
        <v>9</v>
      </c>
      <c r="K25" s="2406"/>
    </row>
    <row r="26" spans="1:11">
      <c r="A26" s="2406"/>
      <c r="B26" s="651">
        <v>10</v>
      </c>
      <c r="C26" s="656" t="s">
        <v>2986</v>
      </c>
      <c r="D26" s="674">
        <v>2237</v>
      </c>
      <c r="E26" s="674">
        <v>229</v>
      </c>
      <c r="F26" s="674">
        <v>267</v>
      </c>
      <c r="G26" s="673"/>
      <c r="H26" s="673"/>
      <c r="I26" s="675">
        <f t="shared" si="0"/>
        <v>2733</v>
      </c>
      <c r="J26" s="655">
        <v>10</v>
      </c>
      <c r="K26" s="2406"/>
    </row>
    <row r="27" spans="1:11">
      <c r="A27" s="2406"/>
      <c r="B27" s="651">
        <v>11</v>
      </c>
      <c r="C27" s="656" t="s">
        <v>2987</v>
      </c>
      <c r="D27" s="674">
        <v>150</v>
      </c>
      <c r="E27" s="674"/>
      <c r="F27" s="674"/>
      <c r="G27" s="673"/>
      <c r="H27" s="673"/>
      <c r="I27" s="675">
        <f t="shared" si="0"/>
        <v>150</v>
      </c>
      <c r="J27" s="655">
        <v>11</v>
      </c>
      <c r="K27" s="2406"/>
    </row>
    <row r="28" spans="1:11">
      <c r="A28" s="2406"/>
      <c r="B28" s="651">
        <v>12</v>
      </c>
      <c r="C28" s="657" t="s">
        <v>2988</v>
      </c>
      <c r="D28" s="674">
        <v>953</v>
      </c>
      <c r="E28" s="674"/>
      <c r="F28" s="674">
        <v>32</v>
      </c>
      <c r="G28" s="673"/>
      <c r="H28" s="673"/>
      <c r="I28" s="675">
        <f t="shared" si="0"/>
        <v>985</v>
      </c>
      <c r="J28" s="655">
        <v>12</v>
      </c>
      <c r="K28" s="2406"/>
    </row>
    <row r="29" spans="1:11">
      <c r="A29" s="2406"/>
      <c r="B29" s="651">
        <v>13</v>
      </c>
      <c r="C29" s="657" t="s">
        <v>2900</v>
      </c>
      <c r="D29" s="674"/>
      <c r="E29" s="674"/>
      <c r="F29" s="674"/>
      <c r="G29" s="673"/>
      <c r="H29" s="673"/>
      <c r="I29" s="675"/>
      <c r="J29" s="655">
        <v>13</v>
      </c>
      <c r="K29" s="2406"/>
    </row>
    <row r="30" spans="1:11">
      <c r="A30" s="2406"/>
      <c r="B30" s="651">
        <v>14</v>
      </c>
      <c r="C30" s="656" t="s">
        <v>2989</v>
      </c>
      <c r="D30" s="674">
        <v>61742</v>
      </c>
      <c r="E30" s="674">
        <v>142</v>
      </c>
      <c r="F30" s="674">
        <v>2660</v>
      </c>
      <c r="G30" s="673"/>
      <c r="H30" s="673"/>
      <c r="I30" s="675">
        <f t="shared" si="0"/>
        <v>64544</v>
      </c>
      <c r="J30" s="655">
        <v>14</v>
      </c>
      <c r="K30" s="2108"/>
    </row>
    <row r="31" spans="1:11">
      <c r="A31" s="2406"/>
      <c r="B31" s="643">
        <v>15</v>
      </c>
      <c r="C31" s="652" t="s">
        <v>2902</v>
      </c>
      <c r="D31" s="674">
        <v>848163</v>
      </c>
      <c r="E31" s="674">
        <v>479</v>
      </c>
      <c r="F31" s="674">
        <v>42795</v>
      </c>
      <c r="G31" s="673"/>
      <c r="H31" s="673"/>
      <c r="I31" s="675">
        <f t="shared" si="0"/>
        <v>891437</v>
      </c>
      <c r="J31" s="659">
        <v>15</v>
      </c>
      <c r="K31" s="1870"/>
    </row>
    <row r="32" spans="1:11">
      <c r="A32" s="2406"/>
      <c r="B32" s="661">
        <v>16</v>
      </c>
      <c r="C32" s="662" t="s">
        <v>2990</v>
      </c>
      <c r="D32" s="676">
        <v>48</v>
      </c>
      <c r="E32" s="676">
        <v>288</v>
      </c>
      <c r="F32" s="676">
        <v>46</v>
      </c>
      <c r="G32" s="677"/>
      <c r="H32" s="677"/>
      <c r="I32" s="675">
        <f t="shared" si="0"/>
        <v>382</v>
      </c>
      <c r="J32" s="661">
        <v>16</v>
      </c>
      <c r="K32" s="1870"/>
    </row>
    <row r="33" spans="1:11">
      <c r="A33" s="2406"/>
      <c r="B33" s="661">
        <v>17</v>
      </c>
      <c r="C33" s="663"/>
      <c r="D33" s="678"/>
      <c r="E33" s="678"/>
      <c r="F33" s="678"/>
      <c r="G33" s="679"/>
      <c r="H33" s="679"/>
      <c r="I33" s="680"/>
      <c r="J33" s="661">
        <v>17</v>
      </c>
      <c r="K33" s="2877" t="s">
        <v>3255</v>
      </c>
    </row>
    <row r="34" spans="1:11">
      <c r="A34" s="2406"/>
      <c r="B34" s="661">
        <v>18</v>
      </c>
      <c r="C34" s="2581"/>
      <c r="D34" s="681"/>
      <c r="E34" s="681"/>
      <c r="F34" s="681"/>
      <c r="G34" s="682"/>
      <c r="H34" s="682"/>
      <c r="I34" s="681"/>
      <c r="J34" s="661">
        <v>18</v>
      </c>
      <c r="K34" s="2877"/>
    </row>
    <row r="35" spans="1:11">
      <c r="A35" s="2406"/>
      <c r="B35" s="661">
        <v>19</v>
      </c>
      <c r="C35" s="661" t="s">
        <v>2991</v>
      </c>
      <c r="D35" s="665">
        <f>SUM(D17:D32)</f>
        <v>973491</v>
      </c>
      <c r="E35" s="665">
        <f t="shared" ref="E35:F35" si="1">SUM(E17:E32)</f>
        <v>2693</v>
      </c>
      <c r="F35" s="665">
        <f t="shared" si="1"/>
        <v>45883</v>
      </c>
      <c r="G35" s="665"/>
      <c r="H35" s="665"/>
      <c r="I35" s="665">
        <f>SUM(I17:I32)</f>
        <v>1022067</v>
      </c>
      <c r="J35" s="661">
        <v>19</v>
      </c>
      <c r="K35" s="2877"/>
    </row>
    <row r="36" spans="1:11" ht="10.35" customHeight="1">
      <c r="A36" s="2877" t="s">
        <v>1409</v>
      </c>
      <c r="B36" s="661">
        <v>20</v>
      </c>
      <c r="C36" s="661"/>
      <c r="D36" s="684"/>
      <c r="E36" s="683"/>
      <c r="F36" s="683"/>
      <c r="G36" s="684"/>
      <c r="H36" s="684"/>
      <c r="I36" s="684"/>
      <c r="J36" s="661">
        <v>20</v>
      </c>
      <c r="K36" s="2877"/>
    </row>
    <row r="37" spans="1:11">
      <c r="A37" s="2877"/>
      <c r="B37" s="661">
        <v>21</v>
      </c>
      <c r="C37" s="2582" t="s">
        <v>987</v>
      </c>
      <c r="D37" s="674"/>
      <c r="E37" s="681"/>
      <c r="F37" s="674"/>
      <c r="G37" s="682"/>
      <c r="H37" s="682"/>
      <c r="I37" s="675"/>
      <c r="J37" s="661">
        <v>21</v>
      </c>
      <c r="K37" s="2877"/>
    </row>
    <row r="38" spans="1:11">
      <c r="A38" s="2877"/>
      <c r="B38" s="661">
        <v>22</v>
      </c>
      <c r="C38" s="652" t="s">
        <v>2907</v>
      </c>
      <c r="D38" s="674">
        <v>6893</v>
      </c>
      <c r="E38" s="681"/>
      <c r="F38" s="674"/>
      <c r="G38" s="682"/>
      <c r="H38" s="682"/>
      <c r="I38" s="675">
        <f t="shared" ref="I38:I40" si="2">SUM(D38:H38)</f>
        <v>6893</v>
      </c>
      <c r="J38" s="661">
        <v>22</v>
      </c>
      <c r="K38" s="2877"/>
    </row>
    <row r="39" spans="1:11">
      <c r="A39" s="2877"/>
      <c r="B39" s="661">
        <v>23</v>
      </c>
      <c r="C39" s="652" t="s">
        <v>2909</v>
      </c>
      <c r="D39" s="674">
        <v>20183</v>
      </c>
      <c r="E39" s="681">
        <v>9000</v>
      </c>
      <c r="F39" s="674">
        <v>-10565</v>
      </c>
      <c r="G39" s="682"/>
      <c r="H39" s="682"/>
      <c r="I39" s="675">
        <f t="shared" si="2"/>
        <v>18618</v>
      </c>
      <c r="J39" s="661">
        <v>23</v>
      </c>
      <c r="K39" s="2877"/>
    </row>
    <row r="40" spans="1:11">
      <c r="A40" s="2877"/>
      <c r="B40" s="661">
        <v>24</v>
      </c>
      <c r="C40" s="652" t="s">
        <v>2911</v>
      </c>
      <c r="D40" s="683">
        <v>18108</v>
      </c>
      <c r="E40" s="683">
        <v>661</v>
      </c>
      <c r="F40" s="683">
        <v>-512</v>
      </c>
      <c r="G40" s="684"/>
      <c r="H40" s="684"/>
      <c r="I40" s="675">
        <f t="shared" si="2"/>
        <v>18257</v>
      </c>
      <c r="J40" s="661">
        <v>24</v>
      </c>
      <c r="K40" s="2877"/>
    </row>
    <row r="41" spans="1:11">
      <c r="A41" s="2877"/>
      <c r="B41" s="661">
        <v>25</v>
      </c>
      <c r="C41" s="666"/>
      <c r="D41" s="683"/>
      <c r="E41" s="683"/>
      <c r="F41" s="683"/>
      <c r="G41" s="684"/>
      <c r="H41" s="684"/>
      <c r="I41" s="675"/>
      <c r="J41" s="661">
        <v>25</v>
      </c>
      <c r="K41" s="2877"/>
    </row>
    <row r="42" spans="1:11">
      <c r="A42" s="2877"/>
      <c r="B42" s="661">
        <v>26</v>
      </c>
      <c r="C42" s="666"/>
      <c r="D42" s="665"/>
      <c r="E42" s="665"/>
      <c r="F42" s="665"/>
      <c r="G42" s="665"/>
      <c r="H42" s="665"/>
      <c r="I42" s="654"/>
      <c r="J42" s="661">
        <v>26</v>
      </c>
      <c r="K42" s="2877"/>
    </row>
    <row r="43" spans="1:11">
      <c r="A43" s="2877"/>
      <c r="B43" s="661">
        <v>27</v>
      </c>
      <c r="C43" s="661" t="s">
        <v>2992</v>
      </c>
      <c r="D43" s="664">
        <f>SUM(D38:D40)</f>
        <v>45184</v>
      </c>
      <c r="E43" s="664">
        <f t="shared" ref="E43:F43" si="3">SUM(E38:E40)</f>
        <v>9661</v>
      </c>
      <c r="F43" s="664">
        <f t="shared" si="3"/>
        <v>-11077</v>
      </c>
      <c r="G43" s="664"/>
      <c r="H43" s="664"/>
      <c r="I43" s="675">
        <f t="shared" ref="I43" si="4">SUM(D43:H43)</f>
        <v>43768</v>
      </c>
      <c r="J43" s="661">
        <v>27</v>
      </c>
      <c r="K43" s="2877"/>
    </row>
    <row r="44" spans="1:11">
      <c r="A44" s="2877"/>
      <c r="B44" s="661">
        <v>28</v>
      </c>
      <c r="C44" s="661"/>
      <c r="D44" s="665"/>
      <c r="E44" s="665"/>
      <c r="F44" s="665"/>
      <c r="G44" s="665"/>
      <c r="H44" s="665"/>
      <c r="I44" s="664"/>
      <c r="J44" s="661">
        <v>28</v>
      </c>
      <c r="K44" s="2877"/>
    </row>
    <row r="45" spans="1:11">
      <c r="A45" s="2877"/>
      <c r="B45" s="661">
        <v>29</v>
      </c>
      <c r="C45" s="666"/>
      <c r="D45" s="664"/>
      <c r="E45" s="664"/>
      <c r="F45" s="664"/>
      <c r="G45" s="664"/>
      <c r="H45" s="664"/>
      <c r="I45" s="664"/>
      <c r="J45" s="661">
        <v>29</v>
      </c>
      <c r="K45" s="2877"/>
    </row>
    <row r="46" spans="1:11">
      <c r="A46" s="2877"/>
      <c r="B46" s="667">
        <v>30</v>
      </c>
      <c r="C46" s="661" t="s">
        <v>2993</v>
      </c>
      <c r="D46" s="668">
        <f>SUM(D35,D43)</f>
        <v>1018675</v>
      </c>
      <c r="E46" s="668">
        <f t="shared" ref="E46:F46" si="5">SUM(E35,E43)</f>
        <v>12354</v>
      </c>
      <c r="F46" s="668">
        <f t="shared" si="5"/>
        <v>34806</v>
      </c>
      <c r="G46" s="668"/>
      <c r="H46" s="668"/>
      <c r="I46" s="675">
        <f t="shared" ref="I46" si="6">SUM(D46:H46)</f>
        <v>1065835</v>
      </c>
      <c r="J46" s="667">
        <v>30</v>
      </c>
      <c r="K46" s="2877"/>
    </row>
    <row r="47" spans="1:11">
      <c r="A47" s="2877"/>
      <c r="B47" s="661">
        <v>31</v>
      </c>
      <c r="C47" s="669"/>
      <c r="D47" s="670"/>
      <c r="E47" s="670"/>
      <c r="F47" s="670"/>
      <c r="G47" s="670"/>
      <c r="H47" s="670"/>
      <c r="I47" s="671"/>
      <c r="J47" s="661">
        <v>31</v>
      </c>
      <c r="K47" s="2877"/>
    </row>
    <row r="48" spans="1:11" ht="36.75" customHeight="1">
      <c r="A48" s="2878"/>
      <c r="B48" s="685" t="s">
        <v>3257</v>
      </c>
      <c r="C48" s="686"/>
      <c r="D48" s="687"/>
      <c r="E48" s="687"/>
      <c r="F48" s="687"/>
      <c r="G48" s="687"/>
      <c r="H48" s="687"/>
      <c r="I48" s="687"/>
      <c r="J48" s="688"/>
      <c r="K48" s="2878"/>
    </row>
  </sheetData>
  <mergeCells count="2">
    <mergeCell ref="K33:K48"/>
    <mergeCell ref="A36:A48"/>
  </mergeCells>
  <printOptions horizontalCentered="1"/>
  <pageMargins left="0.7" right="0.7" top="0.75" bottom="0.75" header="0.3" footer="0.3"/>
  <pageSetup scale="98" orientation="landscape"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dimension ref="A1:C58"/>
  <sheetViews>
    <sheetView showGridLines="0" view="pageBreakPreview" zoomScaleNormal="100" zoomScaleSheetLayoutView="100" workbookViewId="0">
      <selection activeCell="B26" sqref="B26"/>
    </sheetView>
  </sheetViews>
  <sheetFormatPr defaultRowHeight="11.25"/>
  <cols>
    <col min="1" max="1" width="3.33203125" customWidth="1"/>
    <col min="2" max="2" width="97.6640625" customWidth="1"/>
    <col min="3" max="3" width="13.6640625" customWidth="1"/>
  </cols>
  <sheetData>
    <row r="1" spans="1:3">
      <c r="A1" s="174" t="s">
        <v>3253</v>
      </c>
      <c r="B1" s="185"/>
      <c r="C1" s="351">
        <v>31</v>
      </c>
    </row>
    <row r="2" spans="1:3">
      <c r="A2" s="177" t="s">
        <v>988</v>
      </c>
      <c r="B2" s="2"/>
      <c r="C2" s="178"/>
    </row>
    <row r="3" spans="1:3">
      <c r="A3" s="124"/>
      <c r="C3" s="125"/>
    </row>
    <row r="4" spans="1:3">
      <c r="A4" s="122" t="s">
        <v>440</v>
      </c>
      <c r="B4" s="111" t="s">
        <v>989</v>
      </c>
      <c r="C4" s="119"/>
    </row>
    <row r="5" spans="1:3">
      <c r="A5" s="87"/>
      <c r="B5" s="111" t="s">
        <v>990</v>
      </c>
      <c r="C5" s="119"/>
    </row>
    <row r="6" spans="1:3">
      <c r="A6" s="87"/>
      <c r="B6" s="111" t="s">
        <v>991</v>
      </c>
      <c r="C6" s="119"/>
    </row>
    <row r="7" spans="1:3">
      <c r="A7" s="87"/>
      <c r="B7" s="111" t="s">
        <v>992</v>
      </c>
      <c r="C7" s="119"/>
    </row>
    <row r="8" spans="1:3">
      <c r="A8" s="87"/>
      <c r="B8" s="111" t="s">
        <v>993</v>
      </c>
      <c r="C8" s="119"/>
    </row>
    <row r="9" spans="1:3">
      <c r="A9" s="87"/>
      <c r="B9" s="111" t="s">
        <v>994</v>
      </c>
      <c r="C9" s="119"/>
    </row>
    <row r="10" spans="1:3">
      <c r="A10" s="87"/>
      <c r="B10" s="111"/>
      <c r="C10" s="119"/>
    </row>
    <row r="11" spans="1:3">
      <c r="A11" s="122" t="s">
        <v>446</v>
      </c>
      <c r="B11" s="111" t="s">
        <v>995</v>
      </c>
      <c r="C11" s="119"/>
    </row>
    <row r="12" spans="1:3">
      <c r="A12" s="87"/>
      <c r="B12" s="111" t="s">
        <v>996</v>
      </c>
      <c r="C12" s="119"/>
    </row>
    <row r="13" spans="1:3">
      <c r="A13" s="87"/>
      <c r="B13" s="111" t="s">
        <v>997</v>
      </c>
      <c r="C13" s="119"/>
    </row>
    <row r="14" spans="1:3">
      <c r="A14" s="87"/>
      <c r="B14" s="111"/>
      <c r="C14" s="119"/>
    </row>
    <row r="15" spans="1:3">
      <c r="A15" s="122" t="s">
        <v>450</v>
      </c>
      <c r="B15" s="111" t="s">
        <v>998</v>
      </c>
      <c r="C15" s="119"/>
    </row>
    <row r="16" spans="1:3">
      <c r="A16" s="87"/>
      <c r="B16" s="111" t="s">
        <v>999</v>
      </c>
      <c r="C16" s="119"/>
    </row>
    <row r="17" spans="1:3">
      <c r="A17" s="87"/>
      <c r="B17" s="111"/>
      <c r="C17" s="119"/>
    </row>
    <row r="18" spans="1:3">
      <c r="A18" s="122" t="s">
        <v>457</v>
      </c>
      <c r="B18" s="111" t="s">
        <v>1000</v>
      </c>
      <c r="C18" s="119"/>
    </row>
    <row r="19" spans="1:3">
      <c r="A19" s="87"/>
      <c r="B19" s="111" t="s">
        <v>1001</v>
      </c>
      <c r="C19" s="119"/>
    </row>
    <row r="20" spans="1:3">
      <c r="A20" s="87"/>
      <c r="B20" s="111"/>
      <c r="C20" s="119"/>
    </row>
    <row r="21" spans="1:3">
      <c r="A21" s="122" t="s">
        <v>461</v>
      </c>
      <c r="B21" s="111" t="s">
        <v>1002</v>
      </c>
      <c r="C21" s="119"/>
    </row>
    <row r="22" spans="1:3">
      <c r="A22" s="87"/>
      <c r="B22" s="111"/>
      <c r="C22" s="119"/>
    </row>
    <row r="23" spans="1:3">
      <c r="A23" s="122" t="s">
        <v>916</v>
      </c>
      <c r="B23" s="111" t="s">
        <v>1003</v>
      </c>
      <c r="C23" s="119"/>
    </row>
    <row r="24" spans="1:3">
      <c r="A24" s="87"/>
      <c r="B24" s="111" t="s">
        <v>1004</v>
      </c>
      <c r="C24" s="119"/>
    </row>
    <row r="25" spans="1:3">
      <c r="A25" s="87"/>
      <c r="B25" s="111" t="s">
        <v>1005</v>
      </c>
      <c r="C25" s="119"/>
    </row>
    <row r="26" spans="1:3">
      <c r="A26" s="87"/>
      <c r="B26" s="111" t="s">
        <v>1006</v>
      </c>
      <c r="C26" s="119"/>
    </row>
    <row r="27" spans="1:3">
      <c r="A27" s="87"/>
      <c r="B27" s="111"/>
      <c r="C27" s="119"/>
    </row>
    <row r="28" spans="1:3">
      <c r="A28" s="122" t="s">
        <v>917</v>
      </c>
      <c r="B28" s="111" t="s">
        <v>1007</v>
      </c>
      <c r="C28" s="119"/>
    </row>
    <row r="29" spans="1:3">
      <c r="A29" s="87"/>
      <c r="B29" s="111" t="s">
        <v>1008</v>
      </c>
      <c r="C29" s="119"/>
    </row>
    <row r="30" spans="1:3">
      <c r="A30" s="87"/>
      <c r="B30" s="111"/>
      <c r="C30" s="119"/>
    </row>
    <row r="31" spans="1:3">
      <c r="A31" s="122" t="s">
        <v>918</v>
      </c>
      <c r="B31" s="111" t="s">
        <v>59</v>
      </c>
      <c r="C31" s="119"/>
    </row>
    <row r="32" spans="1:3">
      <c r="A32" s="87"/>
      <c r="B32" s="111" t="s">
        <v>60</v>
      </c>
      <c r="C32" s="119"/>
    </row>
    <row r="33" spans="1:3">
      <c r="A33" s="87"/>
      <c r="B33" s="111" t="s">
        <v>61</v>
      </c>
      <c r="C33" s="119"/>
    </row>
    <row r="34" spans="1:3">
      <c r="A34" s="87"/>
      <c r="B34" s="111" t="s">
        <v>2073</v>
      </c>
      <c r="C34" s="119"/>
    </row>
    <row r="35" spans="1:3">
      <c r="A35" s="87"/>
      <c r="B35" s="111"/>
      <c r="C35" s="119"/>
    </row>
    <row r="36" spans="1:3">
      <c r="A36" s="122" t="s">
        <v>919</v>
      </c>
      <c r="B36" s="111" t="s">
        <v>1009</v>
      </c>
      <c r="C36" s="119"/>
    </row>
    <row r="37" spans="1:3">
      <c r="A37" s="87"/>
      <c r="B37" s="111" t="s">
        <v>1010</v>
      </c>
      <c r="C37" s="119"/>
    </row>
    <row r="38" spans="1:3">
      <c r="A38" s="87"/>
      <c r="B38" s="111" t="s">
        <v>1011</v>
      </c>
      <c r="C38" s="119"/>
    </row>
    <row r="39" spans="1:3">
      <c r="A39" s="87"/>
      <c r="B39" s="111"/>
      <c r="C39" s="119"/>
    </row>
    <row r="40" spans="1:3">
      <c r="A40" s="122" t="s">
        <v>346</v>
      </c>
      <c r="B40" s="111" t="s">
        <v>1012</v>
      </c>
      <c r="C40" s="119"/>
    </row>
    <row r="41" spans="1:3">
      <c r="A41" s="87"/>
      <c r="B41" s="111" t="s">
        <v>1013</v>
      </c>
      <c r="C41" s="119"/>
    </row>
    <row r="42" spans="1:3">
      <c r="A42" s="190"/>
      <c r="B42" s="43"/>
      <c r="C42" s="191"/>
    </row>
    <row r="43" spans="1:3">
      <c r="A43" s="179" t="s">
        <v>349</v>
      </c>
      <c r="B43" s="157"/>
      <c r="C43" s="265"/>
    </row>
    <row r="44" spans="1:3">
      <c r="A44" s="87"/>
      <c r="B44" s="3"/>
      <c r="C44" s="119"/>
    </row>
    <row r="45" spans="1:3">
      <c r="A45" s="87"/>
      <c r="B45" s="3"/>
      <c r="C45" s="119"/>
    </row>
    <row r="46" spans="1:3">
      <c r="A46" s="87"/>
      <c r="B46" s="3"/>
      <c r="C46" s="119"/>
    </row>
    <row r="47" spans="1:3">
      <c r="A47" s="87"/>
      <c r="B47" s="3"/>
      <c r="C47" s="119"/>
    </row>
    <row r="48" spans="1:3">
      <c r="A48" s="87"/>
      <c r="B48" s="3"/>
      <c r="C48" s="119"/>
    </row>
    <row r="49" spans="1:3">
      <c r="A49" s="87"/>
      <c r="B49" s="3"/>
      <c r="C49" s="119"/>
    </row>
    <row r="50" spans="1:3">
      <c r="A50" s="87"/>
      <c r="B50" s="3"/>
      <c r="C50" s="119"/>
    </row>
    <row r="51" spans="1:3">
      <c r="A51" s="87"/>
      <c r="B51" s="3"/>
      <c r="C51" s="119"/>
    </row>
    <row r="52" spans="1:3">
      <c r="A52" s="87"/>
      <c r="B52" s="3"/>
      <c r="C52" s="119"/>
    </row>
    <row r="53" spans="1:3">
      <c r="A53" s="87"/>
      <c r="B53" s="3"/>
      <c r="C53" s="119"/>
    </row>
    <row r="54" spans="1:3">
      <c r="A54" s="87"/>
      <c r="B54" s="3"/>
      <c r="C54" s="119"/>
    </row>
    <row r="55" spans="1:3">
      <c r="A55" s="87"/>
      <c r="B55" s="3"/>
      <c r="C55" s="119"/>
    </row>
    <row r="56" spans="1:3">
      <c r="A56" s="87"/>
      <c r="B56" s="3"/>
      <c r="C56" s="119"/>
    </row>
    <row r="57" spans="1:3">
      <c r="A57" s="190"/>
      <c r="B57" s="9"/>
      <c r="C57" s="191"/>
    </row>
    <row r="58" spans="1:3">
      <c r="A58" s="183" t="s">
        <v>1409</v>
      </c>
      <c r="B58" s="109"/>
      <c r="C58" s="121"/>
    </row>
  </sheetData>
  <phoneticPr fontId="0" type="noConversion"/>
  <pageMargins left="0.7" right="0.7" top="0.75" bottom="0.75" header="0.3" footer="0.3"/>
  <pageSetup orientation="portrait" r:id="rId1"/>
  <headerFooter alignWithMargins="0"/>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59"/>
  <sheetViews>
    <sheetView showGridLines="0" showZeros="0" view="pageBreakPreview" topLeftCell="A30" zoomScaleNormal="100" zoomScaleSheetLayoutView="100" workbookViewId="0">
      <selection activeCell="E51" sqref="E51"/>
    </sheetView>
  </sheetViews>
  <sheetFormatPr defaultColWidth="0" defaultRowHeight="11.25"/>
  <cols>
    <col min="1" max="1" width="4.6640625" style="690" customWidth="1"/>
    <col min="2" max="2" width="7.1640625" style="690" customWidth="1"/>
    <col min="3" max="3" width="6.6640625" style="690" customWidth="1"/>
    <col min="4" max="4" width="35.6640625" style="690" customWidth="1"/>
    <col min="5" max="7" width="18.6640625" style="690" customWidth="1"/>
    <col min="8" max="9" width="4.6640625" style="690" customWidth="1"/>
    <col min="10" max="10" width="7.1640625" style="690" customWidth="1"/>
    <col min="11" max="14" width="24.5" style="690" customWidth="1"/>
    <col min="15" max="15" width="4.6640625" style="690" customWidth="1"/>
    <col min="16" max="16" width="11.5" style="689" bestFit="1" customWidth="1"/>
    <col min="17" max="18" width="9.6640625" style="690" customWidth="1"/>
    <col min="19" max="256" width="0" style="690" hidden="1"/>
    <col min="257" max="257" width="4.6640625" style="690" customWidth="1"/>
    <col min="258" max="258" width="7.1640625" style="690" customWidth="1"/>
    <col min="259" max="259" width="6.6640625" style="690" customWidth="1"/>
    <col min="260" max="260" width="47.6640625" style="690" customWidth="1"/>
    <col min="261" max="263" width="18.6640625" style="690" customWidth="1"/>
    <col min="264" max="265" width="4.6640625" style="690" customWidth="1"/>
    <col min="266" max="266" width="7.1640625" style="690" customWidth="1"/>
    <col min="267" max="268" width="26" style="690" customWidth="1"/>
    <col min="269" max="270" width="27.1640625" style="690" customWidth="1"/>
    <col min="271" max="271" width="4.6640625" style="690" customWidth="1"/>
    <col min="272" max="272" width="11.5" style="690" bestFit="1" customWidth="1"/>
    <col min="273" max="274" width="9.6640625" style="690" customWidth="1"/>
    <col min="275" max="512" width="0" style="690" hidden="1"/>
    <col min="513" max="513" width="4.6640625" style="690" customWidth="1"/>
    <col min="514" max="514" width="7.1640625" style="690" customWidth="1"/>
    <col min="515" max="515" width="6.6640625" style="690" customWidth="1"/>
    <col min="516" max="516" width="47.6640625" style="690" customWidth="1"/>
    <col min="517" max="519" width="18.6640625" style="690" customWidth="1"/>
    <col min="520" max="521" width="4.6640625" style="690" customWidth="1"/>
    <col min="522" max="522" width="7.1640625" style="690" customWidth="1"/>
    <col min="523" max="524" width="26" style="690" customWidth="1"/>
    <col min="525" max="526" width="27.1640625" style="690" customWidth="1"/>
    <col min="527" max="527" width="4.6640625" style="690" customWidth="1"/>
    <col min="528" max="528" width="11.5" style="690" bestFit="1" customWidth="1"/>
    <col min="529" max="530" width="9.6640625" style="690" customWidth="1"/>
    <col min="531" max="768" width="0" style="690" hidden="1"/>
    <col min="769" max="769" width="4.6640625" style="690" customWidth="1"/>
    <col min="770" max="770" width="7.1640625" style="690" customWidth="1"/>
    <col min="771" max="771" width="6.6640625" style="690" customWidth="1"/>
    <col min="772" max="772" width="47.6640625" style="690" customWidth="1"/>
    <col min="773" max="775" width="18.6640625" style="690" customWidth="1"/>
    <col min="776" max="777" width="4.6640625" style="690" customWidth="1"/>
    <col min="778" max="778" width="7.1640625" style="690" customWidth="1"/>
    <col min="779" max="780" width="26" style="690" customWidth="1"/>
    <col min="781" max="782" width="27.1640625" style="690" customWidth="1"/>
    <col min="783" max="783" width="4.6640625" style="690" customWidth="1"/>
    <col min="784" max="784" width="11.5" style="690" bestFit="1" customWidth="1"/>
    <col min="785" max="786" width="9.6640625" style="690" customWidth="1"/>
    <col min="787" max="1024" width="0" style="690" hidden="1"/>
    <col min="1025" max="1025" width="4.6640625" style="690" customWidth="1"/>
    <col min="1026" max="1026" width="7.1640625" style="690" customWidth="1"/>
    <col min="1027" max="1027" width="6.6640625" style="690" customWidth="1"/>
    <col min="1028" max="1028" width="47.6640625" style="690" customWidth="1"/>
    <col min="1029" max="1031" width="18.6640625" style="690" customWidth="1"/>
    <col min="1032" max="1033" width="4.6640625" style="690" customWidth="1"/>
    <col min="1034" max="1034" width="7.1640625" style="690" customWidth="1"/>
    <col min="1035" max="1036" width="26" style="690" customWidth="1"/>
    <col min="1037" max="1038" width="27.1640625" style="690" customWidth="1"/>
    <col min="1039" max="1039" width="4.6640625" style="690" customWidth="1"/>
    <col min="1040" max="1040" width="11.5" style="690" bestFit="1" customWidth="1"/>
    <col min="1041" max="1042" width="9.6640625" style="690" customWidth="1"/>
    <col min="1043" max="1280" width="0" style="690" hidden="1"/>
    <col min="1281" max="1281" width="4.6640625" style="690" customWidth="1"/>
    <col min="1282" max="1282" width="7.1640625" style="690" customWidth="1"/>
    <col min="1283" max="1283" width="6.6640625" style="690" customWidth="1"/>
    <col min="1284" max="1284" width="47.6640625" style="690" customWidth="1"/>
    <col min="1285" max="1287" width="18.6640625" style="690" customWidth="1"/>
    <col min="1288" max="1289" width="4.6640625" style="690" customWidth="1"/>
    <col min="1290" max="1290" width="7.1640625" style="690" customWidth="1"/>
    <col min="1291" max="1292" width="26" style="690" customWidth="1"/>
    <col min="1293" max="1294" width="27.1640625" style="690" customWidth="1"/>
    <col min="1295" max="1295" width="4.6640625" style="690" customWidth="1"/>
    <col min="1296" max="1296" width="11.5" style="690" bestFit="1" customWidth="1"/>
    <col min="1297" max="1298" width="9.6640625" style="690" customWidth="1"/>
    <col min="1299" max="1536" width="0" style="690" hidden="1"/>
    <col min="1537" max="1537" width="4.6640625" style="690" customWidth="1"/>
    <col min="1538" max="1538" width="7.1640625" style="690" customWidth="1"/>
    <col min="1539" max="1539" width="6.6640625" style="690" customWidth="1"/>
    <col min="1540" max="1540" width="47.6640625" style="690" customWidth="1"/>
    <col min="1541" max="1543" width="18.6640625" style="690" customWidth="1"/>
    <col min="1544" max="1545" width="4.6640625" style="690" customWidth="1"/>
    <col min="1546" max="1546" width="7.1640625" style="690" customWidth="1"/>
    <col min="1547" max="1548" width="26" style="690" customWidth="1"/>
    <col min="1549" max="1550" width="27.1640625" style="690" customWidth="1"/>
    <col min="1551" max="1551" width="4.6640625" style="690" customWidth="1"/>
    <col min="1552" max="1552" width="11.5" style="690" bestFit="1" customWidth="1"/>
    <col min="1553" max="1554" width="9.6640625" style="690" customWidth="1"/>
    <col min="1555" max="1792" width="0" style="690" hidden="1"/>
    <col min="1793" max="1793" width="4.6640625" style="690" customWidth="1"/>
    <col min="1794" max="1794" width="7.1640625" style="690" customWidth="1"/>
    <col min="1795" max="1795" width="6.6640625" style="690" customWidth="1"/>
    <col min="1796" max="1796" width="47.6640625" style="690" customWidth="1"/>
    <col min="1797" max="1799" width="18.6640625" style="690" customWidth="1"/>
    <col min="1800" max="1801" width="4.6640625" style="690" customWidth="1"/>
    <col min="1802" max="1802" width="7.1640625" style="690" customWidth="1"/>
    <col min="1803" max="1804" width="26" style="690" customWidth="1"/>
    <col min="1805" max="1806" width="27.1640625" style="690" customWidth="1"/>
    <col min="1807" max="1807" width="4.6640625" style="690" customWidth="1"/>
    <col min="1808" max="1808" width="11.5" style="690" bestFit="1" customWidth="1"/>
    <col min="1809" max="1810" width="9.6640625" style="690" customWidth="1"/>
    <col min="1811" max="2048" width="0" style="690" hidden="1"/>
    <col min="2049" max="2049" width="4.6640625" style="690" customWidth="1"/>
    <col min="2050" max="2050" width="7.1640625" style="690" customWidth="1"/>
    <col min="2051" max="2051" width="6.6640625" style="690" customWidth="1"/>
    <col min="2052" max="2052" width="47.6640625" style="690" customWidth="1"/>
    <col min="2053" max="2055" width="18.6640625" style="690" customWidth="1"/>
    <col min="2056" max="2057" width="4.6640625" style="690" customWidth="1"/>
    <col min="2058" max="2058" width="7.1640625" style="690" customWidth="1"/>
    <col min="2059" max="2060" width="26" style="690" customWidth="1"/>
    <col min="2061" max="2062" width="27.1640625" style="690" customWidth="1"/>
    <col min="2063" max="2063" width="4.6640625" style="690" customWidth="1"/>
    <col min="2064" max="2064" width="11.5" style="690" bestFit="1" customWidth="1"/>
    <col min="2065" max="2066" width="9.6640625" style="690" customWidth="1"/>
    <col min="2067" max="2304" width="0" style="690" hidden="1"/>
    <col min="2305" max="2305" width="4.6640625" style="690" customWidth="1"/>
    <col min="2306" max="2306" width="7.1640625" style="690" customWidth="1"/>
    <col min="2307" max="2307" width="6.6640625" style="690" customWidth="1"/>
    <col min="2308" max="2308" width="47.6640625" style="690" customWidth="1"/>
    <col min="2309" max="2311" width="18.6640625" style="690" customWidth="1"/>
    <col min="2312" max="2313" width="4.6640625" style="690" customWidth="1"/>
    <col min="2314" max="2314" width="7.1640625" style="690" customWidth="1"/>
    <col min="2315" max="2316" width="26" style="690" customWidth="1"/>
    <col min="2317" max="2318" width="27.1640625" style="690" customWidth="1"/>
    <col min="2319" max="2319" width="4.6640625" style="690" customWidth="1"/>
    <col min="2320" max="2320" width="11.5" style="690" bestFit="1" customWidth="1"/>
    <col min="2321" max="2322" width="9.6640625" style="690" customWidth="1"/>
    <col min="2323" max="2560" width="0" style="690" hidden="1"/>
    <col min="2561" max="2561" width="4.6640625" style="690" customWidth="1"/>
    <col min="2562" max="2562" width="7.1640625" style="690" customWidth="1"/>
    <col min="2563" max="2563" width="6.6640625" style="690" customWidth="1"/>
    <col min="2564" max="2564" width="47.6640625" style="690" customWidth="1"/>
    <col min="2565" max="2567" width="18.6640625" style="690" customWidth="1"/>
    <col min="2568" max="2569" width="4.6640625" style="690" customWidth="1"/>
    <col min="2570" max="2570" width="7.1640625" style="690" customWidth="1"/>
    <col min="2571" max="2572" width="26" style="690" customWidth="1"/>
    <col min="2573" max="2574" width="27.1640625" style="690" customWidth="1"/>
    <col min="2575" max="2575" width="4.6640625" style="690" customWidth="1"/>
    <col min="2576" max="2576" width="11.5" style="690" bestFit="1" customWidth="1"/>
    <col min="2577" max="2578" width="9.6640625" style="690" customWidth="1"/>
    <col min="2579" max="2816" width="0" style="690" hidden="1"/>
    <col min="2817" max="2817" width="4.6640625" style="690" customWidth="1"/>
    <col min="2818" max="2818" width="7.1640625" style="690" customWidth="1"/>
    <col min="2819" max="2819" width="6.6640625" style="690" customWidth="1"/>
    <col min="2820" max="2820" width="47.6640625" style="690" customWidth="1"/>
    <col min="2821" max="2823" width="18.6640625" style="690" customWidth="1"/>
    <col min="2824" max="2825" width="4.6640625" style="690" customWidth="1"/>
    <col min="2826" max="2826" width="7.1640625" style="690" customWidth="1"/>
    <col min="2827" max="2828" width="26" style="690" customWidth="1"/>
    <col min="2829" max="2830" width="27.1640625" style="690" customWidth="1"/>
    <col min="2831" max="2831" width="4.6640625" style="690" customWidth="1"/>
    <col min="2832" max="2832" width="11.5" style="690" bestFit="1" customWidth="1"/>
    <col min="2833" max="2834" width="9.6640625" style="690" customWidth="1"/>
    <col min="2835" max="3072" width="0" style="690" hidden="1"/>
    <col min="3073" max="3073" width="4.6640625" style="690" customWidth="1"/>
    <col min="3074" max="3074" width="7.1640625" style="690" customWidth="1"/>
    <col min="3075" max="3075" width="6.6640625" style="690" customWidth="1"/>
    <col min="3076" max="3076" width="47.6640625" style="690" customWidth="1"/>
    <col min="3077" max="3079" width="18.6640625" style="690" customWidth="1"/>
    <col min="3080" max="3081" width="4.6640625" style="690" customWidth="1"/>
    <col min="3082" max="3082" width="7.1640625" style="690" customWidth="1"/>
    <col min="3083" max="3084" width="26" style="690" customWidth="1"/>
    <col min="3085" max="3086" width="27.1640625" style="690" customWidth="1"/>
    <col min="3087" max="3087" width="4.6640625" style="690" customWidth="1"/>
    <col min="3088" max="3088" width="11.5" style="690" bestFit="1" customWidth="1"/>
    <col min="3089" max="3090" width="9.6640625" style="690" customWidth="1"/>
    <col min="3091" max="3328" width="0" style="690" hidden="1"/>
    <col min="3329" max="3329" width="4.6640625" style="690" customWidth="1"/>
    <col min="3330" max="3330" width="7.1640625" style="690" customWidth="1"/>
    <col min="3331" max="3331" width="6.6640625" style="690" customWidth="1"/>
    <col min="3332" max="3332" width="47.6640625" style="690" customWidth="1"/>
    <col min="3333" max="3335" width="18.6640625" style="690" customWidth="1"/>
    <col min="3336" max="3337" width="4.6640625" style="690" customWidth="1"/>
    <col min="3338" max="3338" width="7.1640625" style="690" customWidth="1"/>
    <col min="3339" max="3340" width="26" style="690" customWidth="1"/>
    <col min="3341" max="3342" width="27.1640625" style="690" customWidth="1"/>
    <col min="3343" max="3343" width="4.6640625" style="690" customWidth="1"/>
    <col min="3344" max="3344" width="11.5" style="690" bestFit="1" customWidth="1"/>
    <col min="3345" max="3346" width="9.6640625" style="690" customWidth="1"/>
    <col min="3347" max="3584" width="0" style="690" hidden="1"/>
    <col min="3585" max="3585" width="4.6640625" style="690" customWidth="1"/>
    <col min="3586" max="3586" width="7.1640625" style="690" customWidth="1"/>
    <col min="3587" max="3587" width="6.6640625" style="690" customWidth="1"/>
    <col min="3588" max="3588" width="47.6640625" style="690" customWidth="1"/>
    <col min="3589" max="3591" width="18.6640625" style="690" customWidth="1"/>
    <col min="3592" max="3593" width="4.6640625" style="690" customWidth="1"/>
    <col min="3594" max="3594" width="7.1640625" style="690" customWidth="1"/>
    <col min="3595" max="3596" width="26" style="690" customWidth="1"/>
    <col min="3597" max="3598" width="27.1640625" style="690" customWidth="1"/>
    <col min="3599" max="3599" width="4.6640625" style="690" customWidth="1"/>
    <col min="3600" max="3600" width="11.5" style="690" bestFit="1" customWidth="1"/>
    <col min="3601" max="3602" width="9.6640625" style="690" customWidth="1"/>
    <col min="3603" max="3840" width="0" style="690" hidden="1"/>
    <col min="3841" max="3841" width="4.6640625" style="690" customWidth="1"/>
    <col min="3842" max="3842" width="7.1640625" style="690" customWidth="1"/>
    <col min="3843" max="3843" width="6.6640625" style="690" customWidth="1"/>
    <col min="3844" max="3844" width="47.6640625" style="690" customWidth="1"/>
    <col min="3845" max="3847" width="18.6640625" style="690" customWidth="1"/>
    <col min="3848" max="3849" width="4.6640625" style="690" customWidth="1"/>
    <col min="3850" max="3850" width="7.1640625" style="690" customWidth="1"/>
    <col min="3851" max="3852" width="26" style="690" customWidth="1"/>
    <col min="3853" max="3854" width="27.1640625" style="690" customWidth="1"/>
    <col min="3855" max="3855" width="4.6640625" style="690" customWidth="1"/>
    <col min="3856" max="3856" width="11.5" style="690" bestFit="1" customWidth="1"/>
    <col min="3857" max="3858" width="9.6640625" style="690" customWidth="1"/>
    <col min="3859" max="4096" width="0" style="690" hidden="1"/>
    <col min="4097" max="4097" width="4.6640625" style="690" customWidth="1"/>
    <col min="4098" max="4098" width="7.1640625" style="690" customWidth="1"/>
    <col min="4099" max="4099" width="6.6640625" style="690" customWidth="1"/>
    <col min="4100" max="4100" width="47.6640625" style="690" customWidth="1"/>
    <col min="4101" max="4103" width="18.6640625" style="690" customWidth="1"/>
    <col min="4104" max="4105" width="4.6640625" style="690" customWidth="1"/>
    <col min="4106" max="4106" width="7.1640625" style="690" customWidth="1"/>
    <col min="4107" max="4108" width="26" style="690" customWidth="1"/>
    <col min="4109" max="4110" width="27.1640625" style="690" customWidth="1"/>
    <col min="4111" max="4111" width="4.6640625" style="690" customWidth="1"/>
    <col min="4112" max="4112" width="11.5" style="690" bestFit="1" customWidth="1"/>
    <col min="4113" max="4114" width="9.6640625" style="690" customWidth="1"/>
    <col min="4115" max="4352" width="0" style="690" hidden="1"/>
    <col min="4353" max="4353" width="4.6640625" style="690" customWidth="1"/>
    <col min="4354" max="4354" width="7.1640625" style="690" customWidth="1"/>
    <col min="4355" max="4355" width="6.6640625" style="690" customWidth="1"/>
    <col min="4356" max="4356" width="47.6640625" style="690" customWidth="1"/>
    <col min="4357" max="4359" width="18.6640625" style="690" customWidth="1"/>
    <col min="4360" max="4361" width="4.6640625" style="690" customWidth="1"/>
    <col min="4362" max="4362" width="7.1640625" style="690" customWidth="1"/>
    <col min="4363" max="4364" width="26" style="690" customWidth="1"/>
    <col min="4365" max="4366" width="27.1640625" style="690" customWidth="1"/>
    <col min="4367" max="4367" width="4.6640625" style="690" customWidth="1"/>
    <col min="4368" max="4368" width="11.5" style="690" bestFit="1" customWidth="1"/>
    <col min="4369" max="4370" width="9.6640625" style="690" customWidth="1"/>
    <col min="4371" max="4608" width="0" style="690" hidden="1"/>
    <col min="4609" max="4609" width="4.6640625" style="690" customWidth="1"/>
    <col min="4610" max="4610" width="7.1640625" style="690" customWidth="1"/>
    <col min="4611" max="4611" width="6.6640625" style="690" customWidth="1"/>
    <col min="4612" max="4612" width="47.6640625" style="690" customWidth="1"/>
    <col min="4613" max="4615" width="18.6640625" style="690" customWidth="1"/>
    <col min="4616" max="4617" width="4.6640625" style="690" customWidth="1"/>
    <col min="4618" max="4618" width="7.1640625" style="690" customWidth="1"/>
    <col min="4619" max="4620" width="26" style="690" customWidth="1"/>
    <col min="4621" max="4622" width="27.1640625" style="690" customWidth="1"/>
    <col min="4623" max="4623" width="4.6640625" style="690" customWidth="1"/>
    <col min="4624" max="4624" width="11.5" style="690" bestFit="1" customWidth="1"/>
    <col min="4625" max="4626" width="9.6640625" style="690" customWidth="1"/>
    <col min="4627" max="4864" width="0" style="690" hidden="1"/>
    <col min="4865" max="4865" width="4.6640625" style="690" customWidth="1"/>
    <col min="4866" max="4866" width="7.1640625" style="690" customWidth="1"/>
    <col min="4867" max="4867" width="6.6640625" style="690" customWidth="1"/>
    <col min="4868" max="4868" width="47.6640625" style="690" customWidth="1"/>
    <col min="4869" max="4871" width="18.6640625" style="690" customWidth="1"/>
    <col min="4872" max="4873" width="4.6640625" style="690" customWidth="1"/>
    <col min="4874" max="4874" width="7.1640625" style="690" customWidth="1"/>
    <col min="4875" max="4876" width="26" style="690" customWidth="1"/>
    <col min="4877" max="4878" width="27.1640625" style="690" customWidth="1"/>
    <col min="4879" max="4879" width="4.6640625" style="690" customWidth="1"/>
    <col min="4880" max="4880" width="11.5" style="690" bestFit="1" customWidth="1"/>
    <col min="4881" max="4882" width="9.6640625" style="690" customWidth="1"/>
    <col min="4883" max="5120" width="0" style="690" hidden="1"/>
    <col min="5121" max="5121" width="4.6640625" style="690" customWidth="1"/>
    <col min="5122" max="5122" width="7.1640625" style="690" customWidth="1"/>
    <col min="5123" max="5123" width="6.6640625" style="690" customWidth="1"/>
    <col min="5124" max="5124" width="47.6640625" style="690" customWidth="1"/>
    <col min="5125" max="5127" width="18.6640625" style="690" customWidth="1"/>
    <col min="5128" max="5129" width="4.6640625" style="690" customWidth="1"/>
    <col min="5130" max="5130" width="7.1640625" style="690" customWidth="1"/>
    <col min="5131" max="5132" width="26" style="690" customWidth="1"/>
    <col min="5133" max="5134" width="27.1640625" style="690" customWidth="1"/>
    <col min="5135" max="5135" width="4.6640625" style="690" customWidth="1"/>
    <col min="5136" max="5136" width="11.5" style="690" bestFit="1" customWidth="1"/>
    <col min="5137" max="5138" width="9.6640625" style="690" customWidth="1"/>
    <col min="5139" max="5376" width="0" style="690" hidden="1"/>
    <col min="5377" max="5377" width="4.6640625" style="690" customWidth="1"/>
    <col min="5378" max="5378" width="7.1640625" style="690" customWidth="1"/>
    <col min="5379" max="5379" width="6.6640625" style="690" customWidth="1"/>
    <col min="5380" max="5380" width="47.6640625" style="690" customWidth="1"/>
    <col min="5381" max="5383" width="18.6640625" style="690" customWidth="1"/>
    <col min="5384" max="5385" width="4.6640625" style="690" customWidth="1"/>
    <col min="5386" max="5386" width="7.1640625" style="690" customWidth="1"/>
    <col min="5387" max="5388" width="26" style="690" customWidth="1"/>
    <col min="5389" max="5390" width="27.1640625" style="690" customWidth="1"/>
    <col min="5391" max="5391" width="4.6640625" style="690" customWidth="1"/>
    <col min="5392" max="5392" width="11.5" style="690" bestFit="1" customWidth="1"/>
    <col min="5393" max="5394" width="9.6640625" style="690" customWidth="1"/>
    <col min="5395" max="5632" width="0" style="690" hidden="1"/>
    <col min="5633" max="5633" width="4.6640625" style="690" customWidth="1"/>
    <col min="5634" max="5634" width="7.1640625" style="690" customWidth="1"/>
    <col min="5635" max="5635" width="6.6640625" style="690" customWidth="1"/>
    <col min="5636" max="5636" width="47.6640625" style="690" customWidth="1"/>
    <col min="5637" max="5639" width="18.6640625" style="690" customWidth="1"/>
    <col min="5640" max="5641" width="4.6640625" style="690" customWidth="1"/>
    <col min="5642" max="5642" width="7.1640625" style="690" customWidth="1"/>
    <col min="5643" max="5644" width="26" style="690" customWidth="1"/>
    <col min="5645" max="5646" width="27.1640625" style="690" customWidth="1"/>
    <col min="5647" max="5647" width="4.6640625" style="690" customWidth="1"/>
    <col min="5648" max="5648" width="11.5" style="690" bestFit="1" customWidth="1"/>
    <col min="5649" max="5650" width="9.6640625" style="690" customWidth="1"/>
    <col min="5651" max="5888" width="0" style="690" hidden="1"/>
    <col min="5889" max="5889" width="4.6640625" style="690" customWidth="1"/>
    <col min="5890" max="5890" width="7.1640625" style="690" customWidth="1"/>
    <col min="5891" max="5891" width="6.6640625" style="690" customWidth="1"/>
    <col min="5892" max="5892" width="47.6640625" style="690" customWidth="1"/>
    <col min="5893" max="5895" width="18.6640625" style="690" customWidth="1"/>
    <col min="5896" max="5897" width="4.6640625" style="690" customWidth="1"/>
    <col min="5898" max="5898" width="7.1640625" style="690" customWidth="1"/>
    <col min="5899" max="5900" width="26" style="690" customWidth="1"/>
    <col min="5901" max="5902" width="27.1640625" style="690" customWidth="1"/>
    <col min="5903" max="5903" width="4.6640625" style="690" customWidth="1"/>
    <col min="5904" max="5904" width="11.5" style="690" bestFit="1" customWidth="1"/>
    <col min="5905" max="5906" width="9.6640625" style="690" customWidth="1"/>
    <col min="5907" max="6144" width="0" style="690" hidden="1"/>
    <col min="6145" max="6145" width="4.6640625" style="690" customWidth="1"/>
    <col min="6146" max="6146" width="7.1640625" style="690" customWidth="1"/>
    <col min="6147" max="6147" width="6.6640625" style="690" customWidth="1"/>
    <col min="6148" max="6148" width="47.6640625" style="690" customWidth="1"/>
    <col min="6149" max="6151" width="18.6640625" style="690" customWidth="1"/>
    <col min="6152" max="6153" width="4.6640625" style="690" customWidth="1"/>
    <col min="6154" max="6154" width="7.1640625" style="690" customWidth="1"/>
    <col min="6155" max="6156" width="26" style="690" customWidth="1"/>
    <col min="6157" max="6158" width="27.1640625" style="690" customWidth="1"/>
    <col min="6159" max="6159" width="4.6640625" style="690" customWidth="1"/>
    <col min="6160" max="6160" width="11.5" style="690" bestFit="1" customWidth="1"/>
    <col min="6161" max="6162" width="9.6640625" style="690" customWidth="1"/>
    <col min="6163" max="6400" width="0" style="690" hidden="1"/>
    <col min="6401" max="6401" width="4.6640625" style="690" customWidth="1"/>
    <col min="6402" max="6402" width="7.1640625" style="690" customWidth="1"/>
    <col min="6403" max="6403" width="6.6640625" style="690" customWidth="1"/>
    <col min="6404" max="6404" width="47.6640625" style="690" customWidth="1"/>
    <col min="6405" max="6407" width="18.6640625" style="690" customWidth="1"/>
    <col min="6408" max="6409" width="4.6640625" style="690" customWidth="1"/>
    <col min="6410" max="6410" width="7.1640625" style="690" customWidth="1"/>
    <col min="6411" max="6412" width="26" style="690" customWidth="1"/>
    <col min="6413" max="6414" width="27.1640625" style="690" customWidth="1"/>
    <col min="6415" max="6415" width="4.6640625" style="690" customWidth="1"/>
    <col min="6416" max="6416" width="11.5" style="690" bestFit="1" customWidth="1"/>
    <col min="6417" max="6418" width="9.6640625" style="690" customWidth="1"/>
    <col min="6419" max="6656" width="0" style="690" hidden="1"/>
    <col min="6657" max="6657" width="4.6640625" style="690" customWidth="1"/>
    <col min="6658" max="6658" width="7.1640625" style="690" customWidth="1"/>
    <col min="6659" max="6659" width="6.6640625" style="690" customWidth="1"/>
    <col min="6660" max="6660" width="47.6640625" style="690" customWidth="1"/>
    <col min="6661" max="6663" width="18.6640625" style="690" customWidth="1"/>
    <col min="6664" max="6665" width="4.6640625" style="690" customWidth="1"/>
    <col min="6666" max="6666" width="7.1640625" style="690" customWidth="1"/>
    <col min="6667" max="6668" width="26" style="690" customWidth="1"/>
    <col min="6669" max="6670" width="27.1640625" style="690" customWidth="1"/>
    <col min="6671" max="6671" width="4.6640625" style="690" customWidth="1"/>
    <col min="6672" max="6672" width="11.5" style="690" bestFit="1" customWidth="1"/>
    <col min="6673" max="6674" width="9.6640625" style="690" customWidth="1"/>
    <col min="6675" max="6912" width="0" style="690" hidden="1"/>
    <col min="6913" max="6913" width="4.6640625" style="690" customWidth="1"/>
    <col min="6914" max="6914" width="7.1640625" style="690" customWidth="1"/>
    <col min="6915" max="6915" width="6.6640625" style="690" customWidth="1"/>
    <col min="6916" max="6916" width="47.6640625" style="690" customWidth="1"/>
    <col min="6917" max="6919" width="18.6640625" style="690" customWidth="1"/>
    <col min="6920" max="6921" width="4.6640625" style="690" customWidth="1"/>
    <col min="6922" max="6922" width="7.1640625" style="690" customWidth="1"/>
    <col min="6923" max="6924" width="26" style="690" customWidth="1"/>
    <col min="6925" max="6926" width="27.1640625" style="690" customWidth="1"/>
    <col min="6927" max="6927" width="4.6640625" style="690" customWidth="1"/>
    <col min="6928" max="6928" width="11.5" style="690" bestFit="1" customWidth="1"/>
    <col min="6929" max="6930" width="9.6640625" style="690" customWidth="1"/>
    <col min="6931" max="7168" width="0" style="690" hidden="1"/>
    <col min="7169" max="7169" width="4.6640625" style="690" customWidth="1"/>
    <col min="7170" max="7170" width="7.1640625" style="690" customWidth="1"/>
    <col min="7171" max="7171" width="6.6640625" style="690" customWidth="1"/>
    <col min="7172" max="7172" width="47.6640625" style="690" customWidth="1"/>
    <col min="7173" max="7175" width="18.6640625" style="690" customWidth="1"/>
    <col min="7176" max="7177" width="4.6640625" style="690" customWidth="1"/>
    <col min="7178" max="7178" width="7.1640625" style="690" customWidth="1"/>
    <col min="7179" max="7180" width="26" style="690" customWidth="1"/>
    <col min="7181" max="7182" width="27.1640625" style="690" customWidth="1"/>
    <col min="7183" max="7183" width="4.6640625" style="690" customWidth="1"/>
    <col min="7184" max="7184" width="11.5" style="690" bestFit="1" customWidth="1"/>
    <col min="7185" max="7186" width="9.6640625" style="690" customWidth="1"/>
    <col min="7187" max="7424" width="0" style="690" hidden="1"/>
    <col min="7425" max="7425" width="4.6640625" style="690" customWidth="1"/>
    <col min="7426" max="7426" width="7.1640625" style="690" customWidth="1"/>
    <col min="7427" max="7427" width="6.6640625" style="690" customWidth="1"/>
    <col min="7428" max="7428" width="47.6640625" style="690" customWidth="1"/>
    <col min="7429" max="7431" width="18.6640625" style="690" customWidth="1"/>
    <col min="7432" max="7433" width="4.6640625" style="690" customWidth="1"/>
    <col min="7434" max="7434" width="7.1640625" style="690" customWidth="1"/>
    <col min="7435" max="7436" width="26" style="690" customWidth="1"/>
    <col min="7437" max="7438" width="27.1640625" style="690" customWidth="1"/>
    <col min="7439" max="7439" width="4.6640625" style="690" customWidth="1"/>
    <col min="7440" max="7440" width="11.5" style="690" bestFit="1" customWidth="1"/>
    <col min="7441" max="7442" width="9.6640625" style="690" customWidth="1"/>
    <col min="7443" max="7680" width="0" style="690" hidden="1"/>
    <col min="7681" max="7681" width="4.6640625" style="690" customWidth="1"/>
    <col min="7682" max="7682" width="7.1640625" style="690" customWidth="1"/>
    <col min="7683" max="7683" width="6.6640625" style="690" customWidth="1"/>
    <col min="7684" max="7684" width="47.6640625" style="690" customWidth="1"/>
    <col min="7685" max="7687" width="18.6640625" style="690" customWidth="1"/>
    <col min="7688" max="7689" width="4.6640625" style="690" customWidth="1"/>
    <col min="7690" max="7690" width="7.1640625" style="690" customWidth="1"/>
    <col min="7691" max="7692" width="26" style="690" customWidth="1"/>
    <col min="7693" max="7694" width="27.1640625" style="690" customWidth="1"/>
    <col min="7695" max="7695" width="4.6640625" style="690" customWidth="1"/>
    <col min="7696" max="7696" width="11.5" style="690" bestFit="1" customWidth="1"/>
    <col min="7697" max="7698" width="9.6640625" style="690" customWidth="1"/>
    <col min="7699" max="7936" width="0" style="690" hidden="1"/>
    <col min="7937" max="7937" width="4.6640625" style="690" customWidth="1"/>
    <col min="7938" max="7938" width="7.1640625" style="690" customWidth="1"/>
    <col min="7939" max="7939" width="6.6640625" style="690" customWidth="1"/>
    <col min="7940" max="7940" width="47.6640625" style="690" customWidth="1"/>
    <col min="7941" max="7943" width="18.6640625" style="690" customWidth="1"/>
    <col min="7944" max="7945" width="4.6640625" style="690" customWidth="1"/>
    <col min="7946" max="7946" width="7.1640625" style="690" customWidth="1"/>
    <col min="7947" max="7948" width="26" style="690" customWidth="1"/>
    <col min="7949" max="7950" width="27.1640625" style="690" customWidth="1"/>
    <col min="7951" max="7951" width="4.6640625" style="690" customWidth="1"/>
    <col min="7952" max="7952" width="11.5" style="690" bestFit="1" customWidth="1"/>
    <col min="7953" max="7954" width="9.6640625" style="690" customWidth="1"/>
    <col min="7955" max="8192" width="0" style="690" hidden="1"/>
    <col min="8193" max="8193" width="4.6640625" style="690" customWidth="1"/>
    <col min="8194" max="8194" width="7.1640625" style="690" customWidth="1"/>
    <col min="8195" max="8195" width="6.6640625" style="690" customWidth="1"/>
    <col min="8196" max="8196" width="47.6640625" style="690" customWidth="1"/>
    <col min="8197" max="8199" width="18.6640625" style="690" customWidth="1"/>
    <col min="8200" max="8201" width="4.6640625" style="690" customWidth="1"/>
    <col min="8202" max="8202" width="7.1640625" style="690" customWidth="1"/>
    <col min="8203" max="8204" width="26" style="690" customWidth="1"/>
    <col min="8205" max="8206" width="27.1640625" style="690" customWidth="1"/>
    <col min="8207" max="8207" width="4.6640625" style="690" customWidth="1"/>
    <col min="8208" max="8208" width="11.5" style="690" bestFit="1" customWidth="1"/>
    <col min="8209" max="8210" width="9.6640625" style="690" customWidth="1"/>
    <col min="8211" max="8448" width="0" style="690" hidden="1"/>
    <col min="8449" max="8449" width="4.6640625" style="690" customWidth="1"/>
    <col min="8450" max="8450" width="7.1640625" style="690" customWidth="1"/>
    <col min="8451" max="8451" width="6.6640625" style="690" customWidth="1"/>
    <col min="8452" max="8452" width="47.6640625" style="690" customWidth="1"/>
    <col min="8453" max="8455" width="18.6640625" style="690" customWidth="1"/>
    <col min="8456" max="8457" width="4.6640625" style="690" customWidth="1"/>
    <col min="8458" max="8458" width="7.1640625" style="690" customWidth="1"/>
    <col min="8459" max="8460" width="26" style="690" customWidth="1"/>
    <col min="8461" max="8462" width="27.1640625" style="690" customWidth="1"/>
    <col min="8463" max="8463" width="4.6640625" style="690" customWidth="1"/>
    <col min="8464" max="8464" width="11.5" style="690" bestFit="1" customWidth="1"/>
    <col min="8465" max="8466" width="9.6640625" style="690" customWidth="1"/>
    <col min="8467" max="8704" width="0" style="690" hidden="1"/>
    <col min="8705" max="8705" width="4.6640625" style="690" customWidth="1"/>
    <col min="8706" max="8706" width="7.1640625" style="690" customWidth="1"/>
    <col min="8707" max="8707" width="6.6640625" style="690" customWidth="1"/>
    <col min="8708" max="8708" width="47.6640625" style="690" customWidth="1"/>
    <col min="8709" max="8711" width="18.6640625" style="690" customWidth="1"/>
    <col min="8712" max="8713" width="4.6640625" style="690" customWidth="1"/>
    <col min="8714" max="8714" width="7.1640625" style="690" customWidth="1"/>
    <col min="8715" max="8716" width="26" style="690" customWidth="1"/>
    <col min="8717" max="8718" width="27.1640625" style="690" customWidth="1"/>
    <col min="8719" max="8719" width="4.6640625" style="690" customWidth="1"/>
    <col min="8720" max="8720" width="11.5" style="690" bestFit="1" customWidth="1"/>
    <col min="8721" max="8722" width="9.6640625" style="690" customWidth="1"/>
    <col min="8723" max="8960" width="0" style="690" hidden="1"/>
    <col min="8961" max="8961" width="4.6640625" style="690" customWidth="1"/>
    <col min="8962" max="8962" width="7.1640625" style="690" customWidth="1"/>
    <col min="8963" max="8963" width="6.6640625" style="690" customWidth="1"/>
    <col min="8964" max="8964" width="47.6640625" style="690" customWidth="1"/>
    <col min="8965" max="8967" width="18.6640625" style="690" customWidth="1"/>
    <col min="8968" max="8969" width="4.6640625" style="690" customWidth="1"/>
    <col min="8970" max="8970" width="7.1640625" style="690" customWidth="1"/>
    <col min="8971" max="8972" width="26" style="690" customWidth="1"/>
    <col min="8973" max="8974" width="27.1640625" style="690" customWidth="1"/>
    <col min="8975" max="8975" width="4.6640625" style="690" customWidth="1"/>
    <col min="8976" max="8976" width="11.5" style="690" bestFit="1" customWidth="1"/>
    <col min="8977" max="8978" width="9.6640625" style="690" customWidth="1"/>
    <col min="8979" max="9216" width="0" style="690" hidden="1"/>
    <col min="9217" max="9217" width="4.6640625" style="690" customWidth="1"/>
    <col min="9218" max="9218" width="7.1640625" style="690" customWidth="1"/>
    <col min="9219" max="9219" width="6.6640625" style="690" customWidth="1"/>
    <col min="9220" max="9220" width="47.6640625" style="690" customWidth="1"/>
    <col min="9221" max="9223" width="18.6640625" style="690" customWidth="1"/>
    <col min="9224" max="9225" width="4.6640625" style="690" customWidth="1"/>
    <col min="9226" max="9226" width="7.1640625" style="690" customWidth="1"/>
    <col min="9227" max="9228" width="26" style="690" customWidth="1"/>
    <col min="9229" max="9230" width="27.1640625" style="690" customWidth="1"/>
    <col min="9231" max="9231" width="4.6640625" style="690" customWidth="1"/>
    <col min="9232" max="9232" width="11.5" style="690" bestFit="1" customWidth="1"/>
    <col min="9233" max="9234" width="9.6640625" style="690" customWidth="1"/>
    <col min="9235" max="9472" width="0" style="690" hidden="1"/>
    <col min="9473" max="9473" width="4.6640625" style="690" customWidth="1"/>
    <col min="9474" max="9474" width="7.1640625" style="690" customWidth="1"/>
    <col min="9475" max="9475" width="6.6640625" style="690" customWidth="1"/>
    <col min="9476" max="9476" width="47.6640625" style="690" customWidth="1"/>
    <col min="9477" max="9479" width="18.6640625" style="690" customWidth="1"/>
    <col min="9480" max="9481" width="4.6640625" style="690" customWidth="1"/>
    <col min="9482" max="9482" width="7.1640625" style="690" customWidth="1"/>
    <col min="9483" max="9484" width="26" style="690" customWidth="1"/>
    <col min="9485" max="9486" width="27.1640625" style="690" customWidth="1"/>
    <col min="9487" max="9487" width="4.6640625" style="690" customWidth="1"/>
    <col min="9488" max="9488" width="11.5" style="690" bestFit="1" customWidth="1"/>
    <col min="9489" max="9490" width="9.6640625" style="690" customWidth="1"/>
    <col min="9491" max="9728" width="0" style="690" hidden="1"/>
    <col min="9729" max="9729" width="4.6640625" style="690" customWidth="1"/>
    <col min="9730" max="9730" width="7.1640625" style="690" customWidth="1"/>
    <col min="9731" max="9731" width="6.6640625" style="690" customWidth="1"/>
    <col min="9732" max="9732" width="47.6640625" style="690" customWidth="1"/>
    <col min="9733" max="9735" width="18.6640625" style="690" customWidth="1"/>
    <col min="9736" max="9737" width="4.6640625" style="690" customWidth="1"/>
    <col min="9738" max="9738" width="7.1640625" style="690" customWidth="1"/>
    <col min="9739" max="9740" width="26" style="690" customWidth="1"/>
    <col min="9741" max="9742" width="27.1640625" style="690" customWidth="1"/>
    <col min="9743" max="9743" width="4.6640625" style="690" customWidth="1"/>
    <col min="9744" max="9744" width="11.5" style="690" bestFit="1" customWidth="1"/>
    <col min="9745" max="9746" width="9.6640625" style="690" customWidth="1"/>
    <col min="9747" max="9984" width="0" style="690" hidden="1"/>
    <col min="9985" max="9985" width="4.6640625" style="690" customWidth="1"/>
    <col min="9986" max="9986" width="7.1640625" style="690" customWidth="1"/>
    <col min="9987" max="9987" width="6.6640625" style="690" customWidth="1"/>
    <col min="9988" max="9988" width="47.6640625" style="690" customWidth="1"/>
    <col min="9989" max="9991" width="18.6640625" style="690" customWidth="1"/>
    <col min="9992" max="9993" width="4.6640625" style="690" customWidth="1"/>
    <col min="9994" max="9994" width="7.1640625" style="690" customWidth="1"/>
    <col min="9995" max="9996" width="26" style="690" customWidth="1"/>
    <col min="9997" max="9998" width="27.1640625" style="690" customWidth="1"/>
    <col min="9999" max="9999" width="4.6640625" style="690" customWidth="1"/>
    <col min="10000" max="10000" width="11.5" style="690" bestFit="1" customWidth="1"/>
    <col min="10001" max="10002" width="9.6640625" style="690" customWidth="1"/>
    <col min="10003" max="10240" width="0" style="690" hidden="1"/>
    <col min="10241" max="10241" width="4.6640625" style="690" customWidth="1"/>
    <col min="10242" max="10242" width="7.1640625" style="690" customWidth="1"/>
    <col min="10243" max="10243" width="6.6640625" style="690" customWidth="1"/>
    <col min="10244" max="10244" width="47.6640625" style="690" customWidth="1"/>
    <col min="10245" max="10247" width="18.6640625" style="690" customWidth="1"/>
    <col min="10248" max="10249" width="4.6640625" style="690" customWidth="1"/>
    <col min="10250" max="10250" width="7.1640625" style="690" customWidth="1"/>
    <col min="10251" max="10252" width="26" style="690" customWidth="1"/>
    <col min="10253" max="10254" width="27.1640625" style="690" customWidth="1"/>
    <col min="10255" max="10255" width="4.6640625" style="690" customWidth="1"/>
    <col min="10256" max="10256" width="11.5" style="690" bestFit="1" customWidth="1"/>
    <col min="10257" max="10258" width="9.6640625" style="690" customWidth="1"/>
    <col min="10259" max="10496" width="0" style="690" hidden="1"/>
    <col min="10497" max="10497" width="4.6640625" style="690" customWidth="1"/>
    <col min="10498" max="10498" width="7.1640625" style="690" customWidth="1"/>
    <col min="10499" max="10499" width="6.6640625" style="690" customWidth="1"/>
    <col min="10500" max="10500" width="47.6640625" style="690" customWidth="1"/>
    <col min="10501" max="10503" width="18.6640625" style="690" customWidth="1"/>
    <col min="10504" max="10505" width="4.6640625" style="690" customWidth="1"/>
    <col min="10506" max="10506" width="7.1640625" style="690" customWidth="1"/>
    <col min="10507" max="10508" width="26" style="690" customWidth="1"/>
    <col min="10509" max="10510" width="27.1640625" style="690" customWidth="1"/>
    <col min="10511" max="10511" width="4.6640625" style="690" customWidth="1"/>
    <col min="10512" max="10512" width="11.5" style="690" bestFit="1" customWidth="1"/>
    <col min="10513" max="10514" width="9.6640625" style="690" customWidth="1"/>
    <col min="10515" max="10752" width="0" style="690" hidden="1"/>
    <col min="10753" max="10753" width="4.6640625" style="690" customWidth="1"/>
    <col min="10754" max="10754" width="7.1640625" style="690" customWidth="1"/>
    <col min="10755" max="10755" width="6.6640625" style="690" customWidth="1"/>
    <col min="10756" max="10756" width="47.6640625" style="690" customWidth="1"/>
    <col min="10757" max="10759" width="18.6640625" style="690" customWidth="1"/>
    <col min="10760" max="10761" width="4.6640625" style="690" customWidth="1"/>
    <col min="10762" max="10762" width="7.1640625" style="690" customWidth="1"/>
    <col min="10763" max="10764" width="26" style="690" customWidth="1"/>
    <col min="10765" max="10766" width="27.1640625" style="690" customWidth="1"/>
    <col min="10767" max="10767" width="4.6640625" style="690" customWidth="1"/>
    <col min="10768" max="10768" width="11.5" style="690" bestFit="1" customWidth="1"/>
    <col min="10769" max="10770" width="9.6640625" style="690" customWidth="1"/>
    <col min="10771" max="11008" width="0" style="690" hidden="1"/>
    <col min="11009" max="11009" width="4.6640625" style="690" customWidth="1"/>
    <col min="11010" max="11010" width="7.1640625" style="690" customWidth="1"/>
    <col min="11011" max="11011" width="6.6640625" style="690" customWidth="1"/>
    <col min="11012" max="11012" width="47.6640625" style="690" customWidth="1"/>
    <col min="11013" max="11015" width="18.6640625" style="690" customWidth="1"/>
    <col min="11016" max="11017" width="4.6640625" style="690" customWidth="1"/>
    <col min="11018" max="11018" width="7.1640625" style="690" customWidth="1"/>
    <col min="11019" max="11020" width="26" style="690" customWidth="1"/>
    <col min="11021" max="11022" width="27.1640625" style="690" customWidth="1"/>
    <col min="11023" max="11023" width="4.6640625" style="690" customWidth="1"/>
    <col min="11024" max="11024" width="11.5" style="690" bestFit="1" customWidth="1"/>
    <col min="11025" max="11026" width="9.6640625" style="690" customWidth="1"/>
    <col min="11027" max="11264" width="0" style="690" hidden="1"/>
    <col min="11265" max="11265" width="4.6640625" style="690" customWidth="1"/>
    <col min="11266" max="11266" width="7.1640625" style="690" customWidth="1"/>
    <col min="11267" max="11267" width="6.6640625" style="690" customWidth="1"/>
    <col min="11268" max="11268" width="47.6640625" style="690" customWidth="1"/>
    <col min="11269" max="11271" width="18.6640625" style="690" customWidth="1"/>
    <col min="11272" max="11273" width="4.6640625" style="690" customWidth="1"/>
    <col min="11274" max="11274" width="7.1640625" style="690" customWidth="1"/>
    <col min="11275" max="11276" width="26" style="690" customWidth="1"/>
    <col min="11277" max="11278" width="27.1640625" style="690" customWidth="1"/>
    <col min="11279" max="11279" width="4.6640625" style="690" customWidth="1"/>
    <col min="11280" max="11280" width="11.5" style="690" bestFit="1" customWidth="1"/>
    <col min="11281" max="11282" width="9.6640625" style="690" customWidth="1"/>
    <col min="11283" max="11520" width="0" style="690" hidden="1"/>
    <col min="11521" max="11521" width="4.6640625" style="690" customWidth="1"/>
    <col min="11522" max="11522" width="7.1640625" style="690" customWidth="1"/>
    <col min="11523" max="11523" width="6.6640625" style="690" customWidth="1"/>
    <col min="11524" max="11524" width="47.6640625" style="690" customWidth="1"/>
    <col min="11525" max="11527" width="18.6640625" style="690" customWidth="1"/>
    <col min="11528" max="11529" width="4.6640625" style="690" customWidth="1"/>
    <col min="11530" max="11530" width="7.1640625" style="690" customWidth="1"/>
    <col min="11531" max="11532" width="26" style="690" customWidth="1"/>
    <col min="11533" max="11534" width="27.1640625" style="690" customWidth="1"/>
    <col min="11535" max="11535" width="4.6640625" style="690" customWidth="1"/>
    <col min="11536" max="11536" width="11.5" style="690" bestFit="1" customWidth="1"/>
    <col min="11537" max="11538" width="9.6640625" style="690" customWidth="1"/>
    <col min="11539" max="11776" width="0" style="690" hidden="1"/>
    <col min="11777" max="11777" width="4.6640625" style="690" customWidth="1"/>
    <col min="11778" max="11778" width="7.1640625" style="690" customWidth="1"/>
    <col min="11779" max="11779" width="6.6640625" style="690" customWidth="1"/>
    <col min="11780" max="11780" width="47.6640625" style="690" customWidth="1"/>
    <col min="11781" max="11783" width="18.6640625" style="690" customWidth="1"/>
    <col min="11784" max="11785" width="4.6640625" style="690" customWidth="1"/>
    <col min="11786" max="11786" width="7.1640625" style="690" customWidth="1"/>
    <col min="11787" max="11788" width="26" style="690" customWidth="1"/>
    <col min="11789" max="11790" width="27.1640625" style="690" customWidth="1"/>
    <col min="11791" max="11791" width="4.6640625" style="690" customWidth="1"/>
    <col min="11792" max="11792" width="11.5" style="690" bestFit="1" customWidth="1"/>
    <col min="11793" max="11794" width="9.6640625" style="690" customWidth="1"/>
    <col min="11795" max="12032" width="0" style="690" hidden="1"/>
    <col min="12033" max="12033" width="4.6640625" style="690" customWidth="1"/>
    <col min="12034" max="12034" width="7.1640625" style="690" customWidth="1"/>
    <col min="12035" max="12035" width="6.6640625" style="690" customWidth="1"/>
    <col min="12036" max="12036" width="47.6640625" style="690" customWidth="1"/>
    <col min="12037" max="12039" width="18.6640625" style="690" customWidth="1"/>
    <col min="12040" max="12041" width="4.6640625" style="690" customWidth="1"/>
    <col min="12042" max="12042" width="7.1640625" style="690" customWidth="1"/>
    <col min="12043" max="12044" width="26" style="690" customWidth="1"/>
    <col min="12045" max="12046" width="27.1640625" style="690" customWidth="1"/>
    <col min="12047" max="12047" width="4.6640625" style="690" customWidth="1"/>
    <col min="12048" max="12048" width="11.5" style="690" bestFit="1" customWidth="1"/>
    <col min="12049" max="12050" width="9.6640625" style="690" customWidth="1"/>
    <col min="12051" max="12288" width="0" style="690" hidden="1"/>
    <col min="12289" max="12289" width="4.6640625" style="690" customWidth="1"/>
    <col min="12290" max="12290" width="7.1640625" style="690" customWidth="1"/>
    <col min="12291" max="12291" width="6.6640625" style="690" customWidth="1"/>
    <col min="12292" max="12292" width="47.6640625" style="690" customWidth="1"/>
    <col min="12293" max="12295" width="18.6640625" style="690" customWidth="1"/>
    <col min="12296" max="12297" width="4.6640625" style="690" customWidth="1"/>
    <col min="12298" max="12298" width="7.1640625" style="690" customWidth="1"/>
    <col min="12299" max="12300" width="26" style="690" customWidth="1"/>
    <col min="12301" max="12302" width="27.1640625" style="690" customWidth="1"/>
    <col min="12303" max="12303" width="4.6640625" style="690" customWidth="1"/>
    <col min="12304" max="12304" width="11.5" style="690" bestFit="1" customWidth="1"/>
    <col min="12305" max="12306" width="9.6640625" style="690" customWidth="1"/>
    <col min="12307" max="12544" width="0" style="690" hidden="1"/>
    <col min="12545" max="12545" width="4.6640625" style="690" customWidth="1"/>
    <col min="12546" max="12546" width="7.1640625" style="690" customWidth="1"/>
    <col min="12547" max="12547" width="6.6640625" style="690" customWidth="1"/>
    <col min="12548" max="12548" width="47.6640625" style="690" customWidth="1"/>
    <col min="12549" max="12551" width="18.6640625" style="690" customWidth="1"/>
    <col min="12552" max="12553" width="4.6640625" style="690" customWidth="1"/>
    <col min="12554" max="12554" width="7.1640625" style="690" customWidth="1"/>
    <col min="12555" max="12556" width="26" style="690" customWidth="1"/>
    <col min="12557" max="12558" width="27.1640625" style="690" customWidth="1"/>
    <col min="12559" max="12559" width="4.6640625" style="690" customWidth="1"/>
    <col min="12560" max="12560" width="11.5" style="690" bestFit="1" customWidth="1"/>
    <col min="12561" max="12562" width="9.6640625" style="690" customWidth="1"/>
    <col min="12563" max="12800" width="0" style="690" hidden="1"/>
    <col min="12801" max="12801" width="4.6640625" style="690" customWidth="1"/>
    <col min="12802" max="12802" width="7.1640625" style="690" customWidth="1"/>
    <col min="12803" max="12803" width="6.6640625" style="690" customWidth="1"/>
    <col min="12804" max="12804" width="47.6640625" style="690" customWidth="1"/>
    <col min="12805" max="12807" width="18.6640625" style="690" customWidth="1"/>
    <col min="12808" max="12809" width="4.6640625" style="690" customWidth="1"/>
    <col min="12810" max="12810" width="7.1640625" style="690" customWidth="1"/>
    <col min="12811" max="12812" width="26" style="690" customWidth="1"/>
    <col min="12813" max="12814" width="27.1640625" style="690" customWidth="1"/>
    <col min="12815" max="12815" width="4.6640625" style="690" customWidth="1"/>
    <col min="12816" max="12816" width="11.5" style="690" bestFit="1" customWidth="1"/>
    <col min="12817" max="12818" width="9.6640625" style="690" customWidth="1"/>
    <col min="12819" max="13056" width="0" style="690" hidden="1"/>
    <col min="13057" max="13057" width="4.6640625" style="690" customWidth="1"/>
    <col min="13058" max="13058" width="7.1640625" style="690" customWidth="1"/>
    <col min="13059" max="13059" width="6.6640625" style="690" customWidth="1"/>
    <col min="13060" max="13060" width="47.6640625" style="690" customWidth="1"/>
    <col min="13061" max="13063" width="18.6640625" style="690" customWidth="1"/>
    <col min="13064" max="13065" width="4.6640625" style="690" customWidth="1"/>
    <col min="13066" max="13066" width="7.1640625" style="690" customWidth="1"/>
    <col min="13067" max="13068" width="26" style="690" customWidth="1"/>
    <col min="13069" max="13070" width="27.1640625" style="690" customWidth="1"/>
    <col min="13071" max="13071" width="4.6640625" style="690" customWidth="1"/>
    <col min="13072" max="13072" width="11.5" style="690" bestFit="1" customWidth="1"/>
    <col min="13073" max="13074" width="9.6640625" style="690" customWidth="1"/>
    <col min="13075" max="13312" width="0" style="690" hidden="1"/>
    <col min="13313" max="13313" width="4.6640625" style="690" customWidth="1"/>
    <col min="13314" max="13314" width="7.1640625" style="690" customWidth="1"/>
    <col min="13315" max="13315" width="6.6640625" style="690" customWidth="1"/>
    <col min="13316" max="13316" width="47.6640625" style="690" customWidth="1"/>
    <col min="13317" max="13319" width="18.6640625" style="690" customWidth="1"/>
    <col min="13320" max="13321" width="4.6640625" style="690" customWidth="1"/>
    <col min="13322" max="13322" width="7.1640625" style="690" customWidth="1"/>
    <col min="13323" max="13324" width="26" style="690" customWidth="1"/>
    <col min="13325" max="13326" width="27.1640625" style="690" customWidth="1"/>
    <col min="13327" max="13327" width="4.6640625" style="690" customWidth="1"/>
    <col min="13328" max="13328" width="11.5" style="690" bestFit="1" customWidth="1"/>
    <col min="13329" max="13330" width="9.6640625" style="690" customWidth="1"/>
    <col min="13331" max="13568" width="0" style="690" hidden="1"/>
    <col min="13569" max="13569" width="4.6640625" style="690" customWidth="1"/>
    <col min="13570" max="13570" width="7.1640625" style="690" customWidth="1"/>
    <col min="13571" max="13571" width="6.6640625" style="690" customWidth="1"/>
    <col min="13572" max="13572" width="47.6640625" style="690" customWidth="1"/>
    <col min="13573" max="13575" width="18.6640625" style="690" customWidth="1"/>
    <col min="13576" max="13577" width="4.6640625" style="690" customWidth="1"/>
    <col min="13578" max="13578" width="7.1640625" style="690" customWidth="1"/>
    <col min="13579" max="13580" width="26" style="690" customWidth="1"/>
    <col min="13581" max="13582" width="27.1640625" style="690" customWidth="1"/>
    <col min="13583" max="13583" width="4.6640625" style="690" customWidth="1"/>
    <col min="13584" max="13584" width="11.5" style="690" bestFit="1" customWidth="1"/>
    <col min="13585" max="13586" width="9.6640625" style="690" customWidth="1"/>
    <col min="13587" max="13824" width="0" style="690" hidden="1"/>
    <col min="13825" max="13825" width="4.6640625" style="690" customWidth="1"/>
    <col min="13826" max="13826" width="7.1640625" style="690" customWidth="1"/>
    <col min="13827" max="13827" width="6.6640625" style="690" customWidth="1"/>
    <col min="13828" max="13828" width="47.6640625" style="690" customWidth="1"/>
    <col min="13829" max="13831" width="18.6640625" style="690" customWidth="1"/>
    <col min="13832" max="13833" width="4.6640625" style="690" customWidth="1"/>
    <col min="13834" max="13834" width="7.1640625" style="690" customWidth="1"/>
    <col min="13835" max="13836" width="26" style="690" customWidth="1"/>
    <col min="13837" max="13838" width="27.1640625" style="690" customWidth="1"/>
    <col min="13839" max="13839" width="4.6640625" style="690" customWidth="1"/>
    <col min="13840" max="13840" width="11.5" style="690" bestFit="1" customWidth="1"/>
    <col min="13841" max="13842" width="9.6640625" style="690" customWidth="1"/>
    <col min="13843" max="14080" width="0" style="690" hidden="1"/>
    <col min="14081" max="14081" width="4.6640625" style="690" customWidth="1"/>
    <col min="14082" max="14082" width="7.1640625" style="690" customWidth="1"/>
    <col min="14083" max="14083" width="6.6640625" style="690" customWidth="1"/>
    <col min="14084" max="14084" width="47.6640625" style="690" customWidth="1"/>
    <col min="14085" max="14087" width="18.6640625" style="690" customWidth="1"/>
    <col min="14088" max="14089" width="4.6640625" style="690" customWidth="1"/>
    <col min="14090" max="14090" width="7.1640625" style="690" customWidth="1"/>
    <col min="14091" max="14092" width="26" style="690" customWidth="1"/>
    <col min="14093" max="14094" width="27.1640625" style="690" customWidth="1"/>
    <col min="14095" max="14095" width="4.6640625" style="690" customWidth="1"/>
    <col min="14096" max="14096" width="11.5" style="690" bestFit="1" customWidth="1"/>
    <col min="14097" max="14098" width="9.6640625" style="690" customWidth="1"/>
    <col min="14099" max="14336" width="0" style="690" hidden="1"/>
    <col min="14337" max="14337" width="4.6640625" style="690" customWidth="1"/>
    <col min="14338" max="14338" width="7.1640625" style="690" customWidth="1"/>
    <col min="14339" max="14339" width="6.6640625" style="690" customWidth="1"/>
    <col min="14340" max="14340" width="47.6640625" style="690" customWidth="1"/>
    <col min="14341" max="14343" width="18.6640625" style="690" customWidth="1"/>
    <col min="14344" max="14345" width="4.6640625" style="690" customWidth="1"/>
    <col min="14346" max="14346" width="7.1640625" style="690" customWidth="1"/>
    <col min="14347" max="14348" width="26" style="690" customWidth="1"/>
    <col min="14349" max="14350" width="27.1640625" style="690" customWidth="1"/>
    <col min="14351" max="14351" width="4.6640625" style="690" customWidth="1"/>
    <col min="14352" max="14352" width="11.5" style="690" bestFit="1" customWidth="1"/>
    <col min="14353" max="14354" width="9.6640625" style="690" customWidth="1"/>
    <col min="14355" max="14592" width="0" style="690" hidden="1"/>
    <col min="14593" max="14593" width="4.6640625" style="690" customWidth="1"/>
    <col min="14594" max="14594" width="7.1640625" style="690" customWidth="1"/>
    <col min="14595" max="14595" width="6.6640625" style="690" customWidth="1"/>
    <col min="14596" max="14596" width="47.6640625" style="690" customWidth="1"/>
    <col min="14597" max="14599" width="18.6640625" style="690" customWidth="1"/>
    <col min="14600" max="14601" width="4.6640625" style="690" customWidth="1"/>
    <col min="14602" max="14602" width="7.1640625" style="690" customWidth="1"/>
    <col min="14603" max="14604" width="26" style="690" customWidth="1"/>
    <col min="14605" max="14606" width="27.1640625" style="690" customWidth="1"/>
    <col min="14607" max="14607" width="4.6640625" style="690" customWidth="1"/>
    <col min="14608" max="14608" width="11.5" style="690" bestFit="1" customWidth="1"/>
    <col min="14609" max="14610" width="9.6640625" style="690" customWidth="1"/>
    <col min="14611" max="14848" width="0" style="690" hidden="1"/>
    <col min="14849" max="14849" width="4.6640625" style="690" customWidth="1"/>
    <col min="14850" max="14850" width="7.1640625" style="690" customWidth="1"/>
    <col min="14851" max="14851" width="6.6640625" style="690" customWidth="1"/>
    <col min="14852" max="14852" width="47.6640625" style="690" customWidth="1"/>
    <col min="14853" max="14855" width="18.6640625" style="690" customWidth="1"/>
    <col min="14856" max="14857" width="4.6640625" style="690" customWidth="1"/>
    <col min="14858" max="14858" width="7.1640625" style="690" customWidth="1"/>
    <col min="14859" max="14860" width="26" style="690" customWidth="1"/>
    <col min="14861" max="14862" width="27.1640625" style="690" customWidth="1"/>
    <col min="14863" max="14863" width="4.6640625" style="690" customWidth="1"/>
    <col min="14864" max="14864" width="11.5" style="690" bestFit="1" customWidth="1"/>
    <col min="14865" max="14866" width="9.6640625" style="690" customWidth="1"/>
    <col min="14867" max="15104" width="0" style="690" hidden="1"/>
    <col min="15105" max="15105" width="4.6640625" style="690" customWidth="1"/>
    <col min="15106" max="15106" width="7.1640625" style="690" customWidth="1"/>
    <col min="15107" max="15107" width="6.6640625" style="690" customWidth="1"/>
    <col min="15108" max="15108" width="47.6640625" style="690" customWidth="1"/>
    <col min="15109" max="15111" width="18.6640625" style="690" customWidth="1"/>
    <col min="15112" max="15113" width="4.6640625" style="690" customWidth="1"/>
    <col min="15114" max="15114" width="7.1640625" style="690" customWidth="1"/>
    <col min="15115" max="15116" width="26" style="690" customWidth="1"/>
    <col min="15117" max="15118" width="27.1640625" style="690" customWidth="1"/>
    <col min="15119" max="15119" width="4.6640625" style="690" customWidth="1"/>
    <col min="15120" max="15120" width="11.5" style="690" bestFit="1" customWidth="1"/>
    <col min="15121" max="15122" width="9.6640625" style="690" customWidth="1"/>
    <col min="15123" max="15360" width="0" style="690" hidden="1"/>
    <col min="15361" max="15361" width="4.6640625" style="690" customWidth="1"/>
    <col min="15362" max="15362" width="7.1640625" style="690" customWidth="1"/>
    <col min="15363" max="15363" width="6.6640625" style="690" customWidth="1"/>
    <col min="15364" max="15364" width="47.6640625" style="690" customWidth="1"/>
    <col min="15365" max="15367" width="18.6640625" style="690" customWidth="1"/>
    <col min="15368" max="15369" width="4.6640625" style="690" customWidth="1"/>
    <col min="15370" max="15370" width="7.1640625" style="690" customWidth="1"/>
    <col min="15371" max="15372" width="26" style="690" customWidth="1"/>
    <col min="15373" max="15374" width="27.1640625" style="690" customWidth="1"/>
    <col min="15375" max="15375" width="4.6640625" style="690" customWidth="1"/>
    <col min="15376" max="15376" width="11.5" style="690" bestFit="1" customWidth="1"/>
    <col min="15377" max="15378" width="9.6640625" style="690" customWidth="1"/>
    <col min="15379" max="15616" width="0" style="690" hidden="1"/>
    <col min="15617" max="15617" width="4.6640625" style="690" customWidth="1"/>
    <col min="15618" max="15618" width="7.1640625" style="690" customWidth="1"/>
    <col min="15619" max="15619" width="6.6640625" style="690" customWidth="1"/>
    <col min="15620" max="15620" width="47.6640625" style="690" customWidth="1"/>
    <col min="15621" max="15623" width="18.6640625" style="690" customWidth="1"/>
    <col min="15624" max="15625" width="4.6640625" style="690" customWidth="1"/>
    <col min="15626" max="15626" width="7.1640625" style="690" customWidth="1"/>
    <col min="15627" max="15628" width="26" style="690" customWidth="1"/>
    <col min="15629" max="15630" width="27.1640625" style="690" customWidth="1"/>
    <col min="15631" max="15631" width="4.6640625" style="690" customWidth="1"/>
    <col min="15632" max="15632" width="11.5" style="690" bestFit="1" customWidth="1"/>
    <col min="15633" max="15634" width="9.6640625" style="690" customWidth="1"/>
    <col min="15635" max="15872" width="0" style="690" hidden="1"/>
    <col min="15873" max="15873" width="4.6640625" style="690" customWidth="1"/>
    <col min="15874" max="15874" width="7.1640625" style="690" customWidth="1"/>
    <col min="15875" max="15875" width="6.6640625" style="690" customWidth="1"/>
    <col min="15876" max="15876" width="47.6640625" style="690" customWidth="1"/>
    <col min="15877" max="15879" width="18.6640625" style="690" customWidth="1"/>
    <col min="15880" max="15881" width="4.6640625" style="690" customWidth="1"/>
    <col min="15882" max="15882" width="7.1640625" style="690" customWidth="1"/>
    <col min="15883" max="15884" width="26" style="690" customWidth="1"/>
    <col min="15885" max="15886" width="27.1640625" style="690" customWidth="1"/>
    <col min="15887" max="15887" width="4.6640625" style="690" customWidth="1"/>
    <col min="15888" max="15888" width="11.5" style="690" bestFit="1" customWidth="1"/>
    <col min="15889" max="15890" width="9.6640625" style="690" customWidth="1"/>
    <col min="15891" max="16128" width="0" style="690" hidden="1"/>
    <col min="16129" max="16129" width="4.6640625" style="690" customWidth="1"/>
    <col min="16130" max="16130" width="7.1640625" style="690" customWidth="1"/>
    <col min="16131" max="16131" width="6.6640625" style="690" customWidth="1"/>
    <col min="16132" max="16132" width="47.6640625" style="690" customWidth="1"/>
    <col min="16133" max="16135" width="18.6640625" style="690" customWidth="1"/>
    <col min="16136" max="16137" width="4.6640625" style="690" customWidth="1"/>
    <col min="16138" max="16138" width="7.1640625" style="690" customWidth="1"/>
    <col min="16139" max="16140" width="26" style="690" customWidth="1"/>
    <col min="16141" max="16142" width="27.1640625" style="690" customWidth="1"/>
    <col min="16143" max="16143" width="4.6640625" style="690" customWidth="1"/>
    <col min="16144" max="16144" width="11.5" style="690" bestFit="1" customWidth="1"/>
    <col min="16145" max="16146" width="9.6640625" style="690" customWidth="1"/>
    <col min="16147" max="16384" width="0" style="690" hidden="1"/>
  </cols>
  <sheetData>
    <row r="1" spans="1:15" s="1786" customFormat="1">
      <c r="A1" s="2113">
        <v>32</v>
      </c>
      <c r="B1" s="2114"/>
      <c r="C1" s="2114"/>
      <c r="D1" s="2115"/>
      <c r="E1" s="2115"/>
      <c r="F1" s="2116"/>
      <c r="G1" s="2117"/>
      <c r="H1" s="2118" t="s">
        <v>3253</v>
      </c>
      <c r="I1" s="2119" t="s">
        <v>3253</v>
      </c>
      <c r="J1" s="2115"/>
      <c r="K1" s="2115"/>
      <c r="L1" s="2115"/>
      <c r="M1" s="2115"/>
      <c r="N1" s="2115"/>
      <c r="O1" s="2120">
        <v>33</v>
      </c>
    </row>
    <row r="2" spans="1:15">
      <c r="A2" s="2110" t="s">
        <v>1015</v>
      </c>
      <c r="B2" s="692"/>
      <c r="C2" s="692"/>
      <c r="D2" s="692"/>
      <c r="E2" s="692"/>
      <c r="F2" s="692"/>
      <c r="G2" s="692"/>
      <c r="H2" s="693"/>
      <c r="I2" s="2110" t="s">
        <v>1016</v>
      </c>
      <c r="J2" s="2111"/>
      <c r="K2" s="2111"/>
      <c r="L2" s="2111"/>
      <c r="M2" s="2111"/>
      <c r="N2" s="2111"/>
      <c r="O2" s="2112"/>
    </row>
    <row r="3" spans="1:15">
      <c r="A3" s="691" t="s">
        <v>351</v>
      </c>
      <c r="B3" s="692"/>
      <c r="C3" s="692"/>
      <c r="D3" s="692"/>
      <c r="E3" s="692"/>
      <c r="F3" s="692"/>
      <c r="G3" s="692"/>
      <c r="H3" s="693"/>
      <c r="I3" s="691" t="s">
        <v>351</v>
      </c>
      <c r="J3" s="692"/>
      <c r="K3" s="692"/>
      <c r="L3" s="692"/>
      <c r="M3" s="692"/>
      <c r="N3" s="692"/>
      <c r="O3" s="693"/>
    </row>
    <row r="4" spans="1:15">
      <c r="A4" s="694"/>
      <c r="B4" s="695"/>
      <c r="C4" s="695"/>
      <c r="D4" s="695"/>
      <c r="E4" s="695"/>
      <c r="F4" s="695"/>
      <c r="G4" s="695"/>
      <c r="H4" s="696"/>
      <c r="I4" s="694"/>
      <c r="J4" s="695"/>
      <c r="K4" s="695"/>
      <c r="L4" s="695"/>
      <c r="M4" s="695"/>
      <c r="N4" s="695"/>
      <c r="O4" s="696"/>
    </row>
    <row r="5" spans="1:15">
      <c r="A5" s="697"/>
      <c r="B5" s="697"/>
      <c r="C5" s="698"/>
      <c r="D5" s="699"/>
      <c r="E5" s="700"/>
      <c r="F5" s="700" t="s">
        <v>1017</v>
      </c>
      <c r="G5" s="700" t="s">
        <v>1017</v>
      </c>
      <c r="H5" s="700"/>
      <c r="I5" s="700"/>
      <c r="J5" s="697"/>
      <c r="K5" s="701"/>
      <c r="L5" s="701"/>
      <c r="M5" s="701"/>
      <c r="N5" s="701"/>
      <c r="O5" s="701"/>
    </row>
    <row r="6" spans="1:15">
      <c r="A6" s="703"/>
      <c r="B6" s="703"/>
      <c r="C6" s="704"/>
      <c r="D6" s="701"/>
      <c r="E6" s="705" t="s">
        <v>977</v>
      </c>
      <c r="F6" s="705" t="s">
        <v>1018</v>
      </c>
      <c r="G6" s="705" t="s">
        <v>1019</v>
      </c>
      <c r="H6" s="705"/>
      <c r="I6" s="705"/>
      <c r="J6" s="703"/>
      <c r="K6" s="701"/>
      <c r="L6" s="701"/>
      <c r="M6" s="701"/>
      <c r="N6" s="701"/>
      <c r="O6" s="701"/>
    </row>
    <row r="7" spans="1:15">
      <c r="A7" s="706" t="s">
        <v>328</v>
      </c>
      <c r="B7" s="706" t="s">
        <v>352</v>
      </c>
      <c r="C7" s="707"/>
      <c r="D7" s="701"/>
      <c r="E7" s="705" t="s">
        <v>1020</v>
      </c>
      <c r="F7" s="705" t="s">
        <v>1021</v>
      </c>
      <c r="G7" s="705" t="s">
        <v>1022</v>
      </c>
      <c r="H7" s="706" t="s">
        <v>328</v>
      </c>
      <c r="I7" s="706" t="s">
        <v>328</v>
      </c>
      <c r="J7" s="706" t="s">
        <v>352</v>
      </c>
      <c r="K7" s="708" t="s">
        <v>1023</v>
      </c>
      <c r="L7" s="708" t="s">
        <v>1024</v>
      </c>
      <c r="M7" s="708" t="s">
        <v>1025</v>
      </c>
      <c r="N7" s="708" t="s">
        <v>977</v>
      </c>
      <c r="O7" s="706" t="s">
        <v>328</v>
      </c>
    </row>
    <row r="8" spans="1:15">
      <c r="A8" s="706" t="s">
        <v>333</v>
      </c>
      <c r="B8" s="706" t="s">
        <v>333</v>
      </c>
      <c r="C8" s="709"/>
      <c r="D8" s="708" t="s">
        <v>353</v>
      </c>
      <c r="E8" s="706" t="s">
        <v>356</v>
      </c>
      <c r="F8" s="705" t="s">
        <v>1026</v>
      </c>
      <c r="G8" s="705" t="s">
        <v>1027</v>
      </c>
      <c r="H8" s="706" t="s">
        <v>333</v>
      </c>
      <c r="I8" s="706" t="s">
        <v>333</v>
      </c>
      <c r="J8" s="706" t="s">
        <v>333</v>
      </c>
      <c r="K8" s="708" t="s">
        <v>1028</v>
      </c>
      <c r="L8" s="708" t="s">
        <v>1028</v>
      </c>
      <c r="M8" s="708" t="s">
        <v>1028</v>
      </c>
      <c r="N8" s="708" t="s">
        <v>1029</v>
      </c>
      <c r="O8" s="706" t="s">
        <v>333</v>
      </c>
    </row>
    <row r="9" spans="1:15" ht="12" thickBot="1">
      <c r="A9" s="710"/>
      <c r="B9" s="703"/>
      <c r="C9" s="711"/>
      <c r="D9" s="712" t="s">
        <v>338</v>
      </c>
      <c r="E9" s="705" t="s">
        <v>339</v>
      </c>
      <c r="F9" s="706" t="s">
        <v>340</v>
      </c>
      <c r="G9" s="706" t="s">
        <v>341</v>
      </c>
      <c r="H9" s="710"/>
      <c r="I9" s="710"/>
      <c r="J9" s="710"/>
      <c r="K9" s="708" t="s">
        <v>342</v>
      </c>
      <c r="L9" s="708" t="s">
        <v>343</v>
      </c>
      <c r="M9" s="708" t="s">
        <v>201</v>
      </c>
      <c r="N9" s="708" t="s">
        <v>202</v>
      </c>
      <c r="O9" s="713"/>
    </row>
    <row r="10" spans="1:15">
      <c r="A10" s="714">
        <v>1</v>
      </c>
      <c r="B10" s="2382">
        <v>2</v>
      </c>
      <c r="C10" s="715" t="s">
        <v>1030</v>
      </c>
      <c r="D10" s="716" t="s">
        <v>1031</v>
      </c>
      <c r="E10" s="717">
        <v>6911616</v>
      </c>
      <c r="F10" s="718"/>
      <c r="G10" s="719"/>
      <c r="H10" s="713">
        <v>1</v>
      </c>
      <c r="I10" s="720">
        <v>1</v>
      </c>
      <c r="J10" s="714">
        <v>2</v>
      </c>
      <c r="K10" s="717">
        <v>24260</v>
      </c>
      <c r="L10" s="721">
        <v>2392</v>
      </c>
      <c r="M10" s="722">
        <f>-L10+K10+G10</f>
        <v>21868</v>
      </c>
      <c r="N10" s="723">
        <f>+E10+M10</f>
        <v>6933484</v>
      </c>
      <c r="O10" s="713">
        <v>1</v>
      </c>
    </row>
    <row r="11" spans="1:15">
      <c r="A11" s="714">
        <v>2</v>
      </c>
      <c r="B11" s="2382">
        <v>3</v>
      </c>
      <c r="C11" s="715">
        <v>-3</v>
      </c>
      <c r="D11" s="716" t="s">
        <v>1032</v>
      </c>
      <c r="E11" s="726">
        <v>12166305</v>
      </c>
      <c r="F11" s="727"/>
      <c r="G11" s="728"/>
      <c r="H11" s="713">
        <v>2</v>
      </c>
      <c r="I11" s="720">
        <v>2</v>
      </c>
      <c r="J11" s="714">
        <v>3</v>
      </c>
      <c r="K11" s="726">
        <v>138103</v>
      </c>
      <c r="L11" s="729">
        <v>6903</v>
      </c>
      <c r="M11" s="730">
        <f>-L11+K11+G11</f>
        <v>131200</v>
      </c>
      <c r="N11" s="731">
        <f>+E11+M11</f>
        <v>12297505</v>
      </c>
      <c r="O11" s="713">
        <v>2</v>
      </c>
    </row>
    <row r="12" spans="1:15">
      <c r="A12" s="714">
        <v>3</v>
      </c>
      <c r="B12" s="2382">
        <v>4</v>
      </c>
      <c r="C12" s="715">
        <v>-4</v>
      </c>
      <c r="D12" s="716" t="s">
        <v>1033</v>
      </c>
      <c r="E12" s="726">
        <v>71876</v>
      </c>
      <c r="F12" s="727"/>
      <c r="G12" s="728"/>
      <c r="H12" s="713">
        <v>3</v>
      </c>
      <c r="I12" s="720">
        <v>3</v>
      </c>
      <c r="J12" s="714">
        <v>4</v>
      </c>
      <c r="K12" s="726">
        <v>188</v>
      </c>
      <c r="L12" s="729">
        <v>-26</v>
      </c>
      <c r="M12" s="730">
        <f t="shared" ref="M12:M36" si="0">-L12+K12+G12</f>
        <v>214</v>
      </c>
      <c r="N12" s="731">
        <f t="shared" ref="N12:N37" si="1">+E12+M12</f>
        <v>72090</v>
      </c>
      <c r="O12" s="713">
        <v>3</v>
      </c>
    </row>
    <row r="13" spans="1:15">
      <c r="A13" s="714">
        <v>4</v>
      </c>
      <c r="B13" s="2382">
        <v>5</v>
      </c>
      <c r="C13" s="715">
        <v>-5</v>
      </c>
      <c r="D13" s="716" t="s">
        <v>1034</v>
      </c>
      <c r="E13" s="726">
        <v>616469</v>
      </c>
      <c r="F13" s="727"/>
      <c r="G13" s="728"/>
      <c r="H13" s="713">
        <v>4</v>
      </c>
      <c r="I13" s="720">
        <v>4</v>
      </c>
      <c r="J13" s="714">
        <v>5</v>
      </c>
      <c r="K13" s="726"/>
      <c r="L13" s="729">
        <v>-4</v>
      </c>
      <c r="M13" s="730">
        <f t="shared" si="0"/>
        <v>4</v>
      </c>
      <c r="N13" s="731">
        <f t="shared" si="1"/>
        <v>616473</v>
      </c>
      <c r="O13" s="713">
        <v>4</v>
      </c>
    </row>
    <row r="14" spans="1:15">
      <c r="A14" s="714">
        <v>5</v>
      </c>
      <c r="B14" s="2382">
        <v>6</v>
      </c>
      <c r="C14" s="715">
        <v>-6</v>
      </c>
      <c r="D14" s="716" t="s">
        <v>1035</v>
      </c>
      <c r="E14" s="726">
        <v>6001131</v>
      </c>
      <c r="F14" s="727"/>
      <c r="G14" s="728"/>
      <c r="H14" s="713">
        <v>5</v>
      </c>
      <c r="I14" s="720">
        <v>5</v>
      </c>
      <c r="J14" s="714">
        <v>6</v>
      </c>
      <c r="K14" s="726">
        <v>160379</v>
      </c>
      <c r="L14" s="729">
        <v>4842</v>
      </c>
      <c r="M14" s="730">
        <f t="shared" si="0"/>
        <v>155537</v>
      </c>
      <c r="N14" s="731">
        <f t="shared" si="1"/>
        <v>6156668</v>
      </c>
      <c r="O14" s="713">
        <v>5</v>
      </c>
    </row>
    <row r="15" spans="1:15">
      <c r="A15" s="714">
        <v>6</v>
      </c>
      <c r="B15" s="2382">
        <v>7</v>
      </c>
      <c r="C15" s="715">
        <v>-7</v>
      </c>
      <c r="D15" s="716" t="s">
        <v>1036</v>
      </c>
      <c r="E15" s="726">
        <v>0</v>
      </c>
      <c r="F15" s="727"/>
      <c r="G15" s="728"/>
      <c r="H15" s="713">
        <v>6</v>
      </c>
      <c r="I15" s="720">
        <v>6</v>
      </c>
      <c r="J15" s="714">
        <v>7</v>
      </c>
      <c r="K15" s="726">
        <v>0</v>
      </c>
      <c r="L15" s="729">
        <v>0</v>
      </c>
      <c r="M15" s="730">
        <f t="shared" si="0"/>
        <v>0</v>
      </c>
      <c r="N15" s="731">
        <f t="shared" si="1"/>
        <v>0</v>
      </c>
      <c r="O15" s="713">
        <v>6</v>
      </c>
    </row>
    <row r="16" spans="1:15">
      <c r="A16" s="714">
        <v>7</v>
      </c>
      <c r="B16" s="2382">
        <v>8</v>
      </c>
      <c r="C16" s="715">
        <v>-8</v>
      </c>
      <c r="D16" s="716" t="s">
        <v>1037</v>
      </c>
      <c r="E16" s="726">
        <v>8346972</v>
      </c>
      <c r="F16" s="727"/>
      <c r="G16" s="728"/>
      <c r="H16" s="713">
        <v>7</v>
      </c>
      <c r="I16" s="720">
        <v>7</v>
      </c>
      <c r="J16" s="714">
        <v>8</v>
      </c>
      <c r="K16" s="726">
        <v>558618</v>
      </c>
      <c r="L16" s="729">
        <v>28697</v>
      </c>
      <c r="M16" s="730">
        <f t="shared" si="0"/>
        <v>529921</v>
      </c>
      <c r="N16" s="731">
        <f t="shared" si="1"/>
        <v>8876893</v>
      </c>
      <c r="O16" s="713">
        <v>7</v>
      </c>
    </row>
    <row r="17" spans="1:15">
      <c r="A17" s="714">
        <v>8</v>
      </c>
      <c r="B17" s="2382">
        <v>9</v>
      </c>
      <c r="C17" s="715">
        <v>-9</v>
      </c>
      <c r="D17" s="716" t="s">
        <v>1038</v>
      </c>
      <c r="E17" s="726">
        <v>14842407</v>
      </c>
      <c r="F17" s="727"/>
      <c r="G17" s="728"/>
      <c r="H17" s="713">
        <v>8</v>
      </c>
      <c r="I17" s="720">
        <v>8</v>
      </c>
      <c r="J17" s="714">
        <v>9</v>
      </c>
      <c r="K17" s="726">
        <v>730657</v>
      </c>
      <c r="L17" s="729">
        <v>81430</v>
      </c>
      <c r="M17" s="730">
        <f t="shared" si="0"/>
        <v>649227</v>
      </c>
      <c r="N17" s="731">
        <f t="shared" si="1"/>
        <v>15491634</v>
      </c>
      <c r="O17" s="713">
        <v>8</v>
      </c>
    </row>
    <row r="18" spans="1:15">
      <c r="A18" s="714">
        <v>9</v>
      </c>
      <c r="B18" s="2382">
        <v>11</v>
      </c>
      <c r="C18" s="715">
        <v>-11</v>
      </c>
      <c r="D18" s="716" t="s">
        <v>1039</v>
      </c>
      <c r="E18" s="726">
        <v>7166563</v>
      </c>
      <c r="F18" s="727"/>
      <c r="G18" s="728"/>
      <c r="H18" s="713">
        <v>9</v>
      </c>
      <c r="I18" s="720">
        <v>9</v>
      </c>
      <c r="J18" s="714">
        <v>11</v>
      </c>
      <c r="K18" s="726">
        <v>520010</v>
      </c>
      <c r="L18" s="729">
        <v>8302</v>
      </c>
      <c r="M18" s="730">
        <f t="shared" si="0"/>
        <v>511708</v>
      </c>
      <c r="N18" s="731">
        <f t="shared" si="1"/>
        <v>7678271</v>
      </c>
      <c r="O18" s="713">
        <v>9</v>
      </c>
    </row>
    <row r="19" spans="1:15">
      <c r="A19" s="714">
        <v>10</v>
      </c>
      <c r="B19" s="2382">
        <v>13</v>
      </c>
      <c r="C19" s="715">
        <v>-13</v>
      </c>
      <c r="D19" s="716" t="s">
        <v>1040</v>
      </c>
      <c r="E19" s="726">
        <v>131677</v>
      </c>
      <c r="F19" s="727"/>
      <c r="G19" s="728"/>
      <c r="H19" s="713">
        <v>10</v>
      </c>
      <c r="I19" s="720">
        <v>10</v>
      </c>
      <c r="J19" s="714">
        <v>13</v>
      </c>
      <c r="K19" s="726">
        <v>2553</v>
      </c>
      <c r="L19" s="729">
        <v>101</v>
      </c>
      <c r="M19" s="730">
        <f t="shared" si="0"/>
        <v>2452</v>
      </c>
      <c r="N19" s="731">
        <f t="shared" si="1"/>
        <v>134129</v>
      </c>
      <c r="O19" s="713">
        <v>10</v>
      </c>
    </row>
    <row r="20" spans="1:15">
      <c r="A20" s="714">
        <v>11</v>
      </c>
      <c r="B20" s="2382">
        <v>16</v>
      </c>
      <c r="C20" s="715">
        <v>-16</v>
      </c>
      <c r="D20" s="716" t="s">
        <v>1041</v>
      </c>
      <c r="E20" s="726">
        <v>729449</v>
      </c>
      <c r="F20" s="727"/>
      <c r="G20" s="728"/>
      <c r="H20" s="713">
        <v>11</v>
      </c>
      <c r="I20" s="720">
        <v>11</v>
      </c>
      <c r="J20" s="714">
        <v>16</v>
      </c>
      <c r="K20" s="726">
        <v>48911</v>
      </c>
      <c r="L20" s="729">
        <v>10360</v>
      </c>
      <c r="M20" s="730">
        <f t="shared" si="0"/>
        <v>38551</v>
      </c>
      <c r="N20" s="731">
        <f t="shared" si="1"/>
        <v>768000</v>
      </c>
      <c r="O20" s="713">
        <v>11</v>
      </c>
    </row>
    <row r="21" spans="1:15">
      <c r="A21" s="714">
        <v>12</v>
      </c>
      <c r="B21" s="2382">
        <v>17</v>
      </c>
      <c r="C21" s="715">
        <v>-17</v>
      </c>
      <c r="D21" s="716" t="s">
        <v>1042</v>
      </c>
      <c r="E21" s="726">
        <v>54245</v>
      </c>
      <c r="F21" s="727"/>
      <c r="G21" s="728"/>
      <c r="H21" s="713">
        <v>12</v>
      </c>
      <c r="I21" s="720">
        <v>12</v>
      </c>
      <c r="J21" s="714">
        <v>17</v>
      </c>
      <c r="K21" s="726">
        <v>0</v>
      </c>
      <c r="L21" s="729">
        <v>21</v>
      </c>
      <c r="M21" s="730">
        <f t="shared" si="0"/>
        <v>-21</v>
      </c>
      <c r="N21" s="731">
        <f t="shared" si="1"/>
        <v>54224</v>
      </c>
      <c r="O21" s="713">
        <v>12</v>
      </c>
    </row>
    <row r="22" spans="1:15">
      <c r="A22" s="714">
        <v>13</v>
      </c>
      <c r="B22" s="2382">
        <v>18</v>
      </c>
      <c r="C22" s="715">
        <v>-18</v>
      </c>
      <c r="D22" s="716" t="s">
        <v>1043</v>
      </c>
      <c r="E22" s="726">
        <v>10842</v>
      </c>
      <c r="F22" s="727"/>
      <c r="G22" s="728"/>
      <c r="H22" s="713">
        <v>13</v>
      </c>
      <c r="I22" s="720">
        <v>13</v>
      </c>
      <c r="J22" s="714">
        <v>18</v>
      </c>
      <c r="K22" s="726">
        <v>0</v>
      </c>
      <c r="L22" s="729"/>
      <c r="M22" s="730">
        <f t="shared" si="0"/>
        <v>0</v>
      </c>
      <c r="N22" s="731">
        <f t="shared" si="1"/>
        <v>10842</v>
      </c>
      <c r="O22" s="713">
        <v>13</v>
      </c>
    </row>
    <row r="23" spans="1:15">
      <c r="A23" s="714">
        <v>14</v>
      </c>
      <c r="B23" s="2382">
        <v>19</v>
      </c>
      <c r="C23" s="715">
        <v>-19</v>
      </c>
      <c r="D23" s="716" t="s">
        <v>1044</v>
      </c>
      <c r="E23" s="726">
        <v>479371</v>
      </c>
      <c r="F23" s="727"/>
      <c r="G23" s="728"/>
      <c r="H23" s="713">
        <v>14</v>
      </c>
      <c r="I23" s="720">
        <v>14</v>
      </c>
      <c r="J23" s="714">
        <v>19</v>
      </c>
      <c r="K23" s="726">
        <v>33812</v>
      </c>
      <c r="L23" s="729">
        <v>16389</v>
      </c>
      <c r="M23" s="730">
        <f t="shared" si="0"/>
        <v>17423</v>
      </c>
      <c r="N23" s="731">
        <f t="shared" si="1"/>
        <v>496794</v>
      </c>
      <c r="O23" s="713">
        <v>14</v>
      </c>
    </row>
    <row r="24" spans="1:15">
      <c r="A24" s="714">
        <v>15</v>
      </c>
      <c r="B24" s="2382">
        <v>20</v>
      </c>
      <c r="C24" s="715">
        <v>-20</v>
      </c>
      <c r="D24" s="716" t="s">
        <v>1045</v>
      </c>
      <c r="E24" s="726">
        <v>829908</v>
      </c>
      <c r="F24" s="727"/>
      <c r="G24" s="728"/>
      <c r="H24" s="713">
        <v>15</v>
      </c>
      <c r="I24" s="720">
        <v>15</v>
      </c>
      <c r="J24" s="714">
        <v>20</v>
      </c>
      <c r="K24" s="726">
        <v>33973</v>
      </c>
      <c r="L24" s="729">
        <v>11342</v>
      </c>
      <c r="M24" s="730">
        <f t="shared" si="0"/>
        <v>22631</v>
      </c>
      <c r="N24" s="731">
        <f t="shared" si="1"/>
        <v>852539</v>
      </c>
      <c r="O24" s="713">
        <v>15</v>
      </c>
    </row>
    <row r="25" spans="1:15">
      <c r="A25" s="714">
        <v>16</v>
      </c>
      <c r="B25" s="2382">
        <v>22</v>
      </c>
      <c r="C25" s="715">
        <v>-22</v>
      </c>
      <c r="D25" s="716" t="s">
        <v>1046</v>
      </c>
      <c r="E25" s="726">
        <v>0</v>
      </c>
      <c r="F25" s="727"/>
      <c r="G25" s="728"/>
      <c r="H25" s="713">
        <v>16</v>
      </c>
      <c r="I25" s="720">
        <v>16</v>
      </c>
      <c r="J25" s="714">
        <v>22</v>
      </c>
      <c r="K25" s="726">
        <v>0</v>
      </c>
      <c r="L25" s="729">
        <v>0</v>
      </c>
      <c r="M25" s="730">
        <f t="shared" si="0"/>
        <v>0</v>
      </c>
      <c r="N25" s="731">
        <f t="shared" si="1"/>
        <v>0</v>
      </c>
      <c r="O25" s="713">
        <v>16</v>
      </c>
    </row>
    <row r="26" spans="1:15">
      <c r="A26" s="714">
        <v>17</v>
      </c>
      <c r="B26" s="2382">
        <v>23</v>
      </c>
      <c r="C26" s="715">
        <v>-23</v>
      </c>
      <c r="D26" s="716" t="s">
        <v>1047</v>
      </c>
      <c r="E26" s="726">
        <v>16735</v>
      </c>
      <c r="F26" s="727"/>
      <c r="G26" s="728"/>
      <c r="H26" s="713">
        <v>17</v>
      </c>
      <c r="I26" s="720">
        <v>17</v>
      </c>
      <c r="J26" s="714">
        <v>23</v>
      </c>
      <c r="K26" s="732">
        <v>0</v>
      </c>
      <c r="L26" s="729">
        <v>0</v>
      </c>
      <c r="M26" s="730">
        <f t="shared" si="0"/>
        <v>0</v>
      </c>
      <c r="N26" s="731">
        <f t="shared" si="1"/>
        <v>16735</v>
      </c>
      <c r="O26" s="713">
        <v>17</v>
      </c>
    </row>
    <row r="27" spans="1:15">
      <c r="A27" s="714">
        <v>18</v>
      </c>
      <c r="B27" s="2382">
        <v>24</v>
      </c>
      <c r="C27" s="715">
        <v>-24</v>
      </c>
      <c r="D27" s="716" t="s">
        <v>1048</v>
      </c>
      <c r="E27" s="726">
        <v>105422</v>
      </c>
      <c r="F27" s="727"/>
      <c r="G27" s="728"/>
      <c r="H27" s="713">
        <v>18</v>
      </c>
      <c r="I27" s="720">
        <v>18</v>
      </c>
      <c r="J27" s="714">
        <v>24</v>
      </c>
      <c r="K27" s="726">
        <v>6963</v>
      </c>
      <c r="L27" s="729"/>
      <c r="M27" s="730">
        <f t="shared" si="0"/>
        <v>6963</v>
      </c>
      <c r="N27" s="731">
        <f t="shared" si="1"/>
        <v>112385</v>
      </c>
      <c r="O27" s="713">
        <v>18</v>
      </c>
    </row>
    <row r="28" spans="1:15">
      <c r="A28" s="714">
        <v>19</v>
      </c>
      <c r="B28" s="2382">
        <v>25</v>
      </c>
      <c r="C28" s="715">
        <v>-25</v>
      </c>
      <c r="D28" s="716" t="s">
        <v>1049</v>
      </c>
      <c r="E28" s="726">
        <v>2458594</v>
      </c>
      <c r="F28" s="727"/>
      <c r="G28" s="728"/>
      <c r="H28" s="713">
        <v>19</v>
      </c>
      <c r="I28" s="720">
        <v>19</v>
      </c>
      <c r="J28" s="714">
        <v>25</v>
      </c>
      <c r="K28" s="726">
        <v>222933</v>
      </c>
      <c r="L28" s="729">
        <v>28459</v>
      </c>
      <c r="M28" s="730">
        <f t="shared" si="0"/>
        <v>194474</v>
      </c>
      <c r="N28" s="731">
        <f t="shared" si="1"/>
        <v>2653068</v>
      </c>
      <c r="O28" s="713">
        <v>19</v>
      </c>
    </row>
    <row r="29" spans="1:15">
      <c r="A29" s="714">
        <v>20</v>
      </c>
      <c r="B29" s="2382">
        <v>26</v>
      </c>
      <c r="C29" s="715">
        <v>-26</v>
      </c>
      <c r="D29" s="716" t="s">
        <v>1050</v>
      </c>
      <c r="E29" s="726">
        <v>1105289</v>
      </c>
      <c r="F29" s="727"/>
      <c r="G29" s="728"/>
      <c r="H29" s="713">
        <v>20</v>
      </c>
      <c r="I29" s="720">
        <v>20</v>
      </c>
      <c r="J29" s="714">
        <v>26</v>
      </c>
      <c r="K29" s="726">
        <v>52574</v>
      </c>
      <c r="L29" s="729">
        <v>48263</v>
      </c>
      <c r="M29" s="730">
        <f t="shared" si="0"/>
        <v>4311</v>
      </c>
      <c r="N29" s="731">
        <f t="shared" si="1"/>
        <v>1109600</v>
      </c>
      <c r="O29" s="713">
        <v>20</v>
      </c>
    </row>
    <row r="30" spans="1:15">
      <c r="A30" s="714">
        <v>21</v>
      </c>
      <c r="B30" s="2382">
        <v>27</v>
      </c>
      <c r="C30" s="715">
        <v>-27</v>
      </c>
      <c r="D30" s="716" t="s">
        <v>1051</v>
      </c>
      <c r="E30" s="726">
        <v>5877119</v>
      </c>
      <c r="F30" s="727"/>
      <c r="G30" s="728"/>
      <c r="H30" s="713">
        <v>21</v>
      </c>
      <c r="I30" s="720">
        <v>21</v>
      </c>
      <c r="J30" s="714">
        <v>27</v>
      </c>
      <c r="K30" s="726">
        <v>287237</v>
      </c>
      <c r="L30" s="729">
        <v>54690</v>
      </c>
      <c r="M30" s="730">
        <f t="shared" si="0"/>
        <v>232547</v>
      </c>
      <c r="N30" s="731">
        <f t="shared" si="1"/>
        <v>6109666</v>
      </c>
      <c r="O30" s="713">
        <v>21</v>
      </c>
    </row>
    <row r="31" spans="1:15">
      <c r="A31" s="714">
        <v>22</v>
      </c>
      <c r="B31" s="2382">
        <v>29</v>
      </c>
      <c r="C31" s="715">
        <v>-29</v>
      </c>
      <c r="D31" s="716" t="s">
        <v>1052</v>
      </c>
      <c r="E31" s="726">
        <v>2295</v>
      </c>
      <c r="F31" s="727"/>
      <c r="G31" s="728"/>
      <c r="H31" s="713">
        <v>22</v>
      </c>
      <c r="I31" s="720">
        <v>22</v>
      </c>
      <c r="J31" s="714">
        <v>29</v>
      </c>
      <c r="K31" s="726">
        <v>0</v>
      </c>
      <c r="L31" s="729"/>
      <c r="M31" s="730">
        <f t="shared" si="0"/>
        <v>0</v>
      </c>
      <c r="N31" s="731">
        <f t="shared" si="1"/>
        <v>2295</v>
      </c>
      <c r="O31" s="713">
        <v>22</v>
      </c>
    </row>
    <row r="32" spans="1:15">
      <c r="A32" s="714">
        <v>23</v>
      </c>
      <c r="B32" s="2382">
        <v>31</v>
      </c>
      <c r="C32" s="715">
        <v>-31</v>
      </c>
      <c r="D32" s="716" t="s">
        <v>1053</v>
      </c>
      <c r="E32" s="726">
        <v>92091</v>
      </c>
      <c r="F32" s="727"/>
      <c r="G32" s="728"/>
      <c r="H32" s="713">
        <v>23</v>
      </c>
      <c r="I32" s="720">
        <v>23</v>
      </c>
      <c r="J32" s="714">
        <v>31</v>
      </c>
      <c r="K32" s="726">
        <v>6012</v>
      </c>
      <c r="L32" s="729">
        <v>1678</v>
      </c>
      <c r="M32" s="730">
        <f t="shared" si="0"/>
        <v>4334</v>
      </c>
      <c r="N32" s="731">
        <f t="shared" si="1"/>
        <v>96425</v>
      </c>
      <c r="O32" s="713">
        <v>23</v>
      </c>
    </row>
    <row r="33" spans="1:15">
      <c r="A33" s="714">
        <v>24</v>
      </c>
      <c r="B33" s="2382">
        <v>35</v>
      </c>
      <c r="C33" s="715">
        <v>-35</v>
      </c>
      <c r="D33" s="716" t="s">
        <v>1054</v>
      </c>
      <c r="E33" s="726">
        <v>37707</v>
      </c>
      <c r="F33" s="727"/>
      <c r="G33" s="728"/>
      <c r="H33" s="713">
        <v>24</v>
      </c>
      <c r="I33" s="720">
        <v>24</v>
      </c>
      <c r="J33" s="714">
        <v>35</v>
      </c>
      <c r="K33" s="726">
        <v>-20</v>
      </c>
      <c r="L33" s="729">
        <v>51</v>
      </c>
      <c r="M33" s="730">
        <f t="shared" si="0"/>
        <v>-71</v>
      </c>
      <c r="N33" s="731">
        <f t="shared" si="1"/>
        <v>37636</v>
      </c>
      <c r="O33" s="713">
        <v>24</v>
      </c>
    </row>
    <row r="34" spans="1:15">
      <c r="A34" s="714">
        <v>25</v>
      </c>
      <c r="B34" s="2382">
        <v>37</v>
      </c>
      <c r="C34" s="715">
        <v>-37</v>
      </c>
      <c r="D34" s="716" t="s">
        <v>1055</v>
      </c>
      <c r="E34" s="726">
        <v>1171853</v>
      </c>
      <c r="F34" s="727"/>
      <c r="G34" s="728"/>
      <c r="H34" s="713">
        <v>25</v>
      </c>
      <c r="I34" s="720">
        <v>25</v>
      </c>
      <c r="J34" s="714">
        <v>37</v>
      </c>
      <c r="K34" s="726">
        <v>83942</v>
      </c>
      <c r="L34" s="729">
        <v>49737</v>
      </c>
      <c r="M34" s="730">
        <f t="shared" si="0"/>
        <v>34205</v>
      </c>
      <c r="N34" s="731">
        <f t="shared" si="1"/>
        <v>1206058</v>
      </c>
      <c r="O34" s="713">
        <v>25</v>
      </c>
    </row>
    <row r="35" spans="1:15">
      <c r="A35" s="714">
        <v>26</v>
      </c>
      <c r="B35" s="2382">
        <v>39</v>
      </c>
      <c r="C35" s="715">
        <v>-39</v>
      </c>
      <c r="D35" s="716" t="s">
        <v>1056</v>
      </c>
      <c r="E35" s="726">
        <v>927618</v>
      </c>
      <c r="F35" s="727"/>
      <c r="G35" s="728"/>
      <c r="H35" s="713">
        <v>26</v>
      </c>
      <c r="I35" s="720">
        <v>26</v>
      </c>
      <c r="J35" s="714">
        <v>39</v>
      </c>
      <c r="K35" s="726">
        <v>38151</v>
      </c>
      <c r="L35" s="729">
        <v>4635</v>
      </c>
      <c r="M35" s="730">
        <f t="shared" si="0"/>
        <v>33516</v>
      </c>
      <c r="N35" s="731">
        <f t="shared" si="1"/>
        <v>961134</v>
      </c>
      <c r="O35" s="713">
        <v>26</v>
      </c>
    </row>
    <row r="36" spans="1:15">
      <c r="A36" s="714">
        <v>27</v>
      </c>
      <c r="B36" s="2382">
        <v>44</v>
      </c>
      <c r="C36" s="715" t="s">
        <v>1057</v>
      </c>
      <c r="D36" s="716" t="s">
        <v>1058</v>
      </c>
      <c r="E36" s="726">
        <v>334692</v>
      </c>
      <c r="F36" s="727"/>
      <c r="G36" s="728"/>
      <c r="H36" s="713">
        <v>27</v>
      </c>
      <c r="I36" s="720">
        <v>27</v>
      </c>
      <c r="J36" s="714">
        <v>44</v>
      </c>
      <c r="K36" s="726">
        <v>5646</v>
      </c>
      <c r="L36" s="729">
        <v>8490</v>
      </c>
      <c r="M36" s="730">
        <f t="shared" si="0"/>
        <v>-2844</v>
      </c>
      <c r="N36" s="731">
        <f t="shared" si="1"/>
        <v>331848</v>
      </c>
      <c r="O36" s="713">
        <v>27</v>
      </c>
    </row>
    <row r="37" spans="1:15">
      <c r="A37" s="714">
        <v>28</v>
      </c>
      <c r="B37" s="2382">
        <v>45</v>
      </c>
      <c r="C37" s="715">
        <v>-45</v>
      </c>
      <c r="D37" s="716" t="s">
        <v>1059</v>
      </c>
      <c r="E37" s="726">
        <v>3063</v>
      </c>
      <c r="F37" s="727"/>
      <c r="G37" s="728"/>
      <c r="H37" s="713">
        <v>28</v>
      </c>
      <c r="I37" s="720">
        <v>28</v>
      </c>
      <c r="J37" s="714">
        <v>45</v>
      </c>
      <c r="K37" s="726">
        <v>0</v>
      </c>
      <c r="L37" s="733">
        <v>0</v>
      </c>
      <c r="M37" s="734">
        <v>0</v>
      </c>
      <c r="N37" s="731">
        <f t="shared" si="1"/>
        <v>3063</v>
      </c>
      <c r="O37" s="713">
        <v>28</v>
      </c>
    </row>
    <row r="38" spans="1:15" ht="12" thickBot="1">
      <c r="A38" s="714">
        <v>29</v>
      </c>
      <c r="B38" s="2382"/>
      <c r="C38" s="715"/>
      <c r="D38" s="716" t="s">
        <v>1060</v>
      </c>
      <c r="E38" s="726">
        <v>0</v>
      </c>
      <c r="F38" s="727"/>
      <c r="G38" s="728"/>
      <c r="H38" s="713">
        <v>29</v>
      </c>
      <c r="I38" s="720">
        <v>29</v>
      </c>
      <c r="J38" s="714">
        <v>0</v>
      </c>
      <c r="K38" s="735"/>
      <c r="L38" s="736">
        <v>0</v>
      </c>
      <c r="M38" s="737">
        <v>0</v>
      </c>
      <c r="N38" s="738">
        <v>0</v>
      </c>
      <c r="O38" s="713">
        <v>29</v>
      </c>
    </row>
    <row r="39" spans="1:15">
      <c r="A39" s="714">
        <v>30</v>
      </c>
      <c r="B39" s="2382"/>
      <c r="C39" s="739"/>
      <c r="D39" s="740" t="s">
        <v>1061</v>
      </c>
      <c r="E39" s="741">
        <f>SUM(E10:E38)</f>
        <v>70491309</v>
      </c>
      <c r="F39" s="742">
        <v>0</v>
      </c>
      <c r="G39" s="743"/>
      <c r="H39" s="713">
        <v>30</v>
      </c>
      <c r="I39" s="720">
        <v>30</v>
      </c>
      <c r="J39" s="714">
        <v>0</v>
      </c>
      <c r="K39" s="726">
        <f>SUM(K10:K38)</f>
        <v>2954902</v>
      </c>
      <c r="L39" s="744">
        <f>SUM(L10:L38)</f>
        <v>366752</v>
      </c>
      <c r="M39" s="745">
        <f>SUM(M10:M38)</f>
        <v>2588150</v>
      </c>
      <c r="N39" s="731">
        <f>SUM(N10:N38)</f>
        <v>73079459</v>
      </c>
      <c r="O39" s="713">
        <v>30</v>
      </c>
    </row>
    <row r="40" spans="1:15">
      <c r="A40" s="714">
        <v>31</v>
      </c>
      <c r="B40" s="2382">
        <v>52</v>
      </c>
      <c r="C40" s="715">
        <v>-52</v>
      </c>
      <c r="D40" s="716" t="s">
        <v>1062</v>
      </c>
      <c r="E40" s="726">
        <v>10626786</v>
      </c>
      <c r="F40" s="727"/>
      <c r="G40" s="728"/>
      <c r="H40" s="713">
        <v>31</v>
      </c>
      <c r="I40" s="720">
        <v>31</v>
      </c>
      <c r="J40" s="714">
        <v>52</v>
      </c>
      <c r="K40" s="726">
        <v>449269</v>
      </c>
      <c r="L40" s="729">
        <v>1080692</v>
      </c>
      <c r="M40" s="730">
        <f t="shared" ref="M40:M51" si="2">-L40+K40+G40</f>
        <v>-631423</v>
      </c>
      <c r="N40" s="731">
        <f t="shared" ref="N40:N47" si="3">+E40+M40</f>
        <v>9995363</v>
      </c>
      <c r="O40" s="713">
        <v>31</v>
      </c>
    </row>
    <row r="41" spans="1:15">
      <c r="A41" s="714">
        <v>32</v>
      </c>
      <c r="B41" s="2382">
        <v>53</v>
      </c>
      <c r="C41" s="715">
        <v>-53</v>
      </c>
      <c r="D41" s="716" t="s">
        <v>1063</v>
      </c>
      <c r="E41" s="726">
        <v>2298675</v>
      </c>
      <c r="F41" s="727"/>
      <c r="G41" s="728"/>
      <c r="H41" s="713">
        <v>32</v>
      </c>
      <c r="I41" s="720">
        <v>32</v>
      </c>
      <c r="J41" s="714">
        <v>53</v>
      </c>
      <c r="K41" s="726">
        <v>55070</v>
      </c>
      <c r="L41" s="729">
        <v>96700</v>
      </c>
      <c r="M41" s="730">
        <f t="shared" si="2"/>
        <v>-41630</v>
      </c>
      <c r="N41" s="731">
        <f t="shared" si="3"/>
        <v>2257045</v>
      </c>
      <c r="O41" s="713">
        <v>32</v>
      </c>
    </row>
    <row r="42" spans="1:15">
      <c r="A42" s="714">
        <v>33</v>
      </c>
      <c r="B42" s="2382">
        <v>54</v>
      </c>
      <c r="C42" s="715">
        <v>-54</v>
      </c>
      <c r="D42" s="716" t="s">
        <v>1064</v>
      </c>
      <c r="E42" s="726">
        <v>0</v>
      </c>
      <c r="F42" s="727"/>
      <c r="G42" s="728"/>
      <c r="H42" s="713">
        <v>33</v>
      </c>
      <c r="I42" s="720">
        <v>33</v>
      </c>
      <c r="J42" s="714">
        <v>54</v>
      </c>
      <c r="K42" s="726">
        <v>0</v>
      </c>
      <c r="L42" s="729">
        <v>0</v>
      </c>
      <c r="M42" s="730">
        <f t="shared" si="2"/>
        <v>0</v>
      </c>
      <c r="N42" s="731">
        <f t="shared" si="3"/>
        <v>0</v>
      </c>
      <c r="O42" s="713">
        <v>33</v>
      </c>
    </row>
    <row r="43" spans="1:15">
      <c r="A43" s="714">
        <v>34</v>
      </c>
      <c r="B43" s="2382">
        <v>55</v>
      </c>
      <c r="C43" s="715">
        <v>-55</v>
      </c>
      <c r="D43" s="716" t="s">
        <v>1065</v>
      </c>
      <c r="E43" s="726">
        <v>7364</v>
      </c>
      <c r="F43" s="727"/>
      <c r="G43" s="728"/>
      <c r="H43" s="713">
        <v>34</v>
      </c>
      <c r="I43" s="720">
        <v>34</v>
      </c>
      <c r="J43" s="714">
        <v>55</v>
      </c>
      <c r="K43" s="726">
        <v>0</v>
      </c>
      <c r="L43" s="729">
        <v>0</v>
      </c>
      <c r="M43" s="730">
        <f t="shared" si="2"/>
        <v>0</v>
      </c>
      <c r="N43" s="731">
        <f t="shared" si="3"/>
        <v>7364</v>
      </c>
      <c r="O43" s="713">
        <v>34</v>
      </c>
    </row>
    <row r="44" spans="1:15">
      <c r="A44" s="714">
        <v>35</v>
      </c>
      <c r="B44" s="2382">
        <v>56</v>
      </c>
      <c r="C44" s="715">
        <v>-56</v>
      </c>
      <c r="D44" s="716" t="s">
        <v>1066</v>
      </c>
      <c r="E44" s="726">
        <v>0</v>
      </c>
      <c r="F44" s="727"/>
      <c r="G44" s="728"/>
      <c r="H44" s="713">
        <v>35</v>
      </c>
      <c r="I44" s="720">
        <v>35</v>
      </c>
      <c r="J44" s="714">
        <v>56</v>
      </c>
      <c r="K44" s="726">
        <v>0</v>
      </c>
      <c r="L44" s="729">
        <v>0</v>
      </c>
      <c r="M44" s="730">
        <f t="shared" si="2"/>
        <v>0</v>
      </c>
      <c r="N44" s="731">
        <f t="shared" si="3"/>
        <v>0</v>
      </c>
      <c r="O44" s="713">
        <v>35</v>
      </c>
    </row>
    <row r="45" spans="1:15">
      <c r="A45" s="714">
        <v>36</v>
      </c>
      <c r="B45" s="2382">
        <v>57</v>
      </c>
      <c r="C45" s="715">
        <v>-57</v>
      </c>
      <c r="D45" s="716" t="s">
        <v>1067</v>
      </c>
      <c r="E45" s="726">
        <v>740668</v>
      </c>
      <c r="F45" s="727"/>
      <c r="G45" s="728"/>
      <c r="H45" s="713">
        <v>36</v>
      </c>
      <c r="I45" s="720">
        <v>36</v>
      </c>
      <c r="J45" s="714">
        <v>57</v>
      </c>
      <c r="K45" s="726">
        <v>25244</v>
      </c>
      <c r="L45" s="729">
        <v>13514</v>
      </c>
      <c r="M45" s="730">
        <f t="shared" si="2"/>
        <v>11730</v>
      </c>
      <c r="N45" s="731">
        <f t="shared" si="3"/>
        <v>752398</v>
      </c>
      <c r="O45" s="713">
        <v>36</v>
      </c>
    </row>
    <row r="46" spans="1:15">
      <c r="A46" s="714">
        <v>37</v>
      </c>
      <c r="B46" s="2382">
        <v>58</v>
      </c>
      <c r="C46" s="715">
        <v>-58</v>
      </c>
      <c r="D46" s="716" t="s">
        <v>1068</v>
      </c>
      <c r="E46" s="726">
        <v>879925</v>
      </c>
      <c r="F46" s="727"/>
      <c r="G46" s="728"/>
      <c r="H46" s="713">
        <v>37</v>
      </c>
      <c r="I46" s="720">
        <v>37</v>
      </c>
      <c r="J46" s="714">
        <v>58</v>
      </c>
      <c r="K46" s="726">
        <v>164390</v>
      </c>
      <c r="L46" s="729">
        <v>78456</v>
      </c>
      <c r="M46" s="730">
        <f t="shared" si="2"/>
        <v>85934</v>
      </c>
      <c r="N46" s="731">
        <f t="shared" si="3"/>
        <v>965859</v>
      </c>
      <c r="O46" s="713">
        <v>37</v>
      </c>
    </row>
    <row r="47" spans="1:15">
      <c r="A47" s="714">
        <v>38</v>
      </c>
      <c r="B47" s="2382">
        <v>59</v>
      </c>
      <c r="C47" s="715">
        <v>-59</v>
      </c>
      <c r="D47" s="716" t="s">
        <v>1069</v>
      </c>
      <c r="E47" s="726">
        <v>1649352</v>
      </c>
      <c r="F47" s="727"/>
      <c r="G47" s="728"/>
      <c r="H47" s="713">
        <v>38</v>
      </c>
      <c r="I47" s="720">
        <v>38</v>
      </c>
      <c r="J47" s="714">
        <v>59</v>
      </c>
      <c r="K47" s="726">
        <v>139637</v>
      </c>
      <c r="L47" s="729">
        <v>59096</v>
      </c>
      <c r="M47" s="730">
        <f t="shared" si="2"/>
        <v>80541</v>
      </c>
      <c r="N47" s="731">
        <f t="shared" si="3"/>
        <v>1729893</v>
      </c>
      <c r="O47" s="713">
        <v>38</v>
      </c>
    </row>
    <row r="48" spans="1:15">
      <c r="A48" s="714">
        <v>39</v>
      </c>
      <c r="B48" s="2382"/>
      <c r="C48" s="715"/>
      <c r="D48" s="740" t="s">
        <v>1070</v>
      </c>
      <c r="E48" s="746">
        <f>SUM(E40:E47)</f>
        <v>16202770</v>
      </c>
      <c r="F48" s="747"/>
      <c r="G48" s="728"/>
      <c r="H48" s="713">
        <v>39</v>
      </c>
      <c r="I48" s="720">
        <v>39</v>
      </c>
      <c r="J48" s="714">
        <v>0</v>
      </c>
      <c r="K48" s="726">
        <f>SUM(K40:K47)</f>
        <v>833610</v>
      </c>
      <c r="L48" s="729">
        <f>SUM(L40:L47)</f>
        <v>1328458</v>
      </c>
      <c r="M48" s="730">
        <f>SUM(M40:M47)</f>
        <v>-494848</v>
      </c>
      <c r="N48" s="731">
        <f>SUM(N40:N47)</f>
        <v>15707922</v>
      </c>
      <c r="O48" s="713">
        <v>39</v>
      </c>
    </row>
    <row r="49" spans="1:17">
      <c r="A49" s="714">
        <v>40</v>
      </c>
      <c r="B49" s="2382">
        <v>76</v>
      </c>
      <c r="C49" s="715">
        <v>-76</v>
      </c>
      <c r="D49" s="716" t="s">
        <v>1071</v>
      </c>
      <c r="E49" s="726">
        <v>0</v>
      </c>
      <c r="F49" s="727"/>
      <c r="G49" s="728"/>
      <c r="H49" s="713">
        <v>40</v>
      </c>
      <c r="I49" s="720">
        <v>40</v>
      </c>
      <c r="J49" s="714">
        <v>76</v>
      </c>
      <c r="K49" s="726">
        <v>0</v>
      </c>
      <c r="L49" s="729">
        <v>0</v>
      </c>
      <c r="M49" s="730">
        <f t="shared" si="2"/>
        <v>0</v>
      </c>
      <c r="N49" s="731">
        <v>0</v>
      </c>
      <c r="O49" s="713">
        <v>40</v>
      </c>
      <c r="P49" s="724"/>
      <c r="Q49" s="2674"/>
    </row>
    <row r="50" spans="1:17">
      <c r="A50" s="714">
        <v>41</v>
      </c>
      <c r="B50" s="2382">
        <v>80</v>
      </c>
      <c r="C50" s="715">
        <v>-80</v>
      </c>
      <c r="D50" s="716" t="s">
        <v>1072</v>
      </c>
      <c r="E50" s="726">
        <v>0</v>
      </c>
      <c r="F50" s="727"/>
      <c r="G50" s="728">
        <v>0</v>
      </c>
      <c r="H50" s="713">
        <v>41</v>
      </c>
      <c r="I50" s="720">
        <v>41</v>
      </c>
      <c r="J50" s="714">
        <v>80</v>
      </c>
      <c r="K50" s="726">
        <v>0</v>
      </c>
      <c r="L50" s="729">
        <v>0</v>
      </c>
      <c r="M50" s="730">
        <f t="shared" si="2"/>
        <v>0</v>
      </c>
      <c r="N50" s="731">
        <v>0</v>
      </c>
      <c r="O50" s="713">
        <v>41</v>
      </c>
      <c r="P50" s="724"/>
      <c r="Q50" s="2674"/>
    </row>
    <row r="51" spans="1:17">
      <c r="A51" s="714">
        <v>42</v>
      </c>
      <c r="B51" s="2382">
        <v>90</v>
      </c>
      <c r="C51" s="715">
        <v>-90</v>
      </c>
      <c r="D51" s="716" t="s">
        <v>1073</v>
      </c>
      <c r="E51" s="726">
        <v>1507673</v>
      </c>
      <c r="F51" s="727"/>
      <c r="G51" s="728"/>
      <c r="H51" s="713">
        <v>42</v>
      </c>
      <c r="I51" s="720">
        <v>42</v>
      </c>
      <c r="J51" s="714">
        <v>90</v>
      </c>
      <c r="K51" s="726">
        <v>65020</v>
      </c>
      <c r="L51" s="729">
        <v>0</v>
      </c>
      <c r="M51" s="730">
        <f t="shared" si="2"/>
        <v>65020</v>
      </c>
      <c r="N51" s="731">
        <f t="shared" ref="N51" si="4">+E51+M51</f>
        <v>1572693</v>
      </c>
      <c r="O51" s="713">
        <v>42</v>
      </c>
      <c r="P51" s="724"/>
      <c r="Q51" s="2674"/>
    </row>
    <row r="52" spans="1:17" ht="12" thickBot="1">
      <c r="A52" s="720">
        <v>43</v>
      </c>
      <c r="B52" s="710"/>
      <c r="C52" s="748"/>
      <c r="D52" s="740" t="s">
        <v>1074</v>
      </c>
      <c r="E52" s="749">
        <f>SUM(E39,E48:E51)</f>
        <v>88201752</v>
      </c>
      <c r="F52" s="750"/>
      <c r="G52" s="751">
        <f>SUM(G49:G51)+G48+G39</f>
        <v>0</v>
      </c>
      <c r="H52" s="713">
        <v>43</v>
      </c>
      <c r="I52" s="720">
        <v>43</v>
      </c>
      <c r="J52" s="711">
        <v>0</v>
      </c>
      <c r="K52" s="735">
        <f>SUM(K39,K48:K51)</f>
        <v>3853532</v>
      </c>
      <c r="L52" s="736">
        <f>SUM(L39,L48:L51)</f>
        <v>1695210</v>
      </c>
      <c r="M52" s="752">
        <f>SUM(M39,M48:M51)</f>
        <v>2158322</v>
      </c>
      <c r="N52" s="738">
        <f>SUM(N39,N48:N51)</f>
        <v>90360074</v>
      </c>
      <c r="O52" s="713">
        <v>43</v>
      </c>
      <c r="P52" s="724"/>
      <c r="Q52" s="2674"/>
    </row>
    <row r="53" spans="1:17">
      <c r="A53" s="698"/>
      <c r="B53" s="753"/>
      <c r="C53" s="754"/>
      <c r="D53" s="702"/>
      <c r="E53" s="702"/>
      <c r="F53" s="702"/>
      <c r="G53" s="702"/>
      <c r="H53" s="699"/>
      <c r="I53" s="698"/>
      <c r="J53" s="753"/>
      <c r="K53" s="725">
        <v>0</v>
      </c>
      <c r="L53" s="725">
        <v>0</v>
      </c>
      <c r="M53" s="725">
        <v>0</v>
      </c>
      <c r="N53" s="702">
        <v>0</v>
      </c>
      <c r="O53" s="755"/>
      <c r="P53" s="690"/>
      <c r="Q53" s="724">
        <f t="shared" ref="Q53" si="5">+P53-M53</f>
        <v>0</v>
      </c>
    </row>
    <row r="54" spans="1:17">
      <c r="A54" s="704"/>
      <c r="B54" s="702"/>
      <c r="C54" s="725"/>
      <c r="D54" s="702"/>
      <c r="E54" s="702"/>
      <c r="F54" s="702"/>
      <c r="G54" s="702"/>
      <c r="H54" s="701"/>
      <c r="I54" s="704"/>
      <c r="J54" s="702"/>
      <c r="K54" s="702"/>
      <c r="L54" s="702"/>
      <c r="M54" s="702"/>
      <c r="N54" s="702"/>
      <c r="O54" s="708"/>
      <c r="P54" s="690"/>
    </row>
    <row r="55" spans="1:17">
      <c r="A55" s="704"/>
      <c r="B55" s="702"/>
      <c r="C55" s="725"/>
      <c r="D55" s="702"/>
      <c r="E55" s="702"/>
      <c r="F55" s="702"/>
      <c r="G55" s="702"/>
      <c r="H55" s="701"/>
      <c r="I55" s="704"/>
      <c r="J55" s="702"/>
      <c r="K55" s="702"/>
      <c r="L55" s="702"/>
      <c r="M55" s="702"/>
      <c r="N55" s="702"/>
      <c r="O55" s="708"/>
      <c r="P55" s="690"/>
    </row>
    <row r="56" spans="1:17">
      <c r="A56" s="704"/>
      <c r="B56" s="702"/>
      <c r="C56" s="725"/>
      <c r="D56" s="702"/>
      <c r="E56" s="702"/>
      <c r="F56" s="702"/>
      <c r="G56" s="702"/>
      <c r="H56" s="701"/>
      <c r="I56" s="704"/>
      <c r="J56" s="702"/>
      <c r="K56" s="702"/>
      <c r="L56" s="702"/>
      <c r="M56" s="702"/>
      <c r="N56" s="702"/>
      <c r="O56" s="708"/>
      <c r="P56" s="690"/>
    </row>
    <row r="57" spans="1:17">
      <c r="A57" s="704"/>
      <c r="B57" s="702"/>
      <c r="C57" s="725"/>
      <c r="D57" s="702"/>
      <c r="E57" s="702"/>
      <c r="F57" s="702"/>
      <c r="G57" s="702"/>
      <c r="H57" s="701"/>
      <c r="I57" s="704"/>
      <c r="J57" s="702"/>
      <c r="K57" s="702"/>
      <c r="L57" s="702"/>
      <c r="M57" s="702"/>
      <c r="N57" s="702"/>
      <c r="O57" s="708"/>
      <c r="P57" s="690"/>
    </row>
    <row r="58" spans="1:17" ht="98.25" customHeight="1">
      <c r="A58" s="2121"/>
      <c r="C58" s="724"/>
      <c r="E58" s="702"/>
      <c r="F58" s="702"/>
      <c r="G58" s="702"/>
      <c r="H58" s="2122"/>
      <c r="I58" s="2121"/>
      <c r="O58" s="2122"/>
      <c r="P58" s="690"/>
    </row>
    <row r="59" spans="1:17">
      <c r="A59" s="2123"/>
      <c r="B59" s="2115"/>
      <c r="C59" s="2124"/>
      <c r="D59" s="2115"/>
      <c r="E59" s="2115"/>
      <c r="F59" s="2115"/>
      <c r="G59" s="2115"/>
      <c r="H59" s="2125" t="s">
        <v>1409</v>
      </c>
      <c r="I59" s="2113" t="s">
        <v>1409</v>
      </c>
      <c r="J59" s="2115"/>
      <c r="K59" s="2115"/>
      <c r="L59" s="2115"/>
      <c r="M59" s="2115"/>
      <c r="N59" s="2115"/>
      <c r="O59" s="2126"/>
      <c r="P59" s="690"/>
    </row>
  </sheetData>
  <printOptions horizontalCentered="1" verticalCentered="1"/>
  <pageMargins left="0.7" right="0.7" top="0.75" bottom="0.75" header="0.3" footer="0.3"/>
  <pageSetup fitToWidth="2" orientation="portrait" r:id="rId1"/>
  <headerFooter alignWithMargins="0"/>
  <colBreaks count="1" manualBreakCount="1">
    <brk id="8" max="1048575" man="1"/>
  </colBreaks>
  <customProperties>
    <customPr name="_pios_id" r:id="rId2"/>
  </customProperties>
  <ignoredErrors>
    <ignoredError sqref="M4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79"/>
  <sheetViews>
    <sheetView showGridLines="0" view="pageBreakPreview" topLeftCell="A42" zoomScale="115" zoomScaleNormal="100" zoomScaleSheetLayoutView="115" workbookViewId="0">
      <selection activeCell="R75" sqref="R75"/>
    </sheetView>
  </sheetViews>
  <sheetFormatPr defaultColWidth="8.6640625" defaultRowHeight="0" customHeight="1" zeroHeight="1"/>
  <cols>
    <col min="1" max="2" width="4.6640625" style="756" customWidth="1"/>
    <col min="3" max="3" width="43.6640625" style="756" customWidth="1"/>
    <col min="4" max="5" width="12.33203125" style="756" customWidth="1"/>
    <col min="6" max="6" width="8.5" style="756" customWidth="1"/>
    <col min="7" max="8" width="12.33203125" style="756" customWidth="1"/>
    <col min="9" max="9" width="8.6640625" style="756" bestFit="1" customWidth="1"/>
    <col min="10" max="10" width="5.1640625" style="756" customWidth="1"/>
    <col min="11" max="12" width="9.6640625" style="756" customWidth="1"/>
    <col min="13" max="16384" width="8.6640625" style="756"/>
  </cols>
  <sheetData>
    <row r="1" spans="1:10" s="1790" customFormat="1" ht="9.75" customHeight="1">
      <c r="A1" s="2137">
        <v>34</v>
      </c>
      <c r="B1" s="2130"/>
      <c r="C1" s="2130"/>
      <c r="D1" s="2131"/>
      <c r="E1" s="2131"/>
      <c r="F1" s="2132"/>
      <c r="G1" s="2131"/>
      <c r="H1" s="2131"/>
      <c r="I1" s="2131"/>
      <c r="J1" s="2133" t="s">
        <v>3253</v>
      </c>
    </row>
    <row r="2" spans="1:10" ht="11.25">
      <c r="A2" s="2127" t="s">
        <v>2994</v>
      </c>
      <c r="B2" s="2128"/>
      <c r="C2" s="2128"/>
      <c r="D2" s="2128"/>
      <c r="E2" s="2128"/>
      <c r="F2" s="2128"/>
      <c r="G2" s="2128"/>
      <c r="H2" s="2128"/>
      <c r="I2" s="2128"/>
      <c r="J2" s="2129"/>
    </row>
    <row r="3" spans="1:10" ht="9.75" customHeight="1">
      <c r="A3" s="2425" t="s">
        <v>351</v>
      </c>
      <c r="B3" s="757"/>
      <c r="C3" s="757"/>
      <c r="D3" s="757"/>
      <c r="E3" s="757"/>
      <c r="F3" s="757"/>
      <c r="G3" s="757"/>
      <c r="H3" s="757"/>
      <c r="I3" s="757"/>
      <c r="J3" s="758"/>
    </row>
    <row r="4" spans="1:10" ht="3" customHeight="1">
      <c r="A4" s="759"/>
      <c r="J4" s="760"/>
    </row>
    <row r="5" spans="1:10" ht="9.75" customHeight="1">
      <c r="A5" s="761" t="s">
        <v>440</v>
      </c>
      <c r="B5" s="762" t="s">
        <v>1075</v>
      </c>
      <c r="C5" s="763"/>
      <c r="D5" s="763"/>
      <c r="E5" s="763"/>
      <c r="F5" s="763"/>
      <c r="G5" s="763"/>
      <c r="H5" s="763"/>
      <c r="I5" s="763"/>
      <c r="J5" s="764"/>
    </row>
    <row r="6" spans="1:10" ht="9.75" customHeight="1">
      <c r="A6" s="765" t="s">
        <v>1076</v>
      </c>
      <c r="B6" s="763"/>
      <c r="C6" s="763"/>
      <c r="D6" s="763"/>
      <c r="E6" s="763"/>
      <c r="F6" s="763"/>
      <c r="G6" s="763"/>
      <c r="H6" s="763"/>
      <c r="I6" s="763"/>
      <c r="J6" s="764"/>
    </row>
    <row r="7" spans="1:10" ht="9.75" customHeight="1">
      <c r="A7" s="765" t="s">
        <v>1077</v>
      </c>
      <c r="B7" s="763"/>
      <c r="C7" s="763"/>
      <c r="D7" s="763"/>
      <c r="E7" s="763"/>
      <c r="F7" s="763"/>
      <c r="G7" s="763"/>
      <c r="H7" s="763"/>
      <c r="I7" s="763"/>
      <c r="J7" s="764"/>
    </row>
    <row r="8" spans="1:10" ht="9.75" customHeight="1">
      <c r="A8" s="765" t="s">
        <v>1078</v>
      </c>
      <c r="B8" s="763"/>
      <c r="C8" s="763"/>
      <c r="D8" s="763"/>
      <c r="E8" s="763"/>
      <c r="F8" s="763"/>
      <c r="G8" s="763"/>
      <c r="H8" s="763"/>
      <c r="I8" s="763"/>
      <c r="J8" s="764"/>
    </row>
    <row r="9" spans="1:10" ht="9.75" customHeight="1">
      <c r="A9" s="765" t="s">
        <v>1079</v>
      </c>
      <c r="B9" s="763"/>
      <c r="C9" s="763"/>
      <c r="D9" s="763"/>
      <c r="E9" s="763"/>
      <c r="F9" s="763"/>
      <c r="G9" s="763"/>
      <c r="H9" s="763"/>
      <c r="I9" s="763"/>
      <c r="J9" s="764"/>
    </row>
    <row r="10" spans="1:10" ht="9.75" customHeight="1">
      <c r="A10" s="765" t="s">
        <v>1080</v>
      </c>
      <c r="B10" s="763"/>
      <c r="C10" s="763"/>
      <c r="D10" s="763"/>
      <c r="E10" s="763"/>
      <c r="F10" s="763"/>
      <c r="G10" s="763"/>
      <c r="H10" s="763"/>
      <c r="I10" s="763"/>
      <c r="J10" s="764"/>
    </row>
    <row r="11" spans="1:10" ht="9.75" customHeight="1">
      <c r="A11" s="765" t="s">
        <v>1081</v>
      </c>
      <c r="B11" s="763"/>
      <c r="C11" s="763"/>
      <c r="D11" s="763"/>
      <c r="E11" s="763"/>
      <c r="F11" s="763"/>
      <c r="G11" s="763"/>
      <c r="H11" s="763"/>
      <c r="I11" s="763"/>
      <c r="J11" s="764"/>
    </row>
    <row r="12" spans="1:10" ht="9.75" customHeight="1">
      <c r="A12" s="765" t="s">
        <v>1082</v>
      </c>
      <c r="B12" s="763"/>
      <c r="C12" s="763"/>
      <c r="D12" s="763"/>
      <c r="E12" s="763"/>
      <c r="F12" s="763"/>
      <c r="G12" s="763"/>
      <c r="H12" s="763"/>
      <c r="I12" s="763"/>
      <c r="J12" s="764"/>
    </row>
    <row r="13" spans="1:10" ht="9.75" customHeight="1">
      <c r="A13" s="765" t="s">
        <v>1083</v>
      </c>
      <c r="B13" s="763"/>
      <c r="C13" s="763"/>
      <c r="D13" s="763"/>
      <c r="E13" s="763"/>
      <c r="F13" s="763"/>
      <c r="G13" s="763"/>
      <c r="H13" s="763"/>
      <c r="I13" s="763"/>
      <c r="J13" s="764"/>
    </row>
    <row r="14" spans="1:10" ht="9.75" customHeight="1">
      <c r="A14" s="765" t="s">
        <v>1084</v>
      </c>
      <c r="B14" s="763"/>
      <c r="C14" s="763"/>
      <c r="D14" s="763"/>
      <c r="E14" s="763"/>
      <c r="F14" s="763"/>
      <c r="G14" s="763"/>
      <c r="H14" s="763"/>
      <c r="I14" s="763"/>
      <c r="J14" s="764"/>
    </row>
    <row r="15" spans="1:10" ht="9.75" customHeight="1">
      <c r="A15" s="766" t="s">
        <v>102</v>
      </c>
      <c r="B15" s="763"/>
      <c r="C15" s="763"/>
      <c r="D15" s="763"/>
      <c r="E15" s="763"/>
      <c r="F15" s="763"/>
      <c r="G15" s="763"/>
      <c r="H15" s="763"/>
      <c r="I15" s="763"/>
      <c r="J15" s="764"/>
    </row>
    <row r="16" spans="1:10" ht="4.3499999999999996" customHeight="1">
      <c r="A16" s="766"/>
      <c r="B16" s="763"/>
      <c r="C16" s="763"/>
      <c r="D16" s="763"/>
      <c r="E16" s="763"/>
      <c r="F16" s="763"/>
      <c r="G16" s="763"/>
      <c r="H16" s="763"/>
      <c r="I16" s="763"/>
      <c r="J16" s="764"/>
    </row>
    <row r="17" spans="1:10" ht="9.75" customHeight="1">
      <c r="A17" s="761" t="s">
        <v>446</v>
      </c>
      <c r="B17" s="762" t="s">
        <v>103</v>
      </c>
      <c r="C17" s="763"/>
      <c r="D17" s="763"/>
      <c r="E17" s="763"/>
      <c r="F17" s="763"/>
      <c r="G17" s="763"/>
      <c r="H17" s="763"/>
      <c r="I17" s="763"/>
      <c r="J17" s="764"/>
    </row>
    <row r="18" spans="1:10" ht="9.75" customHeight="1">
      <c r="A18" s="766" t="s">
        <v>104</v>
      </c>
      <c r="B18" s="763"/>
      <c r="C18" s="763"/>
      <c r="D18" s="763"/>
      <c r="E18" s="763"/>
      <c r="F18" s="763"/>
      <c r="G18" s="763"/>
      <c r="H18" s="763"/>
      <c r="I18" s="763"/>
      <c r="J18" s="764"/>
    </row>
    <row r="19" spans="1:10" ht="4.3499999999999996" customHeight="1">
      <c r="A19" s="767"/>
      <c r="B19" s="768"/>
      <c r="C19" s="768"/>
      <c r="D19" s="768"/>
      <c r="E19" s="768"/>
      <c r="F19" s="768"/>
      <c r="G19" s="768"/>
      <c r="H19" s="768"/>
      <c r="I19" s="768"/>
      <c r="J19" s="769"/>
    </row>
    <row r="20" spans="1:10" ht="9.75" customHeight="1">
      <c r="A20" s="761" t="s">
        <v>450</v>
      </c>
      <c r="B20" s="762" t="s">
        <v>105</v>
      </c>
      <c r="C20" s="763"/>
      <c r="D20" s="763"/>
      <c r="E20" s="763"/>
      <c r="F20" s="763"/>
      <c r="G20" s="763"/>
      <c r="H20" s="763"/>
      <c r="I20" s="763"/>
      <c r="J20" s="764"/>
    </row>
    <row r="21" spans="1:10" ht="9.75" customHeight="1">
      <c r="A21" s="766" t="s">
        <v>106</v>
      </c>
      <c r="B21" s="763"/>
      <c r="C21" s="763"/>
      <c r="D21" s="763"/>
      <c r="E21" s="763"/>
      <c r="F21" s="763"/>
      <c r="G21" s="763"/>
      <c r="H21" s="763"/>
      <c r="I21" s="763"/>
      <c r="J21" s="764"/>
    </row>
    <row r="22" spans="1:10" ht="4.3499999999999996" customHeight="1">
      <c r="A22" s="766"/>
      <c r="B22" s="763"/>
      <c r="C22" s="763"/>
      <c r="D22" s="763"/>
      <c r="E22" s="763"/>
      <c r="F22" s="763"/>
      <c r="G22" s="763"/>
      <c r="H22" s="763"/>
      <c r="I22" s="763"/>
      <c r="J22" s="764"/>
    </row>
    <row r="23" spans="1:10" ht="9.75" customHeight="1">
      <c r="A23" s="761" t="s">
        <v>457</v>
      </c>
      <c r="B23" s="762" t="s">
        <v>107</v>
      </c>
      <c r="C23" s="763"/>
      <c r="D23" s="763"/>
      <c r="E23" s="763"/>
      <c r="F23" s="763"/>
      <c r="G23" s="763"/>
      <c r="H23" s="763"/>
      <c r="I23" s="763"/>
      <c r="J23" s="764"/>
    </row>
    <row r="24" spans="1:10" ht="9.75" customHeight="1">
      <c r="A24" s="765" t="s">
        <v>108</v>
      </c>
      <c r="B24" s="763"/>
      <c r="C24" s="763"/>
      <c r="D24" s="763"/>
      <c r="E24" s="763"/>
      <c r="F24" s="763"/>
      <c r="G24" s="763"/>
      <c r="H24" s="763"/>
      <c r="I24" s="763"/>
      <c r="J24" s="764"/>
    </row>
    <row r="25" spans="1:10" ht="4.3499999999999996" customHeight="1">
      <c r="A25" s="766"/>
      <c r="B25" s="763"/>
      <c r="C25" s="763"/>
      <c r="D25" s="763"/>
      <c r="E25" s="763"/>
      <c r="F25" s="763"/>
      <c r="G25" s="763"/>
      <c r="H25" s="763"/>
      <c r="I25" s="763"/>
      <c r="J25" s="764"/>
    </row>
    <row r="26" spans="1:10" ht="9.75" customHeight="1">
      <c r="A26" s="761" t="s">
        <v>461</v>
      </c>
      <c r="B26" s="762" t="s">
        <v>109</v>
      </c>
      <c r="C26" s="763"/>
      <c r="D26" s="763"/>
      <c r="E26" s="763"/>
      <c r="F26" s="763"/>
      <c r="G26" s="763"/>
      <c r="H26" s="763"/>
      <c r="I26" s="763"/>
      <c r="J26" s="764"/>
    </row>
    <row r="27" spans="1:10" ht="9.75" customHeight="1">
      <c r="A27" s="765" t="s">
        <v>110</v>
      </c>
      <c r="B27" s="763"/>
      <c r="C27" s="763"/>
      <c r="D27" s="763"/>
      <c r="E27" s="763"/>
      <c r="F27" s="763"/>
      <c r="G27" s="763"/>
      <c r="H27" s="763"/>
      <c r="I27" s="763"/>
      <c r="J27" s="764"/>
    </row>
    <row r="28" spans="1:10" ht="5.0999999999999996" customHeight="1">
      <c r="A28" s="770"/>
      <c r="B28" s="771"/>
      <c r="C28" s="771"/>
      <c r="D28" s="771"/>
      <c r="E28" s="771"/>
      <c r="F28" s="771"/>
      <c r="G28" s="771"/>
      <c r="H28" s="771"/>
      <c r="I28" s="771"/>
      <c r="J28" s="772"/>
    </row>
    <row r="29" spans="1:10" ht="11.25">
      <c r="A29" s="773"/>
      <c r="B29" s="774"/>
      <c r="C29" s="774"/>
      <c r="D29" s="775" t="s">
        <v>111</v>
      </c>
      <c r="E29" s="776"/>
      <c r="F29" s="777"/>
      <c r="G29" s="775" t="s">
        <v>112</v>
      </c>
      <c r="H29" s="776"/>
      <c r="I29" s="777"/>
      <c r="J29" s="778"/>
    </row>
    <row r="30" spans="1:10" ht="11.25">
      <c r="A30" s="779"/>
      <c r="B30" s="780"/>
      <c r="C30" s="780"/>
      <c r="D30" s="775" t="s">
        <v>113</v>
      </c>
      <c r="E30" s="777"/>
      <c r="F30" s="779" t="s">
        <v>114</v>
      </c>
      <c r="G30" s="775" t="s">
        <v>113</v>
      </c>
      <c r="H30" s="777"/>
      <c r="I30" s="779" t="s">
        <v>114</v>
      </c>
      <c r="J30" s="779"/>
    </row>
    <row r="31" spans="1:10" ht="11.25">
      <c r="A31" s="779"/>
      <c r="B31" s="780"/>
      <c r="C31" s="780"/>
      <c r="D31" s="779" t="s">
        <v>115</v>
      </c>
      <c r="E31" s="779" t="s">
        <v>116</v>
      </c>
      <c r="F31" s="779" t="s">
        <v>117</v>
      </c>
      <c r="G31" s="779"/>
      <c r="H31" s="779"/>
      <c r="I31" s="779" t="s">
        <v>117</v>
      </c>
      <c r="J31" s="779"/>
    </row>
    <row r="32" spans="1:10" ht="11.25">
      <c r="A32" s="781" t="s">
        <v>328</v>
      </c>
      <c r="B32" s="782"/>
      <c r="C32" s="780" t="s">
        <v>353</v>
      </c>
      <c r="D32" s="779" t="s">
        <v>118</v>
      </c>
      <c r="E32" s="779" t="s">
        <v>119</v>
      </c>
      <c r="F32" s="779" t="s">
        <v>120</v>
      </c>
      <c r="G32" s="779" t="s">
        <v>118</v>
      </c>
      <c r="H32" s="779" t="s">
        <v>119</v>
      </c>
      <c r="I32" s="779" t="s">
        <v>120</v>
      </c>
      <c r="J32" s="781" t="s">
        <v>328</v>
      </c>
    </row>
    <row r="33" spans="1:10" ht="11.25">
      <c r="A33" s="781" t="s">
        <v>333</v>
      </c>
      <c r="B33" s="782"/>
      <c r="C33" s="780"/>
      <c r="D33" s="779" t="s">
        <v>356</v>
      </c>
      <c r="E33" s="779" t="s">
        <v>356</v>
      </c>
      <c r="F33" s="779" t="s">
        <v>121</v>
      </c>
      <c r="G33" s="779" t="s">
        <v>356</v>
      </c>
      <c r="H33" s="779" t="s">
        <v>356</v>
      </c>
      <c r="I33" s="779" t="s">
        <v>121</v>
      </c>
      <c r="J33" s="781" t="s">
        <v>333</v>
      </c>
    </row>
    <row r="34" spans="1:10" ht="12" thickBot="1">
      <c r="A34" s="783"/>
      <c r="B34" s="784"/>
      <c r="C34" s="785" t="s">
        <v>338</v>
      </c>
      <c r="D34" s="779" t="s">
        <v>339</v>
      </c>
      <c r="E34" s="779" t="s">
        <v>340</v>
      </c>
      <c r="F34" s="2480" t="s">
        <v>341</v>
      </c>
      <c r="G34" s="786" t="s">
        <v>342</v>
      </c>
      <c r="H34" s="786" t="s">
        <v>343</v>
      </c>
      <c r="I34" s="786" t="s">
        <v>201</v>
      </c>
      <c r="J34" s="783"/>
    </row>
    <row r="35" spans="1:10" ht="11.25">
      <c r="A35" s="787"/>
      <c r="B35" s="763"/>
      <c r="C35" s="780" t="s">
        <v>122</v>
      </c>
      <c r="D35" s="788"/>
      <c r="E35" s="788"/>
      <c r="F35" s="789"/>
      <c r="G35" s="790"/>
      <c r="H35" s="791"/>
      <c r="I35" s="787"/>
      <c r="J35" s="787"/>
    </row>
    <row r="36" spans="1:10" ht="11.25">
      <c r="A36" s="786">
        <v>1</v>
      </c>
      <c r="B36" s="792">
        <v>-3</v>
      </c>
      <c r="C36" s="784" t="s">
        <v>1032</v>
      </c>
      <c r="D36" s="793">
        <v>12166305</v>
      </c>
      <c r="E36" s="793">
        <v>12297505</v>
      </c>
      <c r="F36" s="794">
        <v>1.0500000000000001E-2</v>
      </c>
      <c r="G36" s="795"/>
      <c r="H36" s="796"/>
      <c r="I36" s="797"/>
      <c r="J36" s="786">
        <v>1</v>
      </c>
    </row>
    <row r="37" spans="1:10" ht="11.25">
      <c r="A37" s="786">
        <v>2</v>
      </c>
      <c r="B37" s="792">
        <v>-4</v>
      </c>
      <c r="C37" s="784" t="s">
        <v>1033</v>
      </c>
      <c r="D37" s="793">
        <v>71876</v>
      </c>
      <c r="E37" s="793">
        <v>72090</v>
      </c>
      <c r="F37" s="794">
        <v>3.0300000000000001E-2</v>
      </c>
      <c r="G37" s="795"/>
      <c r="H37" s="796"/>
      <c r="I37" s="797"/>
      <c r="J37" s="786">
        <v>2</v>
      </c>
    </row>
    <row r="38" spans="1:10" ht="11.25">
      <c r="A38" s="786">
        <v>3</v>
      </c>
      <c r="B38" s="792">
        <v>-5</v>
      </c>
      <c r="C38" s="784" t="s">
        <v>1034</v>
      </c>
      <c r="D38" s="793">
        <v>616469</v>
      </c>
      <c r="E38" s="793">
        <v>616473</v>
      </c>
      <c r="F38" s="794">
        <v>0.01</v>
      </c>
      <c r="G38" s="795"/>
      <c r="H38" s="796"/>
      <c r="I38" s="797"/>
      <c r="J38" s="786">
        <v>3</v>
      </c>
    </row>
    <row r="39" spans="1:10" ht="11.25">
      <c r="A39" s="786">
        <v>4</v>
      </c>
      <c r="B39" s="792">
        <v>-6</v>
      </c>
      <c r="C39" s="784" t="s">
        <v>1035</v>
      </c>
      <c r="D39" s="793">
        <v>6001131</v>
      </c>
      <c r="E39" s="793">
        <v>6156668</v>
      </c>
      <c r="F39" s="794">
        <v>1.41E-2</v>
      </c>
      <c r="G39" s="795"/>
      <c r="H39" s="796"/>
      <c r="I39" s="797"/>
      <c r="J39" s="786">
        <v>4</v>
      </c>
    </row>
    <row r="40" spans="1:10" ht="11.25">
      <c r="A40" s="786">
        <v>5</v>
      </c>
      <c r="B40" s="792">
        <v>-7</v>
      </c>
      <c r="C40" s="784" t="s">
        <v>1036</v>
      </c>
      <c r="D40" s="793"/>
      <c r="E40" s="793"/>
      <c r="F40" s="794">
        <v>0</v>
      </c>
      <c r="G40" s="795"/>
      <c r="H40" s="796"/>
      <c r="I40" s="797"/>
      <c r="J40" s="786">
        <v>5</v>
      </c>
    </row>
    <row r="41" spans="1:10" ht="11.25">
      <c r="A41" s="786">
        <v>6</v>
      </c>
      <c r="B41" s="792">
        <v>-8</v>
      </c>
      <c r="C41" s="784" t="s">
        <v>1037</v>
      </c>
      <c r="D41" s="793">
        <v>8346972</v>
      </c>
      <c r="E41" s="793">
        <v>8876893</v>
      </c>
      <c r="F41" s="794">
        <v>4.0500000000000001E-2</v>
      </c>
      <c r="G41" s="795" t="s">
        <v>2995</v>
      </c>
      <c r="H41" s="796"/>
      <c r="I41" s="797"/>
      <c r="J41" s="786">
        <v>6</v>
      </c>
    </row>
    <row r="42" spans="1:10" ht="11.25">
      <c r="A42" s="786">
        <v>7</v>
      </c>
      <c r="B42" s="792">
        <v>-9</v>
      </c>
      <c r="C42" s="784" t="s">
        <v>1038</v>
      </c>
      <c r="D42" s="793">
        <v>14842407</v>
      </c>
      <c r="E42" s="793">
        <v>15491634</v>
      </c>
      <c r="F42" s="794">
        <v>2.6100000000000002E-2</v>
      </c>
      <c r="G42" s="795"/>
      <c r="H42" s="796"/>
      <c r="I42" s="797"/>
      <c r="J42" s="786">
        <v>7</v>
      </c>
    </row>
    <row r="43" spans="1:10" ht="11.25">
      <c r="A43" s="786">
        <v>8</v>
      </c>
      <c r="B43" s="792">
        <v>-11</v>
      </c>
      <c r="C43" s="784" t="s">
        <v>1039</v>
      </c>
      <c r="D43" s="793">
        <v>7166563</v>
      </c>
      <c r="E43" s="793">
        <v>7678271</v>
      </c>
      <c r="F43" s="794">
        <v>3.9100000000000003E-2</v>
      </c>
      <c r="G43" s="795" t="s">
        <v>2996</v>
      </c>
      <c r="H43" s="796"/>
      <c r="I43" s="797"/>
      <c r="J43" s="786">
        <v>8</v>
      </c>
    </row>
    <row r="44" spans="1:10" ht="11.25">
      <c r="A44" s="786">
        <v>9</v>
      </c>
      <c r="B44" s="792">
        <v>-13</v>
      </c>
      <c r="C44" s="784" t="s">
        <v>1040</v>
      </c>
      <c r="D44" s="793">
        <v>131677</v>
      </c>
      <c r="E44" s="793">
        <v>134129</v>
      </c>
      <c r="F44" s="794">
        <v>1.47E-2</v>
      </c>
      <c r="G44" s="795"/>
      <c r="H44" s="796"/>
      <c r="I44" s="797"/>
      <c r="J44" s="786">
        <v>9</v>
      </c>
    </row>
    <row r="45" spans="1:10" ht="11.25">
      <c r="A45" s="786">
        <v>10</v>
      </c>
      <c r="B45" s="792">
        <v>-16</v>
      </c>
      <c r="C45" s="784" t="s">
        <v>1041</v>
      </c>
      <c r="D45" s="793">
        <v>729449</v>
      </c>
      <c r="E45" s="793">
        <v>768000</v>
      </c>
      <c r="F45" s="794">
        <v>2.64E-2</v>
      </c>
      <c r="G45" s="795" t="s">
        <v>2997</v>
      </c>
      <c r="H45" s="796"/>
      <c r="I45" s="797"/>
      <c r="J45" s="786">
        <v>10</v>
      </c>
    </row>
    <row r="46" spans="1:10" ht="11.25">
      <c r="A46" s="786">
        <v>11</v>
      </c>
      <c r="B46" s="792">
        <v>-17</v>
      </c>
      <c r="C46" s="784" t="s">
        <v>1042</v>
      </c>
      <c r="D46" s="793">
        <v>54245</v>
      </c>
      <c r="E46" s="793">
        <v>54224</v>
      </c>
      <c r="F46" s="794">
        <v>3.8600000000000002E-2</v>
      </c>
      <c r="G46" s="795"/>
      <c r="H46" s="796"/>
      <c r="I46" s="797"/>
      <c r="J46" s="786">
        <v>11</v>
      </c>
    </row>
    <row r="47" spans="1:10" ht="11.25">
      <c r="A47" s="786">
        <v>12</v>
      </c>
      <c r="B47" s="792">
        <v>-18</v>
      </c>
      <c r="C47" s="784" t="s">
        <v>1043</v>
      </c>
      <c r="D47" s="793">
        <v>10842</v>
      </c>
      <c r="E47" s="793">
        <v>10842</v>
      </c>
      <c r="F47" s="794">
        <v>2.5000000000000001E-2</v>
      </c>
      <c r="G47" s="795" t="s">
        <v>2998</v>
      </c>
      <c r="H47" s="796"/>
      <c r="I47" s="797"/>
      <c r="J47" s="786">
        <v>12</v>
      </c>
    </row>
    <row r="48" spans="1:10" ht="11.25">
      <c r="A48" s="786">
        <v>13</v>
      </c>
      <c r="B48" s="792">
        <v>-19</v>
      </c>
      <c r="C48" s="784" t="s">
        <v>1044</v>
      </c>
      <c r="D48" s="793">
        <v>479371</v>
      </c>
      <c r="E48" s="793">
        <v>496794</v>
      </c>
      <c r="F48" s="794">
        <v>3.39E-2</v>
      </c>
      <c r="G48" s="795"/>
      <c r="H48" s="796"/>
      <c r="I48" s="797"/>
      <c r="J48" s="786">
        <v>13</v>
      </c>
    </row>
    <row r="49" spans="1:10" ht="11.25">
      <c r="A49" s="786">
        <v>14</v>
      </c>
      <c r="B49" s="792">
        <v>-20</v>
      </c>
      <c r="C49" s="784" t="s">
        <v>1045</v>
      </c>
      <c r="D49" s="793">
        <v>829908</v>
      </c>
      <c r="E49" s="793">
        <v>852539</v>
      </c>
      <c r="F49" s="794">
        <v>2.0400000000000001E-2</v>
      </c>
      <c r="G49" s="795"/>
      <c r="H49" s="796"/>
      <c r="I49" s="797"/>
      <c r="J49" s="786">
        <v>14</v>
      </c>
    </row>
    <row r="50" spans="1:10" ht="11.25">
      <c r="A50" s="786">
        <v>15</v>
      </c>
      <c r="B50" s="792">
        <v>-22</v>
      </c>
      <c r="C50" s="784" t="s">
        <v>1046</v>
      </c>
      <c r="D50" s="793"/>
      <c r="E50" s="793"/>
      <c r="F50" s="794">
        <v>0</v>
      </c>
      <c r="G50" s="795"/>
      <c r="H50" s="796"/>
      <c r="I50" s="797"/>
      <c r="J50" s="786">
        <v>15</v>
      </c>
    </row>
    <row r="51" spans="1:10" ht="11.25">
      <c r="A51" s="786">
        <v>16</v>
      </c>
      <c r="B51" s="792">
        <v>-23</v>
      </c>
      <c r="C51" s="784" t="s">
        <v>1047</v>
      </c>
      <c r="D51" s="793">
        <v>16735</v>
      </c>
      <c r="E51" s="793">
        <v>16735</v>
      </c>
      <c r="F51" s="794">
        <v>2.5000000000000001E-2</v>
      </c>
      <c r="G51" s="795"/>
      <c r="H51" s="796"/>
      <c r="I51" s="797"/>
      <c r="J51" s="786">
        <v>16</v>
      </c>
    </row>
    <row r="52" spans="1:10" ht="11.25">
      <c r="A52" s="786">
        <v>17</v>
      </c>
      <c r="B52" s="792">
        <v>-24</v>
      </c>
      <c r="C52" s="784" t="s">
        <v>1048</v>
      </c>
      <c r="D52" s="793">
        <v>105422</v>
      </c>
      <c r="E52" s="793">
        <v>112385</v>
      </c>
      <c r="F52" s="794">
        <v>0.02</v>
      </c>
      <c r="G52" s="795"/>
      <c r="H52" s="796"/>
      <c r="I52" s="797"/>
      <c r="J52" s="786">
        <v>17</v>
      </c>
    </row>
    <row r="53" spans="1:10" ht="11.25">
      <c r="A53" s="786">
        <v>18</v>
      </c>
      <c r="B53" s="792">
        <v>-25</v>
      </c>
      <c r="C53" s="784" t="s">
        <v>1049</v>
      </c>
      <c r="D53" s="793">
        <v>2458594</v>
      </c>
      <c r="E53" s="793">
        <v>2653068</v>
      </c>
      <c r="F53" s="794">
        <v>2.92E-2</v>
      </c>
      <c r="G53" s="795"/>
      <c r="H53" s="796"/>
      <c r="I53" s="797"/>
      <c r="J53" s="786">
        <v>18</v>
      </c>
    </row>
    <row r="54" spans="1:10" ht="11.25">
      <c r="A54" s="786">
        <v>19</v>
      </c>
      <c r="B54" s="792">
        <v>-26</v>
      </c>
      <c r="C54" s="784" t="s">
        <v>1050</v>
      </c>
      <c r="D54" s="793">
        <v>1105289</v>
      </c>
      <c r="E54" s="793">
        <v>1109600</v>
      </c>
      <c r="F54" s="794">
        <v>4.58E-2</v>
      </c>
      <c r="G54" s="795"/>
      <c r="H54" s="796"/>
      <c r="I54" s="797"/>
      <c r="J54" s="786">
        <v>19</v>
      </c>
    </row>
    <row r="55" spans="1:10" ht="11.25">
      <c r="A55" s="786">
        <v>20</v>
      </c>
      <c r="B55" s="792">
        <v>-27</v>
      </c>
      <c r="C55" s="784" t="s">
        <v>1051</v>
      </c>
      <c r="D55" s="793">
        <v>5877119</v>
      </c>
      <c r="E55" s="793">
        <v>6109666</v>
      </c>
      <c r="F55" s="794">
        <v>4.0099999999999997E-2</v>
      </c>
      <c r="G55" s="795"/>
      <c r="H55" s="796"/>
      <c r="I55" s="797"/>
      <c r="J55" s="786">
        <v>20</v>
      </c>
    </row>
    <row r="56" spans="1:10" ht="11.25">
      <c r="A56" s="786">
        <v>21</v>
      </c>
      <c r="B56" s="792">
        <v>-29</v>
      </c>
      <c r="C56" s="784" t="s">
        <v>1052</v>
      </c>
      <c r="D56" s="793">
        <v>2295</v>
      </c>
      <c r="E56" s="793">
        <v>2295</v>
      </c>
      <c r="F56" s="794">
        <v>2.86E-2</v>
      </c>
      <c r="G56" s="795"/>
      <c r="H56" s="796"/>
      <c r="I56" s="797"/>
      <c r="J56" s="786">
        <v>21</v>
      </c>
    </row>
    <row r="57" spans="1:10" ht="11.25">
      <c r="A57" s="786">
        <v>22</v>
      </c>
      <c r="B57" s="792">
        <v>-31</v>
      </c>
      <c r="C57" s="784" t="s">
        <v>1053</v>
      </c>
      <c r="D57" s="793">
        <v>92091</v>
      </c>
      <c r="E57" s="793">
        <v>96425</v>
      </c>
      <c r="F57" s="794">
        <v>2.2499999999999999E-2</v>
      </c>
      <c r="G57" s="795"/>
      <c r="H57" s="796"/>
      <c r="I57" s="797"/>
      <c r="J57" s="786">
        <v>22</v>
      </c>
    </row>
    <row r="58" spans="1:10" ht="11.25">
      <c r="A58" s="786">
        <v>23</v>
      </c>
      <c r="B58" s="792">
        <v>-35</v>
      </c>
      <c r="C58" s="784" t="s">
        <v>1054</v>
      </c>
      <c r="D58" s="793">
        <v>37707</v>
      </c>
      <c r="E58" s="793">
        <v>37636</v>
      </c>
      <c r="F58" s="794">
        <v>2.5000000000000001E-2</v>
      </c>
      <c r="G58" s="795"/>
      <c r="H58" s="796"/>
      <c r="I58" s="797"/>
      <c r="J58" s="786">
        <v>23</v>
      </c>
    </row>
    <row r="59" spans="1:10" ht="11.25">
      <c r="A59" s="786">
        <v>24</v>
      </c>
      <c r="B59" s="792">
        <v>-37</v>
      </c>
      <c r="C59" s="784" t="s">
        <v>1055</v>
      </c>
      <c r="D59" s="793">
        <v>1171853</v>
      </c>
      <c r="E59" s="793">
        <v>1206058</v>
      </c>
      <c r="F59" s="794">
        <v>6.0999999999999999E-2</v>
      </c>
      <c r="G59" s="795"/>
      <c r="H59" s="796"/>
      <c r="I59" s="797"/>
      <c r="J59" s="786">
        <v>24</v>
      </c>
    </row>
    <row r="60" spans="1:10" ht="11.25">
      <c r="A60" s="786">
        <v>25</v>
      </c>
      <c r="B60" s="792">
        <v>-39</v>
      </c>
      <c r="C60" s="784" t="s">
        <v>1056</v>
      </c>
      <c r="D60" s="793">
        <v>927618</v>
      </c>
      <c r="E60" s="793">
        <v>961134</v>
      </c>
      <c r="F60" s="794">
        <v>2.7E-2</v>
      </c>
      <c r="G60" s="795"/>
      <c r="H60" s="796"/>
      <c r="I60" s="797"/>
      <c r="J60" s="786">
        <v>25</v>
      </c>
    </row>
    <row r="61" spans="1:10" ht="11.25">
      <c r="A61" s="786">
        <v>26</v>
      </c>
      <c r="B61" s="792">
        <v>-44</v>
      </c>
      <c r="C61" s="784" t="s">
        <v>1058</v>
      </c>
      <c r="D61" s="793">
        <v>334692</v>
      </c>
      <c r="E61" s="793">
        <v>331848</v>
      </c>
      <c r="F61" s="794">
        <v>2.7199999999999998E-2</v>
      </c>
      <c r="G61" s="795"/>
      <c r="H61" s="796"/>
      <c r="I61" s="797"/>
      <c r="J61" s="786">
        <v>26</v>
      </c>
    </row>
    <row r="62" spans="1:10" ht="11.25">
      <c r="A62" s="786">
        <v>27</v>
      </c>
      <c r="B62" s="792">
        <v>-45</v>
      </c>
      <c r="C62" s="784" t="s">
        <v>1059</v>
      </c>
      <c r="D62" s="793">
        <v>3063</v>
      </c>
      <c r="E62" s="793">
        <v>3063</v>
      </c>
      <c r="F62" s="794">
        <v>4.7600000000000003E-2</v>
      </c>
      <c r="G62" s="795"/>
      <c r="H62" s="796"/>
      <c r="I62" s="797"/>
      <c r="J62" s="786">
        <v>27</v>
      </c>
    </row>
    <row r="63" spans="1:10" ht="11.25">
      <c r="A63" s="786">
        <v>28</v>
      </c>
      <c r="B63" s="792"/>
      <c r="C63" s="784" t="s">
        <v>123</v>
      </c>
      <c r="D63" s="793"/>
      <c r="E63" s="793"/>
      <c r="F63" s="798"/>
      <c r="G63" s="795"/>
      <c r="H63" s="796"/>
      <c r="I63" s="797"/>
      <c r="J63" s="786">
        <v>28</v>
      </c>
    </row>
    <row r="64" spans="1:10" ht="11.25">
      <c r="A64" s="786">
        <v>29</v>
      </c>
      <c r="B64" s="792"/>
      <c r="C64" s="784" t="s">
        <v>124</v>
      </c>
      <c r="D64" s="793"/>
      <c r="E64" s="793"/>
      <c r="F64" s="798"/>
      <c r="G64" s="795"/>
      <c r="H64" s="796"/>
      <c r="I64" s="797"/>
      <c r="J64" s="786">
        <v>29</v>
      </c>
    </row>
    <row r="65" spans="1:10" ht="12" thickBot="1">
      <c r="A65" s="799">
        <v>30</v>
      </c>
      <c r="B65" s="800"/>
      <c r="C65" s="801" t="s">
        <v>125</v>
      </c>
      <c r="D65" s="802">
        <f>SUM(D36:D64)</f>
        <v>63579693</v>
      </c>
      <c r="E65" s="802">
        <f>SUM(E36:E64)</f>
        <v>66145975</v>
      </c>
      <c r="F65" s="803">
        <v>3.0800000000000001E-2</v>
      </c>
      <c r="G65" s="804"/>
      <c r="H65" s="805"/>
      <c r="I65" s="806"/>
      <c r="J65" s="799">
        <v>30</v>
      </c>
    </row>
    <row r="66" spans="1:10" ht="12" thickTop="1">
      <c r="A66" s="787"/>
      <c r="B66" s="807"/>
      <c r="C66" s="780" t="s">
        <v>126</v>
      </c>
      <c r="D66" s="808"/>
      <c r="E66" s="808"/>
      <c r="F66" s="809"/>
      <c r="G66" s="810"/>
      <c r="H66" s="811"/>
      <c r="I66" s="787"/>
      <c r="J66" s="787"/>
    </row>
    <row r="67" spans="1:10" ht="11.25">
      <c r="A67" s="786">
        <v>31</v>
      </c>
      <c r="B67" s="812">
        <v>-52</v>
      </c>
      <c r="C67" s="784" t="s">
        <v>1062</v>
      </c>
      <c r="D67" s="793">
        <v>10626786</v>
      </c>
      <c r="E67" s="793">
        <v>9995363</v>
      </c>
      <c r="F67" s="794">
        <v>4.8399999999999999E-2</v>
      </c>
      <c r="G67" s="795"/>
      <c r="H67" s="813"/>
      <c r="I67" s="783"/>
      <c r="J67" s="786">
        <v>31</v>
      </c>
    </row>
    <row r="68" spans="1:10" ht="11.25">
      <c r="A68" s="786">
        <v>32</v>
      </c>
      <c r="B68" s="812">
        <v>-53</v>
      </c>
      <c r="C68" s="784" t="s">
        <v>1063</v>
      </c>
      <c r="D68" s="793">
        <v>2298675</v>
      </c>
      <c r="E68" s="793">
        <v>2257045</v>
      </c>
      <c r="F68" s="794">
        <v>2.53E-2</v>
      </c>
      <c r="G68" s="795"/>
      <c r="H68" s="813"/>
      <c r="I68" s="783"/>
      <c r="J68" s="786">
        <v>32</v>
      </c>
    </row>
    <row r="69" spans="1:10" ht="11.25">
      <c r="A69" s="786">
        <v>33</v>
      </c>
      <c r="B69" s="812">
        <v>-54</v>
      </c>
      <c r="C69" s="784" t="s">
        <v>1064</v>
      </c>
      <c r="D69" s="793"/>
      <c r="E69" s="793"/>
      <c r="F69" s="814"/>
      <c r="G69" s="795"/>
      <c r="H69" s="813"/>
      <c r="I69" s="783"/>
      <c r="J69" s="786">
        <v>33</v>
      </c>
    </row>
    <row r="70" spans="1:10" ht="11.25">
      <c r="A70" s="786">
        <v>34</v>
      </c>
      <c r="B70" s="812">
        <v>-55</v>
      </c>
      <c r="C70" s="815" t="s">
        <v>1065</v>
      </c>
      <c r="D70" s="793">
        <v>7364</v>
      </c>
      <c r="E70" s="793">
        <v>7364</v>
      </c>
      <c r="F70" s="794">
        <v>7.4999999999999997E-2</v>
      </c>
      <c r="G70" s="795"/>
      <c r="H70" s="813"/>
      <c r="I70" s="783"/>
      <c r="J70" s="786">
        <v>34</v>
      </c>
    </row>
    <row r="71" spans="1:10" ht="11.25">
      <c r="A71" s="786">
        <v>35</v>
      </c>
      <c r="B71" s="812">
        <v>-56</v>
      </c>
      <c r="C71" s="784" t="s">
        <v>1066</v>
      </c>
      <c r="D71" s="793"/>
      <c r="E71" s="793"/>
      <c r="F71" s="814"/>
      <c r="G71" s="795"/>
      <c r="H71" s="813"/>
      <c r="I71" s="783"/>
      <c r="J71" s="786">
        <v>35</v>
      </c>
    </row>
    <row r="72" spans="1:10" ht="11.25">
      <c r="A72" s="786">
        <v>36</v>
      </c>
      <c r="B72" s="812">
        <v>-57</v>
      </c>
      <c r="C72" s="784" t="s">
        <v>1067</v>
      </c>
      <c r="D72" s="793">
        <v>740668</v>
      </c>
      <c r="E72" s="793">
        <v>752398</v>
      </c>
      <c r="F72" s="794">
        <v>1.95E-2</v>
      </c>
      <c r="G72" s="795"/>
      <c r="H72" s="813"/>
      <c r="I72" s="783"/>
      <c r="J72" s="786">
        <v>36</v>
      </c>
    </row>
    <row r="73" spans="1:10" ht="11.25">
      <c r="A73" s="786">
        <v>37</v>
      </c>
      <c r="B73" s="812">
        <v>-58</v>
      </c>
      <c r="C73" s="784" t="s">
        <v>1068</v>
      </c>
      <c r="D73" s="793">
        <v>879925</v>
      </c>
      <c r="E73" s="793">
        <v>965859</v>
      </c>
      <c r="F73" s="794">
        <v>7.3999999999999996E-2</v>
      </c>
      <c r="G73" s="795"/>
      <c r="H73" s="813"/>
      <c r="I73" s="783"/>
      <c r="J73" s="786">
        <v>37</v>
      </c>
    </row>
    <row r="74" spans="1:10" ht="11.25">
      <c r="A74" s="786">
        <v>38</v>
      </c>
      <c r="B74" s="812">
        <v>-59</v>
      </c>
      <c r="C74" s="784" t="s">
        <v>127</v>
      </c>
      <c r="D74" s="793">
        <v>1649352</v>
      </c>
      <c r="E74" s="793">
        <v>1729893</v>
      </c>
      <c r="F74" s="816">
        <v>8.5800000000000001E-2</v>
      </c>
      <c r="G74" s="795"/>
      <c r="H74" s="813"/>
      <c r="I74" s="783"/>
      <c r="J74" s="786">
        <v>38</v>
      </c>
    </row>
    <row r="75" spans="1:10" ht="12" thickBot="1">
      <c r="A75" s="799">
        <v>39</v>
      </c>
      <c r="B75" s="800"/>
      <c r="C75" s="801" t="s">
        <v>128</v>
      </c>
      <c r="D75" s="817">
        <f>SUM(D67:D74)</f>
        <v>16202770</v>
      </c>
      <c r="E75" s="817">
        <f>SUM(E67:E74)</f>
        <v>15707922</v>
      </c>
      <c r="F75" s="818">
        <v>4.8899999999999999E-2</v>
      </c>
      <c r="G75" s="804"/>
      <c r="H75" s="819"/>
      <c r="I75" s="820"/>
      <c r="J75" s="799">
        <v>39</v>
      </c>
    </row>
    <row r="76" spans="1:10" ht="12.75" thickTop="1" thickBot="1">
      <c r="A76" s="821">
        <v>40</v>
      </c>
      <c r="B76" s="822"/>
      <c r="C76" s="823" t="s">
        <v>1074</v>
      </c>
      <c r="D76" s="824">
        <f>SUM(D65,D75)</f>
        <v>79782463</v>
      </c>
      <c r="E76" s="824">
        <f>SUM(E65,E75)</f>
        <v>81853897</v>
      </c>
      <c r="F76" s="2481" t="s">
        <v>717</v>
      </c>
      <c r="G76" s="825"/>
      <c r="H76" s="826"/>
      <c r="I76" s="821" t="s">
        <v>129</v>
      </c>
      <c r="J76" s="821">
        <v>40</v>
      </c>
    </row>
    <row r="77" spans="1:10" ht="11.25">
      <c r="A77" s="827"/>
      <c r="B77" s="828"/>
      <c r="C77" s="828"/>
      <c r="D77" s="829"/>
      <c r="E77" s="829"/>
      <c r="F77" s="830"/>
      <c r="G77" s="828"/>
      <c r="H77" s="828"/>
      <c r="I77" s="830"/>
      <c r="J77" s="831"/>
    </row>
    <row r="78" spans="1:10" ht="11.25">
      <c r="A78" s="2427"/>
      <c r="B78" s="763"/>
      <c r="C78" s="830"/>
      <c r="D78" s="829"/>
      <c r="E78" s="829"/>
      <c r="F78" s="830"/>
      <c r="G78" s="828"/>
      <c r="H78" s="828"/>
      <c r="I78" s="830"/>
      <c r="J78" s="831"/>
    </row>
    <row r="79" spans="1:10" s="1790" customFormat="1" ht="11.25">
      <c r="A79" s="2134"/>
      <c r="B79" s="2135"/>
      <c r="C79" s="2136"/>
      <c r="D79" s="2136"/>
      <c r="E79" s="2136"/>
      <c r="F79" s="2136"/>
      <c r="G79" s="2136"/>
      <c r="H79" s="2136"/>
      <c r="I79" s="2136"/>
      <c r="J79" s="2133" t="s">
        <v>1409</v>
      </c>
    </row>
  </sheetData>
  <printOptions horizontalCentered="1" verticalCentered="1"/>
  <pageMargins left="0.7" right="0.7" top="0.75" bottom="0.75" header="0.3" footer="0.3"/>
  <pageSetup scale="92" fitToWidth="0" fitToHeight="0" orientation="portrait" r:id="rId1"/>
  <headerFooter alignWithMargins="0"/>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dimension ref="A1:A53"/>
  <sheetViews>
    <sheetView showGridLines="0" view="pageBreakPreview" zoomScaleNormal="100" zoomScaleSheetLayoutView="100" workbookViewId="0">
      <selection activeCell="A69" sqref="A69"/>
    </sheetView>
  </sheetViews>
  <sheetFormatPr defaultColWidth="9.1640625" defaultRowHeight="12.75"/>
  <cols>
    <col min="1" max="1" width="145.6640625" style="2635" customWidth="1"/>
    <col min="2" max="3" width="9.6640625" style="110" customWidth="1"/>
    <col min="4" max="11" width="9.1640625" style="110" customWidth="1"/>
    <col min="12" max="12" width="3.6640625" style="110" customWidth="1"/>
    <col min="13" max="13" width="2.5" style="110" customWidth="1"/>
    <col min="14" max="16384" width="9.1640625" style="110"/>
  </cols>
  <sheetData>
    <row r="1" spans="1:1">
      <c r="A1" s="2632" t="s">
        <v>770</v>
      </c>
    </row>
    <row r="2" spans="1:1" ht="24" customHeight="1">
      <c r="A2" s="2633"/>
    </row>
    <row r="3" spans="1:1">
      <c r="A3" s="2633" t="s">
        <v>771</v>
      </c>
    </row>
    <row r="4" spans="1:1">
      <c r="A4" s="2633" t="s">
        <v>772</v>
      </c>
    </row>
    <row r="5" spans="1:1">
      <c r="A5" s="2633" t="s">
        <v>2162</v>
      </c>
    </row>
    <row r="6" spans="1:1">
      <c r="A6" s="2633" t="s">
        <v>773</v>
      </c>
    </row>
    <row r="7" spans="1:1">
      <c r="A7" s="2633" t="s">
        <v>774</v>
      </c>
    </row>
    <row r="8" spans="1:1" ht="12" customHeight="1">
      <c r="A8" s="2633"/>
    </row>
    <row r="9" spans="1:1">
      <c r="A9" s="2633" t="s">
        <v>775</v>
      </c>
    </row>
    <row r="10" spans="1:1">
      <c r="A10" s="2633" t="s">
        <v>776</v>
      </c>
    </row>
    <row r="11" spans="1:1" ht="12" customHeight="1">
      <c r="A11" s="2633"/>
    </row>
    <row r="12" spans="1:1">
      <c r="A12" s="2633" t="s">
        <v>777</v>
      </c>
    </row>
    <row r="13" spans="1:1">
      <c r="A13" s="2633" t="s">
        <v>778</v>
      </c>
    </row>
    <row r="14" spans="1:1" ht="12" customHeight="1">
      <c r="A14" s="2633"/>
    </row>
    <row r="15" spans="1:1">
      <c r="A15" s="2633" t="s">
        <v>779</v>
      </c>
    </row>
    <row r="16" spans="1:1">
      <c r="A16" s="2633" t="s">
        <v>3230</v>
      </c>
    </row>
    <row r="17" spans="1:1">
      <c r="A17" s="2633"/>
    </row>
    <row r="18" spans="1:1">
      <c r="A18" s="2633" t="s">
        <v>780</v>
      </c>
    </row>
    <row r="19" spans="1:1">
      <c r="A19" s="2633" t="s">
        <v>781</v>
      </c>
    </row>
    <row r="20" spans="1:1">
      <c r="A20" s="2633" t="s">
        <v>782</v>
      </c>
    </row>
    <row r="21" spans="1:1">
      <c r="A21" s="2633" t="s">
        <v>783</v>
      </c>
    </row>
    <row r="22" spans="1:1">
      <c r="A22" s="2633" t="s">
        <v>784</v>
      </c>
    </row>
    <row r="23" spans="1:1" ht="12" customHeight="1">
      <c r="A23" s="2633"/>
    </row>
    <row r="24" spans="1:1">
      <c r="A24" s="2633" t="s">
        <v>785</v>
      </c>
    </row>
    <row r="25" spans="1:1">
      <c r="A25" s="2633" t="s">
        <v>786</v>
      </c>
    </row>
    <row r="26" spans="1:1" ht="12" customHeight="1">
      <c r="A26" s="2633"/>
    </row>
    <row r="27" spans="1:1">
      <c r="A27" s="2633" t="s">
        <v>787</v>
      </c>
    </row>
    <row r="28" spans="1:1" ht="12" customHeight="1">
      <c r="A28" s="2633"/>
    </row>
    <row r="29" spans="1:1">
      <c r="A29" s="2633" t="s">
        <v>788</v>
      </c>
    </row>
    <row r="30" spans="1:1" ht="12" customHeight="1">
      <c r="A30" s="2633"/>
    </row>
    <row r="31" spans="1:1">
      <c r="A31" s="2633" t="s">
        <v>789</v>
      </c>
    </row>
    <row r="32" spans="1:1">
      <c r="A32" s="2633"/>
    </row>
    <row r="33" spans="1:1">
      <c r="A33" s="2633" t="s">
        <v>790</v>
      </c>
    </row>
    <row r="34" spans="1:1">
      <c r="A34" s="2633" t="s">
        <v>791</v>
      </c>
    </row>
    <row r="35" spans="1:1">
      <c r="A35" s="2633" t="s">
        <v>792</v>
      </c>
    </row>
    <row r="36" spans="1:1" ht="12" customHeight="1">
      <c r="A36" s="2633"/>
    </row>
    <row r="37" spans="1:1">
      <c r="A37" s="2633" t="s">
        <v>158</v>
      </c>
    </row>
    <row r="38" spans="1:1">
      <c r="A38" s="2633" t="s">
        <v>159</v>
      </c>
    </row>
    <row r="39" spans="1:1" ht="12" customHeight="1">
      <c r="A39" s="2633"/>
    </row>
    <row r="40" spans="1:1">
      <c r="A40" s="2633" t="s">
        <v>160</v>
      </c>
    </row>
    <row r="41" spans="1:1">
      <c r="A41" s="2633" t="s">
        <v>161</v>
      </c>
    </row>
    <row r="42" spans="1:1" ht="12" customHeight="1">
      <c r="A42" s="2633"/>
    </row>
    <row r="43" spans="1:1">
      <c r="A43" s="2633" t="s">
        <v>3251</v>
      </c>
    </row>
    <row r="44" spans="1:1">
      <c r="A44" s="2633" t="s">
        <v>162</v>
      </c>
    </row>
    <row r="45" spans="1:1" ht="12" customHeight="1">
      <c r="A45" s="2633"/>
    </row>
    <row r="46" spans="1:1">
      <c r="A46" s="2633" t="s">
        <v>163</v>
      </c>
    </row>
    <row r="47" spans="1:1">
      <c r="A47" s="2633" t="s">
        <v>164</v>
      </c>
    </row>
    <row r="48" spans="1:1">
      <c r="A48" s="2633" t="s">
        <v>165</v>
      </c>
    </row>
    <row r="49" spans="1:1">
      <c r="A49" s="2633"/>
    </row>
    <row r="50" spans="1:1">
      <c r="A50" s="2633" t="s">
        <v>166</v>
      </c>
    </row>
    <row r="51" spans="1:1">
      <c r="A51" s="2633" t="s">
        <v>167</v>
      </c>
    </row>
    <row r="52" spans="1:1">
      <c r="A52" s="2633"/>
    </row>
    <row r="53" spans="1:1" s="2631" customFormat="1" ht="41.45" customHeight="1">
      <c r="A53" s="2634" t="s">
        <v>168</v>
      </c>
    </row>
  </sheetData>
  <phoneticPr fontId="0" type="noConversion"/>
  <pageMargins left="0.7" right="0.7" top="0.75" bottom="0.75" header="0.3" footer="0.3"/>
  <pageSetup orientation="portrait" r:id="rId1"/>
  <headerFooter alignWithMargins="0"/>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72"/>
  <sheetViews>
    <sheetView showGridLines="0" view="pageBreakPreview" topLeftCell="A21" zoomScaleNormal="120" zoomScaleSheetLayoutView="100" workbookViewId="0">
      <selection activeCell="J69" sqref="J69"/>
    </sheetView>
  </sheetViews>
  <sheetFormatPr defaultColWidth="8.6640625" defaultRowHeight="9"/>
  <cols>
    <col min="1" max="1" width="5.1640625" style="1793" customWidth="1"/>
    <col min="2" max="2" width="5.5" style="1793" customWidth="1"/>
    <col min="3" max="3" width="5.1640625" style="1793" customWidth="1"/>
    <col min="4" max="4" width="25.6640625" style="1793" customWidth="1"/>
    <col min="5" max="9" width="11.5" style="1793" customWidth="1"/>
    <col min="10" max="10" width="12" style="1793" customWidth="1"/>
    <col min="11" max="11" width="3.6640625" style="1793" customWidth="1"/>
    <col min="12" max="12" width="15.6640625" style="1792" bestFit="1" customWidth="1"/>
    <col min="13" max="16384" width="8.6640625" style="1792"/>
  </cols>
  <sheetData>
    <row r="1" spans="1:11" s="1797" customFormat="1" ht="11.25">
      <c r="A1" s="2142" t="s">
        <v>3253</v>
      </c>
      <c r="B1" s="2143"/>
      <c r="C1" s="2143"/>
      <c r="D1" s="2143"/>
      <c r="E1" s="2143"/>
      <c r="F1" s="2143"/>
      <c r="G1" s="2143"/>
      <c r="H1" s="2143"/>
      <c r="I1" s="2143"/>
      <c r="J1" s="2143"/>
      <c r="K1" s="2144">
        <v>35</v>
      </c>
    </row>
    <row r="2" spans="1:11" s="1798" customFormat="1" ht="13.35" customHeight="1">
      <c r="A2" s="2138" t="s">
        <v>520</v>
      </c>
      <c r="B2" s="2139"/>
      <c r="C2" s="2139"/>
      <c r="D2" s="2140"/>
      <c r="E2" s="2140"/>
      <c r="F2" s="2140"/>
      <c r="G2" s="2140"/>
      <c r="H2" s="2140"/>
      <c r="I2" s="2140"/>
      <c r="J2" s="2140"/>
      <c r="K2" s="2141"/>
    </row>
    <row r="3" spans="1:11" ht="11.25">
      <c r="A3" s="2426" t="s">
        <v>351</v>
      </c>
      <c r="B3" s="834"/>
      <c r="C3" s="834"/>
      <c r="D3" s="834"/>
      <c r="E3" s="834"/>
      <c r="F3" s="834"/>
      <c r="G3" s="834"/>
      <c r="H3" s="834"/>
      <c r="I3" s="834"/>
      <c r="J3" s="834"/>
      <c r="K3" s="835"/>
    </row>
    <row r="4" spans="1:11">
      <c r="A4" s="836"/>
      <c r="B4" s="837"/>
      <c r="C4" s="837"/>
      <c r="D4" s="838"/>
      <c r="E4" s="838"/>
      <c r="F4" s="838"/>
      <c r="G4" s="838"/>
      <c r="H4" s="838"/>
      <c r="I4" s="838"/>
      <c r="J4" s="838"/>
      <c r="K4" s="839"/>
    </row>
    <row r="5" spans="1:11">
      <c r="A5" s="840" t="s">
        <v>440</v>
      </c>
      <c r="B5" s="841" t="s">
        <v>2999</v>
      </c>
      <c r="C5" s="842"/>
      <c r="D5" s="843"/>
      <c r="E5" s="843"/>
      <c r="F5" s="843"/>
      <c r="G5" s="843"/>
      <c r="H5" s="843"/>
      <c r="I5" s="843"/>
      <c r="J5" s="843"/>
      <c r="K5" s="844"/>
    </row>
    <row r="6" spans="1:11">
      <c r="A6" s="845" t="s">
        <v>3000</v>
      </c>
      <c r="B6" s="842"/>
      <c r="C6" s="842"/>
      <c r="D6" s="843"/>
      <c r="E6" s="843"/>
      <c r="F6" s="843"/>
      <c r="G6" s="843"/>
      <c r="H6" s="843"/>
      <c r="I6" s="843"/>
      <c r="J6" s="843"/>
      <c r="K6" s="844"/>
    </row>
    <row r="7" spans="1:11">
      <c r="A7" s="845" t="s">
        <v>3001</v>
      </c>
      <c r="B7" s="842"/>
      <c r="C7" s="842"/>
      <c r="D7" s="843"/>
      <c r="E7" s="843"/>
      <c r="F7" s="843"/>
      <c r="G7" s="843"/>
      <c r="H7" s="843"/>
      <c r="I7" s="843"/>
      <c r="J7" s="843"/>
      <c r="K7" s="844"/>
    </row>
    <row r="8" spans="1:11">
      <c r="A8" s="845" t="s">
        <v>524</v>
      </c>
      <c r="B8" s="842"/>
      <c r="C8" s="842"/>
      <c r="D8" s="843"/>
      <c r="E8" s="843"/>
      <c r="F8" s="843"/>
      <c r="G8" s="843"/>
      <c r="H8" s="843"/>
      <c r="I8" s="843"/>
      <c r="J8" s="843"/>
      <c r="K8" s="844"/>
    </row>
    <row r="9" spans="1:11">
      <c r="A9" s="845" t="s">
        <v>2615</v>
      </c>
      <c r="B9" s="842"/>
      <c r="C9" s="842"/>
      <c r="D9" s="843"/>
      <c r="E9" s="843"/>
      <c r="F9" s="843"/>
      <c r="G9" s="843"/>
      <c r="H9" s="843"/>
      <c r="I9" s="843"/>
      <c r="J9" s="843"/>
      <c r="K9" s="844"/>
    </row>
    <row r="10" spans="1:11">
      <c r="A10" s="840"/>
      <c r="B10" s="842"/>
      <c r="C10" s="842"/>
      <c r="D10" s="843"/>
      <c r="E10" s="843"/>
      <c r="F10" s="843"/>
      <c r="G10" s="843"/>
      <c r="H10" s="843"/>
      <c r="I10" s="843"/>
      <c r="J10" s="843"/>
      <c r="K10" s="844"/>
    </row>
    <row r="11" spans="1:11">
      <c r="A11" s="840" t="s">
        <v>446</v>
      </c>
      <c r="B11" s="841" t="s">
        <v>3002</v>
      </c>
      <c r="C11" s="842"/>
      <c r="D11" s="843"/>
      <c r="E11" s="843"/>
      <c r="F11" s="843"/>
      <c r="G11" s="843"/>
      <c r="H11" s="843"/>
      <c r="I11" s="843"/>
      <c r="J11" s="843"/>
      <c r="K11" s="844"/>
    </row>
    <row r="12" spans="1:11">
      <c r="A12" s="840"/>
      <c r="B12" s="842"/>
      <c r="C12" s="842"/>
      <c r="D12" s="843"/>
      <c r="E12" s="843"/>
      <c r="F12" s="843"/>
      <c r="G12" s="843"/>
      <c r="H12" s="843"/>
      <c r="I12" s="843"/>
      <c r="J12" s="843"/>
      <c r="K12" s="844"/>
    </row>
    <row r="13" spans="1:11">
      <c r="A13" s="840" t="s">
        <v>450</v>
      </c>
      <c r="B13" s="841" t="s">
        <v>3003</v>
      </c>
      <c r="C13" s="842"/>
      <c r="D13" s="843"/>
      <c r="E13" s="843"/>
      <c r="F13" s="843"/>
      <c r="G13" s="843"/>
      <c r="H13" s="843"/>
      <c r="I13" s="843"/>
      <c r="J13" s="843"/>
      <c r="K13" s="844"/>
    </row>
    <row r="14" spans="1:11">
      <c r="A14" s="840"/>
      <c r="B14" s="842"/>
      <c r="C14" s="842"/>
      <c r="D14" s="843"/>
      <c r="E14" s="843"/>
      <c r="F14" s="843"/>
      <c r="G14" s="843"/>
      <c r="H14" s="843"/>
      <c r="I14" s="843"/>
      <c r="J14" s="843"/>
      <c r="K14" s="844"/>
    </row>
    <row r="15" spans="1:11">
      <c r="A15" s="840" t="s">
        <v>457</v>
      </c>
      <c r="B15" s="841" t="s">
        <v>3004</v>
      </c>
      <c r="C15" s="842"/>
      <c r="D15" s="843"/>
      <c r="E15" s="843"/>
      <c r="F15" s="843"/>
      <c r="G15" s="843"/>
      <c r="H15" s="843"/>
      <c r="I15" s="843"/>
      <c r="J15" s="843"/>
      <c r="K15" s="844"/>
    </row>
    <row r="16" spans="1:11">
      <c r="A16" s="846" t="s">
        <v>528</v>
      </c>
      <c r="B16" s="842"/>
      <c r="C16" s="842"/>
      <c r="D16" s="843"/>
      <c r="E16" s="843"/>
      <c r="F16" s="843"/>
      <c r="G16" s="843"/>
      <c r="H16" s="843"/>
      <c r="I16" s="843"/>
      <c r="J16" s="843"/>
      <c r="K16" s="844"/>
    </row>
    <row r="17" spans="1:11">
      <c r="A17" s="840"/>
      <c r="B17" s="842"/>
      <c r="C17" s="842"/>
      <c r="D17" s="843"/>
      <c r="E17" s="843"/>
      <c r="F17" s="843"/>
      <c r="G17" s="843"/>
      <c r="H17" s="843"/>
      <c r="I17" s="843"/>
      <c r="J17" s="843"/>
      <c r="K17" s="844"/>
    </row>
    <row r="18" spans="1:11">
      <c r="A18" s="840" t="s">
        <v>461</v>
      </c>
      <c r="B18" s="841" t="s">
        <v>3005</v>
      </c>
      <c r="C18" s="842"/>
      <c r="D18" s="843"/>
      <c r="E18" s="843"/>
      <c r="F18" s="843"/>
      <c r="G18" s="843"/>
      <c r="H18" s="843"/>
      <c r="I18" s="843"/>
      <c r="J18" s="843"/>
      <c r="K18" s="844"/>
    </row>
    <row r="19" spans="1:11">
      <c r="A19" s="840"/>
      <c r="B19" s="841"/>
      <c r="C19" s="842"/>
      <c r="D19" s="843"/>
      <c r="E19" s="843"/>
      <c r="F19" s="843"/>
      <c r="G19" s="843"/>
      <c r="H19" s="843"/>
      <c r="I19" s="843"/>
      <c r="J19" s="843"/>
      <c r="K19" s="844"/>
    </row>
    <row r="20" spans="1:11">
      <c r="A20" s="847"/>
      <c r="B20" s="848"/>
      <c r="C20" s="837"/>
      <c r="D20" s="839"/>
      <c r="E20" s="849"/>
      <c r="F20" s="2879" t="s">
        <v>530</v>
      </c>
      <c r="G20" s="2880"/>
      <c r="H20" s="2879" t="s">
        <v>531</v>
      </c>
      <c r="I20" s="2880"/>
      <c r="J20" s="850"/>
      <c r="K20" s="851"/>
    </row>
    <row r="21" spans="1:11">
      <c r="A21" s="852"/>
      <c r="B21" s="853"/>
      <c r="C21" s="842"/>
      <c r="D21" s="844"/>
      <c r="E21" s="854" t="s">
        <v>415</v>
      </c>
      <c r="F21" s="2881" t="s">
        <v>532</v>
      </c>
      <c r="G21" s="2882"/>
      <c r="H21" s="2881" t="s">
        <v>532</v>
      </c>
      <c r="I21" s="2882"/>
      <c r="J21" s="855" t="s">
        <v>415</v>
      </c>
      <c r="K21" s="854"/>
    </row>
    <row r="22" spans="1:11">
      <c r="A22" s="852" t="s">
        <v>328</v>
      </c>
      <c r="B22" s="853" t="s">
        <v>352</v>
      </c>
      <c r="C22" s="842"/>
      <c r="D22" s="844"/>
      <c r="E22" s="854" t="s">
        <v>533</v>
      </c>
      <c r="F22" s="854" t="s">
        <v>534</v>
      </c>
      <c r="G22" s="854"/>
      <c r="H22" s="854"/>
      <c r="I22" s="854"/>
      <c r="J22" s="855" t="s">
        <v>983</v>
      </c>
      <c r="K22" s="854" t="s">
        <v>328</v>
      </c>
    </row>
    <row r="23" spans="1:11">
      <c r="A23" s="852" t="s">
        <v>333</v>
      </c>
      <c r="B23" s="853" t="s">
        <v>355</v>
      </c>
      <c r="C23" s="842"/>
      <c r="D23" s="856" t="s">
        <v>353</v>
      </c>
      <c r="E23" s="854" t="s">
        <v>980</v>
      </c>
      <c r="F23" s="854" t="s">
        <v>535</v>
      </c>
      <c r="G23" s="854" t="s">
        <v>536</v>
      </c>
      <c r="H23" s="854" t="s">
        <v>537</v>
      </c>
      <c r="I23" s="854" t="s">
        <v>536</v>
      </c>
      <c r="J23" s="855" t="s">
        <v>538</v>
      </c>
      <c r="K23" s="854" t="s">
        <v>333</v>
      </c>
    </row>
    <row r="24" spans="1:11">
      <c r="A24" s="857"/>
      <c r="B24" s="857"/>
      <c r="C24" s="843"/>
      <c r="D24" s="844"/>
      <c r="E24" s="854" t="s">
        <v>356</v>
      </c>
      <c r="F24" s="854" t="s">
        <v>756</v>
      </c>
      <c r="G24" s="854" t="s">
        <v>539</v>
      </c>
      <c r="H24" s="854"/>
      <c r="I24" s="854" t="s">
        <v>540</v>
      </c>
      <c r="J24" s="855" t="s">
        <v>541</v>
      </c>
      <c r="K24" s="858"/>
    </row>
    <row r="25" spans="1:11" ht="9.75" thickBot="1">
      <c r="A25" s="859"/>
      <c r="B25" s="860"/>
      <c r="C25" s="861"/>
      <c r="D25" s="862" t="s">
        <v>338</v>
      </c>
      <c r="E25" s="854" t="s">
        <v>339</v>
      </c>
      <c r="F25" s="854" t="s">
        <v>340</v>
      </c>
      <c r="G25" s="854" t="s">
        <v>341</v>
      </c>
      <c r="H25" s="854" t="s">
        <v>342</v>
      </c>
      <c r="I25" s="854" t="s">
        <v>343</v>
      </c>
      <c r="J25" s="854" t="s">
        <v>201</v>
      </c>
      <c r="K25" s="860"/>
    </row>
    <row r="26" spans="1:11" ht="10.35" customHeight="1">
      <c r="A26" s="858"/>
      <c r="B26" s="863"/>
      <c r="D26" s="864" t="s">
        <v>122</v>
      </c>
      <c r="E26" s="865"/>
      <c r="F26" s="866"/>
      <c r="G26" s="867"/>
      <c r="H26" s="867"/>
      <c r="I26" s="867"/>
      <c r="J26" s="868"/>
      <c r="K26" s="844"/>
    </row>
    <row r="27" spans="1:11" ht="10.5" customHeight="1">
      <c r="A27" s="869">
        <v>1</v>
      </c>
      <c r="B27" s="870">
        <v>3</v>
      </c>
      <c r="C27" s="871">
        <v>-3</v>
      </c>
      <c r="D27" s="872" t="s">
        <v>1032</v>
      </c>
      <c r="E27" s="873">
        <v>1577924</v>
      </c>
      <c r="F27" s="874">
        <v>128934</v>
      </c>
      <c r="G27" s="874"/>
      <c r="H27" s="874">
        <v>5759</v>
      </c>
      <c r="I27" s="874"/>
      <c r="J27" s="875">
        <f>SUM(E27:G27)-SUM(H27:I27)</f>
        <v>1701099</v>
      </c>
      <c r="K27" s="1789">
        <v>1</v>
      </c>
    </row>
    <row r="28" spans="1:11" ht="10.5" customHeight="1">
      <c r="A28" s="869">
        <v>2</v>
      </c>
      <c r="B28" s="870">
        <v>4</v>
      </c>
      <c r="C28" s="871">
        <f t="shared" ref="C28:C33" si="0">C27-1</f>
        <v>-4</v>
      </c>
      <c r="D28" s="872" t="s">
        <v>1033</v>
      </c>
      <c r="E28" s="873">
        <v>18301</v>
      </c>
      <c r="F28" s="874">
        <v>2534</v>
      </c>
      <c r="G28" s="874"/>
      <c r="H28" s="874">
        <v>-19</v>
      </c>
      <c r="I28" s="874"/>
      <c r="J28" s="875">
        <f t="shared" ref="J28:J30" si="1">SUM(E28:G28)-SUM(H28:I28)</f>
        <v>20854</v>
      </c>
      <c r="K28" s="1789">
        <v>2</v>
      </c>
    </row>
    <row r="29" spans="1:11" ht="10.5" customHeight="1">
      <c r="A29" s="869">
        <v>3</v>
      </c>
      <c r="B29" s="870">
        <v>5</v>
      </c>
      <c r="C29" s="871">
        <f t="shared" si="0"/>
        <v>-5</v>
      </c>
      <c r="D29" s="872" t="s">
        <v>1034</v>
      </c>
      <c r="E29" s="873">
        <v>123863</v>
      </c>
      <c r="F29" s="874">
        <v>9940</v>
      </c>
      <c r="G29" s="874"/>
      <c r="H29" s="874">
        <v>-4</v>
      </c>
      <c r="I29" s="874"/>
      <c r="J29" s="875">
        <f t="shared" si="1"/>
        <v>133807</v>
      </c>
      <c r="K29" s="1789">
        <v>3</v>
      </c>
    </row>
    <row r="30" spans="1:11" ht="10.5" customHeight="1">
      <c r="A30" s="869">
        <v>4</v>
      </c>
      <c r="B30" s="870">
        <v>6</v>
      </c>
      <c r="C30" s="871">
        <f t="shared" si="0"/>
        <v>-6</v>
      </c>
      <c r="D30" s="872" t="s">
        <v>1035</v>
      </c>
      <c r="E30" s="873">
        <v>963800</v>
      </c>
      <c r="F30" s="874">
        <v>101288</v>
      </c>
      <c r="G30" s="874"/>
      <c r="H30" s="874">
        <v>5014</v>
      </c>
      <c r="I30" s="874"/>
      <c r="J30" s="875">
        <f t="shared" si="1"/>
        <v>1060074</v>
      </c>
      <c r="K30" s="1789">
        <v>4</v>
      </c>
    </row>
    <row r="31" spans="1:11" ht="10.5" customHeight="1">
      <c r="A31" s="869">
        <v>5</v>
      </c>
      <c r="B31" s="870">
        <v>7</v>
      </c>
      <c r="C31" s="871">
        <f t="shared" si="0"/>
        <v>-7</v>
      </c>
      <c r="D31" s="872" t="s">
        <v>1036</v>
      </c>
      <c r="E31" s="873"/>
      <c r="F31" s="874"/>
      <c r="G31" s="874"/>
      <c r="H31" s="874"/>
      <c r="I31" s="874"/>
      <c r="J31" s="875"/>
      <c r="K31" s="1789">
        <v>5</v>
      </c>
    </row>
    <row r="32" spans="1:11" ht="10.5" customHeight="1">
      <c r="A32" s="869">
        <v>6</v>
      </c>
      <c r="B32" s="870">
        <v>8</v>
      </c>
      <c r="C32" s="871">
        <f t="shared" si="0"/>
        <v>-8</v>
      </c>
      <c r="D32" s="872" t="s">
        <v>1037</v>
      </c>
      <c r="E32" s="873">
        <v>1758171</v>
      </c>
      <c r="F32" s="874">
        <v>423297</v>
      </c>
      <c r="G32" s="874">
        <v>2196</v>
      </c>
      <c r="H32" s="874">
        <v>89629</v>
      </c>
      <c r="I32" s="874"/>
      <c r="J32" s="875">
        <f t="shared" ref="J32:J40" si="2">SUM(E32:G32)-SUM(H32:I32)</f>
        <v>2094035</v>
      </c>
      <c r="K32" s="1789">
        <v>6</v>
      </c>
    </row>
    <row r="33" spans="1:11" ht="10.5" customHeight="1">
      <c r="A33" s="869">
        <v>7</v>
      </c>
      <c r="B33" s="870">
        <v>9</v>
      </c>
      <c r="C33" s="871">
        <f t="shared" si="0"/>
        <v>-9</v>
      </c>
      <c r="D33" s="872" t="s">
        <v>1038</v>
      </c>
      <c r="E33" s="873">
        <v>2629202</v>
      </c>
      <c r="F33" s="874">
        <v>407360</v>
      </c>
      <c r="G33" s="874">
        <v>2749</v>
      </c>
      <c r="H33" s="874">
        <v>72637</v>
      </c>
      <c r="I33" s="874"/>
      <c r="J33" s="875">
        <f t="shared" si="2"/>
        <v>2966674</v>
      </c>
      <c r="K33" s="1789">
        <v>7</v>
      </c>
    </row>
    <row r="34" spans="1:11" ht="10.5" customHeight="1">
      <c r="A34" s="869">
        <v>8</v>
      </c>
      <c r="B34" s="870">
        <v>11</v>
      </c>
      <c r="C34" s="871">
        <v>-11</v>
      </c>
      <c r="D34" s="872" t="s">
        <v>1039</v>
      </c>
      <c r="E34" s="873">
        <v>856308</v>
      </c>
      <c r="F34" s="874">
        <v>334319</v>
      </c>
      <c r="G34" s="874">
        <v>2256</v>
      </c>
      <c r="H34" s="874">
        <v>9470</v>
      </c>
      <c r="I34" s="874"/>
      <c r="J34" s="875">
        <f t="shared" si="2"/>
        <v>1183413</v>
      </c>
      <c r="K34" s="1789">
        <v>8</v>
      </c>
    </row>
    <row r="35" spans="1:11" ht="10.5" customHeight="1">
      <c r="A35" s="869">
        <v>9</v>
      </c>
      <c r="B35" s="870">
        <v>13</v>
      </c>
      <c r="C35" s="871">
        <v>-13</v>
      </c>
      <c r="D35" s="872" t="s">
        <v>1040</v>
      </c>
      <c r="E35" s="873">
        <v>22749</v>
      </c>
      <c r="F35" s="874">
        <v>2228</v>
      </c>
      <c r="G35" s="874"/>
      <c r="H35" s="874">
        <v>103</v>
      </c>
      <c r="I35" s="874"/>
      <c r="J35" s="875">
        <f t="shared" si="2"/>
        <v>24874</v>
      </c>
      <c r="K35" s="1789">
        <v>9</v>
      </c>
    </row>
    <row r="36" spans="1:11" ht="10.5" customHeight="1">
      <c r="A36" s="869">
        <v>10</v>
      </c>
      <c r="B36" s="870">
        <v>16</v>
      </c>
      <c r="C36" s="871">
        <v>-16</v>
      </c>
      <c r="D36" s="872" t="s">
        <v>1041</v>
      </c>
      <c r="E36" s="873">
        <v>128103</v>
      </c>
      <c r="F36" s="874">
        <v>13464</v>
      </c>
      <c r="G36" s="874">
        <v>4382</v>
      </c>
      <c r="H36" s="874">
        <v>10197</v>
      </c>
      <c r="I36" s="874"/>
      <c r="J36" s="875">
        <f t="shared" si="2"/>
        <v>135752</v>
      </c>
      <c r="K36" s="1789">
        <v>10</v>
      </c>
    </row>
    <row r="37" spans="1:11" ht="10.5" customHeight="1">
      <c r="A37" s="869">
        <v>11</v>
      </c>
      <c r="B37" s="870">
        <v>17</v>
      </c>
      <c r="C37" s="871">
        <f>C36-1</f>
        <v>-17</v>
      </c>
      <c r="D37" s="872" t="s">
        <v>1042</v>
      </c>
      <c r="E37" s="873">
        <v>23455</v>
      </c>
      <c r="F37" s="874">
        <v>594</v>
      </c>
      <c r="G37" s="874">
        <v>193</v>
      </c>
      <c r="H37" s="874">
        <v>20</v>
      </c>
      <c r="I37" s="874"/>
      <c r="J37" s="875">
        <f t="shared" si="2"/>
        <v>24222</v>
      </c>
      <c r="K37" s="1789">
        <v>11</v>
      </c>
    </row>
    <row r="38" spans="1:11" ht="10.5" customHeight="1">
      <c r="A38" s="869">
        <v>12</v>
      </c>
      <c r="B38" s="870">
        <v>18</v>
      </c>
      <c r="C38" s="871">
        <f>C37-1</f>
        <v>-18</v>
      </c>
      <c r="D38" s="872" t="s">
        <v>1043</v>
      </c>
      <c r="E38" s="873">
        <v>6752</v>
      </c>
      <c r="F38" s="874">
        <v>240</v>
      </c>
      <c r="G38" s="874"/>
      <c r="H38" s="874"/>
      <c r="I38" s="874"/>
      <c r="J38" s="875">
        <f t="shared" si="2"/>
        <v>6992</v>
      </c>
      <c r="K38" s="1789">
        <v>12</v>
      </c>
    </row>
    <row r="39" spans="1:11" ht="10.5" customHeight="1">
      <c r="A39" s="869">
        <v>13</v>
      </c>
      <c r="B39" s="870">
        <v>19</v>
      </c>
      <c r="C39" s="871">
        <f>C38-1</f>
        <v>-19</v>
      </c>
      <c r="D39" s="872" t="s">
        <v>1044</v>
      </c>
      <c r="E39" s="873">
        <v>165994</v>
      </c>
      <c r="F39" s="874">
        <v>17988</v>
      </c>
      <c r="G39" s="874"/>
      <c r="H39" s="874">
        <v>16481</v>
      </c>
      <c r="I39" s="874"/>
      <c r="J39" s="875">
        <f t="shared" si="2"/>
        <v>167501</v>
      </c>
      <c r="K39" s="1789">
        <v>13</v>
      </c>
    </row>
    <row r="40" spans="1:11" ht="10.5" customHeight="1">
      <c r="A40" s="869">
        <v>14</v>
      </c>
      <c r="B40" s="870">
        <v>20</v>
      </c>
      <c r="C40" s="871">
        <f>C39-1</f>
        <v>-20</v>
      </c>
      <c r="D40" s="872" t="s">
        <v>1045</v>
      </c>
      <c r="E40" s="873">
        <v>160011</v>
      </c>
      <c r="F40" s="874">
        <v>19692</v>
      </c>
      <c r="G40" s="874">
        <v>259</v>
      </c>
      <c r="H40" s="874">
        <v>11342</v>
      </c>
      <c r="I40" s="874"/>
      <c r="J40" s="875">
        <f t="shared" si="2"/>
        <v>168620</v>
      </c>
      <c r="K40" s="1789">
        <v>14</v>
      </c>
    </row>
    <row r="41" spans="1:11" ht="10.5" customHeight="1">
      <c r="A41" s="869">
        <v>15</v>
      </c>
      <c r="B41" s="870">
        <v>22</v>
      </c>
      <c r="C41" s="871">
        <v>-22</v>
      </c>
      <c r="D41" s="872" t="s">
        <v>1046</v>
      </c>
      <c r="E41" s="873"/>
      <c r="F41" s="874"/>
      <c r="G41" s="874"/>
      <c r="H41" s="874"/>
      <c r="I41" s="874"/>
      <c r="J41" s="875"/>
      <c r="K41" s="1789">
        <v>15</v>
      </c>
    </row>
    <row r="42" spans="1:11" ht="10.5" customHeight="1">
      <c r="A42" s="869">
        <v>16</v>
      </c>
      <c r="B42" s="870">
        <v>23</v>
      </c>
      <c r="C42" s="871">
        <f>C41-1</f>
        <v>-23</v>
      </c>
      <c r="D42" s="872" t="s">
        <v>1047</v>
      </c>
      <c r="E42" s="873">
        <v>6101</v>
      </c>
      <c r="F42" s="874">
        <v>419</v>
      </c>
      <c r="G42" s="874"/>
      <c r="H42" s="874"/>
      <c r="I42" s="874"/>
      <c r="J42" s="875">
        <f t="shared" ref="J42:J53" si="3">SUM(E42:G42)-SUM(H42:I42)</f>
        <v>6520</v>
      </c>
      <c r="K42" s="1789">
        <v>16</v>
      </c>
    </row>
    <row r="43" spans="1:11" ht="10.5" customHeight="1">
      <c r="A43" s="869">
        <v>17</v>
      </c>
      <c r="B43" s="870">
        <v>24</v>
      </c>
      <c r="C43" s="871">
        <f>C42-1</f>
        <v>-24</v>
      </c>
      <c r="D43" s="872" t="s">
        <v>1048</v>
      </c>
      <c r="E43" s="873">
        <v>18695</v>
      </c>
      <c r="F43" s="874">
        <v>2490</v>
      </c>
      <c r="G43" s="874"/>
      <c r="H43" s="874"/>
      <c r="I43" s="874"/>
      <c r="J43" s="875">
        <f t="shared" si="3"/>
        <v>21185</v>
      </c>
      <c r="K43" s="1789">
        <v>17</v>
      </c>
    </row>
    <row r="44" spans="1:11" ht="10.5" customHeight="1">
      <c r="A44" s="869">
        <v>18</v>
      </c>
      <c r="B44" s="870">
        <v>25</v>
      </c>
      <c r="C44" s="871">
        <f>C43-1</f>
        <v>-25</v>
      </c>
      <c r="D44" s="872" t="s">
        <v>1049</v>
      </c>
      <c r="E44" s="873">
        <v>500392</v>
      </c>
      <c r="F44" s="874">
        <v>79859</v>
      </c>
      <c r="G44" s="874"/>
      <c r="H44" s="874">
        <v>28376</v>
      </c>
      <c r="I44" s="874"/>
      <c r="J44" s="875">
        <f t="shared" si="3"/>
        <v>551875</v>
      </c>
      <c r="K44" s="1789">
        <v>18</v>
      </c>
    </row>
    <row r="45" spans="1:11" ht="10.5" customHeight="1">
      <c r="A45" s="869">
        <v>19</v>
      </c>
      <c r="B45" s="870">
        <v>26</v>
      </c>
      <c r="C45" s="871">
        <f>C44-1</f>
        <v>-26</v>
      </c>
      <c r="D45" s="872" t="s">
        <v>1050</v>
      </c>
      <c r="E45" s="873">
        <v>367752</v>
      </c>
      <c r="F45" s="874">
        <v>38964</v>
      </c>
      <c r="G45" s="874">
        <v>12682</v>
      </c>
      <c r="H45" s="874">
        <v>48325</v>
      </c>
      <c r="I45" s="874"/>
      <c r="J45" s="875">
        <f t="shared" si="3"/>
        <v>371073</v>
      </c>
      <c r="K45" s="1789">
        <v>19</v>
      </c>
    </row>
    <row r="46" spans="1:11" ht="10.5" customHeight="1">
      <c r="A46" s="869">
        <v>20</v>
      </c>
      <c r="B46" s="870">
        <v>27</v>
      </c>
      <c r="C46" s="871">
        <f>C45-1</f>
        <v>-27</v>
      </c>
      <c r="D46" s="872" t="s">
        <v>1051</v>
      </c>
      <c r="E46" s="873">
        <v>2244226</v>
      </c>
      <c r="F46" s="874">
        <v>250692</v>
      </c>
      <c r="G46" s="874"/>
      <c r="H46" s="874">
        <v>55210</v>
      </c>
      <c r="I46" s="874"/>
      <c r="J46" s="875">
        <f t="shared" si="3"/>
        <v>2439708</v>
      </c>
      <c r="K46" s="1789">
        <v>20</v>
      </c>
    </row>
    <row r="47" spans="1:11" ht="10.5" customHeight="1">
      <c r="A47" s="869">
        <v>21</v>
      </c>
      <c r="B47" s="870">
        <v>29</v>
      </c>
      <c r="C47" s="871">
        <v>-29</v>
      </c>
      <c r="D47" s="872" t="s">
        <v>1052</v>
      </c>
      <c r="E47" s="873">
        <v>1780</v>
      </c>
      <c r="F47" s="874">
        <v>-13</v>
      </c>
      <c r="G47" s="874"/>
      <c r="H47" s="874"/>
      <c r="I47" s="874"/>
      <c r="J47" s="875">
        <f t="shared" si="3"/>
        <v>1767</v>
      </c>
      <c r="K47" s="1789">
        <v>21</v>
      </c>
    </row>
    <row r="48" spans="1:11" ht="10.5" customHeight="1">
      <c r="A48" s="869">
        <v>22</v>
      </c>
      <c r="B48" s="870">
        <v>31</v>
      </c>
      <c r="C48" s="871">
        <v>-31</v>
      </c>
      <c r="D48" s="872" t="s">
        <v>1053</v>
      </c>
      <c r="E48" s="873">
        <v>21846</v>
      </c>
      <c r="F48" s="874">
        <v>2413</v>
      </c>
      <c r="G48" s="874"/>
      <c r="H48" s="874">
        <v>1678</v>
      </c>
      <c r="I48" s="874"/>
      <c r="J48" s="875">
        <f>SUM(E48:G48)-SUM(H48:I48)</f>
        <v>22581</v>
      </c>
      <c r="K48" s="1789">
        <v>22</v>
      </c>
    </row>
    <row r="49" spans="1:11" ht="10.5" customHeight="1">
      <c r="A49" s="869">
        <v>23</v>
      </c>
      <c r="B49" s="870">
        <v>35</v>
      </c>
      <c r="C49" s="871">
        <v>-35</v>
      </c>
      <c r="D49" s="872" t="s">
        <v>1054</v>
      </c>
      <c r="E49" s="873">
        <v>14004</v>
      </c>
      <c r="F49" s="874">
        <v>816</v>
      </c>
      <c r="G49" s="874"/>
      <c r="H49" s="874">
        <v>50</v>
      </c>
      <c r="I49" s="874"/>
      <c r="J49" s="875">
        <f t="shared" si="3"/>
        <v>14770</v>
      </c>
      <c r="K49" s="1789">
        <v>23</v>
      </c>
    </row>
    <row r="50" spans="1:11" ht="10.5" customHeight="1">
      <c r="A50" s="869">
        <v>24</v>
      </c>
      <c r="B50" s="870">
        <v>37</v>
      </c>
      <c r="C50" s="871">
        <v>-37</v>
      </c>
      <c r="D50" s="872" t="s">
        <v>1055</v>
      </c>
      <c r="E50" s="873">
        <v>468617</v>
      </c>
      <c r="F50" s="874">
        <v>52017</v>
      </c>
      <c r="G50" s="874">
        <v>16929</v>
      </c>
      <c r="H50" s="874">
        <v>50066</v>
      </c>
      <c r="I50" s="874"/>
      <c r="J50" s="875">
        <f t="shared" si="3"/>
        <v>487497</v>
      </c>
      <c r="K50" s="1789">
        <v>24</v>
      </c>
    </row>
    <row r="51" spans="1:11" ht="10.5" customHeight="1">
      <c r="A51" s="869">
        <v>25</v>
      </c>
      <c r="B51" s="870">
        <v>39</v>
      </c>
      <c r="C51" s="871">
        <v>-39</v>
      </c>
      <c r="D51" s="872" t="s">
        <v>1208</v>
      </c>
      <c r="E51" s="873">
        <v>206816</v>
      </c>
      <c r="F51" s="874">
        <v>29711</v>
      </c>
      <c r="G51" s="874"/>
      <c r="H51" s="874">
        <v>4739</v>
      </c>
      <c r="I51" s="874"/>
      <c r="J51" s="875">
        <f t="shared" si="3"/>
        <v>231788</v>
      </c>
      <c r="K51" s="1789">
        <v>25</v>
      </c>
    </row>
    <row r="52" spans="1:11" ht="10.5" customHeight="1">
      <c r="A52" s="869">
        <v>26</v>
      </c>
      <c r="B52" s="870">
        <v>44</v>
      </c>
      <c r="C52" s="871">
        <v>-44</v>
      </c>
      <c r="D52" s="872" t="s">
        <v>1058</v>
      </c>
      <c r="E52" s="873">
        <v>111283</v>
      </c>
      <c r="F52" s="874">
        <v>7948</v>
      </c>
      <c r="G52" s="874">
        <v>104</v>
      </c>
      <c r="H52" s="874">
        <v>8601</v>
      </c>
      <c r="I52" s="874"/>
      <c r="J52" s="875">
        <f t="shared" si="3"/>
        <v>110734</v>
      </c>
      <c r="K52" s="1789">
        <v>26</v>
      </c>
    </row>
    <row r="53" spans="1:11" ht="10.5" customHeight="1">
      <c r="A53" s="869">
        <v>27</v>
      </c>
      <c r="B53" s="870">
        <v>45</v>
      </c>
      <c r="C53" s="871">
        <v>-45</v>
      </c>
      <c r="D53" s="872" t="s">
        <v>1059</v>
      </c>
      <c r="E53" s="873">
        <v>1840</v>
      </c>
      <c r="F53" s="874">
        <v>131</v>
      </c>
      <c r="G53" s="874"/>
      <c r="H53" s="874">
        <v>7</v>
      </c>
      <c r="I53" s="874"/>
      <c r="J53" s="875">
        <f t="shared" si="3"/>
        <v>1964</v>
      </c>
      <c r="K53" s="1789">
        <v>27</v>
      </c>
    </row>
    <row r="54" spans="1:11" ht="10.5" customHeight="1">
      <c r="A54" s="869">
        <v>28</v>
      </c>
      <c r="B54" s="870"/>
      <c r="C54" s="871"/>
      <c r="D54" s="872" t="s">
        <v>123</v>
      </c>
      <c r="E54" s="873"/>
      <c r="F54" s="874"/>
      <c r="G54" s="874"/>
      <c r="H54" s="874"/>
      <c r="I54" s="874"/>
      <c r="J54" s="875"/>
      <c r="K54" s="1789">
        <v>28</v>
      </c>
    </row>
    <row r="55" spans="1:11" ht="10.5" customHeight="1">
      <c r="A55" s="869">
        <v>29</v>
      </c>
      <c r="B55" s="870"/>
      <c r="C55" s="871"/>
      <c r="D55" s="872" t="s">
        <v>1209</v>
      </c>
      <c r="E55" s="873"/>
      <c r="F55" s="874"/>
      <c r="G55" s="874"/>
      <c r="H55" s="874"/>
      <c r="I55" s="874"/>
      <c r="J55" s="875"/>
      <c r="K55" s="1789">
        <v>29</v>
      </c>
    </row>
    <row r="56" spans="1:11" ht="10.5" customHeight="1" thickBot="1">
      <c r="A56" s="876">
        <v>30</v>
      </c>
      <c r="B56" s="877"/>
      <c r="C56" s="878"/>
      <c r="D56" s="879" t="s">
        <v>125</v>
      </c>
      <c r="E56" s="880">
        <f>SUM(E27:E55)</f>
        <v>12397985</v>
      </c>
      <c r="F56" s="881">
        <f>SUM(F27:F55)</f>
        <v>1927325</v>
      </c>
      <c r="G56" s="881">
        <f>SUM(G27:G55)</f>
        <v>41750</v>
      </c>
      <c r="H56" s="881">
        <f>SUM(H27:H55)</f>
        <v>417681</v>
      </c>
      <c r="I56" s="881"/>
      <c r="J56" s="882">
        <f>SUM(J27:J55)</f>
        <v>13949379</v>
      </c>
      <c r="K56" s="883">
        <v>30</v>
      </c>
    </row>
    <row r="57" spans="1:11" ht="11.25" customHeight="1" thickTop="1">
      <c r="A57" s="858"/>
      <c r="B57" s="884"/>
      <c r="C57" s="885"/>
      <c r="D57" s="864" t="s">
        <v>126</v>
      </c>
      <c r="E57" s="886"/>
      <c r="F57" s="887"/>
      <c r="G57" s="887"/>
      <c r="H57" s="887"/>
      <c r="I57" s="887"/>
      <c r="J57" s="888"/>
      <c r="K57" s="863"/>
    </row>
    <row r="58" spans="1:11" ht="10.5" customHeight="1">
      <c r="A58" s="869">
        <v>31</v>
      </c>
      <c r="B58" s="870">
        <v>52</v>
      </c>
      <c r="C58" s="871">
        <v>-52</v>
      </c>
      <c r="D58" s="872" t="s">
        <v>1062</v>
      </c>
      <c r="E58" s="873">
        <v>5340570</v>
      </c>
      <c r="F58" s="874">
        <v>416921</v>
      </c>
      <c r="G58" s="874">
        <v>1902</v>
      </c>
      <c r="H58" s="874">
        <v>1073076</v>
      </c>
      <c r="I58" s="874"/>
      <c r="J58" s="875">
        <f>SUM(E58:G58)-SUM(H58:I58)</f>
        <v>4686317</v>
      </c>
      <c r="K58" s="1789">
        <v>31</v>
      </c>
    </row>
    <row r="59" spans="1:11" ht="10.5" customHeight="1">
      <c r="A59" s="869">
        <v>32</v>
      </c>
      <c r="B59" s="870">
        <v>53</v>
      </c>
      <c r="C59" s="871">
        <f t="shared" ref="C59:C65" si="4">C58-1</f>
        <v>-53</v>
      </c>
      <c r="D59" s="872" t="s">
        <v>1063</v>
      </c>
      <c r="E59" s="873">
        <v>477161</v>
      </c>
      <c r="F59" s="874">
        <v>69714</v>
      </c>
      <c r="G59" s="874">
        <v>1055</v>
      </c>
      <c r="H59" s="874">
        <v>93953</v>
      </c>
      <c r="I59" s="874"/>
      <c r="J59" s="875">
        <f>SUM(E59:G59)-SUM(H59:I59)</f>
        <v>453977</v>
      </c>
      <c r="K59" s="1789">
        <v>32</v>
      </c>
    </row>
    <row r="60" spans="1:11" ht="10.5" customHeight="1">
      <c r="A60" s="869">
        <v>33</v>
      </c>
      <c r="B60" s="870">
        <v>54</v>
      </c>
      <c r="C60" s="889">
        <f t="shared" si="4"/>
        <v>-54</v>
      </c>
      <c r="D60" s="872" t="s">
        <v>1064</v>
      </c>
      <c r="E60" s="873"/>
      <c r="F60" s="874"/>
      <c r="G60" s="874"/>
      <c r="H60" s="874"/>
      <c r="I60" s="874"/>
      <c r="J60" s="875"/>
      <c r="K60" s="1789">
        <v>33</v>
      </c>
    </row>
    <row r="61" spans="1:11" ht="10.5" customHeight="1">
      <c r="A61" s="869">
        <v>34</v>
      </c>
      <c r="B61" s="870">
        <v>55</v>
      </c>
      <c r="C61" s="871">
        <f t="shared" si="4"/>
        <v>-55</v>
      </c>
      <c r="D61" s="872" t="s">
        <v>1065</v>
      </c>
      <c r="E61" s="873">
        <v>4486</v>
      </c>
      <c r="F61" s="874">
        <v>719</v>
      </c>
      <c r="G61" s="874"/>
      <c r="H61" s="874"/>
      <c r="I61" s="874"/>
      <c r="J61" s="875">
        <f>SUM(E61:G61)-SUM(H61:I61)</f>
        <v>5205</v>
      </c>
      <c r="K61" s="1789">
        <v>34</v>
      </c>
    </row>
    <row r="62" spans="1:11" ht="10.5" customHeight="1">
      <c r="A62" s="869">
        <v>35</v>
      </c>
      <c r="B62" s="870">
        <v>56</v>
      </c>
      <c r="C62" s="871">
        <f t="shared" si="4"/>
        <v>-56</v>
      </c>
      <c r="D62" s="872" t="s">
        <v>1066</v>
      </c>
      <c r="E62" s="873"/>
      <c r="F62" s="874"/>
      <c r="G62" s="874"/>
      <c r="H62" s="874"/>
      <c r="I62" s="874"/>
      <c r="J62" s="875"/>
      <c r="K62" s="1789">
        <v>35</v>
      </c>
    </row>
    <row r="63" spans="1:11" ht="10.5" customHeight="1">
      <c r="A63" s="869">
        <v>36</v>
      </c>
      <c r="B63" s="870">
        <v>57</v>
      </c>
      <c r="C63" s="871">
        <f t="shared" si="4"/>
        <v>-57</v>
      </c>
      <c r="D63" s="872" t="s">
        <v>1067</v>
      </c>
      <c r="E63" s="873">
        <v>270097</v>
      </c>
      <c r="F63" s="874">
        <v>12663</v>
      </c>
      <c r="G63" s="874">
        <v>2245</v>
      </c>
      <c r="H63" s="874">
        <v>652</v>
      </c>
      <c r="I63" s="874"/>
      <c r="J63" s="875">
        <f t="shared" ref="J63:J65" si="5">SUM(E63:G63)-SUM(H63:I63)</f>
        <v>284353</v>
      </c>
      <c r="K63" s="1789">
        <v>36</v>
      </c>
    </row>
    <row r="64" spans="1:11" ht="10.5" customHeight="1">
      <c r="A64" s="869">
        <v>37</v>
      </c>
      <c r="B64" s="870">
        <v>58</v>
      </c>
      <c r="C64" s="871">
        <f t="shared" si="4"/>
        <v>-58</v>
      </c>
      <c r="D64" s="872" t="s">
        <v>1068</v>
      </c>
      <c r="E64" s="873">
        <v>405698</v>
      </c>
      <c r="F64" s="874">
        <v>55930</v>
      </c>
      <c r="G64" s="874">
        <v>9914</v>
      </c>
      <c r="H64" s="874">
        <v>51445</v>
      </c>
      <c r="I64" s="874"/>
      <c r="J64" s="875">
        <f t="shared" si="5"/>
        <v>420097</v>
      </c>
      <c r="K64" s="1789">
        <v>37</v>
      </c>
    </row>
    <row r="65" spans="1:11" ht="10.5" customHeight="1">
      <c r="A65" s="869">
        <v>38</v>
      </c>
      <c r="B65" s="870">
        <v>59</v>
      </c>
      <c r="C65" s="871">
        <f t="shared" si="4"/>
        <v>-59</v>
      </c>
      <c r="D65" s="872" t="s">
        <v>1210</v>
      </c>
      <c r="E65" s="873">
        <v>741335</v>
      </c>
      <c r="F65" s="874">
        <v>120953</v>
      </c>
      <c r="G65" s="874">
        <v>21440</v>
      </c>
      <c r="H65" s="874">
        <v>56740</v>
      </c>
      <c r="I65" s="874"/>
      <c r="J65" s="875">
        <f t="shared" si="5"/>
        <v>826988</v>
      </c>
      <c r="K65" s="1789">
        <v>38</v>
      </c>
    </row>
    <row r="66" spans="1:11" ht="10.5" customHeight="1">
      <c r="A66" s="869">
        <v>39</v>
      </c>
      <c r="B66" s="890"/>
      <c r="C66" s="871"/>
      <c r="D66" s="872" t="s">
        <v>1209</v>
      </c>
      <c r="E66" s="873"/>
      <c r="F66" s="874"/>
      <c r="G66" s="874"/>
      <c r="H66" s="874"/>
      <c r="I66" s="874"/>
      <c r="J66" s="875"/>
      <c r="K66" s="1789">
        <v>39</v>
      </c>
    </row>
    <row r="67" spans="1:11" ht="12" customHeight="1" thickBot="1">
      <c r="A67" s="876">
        <v>40</v>
      </c>
      <c r="B67" s="876"/>
      <c r="C67" s="891"/>
      <c r="D67" s="879" t="s">
        <v>128</v>
      </c>
      <c r="E67" s="892">
        <f>SUM(E58:E66)</f>
        <v>7239347</v>
      </c>
      <c r="F67" s="893">
        <f>SUM(F58:F66)</f>
        <v>676900</v>
      </c>
      <c r="G67" s="894">
        <f>SUM(G58:G66)</f>
        <v>36556</v>
      </c>
      <c r="H67" s="894">
        <f>SUM(H58:H66)</f>
        <v>1275866</v>
      </c>
      <c r="I67" s="894"/>
      <c r="J67" s="895">
        <f>SUM(J58:J66)</f>
        <v>6676937</v>
      </c>
      <c r="K67" s="896">
        <v>40</v>
      </c>
    </row>
    <row r="68" spans="1:11" ht="10.5" customHeight="1" thickTop="1" thickBot="1">
      <c r="A68" s="897">
        <v>41</v>
      </c>
      <c r="B68" s="890"/>
      <c r="C68" s="871"/>
      <c r="D68" s="898" t="s">
        <v>1074</v>
      </c>
      <c r="E68" s="899">
        <f>SUM(E56,E67)</f>
        <v>19637332</v>
      </c>
      <c r="F68" s="900">
        <f>SUM(F56,F67)</f>
        <v>2604225</v>
      </c>
      <c r="G68" s="900">
        <f>SUM(G56,G67)</f>
        <v>78306</v>
      </c>
      <c r="H68" s="900">
        <f>SUM(H56,H67)</f>
        <v>1693547</v>
      </c>
      <c r="I68" s="900"/>
      <c r="J68" s="901">
        <f>SUM(J56,J67)</f>
        <v>20626316</v>
      </c>
      <c r="K68" s="862">
        <v>41</v>
      </c>
    </row>
    <row r="69" spans="1:11">
      <c r="A69" s="840"/>
      <c r="B69" s="843"/>
      <c r="C69" s="842"/>
      <c r="D69" s="902"/>
      <c r="E69" s="843"/>
      <c r="F69" s="843"/>
      <c r="G69" s="843"/>
      <c r="H69" s="843"/>
      <c r="I69" s="843"/>
      <c r="J69" s="843"/>
      <c r="K69" s="856"/>
    </row>
    <row r="70" spans="1:11">
      <c r="A70" s="903" t="s">
        <v>3006</v>
      </c>
      <c r="B70" s="904"/>
      <c r="C70" s="842"/>
      <c r="D70" s="902"/>
      <c r="E70" s="843"/>
      <c r="F70" s="843"/>
      <c r="G70" s="843"/>
      <c r="H70" s="843"/>
      <c r="I70" s="843"/>
      <c r="J70" s="843"/>
      <c r="K70" s="856"/>
    </row>
    <row r="71" spans="1:11" ht="36" customHeight="1">
      <c r="A71" s="1794"/>
      <c r="B71" s="1795"/>
      <c r="C71" s="1795"/>
      <c r="D71" s="1795"/>
      <c r="E71" s="1795"/>
      <c r="F71" s="1795"/>
      <c r="G71" s="1795"/>
      <c r="H71" s="1795"/>
      <c r="I71" s="1795"/>
      <c r="J71" s="1795"/>
      <c r="K71" s="1796"/>
    </row>
    <row r="72" spans="1:11" s="1797" customFormat="1" ht="11.25">
      <c r="A72" s="1791" t="s">
        <v>1409</v>
      </c>
      <c r="B72" s="1799"/>
      <c r="C72" s="1799"/>
      <c r="D72" s="1799"/>
      <c r="E72" s="1799"/>
      <c r="F72" s="1799"/>
      <c r="G72" s="1799"/>
      <c r="H72" s="1799"/>
      <c r="I72" s="1799"/>
      <c r="J72" s="1799"/>
      <c r="K72" s="1800"/>
    </row>
  </sheetData>
  <mergeCells count="4">
    <mergeCell ref="F20:G20"/>
    <mergeCell ref="H20:I20"/>
    <mergeCell ref="F21:G21"/>
    <mergeCell ref="H21:I21"/>
  </mergeCells>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69"/>
  <sheetViews>
    <sheetView showGridLines="0" view="pageBreakPreview" topLeftCell="A11" zoomScaleNormal="100" zoomScaleSheetLayoutView="100" workbookViewId="0">
      <selection activeCell="G68" sqref="G68"/>
    </sheetView>
  </sheetViews>
  <sheetFormatPr defaultColWidth="8.6640625" defaultRowHeight="9"/>
  <cols>
    <col min="1" max="1" width="6.33203125" style="1801" customWidth="1"/>
    <col min="2" max="2" width="5.6640625" style="1801" customWidth="1"/>
    <col min="3" max="3" width="5.5" style="1801" customWidth="1"/>
    <col min="4" max="4" width="25.6640625" style="1801" customWidth="1"/>
    <col min="5" max="10" width="11" style="1801" customWidth="1"/>
    <col min="11" max="11" width="5" style="1801" bestFit="1" customWidth="1"/>
    <col min="12" max="16384" width="8.6640625" style="1801"/>
  </cols>
  <sheetData>
    <row r="1" spans="1:11" s="1804" customFormat="1" ht="11.25">
      <c r="A1" s="2157">
        <v>36</v>
      </c>
      <c r="B1" s="2152"/>
      <c r="C1" s="2152"/>
      <c r="D1" s="2153"/>
      <c r="E1" s="2153"/>
      <c r="F1" s="2153"/>
      <c r="G1" s="2153"/>
      <c r="H1" s="2154"/>
      <c r="I1" s="2153"/>
      <c r="J1" s="2155"/>
      <c r="K1" s="2156" t="s">
        <v>3253</v>
      </c>
    </row>
    <row r="2" spans="1:11" s="1804" customFormat="1" ht="15.75" customHeight="1">
      <c r="A2" s="2145" t="s">
        <v>1213</v>
      </c>
      <c r="B2" s="2146"/>
      <c r="C2" s="2146"/>
      <c r="D2" s="2147"/>
      <c r="E2" s="2147"/>
      <c r="F2" s="2147"/>
      <c r="G2" s="2147"/>
      <c r="H2" s="2147"/>
      <c r="I2" s="2147"/>
      <c r="J2" s="2147"/>
      <c r="K2" s="2148"/>
    </row>
    <row r="3" spans="1:11" ht="11.25">
      <c r="A3" s="2423" t="s">
        <v>351</v>
      </c>
      <c r="B3" s="2150"/>
      <c r="C3" s="2150"/>
      <c r="D3" s="2150"/>
      <c r="E3" s="2150"/>
      <c r="F3" s="2150"/>
      <c r="G3" s="2150"/>
      <c r="H3" s="2150"/>
      <c r="I3" s="2150"/>
      <c r="J3" s="2150"/>
      <c r="K3" s="2151"/>
    </row>
    <row r="4" spans="1:11">
      <c r="A4" s="909"/>
      <c r="B4" s="905"/>
      <c r="C4" s="905"/>
      <c r="D4" s="905"/>
      <c r="E4" s="905"/>
      <c r="F4" s="905"/>
      <c r="G4" s="905"/>
      <c r="H4" s="905"/>
      <c r="I4" s="905"/>
      <c r="J4" s="905"/>
      <c r="K4" s="908"/>
    </row>
    <row r="5" spans="1:11">
      <c r="A5" s="910" t="s">
        <v>440</v>
      </c>
      <c r="B5" s="905" t="s">
        <v>1214</v>
      </c>
      <c r="C5" s="905"/>
      <c r="D5" s="905"/>
      <c r="E5" s="905"/>
      <c r="F5" s="905"/>
      <c r="G5" s="905"/>
      <c r="H5" s="905"/>
      <c r="I5" s="905"/>
      <c r="J5" s="905"/>
      <c r="K5" s="908"/>
    </row>
    <row r="6" spans="1:11">
      <c r="A6" s="909" t="s">
        <v>1215</v>
      </c>
      <c r="B6" s="905"/>
      <c r="C6" s="905"/>
      <c r="D6" s="905"/>
      <c r="E6" s="905"/>
      <c r="F6" s="905"/>
      <c r="G6" s="905"/>
      <c r="H6" s="905"/>
      <c r="I6" s="905"/>
      <c r="J6" s="905"/>
      <c r="K6" s="908"/>
    </row>
    <row r="7" spans="1:11">
      <c r="A7" s="909" t="s">
        <v>1216</v>
      </c>
      <c r="B7" s="905"/>
      <c r="C7" s="905"/>
      <c r="D7" s="905"/>
      <c r="E7" s="905"/>
      <c r="F7" s="905"/>
      <c r="G7" s="905"/>
      <c r="H7" s="905"/>
      <c r="I7" s="905"/>
      <c r="J7" s="905"/>
      <c r="K7" s="908"/>
    </row>
    <row r="8" spans="1:11">
      <c r="A8" s="909"/>
      <c r="B8" s="905"/>
      <c r="C8" s="905"/>
      <c r="D8" s="905"/>
      <c r="E8" s="905"/>
      <c r="F8" s="905"/>
      <c r="G8" s="905"/>
      <c r="H8" s="905"/>
      <c r="I8" s="905"/>
      <c r="J8" s="905"/>
      <c r="K8" s="908"/>
    </row>
    <row r="9" spans="1:11">
      <c r="A9" s="910" t="s">
        <v>446</v>
      </c>
      <c r="B9" s="905" t="s">
        <v>2812</v>
      </c>
      <c r="C9" s="905"/>
      <c r="D9" s="905"/>
      <c r="E9" s="905"/>
      <c r="F9" s="905"/>
      <c r="G9" s="905"/>
      <c r="H9" s="905"/>
      <c r="I9" s="905"/>
      <c r="J9" s="905"/>
      <c r="K9" s="908"/>
    </row>
    <row r="10" spans="1:11">
      <c r="A10" s="911" t="s">
        <v>2811</v>
      </c>
      <c r="B10" s="905"/>
      <c r="C10" s="905"/>
      <c r="D10" s="905"/>
      <c r="E10" s="905"/>
      <c r="F10" s="905"/>
      <c r="G10" s="905"/>
      <c r="H10" s="905"/>
      <c r="I10" s="905"/>
      <c r="J10" s="905"/>
      <c r="K10" s="908"/>
    </row>
    <row r="11" spans="1:11">
      <c r="A11" s="909"/>
      <c r="B11" s="905"/>
      <c r="C11" s="905"/>
      <c r="D11" s="905"/>
      <c r="E11" s="905"/>
      <c r="F11" s="905"/>
      <c r="G11" s="905"/>
      <c r="H11" s="905"/>
      <c r="I11" s="905"/>
      <c r="J11" s="905"/>
      <c r="K11" s="908"/>
    </row>
    <row r="12" spans="1:11">
      <c r="A12" s="2883" t="s">
        <v>450</v>
      </c>
      <c r="B12" s="2884" t="s">
        <v>2815</v>
      </c>
      <c r="C12" s="2884"/>
      <c r="D12" s="2884"/>
      <c r="E12" s="2884"/>
      <c r="F12" s="2884"/>
      <c r="G12" s="2884"/>
      <c r="H12" s="2884"/>
      <c r="I12" s="2884"/>
      <c r="J12" s="2884"/>
      <c r="K12" s="2885"/>
    </row>
    <row r="13" spans="1:11">
      <c r="A13" s="2883"/>
      <c r="B13" s="2884"/>
      <c r="C13" s="2884"/>
      <c r="D13" s="2884"/>
      <c r="E13" s="2884"/>
      <c r="F13" s="2884"/>
      <c r="G13" s="2884"/>
      <c r="H13" s="2884"/>
      <c r="I13" s="2884"/>
      <c r="J13" s="2884"/>
      <c r="K13" s="2885"/>
    </row>
    <row r="14" spans="1:11">
      <c r="A14" s="2716"/>
      <c r="B14" s="2717"/>
      <c r="C14" s="2717"/>
      <c r="D14" s="2717"/>
      <c r="E14" s="2717"/>
      <c r="F14" s="2717"/>
      <c r="G14" s="2717"/>
      <c r="H14" s="2717"/>
      <c r="I14" s="2717"/>
      <c r="J14" s="2717"/>
      <c r="K14" s="2718"/>
    </row>
    <row r="15" spans="1:11">
      <c r="A15" s="910" t="s">
        <v>457</v>
      </c>
      <c r="B15" s="905" t="s">
        <v>1239</v>
      </c>
      <c r="C15" s="905"/>
      <c r="D15" s="905"/>
      <c r="E15" s="905"/>
      <c r="F15" s="905"/>
      <c r="G15" s="905"/>
      <c r="H15" s="905"/>
      <c r="I15" s="905"/>
      <c r="J15" s="905"/>
      <c r="K15" s="908"/>
    </row>
    <row r="16" spans="1:11">
      <c r="A16" s="909"/>
      <c r="B16" s="905"/>
      <c r="C16" s="905"/>
      <c r="D16" s="905"/>
      <c r="E16" s="905"/>
      <c r="F16" s="905"/>
      <c r="G16" s="905"/>
      <c r="H16" s="905"/>
      <c r="I16" s="905"/>
      <c r="J16" s="905"/>
      <c r="K16" s="908"/>
    </row>
    <row r="17" spans="1:11">
      <c r="A17" s="910" t="s">
        <v>461</v>
      </c>
      <c r="B17" s="905" t="s">
        <v>109</v>
      </c>
      <c r="C17" s="905"/>
      <c r="D17" s="905"/>
      <c r="E17" s="905"/>
      <c r="F17" s="905"/>
      <c r="G17" s="905"/>
      <c r="H17" s="905"/>
      <c r="I17" s="905"/>
      <c r="J17" s="905"/>
      <c r="K17" s="908"/>
    </row>
    <row r="18" spans="1:11">
      <c r="A18" s="909" t="s">
        <v>1240</v>
      </c>
      <c r="B18" s="905"/>
      <c r="C18" s="905"/>
      <c r="D18" s="905"/>
      <c r="E18" s="905"/>
      <c r="F18" s="905"/>
      <c r="G18" s="905"/>
      <c r="H18" s="905"/>
      <c r="I18" s="905"/>
      <c r="J18" s="905"/>
      <c r="K18" s="908"/>
    </row>
    <row r="19" spans="1:11">
      <c r="A19" s="909"/>
      <c r="B19" s="905"/>
      <c r="C19" s="905"/>
      <c r="D19" s="905"/>
      <c r="E19" s="905"/>
      <c r="F19" s="905"/>
      <c r="G19" s="905"/>
      <c r="H19" s="905"/>
      <c r="I19" s="905"/>
      <c r="J19" s="905"/>
      <c r="K19" s="908"/>
    </row>
    <row r="20" spans="1:11" ht="10.7" customHeight="1">
      <c r="A20" s="2165"/>
      <c r="B20" s="2172"/>
      <c r="C20" s="2178"/>
      <c r="D20" s="2179"/>
      <c r="E20" s="2182"/>
      <c r="F20" s="2184" t="s">
        <v>530</v>
      </c>
      <c r="G20" s="2180"/>
      <c r="H20" s="2186" t="s">
        <v>531</v>
      </c>
      <c r="I20" s="2185"/>
      <c r="J20" s="2179"/>
      <c r="K20" s="2165"/>
    </row>
    <row r="21" spans="1:11" ht="10.7" customHeight="1">
      <c r="A21" s="2170"/>
      <c r="B21" s="2173"/>
      <c r="C21" s="2161"/>
      <c r="D21" s="905"/>
      <c r="E21" s="910" t="s">
        <v>415</v>
      </c>
      <c r="F21" s="2149" t="s">
        <v>532</v>
      </c>
      <c r="G21" s="2150"/>
      <c r="H21" s="2187" t="s">
        <v>532</v>
      </c>
      <c r="I21" s="2151"/>
      <c r="J21" s="2160" t="s">
        <v>415</v>
      </c>
      <c r="K21" s="2170"/>
    </row>
    <row r="22" spans="1:11" ht="10.7" customHeight="1">
      <c r="A22" s="2170" t="s">
        <v>328</v>
      </c>
      <c r="B22" s="2173" t="s">
        <v>352</v>
      </c>
      <c r="C22" s="2161"/>
      <c r="D22" s="905"/>
      <c r="E22" s="910" t="s">
        <v>533</v>
      </c>
      <c r="F22" s="2165" t="s">
        <v>534</v>
      </c>
      <c r="G22" s="2165"/>
      <c r="H22" s="2170"/>
      <c r="I22" s="2165"/>
      <c r="J22" s="2160" t="s">
        <v>983</v>
      </c>
      <c r="K22" s="2170" t="s">
        <v>328</v>
      </c>
    </row>
    <row r="23" spans="1:11" ht="10.7" customHeight="1">
      <c r="A23" s="2170" t="s">
        <v>333</v>
      </c>
      <c r="B23" s="2173" t="s">
        <v>355</v>
      </c>
      <c r="C23" s="2161"/>
      <c r="D23" s="2160" t="s">
        <v>353</v>
      </c>
      <c r="E23" s="910" t="s">
        <v>980</v>
      </c>
      <c r="F23" s="2170" t="s">
        <v>535</v>
      </c>
      <c r="G23" s="2170" t="s">
        <v>536</v>
      </c>
      <c r="H23" s="2170" t="s">
        <v>537</v>
      </c>
      <c r="I23" s="2170" t="s">
        <v>536</v>
      </c>
      <c r="J23" s="2160" t="s">
        <v>538</v>
      </c>
      <c r="K23" s="2170" t="s">
        <v>333</v>
      </c>
    </row>
    <row r="24" spans="1:11" ht="10.7" customHeight="1">
      <c r="A24" s="2171"/>
      <c r="B24" s="2171"/>
      <c r="C24" s="905"/>
      <c r="D24" s="905"/>
      <c r="E24" s="910" t="s">
        <v>356</v>
      </c>
      <c r="F24" s="2170" t="s">
        <v>756</v>
      </c>
      <c r="G24" s="2170" t="s">
        <v>539</v>
      </c>
      <c r="H24" s="2170"/>
      <c r="I24" s="2170" t="s">
        <v>540</v>
      </c>
      <c r="J24" s="2160" t="s">
        <v>541</v>
      </c>
      <c r="K24" s="2171"/>
    </row>
    <row r="25" spans="1:11" ht="10.7" customHeight="1">
      <c r="A25" s="2169"/>
      <c r="B25" s="2169"/>
      <c r="C25" s="2166"/>
      <c r="D25" s="2181" t="s">
        <v>338</v>
      </c>
      <c r="E25" s="2183" t="s">
        <v>339</v>
      </c>
      <c r="F25" s="2168" t="s">
        <v>340</v>
      </c>
      <c r="G25" s="2168" t="s">
        <v>341</v>
      </c>
      <c r="H25" s="2168" t="s">
        <v>342</v>
      </c>
      <c r="I25" s="2168" t="s">
        <v>343</v>
      </c>
      <c r="J25" s="2181" t="s">
        <v>201</v>
      </c>
      <c r="K25" s="2169"/>
    </row>
    <row r="26" spans="1:11" ht="10.7" customHeight="1">
      <c r="A26" s="2169"/>
      <c r="B26" s="2169"/>
      <c r="C26" s="2167"/>
      <c r="D26" s="2183" t="s">
        <v>122</v>
      </c>
      <c r="E26" s="906"/>
      <c r="F26" s="2168"/>
      <c r="G26" s="2168"/>
      <c r="H26" s="2168"/>
      <c r="I26" s="2168"/>
      <c r="J26" s="2168"/>
      <c r="K26" s="2169"/>
    </row>
    <row r="27" spans="1:11" ht="10.7" customHeight="1">
      <c r="A27" s="906">
        <v>1</v>
      </c>
      <c r="B27" s="2174"/>
      <c r="C27" s="2162">
        <v>-3</v>
      </c>
      <c r="D27" s="2175" t="s">
        <v>1032</v>
      </c>
      <c r="E27" s="907"/>
      <c r="F27" s="907"/>
      <c r="G27" s="907"/>
      <c r="H27" s="907"/>
      <c r="I27" s="907"/>
      <c r="J27" s="907"/>
      <c r="K27" s="906">
        <v>1</v>
      </c>
    </row>
    <row r="28" spans="1:11" ht="10.7" customHeight="1">
      <c r="A28" s="906">
        <v>2</v>
      </c>
      <c r="B28" s="2174"/>
      <c r="C28" s="2162">
        <f t="shared" ref="C28:C33" si="0">C27-1</f>
        <v>-4</v>
      </c>
      <c r="D28" s="2175" t="s">
        <v>1033</v>
      </c>
      <c r="E28" s="907"/>
      <c r="F28" s="907"/>
      <c r="G28" s="907"/>
      <c r="H28" s="907"/>
      <c r="I28" s="907"/>
      <c r="J28" s="907"/>
      <c r="K28" s="906">
        <v>2</v>
      </c>
    </row>
    <row r="29" spans="1:11" ht="10.7" customHeight="1">
      <c r="A29" s="906">
        <v>3</v>
      </c>
      <c r="B29" s="2174"/>
      <c r="C29" s="2162">
        <f t="shared" si="0"/>
        <v>-5</v>
      </c>
      <c r="D29" s="2175" t="s">
        <v>1034</v>
      </c>
      <c r="E29" s="907" t="s">
        <v>3010</v>
      </c>
      <c r="F29" s="907"/>
      <c r="G29" s="907"/>
      <c r="H29" s="907"/>
      <c r="I29" s="907"/>
      <c r="J29" s="907"/>
      <c r="K29" s="906">
        <v>3</v>
      </c>
    </row>
    <row r="30" spans="1:11" ht="10.7" customHeight="1">
      <c r="A30" s="906">
        <v>4</v>
      </c>
      <c r="B30" s="2174"/>
      <c r="C30" s="2162">
        <f t="shared" si="0"/>
        <v>-6</v>
      </c>
      <c r="D30" s="2175" t="s">
        <v>1035</v>
      </c>
      <c r="E30" s="907" t="s">
        <v>3009</v>
      </c>
      <c r="F30" s="907"/>
      <c r="G30" s="907"/>
      <c r="H30" s="907"/>
      <c r="I30" s="907"/>
      <c r="J30" s="907"/>
      <c r="K30" s="906">
        <v>4</v>
      </c>
    </row>
    <row r="31" spans="1:11" ht="10.7" customHeight="1">
      <c r="A31" s="906">
        <v>5</v>
      </c>
      <c r="B31" s="2174"/>
      <c r="C31" s="2162">
        <f t="shared" si="0"/>
        <v>-7</v>
      </c>
      <c r="D31" s="2175" t="s">
        <v>1036</v>
      </c>
      <c r="E31" s="907"/>
      <c r="F31" s="907"/>
      <c r="G31" s="907"/>
      <c r="H31" s="907"/>
      <c r="I31" s="907"/>
      <c r="J31" s="907"/>
      <c r="K31" s="906">
        <v>5</v>
      </c>
    </row>
    <row r="32" spans="1:11" ht="10.7" customHeight="1">
      <c r="A32" s="906">
        <v>6</v>
      </c>
      <c r="B32" s="2174"/>
      <c r="C32" s="2162">
        <f t="shared" si="0"/>
        <v>-8</v>
      </c>
      <c r="D32" s="2175" t="s">
        <v>1037</v>
      </c>
      <c r="E32" s="907"/>
      <c r="F32" s="907"/>
      <c r="G32" s="907"/>
      <c r="H32" s="907"/>
      <c r="I32" s="907"/>
      <c r="J32" s="907"/>
      <c r="K32" s="906">
        <v>6</v>
      </c>
    </row>
    <row r="33" spans="1:11" ht="10.7" customHeight="1">
      <c r="A33" s="906">
        <v>7</v>
      </c>
      <c r="B33" s="2174"/>
      <c r="C33" s="2162">
        <f t="shared" si="0"/>
        <v>-9</v>
      </c>
      <c r="D33" s="2175" t="s">
        <v>1038</v>
      </c>
      <c r="E33" s="907"/>
      <c r="F33" s="907"/>
      <c r="G33" s="907"/>
      <c r="H33" s="907"/>
      <c r="I33" s="907"/>
      <c r="J33" s="907"/>
      <c r="K33" s="906">
        <v>7</v>
      </c>
    </row>
    <row r="34" spans="1:11" ht="10.7" customHeight="1">
      <c r="A34" s="906">
        <v>8</v>
      </c>
      <c r="B34" s="2174"/>
      <c r="C34" s="2162">
        <v>-11</v>
      </c>
      <c r="D34" s="2175" t="s">
        <v>1039</v>
      </c>
      <c r="E34" s="907"/>
      <c r="F34" s="907"/>
      <c r="G34" s="907"/>
      <c r="H34" s="907"/>
      <c r="I34" s="907"/>
      <c r="J34" s="907"/>
      <c r="K34" s="906">
        <v>8</v>
      </c>
    </row>
    <row r="35" spans="1:11" ht="10.7" customHeight="1">
      <c r="A35" s="906">
        <v>9</v>
      </c>
      <c r="B35" s="2174"/>
      <c r="C35" s="2162">
        <v>-13</v>
      </c>
      <c r="D35" s="2175" t="s">
        <v>1040</v>
      </c>
      <c r="E35" s="907"/>
      <c r="F35" s="907"/>
      <c r="G35" s="907"/>
      <c r="H35" s="907"/>
      <c r="I35" s="907"/>
      <c r="J35" s="907"/>
      <c r="K35" s="906">
        <v>9</v>
      </c>
    </row>
    <row r="36" spans="1:11" ht="10.7" customHeight="1">
      <c r="A36" s="906">
        <v>10</v>
      </c>
      <c r="B36" s="2174"/>
      <c r="C36" s="2162">
        <v>-16</v>
      </c>
      <c r="D36" s="2175" t="s">
        <v>1041</v>
      </c>
      <c r="E36" s="907"/>
      <c r="F36" s="907"/>
      <c r="G36" s="907"/>
      <c r="H36" s="907"/>
      <c r="I36" s="907"/>
      <c r="J36" s="907"/>
      <c r="K36" s="906">
        <v>10</v>
      </c>
    </row>
    <row r="37" spans="1:11" ht="10.7" customHeight="1">
      <c r="A37" s="906">
        <v>11</v>
      </c>
      <c r="B37" s="2174"/>
      <c r="C37" s="2162">
        <f>C36-1</f>
        <v>-17</v>
      </c>
      <c r="D37" s="2175" t="s">
        <v>1042</v>
      </c>
      <c r="E37" s="907"/>
      <c r="F37" s="907"/>
      <c r="G37" s="907"/>
      <c r="H37" s="907"/>
      <c r="I37" s="907"/>
      <c r="J37" s="907"/>
      <c r="K37" s="906">
        <v>11</v>
      </c>
    </row>
    <row r="38" spans="1:11" ht="10.7" customHeight="1">
      <c r="A38" s="906">
        <v>12</v>
      </c>
      <c r="B38" s="2174"/>
      <c r="C38" s="2162">
        <f>C37-1</f>
        <v>-18</v>
      </c>
      <c r="D38" s="2175" t="s">
        <v>1043</v>
      </c>
      <c r="E38" s="907"/>
      <c r="F38" s="907"/>
      <c r="G38" s="907"/>
      <c r="H38" s="907"/>
      <c r="I38" s="907"/>
      <c r="J38" s="907"/>
      <c r="K38" s="906">
        <v>12</v>
      </c>
    </row>
    <row r="39" spans="1:11" ht="10.7" customHeight="1">
      <c r="A39" s="906">
        <v>13</v>
      </c>
      <c r="B39" s="2174"/>
      <c r="C39" s="2162">
        <f>C38-1</f>
        <v>-19</v>
      </c>
      <c r="D39" s="2175" t="s">
        <v>1044</v>
      </c>
      <c r="E39" s="907"/>
      <c r="F39" s="907"/>
      <c r="G39" s="907"/>
      <c r="H39" s="907"/>
      <c r="I39" s="907"/>
      <c r="J39" s="907"/>
      <c r="K39" s="906">
        <v>13</v>
      </c>
    </row>
    <row r="40" spans="1:11" ht="10.7" customHeight="1">
      <c r="A40" s="906">
        <v>14</v>
      </c>
      <c r="B40" s="2174"/>
      <c r="C40" s="2162">
        <f>C39-1</f>
        <v>-20</v>
      </c>
      <c r="D40" s="2175" t="s">
        <v>1045</v>
      </c>
      <c r="E40" s="907"/>
      <c r="F40" s="907"/>
      <c r="G40" s="907"/>
      <c r="H40" s="907"/>
      <c r="I40" s="907"/>
      <c r="J40" s="907"/>
      <c r="K40" s="906">
        <v>14</v>
      </c>
    </row>
    <row r="41" spans="1:11" ht="10.7" customHeight="1">
      <c r="A41" s="906">
        <v>15</v>
      </c>
      <c r="B41" s="2174"/>
      <c r="C41" s="2162">
        <v>-22</v>
      </c>
      <c r="D41" s="2175" t="s">
        <v>1046</v>
      </c>
      <c r="E41" s="907"/>
      <c r="F41" s="907"/>
      <c r="G41" s="907"/>
      <c r="H41" s="907"/>
      <c r="I41" s="907"/>
      <c r="J41" s="907"/>
      <c r="K41" s="906">
        <v>15</v>
      </c>
    </row>
    <row r="42" spans="1:11" ht="10.7" customHeight="1">
      <c r="A42" s="906">
        <v>16</v>
      </c>
      <c r="B42" s="2174"/>
      <c r="C42" s="2162">
        <f>C41-1</f>
        <v>-23</v>
      </c>
      <c r="D42" s="2175" t="s">
        <v>1047</v>
      </c>
      <c r="E42" s="907"/>
      <c r="F42" s="907"/>
      <c r="G42" s="907"/>
      <c r="H42" s="907"/>
      <c r="I42" s="907"/>
      <c r="J42" s="907"/>
      <c r="K42" s="906">
        <v>16</v>
      </c>
    </row>
    <row r="43" spans="1:11" ht="10.7" customHeight="1">
      <c r="A43" s="906">
        <v>17</v>
      </c>
      <c r="B43" s="2174"/>
      <c r="C43" s="2162">
        <f>C42-1</f>
        <v>-24</v>
      </c>
      <c r="D43" s="2175" t="s">
        <v>1048</v>
      </c>
      <c r="E43" s="907"/>
      <c r="F43" s="907"/>
      <c r="G43" s="907"/>
      <c r="H43" s="907"/>
      <c r="I43" s="907"/>
      <c r="J43" s="907"/>
      <c r="K43" s="906">
        <v>17</v>
      </c>
    </row>
    <row r="44" spans="1:11" ht="10.7" customHeight="1">
      <c r="A44" s="906">
        <v>18</v>
      </c>
      <c r="B44" s="2174"/>
      <c r="C44" s="2162">
        <f>C43-1</f>
        <v>-25</v>
      </c>
      <c r="D44" s="2175" t="s">
        <v>1049</v>
      </c>
      <c r="E44" s="907"/>
      <c r="F44" s="907"/>
      <c r="G44" s="907"/>
      <c r="H44" s="907"/>
      <c r="I44" s="907"/>
      <c r="J44" s="907"/>
      <c r="K44" s="906">
        <v>18</v>
      </c>
    </row>
    <row r="45" spans="1:11" ht="10.7" customHeight="1">
      <c r="A45" s="906">
        <v>19</v>
      </c>
      <c r="B45" s="2174"/>
      <c r="C45" s="2162">
        <f>C44-1</f>
        <v>-26</v>
      </c>
      <c r="D45" s="2175" t="s">
        <v>1050</v>
      </c>
      <c r="E45" s="907"/>
      <c r="F45" s="907"/>
      <c r="G45" s="907"/>
      <c r="H45" s="907"/>
      <c r="I45" s="907"/>
      <c r="J45" s="907"/>
      <c r="K45" s="906">
        <v>19</v>
      </c>
    </row>
    <row r="46" spans="1:11" ht="10.7" customHeight="1">
      <c r="A46" s="906">
        <v>20</v>
      </c>
      <c r="B46" s="2174"/>
      <c r="C46" s="2162">
        <f>C45-1</f>
        <v>-27</v>
      </c>
      <c r="D46" s="2175" t="s">
        <v>1051</v>
      </c>
      <c r="E46" s="907"/>
      <c r="F46" s="907"/>
      <c r="G46" s="907"/>
      <c r="H46" s="907"/>
      <c r="I46" s="907"/>
      <c r="J46" s="907"/>
      <c r="K46" s="906">
        <v>20</v>
      </c>
    </row>
    <row r="47" spans="1:11" ht="10.7" customHeight="1">
      <c r="A47" s="906">
        <v>21</v>
      </c>
      <c r="B47" s="2174"/>
      <c r="C47" s="2162">
        <v>-29</v>
      </c>
      <c r="D47" s="2175" t="s">
        <v>1052</v>
      </c>
      <c r="E47" s="907"/>
      <c r="F47" s="907"/>
      <c r="G47" s="907"/>
      <c r="H47" s="907"/>
      <c r="I47" s="907"/>
      <c r="J47" s="907"/>
      <c r="K47" s="906">
        <v>21</v>
      </c>
    </row>
    <row r="48" spans="1:11" ht="10.7" customHeight="1">
      <c r="A48" s="906">
        <v>22</v>
      </c>
      <c r="B48" s="2174"/>
      <c r="C48" s="2162">
        <v>-31</v>
      </c>
      <c r="D48" s="2175" t="s">
        <v>1053</v>
      </c>
      <c r="E48" s="907"/>
      <c r="F48" s="907"/>
      <c r="G48" s="907"/>
      <c r="H48" s="907"/>
      <c r="I48" s="907"/>
      <c r="J48" s="907"/>
      <c r="K48" s="906">
        <v>22</v>
      </c>
    </row>
    <row r="49" spans="1:11" ht="10.7" customHeight="1">
      <c r="A49" s="906">
        <v>23</v>
      </c>
      <c r="B49" s="2174"/>
      <c r="C49" s="2162">
        <v>-35</v>
      </c>
      <c r="D49" s="2175" t="s">
        <v>1054</v>
      </c>
      <c r="E49" s="907"/>
      <c r="F49" s="907"/>
      <c r="G49" s="907"/>
      <c r="H49" s="907"/>
      <c r="I49" s="907"/>
      <c r="J49" s="907"/>
      <c r="K49" s="906">
        <v>23</v>
      </c>
    </row>
    <row r="50" spans="1:11" ht="10.7" customHeight="1">
      <c r="A50" s="906">
        <v>24</v>
      </c>
      <c r="B50" s="2174"/>
      <c r="C50" s="2162">
        <v>-37</v>
      </c>
      <c r="D50" s="2175" t="s">
        <v>1055</v>
      </c>
      <c r="E50" s="907"/>
      <c r="F50" s="907"/>
      <c r="G50" s="907"/>
      <c r="H50" s="907"/>
      <c r="I50" s="907"/>
      <c r="J50" s="907"/>
      <c r="K50" s="906">
        <v>24</v>
      </c>
    </row>
    <row r="51" spans="1:11" ht="10.7" customHeight="1">
      <c r="A51" s="906">
        <v>25</v>
      </c>
      <c r="B51" s="2174"/>
      <c r="C51" s="2162">
        <v>-39</v>
      </c>
      <c r="D51" s="2175" t="s">
        <v>1208</v>
      </c>
      <c r="E51" s="907"/>
      <c r="F51" s="907"/>
      <c r="G51" s="907"/>
      <c r="H51" s="907"/>
      <c r="I51" s="907"/>
      <c r="J51" s="907"/>
      <c r="K51" s="906">
        <v>25</v>
      </c>
    </row>
    <row r="52" spans="1:11" ht="10.7" customHeight="1">
      <c r="A52" s="906">
        <v>26</v>
      </c>
      <c r="B52" s="2174"/>
      <c r="C52" s="2162">
        <v>-44</v>
      </c>
      <c r="D52" s="2175" t="s">
        <v>1211</v>
      </c>
      <c r="E52" s="907"/>
      <c r="F52" s="907"/>
      <c r="G52" s="907"/>
      <c r="H52" s="907"/>
      <c r="I52" s="907"/>
      <c r="J52" s="907"/>
      <c r="K52" s="906">
        <v>26</v>
      </c>
    </row>
    <row r="53" spans="1:11" ht="10.7" customHeight="1">
      <c r="A53" s="906">
        <v>27</v>
      </c>
      <c r="B53" s="2174"/>
      <c r="C53" s="2162">
        <v>-45</v>
      </c>
      <c r="D53" s="2175" t="s">
        <v>1059</v>
      </c>
      <c r="E53" s="907"/>
      <c r="F53" s="907"/>
      <c r="G53" s="907"/>
      <c r="H53" s="907"/>
      <c r="I53" s="907"/>
      <c r="J53" s="907"/>
      <c r="K53" s="906">
        <v>27</v>
      </c>
    </row>
    <row r="54" spans="1:11" ht="10.7" customHeight="1">
      <c r="A54" s="906">
        <v>28</v>
      </c>
      <c r="B54" s="2174"/>
      <c r="C54" s="2162"/>
      <c r="D54" s="2175" t="s">
        <v>123</v>
      </c>
      <c r="E54" s="907"/>
      <c r="F54" s="907"/>
      <c r="G54" s="907"/>
      <c r="H54" s="907"/>
      <c r="I54" s="907"/>
      <c r="J54" s="907"/>
      <c r="K54" s="906">
        <v>28</v>
      </c>
    </row>
    <row r="55" spans="1:11" ht="10.7" customHeight="1">
      <c r="A55" s="906">
        <v>29</v>
      </c>
      <c r="B55" s="2165"/>
      <c r="C55" s="2163"/>
      <c r="D55" s="2159" t="s">
        <v>125</v>
      </c>
      <c r="E55" s="2164"/>
      <c r="F55" s="2164"/>
      <c r="G55" s="2164"/>
      <c r="H55" s="2164"/>
      <c r="I55" s="2164"/>
      <c r="J55" s="2164"/>
      <c r="K55" s="2165">
        <v>29</v>
      </c>
    </row>
    <row r="56" spans="1:11" ht="10.7" customHeight="1">
      <c r="A56" s="2175"/>
      <c r="B56" s="2174"/>
      <c r="C56" s="2162"/>
      <c r="D56" s="2158" t="s">
        <v>126</v>
      </c>
      <c r="E56" s="907"/>
      <c r="F56" s="907"/>
      <c r="G56" s="907"/>
      <c r="H56" s="907"/>
      <c r="I56" s="907"/>
      <c r="J56" s="907"/>
      <c r="K56" s="907"/>
    </row>
    <row r="57" spans="1:11" ht="10.7" customHeight="1">
      <c r="A57" s="2158">
        <v>30</v>
      </c>
      <c r="B57" s="907"/>
      <c r="C57" s="2162">
        <v>-52</v>
      </c>
      <c r="D57" s="2175" t="s">
        <v>1062</v>
      </c>
      <c r="E57" s="907"/>
      <c r="F57" s="907"/>
      <c r="G57" s="907"/>
      <c r="H57" s="907"/>
      <c r="I57" s="907"/>
      <c r="J57" s="907"/>
      <c r="K57" s="906">
        <v>30</v>
      </c>
    </row>
    <row r="58" spans="1:11" ht="10.7" customHeight="1">
      <c r="A58" s="2158">
        <v>31</v>
      </c>
      <c r="B58" s="907"/>
      <c r="C58" s="2162">
        <v>-53</v>
      </c>
      <c r="D58" s="2175" t="s">
        <v>1063</v>
      </c>
      <c r="E58" s="907" t="s">
        <v>3008</v>
      </c>
      <c r="F58" s="907"/>
      <c r="G58" s="907"/>
      <c r="H58" s="907"/>
      <c r="I58" s="907"/>
      <c r="J58" s="907"/>
      <c r="K58" s="906">
        <v>31</v>
      </c>
    </row>
    <row r="59" spans="1:11" ht="10.7" customHeight="1">
      <c r="A59" s="2158">
        <v>32</v>
      </c>
      <c r="B59" s="2174"/>
      <c r="C59" s="2162">
        <v>-54</v>
      </c>
      <c r="D59" s="2175" t="s">
        <v>1064</v>
      </c>
      <c r="E59" s="907" t="s">
        <v>3007</v>
      </c>
      <c r="F59" s="907"/>
      <c r="G59" s="907"/>
      <c r="H59" s="907"/>
      <c r="I59" s="907"/>
      <c r="J59" s="907"/>
      <c r="K59" s="906">
        <v>32</v>
      </c>
    </row>
    <row r="60" spans="1:11" ht="10.7" customHeight="1">
      <c r="A60" s="2158">
        <v>33</v>
      </c>
      <c r="B60" s="907"/>
      <c r="C60" s="2162">
        <v>-55</v>
      </c>
      <c r="D60" s="2175" t="s">
        <v>1065</v>
      </c>
      <c r="E60" s="907"/>
      <c r="F60" s="907"/>
      <c r="G60" s="907"/>
      <c r="H60" s="907"/>
      <c r="I60" s="907"/>
      <c r="J60" s="907"/>
      <c r="K60" s="906">
        <v>33</v>
      </c>
    </row>
    <row r="61" spans="1:11" ht="10.7" customHeight="1">
      <c r="A61" s="2158">
        <v>34</v>
      </c>
      <c r="B61" s="907"/>
      <c r="C61" s="2162">
        <v>-56</v>
      </c>
      <c r="D61" s="2175" t="s">
        <v>1066</v>
      </c>
      <c r="E61" s="907"/>
      <c r="F61" s="907"/>
      <c r="G61" s="907"/>
      <c r="H61" s="907"/>
      <c r="I61" s="907"/>
      <c r="J61" s="907"/>
      <c r="K61" s="906">
        <v>34</v>
      </c>
    </row>
    <row r="62" spans="1:11" ht="10.7" customHeight="1">
      <c r="A62" s="2158">
        <v>35</v>
      </c>
      <c r="B62" s="907"/>
      <c r="C62" s="2162">
        <v>-57</v>
      </c>
      <c r="D62" s="2175" t="s">
        <v>1067</v>
      </c>
      <c r="E62" s="907"/>
      <c r="F62" s="907"/>
      <c r="G62" s="907"/>
      <c r="H62" s="907"/>
      <c r="I62" s="907"/>
      <c r="J62" s="907"/>
      <c r="K62" s="906">
        <v>35</v>
      </c>
    </row>
    <row r="63" spans="1:11" ht="10.7" customHeight="1">
      <c r="A63" s="2158">
        <v>36</v>
      </c>
      <c r="B63" s="907"/>
      <c r="C63" s="2162">
        <v>-58</v>
      </c>
      <c r="D63" s="2175" t="s">
        <v>1068</v>
      </c>
      <c r="E63" s="907"/>
      <c r="F63" s="907"/>
      <c r="G63" s="907"/>
      <c r="H63" s="907"/>
      <c r="I63" s="907"/>
      <c r="J63" s="907"/>
      <c r="K63" s="906">
        <v>36</v>
      </c>
    </row>
    <row r="64" spans="1:11" ht="10.7" customHeight="1">
      <c r="A64" s="2158">
        <v>37</v>
      </c>
      <c r="B64" s="907"/>
      <c r="C64" s="2162">
        <v>-59</v>
      </c>
      <c r="D64" s="2175" t="s">
        <v>1210</v>
      </c>
      <c r="E64" s="907"/>
      <c r="F64" s="907"/>
      <c r="G64" s="907"/>
      <c r="H64" s="907"/>
      <c r="I64" s="907"/>
      <c r="J64" s="907"/>
      <c r="K64" s="906">
        <v>37</v>
      </c>
    </row>
    <row r="65" spans="1:11" ht="10.7" customHeight="1">
      <c r="A65" s="2158">
        <v>38</v>
      </c>
      <c r="B65" s="2165"/>
      <c r="C65" s="2162"/>
      <c r="D65" s="2158" t="s">
        <v>128</v>
      </c>
      <c r="E65" s="907"/>
      <c r="F65" s="907"/>
      <c r="G65" s="907"/>
      <c r="H65" s="907"/>
      <c r="I65" s="907"/>
      <c r="J65" s="907"/>
      <c r="K65" s="906">
        <v>38</v>
      </c>
    </row>
    <row r="66" spans="1:11" ht="10.7" customHeight="1">
      <c r="A66" s="2158">
        <v>39</v>
      </c>
      <c r="B66" s="907"/>
      <c r="C66" s="2162"/>
      <c r="D66" s="2158" t="s">
        <v>1074</v>
      </c>
      <c r="E66" s="2177">
        <v>57327</v>
      </c>
      <c r="F66" s="2176">
        <v>7437</v>
      </c>
      <c r="G66" s="2177">
        <v>53</v>
      </c>
      <c r="H66" s="2176">
        <v>7553</v>
      </c>
      <c r="I66" s="2176"/>
      <c r="J66" s="2177">
        <f>ROUND(E66+SUM(F66:G66)-SUM(H66:I66),0)</f>
        <v>57264</v>
      </c>
      <c r="K66" s="906">
        <v>39</v>
      </c>
    </row>
    <row r="67" spans="1:11">
      <c r="A67" s="1802"/>
      <c r="B67" s="905" t="s">
        <v>1212</v>
      </c>
      <c r="K67" s="1803"/>
    </row>
    <row r="68" spans="1:11" ht="60.75" customHeight="1">
      <c r="A68" s="1802"/>
      <c r="B68" s="905"/>
      <c r="K68" s="1803"/>
    </row>
    <row r="69" spans="1:11" s="1804" customFormat="1" ht="11.25">
      <c r="A69" s="2188"/>
      <c r="B69" s="2153"/>
      <c r="C69" s="2153"/>
      <c r="D69" s="2153"/>
      <c r="E69" s="2153"/>
      <c r="F69" s="2153"/>
      <c r="G69" s="2153"/>
      <c r="H69" s="2153"/>
      <c r="I69" s="2154"/>
      <c r="J69" s="2153"/>
      <c r="K69" s="2156" t="s">
        <v>1409</v>
      </c>
    </row>
  </sheetData>
  <mergeCells count="2">
    <mergeCell ref="A12:A13"/>
    <mergeCell ref="B12:K13"/>
  </mergeCells>
  <printOptions horizontalCentered="1" verticalCentered="1"/>
  <pageMargins left="0.7" right="0.7" top="0.75" bottom="0.75" header="0.3" footer="0.3"/>
  <pageSetup scale="99" fitToWidth="2" orientation="portrait" r:id="rId1"/>
  <headerFooter alignWithMargins="0"/>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70"/>
  <sheetViews>
    <sheetView showGridLines="0" view="pageBreakPreview" zoomScaleNormal="100" zoomScaleSheetLayoutView="100" workbookViewId="0">
      <selection activeCell="J27" sqref="J27"/>
    </sheetView>
  </sheetViews>
  <sheetFormatPr defaultColWidth="10.6640625" defaultRowHeight="9"/>
  <cols>
    <col min="1" max="1" width="7" style="917" customWidth="1"/>
    <col min="2" max="9" width="11.33203125" style="917" customWidth="1"/>
    <col min="10" max="10" width="13.5" style="917" customWidth="1"/>
    <col min="11" max="11" width="3.5" style="917" customWidth="1"/>
    <col min="12" max="16384" width="10.6640625" style="917"/>
  </cols>
  <sheetData>
    <row r="1" spans="1:11" s="912" customFormat="1" ht="11.25">
      <c r="A1" s="2189" t="s">
        <v>3253</v>
      </c>
      <c r="B1" s="2190"/>
      <c r="C1" s="2190"/>
      <c r="D1" s="2143"/>
      <c r="E1" s="2143"/>
      <c r="F1" s="2143"/>
      <c r="G1" s="2143"/>
      <c r="H1" s="2191"/>
      <c r="I1" s="2143"/>
      <c r="J1" s="2192"/>
      <c r="K1" s="2193">
        <v>37</v>
      </c>
    </row>
    <row r="2" spans="1:11">
      <c r="A2" s="913"/>
      <c r="B2" s="914"/>
      <c r="C2" s="914"/>
      <c r="D2" s="915"/>
      <c r="E2" s="915"/>
      <c r="F2" s="915"/>
      <c r="G2" s="915"/>
      <c r="H2" s="915"/>
      <c r="I2" s="915"/>
      <c r="J2" s="915"/>
      <c r="K2" s="916"/>
    </row>
    <row r="3" spans="1:11" s="921" customFormat="1" ht="11.25">
      <c r="A3" s="918" t="s">
        <v>1014</v>
      </c>
      <c r="B3" s="919"/>
      <c r="C3" s="919"/>
      <c r="D3" s="919"/>
      <c r="E3" s="919"/>
      <c r="F3" s="919"/>
      <c r="G3" s="919"/>
      <c r="H3" s="919"/>
      <c r="I3" s="919"/>
      <c r="J3" s="919"/>
      <c r="K3" s="920"/>
    </row>
    <row r="4" spans="1:11">
      <c r="A4" s="2813"/>
      <c r="B4" s="843"/>
      <c r="C4" s="843"/>
      <c r="D4" s="843"/>
      <c r="E4" s="843"/>
      <c r="F4" s="843"/>
      <c r="G4" s="843"/>
      <c r="H4" s="843"/>
      <c r="I4" s="843"/>
      <c r="J4" s="843"/>
      <c r="K4" s="2814"/>
    </row>
    <row r="5" spans="1:11">
      <c r="A5" s="2815"/>
      <c r="B5" s="843"/>
      <c r="C5" s="843"/>
      <c r="D5" s="843"/>
      <c r="E5" s="843"/>
      <c r="F5" s="843"/>
      <c r="G5" s="843"/>
      <c r="H5" s="843"/>
      <c r="I5" s="843"/>
      <c r="J5" s="843"/>
      <c r="K5" s="2814"/>
    </row>
    <row r="6" spans="1:11">
      <c r="A6" s="2816"/>
      <c r="B6" s="843"/>
      <c r="C6" s="843"/>
      <c r="D6" s="843"/>
      <c r="E6" s="843"/>
      <c r="F6" s="843"/>
      <c r="G6" s="843"/>
      <c r="H6" s="843"/>
      <c r="I6" s="843"/>
      <c r="J6" s="843"/>
      <c r="K6" s="2814"/>
    </row>
    <row r="7" spans="1:11">
      <c r="A7" s="2816"/>
      <c r="B7" s="843"/>
      <c r="C7" s="843"/>
      <c r="D7" s="843"/>
      <c r="E7" s="843"/>
      <c r="F7" s="843"/>
      <c r="G7" s="843"/>
      <c r="H7" s="843"/>
      <c r="I7" s="843"/>
      <c r="J7" s="843"/>
      <c r="K7" s="2814"/>
    </row>
    <row r="8" spans="1:11">
      <c r="A8" s="2817"/>
      <c r="B8" s="843"/>
      <c r="C8" s="843"/>
      <c r="D8" s="843"/>
      <c r="E8" s="843"/>
      <c r="F8" s="843"/>
      <c r="G8" s="843"/>
      <c r="H8" s="843"/>
      <c r="I8" s="843"/>
      <c r="J8" s="843"/>
      <c r="K8" s="2814"/>
    </row>
    <row r="9" spans="1:11">
      <c r="A9" s="2818"/>
      <c r="B9" s="843"/>
      <c r="C9" s="843"/>
      <c r="D9" s="843"/>
      <c r="E9" s="843"/>
      <c r="F9" s="843"/>
      <c r="G9" s="843"/>
      <c r="H9" s="843"/>
      <c r="I9" s="843"/>
      <c r="J9" s="843"/>
      <c r="K9" s="2814"/>
    </row>
    <row r="10" spans="1:11">
      <c r="A10" s="2818"/>
      <c r="B10" s="843"/>
      <c r="C10" s="843"/>
      <c r="D10" s="843"/>
      <c r="E10" s="843"/>
      <c r="F10" s="843"/>
      <c r="G10" s="843"/>
      <c r="H10" s="843"/>
      <c r="I10" s="843"/>
      <c r="J10" s="843"/>
      <c r="K10" s="2814"/>
    </row>
    <row r="11" spans="1:11">
      <c r="A11" s="2818"/>
      <c r="B11" s="843"/>
      <c r="C11" s="843"/>
      <c r="D11" s="843"/>
      <c r="E11" s="843"/>
      <c r="F11" s="843"/>
      <c r="G11" s="843"/>
      <c r="H11" s="843"/>
      <c r="I11" s="843"/>
      <c r="J11" s="843"/>
      <c r="K11" s="2814"/>
    </row>
    <row r="12" spans="1:11">
      <c r="A12" s="2815"/>
      <c r="B12" s="843"/>
      <c r="C12" s="843"/>
      <c r="D12" s="843"/>
      <c r="E12" s="843"/>
      <c r="F12" s="843"/>
      <c r="G12" s="843"/>
      <c r="H12" s="843"/>
      <c r="I12" s="843"/>
      <c r="J12" s="843"/>
      <c r="K12" s="2814"/>
    </row>
    <row r="13" spans="1:11">
      <c r="A13" s="2818"/>
      <c r="B13" s="842"/>
      <c r="C13" s="842"/>
      <c r="D13" s="843"/>
      <c r="E13" s="843"/>
      <c r="F13" s="2819"/>
      <c r="G13" s="2819"/>
      <c r="H13" s="2819"/>
      <c r="I13" s="2819"/>
      <c r="J13" s="843"/>
      <c r="K13" s="2820"/>
    </row>
    <row r="14" spans="1:11">
      <c r="A14" s="2818"/>
      <c r="B14" s="842"/>
      <c r="C14" s="842"/>
      <c r="D14" s="843"/>
      <c r="E14" s="902"/>
      <c r="F14" s="2819"/>
      <c r="G14" s="2819"/>
      <c r="H14" s="2819"/>
      <c r="I14" s="2819"/>
      <c r="J14" s="902"/>
      <c r="K14" s="2820"/>
    </row>
    <row r="15" spans="1:11">
      <c r="A15" s="2818"/>
      <c r="B15" s="2821"/>
      <c r="C15" s="842"/>
      <c r="D15" s="843"/>
      <c r="E15" s="902"/>
      <c r="F15" s="902"/>
      <c r="G15" s="902"/>
      <c r="H15" s="902"/>
      <c r="I15" s="902"/>
      <c r="J15" s="902"/>
      <c r="K15" s="2820"/>
    </row>
    <row r="16" spans="1:11">
      <c r="A16" s="2818"/>
      <c r="B16" s="2821"/>
      <c r="C16" s="842"/>
      <c r="D16" s="902"/>
      <c r="E16" s="902"/>
      <c r="F16" s="902"/>
      <c r="G16" s="902"/>
      <c r="H16" s="902"/>
      <c r="I16" s="902"/>
      <c r="J16" s="902"/>
      <c r="K16" s="2820"/>
    </row>
    <row r="17" spans="1:11">
      <c r="A17" s="2815"/>
      <c r="B17" s="902"/>
      <c r="C17" s="843"/>
      <c r="D17" s="843"/>
      <c r="E17" s="902"/>
      <c r="F17" s="902"/>
      <c r="G17" s="902"/>
      <c r="H17" s="902"/>
      <c r="I17" s="902"/>
      <c r="J17" s="902"/>
      <c r="K17" s="2814"/>
    </row>
    <row r="18" spans="1:11">
      <c r="A18" s="2815"/>
      <c r="B18" s="843"/>
      <c r="C18" s="843"/>
      <c r="D18" s="902"/>
      <c r="E18" s="902"/>
      <c r="F18" s="902"/>
      <c r="G18" s="902"/>
      <c r="H18" s="902"/>
      <c r="I18" s="902"/>
      <c r="J18" s="902"/>
      <c r="K18" s="2814"/>
    </row>
    <row r="19" spans="1:11" s="921" customFormat="1" ht="11.25">
      <c r="A19" s="2886"/>
      <c r="B19" s="2887"/>
      <c r="C19" s="2887"/>
      <c r="D19" s="2887"/>
      <c r="E19" s="2887"/>
      <c r="F19" s="2887"/>
      <c r="G19" s="2887"/>
      <c r="H19" s="2887"/>
      <c r="I19" s="2887"/>
      <c r="J19" s="2887"/>
      <c r="K19" s="2888"/>
    </row>
    <row r="20" spans="1:11">
      <c r="A20" s="2818"/>
      <c r="B20" s="2822"/>
      <c r="C20" s="842"/>
      <c r="D20" s="843"/>
      <c r="E20" s="843"/>
      <c r="F20" s="843"/>
      <c r="G20" s="843"/>
      <c r="H20" s="843"/>
      <c r="I20" s="843"/>
      <c r="J20" s="843"/>
      <c r="K20" s="2820"/>
    </row>
    <row r="21" spans="1:11">
      <c r="A21" s="2818"/>
      <c r="B21" s="2822"/>
      <c r="C21" s="842"/>
      <c r="D21" s="843"/>
      <c r="E21" s="843"/>
      <c r="F21" s="843"/>
      <c r="G21" s="843"/>
      <c r="H21" s="843"/>
      <c r="I21" s="843"/>
      <c r="J21" s="843"/>
      <c r="K21" s="2820"/>
    </row>
    <row r="22" spans="1:11">
      <c r="A22" s="2818"/>
      <c r="B22" s="2822"/>
      <c r="C22" s="842"/>
      <c r="D22" s="843"/>
      <c r="E22" s="843"/>
      <c r="F22" s="843"/>
      <c r="G22" s="843"/>
      <c r="H22" s="843"/>
      <c r="I22" s="843"/>
      <c r="J22" s="843"/>
      <c r="K22" s="2820"/>
    </row>
    <row r="23" spans="1:11">
      <c r="A23" s="2818"/>
      <c r="B23" s="2822"/>
      <c r="C23" s="842"/>
      <c r="D23" s="843"/>
      <c r="E23" s="2823"/>
      <c r="F23" s="843"/>
      <c r="G23" s="843"/>
      <c r="H23" s="843"/>
      <c r="I23" s="843"/>
      <c r="J23" s="843"/>
      <c r="K23" s="2820"/>
    </row>
    <row r="24" spans="1:11">
      <c r="A24" s="2818"/>
      <c r="B24" s="2822"/>
      <c r="C24" s="842"/>
      <c r="D24" s="843"/>
      <c r="E24" s="843"/>
      <c r="F24" s="843"/>
      <c r="G24" s="843"/>
      <c r="H24" s="843"/>
      <c r="I24" s="843"/>
      <c r="J24" s="843"/>
      <c r="K24" s="2820"/>
    </row>
    <row r="25" spans="1:11">
      <c r="A25" s="2818"/>
      <c r="B25" s="2822"/>
      <c r="C25" s="842"/>
      <c r="D25" s="843"/>
      <c r="E25" s="843"/>
      <c r="F25" s="843"/>
      <c r="G25" s="843"/>
      <c r="H25" s="843"/>
      <c r="I25" s="843"/>
      <c r="J25" s="843"/>
      <c r="K25" s="2820"/>
    </row>
    <row r="26" spans="1:11">
      <c r="A26" s="2818"/>
      <c r="B26" s="2822"/>
      <c r="C26" s="842"/>
      <c r="D26" s="843"/>
      <c r="E26" s="843"/>
      <c r="F26" s="843"/>
      <c r="G26" s="843"/>
      <c r="H26" s="843"/>
      <c r="I26" s="843"/>
      <c r="J26" s="843"/>
      <c r="K26" s="2820"/>
    </row>
    <row r="27" spans="1:11">
      <c r="A27" s="2818"/>
      <c r="B27" s="2822"/>
      <c r="C27" s="842"/>
      <c r="D27" s="843"/>
      <c r="E27" s="843"/>
      <c r="F27" s="843"/>
      <c r="G27" s="843"/>
      <c r="H27" s="843"/>
      <c r="I27" s="843"/>
      <c r="J27" s="843"/>
      <c r="K27" s="2820"/>
    </row>
    <row r="28" spans="1:11">
      <c r="A28" s="2818"/>
      <c r="B28" s="2822"/>
      <c r="C28" s="842"/>
      <c r="D28" s="843"/>
      <c r="E28" s="843"/>
      <c r="F28" s="843"/>
      <c r="G28" s="843"/>
      <c r="H28" s="843"/>
      <c r="I28" s="843"/>
      <c r="J28" s="843"/>
      <c r="K28" s="2820"/>
    </row>
    <row r="29" spans="1:11">
      <c r="A29" s="2818"/>
      <c r="B29" s="2822"/>
      <c r="C29" s="842"/>
      <c r="D29" s="843"/>
      <c r="E29" s="843"/>
      <c r="F29" s="843"/>
      <c r="G29" s="843"/>
      <c r="H29" s="843"/>
      <c r="I29" s="843"/>
      <c r="J29" s="843"/>
      <c r="K29" s="2820"/>
    </row>
    <row r="30" spans="1:11">
      <c r="A30" s="2818"/>
      <c r="B30" s="2822"/>
      <c r="C30" s="842"/>
      <c r="D30" s="843"/>
      <c r="E30" s="843"/>
      <c r="F30" s="843"/>
      <c r="G30" s="843"/>
      <c r="H30" s="843"/>
      <c r="I30" s="843"/>
      <c r="J30" s="843"/>
      <c r="K30" s="2820"/>
    </row>
    <row r="31" spans="1:11">
      <c r="A31" s="2818"/>
      <c r="B31" s="2822"/>
      <c r="C31" s="842"/>
      <c r="D31" s="843"/>
      <c r="E31" s="843"/>
      <c r="F31" s="843"/>
      <c r="G31" s="843"/>
      <c r="H31" s="843"/>
      <c r="I31" s="843"/>
      <c r="J31" s="843"/>
      <c r="K31" s="2820"/>
    </row>
    <row r="32" spans="1:11">
      <c r="A32" s="2818"/>
      <c r="B32" s="2822"/>
      <c r="C32" s="842"/>
      <c r="D32" s="843"/>
      <c r="E32" s="843"/>
      <c r="F32" s="843"/>
      <c r="G32" s="843"/>
      <c r="H32" s="843"/>
      <c r="I32" s="843"/>
      <c r="J32" s="843"/>
      <c r="K32" s="2820"/>
    </row>
    <row r="33" spans="1:11">
      <c r="A33" s="2818"/>
      <c r="B33" s="2822"/>
      <c r="C33" s="842"/>
      <c r="D33" s="843"/>
      <c r="E33" s="843"/>
      <c r="F33" s="843"/>
      <c r="G33" s="843"/>
      <c r="H33" s="843"/>
      <c r="I33" s="843"/>
      <c r="J33" s="843"/>
      <c r="K33" s="2820"/>
    </row>
    <row r="34" spans="1:11">
      <c r="A34" s="2818"/>
      <c r="B34" s="2822"/>
      <c r="C34" s="842"/>
      <c r="D34" s="843"/>
      <c r="E34" s="843"/>
      <c r="F34" s="843"/>
      <c r="G34" s="843"/>
      <c r="H34" s="843"/>
      <c r="I34" s="843"/>
      <c r="J34" s="843"/>
      <c r="K34" s="2820"/>
    </row>
    <row r="35" spans="1:11">
      <c r="A35" s="2818"/>
      <c r="B35" s="2822"/>
      <c r="C35" s="842"/>
      <c r="D35" s="843"/>
      <c r="E35" s="843"/>
      <c r="F35" s="843"/>
      <c r="G35" s="843"/>
      <c r="H35" s="843"/>
      <c r="I35" s="843"/>
      <c r="J35" s="843"/>
      <c r="K35" s="2820"/>
    </row>
    <row r="36" spans="1:11">
      <c r="A36" s="2818"/>
      <c r="B36" s="2822"/>
      <c r="C36" s="842"/>
      <c r="D36" s="843"/>
      <c r="E36" s="843"/>
      <c r="F36" s="843"/>
      <c r="G36" s="843"/>
      <c r="H36" s="843"/>
      <c r="I36" s="843"/>
      <c r="J36" s="843"/>
      <c r="K36" s="2820"/>
    </row>
    <row r="37" spans="1:11">
      <c r="A37" s="2818"/>
      <c r="B37" s="2822"/>
      <c r="C37" s="842"/>
      <c r="D37" s="843"/>
      <c r="E37" s="843"/>
      <c r="F37" s="843"/>
      <c r="G37" s="843"/>
      <c r="H37" s="843"/>
      <c r="I37" s="843"/>
      <c r="J37" s="843"/>
      <c r="K37" s="2820"/>
    </row>
    <row r="38" spans="1:11">
      <c r="A38" s="2818"/>
      <c r="B38" s="2822"/>
      <c r="C38" s="842"/>
      <c r="D38" s="843"/>
      <c r="E38" s="843"/>
      <c r="F38" s="843"/>
      <c r="G38" s="843"/>
      <c r="H38" s="843"/>
      <c r="I38" s="843"/>
      <c r="J38" s="843"/>
      <c r="K38" s="2820"/>
    </row>
    <row r="39" spans="1:11">
      <c r="A39" s="2818"/>
      <c r="B39" s="2822"/>
      <c r="C39" s="842"/>
      <c r="D39" s="843"/>
      <c r="E39" s="843"/>
      <c r="F39" s="843"/>
      <c r="G39" s="843"/>
      <c r="H39" s="843"/>
      <c r="I39" s="843"/>
      <c r="J39" s="843"/>
      <c r="K39" s="2820"/>
    </row>
    <row r="40" spans="1:11">
      <c r="A40" s="2818"/>
      <c r="B40" s="2822"/>
      <c r="C40" s="842"/>
      <c r="D40" s="843"/>
      <c r="E40" s="843"/>
      <c r="F40" s="843"/>
      <c r="G40" s="843"/>
      <c r="H40" s="843"/>
      <c r="I40" s="843"/>
      <c r="J40" s="843"/>
      <c r="K40" s="2820"/>
    </row>
    <row r="41" spans="1:11">
      <c r="A41" s="2818"/>
      <c r="B41" s="2822"/>
      <c r="C41" s="842"/>
      <c r="D41" s="843"/>
      <c r="E41" s="843"/>
      <c r="F41" s="843"/>
      <c r="G41" s="843"/>
      <c r="H41" s="843"/>
      <c r="I41" s="843"/>
      <c r="J41" s="843"/>
      <c r="K41" s="2820"/>
    </row>
    <row r="42" spans="1:11">
      <c r="A42" s="2818"/>
      <c r="B42" s="2822"/>
      <c r="C42" s="842"/>
      <c r="D42" s="843"/>
      <c r="E42" s="843"/>
      <c r="F42" s="843"/>
      <c r="G42" s="843"/>
      <c r="H42" s="843"/>
      <c r="I42" s="843"/>
      <c r="J42" s="843"/>
      <c r="K42" s="2820"/>
    </row>
    <row r="43" spans="1:11">
      <c r="A43" s="2818"/>
      <c r="B43" s="2822"/>
      <c r="C43" s="842"/>
      <c r="D43" s="843"/>
      <c r="E43" s="843"/>
      <c r="F43" s="843"/>
      <c r="G43" s="843"/>
      <c r="H43" s="843"/>
      <c r="I43" s="843"/>
      <c r="J43" s="843"/>
      <c r="K43" s="2820"/>
    </row>
    <row r="44" spans="1:11">
      <c r="A44" s="2818"/>
      <c r="B44" s="2822"/>
      <c r="C44" s="842"/>
      <c r="D44" s="843"/>
      <c r="E44" s="843"/>
      <c r="F44" s="843"/>
      <c r="G44" s="843"/>
      <c r="H44" s="843"/>
      <c r="I44" s="843"/>
      <c r="J44" s="843"/>
      <c r="K44" s="2820"/>
    </row>
    <row r="45" spans="1:11">
      <c r="A45" s="2818"/>
      <c r="B45" s="2822"/>
      <c r="C45" s="842"/>
      <c r="D45" s="843"/>
      <c r="E45" s="843"/>
      <c r="F45" s="843"/>
      <c r="G45" s="843"/>
      <c r="H45" s="843"/>
      <c r="I45" s="843"/>
      <c r="J45" s="843"/>
      <c r="K45" s="2820"/>
    </row>
    <row r="46" spans="1:11">
      <c r="A46" s="2818"/>
      <c r="B46" s="2822"/>
      <c r="C46" s="842"/>
      <c r="D46" s="843"/>
      <c r="E46" s="843"/>
      <c r="F46" s="843"/>
      <c r="G46" s="843"/>
      <c r="H46" s="843"/>
      <c r="I46" s="843"/>
      <c r="J46" s="843"/>
      <c r="K46" s="2820"/>
    </row>
    <row r="47" spans="1:11">
      <c r="A47" s="2818"/>
      <c r="B47" s="2822"/>
      <c r="C47" s="842"/>
      <c r="D47" s="843"/>
      <c r="E47" s="843"/>
      <c r="F47" s="843"/>
      <c r="G47" s="843"/>
      <c r="H47" s="843"/>
      <c r="I47" s="843"/>
      <c r="J47" s="843"/>
      <c r="K47" s="2820"/>
    </row>
    <row r="48" spans="1:11">
      <c r="A48" s="2818"/>
      <c r="B48" s="902"/>
      <c r="C48" s="842"/>
      <c r="D48" s="902"/>
      <c r="E48" s="843"/>
      <c r="F48" s="843"/>
      <c r="G48" s="843"/>
      <c r="H48" s="843"/>
      <c r="I48" s="843"/>
      <c r="J48" s="843"/>
      <c r="K48" s="2820"/>
    </row>
    <row r="49" spans="1:11">
      <c r="A49" s="2815"/>
      <c r="B49" s="2822"/>
      <c r="C49" s="842"/>
      <c r="D49" s="902"/>
      <c r="E49" s="843"/>
      <c r="F49" s="843"/>
      <c r="G49" s="843"/>
      <c r="H49" s="843"/>
      <c r="I49" s="843"/>
      <c r="J49" s="843"/>
      <c r="K49" s="2814"/>
    </row>
    <row r="50" spans="1:11">
      <c r="A50" s="2818"/>
      <c r="B50" s="843"/>
      <c r="C50" s="842"/>
      <c r="D50" s="843"/>
      <c r="E50" s="843"/>
      <c r="F50" s="843"/>
      <c r="G50" s="843"/>
      <c r="H50" s="843"/>
      <c r="I50" s="843"/>
      <c r="J50" s="843"/>
      <c r="K50" s="2820"/>
    </row>
    <row r="51" spans="1:11">
      <c r="A51" s="2818"/>
      <c r="B51" s="843"/>
      <c r="C51" s="842"/>
      <c r="D51" s="843"/>
      <c r="E51" s="843"/>
      <c r="F51" s="843"/>
      <c r="G51" s="843"/>
      <c r="H51" s="843"/>
      <c r="I51" s="843"/>
      <c r="J51" s="843"/>
      <c r="K51" s="2820"/>
    </row>
    <row r="52" spans="1:11">
      <c r="A52" s="2818"/>
      <c r="B52" s="2822"/>
      <c r="C52" s="842"/>
      <c r="D52" s="843"/>
      <c r="E52" s="843"/>
      <c r="F52" s="843"/>
      <c r="G52" s="843"/>
      <c r="H52" s="843"/>
      <c r="I52" s="843"/>
      <c r="J52" s="843"/>
      <c r="K52" s="2820"/>
    </row>
    <row r="53" spans="1:11">
      <c r="A53" s="2818"/>
      <c r="B53" s="843"/>
      <c r="C53" s="842"/>
      <c r="D53" s="843"/>
      <c r="E53" s="843"/>
      <c r="F53" s="843"/>
      <c r="G53" s="843"/>
      <c r="H53" s="843"/>
      <c r="I53" s="843"/>
      <c r="J53" s="843"/>
      <c r="K53" s="2820"/>
    </row>
    <row r="54" spans="1:11">
      <c r="A54" s="2818"/>
      <c r="B54" s="843"/>
      <c r="C54" s="842"/>
      <c r="D54" s="843"/>
      <c r="E54" s="843"/>
      <c r="F54" s="843"/>
      <c r="G54" s="843"/>
      <c r="H54" s="843"/>
      <c r="I54" s="843"/>
      <c r="J54" s="843"/>
      <c r="K54" s="2820"/>
    </row>
    <row r="55" spans="1:11">
      <c r="A55" s="2818"/>
      <c r="B55" s="843"/>
      <c r="C55" s="842"/>
      <c r="D55" s="843"/>
      <c r="E55" s="843"/>
      <c r="F55" s="843"/>
      <c r="G55" s="843"/>
      <c r="H55" s="843"/>
      <c r="I55" s="843"/>
      <c r="J55" s="843"/>
      <c r="K55" s="2820"/>
    </row>
    <row r="56" spans="1:11">
      <c r="A56" s="2818"/>
      <c r="B56" s="843"/>
      <c r="C56" s="842"/>
      <c r="D56" s="843"/>
      <c r="E56" s="843"/>
      <c r="F56" s="843"/>
      <c r="G56" s="843"/>
      <c r="H56" s="843"/>
      <c r="I56" s="843"/>
      <c r="J56" s="843"/>
      <c r="K56" s="2820"/>
    </row>
    <row r="57" spans="1:11">
      <c r="A57" s="2818"/>
      <c r="B57" s="843"/>
      <c r="C57" s="842"/>
      <c r="D57" s="843"/>
      <c r="E57" s="843"/>
      <c r="F57" s="843"/>
      <c r="G57" s="843"/>
      <c r="H57" s="843"/>
      <c r="I57" s="843"/>
      <c r="J57" s="843"/>
      <c r="K57" s="2820"/>
    </row>
    <row r="58" spans="1:11">
      <c r="A58" s="2818"/>
      <c r="B58" s="843"/>
      <c r="C58" s="842"/>
      <c r="D58" s="843"/>
      <c r="E58" s="843"/>
      <c r="F58" s="843"/>
      <c r="G58" s="843"/>
      <c r="H58" s="843"/>
      <c r="I58" s="843"/>
      <c r="J58" s="843"/>
      <c r="K58" s="2820"/>
    </row>
    <row r="59" spans="1:11">
      <c r="A59" s="2818"/>
      <c r="B59" s="843"/>
      <c r="C59" s="842"/>
      <c r="D59" s="843"/>
      <c r="E59" s="843"/>
      <c r="F59" s="843"/>
      <c r="G59" s="843"/>
      <c r="H59" s="843"/>
      <c r="I59" s="843"/>
      <c r="J59" s="843"/>
      <c r="K59" s="2820"/>
    </row>
    <row r="60" spans="1:11">
      <c r="A60" s="2818"/>
      <c r="B60" s="843"/>
      <c r="C60" s="842"/>
      <c r="D60" s="843"/>
      <c r="E60" s="843"/>
      <c r="F60" s="843"/>
      <c r="G60" s="843"/>
      <c r="H60" s="843"/>
      <c r="I60" s="843"/>
      <c r="J60" s="843"/>
      <c r="K60" s="2820"/>
    </row>
    <row r="61" spans="1:11">
      <c r="A61" s="2818"/>
      <c r="B61" s="843"/>
      <c r="C61" s="842"/>
      <c r="D61" s="843"/>
      <c r="E61" s="843"/>
      <c r="F61" s="843"/>
      <c r="G61" s="843"/>
      <c r="H61" s="843"/>
      <c r="I61" s="843"/>
      <c r="J61" s="843"/>
      <c r="K61" s="2820"/>
    </row>
    <row r="62" spans="1:11">
      <c r="A62" s="2818"/>
      <c r="B62" s="843"/>
      <c r="C62" s="842"/>
      <c r="D62" s="843"/>
      <c r="E62" s="843"/>
      <c r="F62" s="843"/>
      <c r="G62" s="843"/>
      <c r="H62" s="843"/>
      <c r="I62" s="843"/>
      <c r="J62" s="843"/>
      <c r="K62" s="2820"/>
    </row>
    <row r="63" spans="1:11">
      <c r="A63" s="2818"/>
      <c r="B63" s="843"/>
      <c r="C63" s="842"/>
      <c r="D63" s="843"/>
      <c r="E63" s="843"/>
      <c r="F63" s="843"/>
      <c r="G63" s="843"/>
      <c r="H63" s="843"/>
      <c r="I63" s="843"/>
      <c r="J63" s="843"/>
      <c r="K63" s="2820"/>
    </row>
    <row r="64" spans="1:11">
      <c r="A64" s="2818"/>
      <c r="B64" s="843"/>
      <c r="C64" s="842"/>
      <c r="D64" s="843"/>
      <c r="E64" s="843"/>
      <c r="F64" s="843"/>
      <c r="G64" s="843"/>
      <c r="H64" s="843"/>
      <c r="I64" s="843"/>
      <c r="J64" s="843"/>
      <c r="K64" s="2820"/>
    </row>
    <row r="65" spans="1:11">
      <c r="A65" s="2818"/>
      <c r="B65" s="843"/>
      <c r="C65" s="842"/>
      <c r="D65" s="843"/>
      <c r="E65" s="843"/>
      <c r="F65" s="843"/>
      <c r="G65" s="843"/>
      <c r="H65" s="843"/>
      <c r="I65" s="843"/>
      <c r="J65" s="843"/>
      <c r="K65" s="2820"/>
    </row>
    <row r="66" spans="1:11">
      <c r="A66" s="2818"/>
      <c r="B66" s="902"/>
      <c r="C66" s="842"/>
      <c r="D66" s="902"/>
      <c r="E66" s="843"/>
      <c r="F66" s="843"/>
      <c r="G66" s="843"/>
      <c r="H66" s="843"/>
      <c r="I66" s="843"/>
      <c r="J66" s="843"/>
      <c r="K66" s="2820"/>
    </row>
    <row r="67" spans="1:11">
      <c r="A67" s="2818"/>
      <c r="B67" s="843"/>
      <c r="C67" s="842"/>
      <c r="D67" s="902"/>
      <c r="E67" s="2824"/>
      <c r="F67" s="2824"/>
      <c r="G67" s="2825"/>
      <c r="H67" s="2824"/>
      <c r="I67" s="2825"/>
      <c r="J67" s="2826"/>
      <c r="K67" s="2820"/>
    </row>
    <row r="68" spans="1:11">
      <c r="A68" s="2818"/>
      <c r="B68" s="843"/>
      <c r="C68" s="2822"/>
      <c r="D68" s="2822"/>
      <c r="E68" s="2822"/>
      <c r="F68" s="2822"/>
      <c r="G68" s="843"/>
      <c r="H68" s="843"/>
      <c r="I68" s="843"/>
      <c r="J68" s="843"/>
      <c r="K68" s="2820"/>
    </row>
    <row r="69" spans="1:11">
      <c r="A69" s="2827"/>
      <c r="B69" s="2828"/>
      <c r="C69" s="2828"/>
      <c r="D69" s="2828"/>
      <c r="E69" s="2828"/>
      <c r="F69" s="2828"/>
      <c r="G69" s="2828"/>
      <c r="H69" s="2828"/>
      <c r="I69" s="2828"/>
      <c r="J69" s="2828"/>
      <c r="K69" s="2829"/>
    </row>
    <row r="70" spans="1:11" s="912" customFormat="1" ht="11.25">
      <c r="A70" s="2189" t="s">
        <v>1409</v>
      </c>
      <c r="B70" s="2830"/>
      <c r="C70" s="2830"/>
      <c r="D70" s="2830"/>
      <c r="E70" s="2830"/>
      <c r="F70" s="2830"/>
      <c r="G70" s="2830"/>
      <c r="H70" s="2830"/>
      <c r="I70" s="2830"/>
      <c r="J70" s="2830"/>
      <c r="K70" s="2831"/>
    </row>
  </sheetData>
  <mergeCells count="1">
    <mergeCell ref="A19:K19"/>
  </mergeCells>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81"/>
  <sheetViews>
    <sheetView showGridLines="0" view="pageBreakPreview" topLeftCell="A33" zoomScaleNormal="100" zoomScaleSheetLayoutView="100" workbookViewId="0">
      <selection activeCell="I70" sqref="I70"/>
    </sheetView>
  </sheetViews>
  <sheetFormatPr defaultColWidth="8.6640625" defaultRowHeight="11.25"/>
  <cols>
    <col min="1" max="1" width="5" style="922" customWidth="1"/>
    <col min="2" max="2" width="8.6640625" style="922"/>
    <col min="3" max="3" width="58.5" style="922" customWidth="1"/>
    <col min="4" max="4" width="12.6640625" style="922" bestFit="1" customWidth="1"/>
    <col min="5" max="5" width="11" style="922" bestFit="1" customWidth="1"/>
    <col min="6" max="6" width="13" style="922" bestFit="1" customWidth="1"/>
    <col min="7" max="7" width="5" style="922" customWidth="1"/>
    <col min="8" max="16384" width="8.6640625" style="922"/>
  </cols>
  <sheetData>
    <row r="1" spans="1:7">
      <c r="A1" s="2197">
        <v>38</v>
      </c>
      <c r="B1" s="2198"/>
      <c r="C1" s="2198"/>
      <c r="D1" s="2199"/>
      <c r="E1" s="2199"/>
      <c r="F1" s="2200"/>
      <c r="G1" s="2372" t="s">
        <v>3253</v>
      </c>
    </row>
    <row r="2" spans="1:7">
      <c r="A2" s="2194" t="s">
        <v>1241</v>
      </c>
      <c r="B2" s="2195"/>
      <c r="C2" s="2195"/>
      <c r="D2" s="2195"/>
      <c r="E2" s="2195"/>
      <c r="F2" s="2195"/>
      <c r="G2" s="2196"/>
    </row>
    <row r="3" spans="1:7" ht="10.5" customHeight="1">
      <c r="A3" s="983" t="s">
        <v>351</v>
      </c>
      <c r="B3" s="982"/>
      <c r="C3" s="982"/>
      <c r="D3" s="982"/>
      <c r="E3" s="982"/>
      <c r="F3" s="982"/>
      <c r="G3" s="981"/>
    </row>
    <row r="4" spans="1:7" ht="3" customHeight="1">
      <c r="A4" s="955"/>
      <c r="B4" s="949"/>
      <c r="C4" s="949"/>
      <c r="D4" s="949"/>
      <c r="E4" s="949"/>
      <c r="F4" s="949"/>
      <c r="G4" s="948"/>
    </row>
    <row r="5" spans="1:7" ht="9.6" customHeight="1">
      <c r="A5" s="953" t="s">
        <v>440</v>
      </c>
      <c r="B5" s="952" t="s">
        <v>254</v>
      </c>
      <c r="C5" s="952"/>
      <c r="D5" s="952"/>
      <c r="E5" s="952"/>
      <c r="F5" s="952"/>
      <c r="G5" s="951"/>
    </row>
    <row r="6" spans="1:7" ht="9.6" customHeight="1">
      <c r="A6" s="950" t="s">
        <v>255</v>
      </c>
      <c r="B6" s="949"/>
      <c r="C6" s="949"/>
      <c r="D6" s="949"/>
      <c r="E6" s="949"/>
      <c r="F6" s="949"/>
      <c r="G6" s="948"/>
    </row>
    <row r="7" spans="1:7" ht="9.6" customHeight="1">
      <c r="A7" s="950" t="s">
        <v>256</v>
      </c>
      <c r="B7" s="949"/>
      <c r="C7" s="949"/>
      <c r="D7" s="949"/>
      <c r="E7" s="949"/>
      <c r="F7" s="949"/>
      <c r="G7" s="948"/>
    </row>
    <row r="8" spans="1:7" ht="9.6" customHeight="1">
      <c r="A8" s="950" t="s">
        <v>257</v>
      </c>
      <c r="B8" s="949"/>
      <c r="C8" s="949"/>
      <c r="D8" s="949"/>
      <c r="E8" s="949"/>
      <c r="F8" s="949"/>
      <c r="G8" s="948"/>
    </row>
    <row r="9" spans="1:7" ht="9.6" customHeight="1">
      <c r="A9" s="950" t="s">
        <v>258</v>
      </c>
      <c r="B9" s="949"/>
      <c r="C9" s="949"/>
      <c r="D9" s="949"/>
      <c r="E9" s="949"/>
      <c r="F9" s="949"/>
      <c r="G9" s="948"/>
    </row>
    <row r="10" spans="1:7" ht="9.6" customHeight="1">
      <c r="A10" s="950" t="s">
        <v>259</v>
      </c>
      <c r="B10" s="949"/>
      <c r="C10" s="949"/>
      <c r="D10" s="949"/>
      <c r="E10" s="949"/>
      <c r="F10" s="949"/>
      <c r="G10" s="948"/>
    </row>
    <row r="11" spans="1:7" ht="9.6" customHeight="1">
      <c r="A11" s="950" t="s">
        <v>260</v>
      </c>
      <c r="B11" s="949"/>
      <c r="C11" s="949"/>
      <c r="D11" s="949"/>
      <c r="E11" s="949"/>
      <c r="F11" s="949"/>
      <c r="G11" s="948"/>
    </row>
    <row r="12" spans="1:7" ht="9.6" customHeight="1">
      <c r="A12" s="950" t="s">
        <v>261</v>
      </c>
      <c r="B12" s="949"/>
      <c r="C12" s="949"/>
      <c r="D12" s="949"/>
      <c r="E12" s="949"/>
      <c r="F12" s="949"/>
      <c r="G12" s="948"/>
    </row>
    <row r="13" spans="1:7" ht="3" customHeight="1">
      <c r="A13" s="950"/>
      <c r="B13" s="949"/>
      <c r="C13" s="949"/>
      <c r="D13" s="949"/>
      <c r="E13" s="949"/>
      <c r="F13" s="949"/>
      <c r="G13" s="948"/>
    </row>
    <row r="14" spans="1:7" ht="9.6" customHeight="1">
      <c r="A14" s="953" t="s">
        <v>446</v>
      </c>
      <c r="B14" s="952" t="s">
        <v>262</v>
      </c>
      <c r="C14" s="952"/>
      <c r="D14" s="952"/>
      <c r="E14" s="952"/>
      <c r="F14" s="952"/>
      <c r="G14" s="951"/>
    </row>
    <row r="15" spans="1:7" ht="9.6" customHeight="1">
      <c r="A15" s="950" t="s">
        <v>263</v>
      </c>
      <c r="B15" s="949"/>
      <c r="C15" s="949"/>
      <c r="D15" s="949"/>
      <c r="E15" s="949"/>
      <c r="F15" s="949"/>
      <c r="G15" s="948"/>
    </row>
    <row r="16" spans="1:7" ht="3" customHeight="1">
      <c r="A16" s="950"/>
      <c r="B16" s="949"/>
      <c r="C16" s="949"/>
      <c r="D16" s="949"/>
      <c r="E16" s="949"/>
      <c r="F16" s="949"/>
      <c r="G16" s="948"/>
    </row>
    <row r="17" spans="1:7" ht="9.6" customHeight="1">
      <c r="A17" s="953" t="s">
        <v>450</v>
      </c>
      <c r="B17" s="952" t="s">
        <v>264</v>
      </c>
      <c r="C17" s="952"/>
      <c r="D17" s="952"/>
      <c r="E17" s="952"/>
      <c r="F17" s="952"/>
      <c r="G17" s="951"/>
    </row>
    <row r="18" spans="1:7" ht="9.6" customHeight="1">
      <c r="A18" s="950" t="s">
        <v>265</v>
      </c>
      <c r="B18" s="949"/>
      <c r="C18" s="949"/>
      <c r="D18" s="949"/>
      <c r="E18" s="949"/>
      <c r="F18" s="949"/>
      <c r="G18" s="948"/>
    </row>
    <row r="19" spans="1:7" ht="9.6" customHeight="1">
      <c r="A19" s="950" t="s">
        <v>266</v>
      </c>
      <c r="B19" s="949"/>
      <c r="C19" s="949"/>
      <c r="D19" s="949"/>
      <c r="E19" s="949"/>
      <c r="F19" s="949"/>
      <c r="G19" s="948"/>
    </row>
    <row r="20" spans="1:7" ht="9.6" customHeight="1">
      <c r="A20" s="950" t="s">
        <v>267</v>
      </c>
      <c r="B20" s="949"/>
      <c r="C20" s="949"/>
      <c r="D20" s="949"/>
      <c r="E20" s="949"/>
      <c r="F20" s="949"/>
      <c r="G20" s="948"/>
    </row>
    <row r="21" spans="1:7" ht="3" customHeight="1">
      <c r="A21" s="950"/>
      <c r="B21" s="949"/>
      <c r="C21" s="949"/>
      <c r="D21" s="949"/>
      <c r="E21" s="949"/>
      <c r="F21" s="949"/>
      <c r="G21" s="948"/>
    </row>
    <row r="22" spans="1:7" ht="9.6" customHeight="1">
      <c r="A22" s="953" t="s">
        <v>457</v>
      </c>
      <c r="B22" s="952" t="s">
        <v>763</v>
      </c>
      <c r="C22" s="952"/>
      <c r="D22" s="952"/>
      <c r="E22" s="952"/>
      <c r="F22" s="952"/>
      <c r="G22" s="951"/>
    </row>
    <row r="23" spans="1:7" ht="3" customHeight="1">
      <c r="A23" s="950"/>
      <c r="B23" s="949"/>
      <c r="C23" s="949"/>
      <c r="D23" s="949"/>
      <c r="E23" s="949"/>
      <c r="F23" s="949"/>
      <c r="G23" s="948"/>
    </row>
    <row r="24" spans="1:7" ht="9.6" customHeight="1">
      <c r="A24" s="953" t="s">
        <v>461</v>
      </c>
      <c r="B24" s="952" t="s">
        <v>1268</v>
      </c>
      <c r="C24" s="952"/>
      <c r="D24" s="952"/>
      <c r="E24" s="952"/>
      <c r="F24" s="952"/>
      <c r="G24" s="951"/>
    </row>
    <row r="25" spans="1:7" ht="9.6" customHeight="1">
      <c r="A25" s="950" t="s">
        <v>1269</v>
      </c>
      <c r="B25" s="949"/>
      <c r="C25" s="949"/>
      <c r="D25" s="949"/>
      <c r="E25" s="949"/>
      <c r="F25" s="949"/>
      <c r="G25" s="948"/>
    </row>
    <row r="26" spans="1:7" ht="9.6" customHeight="1">
      <c r="A26" s="950" t="s">
        <v>268</v>
      </c>
      <c r="B26" s="949"/>
      <c r="C26" s="949"/>
      <c r="D26" s="949"/>
      <c r="E26" s="949"/>
      <c r="F26" s="949"/>
      <c r="G26" s="948"/>
    </row>
    <row r="27" spans="1:7" ht="9.6" customHeight="1">
      <c r="A27" s="950" t="s">
        <v>269</v>
      </c>
      <c r="B27" s="949"/>
      <c r="C27" s="949"/>
      <c r="D27" s="949"/>
      <c r="E27" s="949"/>
      <c r="F27" s="949"/>
      <c r="G27" s="948"/>
    </row>
    <row r="28" spans="1:7" ht="9.6" customHeight="1">
      <c r="A28" s="954" t="s">
        <v>270</v>
      </c>
      <c r="B28" s="949"/>
      <c r="C28" s="949"/>
      <c r="D28" s="949"/>
      <c r="E28" s="949"/>
      <c r="F28" s="949"/>
      <c r="G28" s="948"/>
    </row>
    <row r="29" spans="1:7" ht="9.6" customHeight="1">
      <c r="A29" s="950" t="s">
        <v>271</v>
      </c>
      <c r="B29" s="949"/>
      <c r="C29" s="949"/>
      <c r="D29" s="949"/>
      <c r="E29" s="949"/>
      <c r="F29" s="949"/>
      <c r="G29" s="948"/>
    </row>
    <row r="30" spans="1:7" ht="9.6" customHeight="1">
      <c r="A30" s="950" t="s">
        <v>272</v>
      </c>
      <c r="B30" s="949"/>
      <c r="C30" s="949"/>
      <c r="D30" s="949"/>
      <c r="E30" s="949"/>
      <c r="F30" s="949"/>
      <c r="G30" s="948"/>
    </row>
    <row r="31" spans="1:7" ht="3" customHeight="1">
      <c r="A31" s="950"/>
      <c r="B31" s="949"/>
      <c r="C31" s="949"/>
      <c r="D31" s="949"/>
      <c r="E31" s="949"/>
      <c r="F31" s="949"/>
      <c r="G31" s="948"/>
    </row>
    <row r="32" spans="1:7" ht="9.6" customHeight="1">
      <c r="A32" s="953" t="s">
        <v>916</v>
      </c>
      <c r="B32" s="952" t="s">
        <v>273</v>
      </c>
      <c r="C32" s="952"/>
      <c r="D32" s="952"/>
      <c r="E32" s="952"/>
      <c r="F32" s="952"/>
      <c r="G32" s="951"/>
    </row>
    <row r="33" spans="1:11" ht="9.6" customHeight="1">
      <c r="A33" s="950" t="s">
        <v>274</v>
      </c>
      <c r="B33" s="949"/>
      <c r="C33" s="949"/>
      <c r="D33" s="949"/>
      <c r="E33" s="949"/>
      <c r="F33" s="949"/>
      <c r="G33" s="948"/>
    </row>
    <row r="34" spans="1:11" ht="6" customHeight="1">
      <c r="A34" s="947"/>
      <c r="B34" s="946"/>
      <c r="C34" s="946"/>
      <c r="D34" s="946"/>
      <c r="E34" s="946"/>
      <c r="F34" s="946"/>
      <c r="G34" s="945"/>
    </row>
    <row r="35" spans="1:11" s="952" customFormat="1" ht="9">
      <c r="A35" s="944"/>
      <c r="B35" s="943"/>
      <c r="C35" s="943"/>
      <c r="D35" s="943"/>
      <c r="E35" s="943"/>
      <c r="F35" s="942" t="s">
        <v>1986</v>
      </c>
      <c r="G35" s="941"/>
    </row>
    <row r="36" spans="1:11" s="952" customFormat="1" ht="9">
      <c r="A36" s="940"/>
      <c r="B36" s="937" t="s">
        <v>401</v>
      </c>
      <c r="C36" s="938"/>
      <c r="D36" s="937" t="s">
        <v>275</v>
      </c>
      <c r="E36" s="937" t="s">
        <v>276</v>
      </c>
      <c r="F36" s="937" t="s">
        <v>277</v>
      </c>
      <c r="G36" s="936"/>
    </row>
    <row r="37" spans="1:11" s="952" customFormat="1" ht="9">
      <c r="A37" s="939" t="s">
        <v>328</v>
      </c>
      <c r="B37" s="937" t="s">
        <v>278</v>
      </c>
      <c r="C37" s="937" t="s">
        <v>279</v>
      </c>
      <c r="D37" s="937" t="s">
        <v>280</v>
      </c>
      <c r="E37" s="937" t="s">
        <v>281</v>
      </c>
      <c r="F37" s="937" t="s">
        <v>282</v>
      </c>
      <c r="G37" s="936" t="s">
        <v>328</v>
      </c>
    </row>
    <row r="38" spans="1:11" s="952" customFormat="1" ht="9">
      <c r="A38" s="939" t="s">
        <v>333</v>
      </c>
      <c r="B38" s="937" t="s">
        <v>283</v>
      </c>
      <c r="C38" s="938"/>
      <c r="D38" s="937" t="s">
        <v>284</v>
      </c>
      <c r="E38" s="937" t="s">
        <v>285</v>
      </c>
      <c r="F38" s="937" t="s">
        <v>286</v>
      </c>
      <c r="G38" s="936" t="s">
        <v>333</v>
      </c>
    </row>
    <row r="39" spans="1:11" s="952" customFormat="1" ht="9">
      <c r="A39" s="935"/>
      <c r="B39" s="934" t="s">
        <v>338</v>
      </c>
      <c r="C39" s="934" t="s">
        <v>339</v>
      </c>
      <c r="D39" s="934" t="s">
        <v>340</v>
      </c>
      <c r="E39" s="934" t="s">
        <v>341</v>
      </c>
      <c r="F39" s="934" t="s">
        <v>342</v>
      </c>
      <c r="G39" s="933"/>
    </row>
    <row r="40" spans="1:11" s="952" customFormat="1" ht="10.5" customHeight="1">
      <c r="A40" s="468" t="s">
        <v>287</v>
      </c>
      <c r="B40" s="931" t="s">
        <v>203</v>
      </c>
      <c r="C40" s="657" t="s">
        <v>3036</v>
      </c>
      <c r="D40" s="929">
        <v>23697</v>
      </c>
      <c r="E40" s="929">
        <v>90360074</v>
      </c>
      <c r="F40" s="929">
        <v>20626316</v>
      </c>
      <c r="G40" s="468" t="s">
        <v>287</v>
      </c>
    </row>
    <row r="41" spans="1:11" s="952" customFormat="1" ht="10.5" customHeight="1">
      <c r="A41" s="468" t="s">
        <v>435</v>
      </c>
      <c r="B41" s="931"/>
      <c r="C41" s="657"/>
      <c r="D41" s="929"/>
      <c r="E41" s="929"/>
      <c r="F41" s="929"/>
      <c r="G41" s="468" t="s">
        <v>435</v>
      </c>
    </row>
    <row r="42" spans="1:11" s="952" customFormat="1" ht="10.5" customHeight="1">
      <c r="A42" s="468" t="s">
        <v>914</v>
      </c>
      <c r="B42" s="931"/>
      <c r="C42" s="657" t="s">
        <v>3035</v>
      </c>
      <c r="D42" s="929"/>
      <c r="E42" s="929"/>
      <c r="F42" s="929"/>
      <c r="G42" s="468" t="s">
        <v>914</v>
      </c>
    </row>
    <row r="43" spans="1:11" s="952" customFormat="1" ht="10.5" customHeight="1">
      <c r="A43" s="468" t="s">
        <v>344</v>
      </c>
      <c r="B43" s="931" t="s">
        <v>490</v>
      </c>
      <c r="C43" s="657" t="s">
        <v>3034</v>
      </c>
      <c r="D43" s="929">
        <v>26</v>
      </c>
      <c r="E43" s="932" t="s">
        <v>3014</v>
      </c>
      <c r="F43" s="932" t="s">
        <v>3012</v>
      </c>
      <c r="G43" s="468" t="s">
        <v>344</v>
      </c>
    </row>
    <row r="44" spans="1:11" s="952" customFormat="1" ht="10.5" customHeight="1">
      <c r="A44" s="468" t="s">
        <v>288</v>
      </c>
      <c r="B44" s="931" t="s">
        <v>490</v>
      </c>
      <c r="C44" s="657" t="s">
        <v>3019</v>
      </c>
      <c r="D44" s="929">
        <v>14</v>
      </c>
      <c r="E44" s="932" t="s">
        <v>3014</v>
      </c>
      <c r="F44" s="932" t="s">
        <v>3012</v>
      </c>
      <c r="G44" s="468" t="s">
        <v>288</v>
      </c>
    </row>
    <row r="45" spans="1:11" s="952" customFormat="1" ht="10.5" customHeight="1">
      <c r="A45" s="468" t="s">
        <v>564</v>
      </c>
      <c r="B45" s="931"/>
      <c r="C45" s="657" t="s">
        <v>3033</v>
      </c>
      <c r="D45" s="929">
        <f>SUM(D42:D44)</f>
        <v>40</v>
      </c>
      <c r="E45" s="932" t="s">
        <v>3014</v>
      </c>
      <c r="F45" s="932" t="s">
        <v>3012</v>
      </c>
      <c r="G45" s="468" t="s">
        <v>564</v>
      </c>
    </row>
    <row r="46" spans="1:11" s="952" customFormat="1" ht="10.5" customHeight="1">
      <c r="A46" s="468" t="s">
        <v>289</v>
      </c>
      <c r="B46" s="931"/>
      <c r="C46" s="657"/>
      <c r="D46" s="929"/>
      <c r="E46" s="929"/>
      <c r="F46" s="929"/>
      <c r="G46" s="468" t="s">
        <v>289</v>
      </c>
    </row>
    <row r="47" spans="1:11" s="952" customFormat="1" ht="10.5" customHeight="1">
      <c r="A47" s="468" t="s">
        <v>290</v>
      </c>
      <c r="B47" s="931"/>
      <c r="C47" s="657"/>
      <c r="D47" s="929"/>
      <c r="E47" s="929"/>
      <c r="F47" s="929"/>
      <c r="G47" s="468" t="s">
        <v>290</v>
      </c>
    </row>
    <row r="48" spans="1:11" s="952" customFormat="1" ht="10.5" customHeight="1">
      <c r="A48" s="468" t="s">
        <v>291</v>
      </c>
      <c r="B48" s="931"/>
      <c r="C48" s="657" t="s">
        <v>3032</v>
      </c>
      <c r="D48" s="929"/>
      <c r="E48" s="929"/>
      <c r="F48" s="929"/>
      <c r="G48" s="468" t="s">
        <v>291</v>
      </c>
      <c r="K48" s="2846"/>
    </row>
    <row r="49" spans="1:7" s="952" customFormat="1" ht="10.5" customHeight="1">
      <c r="A49" s="468" t="s">
        <v>292</v>
      </c>
      <c r="B49" s="931" t="s">
        <v>492</v>
      </c>
      <c r="C49" s="930" t="s">
        <v>3031</v>
      </c>
      <c r="D49" s="929">
        <v>16</v>
      </c>
      <c r="E49" s="929">
        <v>301</v>
      </c>
      <c r="F49" s="929">
        <v>193</v>
      </c>
      <c r="G49" s="468" t="s">
        <v>292</v>
      </c>
    </row>
    <row r="50" spans="1:7" s="952" customFormat="1" ht="10.5" customHeight="1">
      <c r="A50" s="468" t="s">
        <v>293</v>
      </c>
      <c r="B50" s="931" t="s">
        <v>492</v>
      </c>
      <c r="C50" s="930" t="s">
        <v>3214</v>
      </c>
      <c r="D50" s="929"/>
      <c r="E50" s="929">
        <v>583</v>
      </c>
      <c r="F50" s="929">
        <v>241</v>
      </c>
      <c r="G50" s="468" t="s">
        <v>293</v>
      </c>
    </row>
    <row r="51" spans="1:7" s="952" customFormat="1" ht="10.5" customHeight="1">
      <c r="A51" s="468" t="s">
        <v>294</v>
      </c>
      <c r="B51" s="931" t="s">
        <v>492</v>
      </c>
      <c r="C51" s="930" t="s">
        <v>3030</v>
      </c>
      <c r="D51" s="929">
        <v>5</v>
      </c>
      <c r="E51" s="929">
        <v>380</v>
      </c>
      <c r="F51" s="929">
        <v>1478</v>
      </c>
      <c r="G51" s="468" t="s">
        <v>294</v>
      </c>
    </row>
    <row r="52" spans="1:7" s="952" customFormat="1" ht="10.5" customHeight="1">
      <c r="A52" s="468" t="s">
        <v>295</v>
      </c>
      <c r="B52" s="931" t="s">
        <v>492</v>
      </c>
      <c r="C52" s="930" t="s">
        <v>3029</v>
      </c>
      <c r="D52" s="929">
        <v>12</v>
      </c>
      <c r="E52" s="929">
        <v>39503</v>
      </c>
      <c r="F52" s="929">
        <v>8256</v>
      </c>
      <c r="G52" s="468" t="s">
        <v>295</v>
      </c>
    </row>
    <row r="53" spans="1:7" s="952" customFormat="1" ht="10.5" customHeight="1">
      <c r="A53" s="468" t="s">
        <v>296</v>
      </c>
      <c r="B53" s="931" t="s">
        <v>492</v>
      </c>
      <c r="C53" s="930" t="s">
        <v>3028</v>
      </c>
      <c r="D53" s="929"/>
      <c r="E53" s="929">
        <v>16743</v>
      </c>
      <c r="F53" s="929">
        <v>2392</v>
      </c>
      <c r="G53" s="468" t="s">
        <v>296</v>
      </c>
    </row>
    <row r="54" spans="1:7" s="952" customFormat="1" ht="10.5" customHeight="1">
      <c r="A54" s="468" t="s">
        <v>297</v>
      </c>
      <c r="B54" s="931" t="s">
        <v>492</v>
      </c>
      <c r="C54" s="930" t="s">
        <v>3027</v>
      </c>
      <c r="D54" s="929">
        <v>4</v>
      </c>
      <c r="E54" s="929">
        <v>2397</v>
      </c>
      <c r="F54" s="929">
        <v>2537</v>
      </c>
      <c r="G54" s="468" t="s">
        <v>297</v>
      </c>
    </row>
    <row r="55" spans="1:7" s="952" customFormat="1" ht="10.5" customHeight="1">
      <c r="A55" s="468" t="s">
        <v>298</v>
      </c>
      <c r="B55" s="931" t="s">
        <v>492</v>
      </c>
      <c r="C55" s="930" t="s">
        <v>412</v>
      </c>
      <c r="D55" s="929">
        <v>3</v>
      </c>
      <c r="E55" s="929">
        <v>45</v>
      </c>
      <c r="F55" s="929">
        <v>17</v>
      </c>
      <c r="G55" s="468" t="s">
        <v>298</v>
      </c>
    </row>
    <row r="56" spans="1:7" s="952" customFormat="1" ht="10.5" customHeight="1">
      <c r="A56" s="468" t="s">
        <v>299</v>
      </c>
      <c r="B56" s="931" t="s">
        <v>492</v>
      </c>
      <c r="C56" s="930" t="s">
        <v>3026</v>
      </c>
      <c r="D56" s="929">
        <v>15</v>
      </c>
      <c r="E56" s="929">
        <v>4043</v>
      </c>
      <c r="F56" s="929">
        <v>2389</v>
      </c>
      <c r="G56" s="468" t="s">
        <v>299</v>
      </c>
    </row>
    <row r="57" spans="1:7" s="952" customFormat="1" ht="10.5" customHeight="1">
      <c r="A57" s="468" t="s">
        <v>300</v>
      </c>
      <c r="B57" s="931" t="s">
        <v>492</v>
      </c>
      <c r="C57" s="930" t="s">
        <v>3025</v>
      </c>
      <c r="D57" s="932">
        <v>9</v>
      </c>
      <c r="E57" s="929">
        <v>1457</v>
      </c>
      <c r="F57" s="929"/>
      <c r="G57" s="468" t="s">
        <v>300</v>
      </c>
    </row>
    <row r="58" spans="1:7" s="952" customFormat="1" ht="10.5" customHeight="1">
      <c r="A58" s="468" t="s">
        <v>301</v>
      </c>
      <c r="B58" s="931" t="s">
        <v>492</v>
      </c>
      <c r="C58" s="930" t="s">
        <v>3024</v>
      </c>
      <c r="D58" s="929">
        <v>5</v>
      </c>
      <c r="E58" s="929">
        <v>600</v>
      </c>
      <c r="F58" s="929">
        <v>327</v>
      </c>
      <c r="G58" s="468" t="s">
        <v>301</v>
      </c>
    </row>
    <row r="59" spans="1:7" s="952" customFormat="1" ht="10.5" customHeight="1">
      <c r="A59" s="468" t="s">
        <v>302</v>
      </c>
      <c r="B59" s="931" t="s">
        <v>492</v>
      </c>
      <c r="C59" s="930" t="s">
        <v>3023</v>
      </c>
      <c r="D59" s="929">
        <v>110</v>
      </c>
      <c r="E59" s="929">
        <v>12054</v>
      </c>
      <c r="F59" s="929">
        <v>5627</v>
      </c>
      <c r="G59" s="468" t="s">
        <v>302</v>
      </c>
    </row>
    <row r="60" spans="1:7" s="952" customFormat="1" ht="10.5" customHeight="1">
      <c r="A60" s="468" t="s">
        <v>303</v>
      </c>
      <c r="B60" s="931" t="s">
        <v>492</v>
      </c>
      <c r="C60" s="930" t="s">
        <v>3022</v>
      </c>
      <c r="D60" s="929">
        <v>357</v>
      </c>
      <c r="E60" s="929"/>
      <c r="F60" s="929"/>
      <c r="G60" s="468" t="s">
        <v>303</v>
      </c>
    </row>
    <row r="61" spans="1:7" s="952" customFormat="1" ht="10.5" customHeight="1">
      <c r="A61" s="468" t="s">
        <v>304</v>
      </c>
      <c r="B61" s="931" t="s">
        <v>492</v>
      </c>
      <c r="C61" s="930" t="s">
        <v>3021</v>
      </c>
      <c r="D61" s="929"/>
      <c r="E61" s="929">
        <v>755</v>
      </c>
      <c r="F61" s="929">
        <v>1</v>
      </c>
      <c r="G61" s="468" t="s">
        <v>304</v>
      </c>
    </row>
    <row r="62" spans="1:7" s="952" customFormat="1" ht="10.5" customHeight="1">
      <c r="A62" s="468" t="s">
        <v>305</v>
      </c>
      <c r="B62" s="931" t="s">
        <v>492</v>
      </c>
      <c r="C62" s="930" t="s">
        <v>3020</v>
      </c>
      <c r="D62" s="929">
        <v>84</v>
      </c>
      <c r="E62" s="929">
        <v>34508</v>
      </c>
      <c r="F62" s="929">
        <v>11766</v>
      </c>
      <c r="G62" s="468" t="s">
        <v>305</v>
      </c>
    </row>
    <row r="63" spans="1:7" s="952" customFormat="1" ht="10.5" customHeight="1">
      <c r="A63" s="468" t="s">
        <v>306</v>
      </c>
      <c r="B63" s="931" t="s">
        <v>492</v>
      </c>
      <c r="C63" s="930" t="s">
        <v>3278</v>
      </c>
      <c r="D63" s="929">
        <v>86</v>
      </c>
      <c r="E63" s="929">
        <v>4940</v>
      </c>
      <c r="F63" s="929">
        <v>3161</v>
      </c>
      <c r="G63" s="468" t="s">
        <v>306</v>
      </c>
    </row>
    <row r="64" spans="1:7" s="952" customFormat="1" ht="10.5" customHeight="1">
      <c r="A64" s="468" t="s">
        <v>307</v>
      </c>
      <c r="B64" s="931"/>
      <c r="C64" s="930" t="s">
        <v>3018</v>
      </c>
      <c r="D64" s="929">
        <f>SUM(D49:D63)</f>
        <v>706</v>
      </c>
      <c r="E64" s="929">
        <f>SUM(E49:E63)</f>
        <v>118309</v>
      </c>
      <c r="F64" s="929">
        <f>SUM(F49:F63)</f>
        <v>38385</v>
      </c>
      <c r="G64" s="468" t="s">
        <v>307</v>
      </c>
    </row>
    <row r="65" spans="1:7" s="952" customFormat="1" ht="10.5" customHeight="1">
      <c r="A65" s="468" t="s">
        <v>308</v>
      </c>
      <c r="B65" s="931"/>
      <c r="C65" s="930"/>
      <c r="D65" s="929"/>
      <c r="E65" s="929"/>
      <c r="F65" s="929"/>
      <c r="G65" s="468" t="s">
        <v>308</v>
      </c>
    </row>
    <row r="66" spans="1:7" s="952" customFormat="1" ht="10.5" customHeight="1">
      <c r="A66" s="468" t="s">
        <v>309</v>
      </c>
      <c r="B66" s="931"/>
      <c r="C66" s="657" t="s">
        <v>3017</v>
      </c>
      <c r="D66" s="929">
        <f>D45-D64</f>
        <v>-666</v>
      </c>
      <c r="E66" s="929">
        <f>-E64</f>
        <v>-118309</v>
      </c>
      <c r="F66" s="929">
        <f>-F64</f>
        <v>-38385</v>
      </c>
      <c r="G66" s="468" t="s">
        <v>309</v>
      </c>
    </row>
    <row r="67" spans="1:7" s="952" customFormat="1" ht="10.5" customHeight="1">
      <c r="A67" s="468" t="s">
        <v>310</v>
      </c>
      <c r="B67" s="931"/>
      <c r="C67" s="930"/>
      <c r="D67" s="929"/>
      <c r="E67" s="929"/>
      <c r="F67" s="929"/>
      <c r="G67" s="468" t="s">
        <v>310</v>
      </c>
    </row>
    <row r="68" spans="1:7" s="952" customFormat="1" ht="10.5" customHeight="1">
      <c r="A68" s="468" t="s">
        <v>311</v>
      </c>
      <c r="B68" s="931"/>
      <c r="C68" s="930"/>
      <c r="D68" s="929"/>
      <c r="E68" s="929"/>
      <c r="F68" s="929"/>
      <c r="G68" s="468" t="s">
        <v>311</v>
      </c>
    </row>
    <row r="69" spans="1:7" s="952" customFormat="1" ht="10.5" customHeight="1">
      <c r="A69" s="468" t="s">
        <v>312</v>
      </c>
      <c r="B69" s="931"/>
      <c r="C69" s="930"/>
      <c r="D69" s="929"/>
      <c r="E69" s="929"/>
      <c r="F69" s="929"/>
      <c r="G69" s="468" t="s">
        <v>312</v>
      </c>
    </row>
    <row r="70" spans="1:7" s="952" customFormat="1" ht="10.5" customHeight="1">
      <c r="A70" s="468" t="s">
        <v>313</v>
      </c>
      <c r="B70" s="931"/>
      <c r="C70" s="930"/>
      <c r="D70" s="929"/>
      <c r="E70" s="929"/>
      <c r="F70" s="929"/>
      <c r="G70" s="468" t="s">
        <v>313</v>
      </c>
    </row>
    <row r="71" spans="1:7" s="952" customFormat="1" ht="10.5" customHeight="1">
      <c r="A71" s="468" t="s">
        <v>2737</v>
      </c>
      <c r="B71" s="931"/>
      <c r="C71" s="930"/>
      <c r="D71" s="929"/>
      <c r="E71" s="929"/>
      <c r="F71" s="929"/>
      <c r="G71" s="468">
        <v>32</v>
      </c>
    </row>
    <row r="72" spans="1:7" s="952" customFormat="1" ht="10.5" customHeight="1">
      <c r="A72" s="468" t="s">
        <v>3163</v>
      </c>
      <c r="B72" s="931"/>
      <c r="C72" s="930"/>
      <c r="D72" s="929"/>
      <c r="E72" s="929"/>
      <c r="F72" s="929"/>
      <c r="G72" s="468">
        <v>33</v>
      </c>
    </row>
    <row r="73" spans="1:7" s="952" customFormat="1" ht="10.5" customHeight="1">
      <c r="A73" s="468" t="s">
        <v>3164</v>
      </c>
      <c r="B73" s="657"/>
      <c r="C73" s="657"/>
      <c r="D73" s="929"/>
      <c r="E73" s="929"/>
      <c r="F73" s="929"/>
      <c r="G73" s="468">
        <v>34</v>
      </c>
    </row>
    <row r="74" spans="1:7" s="952" customFormat="1" ht="10.5" customHeight="1">
      <c r="A74" s="468" t="s">
        <v>3165</v>
      </c>
      <c r="B74" s="657"/>
      <c r="C74" s="657"/>
      <c r="D74" s="929"/>
      <c r="E74" s="929"/>
      <c r="F74" s="929"/>
      <c r="G74" s="468">
        <v>35</v>
      </c>
    </row>
    <row r="75" spans="1:7" s="952" customFormat="1" ht="10.5" customHeight="1" thickBot="1">
      <c r="A75" s="468" t="s">
        <v>2651</v>
      </c>
      <c r="B75" s="657"/>
      <c r="C75" s="657"/>
      <c r="D75" s="2202"/>
      <c r="E75" s="2202"/>
      <c r="F75" s="2202"/>
      <c r="G75" s="468">
        <v>36</v>
      </c>
    </row>
    <row r="76" spans="1:7" s="952" customFormat="1" ht="10.5" customHeight="1" thickBot="1">
      <c r="A76" s="468" t="s">
        <v>2241</v>
      </c>
      <c r="B76" s="928"/>
      <c r="C76" s="2201" t="s">
        <v>314</v>
      </c>
      <c r="D76" s="2203">
        <f>SUM(D40,D66)</f>
        <v>23031</v>
      </c>
      <c r="E76" s="2204">
        <f>SUM(E40,E66)</f>
        <v>90241765</v>
      </c>
      <c r="F76" s="2205">
        <f>SUM(F40,F66)</f>
        <v>20587931</v>
      </c>
      <c r="G76" s="469">
        <v>37</v>
      </c>
    </row>
    <row r="77" spans="1:7" s="952" customFormat="1" ht="3" customHeight="1">
      <c r="A77" s="1171"/>
      <c r="B77" s="1172"/>
      <c r="C77" s="1172"/>
      <c r="D77" s="465"/>
      <c r="E77" s="465"/>
      <c r="F77" s="465"/>
      <c r="G77" s="1173"/>
    </row>
    <row r="78" spans="1:7" s="952" customFormat="1" ht="9">
      <c r="A78" s="1412"/>
      <c r="B78" s="1805" t="s">
        <v>3016</v>
      </c>
      <c r="C78" s="465" t="s">
        <v>3015</v>
      </c>
      <c r="D78" s="465"/>
      <c r="E78" s="465"/>
      <c r="F78" s="465"/>
      <c r="G78" s="1175"/>
    </row>
    <row r="79" spans="1:7" s="952" customFormat="1" ht="9">
      <c r="A79" s="1412"/>
      <c r="B79" s="1805" t="s">
        <v>3014</v>
      </c>
      <c r="C79" s="465" t="s">
        <v>3013</v>
      </c>
      <c r="D79" s="465"/>
      <c r="E79" s="465"/>
      <c r="F79" s="465"/>
      <c r="G79" s="1175"/>
    </row>
    <row r="80" spans="1:7" s="952" customFormat="1" ht="12" customHeight="1">
      <c r="A80" s="1412"/>
      <c r="B80" s="2637" t="s">
        <v>3012</v>
      </c>
      <c r="C80" s="2636" t="s">
        <v>3011</v>
      </c>
      <c r="D80" s="465"/>
      <c r="E80" s="465"/>
      <c r="F80" s="465"/>
      <c r="G80" s="1175"/>
    </row>
    <row r="81" spans="1:7">
      <c r="A81" s="926"/>
      <c r="B81" s="925"/>
      <c r="C81" s="925"/>
      <c r="D81" s="925"/>
      <c r="E81" s="925"/>
      <c r="F81" s="924"/>
      <c r="G81" s="923" t="s">
        <v>1409</v>
      </c>
    </row>
  </sheetData>
  <printOptions horizontalCentered="1" verticalCentered="1"/>
  <pageMargins left="0.7" right="0.7" top="0.75" bottom="0.75" header="0.3" footer="0.3"/>
  <pageSetup scale="99" orientation="portrait" r:id="rId1"/>
  <headerFooter alignWithMargins="0"/>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69"/>
  <sheetViews>
    <sheetView showGridLines="0" view="pageBreakPreview" topLeftCell="A34" zoomScaleNormal="100" zoomScaleSheetLayoutView="100" workbookViewId="0">
      <selection activeCell="Q72" sqref="Q72"/>
    </sheetView>
  </sheetViews>
  <sheetFormatPr defaultColWidth="8.6640625" defaultRowHeight="11.25"/>
  <cols>
    <col min="1" max="2" width="5.5" style="922" customWidth="1"/>
    <col min="3" max="3" width="4.5" style="922" customWidth="1"/>
    <col min="4" max="4" width="41" style="922" customWidth="1"/>
    <col min="5" max="8" width="13.1640625" style="922" customWidth="1"/>
    <col min="9" max="9" width="5.6640625" style="922" customWidth="1"/>
    <col min="10" max="16384" width="8.6640625" style="922"/>
  </cols>
  <sheetData>
    <row r="1" spans="1:9" ht="11.1" customHeight="1">
      <c r="A1" s="987" t="s">
        <v>3253</v>
      </c>
      <c r="B1" s="986"/>
      <c r="C1" s="986"/>
      <c r="D1" s="986"/>
      <c r="E1" s="986"/>
      <c r="F1" s="986"/>
      <c r="G1" s="986"/>
      <c r="H1" s="986"/>
      <c r="I1" s="2429">
        <v>39</v>
      </c>
    </row>
    <row r="2" spans="1:9" ht="11.1" customHeight="1">
      <c r="A2" s="956" t="s">
        <v>315</v>
      </c>
      <c r="B2" s="985"/>
      <c r="C2" s="985"/>
      <c r="D2" s="985"/>
      <c r="E2" s="985"/>
      <c r="F2" s="985"/>
      <c r="G2" s="985"/>
      <c r="H2" s="985"/>
      <c r="I2" s="984"/>
    </row>
    <row r="3" spans="1:9">
      <c r="A3" s="2428" t="s">
        <v>351</v>
      </c>
      <c r="B3" s="982"/>
      <c r="C3" s="982"/>
      <c r="D3" s="982"/>
      <c r="E3" s="982"/>
      <c r="F3" s="982"/>
      <c r="G3" s="982"/>
      <c r="H3" s="982"/>
      <c r="I3" s="981"/>
    </row>
    <row r="4" spans="1:9" ht="5.0999999999999996" customHeight="1">
      <c r="A4" s="950"/>
      <c r="B4" s="952"/>
      <c r="C4" s="952"/>
      <c r="D4" s="952"/>
      <c r="E4" s="952"/>
      <c r="F4" s="952"/>
      <c r="G4" s="952"/>
      <c r="H4" s="952"/>
      <c r="I4" s="951"/>
    </row>
    <row r="5" spans="1:9" ht="9" customHeight="1">
      <c r="A5" s="953" t="s">
        <v>440</v>
      </c>
      <c r="B5" s="952" t="s">
        <v>316</v>
      </c>
      <c r="C5" s="952"/>
      <c r="D5" s="952"/>
      <c r="E5" s="952"/>
      <c r="F5" s="952"/>
      <c r="G5" s="952"/>
      <c r="H5" s="952"/>
      <c r="I5" s="951"/>
    </row>
    <row r="6" spans="1:9" ht="9" customHeight="1">
      <c r="A6" s="950" t="s">
        <v>317</v>
      </c>
      <c r="B6" s="952"/>
      <c r="C6" s="952"/>
      <c r="D6" s="952"/>
      <c r="E6" s="952"/>
      <c r="F6" s="952"/>
      <c r="G6" s="952"/>
      <c r="H6" s="952"/>
      <c r="I6" s="951"/>
    </row>
    <row r="7" spans="1:9" ht="5.0999999999999996" customHeight="1">
      <c r="A7" s="950"/>
      <c r="B7" s="952"/>
      <c r="C7" s="952"/>
      <c r="D7" s="952"/>
      <c r="E7" s="952"/>
      <c r="F7" s="952"/>
      <c r="G7" s="952"/>
      <c r="H7" s="952"/>
      <c r="I7" s="951"/>
    </row>
    <row r="8" spans="1:9" ht="9" customHeight="1">
      <c r="A8" s="953" t="s">
        <v>446</v>
      </c>
      <c r="B8" s="952" t="s">
        <v>318</v>
      </c>
      <c r="C8" s="952"/>
      <c r="D8" s="952"/>
      <c r="E8" s="952"/>
      <c r="F8" s="952"/>
      <c r="G8" s="952"/>
      <c r="H8" s="952"/>
      <c r="I8" s="951"/>
    </row>
    <row r="9" spans="1:9" ht="9" customHeight="1">
      <c r="A9" s="950" t="s">
        <v>319</v>
      </c>
      <c r="B9" s="952"/>
      <c r="C9" s="952"/>
      <c r="D9" s="952"/>
      <c r="E9" s="952"/>
      <c r="F9" s="952"/>
      <c r="G9" s="952"/>
      <c r="H9" s="952"/>
      <c r="I9" s="951"/>
    </row>
    <row r="10" spans="1:9" ht="9" customHeight="1">
      <c r="A10" s="950" t="s">
        <v>320</v>
      </c>
      <c r="B10" s="952"/>
      <c r="C10" s="952"/>
      <c r="D10" s="952"/>
      <c r="E10" s="952"/>
      <c r="F10" s="952"/>
      <c r="G10" s="952"/>
      <c r="H10" s="952"/>
      <c r="I10" s="951"/>
    </row>
    <row r="11" spans="1:9" ht="5.0999999999999996" customHeight="1">
      <c r="A11" s="950"/>
      <c r="B11" s="952"/>
      <c r="C11" s="952"/>
      <c r="D11" s="952"/>
      <c r="E11" s="952"/>
      <c r="F11" s="952"/>
      <c r="G11" s="952"/>
      <c r="H11" s="952"/>
      <c r="I11" s="951"/>
    </row>
    <row r="12" spans="1:9" ht="9" customHeight="1">
      <c r="A12" s="953" t="s">
        <v>450</v>
      </c>
      <c r="B12" s="952" t="s">
        <v>321</v>
      </c>
      <c r="C12" s="952"/>
      <c r="D12" s="952"/>
      <c r="E12" s="952"/>
      <c r="F12" s="952"/>
      <c r="G12" s="952"/>
      <c r="H12" s="952"/>
      <c r="I12" s="951"/>
    </row>
    <row r="13" spans="1:9" ht="9" customHeight="1">
      <c r="A13" s="950" t="s">
        <v>322</v>
      </c>
      <c r="B13" s="952"/>
      <c r="C13" s="952"/>
      <c r="D13" s="952"/>
      <c r="E13" s="952"/>
      <c r="F13" s="952"/>
      <c r="G13" s="952"/>
      <c r="H13" s="952"/>
      <c r="I13" s="951"/>
    </row>
    <row r="14" spans="1:9" ht="9" customHeight="1">
      <c r="A14" s="950" t="s">
        <v>1289</v>
      </c>
      <c r="B14" s="952"/>
      <c r="C14" s="952"/>
      <c r="D14" s="952"/>
      <c r="E14" s="952"/>
      <c r="F14" s="952"/>
      <c r="G14" s="952"/>
      <c r="H14" s="952"/>
      <c r="I14" s="951"/>
    </row>
    <row r="15" spans="1:9" ht="5.0999999999999996" customHeight="1">
      <c r="A15" s="950"/>
      <c r="B15" s="952"/>
      <c r="C15" s="952"/>
      <c r="D15" s="952"/>
      <c r="E15" s="952"/>
      <c r="F15" s="952"/>
      <c r="G15" s="952"/>
      <c r="H15" s="952"/>
      <c r="I15" s="951"/>
    </row>
    <row r="16" spans="1:9" ht="9" customHeight="1">
      <c r="A16" s="953" t="s">
        <v>457</v>
      </c>
      <c r="B16" s="952" t="s">
        <v>1290</v>
      </c>
      <c r="C16" s="952"/>
      <c r="D16" s="952"/>
      <c r="E16" s="952"/>
      <c r="F16" s="952"/>
      <c r="G16" s="952"/>
      <c r="H16" s="952"/>
      <c r="I16" s="951"/>
    </row>
    <row r="17" spans="1:9" ht="9" customHeight="1">
      <c r="A17" s="950" t="s">
        <v>1291</v>
      </c>
      <c r="B17" s="952"/>
      <c r="C17" s="952"/>
      <c r="D17" s="952"/>
      <c r="E17" s="952"/>
      <c r="F17" s="952"/>
      <c r="G17" s="952"/>
      <c r="H17" s="952"/>
      <c r="I17" s="951"/>
    </row>
    <row r="18" spans="1:9" ht="9" customHeight="1">
      <c r="A18" s="950" t="s">
        <v>1292</v>
      </c>
      <c r="B18" s="952"/>
      <c r="C18" s="952"/>
      <c r="D18" s="952"/>
      <c r="E18" s="952"/>
      <c r="F18" s="952"/>
      <c r="G18" s="952"/>
      <c r="H18" s="952"/>
      <c r="I18" s="951"/>
    </row>
    <row r="19" spans="1:9" ht="9" customHeight="1">
      <c r="A19" s="950" t="s">
        <v>1293</v>
      </c>
      <c r="B19" s="952"/>
      <c r="C19" s="952"/>
      <c r="D19" s="952"/>
      <c r="E19" s="952"/>
      <c r="F19" s="952"/>
      <c r="G19" s="952"/>
      <c r="H19" s="952"/>
      <c r="I19" s="951"/>
    </row>
    <row r="20" spans="1:9" ht="14.25" customHeight="1">
      <c r="A20" s="980"/>
      <c r="B20" s="967"/>
      <c r="C20" s="967"/>
      <c r="D20" s="967"/>
      <c r="E20" s="967"/>
      <c r="F20" s="967"/>
      <c r="G20" s="967"/>
      <c r="H20" s="967"/>
      <c r="I20" s="979"/>
    </row>
    <row r="21" spans="1:9">
      <c r="A21" s="939" t="s">
        <v>328</v>
      </c>
      <c r="B21" s="937" t="s">
        <v>352</v>
      </c>
      <c r="C21" s="978"/>
      <c r="D21" s="977" t="s">
        <v>353</v>
      </c>
      <c r="E21" s="937" t="s">
        <v>1294</v>
      </c>
      <c r="F21" s="937" t="s">
        <v>1295</v>
      </c>
      <c r="G21" s="937" t="s">
        <v>1296</v>
      </c>
      <c r="H21" s="937" t="s">
        <v>1297</v>
      </c>
      <c r="I21" s="936" t="s">
        <v>328</v>
      </c>
    </row>
    <row r="22" spans="1:9">
      <c r="A22" s="939" t="s">
        <v>333</v>
      </c>
      <c r="B22" s="937" t="s">
        <v>355</v>
      </c>
      <c r="C22" s="978"/>
      <c r="D22" s="977"/>
      <c r="E22" s="937"/>
      <c r="F22" s="937" t="s">
        <v>1298</v>
      </c>
      <c r="G22" s="937" t="s">
        <v>1299</v>
      </c>
      <c r="H22" s="937" t="s">
        <v>1300</v>
      </c>
      <c r="I22" s="936" t="s">
        <v>333</v>
      </c>
    </row>
    <row r="23" spans="1:9">
      <c r="A23" s="935"/>
      <c r="B23" s="969"/>
      <c r="C23" s="976"/>
      <c r="D23" s="975" t="s">
        <v>338</v>
      </c>
      <c r="E23" s="937" t="s">
        <v>339</v>
      </c>
      <c r="F23" s="937" t="s">
        <v>340</v>
      </c>
      <c r="G23" s="937" t="s">
        <v>341</v>
      </c>
      <c r="H23" s="937" t="s">
        <v>342</v>
      </c>
      <c r="I23" s="933"/>
    </row>
    <row r="24" spans="1:9" ht="10.35" customHeight="1">
      <c r="A24" s="970">
        <v>1</v>
      </c>
      <c r="B24" s="969"/>
      <c r="C24" s="972" t="s">
        <v>1030</v>
      </c>
      <c r="D24" s="967" t="s">
        <v>1031</v>
      </c>
      <c r="E24" s="971">
        <v>6933484</v>
      </c>
      <c r="F24" s="973"/>
      <c r="G24" s="973"/>
      <c r="H24" s="973">
        <v>64816</v>
      </c>
      <c r="I24" s="964">
        <v>1</v>
      </c>
    </row>
    <row r="25" spans="1:9" ht="10.35" customHeight="1">
      <c r="A25" s="970">
        <v>2</v>
      </c>
      <c r="B25" s="969"/>
      <c r="C25" s="972">
        <v>-3</v>
      </c>
      <c r="D25" s="967" t="s">
        <v>1032</v>
      </c>
      <c r="E25" s="971">
        <v>12297505</v>
      </c>
      <c r="F25" s="973"/>
      <c r="G25" s="973"/>
      <c r="H25" s="973">
        <v>6015</v>
      </c>
      <c r="I25" s="964">
        <v>2</v>
      </c>
    </row>
    <row r="26" spans="1:9" ht="10.35" customHeight="1">
      <c r="A26" s="970">
        <v>3</v>
      </c>
      <c r="B26" s="969"/>
      <c r="C26" s="972">
        <f t="shared" ref="C26:C31" si="0">C25-1</f>
        <v>-4</v>
      </c>
      <c r="D26" s="967" t="s">
        <v>1033</v>
      </c>
      <c r="E26" s="971">
        <v>72090</v>
      </c>
      <c r="F26" s="973"/>
      <c r="G26" s="973"/>
      <c r="H26" s="973">
        <v>59</v>
      </c>
      <c r="I26" s="964">
        <v>3</v>
      </c>
    </row>
    <row r="27" spans="1:9" ht="10.35" customHeight="1">
      <c r="A27" s="970">
        <v>4</v>
      </c>
      <c r="B27" s="969"/>
      <c r="C27" s="972">
        <f t="shared" si="0"/>
        <v>-5</v>
      </c>
      <c r="D27" s="967" t="s">
        <v>1034</v>
      </c>
      <c r="E27" s="971">
        <v>616473</v>
      </c>
      <c r="F27" s="973"/>
      <c r="G27" s="973"/>
      <c r="H27" s="973">
        <v>88</v>
      </c>
      <c r="I27" s="964">
        <v>4</v>
      </c>
    </row>
    <row r="28" spans="1:9" ht="10.35" customHeight="1">
      <c r="A28" s="970">
        <v>5</v>
      </c>
      <c r="B28" s="969"/>
      <c r="C28" s="972">
        <f t="shared" si="0"/>
        <v>-6</v>
      </c>
      <c r="D28" s="967" t="s">
        <v>1035</v>
      </c>
      <c r="E28" s="971">
        <v>6156668</v>
      </c>
      <c r="F28" s="973"/>
      <c r="G28" s="973"/>
      <c r="H28" s="973">
        <v>6881</v>
      </c>
      <c r="I28" s="964">
        <v>5</v>
      </c>
    </row>
    <row r="29" spans="1:9" ht="10.35" customHeight="1">
      <c r="A29" s="970">
        <v>6</v>
      </c>
      <c r="B29" s="969"/>
      <c r="C29" s="972">
        <f t="shared" si="0"/>
        <v>-7</v>
      </c>
      <c r="D29" s="967" t="s">
        <v>1036</v>
      </c>
      <c r="E29" s="971"/>
      <c r="F29" s="973"/>
      <c r="G29" s="973"/>
      <c r="H29" s="973"/>
      <c r="I29" s="964">
        <v>6</v>
      </c>
    </row>
    <row r="30" spans="1:9" ht="10.35" customHeight="1">
      <c r="A30" s="970">
        <v>7</v>
      </c>
      <c r="B30" s="969"/>
      <c r="C30" s="972">
        <f t="shared" si="0"/>
        <v>-8</v>
      </c>
      <c r="D30" s="967" t="s">
        <v>1037</v>
      </c>
      <c r="E30" s="971">
        <v>8876893</v>
      </c>
      <c r="F30" s="973"/>
      <c r="G30" s="973"/>
      <c r="H30" s="973">
        <v>10520</v>
      </c>
      <c r="I30" s="964">
        <v>7</v>
      </c>
    </row>
    <row r="31" spans="1:9" ht="10.35" customHeight="1">
      <c r="A31" s="970">
        <v>8</v>
      </c>
      <c r="B31" s="969"/>
      <c r="C31" s="972">
        <f t="shared" si="0"/>
        <v>-9</v>
      </c>
      <c r="D31" s="967" t="s">
        <v>1038</v>
      </c>
      <c r="E31" s="971">
        <v>15491634</v>
      </c>
      <c r="F31" s="973"/>
      <c r="G31" s="973"/>
      <c r="H31" s="973">
        <v>20922</v>
      </c>
      <c r="I31" s="964">
        <v>8</v>
      </c>
    </row>
    <row r="32" spans="1:9" ht="10.35" customHeight="1">
      <c r="A32" s="970">
        <v>9</v>
      </c>
      <c r="B32" s="969"/>
      <c r="C32" s="972">
        <v>-11</v>
      </c>
      <c r="D32" s="967" t="s">
        <v>1039</v>
      </c>
      <c r="E32" s="971">
        <v>7678271</v>
      </c>
      <c r="F32" s="973"/>
      <c r="G32" s="973"/>
      <c r="H32" s="973">
        <v>4078</v>
      </c>
      <c r="I32" s="964">
        <v>9</v>
      </c>
    </row>
    <row r="33" spans="1:9" ht="10.35" customHeight="1">
      <c r="A33" s="970">
        <v>10</v>
      </c>
      <c r="B33" s="969"/>
      <c r="C33" s="972">
        <v>-13</v>
      </c>
      <c r="D33" s="967" t="s">
        <v>1040</v>
      </c>
      <c r="E33" s="971">
        <v>134129</v>
      </c>
      <c r="F33" s="973"/>
      <c r="G33" s="973"/>
      <c r="H33" s="973">
        <v>125</v>
      </c>
      <c r="I33" s="964">
        <v>10</v>
      </c>
    </row>
    <row r="34" spans="1:9" ht="10.35" customHeight="1">
      <c r="A34" s="970">
        <v>11</v>
      </c>
      <c r="B34" s="969"/>
      <c r="C34" s="972">
        <v>-16</v>
      </c>
      <c r="D34" s="967" t="s">
        <v>1041</v>
      </c>
      <c r="E34" s="971">
        <v>768000</v>
      </c>
      <c r="F34" s="973"/>
      <c r="G34" s="973"/>
      <c r="H34" s="973">
        <v>1200</v>
      </c>
      <c r="I34" s="964">
        <v>11</v>
      </c>
    </row>
    <row r="35" spans="1:9" ht="10.35" customHeight="1">
      <c r="A35" s="970">
        <v>12</v>
      </c>
      <c r="B35" s="969"/>
      <c r="C35" s="972">
        <f>C34-1</f>
        <v>-17</v>
      </c>
      <c r="D35" s="967" t="s">
        <v>1042</v>
      </c>
      <c r="E35" s="971">
        <v>54224</v>
      </c>
      <c r="F35" s="973"/>
      <c r="G35" s="973"/>
      <c r="H35" s="973">
        <v>8</v>
      </c>
      <c r="I35" s="964">
        <v>12</v>
      </c>
    </row>
    <row r="36" spans="1:9" ht="10.35" customHeight="1">
      <c r="A36" s="970">
        <v>13</v>
      </c>
      <c r="B36" s="969"/>
      <c r="C36" s="972">
        <f>C35-1</f>
        <v>-18</v>
      </c>
      <c r="D36" s="967" t="s">
        <v>1043</v>
      </c>
      <c r="E36" s="971">
        <v>10842</v>
      </c>
      <c r="F36" s="973"/>
      <c r="G36" s="973"/>
      <c r="H36" s="973"/>
      <c r="I36" s="964">
        <v>13</v>
      </c>
    </row>
    <row r="37" spans="1:9" ht="10.35" customHeight="1">
      <c r="A37" s="970">
        <v>14</v>
      </c>
      <c r="B37" s="969"/>
      <c r="C37" s="972">
        <f>C36-1</f>
        <v>-19</v>
      </c>
      <c r="D37" s="967" t="s">
        <v>1044</v>
      </c>
      <c r="E37" s="971">
        <v>496794</v>
      </c>
      <c r="F37" s="973"/>
      <c r="G37" s="973"/>
      <c r="H37" s="973">
        <v>96</v>
      </c>
      <c r="I37" s="964">
        <v>14</v>
      </c>
    </row>
    <row r="38" spans="1:9" ht="10.35" customHeight="1">
      <c r="A38" s="970">
        <v>15</v>
      </c>
      <c r="B38" s="969"/>
      <c r="C38" s="972">
        <f>C37-1</f>
        <v>-20</v>
      </c>
      <c r="D38" s="967" t="s">
        <v>1045</v>
      </c>
      <c r="E38" s="971">
        <v>852539</v>
      </c>
      <c r="F38" s="973"/>
      <c r="G38" s="973"/>
      <c r="H38" s="973">
        <v>64</v>
      </c>
      <c r="I38" s="964">
        <v>15</v>
      </c>
    </row>
    <row r="39" spans="1:9" ht="10.35" customHeight="1">
      <c r="A39" s="970">
        <v>16</v>
      </c>
      <c r="B39" s="969"/>
      <c r="C39" s="972">
        <v>-22</v>
      </c>
      <c r="D39" s="967" t="s">
        <v>1046</v>
      </c>
      <c r="E39" s="971">
        <v>0</v>
      </c>
      <c r="F39" s="973"/>
      <c r="G39" s="973"/>
      <c r="H39" s="973"/>
      <c r="I39" s="964">
        <v>16</v>
      </c>
    </row>
    <row r="40" spans="1:9" ht="10.35" customHeight="1">
      <c r="A40" s="970">
        <v>17</v>
      </c>
      <c r="B40" s="969"/>
      <c r="C40" s="972">
        <f>C39-1</f>
        <v>-23</v>
      </c>
      <c r="D40" s="967" t="s">
        <v>1047</v>
      </c>
      <c r="E40" s="971">
        <v>16735</v>
      </c>
      <c r="F40" s="973"/>
      <c r="G40" s="973"/>
      <c r="H40" s="973"/>
      <c r="I40" s="964">
        <v>17</v>
      </c>
    </row>
    <row r="41" spans="1:9" ht="10.35" customHeight="1">
      <c r="A41" s="970">
        <v>18</v>
      </c>
      <c r="B41" s="969"/>
      <c r="C41" s="972">
        <f>C40-1</f>
        <v>-24</v>
      </c>
      <c r="D41" s="967" t="s">
        <v>1048</v>
      </c>
      <c r="E41" s="971">
        <v>112385</v>
      </c>
      <c r="F41" s="973"/>
      <c r="G41" s="973"/>
      <c r="H41" s="973"/>
      <c r="I41" s="964">
        <v>18</v>
      </c>
    </row>
    <row r="42" spans="1:9" ht="10.35" customHeight="1">
      <c r="A42" s="970">
        <v>19</v>
      </c>
      <c r="B42" s="969"/>
      <c r="C42" s="972">
        <f>C41-1</f>
        <v>-25</v>
      </c>
      <c r="D42" s="967" t="s">
        <v>1049</v>
      </c>
      <c r="E42" s="971">
        <v>2653068</v>
      </c>
      <c r="F42" s="973"/>
      <c r="G42" s="973"/>
      <c r="H42" s="973">
        <v>89</v>
      </c>
      <c r="I42" s="964">
        <v>19</v>
      </c>
    </row>
    <row r="43" spans="1:9" ht="10.35" customHeight="1">
      <c r="A43" s="970">
        <v>20</v>
      </c>
      <c r="B43" s="969"/>
      <c r="C43" s="972">
        <f>C42-1</f>
        <v>-26</v>
      </c>
      <c r="D43" s="967" t="s">
        <v>1050</v>
      </c>
      <c r="E43" s="971">
        <v>1109600</v>
      </c>
      <c r="F43" s="973"/>
      <c r="G43" s="973"/>
      <c r="H43" s="973">
        <v>106</v>
      </c>
      <c r="I43" s="964">
        <v>20</v>
      </c>
    </row>
    <row r="44" spans="1:9" ht="10.35" customHeight="1">
      <c r="A44" s="970">
        <v>21</v>
      </c>
      <c r="B44" s="969"/>
      <c r="C44" s="972">
        <f>C43-1</f>
        <v>-27</v>
      </c>
      <c r="D44" s="967" t="s">
        <v>1051</v>
      </c>
      <c r="E44" s="971">
        <v>6109666</v>
      </c>
      <c r="F44" s="973"/>
      <c r="G44" s="973"/>
      <c r="H44" s="973">
        <v>2083</v>
      </c>
      <c r="I44" s="964">
        <v>21</v>
      </c>
    </row>
    <row r="45" spans="1:9" ht="10.35" customHeight="1">
      <c r="A45" s="970">
        <v>22</v>
      </c>
      <c r="B45" s="969"/>
      <c r="C45" s="972">
        <v>-29</v>
      </c>
      <c r="D45" s="967" t="s">
        <v>1052</v>
      </c>
      <c r="E45" s="971">
        <v>2295</v>
      </c>
      <c r="F45" s="973"/>
      <c r="G45" s="973"/>
      <c r="H45" s="973"/>
      <c r="I45" s="964">
        <v>22</v>
      </c>
    </row>
    <row r="46" spans="1:9" ht="10.35" customHeight="1">
      <c r="A46" s="970">
        <v>23</v>
      </c>
      <c r="B46" s="969"/>
      <c r="C46" s="972">
        <v>-31</v>
      </c>
      <c r="D46" s="967" t="s">
        <v>1053</v>
      </c>
      <c r="E46" s="971">
        <v>96425</v>
      </c>
      <c r="F46" s="973"/>
      <c r="G46" s="973"/>
      <c r="H46" s="973">
        <v>5</v>
      </c>
      <c r="I46" s="964">
        <v>23</v>
      </c>
    </row>
    <row r="47" spans="1:9" ht="10.35" customHeight="1">
      <c r="A47" s="970">
        <v>24</v>
      </c>
      <c r="B47" s="969"/>
      <c r="C47" s="972">
        <v>-35</v>
      </c>
      <c r="D47" s="967" t="s">
        <v>1054</v>
      </c>
      <c r="E47" s="971">
        <v>37636</v>
      </c>
      <c r="F47" s="973"/>
      <c r="G47" s="973"/>
      <c r="H47" s="973"/>
      <c r="I47" s="964">
        <v>24</v>
      </c>
    </row>
    <row r="48" spans="1:9" ht="10.35" customHeight="1">
      <c r="A48" s="970">
        <v>25</v>
      </c>
      <c r="B48" s="969"/>
      <c r="C48" s="972">
        <v>-37</v>
      </c>
      <c r="D48" s="967" t="s">
        <v>1055</v>
      </c>
      <c r="E48" s="971">
        <v>1206058</v>
      </c>
      <c r="F48" s="973"/>
      <c r="G48" s="973"/>
      <c r="H48" s="973"/>
      <c r="I48" s="964">
        <v>25</v>
      </c>
    </row>
    <row r="49" spans="1:9" ht="10.35" customHeight="1">
      <c r="A49" s="970">
        <v>26</v>
      </c>
      <c r="B49" s="969"/>
      <c r="C49" s="972">
        <v>-39</v>
      </c>
      <c r="D49" s="967" t="s">
        <v>1056</v>
      </c>
      <c r="E49" s="971">
        <v>961134</v>
      </c>
      <c r="F49" s="973"/>
      <c r="G49" s="973"/>
      <c r="H49" s="973">
        <v>1151</v>
      </c>
      <c r="I49" s="964">
        <v>26</v>
      </c>
    </row>
    <row r="50" spans="1:9" ht="10.35" customHeight="1">
      <c r="A50" s="970">
        <v>27</v>
      </c>
      <c r="B50" s="969"/>
      <c r="C50" s="972" t="s">
        <v>1057</v>
      </c>
      <c r="D50" s="967" t="s">
        <v>1058</v>
      </c>
      <c r="E50" s="971">
        <v>331848</v>
      </c>
      <c r="F50" s="973"/>
      <c r="G50" s="973"/>
      <c r="H50" s="973">
        <v>3</v>
      </c>
      <c r="I50" s="964">
        <v>27</v>
      </c>
    </row>
    <row r="51" spans="1:9" ht="10.35" customHeight="1">
      <c r="A51" s="970">
        <v>28</v>
      </c>
      <c r="B51" s="969"/>
      <c r="C51" s="972">
        <v>-45</v>
      </c>
      <c r="D51" s="967" t="s">
        <v>1059</v>
      </c>
      <c r="E51" s="971">
        <v>3063</v>
      </c>
      <c r="F51" s="973"/>
      <c r="G51" s="973"/>
      <c r="H51" s="973"/>
      <c r="I51" s="964">
        <v>28</v>
      </c>
    </row>
    <row r="52" spans="1:9" ht="10.35" customHeight="1">
      <c r="A52" s="970">
        <v>29</v>
      </c>
      <c r="B52" s="969"/>
      <c r="C52" s="972"/>
      <c r="D52" s="967" t="s">
        <v>1301</v>
      </c>
      <c r="E52" s="971"/>
      <c r="F52" s="973"/>
      <c r="G52" s="973"/>
      <c r="H52" s="973"/>
      <c r="I52" s="964">
        <v>29</v>
      </c>
    </row>
    <row r="53" spans="1:9" ht="10.35" customHeight="1">
      <c r="A53" s="970">
        <v>30</v>
      </c>
      <c r="B53" s="969"/>
      <c r="C53" s="972"/>
      <c r="D53" s="967" t="s">
        <v>1302</v>
      </c>
      <c r="E53" s="971"/>
      <c r="F53" s="973"/>
      <c r="G53" s="973"/>
      <c r="H53" s="973"/>
      <c r="I53" s="964">
        <v>30</v>
      </c>
    </row>
    <row r="54" spans="1:9" ht="10.35" customHeight="1">
      <c r="A54" s="970">
        <v>31</v>
      </c>
      <c r="B54" s="969"/>
      <c r="C54" s="974"/>
      <c r="D54" s="967" t="s">
        <v>125</v>
      </c>
      <c r="E54" s="971">
        <f>SUM(E24:E51)</f>
        <v>73079459</v>
      </c>
      <c r="F54" s="973"/>
      <c r="G54" s="973"/>
      <c r="H54" s="973">
        <f>SUM(H24:H51)</f>
        <v>118309</v>
      </c>
      <c r="I54" s="964">
        <v>31</v>
      </c>
    </row>
    <row r="55" spans="1:9" ht="10.35" customHeight="1">
      <c r="A55" s="970">
        <v>32</v>
      </c>
      <c r="B55" s="969"/>
      <c r="C55" s="972">
        <v>-52</v>
      </c>
      <c r="D55" s="967" t="s">
        <v>1062</v>
      </c>
      <c r="E55" s="971">
        <v>9995363</v>
      </c>
      <c r="F55" s="973"/>
      <c r="G55" s="973"/>
      <c r="H55" s="973"/>
      <c r="I55" s="964">
        <v>32</v>
      </c>
    </row>
    <row r="56" spans="1:9" ht="10.35" customHeight="1">
      <c r="A56" s="970">
        <v>33</v>
      </c>
      <c r="B56" s="969"/>
      <c r="C56" s="972">
        <f t="shared" ref="C56:C62" si="1">C55-1</f>
        <v>-53</v>
      </c>
      <c r="D56" s="967" t="s">
        <v>1063</v>
      </c>
      <c r="E56" s="971">
        <v>2257045</v>
      </c>
      <c r="F56" s="973"/>
      <c r="G56" s="973"/>
      <c r="H56" s="973"/>
      <c r="I56" s="964">
        <v>33</v>
      </c>
    </row>
    <row r="57" spans="1:9" ht="10.35" customHeight="1">
      <c r="A57" s="970">
        <v>34</v>
      </c>
      <c r="B57" s="969"/>
      <c r="C57" s="972">
        <f t="shared" si="1"/>
        <v>-54</v>
      </c>
      <c r="D57" s="967" t="s">
        <v>1064</v>
      </c>
      <c r="E57" s="971"/>
      <c r="F57" s="973"/>
      <c r="G57" s="973"/>
      <c r="H57" s="973"/>
      <c r="I57" s="964">
        <v>34</v>
      </c>
    </row>
    <row r="58" spans="1:9" ht="10.35" customHeight="1">
      <c r="A58" s="970">
        <v>35</v>
      </c>
      <c r="B58" s="969"/>
      <c r="C58" s="972">
        <f t="shared" si="1"/>
        <v>-55</v>
      </c>
      <c r="D58" s="967" t="s">
        <v>1065</v>
      </c>
      <c r="E58" s="971">
        <v>7364</v>
      </c>
      <c r="F58" s="965"/>
      <c r="G58" s="965"/>
      <c r="H58" s="965"/>
      <c r="I58" s="964">
        <v>35</v>
      </c>
    </row>
    <row r="59" spans="1:9" ht="10.35" customHeight="1">
      <c r="A59" s="970">
        <v>36</v>
      </c>
      <c r="B59" s="969"/>
      <c r="C59" s="972">
        <f t="shared" si="1"/>
        <v>-56</v>
      </c>
      <c r="D59" s="967" t="s">
        <v>1066</v>
      </c>
      <c r="E59" s="971"/>
      <c r="F59" s="965"/>
      <c r="G59" s="965"/>
      <c r="H59" s="965"/>
      <c r="I59" s="964">
        <v>36</v>
      </c>
    </row>
    <row r="60" spans="1:9">
      <c r="A60" s="970">
        <v>37</v>
      </c>
      <c r="B60" s="969"/>
      <c r="C60" s="972">
        <f t="shared" si="1"/>
        <v>-57</v>
      </c>
      <c r="D60" s="967" t="s">
        <v>1067</v>
      </c>
      <c r="E60" s="971">
        <v>752398</v>
      </c>
      <c r="F60" s="965"/>
      <c r="G60" s="965"/>
      <c r="H60" s="965"/>
      <c r="I60" s="964">
        <v>37</v>
      </c>
    </row>
    <row r="61" spans="1:9">
      <c r="A61" s="970">
        <v>38</v>
      </c>
      <c r="B61" s="969"/>
      <c r="C61" s="972">
        <f t="shared" si="1"/>
        <v>-58</v>
      </c>
      <c r="D61" s="967" t="s">
        <v>1068</v>
      </c>
      <c r="E61" s="971">
        <v>965859</v>
      </c>
      <c r="F61" s="965"/>
      <c r="G61" s="965"/>
      <c r="H61" s="965"/>
      <c r="I61" s="964">
        <v>38</v>
      </c>
    </row>
    <row r="62" spans="1:9">
      <c r="A62" s="970">
        <v>39</v>
      </c>
      <c r="B62" s="969"/>
      <c r="C62" s="972">
        <f t="shared" si="1"/>
        <v>-59</v>
      </c>
      <c r="D62" s="716" t="s">
        <v>1069</v>
      </c>
      <c r="E62" s="971">
        <v>1729893</v>
      </c>
      <c r="F62" s="965"/>
      <c r="G62" s="965"/>
      <c r="H62" s="965"/>
      <c r="I62" s="964">
        <v>39</v>
      </c>
    </row>
    <row r="63" spans="1:9">
      <c r="A63" s="970">
        <v>40</v>
      </c>
      <c r="B63" s="969"/>
      <c r="C63" s="972"/>
      <c r="D63" s="967" t="s">
        <v>128</v>
      </c>
      <c r="E63" s="966">
        <f>SUM(E55:E62)</f>
        <v>15707922</v>
      </c>
      <c r="F63" s="965"/>
      <c r="G63" s="965"/>
      <c r="H63" s="965"/>
      <c r="I63" s="964">
        <v>40</v>
      </c>
    </row>
    <row r="64" spans="1:9" ht="10.35" customHeight="1">
      <c r="A64" s="970">
        <v>41</v>
      </c>
      <c r="B64" s="969"/>
      <c r="C64" s="972">
        <v>-76</v>
      </c>
      <c r="D64" s="967" t="s">
        <v>1071</v>
      </c>
      <c r="E64" s="971"/>
      <c r="F64" s="965"/>
      <c r="G64" s="965"/>
      <c r="H64" s="965"/>
      <c r="I64" s="964">
        <v>41</v>
      </c>
    </row>
    <row r="65" spans="1:9" ht="10.35" customHeight="1">
      <c r="A65" s="970">
        <v>42</v>
      </c>
      <c r="B65" s="969"/>
      <c r="C65" s="972">
        <v>-80</v>
      </c>
      <c r="D65" s="967" t="s">
        <v>1072</v>
      </c>
      <c r="E65" s="971"/>
      <c r="F65" s="965"/>
      <c r="G65" s="965"/>
      <c r="H65" s="965"/>
      <c r="I65" s="964">
        <v>42</v>
      </c>
    </row>
    <row r="66" spans="1:9" ht="10.35" customHeight="1">
      <c r="A66" s="970">
        <v>43</v>
      </c>
      <c r="B66" s="969"/>
      <c r="C66" s="972">
        <v>-90</v>
      </c>
      <c r="D66" s="967" t="s">
        <v>1073</v>
      </c>
      <c r="E66" s="971">
        <v>1572693</v>
      </c>
      <c r="F66" s="965"/>
      <c r="G66" s="965"/>
      <c r="H66" s="965"/>
      <c r="I66" s="964">
        <v>43</v>
      </c>
    </row>
    <row r="67" spans="1:9">
      <c r="A67" s="970">
        <v>44</v>
      </c>
      <c r="B67" s="969"/>
      <c r="C67" s="968"/>
      <c r="D67" s="967" t="s">
        <v>1074</v>
      </c>
      <c r="E67" s="966">
        <f>SUM(E54,E63,E64:E66)</f>
        <v>90360074</v>
      </c>
      <c r="F67" s="965"/>
      <c r="G67" s="965"/>
      <c r="H67" s="966">
        <f>SUM(H54,H63,H64:H66)</f>
        <v>118309</v>
      </c>
      <c r="I67" s="964">
        <v>44</v>
      </c>
    </row>
    <row r="68" spans="1:9" ht="73.5" customHeight="1">
      <c r="A68" s="963"/>
      <c r="B68" s="961"/>
      <c r="C68" s="962"/>
      <c r="D68" s="961"/>
      <c r="E68" s="961"/>
      <c r="F68" s="961"/>
      <c r="G68" s="961"/>
      <c r="H68" s="961"/>
      <c r="I68" s="960"/>
    </row>
    <row r="69" spans="1:9">
      <c r="A69" s="959" t="s">
        <v>1409</v>
      </c>
      <c r="B69" s="958"/>
      <c r="C69" s="958"/>
      <c r="D69" s="958"/>
      <c r="E69" s="958"/>
      <c r="F69" s="958"/>
      <c r="G69" s="958"/>
      <c r="H69" s="958"/>
      <c r="I69" s="957"/>
    </row>
  </sheetData>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dimension ref="A1:J41"/>
  <sheetViews>
    <sheetView showGridLines="0" view="pageBreakPreview" zoomScaleNormal="100" zoomScaleSheetLayoutView="100" workbookViewId="0">
      <selection activeCell="E15" sqref="E15"/>
    </sheetView>
  </sheetViews>
  <sheetFormatPr defaultRowHeight="11.25"/>
  <cols>
    <col min="1" max="1" width="3.33203125" style="1807" customWidth="1"/>
    <col min="2" max="2" width="17.6640625" customWidth="1"/>
    <col min="3" max="3" width="15.33203125" bestFit="1" customWidth="1"/>
    <col min="4" max="4" width="1.6640625" bestFit="1" customWidth="1"/>
    <col min="5" max="5" width="23.6640625" bestFit="1" customWidth="1"/>
    <col min="6" max="6" width="17.6640625" customWidth="1"/>
    <col min="7" max="7" width="31.33203125" bestFit="1" customWidth="1"/>
    <col min="8" max="8" width="1.6640625" bestFit="1" customWidth="1"/>
    <col min="9" max="9" width="39.5" customWidth="1"/>
    <col min="10" max="10" width="3.33203125" style="1807" customWidth="1"/>
  </cols>
  <sheetData>
    <row r="1" spans="1:10" ht="11.25" customHeight="1">
      <c r="A1" s="2832"/>
      <c r="B1" s="155" t="s">
        <v>1303</v>
      </c>
      <c r="C1" s="155"/>
      <c r="D1" s="155"/>
      <c r="E1" s="155"/>
      <c r="F1" s="155"/>
      <c r="G1" s="155"/>
      <c r="H1" s="155"/>
      <c r="I1" s="155"/>
      <c r="J1" s="2889">
        <v>40</v>
      </c>
    </row>
    <row r="2" spans="1:10">
      <c r="A2" s="2207"/>
      <c r="B2" s="48"/>
      <c r="C2" s="48"/>
      <c r="D2" s="48"/>
      <c r="E2" s="48"/>
      <c r="F2" s="48"/>
      <c r="G2" s="48"/>
      <c r="H2" s="48"/>
      <c r="I2" s="48"/>
      <c r="J2" s="2890"/>
    </row>
    <row r="3" spans="1:10" ht="11.1" customHeight="1">
      <c r="A3" s="2207"/>
      <c r="B3" s="49" t="s">
        <v>1304</v>
      </c>
      <c r="C3" s="48"/>
      <c r="D3" s="49"/>
      <c r="E3" s="49"/>
      <c r="F3" s="49"/>
      <c r="G3" s="49"/>
      <c r="H3" s="49"/>
      <c r="I3" s="49"/>
      <c r="J3" s="2206"/>
    </row>
    <row r="4" spans="1:10" ht="11.1" customHeight="1">
      <c r="A4" s="2207"/>
      <c r="B4" s="3"/>
      <c r="C4" s="3"/>
      <c r="D4" s="3"/>
      <c r="E4" s="3"/>
      <c r="F4" s="3"/>
      <c r="G4" s="3"/>
      <c r="H4" s="3"/>
      <c r="I4" s="3"/>
      <c r="J4" s="2206"/>
    </row>
    <row r="5" spans="1:10" ht="11.1" customHeight="1">
      <c r="A5" s="2207"/>
      <c r="B5" s="111"/>
      <c r="C5" s="111" t="s">
        <v>740</v>
      </c>
      <c r="D5" s="111"/>
      <c r="E5" s="111" t="s">
        <v>732</v>
      </c>
      <c r="F5" s="111"/>
      <c r="G5" s="111" t="s">
        <v>740</v>
      </c>
      <c r="H5" s="111"/>
      <c r="I5" s="111" t="s">
        <v>1305</v>
      </c>
      <c r="J5" s="2206"/>
    </row>
    <row r="6" spans="1:10" ht="11.1" customHeight="1">
      <c r="A6" s="2207"/>
      <c r="B6" s="3"/>
      <c r="C6" s="3"/>
      <c r="D6" s="3"/>
      <c r="E6" s="3"/>
      <c r="F6" s="3"/>
      <c r="G6" s="3"/>
      <c r="H6" s="3"/>
      <c r="I6" s="3"/>
      <c r="J6" s="2206"/>
    </row>
    <row r="7" spans="1:10" ht="11.1" customHeight="1">
      <c r="A7" s="2207"/>
      <c r="B7" s="3"/>
      <c r="C7" s="3" t="s">
        <v>1306</v>
      </c>
      <c r="D7" s="20" t="s">
        <v>1307</v>
      </c>
      <c r="E7" s="3" t="s">
        <v>1308</v>
      </c>
      <c r="F7" s="3"/>
      <c r="G7" s="3" t="s">
        <v>1309</v>
      </c>
      <c r="H7" s="20" t="s">
        <v>1307</v>
      </c>
      <c r="I7" s="3" t="s">
        <v>1310</v>
      </c>
      <c r="J7" s="2206"/>
    </row>
    <row r="8" spans="1:10" ht="11.1" customHeight="1">
      <c r="A8" s="2207"/>
      <c r="B8" s="3"/>
      <c r="C8" s="3" t="s">
        <v>1311</v>
      </c>
      <c r="D8" s="20" t="s">
        <v>1307</v>
      </c>
      <c r="E8" s="3" t="s">
        <v>1312</v>
      </c>
      <c r="F8" s="3"/>
      <c r="G8" s="3" t="s">
        <v>1313</v>
      </c>
      <c r="H8" s="3"/>
      <c r="I8" s="3"/>
      <c r="J8" s="2206"/>
    </row>
    <row r="9" spans="1:10" ht="11.1" customHeight="1">
      <c r="A9" s="2207"/>
      <c r="B9" s="3"/>
      <c r="C9" s="3" t="s">
        <v>1314</v>
      </c>
      <c r="D9" s="20" t="s">
        <v>1307</v>
      </c>
      <c r="E9" s="3" t="s">
        <v>1315</v>
      </c>
      <c r="F9" s="3"/>
      <c r="G9" s="3" t="s">
        <v>1316</v>
      </c>
      <c r="H9" s="20" t="s">
        <v>1307</v>
      </c>
      <c r="I9" s="3" t="s">
        <v>1317</v>
      </c>
      <c r="J9" s="2206"/>
    </row>
    <row r="10" spans="1:10" ht="11.1" customHeight="1">
      <c r="A10" s="2207"/>
      <c r="B10" s="3"/>
      <c r="E10" s="3"/>
      <c r="F10" s="3"/>
      <c r="I10" s="3"/>
      <c r="J10" s="2206"/>
    </row>
    <row r="11" spans="1:10" ht="11.1" customHeight="1">
      <c r="A11" s="2207"/>
      <c r="B11" s="111"/>
      <c r="C11" s="273"/>
      <c r="D11" s="273"/>
      <c r="E11" s="111" t="s">
        <v>1318</v>
      </c>
      <c r="F11" s="111"/>
      <c r="G11" s="111"/>
      <c r="H11" s="273"/>
      <c r="I11" s="111" t="s">
        <v>1319</v>
      </c>
      <c r="J11" s="2206"/>
    </row>
    <row r="12" spans="1:10" ht="11.1" customHeight="1">
      <c r="A12" s="2207"/>
      <c r="B12" s="3"/>
      <c r="E12" s="3"/>
      <c r="F12" s="3"/>
      <c r="I12" s="3"/>
      <c r="J12" s="2206"/>
    </row>
    <row r="13" spans="1:10" ht="11.1" customHeight="1">
      <c r="A13" s="2207"/>
      <c r="B13" s="3"/>
      <c r="C13" s="3" t="s">
        <v>1320</v>
      </c>
      <c r="D13" s="20" t="s">
        <v>1307</v>
      </c>
      <c r="E13" s="3" t="s">
        <v>1321</v>
      </c>
      <c r="F13" s="3"/>
      <c r="G13" s="3" t="s">
        <v>1322</v>
      </c>
      <c r="H13" s="20" t="s">
        <v>1307</v>
      </c>
      <c r="I13" s="3" t="s">
        <v>1323</v>
      </c>
      <c r="J13" s="2206"/>
    </row>
    <row r="14" spans="1:10" ht="11.1" customHeight="1">
      <c r="A14" s="2207"/>
      <c r="B14" s="3"/>
      <c r="C14" s="3" t="s">
        <v>1324</v>
      </c>
      <c r="D14" s="20" t="s">
        <v>1307</v>
      </c>
      <c r="E14" s="3" t="s">
        <v>1325</v>
      </c>
      <c r="F14" s="3"/>
      <c r="G14" s="3" t="s">
        <v>1326</v>
      </c>
      <c r="H14" s="20" t="s">
        <v>1307</v>
      </c>
      <c r="I14" s="3" t="s">
        <v>1327</v>
      </c>
      <c r="J14" s="2206"/>
    </row>
    <row r="15" spans="1:10" ht="11.1" customHeight="1">
      <c r="A15" s="2207"/>
      <c r="B15" s="3"/>
      <c r="E15" s="3"/>
      <c r="F15" s="3"/>
      <c r="G15" s="3" t="s">
        <v>1328</v>
      </c>
      <c r="H15" s="20" t="s">
        <v>1307</v>
      </c>
      <c r="I15" s="3" t="s">
        <v>1329</v>
      </c>
      <c r="J15" s="2206"/>
    </row>
    <row r="16" spans="1:10" ht="11.1" customHeight="1">
      <c r="A16" s="2207"/>
      <c r="B16" s="3"/>
      <c r="C16" s="3"/>
      <c r="D16" s="3"/>
      <c r="E16" s="3" t="s">
        <v>1330</v>
      </c>
      <c r="F16" s="3"/>
      <c r="G16" s="3"/>
      <c r="H16" s="3"/>
      <c r="I16" s="20" t="s">
        <v>1331</v>
      </c>
      <c r="J16" s="2206"/>
    </row>
    <row r="17" spans="1:10" ht="11.1" customHeight="1">
      <c r="A17" s="2207"/>
      <c r="B17" s="3"/>
      <c r="C17" s="3"/>
      <c r="D17" s="3"/>
      <c r="E17" s="3"/>
      <c r="F17" s="3"/>
      <c r="G17" s="3"/>
      <c r="H17" s="3"/>
      <c r="I17" s="3" t="s">
        <v>1318</v>
      </c>
      <c r="J17" s="2206"/>
    </row>
    <row r="18" spans="1:10" ht="11.1" customHeight="1">
      <c r="A18" s="2207"/>
      <c r="B18" s="3"/>
      <c r="C18" s="3" t="s">
        <v>1332</v>
      </c>
      <c r="D18" s="20" t="s">
        <v>1307</v>
      </c>
      <c r="E18" s="3" t="s">
        <v>1333</v>
      </c>
      <c r="F18" s="3"/>
      <c r="G18" s="3"/>
      <c r="H18" s="3"/>
      <c r="I18" s="3"/>
      <c r="J18" s="2206"/>
    </row>
    <row r="19" spans="1:10" ht="11.1" customHeight="1">
      <c r="A19" s="2207"/>
      <c r="B19" s="3"/>
      <c r="C19" s="3" t="s">
        <v>1334</v>
      </c>
      <c r="D19" s="20" t="s">
        <v>1307</v>
      </c>
      <c r="E19" s="3" t="s">
        <v>1335</v>
      </c>
      <c r="F19" s="3"/>
      <c r="G19" s="3"/>
      <c r="H19" s="3"/>
      <c r="I19" s="3" t="s">
        <v>1336</v>
      </c>
      <c r="J19" s="2206"/>
    </row>
    <row r="20" spans="1:10" ht="11.1" customHeight="1">
      <c r="A20" s="2207"/>
      <c r="B20" s="3"/>
      <c r="C20" s="3" t="s">
        <v>1337</v>
      </c>
      <c r="D20" s="20" t="s">
        <v>1307</v>
      </c>
      <c r="E20" s="3" t="s">
        <v>1338</v>
      </c>
      <c r="F20" s="3"/>
      <c r="G20" s="3"/>
      <c r="H20" s="3"/>
      <c r="I20" s="3" t="s">
        <v>1339</v>
      </c>
      <c r="J20" s="2207"/>
    </row>
    <row r="21" spans="1:10" ht="11.1" customHeight="1">
      <c r="A21" s="2207"/>
      <c r="B21" s="3"/>
      <c r="C21" s="3" t="s">
        <v>1340</v>
      </c>
      <c r="D21" s="20" t="s">
        <v>1307</v>
      </c>
      <c r="E21" s="3" t="s">
        <v>1341</v>
      </c>
      <c r="F21" s="3"/>
      <c r="G21" s="3"/>
      <c r="H21" s="3"/>
      <c r="I21" s="3"/>
      <c r="J21" s="2207"/>
    </row>
    <row r="22" spans="1:10" ht="11.1" customHeight="1">
      <c r="A22" s="2207"/>
      <c r="B22" s="3"/>
      <c r="C22" s="3" t="s">
        <v>1342</v>
      </c>
      <c r="D22" s="20" t="s">
        <v>1307</v>
      </c>
      <c r="E22" s="3" t="s">
        <v>1343</v>
      </c>
      <c r="F22" s="3"/>
      <c r="G22" s="3"/>
      <c r="H22" s="3"/>
      <c r="I22" s="111" t="s">
        <v>1319</v>
      </c>
      <c r="J22" s="2207"/>
    </row>
    <row r="23" spans="1:10" ht="11.1" customHeight="1">
      <c r="A23" s="2207"/>
      <c r="B23" s="3"/>
      <c r="C23" s="3" t="s">
        <v>1344</v>
      </c>
      <c r="D23" s="20" t="s">
        <v>1307</v>
      </c>
      <c r="E23" s="3" t="s">
        <v>1345</v>
      </c>
      <c r="F23" s="3"/>
      <c r="G23" s="3"/>
      <c r="H23" s="3"/>
      <c r="I23" s="3"/>
      <c r="J23" s="2207"/>
    </row>
    <row r="24" spans="1:10" ht="11.1" customHeight="1">
      <c r="A24" s="2207"/>
      <c r="B24" s="3"/>
      <c r="C24" s="3" t="s">
        <v>1346</v>
      </c>
      <c r="D24" s="20" t="s">
        <v>1307</v>
      </c>
      <c r="E24" s="3" t="s">
        <v>1347</v>
      </c>
      <c r="F24" s="3"/>
      <c r="G24" s="3" t="s">
        <v>1348</v>
      </c>
      <c r="H24" s="20" t="s">
        <v>1307</v>
      </c>
      <c r="I24" s="3" t="s">
        <v>1349</v>
      </c>
      <c r="J24" s="2207"/>
    </row>
    <row r="25" spans="1:10" ht="11.1" customHeight="1">
      <c r="A25" s="2207"/>
      <c r="B25" s="3"/>
      <c r="C25" s="3" t="s">
        <v>1350</v>
      </c>
      <c r="D25" s="20" t="s">
        <v>1307</v>
      </c>
      <c r="E25" s="3" t="s">
        <v>1351</v>
      </c>
      <c r="F25" s="3"/>
      <c r="G25" s="3" t="s">
        <v>1352</v>
      </c>
      <c r="H25" s="20" t="s">
        <v>1307</v>
      </c>
      <c r="I25" s="3" t="s">
        <v>1353</v>
      </c>
      <c r="J25" s="2207"/>
    </row>
    <row r="26" spans="1:10" ht="11.1" customHeight="1">
      <c r="A26" s="2893" t="s">
        <v>1409</v>
      </c>
      <c r="B26" s="3"/>
      <c r="C26" s="3" t="s">
        <v>1354</v>
      </c>
      <c r="D26" s="20" t="s">
        <v>1307</v>
      </c>
      <c r="E26" s="3" t="s">
        <v>1355</v>
      </c>
      <c r="F26" s="3"/>
      <c r="G26" s="3" t="s">
        <v>1356</v>
      </c>
      <c r="H26" s="20" t="s">
        <v>1307</v>
      </c>
      <c r="I26" s="3" t="s">
        <v>1357</v>
      </c>
      <c r="J26" s="2891" t="s">
        <v>3253</v>
      </c>
    </row>
    <row r="27" spans="1:10" ht="11.1" customHeight="1">
      <c r="A27" s="2893"/>
      <c r="B27" s="3"/>
      <c r="C27" s="3" t="s">
        <v>1358</v>
      </c>
      <c r="D27" s="20" t="s">
        <v>1307</v>
      </c>
      <c r="E27" s="3" t="s">
        <v>1359</v>
      </c>
      <c r="F27" s="3"/>
      <c r="G27" s="3"/>
      <c r="H27" s="3"/>
      <c r="I27" s="3" t="s">
        <v>1360</v>
      </c>
      <c r="J27" s="2891"/>
    </row>
    <row r="28" spans="1:10" ht="11.1" customHeight="1">
      <c r="A28" s="2893"/>
      <c r="B28" s="3"/>
      <c r="C28" s="3" t="s">
        <v>1361</v>
      </c>
      <c r="D28" s="20" t="s">
        <v>1307</v>
      </c>
      <c r="E28" s="3" t="s">
        <v>1362</v>
      </c>
      <c r="F28" s="3"/>
      <c r="G28" s="3"/>
      <c r="H28" s="3"/>
      <c r="I28" s="3"/>
      <c r="J28" s="2891"/>
    </row>
    <row r="29" spans="1:10" ht="11.1" customHeight="1">
      <c r="A29" s="2893"/>
      <c r="B29" s="3"/>
      <c r="C29" s="3"/>
      <c r="D29" s="3"/>
      <c r="E29" s="3"/>
      <c r="F29" s="3"/>
      <c r="G29" s="3" t="s">
        <v>1363</v>
      </c>
      <c r="H29" s="3"/>
      <c r="I29" s="3" t="s">
        <v>1364</v>
      </c>
      <c r="J29" s="2891"/>
    </row>
    <row r="30" spans="1:10" ht="11.1" customHeight="1">
      <c r="A30" s="2893"/>
      <c r="B30" s="3"/>
      <c r="C30" s="3" t="s">
        <v>2813</v>
      </c>
      <c r="D30" s="3"/>
      <c r="E30" s="3" t="s">
        <v>732</v>
      </c>
      <c r="F30" s="3"/>
      <c r="G30" s="3" t="s">
        <v>1365</v>
      </c>
      <c r="H30" s="3"/>
      <c r="I30" s="3"/>
      <c r="J30" s="2891"/>
    </row>
    <row r="31" spans="1:10" ht="11.1" customHeight="1">
      <c r="A31" s="2893"/>
      <c r="B31" s="3"/>
      <c r="C31" s="3"/>
      <c r="D31" s="3"/>
      <c r="E31" s="3"/>
      <c r="F31" s="3"/>
      <c r="G31" s="3" t="s">
        <v>1366</v>
      </c>
      <c r="H31" s="3"/>
      <c r="I31" s="3"/>
      <c r="J31" s="2891"/>
    </row>
    <row r="32" spans="1:10" ht="11.1" customHeight="1">
      <c r="A32" s="2893"/>
      <c r="B32" s="3"/>
      <c r="C32" s="3" t="s">
        <v>1367</v>
      </c>
      <c r="D32" s="20" t="s">
        <v>1307</v>
      </c>
      <c r="E32" s="3" t="s">
        <v>1368</v>
      </c>
      <c r="F32" s="3"/>
      <c r="G32" s="3"/>
      <c r="H32" s="3"/>
      <c r="I32" s="3"/>
      <c r="J32" s="2891"/>
    </row>
    <row r="33" spans="1:10" ht="11.1" customHeight="1">
      <c r="A33" s="2893"/>
      <c r="B33" s="3"/>
      <c r="C33" s="3"/>
      <c r="D33" s="3"/>
      <c r="E33" s="3"/>
      <c r="F33" s="3"/>
      <c r="G33" s="3" t="s">
        <v>1369</v>
      </c>
      <c r="H33" s="3"/>
      <c r="I33" s="3" t="s">
        <v>1370</v>
      </c>
      <c r="J33" s="2891"/>
    </row>
    <row r="34" spans="1:10" ht="11.1" customHeight="1">
      <c r="A34" s="2893"/>
      <c r="B34" s="3"/>
      <c r="C34" s="3"/>
      <c r="D34" s="3"/>
      <c r="E34" s="3"/>
      <c r="F34" s="3"/>
      <c r="G34" s="3" t="s">
        <v>1365</v>
      </c>
      <c r="H34" s="3"/>
      <c r="I34" s="3"/>
      <c r="J34" s="2891"/>
    </row>
    <row r="35" spans="1:10" ht="11.1" customHeight="1">
      <c r="A35" s="2893"/>
      <c r="B35" s="3"/>
      <c r="C35" s="3"/>
      <c r="D35" s="3"/>
      <c r="E35" s="3"/>
      <c r="F35" s="3"/>
      <c r="G35" s="3" t="s">
        <v>1371</v>
      </c>
      <c r="H35" s="3"/>
      <c r="I35" s="3"/>
      <c r="J35" s="2891"/>
    </row>
    <row r="36" spans="1:10" ht="11.1" customHeight="1">
      <c r="A36" s="2893"/>
      <c r="B36" s="3"/>
      <c r="C36" s="3"/>
      <c r="D36" s="3"/>
      <c r="E36" s="3"/>
      <c r="F36" s="3"/>
      <c r="G36" s="3"/>
      <c r="H36" s="3"/>
      <c r="I36" s="3"/>
      <c r="J36" s="2891"/>
    </row>
    <row r="37" spans="1:10" ht="11.1" customHeight="1">
      <c r="A37" s="2893"/>
      <c r="B37" s="3"/>
      <c r="C37" s="3"/>
      <c r="D37" s="3"/>
      <c r="E37" s="3"/>
      <c r="F37" s="3"/>
      <c r="G37" s="3" t="s">
        <v>1372</v>
      </c>
      <c r="H37" s="3"/>
      <c r="I37" s="3" t="s">
        <v>1373</v>
      </c>
      <c r="J37" s="2891"/>
    </row>
    <row r="38" spans="1:10" ht="11.1" customHeight="1">
      <c r="A38" s="2893"/>
      <c r="B38" s="3"/>
      <c r="C38" s="3"/>
      <c r="D38" s="3"/>
      <c r="E38" s="3"/>
      <c r="F38" s="3"/>
      <c r="G38" s="3" t="s">
        <v>1374</v>
      </c>
      <c r="H38" s="3"/>
      <c r="I38" s="3"/>
      <c r="J38" s="2891"/>
    </row>
    <row r="39" spans="1:10" ht="11.1" customHeight="1">
      <c r="A39" s="2893"/>
      <c r="B39" s="3"/>
      <c r="C39" s="3"/>
      <c r="D39" s="3"/>
      <c r="E39" s="3"/>
      <c r="F39" s="3"/>
      <c r="G39" s="3" t="s">
        <v>1375</v>
      </c>
      <c r="H39" s="3"/>
      <c r="I39" s="3"/>
      <c r="J39" s="2891"/>
    </row>
    <row r="40" spans="1:10" ht="119.25" customHeight="1">
      <c r="A40" s="2894"/>
      <c r="B40" s="109"/>
      <c r="C40" s="109"/>
      <c r="D40" s="109"/>
      <c r="E40" s="109"/>
      <c r="F40" s="109"/>
      <c r="G40" s="109"/>
      <c r="H40" s="109"/>
      <c r="I40" s="109"/>
      <c r="J40" s="2892"/>
    </row>
    <row r="41" spans="1:10">
      <c r="B41" s="86" t="s">
        <v>1376</v>
      </c>
    </row>
  </sheetData>
  <mergeCells count="3">
    <mergeCell ref="J1:J2"/>
    <mergeCell ref="J26:J40"/>
    <mergeCell ref="A26:A40"/>
  </mergeCells>
  <phoneticPr fontId="0" type="noConversion"/>
  <printOptions horizontalCentered="1" verticalCentered="1"/>
  <pageMargins left="0.7" right="0.7" top="0.75" bottom="0.75" header="0.3" footer="0.3"/>
  <pageSetup scale="99" fitToWidth="2" orientation="landscape" r:id="rId1"/>
  <headerFooter alignWithMargins="0"/>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312"/>
  <sheetViews>
    <sheetView showGridLines="0" showZeros="0" view="pageBreakPreview" topLeftCell="A290" zoomScale="130" zoomScaleNormal="120" zoomScaleSheetLayoutView="130" workbookViewId="0">
      <selection activeCell="P288" sqref="P288"/>
    </sheetView>
  </sheetViews>
  <sheetFormatPr defaultColWidth="9.33203125" defaultRowHeight="11.25"/>
  <cols>
    <col min="1" max="1" width="3.33203125" style="1231" customWidth="1"/>
    <col min="2" max="2" width="4.6640625" style="210" customWidth="1"/>
    <col min="3" max="3" width="5.33203125" style="210" bestFit="1" customWidth="1"/>
    <col min="4" max="4" width="4.33203125" style="210" customWidth="1"/>
    <col min="5" max="5" width="47.33203125" style="210" customWidth="1"/>
    <col min="6" max="12" width="12.1640625" style="210" customWidth="1"/>
    <col min="13" max="13" width="4.6640625" style="210" customWidth="1"/>
    <col min="14" max="14" width="3.33203125" style="1231" customWidth="1"/>
    <col min="15" max="17" width="9.33203125" style="1071" customWidth="1"/>
    <col min="18" max="16384" width="9.33203125" style="1071"/>
  </cols>
  <sheetData>
    <row r="1" spans="1:14" s="210" customFormat="1" ht="11.25" customHeight="1">
      <c r="A1" s="2895" t="s">
        <v>1409</v>
      </c>
      <c r="B1" s="988" t="s">
        <v>1377</v>
      </c>
      <c r="C1" s="989"/>
      <c r="D1" s="989"/>
      <c r="E1" s="989"/>
      <c r="F1" s="989"/>
      <c r="G1" s="989"/>
      <c r="H1" s="989"/>
      <c r="I1" s="989"/>
      <c r="J1" s="989"/>
      <c r="K1" s="989"/>
      <c r="L1" s="989"/>
      <c r="M1" s="990"/>
      <c r="N1" s="2903" t="s">
        <v>3253</v>
      </c>
    </row>
    <row r="2" spans="1:14" s="210" customFormat="1">
      <c r="A2" s="2896"/>
      <c r="B2" s="991" t="s">
        <v>351</v>
      </c>
      <c r="C2" s="618"/>
      <c r="D2" s="618"/>
      <c r="E2" s="618"/>
      <c r="F2" s="618"/>
      <c r="G2" s="618"/>
      <c r="H2" s="618"/>
      <c r="I2" s="618"/>
      <c r="J2" s="618"/>
      <c r="K2" s="618"/>
      <c r="L2" s="618"/>
      <c r="M2" s="619"/>
      <c r="N2" s="2904"/>
    </row>
    <row r="3" spans="1:14" s="210" customFormat="1">
      <c r="A3" s="2896"/>
      <c r="B3" s="599"/>
      <c r="M3" s="600"/>
      <c r="N3" s="2904"/>
    </row>
    <row r="4" spans="1:14" s="210" customFormat="1">
      <c r="A4" s="2896"/>
      <c r="B4" s="370" t="s">
        <v>1378</v>
      </c>
      <c r="D4" s="283"/>
      <c r="E4" s="283"/>
      <c r="F4" s="283"/>
      <c r="G4" s="283"/>
      <c r="H4" s="283"/>
      <c r="I4" s="283"/>
      <c r="J4" s="283"/>
      <c r="K4" s="283"/>
      <c r="L4" s="283"/>
      <c r="M4" s="368"/>
      <c r="N4" s="2904"/>
    </row>
    <row r="5" spans="1:14" s="210" customFormat="1">
      <c r="A5" s="2896"/>
      <c r="B5" s="370" t="s">
        <v>1379</v>
      </c>
      <c r="D5" s="283"/>
      <c r="E5" s="283"/>
      <c r="F5" s="283"/>
      <c r="G5" s="283"/>
      <c r="H5" s="283"/>
      <c r="I5" s="283"/>
      <c r="J5" s="283"/>
      <c r="K5" s="283"/>
      <c r="L5" s="283"/>
      <c r="M5" s="368"/>
      <c r="N5" s="2904"/>
    </row>
    <row r="6" spans="1:14" s="210" customFormat="1" ht="82.5" customHeight="1">
      <c r="A6" s="2896"/>
      <c r="B6" s="589"/>
      <c r="C6" s="213"/>
      <c r="D6" s="213"/>
      <c r="E6" s="213"/>
      <c r="F6" s="213"/>
      <c r="G6" s="213"/>
      <c r="H6" s="213"/>
      <c r="I6" s="213"/>
      <c r="J6" s="213"/>
      <c r="K6" s="213"/>
      <c r="L6" s="213"/>
      <c r="M6" s="590"/>
      <c r="N6" s="2904"/>
    </row>
    <row r="7" spans="1:14" s="210" customFormat="1">
      <c r="A7" s="2896"/>
      <c r="B7" s="992"/>
      <c r="C7" s="216"/>
      <c r="D7" s="387"/>
      <c r="E7" s="993"/>
      <c r="F7" s="216"/>
      <c r="G7" s="216"/>
      <c r="H7" s="216"/>
      <c r="I7" s="216"/>
      <c r="J7" s="216"/>
      <c r="K7" s="216"/>
      <c r="L7" s="216"/>
      <c r="M7" s="994"/>
      <c r="N7" s="2904"/>
    </row>
    <row r="8" spans="1:14" s="210" customFormat="1">
      <c r="A8" s="2896"/>
      <c r="B8" s="992"/>
      <c r="C8" s="216"/>
      <c r="D8" s="387"/>
      <c r="E8" s="993"/>
      <c r="F8" s="216"/>
      <c r="G8" s="216" t="s">
        <v>1380</v>
      </c>
      <c r="H8" s="216"/>
      <c r="I8" s="216"/>
      <c r="J8" s="216" t="s">
        <v>1381</v>
      </c>
      <c r="K8" s="216"/>
      <c r="L8" s="216"/>
      <c r="M8" s="994"/>
      <c r="N8" s="2904"/>
    </row>
    <row r="9" spans="1:14" s="210" customFormat="1">
      <c r="A9" s="2896"/>
      <c r="B9" s="992" t="s">
        <v>328</v>
      </c>
      <c r="C9" s="216" t="s">
        <v>352</v>
      </c>
      <c r="D9" s="387"/>
      <c r="E9" s="993" t="s">
        <v>1382</v>
      </c>
      <c r="F9" s="216" t="s">
        <v>1383</v>
      </c>
      <c r="G9" s="216" t="s">
        <v>1384</v>
      </c>
      <c r="H9" s="216" t="s">
        <v>1385</v>
      </c>
      <c r="I9" s="216" t="s">
        <v>1386</v>
      </c>
      <c r="J9" s="216" t="s">
        <v>1387</v>
      </c>
      <c r="K9" s="216" t="s">
        <v>1388</v>
      </c>
      <c r="L9" s="216" t="s">
        <v>1381</v>
      </c>
      <c r="M9" s="994" t="s">
        <v>328</v>
      </c>
      <c r="N9" s="2904"/>
    </row>
    <row r="10" spans="1:14" s="210" customFormat="1">
      <c r="A10" s="2896"/>
      <c r="B10" s="992" t="s">
        <v>333</v>
      </c>
      <c r="C10" s="216" t="s">
        <v>355</v>
      </c>
      <c r="D10" s="387"/>
      <c r="E10" s="993"/>
      <c r="F10" s="216" t="s">
        <v>1389</v>
      </c>
      <c r="G10" s="216" t="s">
        <v>1390</v>
      </c>
      <c r="H10" s="216" t="s">
        <v>1391</v>
      </c>
      <c r="I10" s="216"/>
      <c r="J10" s="216" t="s">
        <v>1392</v>
      </c>
      <c r="K10" s="216"/>
      <c r="L10" s="216"/>
      <c r="M10" s="994" t="s">
        <v>333</v>
      </c>
      <c r="N10" s="2904"/>
    </row>
    <row r="11" spans="1:14" s="210" customFormat="1" ht="12" thickBot="1">
      <c r="A11" s="2896"/>
      <c r="B11" s="995"/>
      <c r="C11" s="218"/>
      <c r="D11" s="212"/>
      <c r="E11" s="996" t="s">
        <v>338</v>
      </c>
      <c r="F11" s="216" t="s">
        <v>339</v>
      </c>
      <c r="G11" s="216" t="s">
        <v>340</v>
      </c>
      <c r="H11" s="216" t="s">
        <v>341</v>
      </c>
      <c r="I11" s="216" t="s">
        <v>342</v>
      </c>
      <c r="J11" s="216" t="s">
        <v>343</v>
      </c>
      <c r="K11" s="216" t="s">
        <v>201</v>
      </c>
      <c r="L11" s="216" t="s">
        <v>202</v>
      </c>
      <c r="M11" s="608"/>
      <c r="N11" s="2904"/>
    </row>
    <row r="12" spans="1:14" s="210" customFormat="1">
      <c r="A12" s="2409"/>
      <c r="B12" s="998"/>
      <c r="C12" s="214"/>
      <c r="D12" s="283" t="s">
        <v>1393</v>
      </c>
      <c r="F12" s="999"/>
      <c r="G12" s="1000"/>
      <c r="H12" s="1000"/>
      <c r="I12" s="1000"/>
      <c r="J12" s="1000"/>
      <c r="K12" s="1000"/>
      <c r="L12" s="1001"/>
      <c r="M12" s="368"/>
      <c r="N12" s="2904"/>
    </row>
    <row r="13" spans="1:14" s="210" customFormat="1">
      <c r="A13" s="2409"/>
      <c r="B13" s="998"/>
      <c r="C13" s="214"/>
      <c r="D13" s="283" t="s">
        <v>1394</v>
      </c>
      <c r="F13" s="1002"/>
      <c r="G13" s="214"/>
      <c r="H13" s="214"/>
      <c r="I13" s="214"/>
      <c r="J13" s="214"/>
      <c r="K13" s="214"/>
      <c r="L13" s="1003"/>
      <c r="M13" s="368"/>
      <c r="N13" s="2904"/>
    </row>
    <row r="14" spans="1:14" s="210" customFormat="1">
      <c r="A14" s="2409"/>
      <c r="B14" s="1004">
        <v>1</v>
      </c>
      <c r="C14" s="218"/>
      <c r="D14" s="213"/>
      <c r="E14" s="213" t="s">
        <v>1395</v>
      </c>
      <c r="F14" s="1005">
        <v>100901</v>
      </c>
      <c r="G14" s="1006">
        <v>21429</v>
      </c>
      <c r="H14" s="1007">
        <v>12485</v>
      </c>
      <c r="I14" s="1007">
        <v>14435</v>
      </c>
      <c r="J14" s="1008">
        <f>SUM(F14:I14)</f>
        <v>149250</v>
      </c>
      <c r="K14" s="1008"/>
      <c r="L14" s="1009">
        <f>SUM(J14:K14)</f>
        <v>149250</v>
      </c>
      <c r="M14" s="1010">
        <v>1</v>
      </c>
      <c r="N14" s="2904"/>
    </row>
    <row r="15" spans="1:14" s="210" customFormat="1">
      <c r="A15" s="2409"/>
      <c r="B15" s="1004">
        <v>2</v>
      </c>
      <c r="C15" s="218"/>
      <c r="D15" s="213"/>
      <c r="E15" s="213" t="s">
        <v>2380</v>
      </c>
      <c r="F15" s="1005">
        <v>33864</v>
      </c>
      <c r="G15" s="1006">
        <v>7117</v>
      </c>
      <c r="H15" s="1007">
        <v>4710</v>
      </c>
      <c r="I15" s="1007">
        <v>4661</v>
      </c>
      <c r="J15" s="1008">
        <f t="shared" ref="J15:J43" si="0">SUM(F15:I15)</f>
        <v>50352</v>
      </c>
      <c r="K15" s="1008"/>
      <c r="L15" s="1009">
        <f t="shared" ref="L15:L18" si="1">SUM(J15:K15)</f>
        <v>50352</v>
      </c>
      <c r="M15" s="1010">
        <v>2</v>
      </c>
      <c r="N15" s="2904"/>
    </row>
    <row r="16" spans="1:14" s="210" customFormat="1">
      <c r="A16" s="2409"/>
      <c r="B16" s="1004">
        <v>3</v>
      </c>
      <c r="C16" s="218"/>
      <c r="D16" s="213"/>
      <c r="E16" s="213" t="s">
        <v>2381</v>
      </c>
      <c r="F16" s="1005">
        <v>24603</v>
      </c>
      <c r="G16" s="1006">
        <v>5435</v>
      </c>
      <c r="H16" s="1007">
        <v>7854</v>
      </c>
      <c r="I16" s="1007">
        <v>3624</v>
      </c>
      <c r="J16" s="1008">
        <f t="shared" si="0"/>
        <v>41516</v>
      </c>
      <c r="K16" s="1008"/>
      <c r="L16" s="1009">
        <f t="shared" si="1"/>
        <v>41516</v>
      </c>
      <c r="M16" s="1010">
        <v>3</v>
      </c>
      <c r="N16" s="2904"/>
    </row>
    <row r="17" spans="1:14" s="210" customFormat="1">
      <c r="A17" s="2409"/>
      <c r="B17" s="1004">
        <v>4</v>
      </c>
      <c r="C17" s="218"/>
      <c r="D17" s="213"/>
      <c r="E17" s="213" t="s">
        <v>2382</v>
      </c>
      <c r="F17" s="1005">
        <v>5347</v>
      </c>
      <c r="G17" s="1006">
        <v>1091</v>
      </c>
      <c r="H17" s="1007">
        <v>743</v>
      </c>
      <c r="I17" s="1007">
        <v>982</v>
      </c>
      <c r="J17" s="1008">
        <f t="shared" si="0"/>
        <v>8163</v>
      </c>
      <c r="K17" s="1008"/>
      <c r="L17" s="1009">
        <f t="shared" si="1"/>
        <v>8163</v>
      </c>
      <c r="M17" s="1010">
        <v>4</v>
      </c>
      <c r="N17" s="2904"/>
    </row>
    <row r="18" spans="1:14" s="210" customFormat="1">
      <c r="A18" s="2409"/>
      <c r="B18" s="1004">
        <v>5</v>
      </c>
      <c r="C18" s="218"/>
      <c r="D18" s="213"/>
      <c r="E18" s="213" t="s">
        <v>536</v>
      </c>
      <c r="F18" s="1005">
        <v>13522</v>
      </c>
      <c r="G18" s="372">
        <v>1528</v>
      </c>
      <c r="H18" s="1007">
        <v>373</v>
      </c>
      <c r="I18" s="1007">
        <v>1150</v>
      </c>
      <c r="J18" s="1008">
        <f t="shared" si="0"/>
        <v>16573</v>
      </c>
      <c r="K18" s="1008"/>
      <c r="L18" s="1009">
        <f t="shared" si="1"/>
        <v>16573</v>
      </c>
      <c r="M18" s="1010">
        <v>5</v>
      </c>
      <c r="N18" s="2904"/>
    </row>
    <row r="19" spans="1:14" s="210" customFormat="1">
      <c r="A19" s="2409"/>
      <c r="B19" s="998"/>
      <c r="C19" s="214"/>
      <c r="D19" s="283" t="s">
        <v>2383</v>
      </c>
      <c r="F19" s="1011"/>
      <c r="G19" s="1012"/>
      <c r="H19" s="1012"/>
      <c r="I19" s="1012"/>
      <c r="J19" s="1013">
        <f t="shared" si="0"/>
        <v>0</v>
      </c>
      <c r="K19" s="1013"/>
      <c r="L19" s="1014"/>
      <c r="M19" s="368"/>
      <c r="N19" s="2904"/>
    </row>
    <row r="20" spans="1:14" s="210" customFormat="1">
      <c r="A20" s="2409"/>
      <c r="B20" s="1004">
        <v>6</v>
      </c>
      <c r="C20" s="218"/>
      <c r="D20" s="213"/>
      <c r="E20" s="213" t="s">
        <v>2384</v>
      </c>
      <c r="F20" s="1005">
        <v>66866</v>
      </c>
      <c r="G20" s="1015">
        <v>6475</v>
      </c>
      <c r="H20" s="1015">
        <v>13958</v>
      </c>
      <c r="I20" s="1015">
        <v>2340</v>
      </c>
      <c r="J20" s="1008">
        <f t="shared" si="0"/>
        <v>89639</v>
      </c>
      <c r="K20" s="1008"/>
      <c r="L20" s="1009">
        <f t="shared" ref="L20:L31" si="2">SUM(J20:K20)</f>
        <v>89639</v>
      </c>
      <c r="M20" s="1010">
        <v>6</v>
      </c>
      <c r="N20" s="2904"/>
    </row>
    <row r="21" spans="1:14" s="210" customFormat="1">
      <c r="A21" s="2409"/>
      <c r="B21" s="1004">
        <v>7</v>
      </c>
      <c r="C21" s="218"/>
      <c r="D21" s="213"/>
      <c r="E21" s="213" t="s">
        <v>2385</v>
      </c>
      <c r="F21" s="1005">
        <v>19965</v>
      </c>
      <c r="G21" s="1006">
        <v>1933</v>
      </c>
      <c r="H21" s="1007">
        <v>4169</v>
      </c>
      <c r="I21" s="1007">
        <v>699</v>
      </c>
      <c r="J21" s="1008">
        <f t="shared" si="0"/>
        <v>26766</v>
      </c>
      <c r="K21" s="1008"/>
      <c r="L21" s="1009">
        <f t="shared" si="2"/>
        <v>26766</v>
      </c>
      <c r="M21" s="1010">
        <v>7</v>
      </c>
      <c r="N21" s="2904"/>
    </row>
    <row r="22" spans="1:14" s="210" customFormat="1">
      <c r="A22" s="2409"/>
      <c r="B22" s="1004">
        <v>8</v>
      </c>
      <c r="C22" s="218"/>
      <c r="D22" s="213"/>
      <c r="E22" s="213" t="s">
        <v>2386</v>
      </c>
      <c r="F22" s="1005">
        <v>0</v>
      </c>
      <c r="G22" s="1006">
        <v>0</v>
      </c>
      <c r="H22" s="1007">
        <v>75</v>
      </c>
      <c r="I22" s="1007">
        <v>0</v>
      </c>
      <c r="J22" s="1008">
        <f t="shared" si="0"/>
        <v>75</v>
      </c>
      <c r="K22" s="1008"/>
      <c r="L22" s="1009">
        <f t="shared" si="2"/>
        <v>75</v>
      </c>
      <c r="M22" s="1010">
        <v>8</v>
      </c>
      <c r="N22" s="2904"/>
    </row>
    <row r="23" spans="1:14" s="210" customFormat="1">
      <c r="A23" s="2409"/>
      <c r="B23" s="1004">
        <v>9</v>
      </c>
      <c r="C23" s="218"/>
      <c r="D23" s="213"/>
      <c r="E23" s="213" t="s">
        <v>2387</v>
      </c>
      <c r="F23" s="1005">
        <v>0</v>
      </c>
      <c r="G23" s="1006">
        <v>0</v>
      </c>
      <c r="H23" s="1007">
        <v>22</v>
      </c>
      <c r="I23" s="1007">
        <v>0</v>
      </c>
      <c r="J23" s="1008">
        <f t="shared" si="0"/>
        <v>22</v>
      </c>
      <c r="K23" s="1008"/>
      <c r="L23" s="1009">
        <f t="shared" si="2"/>
        <v>22</v>
      </c>
      <c r="M23" s="1010">
        <v>9</v>
      </c>
      <c r="N23" s="2901">
        <v>41</v>
      </c>
    </row>
    <row r="24" spans="1:14" s="210" customFormat="1" ht="11.25" customHeight="1">
      <c r="A24" s="2409"/>
      <c r="B24" s="1004">
        <v>10</v>
      </c>
      <c r="C24" s="218"/>
      <c r="D24" s="213"/>
      <c r="E24" s="213" t="s">
        <v>2388</v>
      </c>
      <c r="F24" s="1005">
        <v>36650</v>
      </c>
      <c r="G24" s="1006">
        <v>2486</v>
      </c>
      <c r="H24" s="1007">
        <v>20028</v>
      </c>
      <c r="I24" s="1007">
        <v>8819</v>
      </c>
      <c r="J24" s="1008">
        <f t="shared" si="0"/>
        <v>67983</v>
      </c>
      <c r="K24" s="1008"/>
      <c r="L24" s="1009">
        <f t="shared" si="2"/>
        <v>67983</v>
      </c>
      <c r="M24" s="1010">
        <v>10</v>
      </c>
      <c r="N24" s="2901"/>
    </row>
    <row r="25" spans="1:14" s="210" customFormat="1">
      <c r="A25" s="2409"/>
      <c r="B25" s="1004">
        <v>11</v>
      </c>
      <c r="C25" s="218"/>
      <c r="D25" s="213"/>
      <c r="E25" s="213" t="s">
        <v>2389</v>
      </c>
      <c r="F25" s="1005">
        <v>10921</v>
      </c>
      <c r="G25" s="1006">
        <v>743</v>
      </c>
      <c r="H25" s="1007">
        <v>5982</v>
      </c>
      <c r="I25" s="1007">
        <v>2634</v>
      </c>
      <c r="J25" s="1008">
        <f t="shared" si="0"/>
        <v>20280</v>
      </c>
      <c r="K25" s="1008"/>
      <c r="L25" s="1009">
        <f t="shared" si="2"/>
        <v>20280</v>
      </c>
      <c r="M25" s="1010">
        <v>11</v>
      </c>
      <c r="N25" s="2901"/>
    </row>
    <row r="26" spans="1:14" s="210" customFormat="1">
      <c r="A26" s="2409"/>
      <c r="B26" s="1004">
        <v>12</v>
      </c>
      <c r="C26" s="218"/>
      <c r="D26" s="213"/>
      <c r="E26" s="213" t="s">
        <v>2390</v>
      </c>
      <c r="F26" s="1005">
        <v>23766</v>
      </c>
      <c r="G26" s="1006">
        <v>906</v>
      </c>
      <c r="H26" s="1007">
        <v>2254</v>
      </c>
      <c r="I26" s="1007">
        <v>332</v>
      </c>
      <c r="J26" s="1008">
        <f t="shared" si="0"/>
        <v>27258</v>
      </c>
      <c r="K26" s="1008"/>
      <c r="L26" s="1009">
        <f t="shared" si="2"/>
        <v>27258</v>
      </c>
      <c r="M26" s="1010">
        <v>12</v>
      </c>
      <c r="N26" s="2901"/>
    </row>
    <row r="27" spans="1:14" s="210" customFormat="1">
      <c r="A27" s="2409"/>
      <c r="B27" s="1004">
        <v>13</v>
      </c>
      <c r="C27" s="218"/>
      <c r="D27" s="213"/>
      <c r="E27" s="213" t="s">
        <v>2391</v>
      </c>
      <c r="F27" s="1005">
        <v>7091</v>
      </c>
      <c r="G27" s="1006">
        <v>256</v>
      </c>
      <c r="H27" s="1007">
        <v>597</v>
      </c>
      <c r="I27" s="1007">
        <v>99</v>
      </c>
      <c r="J27" s="1008">
        <f t="shared" si="0"/>
        <v>8043</v>
      </c>
      <c r="K27" s="1008"/>
      <c r="L27" s="1009">
        <f t="shared" si="2"/>
        <v>8043</v>
      </c>
      <c r="M27" s="1010">
        <v>13</v>
      </c>
      <c r="N27" s="2901"/>
    </row>
    <row r="28" spans="1:14" s="210" customFormat="1">
      <c r="A28" s="2409"/>
      <c r="B28" s="1004">
        <v>14</v>
      </c>
      <c r="C28" s="218"/>
      <c r="D28" s="213"/>
      <c r="E28" s="213" t="s">
        <v>2392</v>
      </c>
      <c r="F28" s="1005">
        <v>174993</v>
      </c>
      <c r="G28" s="1006">
        <v>15575</v>
      </c>
      <c r="H28" s="1007">
        <v>68236</v>
      </c>
      <c r="I28" s="1007">
        <v>15685</v>
      </c>
      <c r="J28" s="1008">
        <f t="shared" si="0"/>
        <v>274489</v>
      </c>
      <c r="K28" s="1008"/>
      <c r="L28" s="1009">
        <f t="shared" si="2"/>
        <v>274489</v>
      </c>
      <c r="M28" s="1010">
        <v>14</v>
      </c>
      <c r="N28" s="2901"/>
    </row>
    <row r="29" spans="1:14" s="210" customFormat="1">
      <c r="A29" s="2409"/>
      <c r="B29" s="1004">
        <v>15</v>
      </c>
      <c r="C29" s="218"/>
      <c r="D29" s="213"/>
      <c r="E29" s="213" t="s">
        <v>2393</v>
      </c>
      <c r="F29" s="1005">
        <v>52242</v>
      </c>
      <c r="G29" s="1006">
        <v>4647</v>
      </c>
      <c r="H29" s="1007">
        <v>20361</v>
      </c>
      <c r="I29" s="1007">
        <v>4684</v>
      </c>
      <c r="J29" s="1008">
        <f t="shared" si="0"/>
        <v>81934</v>
      </c>
      <c r="K29" s="1008"/>
      <c r="L29" s="1009">
        <f t="shared" si="2"/>
        <v>81934</v>
      </c>
      <c r="M29" s="1010">
        <v>15</v>
      </c>
      <c r="N29" s="2901"/>
    </row>
    <row r="30" spans="1:14" s="210" customFormat="1">
      <c r="A30" s="2409"/>
      <c r="B30" s="1004">
        <v>16</v>
      </c>
      <c r="C30" s="218"/>
      <c r="D30" s="213"/>
      <c r="E30" s="213" t="s">
        <v>2394</v>
      </c>
      <c r="F30" s="1005">
        <v>47845</v>
      </c>
      <c r="G30" s="1006">
        <v>269</v>
      </c>
      <c r="H30" s="1007">
        <v>12152</v>
      </c>
      <c r="I30" s="1007">
        <v>462</v>
      </c>
      <c r="J30" s="1008">
        <f t="shared" si="0"/>
        <v>60728</v>
      </c>
      <c r="K30" s="1008"/>
      <c r="L30" s="1009">
        <f t="shared" si="2"/>
        <v>60728</v>
      </c>
      <c r="M30" s="1010">
        <v>16</v>
      </c>
      <c r="N30" s="2901"/>
    </row>
    <row r="31" spans="1:14" s="210" customFormat="1">
      <c r="A31" s="2409"/>
      <c r="B31" s="1004">
        <v>17</v>
      </c>
      <c r="C31" s="218"/>
      <c r="D31" s="213"/>
      <c r="E31" s="213" t="s">
        <v>2395</v>
      </c>
      <c r="F31" s="1005">
        <v>14297</v>
      </c>
      <c r="G31" s="1006">
        <v>81</v>
      </c>
      <c r="H31" s="1007">
        <v>3630</v>
      </c>
      <c r="I31" s="1007">
        <v>138</v>
      </c>
      <c r="J31" s="1008">
        <f t="shared" si="0"/>
        <v>18146</v>
      </c>
      <c r="K31" s="1008"/>
      <c r="L31" s="1009">
        <f t="shared" si="2"/>
        <v>18146</v>
      </c>
      <c r="M31" s="1010">
        <v>17</v>
      </c>
      <c r="N31" s="2901"/>
    </row>
    <row r="32" spans="1:14" s="210" customFormat="1">
      <c r="A32" s="2409"/>
      <c r="B32" s="1004">
        <v>18</v>
      </c>
      <c r="C32" s="218"/>
      <c r="D32" s="213"/>
      <c r="E32" s="213" t="s">
        <v>2396</v>
      </c>
      <c r="F32" s="1005">
        <v>0</v>
      </c>
      <c r="G32" s="1006">
        <v>0</v>
      </c>
      <c r="H32" s="1007">
        <v>0</v>
      </c>
      <c r="I32" s="1007">
        <v>0</v>
      </c>
      <c r="J32" s="1008">
        <f t="shared" si="0"/>
        <v>0</v>
      </c>
      <c r="K32" s="1008"/>
      <c r="L32" s="1009">
        <v>0</v>
      </c>
      <c r="M32" s="1010">
        <v>18</v>
      </c>
      <c r="N32" s="2901"/>
    </row>
    <row r="33" spans="1:14" s="210" customFormat="1">
      <c r="A33" s="2409"/>
      <c r="B33" s="1004">
        <v>19</v>
      </c>
      <c r="C33" s="218"/>
      <c r="D33" s="213"/>
      <c r="E33" s="213" t="s">
        <v>2397</v>
      </c>
      <c r="F33" s="1005">
        <v>0</v>
      </c>
      <c r="G33" s="1006">
        <v>0</v>
      </c>
      <c r="H33" s="1007">
        <v>0</v>
      </c>
      <c r="I33" s="1007">
        <v>0</v>
      </c>
      <c r="J33" s="1008">
        <f t="shared" si="0"/>
        <v>0</v>
      </c>
      <c r="K33" s="1008"/>
      <c r="L33" s="1009">
        <v>0</v>
      </c>
      <c r="M33" s="1010">
        <v>19</v>
      </c>
      <c r="N33" s="2901"/>
    </row>
    <row r="34" spans="1:14" s="210" customFormat="1">
      <c r="A34" s="2897"/>
      <c r="B34" s="1004">
        <v>20</v>
      </c>
      <c r="C34" s="218"/>
      <c r="D34" s="213"/>
      <c r="E34" s="213" t="s">
        <v>2398</v>
      </c>
      <c r="F34" s="1005">
        <v>0</v>
      </c>
      <c r="G34" s="1006">
        <v>0</v>
      </c>
      <c r="H34" s="1007">
        <v>0</v>
      </c>
      <c r="I34" s="1007">
        <v>0</v>
      </c>
      <c r="J34" s="1008">
        <f t="shared" si="0"/>
        <v>0</v>
      </c>
      <c r="K34" s="1008"/>
      <c r="L34" s="1009">
        <v>0</v>
      </c>
      <c r="M34" s="1010">
        <v>20</v>
      </c>
      <c r="N34" s="2901"/>
    </row>
    <row r="35" spans="1:14" s="210" customFormat="1">
      <c r="A35" s="2897"/>
      <c r="B35" s="1004">
        <v>21</v>
      </c>
      <c r="C35" s="218"/>
      <c r="D35" s="213"/>
      <c r="E35" s="213" t="s">
        <v>2399</v>
      </c>
      <c r="F35" s="1005">
        <v>100214</v>
      </c>
      <c r="G35" s="1006">
        <v>13584</v>
      </c>
      <c r="H35" s="1007">
        <v>9266</v>
      </c>
      <c r="I35" s="1007">
        <v>1525</v>
      </c>
      <c r="J35" s="1008">
        <f t="shared" si="0"/>
        <v>124589</v>
      </c>
      <c r="K35" s="1008"/>
      <c r="L35" s="1009">
        <f>SUM(J35:K35)</f>
        <v>124589</v>
      </c>
      <c r="M35" s="1010">
        <v>21</v>
      </c>
      <c r="N35" s="2901"/>
    </row>
    <row r="36" spans="1:14" s="210" customFormat="1">
      <c r="A36" s="2897"/>
      <c r="B36" s="1004">
        <v>22</v>
      </c>
      <c r="C36" s="218"/>
      <c r="D36" s="213"/>
      <c r="E36" s="213" t="s">
        <v>2400</v>
      </c>
      <c r="F36" s="1005">
        <v>29926</v>
      </c>
      <c r="G36" s="1006">
        <v>4058</v>
      </c>
      <c r="H36" s="1007">
        <v>3039</v>
      </c>
      <c r="I36" s="1007">
        <v>185</v>
      </c>
      <c r="J36" s="1008">
        <f t="shared" si="0"/>
        <v>37208</v>
      </c>
      <c r="K36" s="1008"/>
      <c r="L36" s="1009">
        <f t="shared" ref="L36:L43" si="3">SUM(J36:K36)</f>
        <v>37208</v>
      </c>
      <c r="M36" s="1010">
        <v>22</v>
      </c>
      <c r="N36" s="2901"/>
    </row>
    <row r="37" spans="1:14" s="210" customFormat="1">
      <c r="A37" s="2897"/>
      <c r="B37" s="1004">
        <v>23</v>
      </c>
      <c r="C37" s="218"/>
      <c r="D37" s="213"/>
      <c r="E37" s="213" t="s">
        <v>1050</v>
      </c>
      <c r="F37" s="1005">
        <v>31366</v>
      </c>
      <c r="G37" s="1006">
        <v>11214</v>
      </c>
      <c r="H37" s="1007">
        <v>-14013</v>
      </c>
      <c r="I37" s="1007">
        <v>8</v>
      </c>
      <c r="J37" s="1008">
        <f t="shared" si="0"/>
        <v>28575</v>
      </c>
      <c r="K37" s="1008"/>
      <c r="L37" s="1009">
        <f t="shared" si="3"/>
        <v>28575</v>
      </c>
      <c r="M37" s="1010">
        <v>23</v>
      </c>
      <c r="N37" s="2901"/>
    </row>
    <row r="38" spans="1:14" s="210" customFormat="1">
      <c r="A38" s="2897"/>
      <c r="B38" s="1004">
        <v>24</v>
      </c>
      <c r="C38" s="218"/>
      <c r="D38" s="213"/>
      <c r="E38" s="213" t="s">
        <v>2401</v>
      </c>
      <c r="F38" s="1005">
        <v>7241</v>
      </c>
      <c r="G38" s="1006">
        <v>0</v>
      </c>
      <c r="H38" s="1007">
        <v>2680</v>
      </c>
      <c r="I38" s="1007">
        <v>0</v>
      </c>
      <c r="J38" s="1008">
        <f t="shared" si="0"/>
        <v>9921</v>
      </c>
      <c r="K38" s="1008"/>
      <c r="L38" s="1009">
        <f t="shared" si="3"/>
        <v>9921</v>
      </c>
      <c r="M38" s="1010">
        <v>24</v>
      </c>
      <c r="N38" s="2901"/>
    </row>
    <row r="39" spans="1:14" s="210" customFormat="1">
      <c r="A39" s="2897"/>
      <c r="B39" s="1004">
        <v>25</v>
      </c>
      <c r="C39" s="218"/>
      <c r="D39" s="213"/>
      <c r="E39" s="213" t="s">
        <v>2402</v>
      </c>
      <c r="F39" s="1005">
        <v>3875</v>
      </c>
      <c r="G39" s="1006">
        <v>0</v>
      </c>
      <c r="H39" s="1007">
        <v>2240</v>
      </c>
      <c r="I39" s="1007">
        <v>0</v>
      </c>
      <c r="J39" s="1008">
        <f t="shared" si="0"/>
        <v>6115</v>
      </c>
      <c r="K39" s="1008"/>
      <c r="L39" s="1009">
        <f t="shared" si="3"/>
        <v>6115</v>
      </c>
      <c r="M39" s="1010">
        <v>25</v>
      </c>
      <c r="N39" s="2901"/>
    </row>
    <row r="40" spans="1:14" s="210" customFormat="1">
      <c r="A40" s="2897"/>
      <c r="B40" s="1004">
        <v>26</v>
      </c>
      <c r="C40" s="218"/>
      <c r="D40" s="213"/>
      <c r="E40" s="213" t="s">
        <v>2403</v>
      </c>
      <c r="F40" s="1005">
        <v>1157</v>
      </c>
      <c r="G40" s="1006">
        <v>0</v>
      </c>
      <c r="H40" s="1007">
        <v>669</v>
      </c>
      <c r="I40" s="1007">
        <v>0</v>
      </c>
      <c r="J40" s="1008">
        <f t="shared" si="0"/>
        <v>1826</v>
      </c>
      <c r="K40" s="1008"/>
      <c r="L40" s="1009">
        <f t="shared" si="3"/>
        <v>1826</v>
      </c>
      <c r="M40" s="1010">
        <v>26</v>
      </c>
      <c r="N40" s="2901"/>
    </row>
    <row r="41" spans="1:14" s="210" customFormat="1">
      <c r="A41" s="2897"/>
      <c r="B41" s="1004">
        <v>27</v>
      </c>
      <c r="C41" s="218"/>
      <c r="D41" s="213"/>
      <c r="E41" s="213" t="s">
        <v>2404</v>
      </c>
      <c r="F41" s="1005">
        <v>6406</v>
      </c>
      <c r="G41" s="1006">
        <v>806</v>
      </c>
      <c r="H41" s="1007">
        <v>55547</v>
      </c>
      <c r="I41" s="1007">
        <v>18</v>
      </c>
      <c r="J41" s="1008">
        <f t="shared" si="0"/>
        <v>62777</v>
      </c>
      <c r="K41" s="1008"/>
      <c r="L41" s="1009">
        <f t="shared" si="3"/>
        <v>62777</v>
      </c>
      <c r="M41" s="1010">
        <v>27</v>
      </c>
      <c r="N41" s="2901"/>
    </row>
    <row r="42" spans="1:14" s="210" customFormat="1">
      <c r="A42" s="2897"/>
      <c r="B42" s="1004">
        <v>28</v>
      </c>
      <c r="C42" s="218"/>
      <c r="D42" s="213"/>
      <c r="E42" s="213" t="s">
        <v>2405</v>
      </c>
      <c r="F42" s="1005">
        <v>1642</v>
      </c>
      <c r="G42" s="1006">
        <v>804</v>
      </c>
      <c r="H42" s="1007">
        <v>6859</v>
      </c>
      <c r="I42" s="1007">
        <v>0</v>
      </c>
      <c r="J42" s="1008">
        <f t="shared" si="0"/>
        <v>9305</v>
      </c>
      <c r="K42" s="1008"/>
      <c r="L42" s="1009">
        <f t="shared" si="3"/>
        <v>9305</v>
      </c>
      <c r="M42" s="1010">
        <v>28</v>
      </c>
      <c r="N42" s="2901"/>
    </row>
    <row r="43" spans="1:14" s="210" customFormat="1">
      <c r="A43" s="2897"/>
      <c r="B43" s="1004">
        <v>29</v>
      </c>
      <c r="C43" s="218"/>
      <c r="D43" s="213"/>
      <c r="E43" s="213" t="s">
        <v>2406</v>
      </c>
      <c r="F43" s="1005">
        <v>1072</v>
      </c>
      <c r="G43" s="1006">
        <v>514</v>
      </c>
      <c r="H43" s="1007">
        <v>4417</v>
      </c>
      <c r="I43" s="1007">
        <v>0</v>
      </c>
      <c r="J43" s="1008">
        <f t="shared" si="0"/>
        <v>6003</v>
      </c>
      <c r="K43" s="1016" t="s">
        <v>717</v>
      </c>
      <c r="L43" s="1009">
        <f t="shared" si="3"/>
        <v>6003</v>
      </c>
      <c r="M43" s="1010">
        <v>29</v>
      </c>
      <c r="N43" s="2901"/>
    </row>
    <row r="44" spans="1:14" s="210" customFormat="1" ht="12" thickBot="1">
      <c r="A44" s="2898"/>
      <c r="B44" s="1017">
        <v>30</v>
      </c>
      <c r="C44" s="1018"/>
      <c r="D44" s="1019"/>
      <c r="E44" s="1019" t="s">
        <v>2407</v>
      </c>
      <c r="F44" s="1020">
        <v>6890</v>
      </c>
      <c r="G44" s="1021">
        <v>3451</v>
      </c>
      <c r="H44" s="1022">
        <v>29222</v>
      </c>
      <c r="I44" s="1022">
        <v>0</v>
      </c>
      <c r="J44" s="1023">
        <f>SUM(F44:I44)</f>
        <v>39563</v>
      </c>
      <c r="K44" s="1023"/>
      <c r="L44" s="1024">
        <f>SUM(J44:K44)</f>
        <v>39563</v>
      </c>
      <c r="M44" s="360">
        <v>30</v>
      </c>
      <c r="N44" s="2902"/>
    </row>
    <row r="45" spans="1:14" s="210" customFormat="1" hidden="1">
      <c r="A45" s="997"/>
      <c r="B45" s="369"/>
      <c r="C45" s="283"/>
      <c r="D45" s="283"/>
      <c r="E45" s="283"/>
      <c r="F45" s="1025"/>
      <c r="G45" s="1025"/>
      <c r="H45" s="1025"/>
      <c r="I45" s="1025"/>
      <c r="J45" s="1025"/>
      <c r="K45" s="1025"/>
      <c r="L45" s="1025"/>
      <c r="M45" s="369"/>
      <c r="N45" s="1026"/>
    </row>
    <row r="46" spans="1:14" s="210" customFormat="1">
      <c r="A46" s="2895"/>
      <c r="B46" s="988" t="s">
        <v>2408</v>
      </c>
      <c r="C46" s="989"/>
      <c r="D46" s="989"/>
      <c r="E46" s="989"/>
      <c r="F46" s="1027"/>
      <c r="G46" s="1027"/>
      <c r="H46" s="1027"/>
      <c r="I46" s="1027"/>
      <c r="J46" s="1027"/>
      <c r="K46" s="1027"/>
      <c r="L46" s="1027"/>
      <c r="M46" s="990"/>
      <c r="N46" s="2903">
        <v>42</v>
      </c>
    </row>
    <row r="47" spans="1:14" s="210" customFormat="1">
      <c r="A47" s="2896"/>
      <c r="B47" s="991" t="s">
        <v>351</v>
      </c>
      <c r="C47" s="618"/>
      <c r="D47" s="618"/>
      <c r="E47" s="618"/>
      <c r="F47" s="371"/>
      <c r="G47" s="371"/>
      <c r="H47" s="371"/>
      <c r="I47" s="371"/>
      <c r="J47" s="371"/>
      <c r="K47" s="371"/>
      <c r="L47" s="371"/>
      <c r="M47" s="619"/>
      <c r="N47" s="2904"/>
    </row>
    <row r="48" spans="1:14" s="210" customFormat="1" ht="105" customHeight="1">
      <c r="A48" s="2896"/>
      <c r="B48" s="589"/>
      <c r="C48" s="213"/>
      <c r="D48" s="213"/>
      <c r="E48" s="213"/>
      <c r="F48" s="213"/>
      <c r="G48" s="213"/>
      <c r="H48" s="213"/>
      <c r="I48" s="213"/>
      <c r="J48" s="213"/>
      <c r="K48" s="213"/>
      <c r="L48" s="213"/>
      <c r="M48" s="590"/>
      <c r="N48" s="2904"/>
    </row>
    <row r="49" spans="1:14" s="210" customFormat="1">
      <c r="A49" s="2896"/>
      <c r="B49" s="992"/>
      <c r="C49" s="216"/>
      <c r="D49" s="387"/>
      <c r="E49" s="993"/>
      <c r="F49" s="216"/>
      <c r="G49" s="216"/>
      <c r="H49" s="216"/>
      <c r="I49" s="216"/>
      <c r="J49" s="216"/>
      <c r="K49" s="216"/>
      <c r="L49" s="216"/>
      <c r="M49" s="994"/>
      <c r="N49" s="2904"/>
    </row>
    <row r="50" spans="1:14" s="210" customFormat="1">
      <c r="A50" s="2896"/>
      <c r="B50" s="992"/>
      <c r="C50" s="216"/>
      <c r="D50" s="387"/>
      <c r="E50" s="993"/>
      <c r="F50" s="216"/>
      <c r="G50" s="216" t="s">
        <v>1380</v>
      </c>
      <c r="H50" s="216"/>
      <c r="I50" s="216"/>
      <c r="J50" s="216" t="s">
        <v>1381</v>
      </c>
      <c r="K50" s="216"/>
      <c r="L50" s="216"/>
      <c r="M50" s="994"/>
      <c r="N50" s="2904"/>
    </row>
    <row r="51" spans="1:14" s="210" customFormat="1">
      <c r="A51" s="2896"/>
      <c r="B51" s="992" t="s">
        <v>328</v>
      </c>
      <c r="C51" s="216" t="s">
        <v>352</v>
      </c>
      <c r="D51" s="387"/>
      <c r="E51" s="993" t="s">
        <v>1382</v>
      </c>
      <c r="F51" s="216" t="s">
        <v>1383</v>
      </c>
      <c r="G51" s="216" t="s">
        <v>1384</v>
      </c>
      <c r="H51" s="216" t="s">
        <v>1385</v>
      </c>
      <c r="I51" s="216" t="s">
        <v>1386</v>
      </c>
      <c r="J51" s="216" t="s">
        <v>1387</v>
      </c>
      <c r="K51" s="216" t="s">
        <v>1388</v>
      </c>
      <c r="L51" s="216" t="s">
        <v>1381</v>
      </c>
      <c r="M51" s="994" t="s">
        <v>328</v>
      </c>
      <c r="N51" s="2904"/>
    </row>
    <row r="52" spans="1:14" s="210" customFormat="1">
      <c r="A52" s="2896"/>
      <c r="B52" s="992" t="s">
        <v>333</v>
      </c>
      <c r="C52" s="216" t="s">
        <v>355</v>
      </c>
      <c r="D52" s="387"/>
      <c r="E52" s="993"/>
      <c r="F52" s="216" t="s">
        <v>1389</v>
      </c>
      <c r="G52" s="216" t="s">
        <v>1390</v>
      </c>
      <c r="H52" s="216" t="s">
        <v>1391</v>
      </c>
      <c r="I52" s="216"/>
      <c r="J52" s="216" t="s">
        <v>1392</v>
      </c>
      <c r="K52" s="216"/>
      <c r="L52" s="216"/>
      <c r="M52" s="994" t="s">
        <v>333</v>
      </c>
      <c r="N52" s="2904"/>
    </row>
    <row r="53" spans="1:14" s="210" customFormat="1" ht="12" thickBot="1">
      <c r="A53" s="2896"/>
      <c r="B53" s="995"/>
      <c r="C53" s="218"/>
      <c r="D53" s="212"/>
      <c r="E53" s="996" t="s">
        <v>338</v>
      </c>
      <c r="F53" s="216" t="s">
        <v>339</v>
      </c>
      <c r="G53" s="216" t="s">
        <v>340</v>
      </c>
      <c r="H53" s="216" t="s">
        <v>341</v>
      </c>
      <c r="I53" s="216" t="s">
        <v>342</v>
      </c>
      <c r="J53" s="216" t="s">
        <v>343</v>
      </c>
      <c r="K53" s="216" t="s">
        <v>201</v>
      </c>
      <c r="L53" s="216" t="s">
        <v>202</v>
      </c>
      <c r="M53" s="608"/>
      <c r="N53" s="2904"/>
    </row>
    <row r="54" spans="1:14" s="210" customFormat="1">
      <c r="A54" s="2896"/>
      <c r="B54" s="1028"/>
      <c r="C54" s="1029"/>
      <c r="D54" s="283" t="s">
        <v>2409</v>
      </c>
      <c r="F54" s="999"/>
      <c r="G54" s="1000"/>
      <c r="H54" s="1000"/>
      <c r="I54" s="1000"/>
      <c r="J54" s="1000"/>
      <c r="K54" s="1000"/>
      <c r="L54" s="1001"/>
      <c r="M54" s="600"/>
      <c r="N54" s="2904"/>
    </row>
    <row r="55" spans="1:14" s="210" customFormat="1">
      <c r="A55" s="2896"/>
      <c r="B55" s="1004">
        <v>101</v>
      </c>
      <c r="C55" s="1030"/>
      <c r="D55" s="584"/>
      <c r="E55" s="213" t="s">
        <v>2410</v>
      </c>
      <c r="F55" s="1005">
        <v>1221</v>
      </c>
      <c r="G55" s="1006">
        <v>476</v>
      </c>
      <c r="H55" s="1007">
        <v>16486</v>
      </c>
      <c r="I55" s="1007">
        <v>0</v>
      </c>
      <c r="J55" s="1008">
        <f>SUM(F55:I55)</f>
        <v>18183</v>
      </c>
      <c r="K55" s="1008">
        <v>0</v>
      </c>
      <c r="L55" s="1009">
        <f>SUM(J55:K55)</f>
        <v>18183</v>
      </c>
      <c r="M55" s="1010">
        <v>101</v>
      </c>
      <c r="N55" s="2904"/>
    </row>
    <row r="56" spans="1:14" s="210" customFormat="1">
      <c r="A56" s="2896"/>
      <c r="B56" s="1004">
        <f t="shared" ref="B56:B66" si="4">B55+1</f>
        <v>102</v>
      </c>
      <c r="C56" s="1030"/>
      <c r="D56" s="584"/>
      <c r="E56" s="213" t="s">
        <v>2411</v>
      </c>
      <c r="F56" s="1005">
        <v>2045</v>
      </c>
      <c r="G56" s="1006">
        <v>1299</v>
      </c>
      <c r="H56" s="1007">
        <v>2766</v>
      </c>
      <c r="I56" s="1007">
        <v>0</v>
      </c>
      <c r="J56" s="1008">
        <f t="shared" ref="J56:J86" si="5">SUM(F56:I56)</f>
        <v>6110</v>
      </c>
      <c r="K56" s="1008">
        <v>0</v>
      </c>
      <c r="L56" s="1009">
        <f t="shared" ref="L56" si="6">SUM(J56:K56)</f>
        <v>6110</v>
      </c>
      <c r="M56" s="1010">
        <f t="shared" ref="M56:M66" si="7">M55+1</f>
        <v>102</v>
      </c>
      <c r="N56" s="2904"/>
    </row>
    <row r="57" spans="1:14" s="210" customFormat="1">
      <c r="A57" s="2896"/>
      <c r="B57" s="1004">
        <f t="shared" si="4"/>
        <v>103</v>
      </c>
      <c r="C57" s="1030"/>
      <c r="D57" s="584"/>
      <c r="E57" s="213" t="s">
        <v>2412</v>
      </c>
      <c r="F57" s="1005">
        <v>0</v>
      </c>
      <c r="G57" s="1006">
        <v>0</v>
      </c>
      <c r="H57" s="1007">
        <v>0</v>
      </c>
      <c r="I57" s="1007">
        <v>0</v>
      </c>
      <c r="J57" s="1008">
        <f t="shared" si="5"/>
        <v>0</v>
      </c>
      <c r="K57" s="1016" t="s">
        <v>717</v>
      </c>
      <c r="L57" s="1009">
        <v>0</v>
      </c>
      <c r="M57" s="1010">
        <f t="shared" si="7"/>
        <v>103</v>
      </c>
      <c r="N57" s="2904"/>
    </row>
    <row r="58" spans="1:14" s="210" customFormat="1">
      <c r="A58" s="2896"/>
      <c r="B58" s="1004">
        <f t="shared" si="4"/>
        <v>104</v>
      </c>
      <c r="C58" s="1031"/>
      <c r="D58" s="584"/>
      <c r="E58" s="213" t="s">
        <v>2413</v>
      </c>
      <c r="F58" s="1005">
        <v>205</v>
      </c>
      <c r="G58" s="1006">
        <v>0</v>
      </c>
      <c r="H58" s="1007">
        <v>0</v>
      </c>
      <c r="I58" s="1007">
        <v>0</v>
      </c>
      <c r="J58" s="1008">
        <f t="shared" si="5"/>
        <v>205</v>
      </c>
      <c r="K58" s="1016" t="s">
        <v>717</v>
      </c>
      <c r="L58" s="1009">
        <f t="shared" ref="L58:L60" si="8">SUM(J58:K58)</f>
        <v>205</v>
      </c>
      <c r="M58" s="1010">
        <f t="shared" si="7"/>
        <v>104</v>
      </c>
      <c r="N58" s="2904"/>
    </row>
    <row r="59" spans="1:14" s="210" customFormat="1">
      <c r="A59" s="2896"/>
      <c r="B59" s="1004">
        <f t="shared" si="4"/>
        <v>105</v>
      </c>
      <c r="C59" s="1031"/>
      <c r="D59" s="584"/>
      <c r="E59" s="213" t="s">
        <v>2414</v>
      </c>
      <c r="F59" s="1005">
        <v>6945</v>
      </c>
      <c r="G59" s="1006">
        <v>965</v>
      </c>
      <c r="H59" s="1007">
        <v>0</v>
      </c>
      <c r="I59" s="1007">
        <v>0</v>
      </c>
      <c r="J59" s="1008">
        <f t="shared" si="5"/>
        <v>7910</v>
      </c>
      <c r="K59" s="1016" t="s">
        <v>717</v>
      </c>
      <c r="L59" s="1009">
        <f t="shared" si="8"/>
        <v>7910</v>
      </c>
      <c r="M59" s="1010">
        <f t="shared" si="7"/>
        <v>105</v>
      </c>
      <c r="N59" s="2904"/>
    </row>
    <row r="60" spans="1:14" s="210" customFormat="1">
      <c r="A60" s="2896"/>
      <c r="B60" s="1004">
        <f t="shared" si="4"/>
        <v>106</v>
      </c>
      <c r="C60" s="1031"/>
      <c r="D60" s="584"/>
      <c r="E60" s="213" t="s">
        <v>1049</v>
      </c>
      <c r="F60" s="1005">
        <v>0</v>
      </c>
      <c r="G60" s="1006">
        <v>779</v>
      </c>
      <c r="H60" s="1007">
        <v>23304</v>
      </c>
      <c r="I60" s="1007">
        <v>0</v>
      </c>
      <c r="J60" s="1008">
        <f t="shared" si="5"/>
        <v>24083</v>
      </c>
      <c r="K60" s="1016" t="s">
        <v>717</v>
      </c>
      <c r="L60" s="1009">
        <f t="shared" si="8"/>
        <v>24083</v>
      </c>
      <c r="M60" s="1010">
        <f t="shared" si="7"/>
        <v>106</v>
      </c>
      <c r="N60" s="2904"/>
    </row>
    <row r="61" spans="1:14" s="210" customFormat="1">
      <c r="A61" s="2896"/>
      <c r="B61" s="1004">
        <f t="shared" si="4"/>
        <v>107</v>
      </c>
      <c r="C61" s="1031"/>
      <c r="D61" s="584"/>
      <c r="E61" s="213" t="s">
        <v>2415</v>
      </c>
      <c r="F61" s="1005">
        <v>0</v>
      </c>
      <c r="G61" s="1006">
        <v>0</v>
      </c>
      <c r="H61" s="1007">
        <v>0</v>
      </c>
      <c r="I61" s="1007">
        <v>0</v>
      </c>
      <c r="J61" s="1008">
        <f t="shared" si="5"/>
        <v>0</v>
      </c>
      <c r="K61" s="1016" t="s">
        <v>717</v>
      </c>
      <c r="L61" s="1009">
        <v>0</v>
      </c>
      <c r="M61" s="1010">
        <f t="shared" si="7"/>
        <v>107</v>
      </c>
      <c r="N61" s="2904"/>
    </row>
    <row r="62" spans="1:14" s="210" customFormat="1">
      <c r="A62" s="2409"/>
      <c r="B62" s="1004">
        <f t="shared" si="4"/>
        <v>108</v>
      </c>
      <c r="C62" s="1031"/>
      <c r="D62" s="584"/>
      <c r="E62" s="213" t="s">
        <v>2416</v>
      </c>
      <c r="F62" s="1005">
        <v>0</v>
      </c>
      <c r="G62" s="1006">
        <v>0</v>
      </c>
      <c r="H62" s="1007">
        <v>0</v>
      </c>
      <c r="I62" s="1007">
        <v>0</v>
      </c>
      <c r="J62" s="1008">
        <f t="shared" si="5"/>
        <v>0</v>
      </c>
      <c r="K62" s="1016" t="s">
        <v>717</v>
      </c>
      <c r="L62" s="1009">
        <v>0</v>
      </c>
      <c r="M62" s="1010">
        <f t="shared" si="7"/>
        <v>108</v>
      </c>
      <c r="N62" s="2904"/>
    </row>
    <row r="63" spans="1:14" s="210" customFormat="1">
      <c r="A63" s="2409"/>
      <c r="B63" s="1004">
        <f t="shared" si="4"/>
        <v>109</v>
      </c>
      <c r="C63" s="1031"/>
      <c r="D63" s="584"/>
      <c r="E63" s="213" t="s">
        <v>1055</v>
      </c>
      <c r="F63" s="1005">
        <v>4306</v>
      </c>
      <c r="G63" s="1006">
        <v>19339</v>
      </c>
      <c r="H63" s="1007">
        <v>6582</v>
      </c>
      <c r="I63" s="1007">
        <v>0</v>
      </c>
      <c r="J63" s="1008">
        <f t="shared" si="5"/>
        <v>30227</v>
      </c>
      <c r="K63" s="1008">
        <v>0</v>
      </c>
      <c r="L63" s="1009">
        <f t="shared" ref="L63:L73" si="9">SUM(J63:K63)</f>
        <v>30227</v>
      </c>
      <c r="M63" s="1010">
        <f t="shared" si="7"/>
        <v>109</v>
      </c>
      <c r="N63" s="2904"/>
    </row>
    <row r="64" spans="1:14" s="210" customFormat="1">
      <c r="A64" s="2409"/>
      <c r="B64" s="1004">
        <f t="shared" si="4"/>
        <v>110</v>
      </c>
      <c r="C64" s="1031"/>
      <c r="D64" s="584"/>
      <c r="E64" s="213" t="s">
        <v>2417</v>
      </c>
      <c r="F64" s="1005">
        <v>0</v>
      </c>
      <c r="G64" s="1006">
        <v>30566</v>
      </c>
      <c r="H64" s="1007">
        <v>5087</v>
      </c>
      <c r="I64" s="1007">
        <v>2367</v>
      </c>
      <c r="J64" s="1008">
        <f t="shared" si="5"/>
        <v>38020</v>
      </c>
      <c r="K64" s="1008">
        <v>0</v>
      </c>
      <c r="L64" s="1009">
        <f t="shared" si="9"/>
        <v>38020</v>
      </c>
      <c r="M64" s="1010">
        <f t="shared" si="7"/>
        <v>110</v>
      </c>
      <c r="N64" s="2904"/>
    </row>
    <row r="65" spans="1:14" s="210" customFormat="1">
      <c r="A65" s="2409"/>
      <c r="B65" s="1004">
        <f t="shared" si="4"/>
        <v>111</v>
      </c>
      <c r="C65" s="1031"/>
      <c r="D65" s="584"/>
      <c r="E65" s="213" t="s">
        <v>2418</v>
      </c>
      <c r="F65" s="1005">
        <v>260</v>
      </c>
      <c r="G65" s="1006">
        <v>891</v>
      </c>
      <c r="H65" s="1007">
        <v>332</v>
      </c>
      <c r="I65" s="1007">
        <v>935</v>
      </c>
      <c r="J65" s="1008">
        <f t="shared" si="5"/>
        <v>2418</v>
      </c>
      <c r="K65" s="1008">
        <v>0</v>
      </c>
      <c r="L65" s="1009">
        <f t="shared" si="9"/>
        <v>2418</v>
      </c>
      <c r="M65" s="1010">
        <f t="shared" si="7"/>
        <v>111</v>
      </c>
      <c r="N65" s="2904"/>
    </row>
    <row r="66" spans="1:14" s="210" customFormat="1">
      <c r="A66" s="2409"/>
      <c r="B66" s="1004">
        <f t="shared" si="4"/>
        <v>112</v>
      </c>
      <c r="C66" s="1031"/>
      <c r="D66" s="584"/>
      <c r="E66" s="213" t="s">
        <v>2419</v>
      </c>
      <c r="F66" s="1032" t="s">
        <v>717</v>
      </c>
      <c r="G66" s="1016" t="s">
        <v>717</v>
      </c>
      <c r="H66" s="1016" t="s">
        <v>717</v>
      </c>
      <c r="I66" s="1007">
        <v>222406</v>
      </c>
      <c r="J66" s="1008">
        <f t="shared" si="5"/>
        <v>222406</v>
      </c>
      <c r="K66" s="1008">
        <v>0</v>
      </c>
      <c r="L66" s="1009">
        <f t="shared" si="9"/>
        <v>222406</v>
      </c>
      <c r="M66" s="1010">
        <f t="shared" si="7"/>
        <v>112</v>
      </c>
      <c r="N66" s="2904"/>
    </row>
    <row r="67" spans="1:14" s="210" customFormat="1" ht="11.25" customHeight="1">
      <c r="A67" s="2409"/>
      <c r="B67" s="1004">
        <v>113</v>
      </c>
      <c r="C67" s="1031"/>
      <c r="D67" s="584"/>
      <c r="E67" s="213" t="s">
        <v>2420</v>
      </c>
      <c r="F67" s="1033" t="s">
        <v>717</v>
      </c>
      <c r="G67" s="1016" t="s">
        <v>717</v>
      </c>
      <c r="H67" s="1016" t="s">
        <v>717</v>
      </c>
      <c r="I67" s="1007">
        <v>65769</v>
      </c>
      <c r="J67" s="1008">
        <f t="shared" si="5"/>
        <v>65769</v>
      </c>
      <c r="K67" s="1008">
        <v>0</v>
      </c>
      <c r="L67" s="1009">
        <f t="shared" si="9"/>
        <v>65769</v>
      </c>
      <c r="M67" s="1010">
        <v>113</v>
      </c>
      <c r="N67" s="2904"/>
    </row>
    <row r="68" spans="1:14" s="210" customFormat="1">
      <c r="A68" s="2409"/>
      <c r="B68" s="1004">
        <f t="shared" ref="B68:B83" si="10">B67+1</f>
        <v>114</v>
      </c>
      <c r="C68" s="1031"/>
      <c r="D68" s="584"/>
      <c r="E68" s="213" t="s">
        <v>2421</v>
      </c>
      <c r="F68" s="1033" t="s">
        <v>717</v>
      </c>
      <c r="G68" s="1016" t="s">
        <v>717</v>
      </c>
      <c r="H68" s="1016" t="s">
        <v>717</v>
      </c>
      <c r="I68" s="1007">
        <v>25013</v>
      </c>
      <c r="J68" s="1008">
        <f t="shared" si="5"/>
        <v>25013</v>
      </c>
      <c r="K68" s="1008">
        <v>0</v>
      </c>
      <c r="L68" s="1009">
        <f t="shared" si="9"/>
        <v>25013</v>
      </c>
      <c r="M68" s="1010">
        <f t="shared" ref="M68:M83" si="11">M67+1</f>
        <v>114</v>
      </c>
      <c r="N68" s="2897" t="s">
        <v>3253</v>
      </c>
    </row>
    <row r="69" spans="1:14" s="210" customFormat="1" ht="11.25" customHeight="1">
      <c r="A69" s="2409"/>
      <c r="B69" s="1004">
        <f t="shared" si="10"/>
        <v>115</v>
      </c>
      <c r="C69" s="1031"/>
      <c r="D69" s="584"/>
      <c r="E69" s="213" t="s">
        <v>2422</v>
      </c>
      <c r="F69" s="1033" t="s">
        <v>717</v>
      </c>
      <c r="G69" s="1016" t="s">
        <v>717</v>
      </c>
      <c r="H69" s="1016" t="s">
        <v>717</v>
      </c>
      <c r="I69" s="1007">
        <v>9085</v>
      </c>
      <c r="J69" s="1008">
        <f t="shared" si="5"/>
        <v>9085</v>
      </c>
      <c r="K69" s="1008">
        <v>0</v>
      </c>
      <c r="L69" s="1009">
        <f t="shared" si="9"/>
        <v>9085</v>
      </c>
      <c r="M69" s="1010">
        <f t="shared" si="11"/>
        <v>115</v>
      </c>
      <c r="N69" s="2897"/>
    </row>
    <row r="70" spans="1:14" s="210" customFormat="1">
      <c r="A70" s="2409"/>
      <c r="B70" s="1004">
        <f t="shared" si="10"/>
        <v>116</v>
      </c>
      <c r="C70" s="1031"/>
      <c r="D70" s="584"/>
      <c r="E70" s="213" t="s">
        <v>2423</v>
      </c>
      <c r="F70" s="1033" t="s">
        <v>717</v>
      </c>
      <c r="G70" s="1016" t="s">
        <v>717</v>
      </c>
      <c r="H70" s="1016" t="s">
        <v>717</v>
      </c>
      <c r="I70" s="1007">
        <v>2765</v>
      </c>
      <c r="J70" s="1008">
        <f t="shared" si="5"/>
        <v>2765</v>
      </c>
      <c r="K70" s="1008">
        <v>0</v>
      </c>
      <c r="L70" s="1009">
        <f t="shared" si="9"/>
        <v>2765</v>
      </c>
      <c r="M70" s="1010">
        <f t="shared" si="11"/>
        <v>116</v>
      </c>
      <c r="N70" s="2897"/>
    </row>
    <row r="71" spans="1:14" s="210" customFormat="1">
      <c r="A71" s="2409"/>
      <c r="B71" s="1004">
        <f t="shared" si="10"/>
        <v>117</v>
      </c>
      <c r="C71" s="1031"/>
      <c r="D71" s="584"/>
      <c r="E71" s="213" t="s">
        <v>2424</v>
      </c>
      <c r="F71" s="1033" t="s">
        <v>717</v>
      </c>
      <c r="G71" s="1016" t="s">
        <v>717</v>
      </c>
      <c r="H71" s="1016" t="s">
        <v>717</v>
      </c>
      <c r="I71" s="1007">
        <v>1317</v>
      </c>
      <c r="J71" s="1008">
        <f t="shared" si="5"/>
        <v>1317</v>
      </c>
      <c r="K71" s="1008">
        <v>0</v>
      </c>
      <c r="L71" s="1009">
        <f t="shared" si="9"/>
        <v>1317</v>
      </c>
      <c r="M71" s="1010">
        <f t="shared" si="11"/>
        <v>117</v>
      </c>
      <c r="N71" s="2897"/>
    </row>
    <row r="72" spans="1:14" s="210" customFormat="1" ht="11.25" customHeight="1">
      <c r="A72" s="2897" t="s">
        <v>1409</v>
      </c>
      <c r="B72" s="1004">
        <f t="shared" si="10"/>
        <v>118</v>
      </c>
      <c r="C72" s="996" t="s">
        <v>563</v>
      </c>
      <c r="D72" s="584"/>
      <c r="E72" s="213" t="s">
        <v>2425</v>
      </c>
      <c r="F72" s="1033" t="s">
        <v>717</v>
      </c>
      <c r="G72" s="1016" t="s">
        <v>717</v>
      </c>
      <c r="H72" s="1007">
        <v>3985</v>
      </c>
      <c r="I72" s="1016" t="s">
        <v>717</v>
      </c>
      <c r="J72" s="1008">
        <f t="shared" si="5"/>
        <v>3985</v>
      </c>
      <c r="K72" s="1008">
        <v>0</v>
      </c>
      <c r="L72" s="1009">
        <f t="shared" si="9"/>
        <v>3985</v>
      </c>
      <c r="M72" s="1010">
        <f t="shared" si="11"/>
        <v>118</v>
      </c>
      <c r="N72" s="2897"/>
    </row>
    <row r="73" spans="1:14" s="210" customFormat="1">
      <c r="A73" s="2897"/>
      <c r="B73" s="1004">
        <f t="shared" si="10"/>
        <v>119</v>
      </c>
      <c r="C73" s="996" t="s">
        <v>563</v>
      </c>
      <c r="D73" s="584"/>
      <c r="E73" s="213" t="s">
        <v>2426</v>
      </c>
      <c r="F73" s="1033" t="s">
        <v>717</v>
      </c>
      <c r="G73" s="1016" t="s">
        <v>717</v>
      </c>
      <c r="H73" s="1007">
        <v>1190</v>
      </c>
      <c r="I73" s="1016" t="s">
        <v>717</v>
      </c>
      <c r="J73" s="1008">
        <f t="shared" si="5"/>
        <v>1190</v>
      </c>
      <c r="K73" s="1008">
        <v>0</v>
      </c>
      <c r="L73" s="1009">
        <f t="shared" si="9"/>
        <v>1190</v>
      </c>
      <c r="M73" s="1010">
        <f t="shared" si="11"/>
        <v>119</v>
      </c>
      <c r="N73" s="2897"/>
    </row>
    <row r="74" spans="1:14" s="210" customFormat="1">
      <c r="A74" s="2897"/>
      <c r="B74" s="1004">
        <f t="shared" si="10"/>
        <v>120</v>
      </c>
      <c r="C74" s="996" t="s">
        <v>563</v>
      </c>
      <c r="D74" s="584"/>
      <c r="E74" s="213" t="s">
        <v>2427</v>
      </c>
      <c r="F74" s="1033" t="s">
        <v>717</v>
      </c>
      <c r="G74" s="1016" t="s">
        <v>717</v>
      </c>
      <c r="H74" s="1007">
        <v>0</v>
      </c>
      <c r="I74" s="1016" t="s">
        <v>717</v>
      </c>
      <c r="J74" s="1008">
        <f t="shared" si="5"/>
        <v>0</v>
      </c>
      <c r="K74" s="1008">
        <v>0</v>
      </c>
      <c r="L74" s="1009">
        <v>0</v>
      </c>
      <c r="M74" s="1010">
        <f t="shared" si="11"/>
        <v>120</v>
      </c>
      <c r="N74" s="2897"/>
    </row>
    <row r="75" spans="1:14" s="210" customFormat="1">
      <c r="A75" s="2897"/>
      <c r="B75" s="1004">
        <f t="shared" si="10"/>
        <v>121</v>
      </c>
      <c r="C75" s="996" t="s">
        <v>563</v>
      </c>
      <c r="D75" s="584"/>
      <c r="E75" s="213" t="s">
        <v>2428</v>
      </c>
      <c r="F75" s="1033" t="s">
        <v>717</v>
      </c>
      <c r="G75" s="1016" t="s">
        <v>717</v>
      </c>
      <c r="H75" s="1007">
        <v>0</v>
      </c>
      <c r="I75" s="1016" t="s">
        <v>717</v>
      </c>
      <c r="J75" s="1008">
        <f t="shared" si="5"/>
        <v>0</v>
      </c>
      <c r="K75" s="1016">
        <v>0</v>
      </c>
      <c r="L75" s="1009">
        <v>0</v>
      </c>
      <c r="M75" s="1010">
        <f t="shared" si="11"/>
        <v>121</v>
      </c>
      <c r="N75" s="2897"/>
    </row>
    <row r="76" spans="1:14" s="210" customFormat="1">
      <c r="A76" s="2897"/>
      <c r="B76" s="1004">
        <f t="shared" si="10"/>
        <v>122</v>
      </c>
      <c r="C76" s="996" t="s">
        <v>563</v>
      </c>
      <c r="D76" s="584"/>
      <c r="E76" s="213" t="s">
        <v>2429</v>
      </c>
      <c r="F76" s="1033" t="s">
        <v>717</v>
      </c>
      <c r="G76" s="1016" t="s">
        <v>717</v>
      </c>
      <c r="H76" s="1007">
        <v>0</v>
      </c>
      <c r="I76" s="1016" t="s">
        <v>717</v>
      </c>
      <c r="J76" s="1008">
        <f t="shared" si="5"/>
        <v>0</v>
      </c>
      <c r="K76" s="1016">
        <v>0</v>
      </c>
      <c r="L76" s="1009">
        <v>0</v>
      </c>
      <c r="M76" s="1010">
        <f t="shared" si="11"/>
        <v>122</v>
      </c>
      <c r="N76" s="2897"/>
    </row>
    <row r="77" spans="1:14" s="210" customFormat="1">
      <c r="A77" s="2897"/>
      <c r="B77" s="1004">
        <f t="shared" si="10"/>
        <v>123</v>
      </c>
      <c r="C77" s="996" t="s">
        <v>563</v>
      </c>
      <c r="D77" s="584"/>
      <c r="E77" s="213" t="s">
        <v>2430</v>
      </c>
      <c r="F77" s="1033" t="s">
        <v>717</v>
      </c>
      <c r="G77" s="1016" t="s">
        <v>717</v>
      </c>
      <c r="H77" s="1007">
        <v>0</v>
      </c>
      <c r="I77" s="1016" t="s">
        <v>717</v>
      </c>
      <c r="J77" s="1008">
        <f t="shared" si="5"/>
        <v>0</v>
      </c>
      <c r="K77" s="1016">
        <v>0</v>
      </c>
      <c r="L77" s="1009">
        <v>0</v>
      </c>
      <c r="M77" s="1010">
        <f t="shared" si="11"/>
        <v>123</v>
      </c>
      <c r="N77" s="2897"/>
    </row>
    <row r="78" spans="1:14" s="210" customFormat="1">
      <c r="A78" s="2897"/>
      <c r="B78" s="1004">
        <f t="shared" si="10"/>
        <v>124</v>
      </c>
      <c r="C78" s="1031"/>
      <c r="D78" s="584"/>
      <c r="E78" s="213" t="s">
        <v>2431</v>
      </c>
      <c r="F78" s="1033" t="s">
        <v>717</v>
      </c>
      <c r="G78" s="1016" t="s">
        <v>717</v>
      </c>
      <c r="H78" s="1007">
        <v>8773</v>
      </c>
      <c r="I78" s="1016" t="s">
        <v>717</v>
      </c>
      <c r="J78" s="1008">
        <f t="shared" si="5"/>
        <v>8773</v>
      </c>
      <c r="K78" s="1008">
        <v>0</v>
      </c>
      <c r="L78" s="1009">
        <f t="shared" ref="L78:L83" si="12">SUM(J78:K78)</f>
        <v>8773</v>
      </c>
      <c r="M78" s="1010">
        <f t="shared" si="11"/>
        <v>124</v>
      </c>
      <c r="N78" s="2897"/>
    </row>
    <row r="79" spans="1:14" s="210" customFormat="1">
      <c r="A79" s="2897"/>
      <c r="B79" s="1004">
        <f t="shared" si="10"/>
        <v>125</v>
      </c>
      <c r="C79" s="1031"/>
      <c r="D79" s="584"/>
      <c r="E79" s="213" t="s">
        <v>2432</v>
      </c>
      <c r="F79" s="1033" t="s">
        <v>717</v>
      </c>
      <c r="G79" s="1016" t="s">
        <v>717</v>
      </c>
      <c r="H79" s="1007">
        <v>675</v>
      </c>
      <c r="I79" s="1016" t="s">
        <v>717</v>
      </c>
      <c r="J79" s="1008">
        <f t="shared" si="5"/>
        <v>675</v>
      </c>
      <c r="K79" s="1008">
        <v>0</v>
      </c>
      <c r="L79" s="1009">
        <f t="shared" si="12"/>
        <v>675</v>
      </c>
      <c r="M79" s="1010">
        <f t="shared" si="11"/>
        <v>125</v>
      </c>
      <c r="N79" s="2897"/>
    </row>
    <row r="80" spans="1:14" s="210" customFormat="1">
      <c r="A80" s="2897"/>
      <c r="B80" s="1004">
        <f t="shared" si="10"/>
        <v>126</v>
      </c>
      <c r="C80" s="1031"/>
      <c r="D80" s="584"/>
      <c r="E80" s="213" t="s">
        <v>2433</v>
      </c>
      <c r="F80" s="1033" t="s">
        <v>717</v>
      </c>
      <c r="G80" s="1016" t="s">
        <v>717</v>
      </c>
      <c r="H80" s="1007">
        <v>193</v>
      </c>
      <c r="I80" s="1016" t="s">
        <v>717</v>
      </c>
      <c r="J80" s="1008">
        <f t="shared" si="5"/>
        <v>193</v>
      </c>
      <c r="K80" s="1008">
        <v>0</v>
      </c>
      <c r="L80" s="1009">
        <f t="shared" si="12"/>
        <v>193</v>
      </c>
      <c r="M80" s="1010">
        <f t="shared" si="11"/>
        <v>126</v>
      </c>
      <c r="N80" s="2897"/>
    </row>
    <row r="81" spans="1:14" s="210" customFormat="1">
      <c r="A81" s="2897"/>
      <c r="B81" s="1004">
        <f t="shared" si="10"/>
        <v>127</v>
      </c>
      <c r="C81" s="1031"/>
      <c r="D81" s="584"/>
      <c r="E81" s="213" t="s">
        <v>2434</v>
      </c>
      <c r="F81" s="1033" t="s">
        <v>717</v>
      </c>
      <c r="G81" s="1016" t="s">
        <v>717</v>
      </c>
      <c r="H81" s="1007">
        <v>-10487</v>
      </c>
      <c r="I81" s="1016" t="s">
        <v>717</v>
      </c>
      <c r="J81" s="1008">
        <f t="shared" si="5"/>
        <v>-10487</v>
      </c>
      <c r="K81" s="1016">
        <v>0</v>
      </c>
      <c r="L81" s="1009">
        <f t="shared" si="12"/>
        <v>-10487</v>
      </c>
      <c r="M81" s="1010">
        <f t="shared" si="11"/>
        <v>127</v>
      </c>
      <c r="N81" s="2897"/>
    </row>
    <row r="82" spans="1:14" s="210" customFormat="1">
      <c r="A82" s="2897"/>
      <c r="B82" s="1004">
        <f t="shared" si="10"/>
        <v>128</v>
      </c>
      <c r="C82" s="1031"/>
      <c r="D82" s="584"/>
      <c r="E82" s="213" t="s">
        <v>2435</v>
      </c>
      <c r="F82" s="1033" t="s">
        <v>717</v>
      </c>
      <c r="G82" s="1016" t="s">
        <v>717</v>
      </c>
      <c r="H82" s="1007">
        <v>-1326</v>
      </c>
      <c r="I82" s="1016" t="s">
        <v>717</v>
      </c>
      <c r="J82" s="1008">
        <f t="shared" si="5"/>
        <v>-1326</v>
      </c>
      <c r="K82" s="1016">
        <v>0</v>
      </c>
      <c r="L82" s="1009">
        <f t="shared" si="12"/>
        <v>-1326</v>
      </c>
      <c r="M82" s="1010">
        <f t="shared" si="11"/>
        <v>128</v>
      </c>
      <c r="N82" s="2897"/>
    </row>
    <row r="83" spans="1:14" s="210" customFormat="1">
      <c r="A83" s="2897"/>
      <c r="B83" s="1004">
        <f t="shared" si="10"/>
        <v>129</v>
      </c>
      <c r="C83" s="1031"/>
      <c r="D83" s="584"/>
      <c r="E83" s="213" t="s">
        <v>2436</v>
      </c>
      <c r="F83" s="1033" t="s">
        <v>717</v>
      </c>
      <c r="G83" s="1016" t="s">
        <v>717</v>
      </c>
      <c r="H83" s="1007">
        <v>-241</v>
      </c>
      <c r="I83" s="1016" t="s">
        <v>717</v>
      </c>
      <c r="J83" s="1008">
        <f t="shared" si="5"/>
        <v>-241</v>
      </c>
      <c r="K83" s="1016">
        <v>0</v>
      </c>
      <c r="L83" s="1009">
        <f t="shared" si="12"/>
        <v>-241</v>
      </c>
      <c r="M83" s="1010">
        <f t="shared" si="11"/>
        <v>129</v>
      </c>
      <c r="N83" s="2897"/>
    </row>
    <row r="84" spans="1:14" s="210" customFormat="1">
      <c r="A84" s="2897"/>
      <c r="B84" s="1004">
        <f>B83+1</f>
        <v>130</v>
      </c>
      <c r="C84" s="996" t="s">
        <v>563</v>
      </c>
      <c r="D84" s="584"/>
      <c r="E84" s="213" t="s">
        <v>2437</v>
      </c>
      <c r="F84" s="1033" t="s">
        <v>717</v>
      </c>
      <c r="G84" s="1016" t="s">
        <v>717</v>
      </c>
      <c r="H84" s="1007">
        <v>0</v>
      </c>
      <c r="I84" s="1016" t="s">
        <v>717</v>
      </c>
      <c r="J84" s="1008">
        <f t="shared" si="5"/>
        <v>0</v>
      </c>
      <c r="K84" s="1008">
        <v>0</v>
      </c>
      <c r="L84" s="1009">
        <v>0</v>
      </c>
      <c r="M84" s="1010">
        <f>M83+1</f>
        <v>130</v>
      </c>
      <c r="N84" s="2897"/>
    </row>
    <row r="85" spans="1:14" s="210" customFormat="1">
      <c r="A85" s="2897"/>
      <c r="B85" s="1004">
        <f>B84+1</f>
        <v>131</v>
      </c>
      <c r="C85" s="996" t="s">
        <v>563</v>
      </c>
      <c r="D85" s="584"/>
      <c r="E85" s="213" t="s">
        <v>2438</v>
      </c>
      <c r="F85" s="1033" t="s">
        <v>717</v>
      </c>
      <c r="G85" s="1016" t="s">
        <v>717</v>
      </c>
      <c r="H85" s="1007">
        <v>0</v>
      </c>
      <c r="I85" s="1016" t="s">
        <v>717</v>
      </c>
      <c r="J85" s="1008">
        <f t="shared" si="5"/>
        <v>0</v>
      </c>
      <c r="K85" s="1008">
        <v>0</v>
      </c>
      <c r="L85" s="1009">
        <v>0</v>
      </c>
      <c r="M85" s="1010">
        <f>M84+1</f>
        <v>131</v>
      </c>
      <c r="N85" s="2897"/>
    </row>
    <row r="86" spans="1:14" s="210" customFormat="1">
      <c r="A86" s="2897"/>
      <c r="B86" s="1004">
        <f>B85+1</f>
        <v>132</v>
      </c>
      <c r="C86" s="996" t="s">
        <v>563</v>
      </c>
      <c r="D86" s="584"/>
      <c r="E86" s="213" t="s">
        <v>2439</v>
      </c>
      <c r="F86" s="1033" t="s">
        <v>717</v>
      </c>
      <c r="G86" s="1016" t="s">
        <v>717</v>
      </c>
      <c r="H86" s="1007">
        <v>0</v>
      </c>
      <c r="I86" s="1016" t="s">
        <v>717</v>
      </c>
      <c r="J86" s="1008">
        <f t="shared" si="5"/>
        <v>0</v>
      </c>
      <c r="K86" s="1008">
        <v>0</v>
      </c>
      <c r="L86" s="1009">
        <v>0</v>
      </c>
      <c r="M86" s="1010">
        <f>M85+1</f>
        <v>132</v>
      </c>
      <c r="N86" s="2897"/>
    </row>
    <row r="87" spans="1:14" s="210" customFormat="1" ht="12" thickBot="1">
      <c r="A87" s="2898"/>
      <c r="B87" s="1017">
        <f>B86+1</f>
        <v>133</v>
      </c>
      <c r="C87" s="1034" t="s">
        <v>563</v>
      </c>
      <c r="D87" s="284"/>
      <c r="E87" s="361" t="s">
        <v>2440</v>
      </c>
      <c r="F87" s="1035" t="s">
        <v>717</v>
      </c>
      <c r="G87" s="1036" t="s">
        <v>717</v>
      </c>
      <c r="H87" s="1022">
        <v>0</v>
      </c>
      <c r="I87" s="1036" t="s">
        <v>717</v>
      </c>
      <c r="J87" s="1037">
        <v>0</v>
      </c>
      <c r="K87" s="1036">
        <v>0</v>
      </c>
      <c r="L87" s="1038">
        <v>0</v>
      </c>
      <c r="M87" s="360">
        <f>M86+1</f>
        <v>133</v>
      </c>
      <c r="N87" s="2898"/>
    </row>
    <row r="88" spans="1:14" s="210" customFormat="1" hidden="1">
      <c r="A88" s="1026"/>
      <c r="B88" s="369"/>
      <c r="C88" s="369"/>
      <c r="E88" s="283"/>
      <c r="F88" s="1039"/>
      <c r="G88" s="1039"/>
      <c r="H88" s="1025"/>
      <c r="I88" s="1039"/>
      <c r="J88" s="1025"/>
      <c r="K88" s="1039"/>
      <c r="L88" s="1040"/>
      <c r="M88" s="369"/>
      <c r="N88" s="1026"/>
    </row>
    <row r="89" spans="1:14" s="210" customFormat="1" ht="11.25" customHeight="1">
      <c r="A89" s="2895" t="s">
        <v>1409</v>
      </c>
      <c r="B89" s="2210" t="s">
        <v>2408</v>
      </c>
      <c r="C89" s="989"/>
      <c r="D89" s="989"/>
      <c r="E89" s="989"/>
      <c r="F89" s="1027"/>
      <c r="G89" s="1027"/>
      <c r="H89" s="1027"/>
      <c r="I89" s="1027"/>
      <c r="J89" s="1027"/>
      <c r="K89" s="1027"/>
      <c r="L89" s="1027"/>
      <c r="M89" s="1027"/>
      <c r="N89" s="2903" t="s">
        <v>3253</v>
      </c>
    </row>
    <row r="90" spans="1:14" s="210" customFormat="1" ht="11.25" customHeight="1">
      <c r="A90" s="2896"/>
      <c r="B90" s="618" t="s">
        <v>351</v>
      </c>
      <c r="C90" s="618"/>
      <c r="D90" s="618"/>
      <c r="E90" s="618"/>
      <c r="F90" s="371"/>
      <c r="G90" s="371"/>
      <c r="H90" s="371"/>
      <c r="I90" s="371"/>
      <c r="J90" s="371"/>
      <c r="K90" s="371"/>
      <c r="L90" s="371"/>
      <c r="M90" s="371"/>
      <c r="N90" s="2901"/>
    </row>
    <row r="91" spans="1:14" s="210" customFormat="1" ht="71.25" customHeight="1">
      <c r="A91" s="2896"/>
      <c r="B91" s="361"/>
      <c r="C91" s="361"/>
      <c r="D91" s="361"/>
      <c r="E91" s="361"/>
      <c r="F91" s="361"/>
      <c r="G91" s="361"/>
      <c r="H91" s="361"/>
      <c r="I91" s="361"/>
      <c r="J91" s="361"/>
      <c r="K91" s="361"/>
      <c r="L91" s="361"/>
      <c r="M91" s="361"/>
      <c r="N91" s="2901"/>
    </row>
    <row r="92" spans="1:14" s="210" customFormat="1">
      <c r="A92" s="2896"/>
      <c r="B92" s="993"/>
      <c r="C92" s="216"/>
      <c r="D92" s="387"/>
      <c r="E92" s="993"/>
      <c r="F92" s="216"/>
      <c r="G92" s="216"/>
      <c r="H92" s="216"/>
      <c r="I92" s="216"/>
      <c r="J92" s="216"/>
      <c r="K92" s="216"/>
      <c r="L92" s="216"/>
      <c r="M92" s="387"/>
      <c r="N92" s="2901"/>
    </row>
    <row r="93" spans="1:14" s="210" customFormat="1">
      <c r="A93" s="2896"/>
      <c r="B93" s="993"/>
      <c r="C93" s="216"/>
      <c r="D93" s="387"/>
      <c r="E93" s="993"/>
      <c r="F93" s="216"/>
      <c r="G93" s="216" t="s">
        <v>1380</v>
      </c>
      <c r="H93" s="216"/>
      <c r="I93" s="216"/>
      <c r="J93" s="216" t="s">
        <v>1381</v>
      </c>
      <c r="K93" s="216"/>
      <c r="L93" s="216"/>
      <c r="M93" s="387"/>
      <c r="N93" s="2901"/>
    </row>
    <row r="94" spans="1:14" s="210" customFormat="1">
      <c r="A94" s="2896"/>
      <c r="B94" s="993" t="s">
        <v>328</v>
      </c>
      <c r="C94" s="216" t="s">
        <v>352</v>
      </c>
      <c r="D94" s="387"/>
      <c r="E94" s="993" t="s">
        <v>1382</v>
      </c>
      <c r="F94" s="216" t="s">
        <v>1383</v>
      </c>
      <c r="G94" s="216" t="s">
        <v>1384</v>
      </c>
      <c r="H94" s="216" t="s">
        <v>1385</v>
      </c>
      <c r="I94" s="216" t="s">
        <v>1386</v>
      </c>
      <c r="J94" s="216" t="s">
        <v>1387</v>
      </c>
      <c r="K94" s="216" t="s">
        <v>1388</v>
      </c>
      <c r="L94" s="216" t="s">
        <v>1381</v>
      </c>
      <c r="M94" s="387" t="s">
        <v>328</v>
      </c>
      <c r="N94" s="2901"/>
    </row>
    <row r="95" spans="1:14" s="210" customFormat="1">
      <c r="A95" s="2896"/>
      <c r="B95" s="993" t="s">
        <v>333</v>
      </c>
      <c r="C95" s="216" t="s">
        <v>355</v>
      </c>
      <c r="D95" s="387"/>
      <c r="E95" s="993"/>
      <c r="F95" s="216" t="s">
        <v>1389</v>
      </c>
      <c r="G95" s="216" t="s">
        <v>1390</v>
      </c>
      <c r="H95" s="216" t="s">
        <v>1391</v>
      </c>
      <c r="I95" s="216"/>
      <c r="J95" s="216" t="s">
        <v>1392</v>
      </c>
      <c r="K95" s="216"/>
      <c r="L95" s="216"/>
      <c r="M95" s="387" t="s">
        <v>333</v>
      </c>
      <c r="N95" s="2901"/>
    </row>
    <row r="96" spans="1:14" s="210" customFormat="1" ht="12" thickBot="1">
      <c r="A96" s="2896"/>
      <c r="B96" s="1031"/>
      <c r="C96" s="218"/>
      <c r="D96" s="212"/>
      <c r="E96" s="996" t="s">
        <v>338</v>
      </c>
      <c r="F96" s="216" t="s">
        <v>339</v>
      </c>
      <c r="G96" s="216" t="s">
        <v>340</v>
      </c>
      <c r="H96" s="216" t="s">
        <v>341</v>
      </c>
      <c r="I96" s="216" t="s">
        <v>342</v>
      </c>
      <c r="J96" s="216" t="s">
        <v>343</v>
      </c>
      <c r="K96" s="216" t="s">
        <v>201</v>
      </c>
      <c r="L96" s="216" t="s">
        <v>202</v>
      </c>
      <c r="M96" s="212"/>
      <c r="N96" s="2901"/>
    </row>
    <row r="97" spans="1:14" s="210" customFormat="1">
      <c r="A97" s="2896"/>
      <c r="B97" s="1029"/>
      <c r="C97" s="1041"/>
      <c r="D97" s="283" t="s">
        <v>2409</v>
      </c>
      <c r="F97" s="999"/>
      <c r="G97" s="1000"/>
      <c r="H97" s="1000"/>
      <c r="I97" s="1000"/>
      <c r="J97" s="1000"/>
      <c r="K97" s="1000"/>
      <c r="L97" s="1001"/>
      <c r="M97" s="283"/>
      <c r="N97" s="2901"/>
    </row>
    <row r="98" spans="1:14" s="210" customFormat="1">
      <c r="A98" s="2896"/>
      <c r="B98" s="996">
        <v>134</v>
      </c>
      <c r="C98" s="219" t="s">
        <v>563</v>
      </c>
      <c r="D98" s="584"/>
      <c r="E98" s="213" t="s">
        <v>2441</v>
      </c>
      <c r="F98" s="1033" t="s">
        <v>717</v>
      </c>
      <c r="G98" s="1016" t="s">
        <v>717</v>
      </c>
      <c r="H98" s="1007">
        <v>0</v>
      </c>
      <c r="I98" s="1016" t="s">
        <v>717</v>
      </c>
      <c r="J98" s="1008">
        <v>0</v>
      </c>
      <c r="K98" s="1008">
        <v>0</v>
      </c>
      <c r="L98" s="1009">
        <v>0</v>
      </c>
      <c r="M98" s="1329">
        <v>134</v>
      </c>
      <c r="N98" s="2901"/>
    </row>
    <row r="99" spans="1:14" s="210" customFormat="1">
      <c r="A99" s="2896"/>
      <c r="B99" s="996">
        <f t="shared" ref="B99:B114" si="13">B98+1</f>
        <v>135</v>
      </c>
      <c r="C99" s="219" t="s">
        <v>563</v>
      </c>
      <c r="D99" s="584"/>
      <c r="E99" s="213" t="s">
        <v>2442</v>
      </c>
      <c r="F99" s="1033" t="s">
        <v>717</v>
      </c>
      <c r="G99" s="1016" t="s">
        <v>717</v>
      </c>
      <c r="H99" s="1007">
        <v>0</v>
      </c>
      <c r="I99" s="1016" t="s">
        <v>717</v>
      </c>
      <c r="J99" s="1008">
        <v>0</v>
      </c>
      <c r="K99" s="1008">
        <v>0</v>
      </c>
      <c r="L99" s="1009">
        <v>0</v>
      </c>
      <c r="M99" s="1329">
        <f t="shared" ref="M99:M114" si="14">M98+1</f>
        <v>135</v>
      </c>
      <c r="N99" s="2901"/>
    </row>
    <row r="100" spans="1:14" s="210" customFormat="1">
      <c r="A100" s="2409"/>
      <c r="B100" s="996">
        <f t="shared" si="13"/>
        <v>136</v>
      </c>
      <c r="C100" s="219" t="s">
        <v>563</v>
      </c>
      <c r="D100" s="584"/>
      <c r="E100" s="213" t="s">
        <v>2443</v>
      </c>
      <c r="F100" s="1033" t="s">
        <v>717</v>
      </c>
      <c r="G100" s="1016" t="s">
        <v>717</v>
      </c>
      <c r="H100" s="1016" t="s">
        <v>717</v>
      </c>
      <c r="I100" s="1007">
        <v>904705</v>
      </c>
      <c r="J100" s="1008">
        <f>SUM(F100:I100)</f>
        <v>904705</v>
      </c>
      <c r="K100" s="1008">
        <v>0</v>
      </c>
      <c r="L100" s="1009">
        <f>SUM(J100:K100)</f>
        <v>904705</v>
      </c>
      <c r="M100" s="1329">
        <f t="shared" si="14"/>
        <v>136</v>
      </c>
      <c r="N100" s="2901"/>
    </row>
    <row r="101" spans="1:14" s="210" customFormat="1">
      <c r="A101" s="2409"/>
      <c r="B101" s="996">
        <f t="shared" si="13"/>
        <v>137</v>
      </c>
      <c r="C101" s="219" t="s">
        <v>563</v>
      </c>
      <c r="D101" s="584"/>
      <c r="E101" s="213" t="s">
        <v>2444</v>
      </c>
      <c r="F101" s="1033" t="s">
        <v>717</v>
      </c>
      <c r="G101" s="1016" t="s">
        <v>717</v>
      </c>
      <c r="H101" s="1016" t="s">
        <v>717</v>
      </c>
      <c r="I101" s="1007">
        <v>270236</v>
      </c>
      <c r="J101" s="1008">
        <f t="shared" ref="J101:J114" si="15">SUM(F101:I101)</f>
        <v>270236</v>
      </c>
      <c r="K101" s="1008">
        <v>0</v>
      </c>
      <c r="L101" s="1009">
        <f t="shared" ref="L101:L104" si="16">SUM(J101:K101)</f>
        <v>270236</v>
      </c>
      <c r="M101" s="1329">
        <f t="shared" si="14"/>
        <v>137</v>
      </c>
      <c r="N101" s="2901"/>
    </row>
    <row r="102" spans="1:14" s="210" customFormat="1">
      <c r="A102" s="2409"/>
      <c r="B102" s="996">
        <f t="shared" si="13"/>
        <v>138</v>
      </c>
      <c r="C102" s="219" t="s">
        <v>563</v>
      </c>
      <c r="D102" s="584"/>
      <c r="E102" s="213" t="s">
        <v>2445</v>
      </c>
      <c r="F102" s="1033" t="s">
        <v>717</v>
      </c>
      <c r="G102" s="1016" t="s">
        <v>717</v>
      </c>
      <c r="H102" s="1016" t="s">
        <v>717</v>
      </c>
      <c r="I102" s="1007">
        <v>754630</v>
      </c>
      <c r="J102" s="1008">
        <f t="shared" si="15"/>
        <v>754630</v>
      </c>
      <c r="K102" s="1008">
        <v>0</v>
      </c>
      <c r="L102" s="1009">
        <f t="shared" si="16"/>
        <v>754630</v>
      </c>
      <c r="M102" s="1329">
        <f t="shared" si="14"/>
        <v>138</v>
      </c>
      <c r="N102" s="2901"/>
    </row>
    <row r="103" spans="1:14" s="210" customFormat="1">
      <c r="A103" s="2409"/>
      <c r="B103" s="996">
        <f t="shared" si="13"/>
        <v>139</v>
      </c>
      <c r="C103" s="218"/>
      <c r="D103" s="584"/>
      <c r="E103" s="213" t="s">
        <v>2446</v>
      </c>
      <c r="F103" s="1033" t="s">
        <v>717</v>
      </c>
      <c r="G103" s="1016" t="s">
        <v>717</v>
      </c>
      <c r="H103" s="1007">
        <v>198401</v>
      </c>
      <c r="I103" s="1016" t="s">
        <v>717</v>
      </c>
      <c r="J103" s="1008">
        <f t="shared" si="15"/>
        <v>198401</v>
      </c>
      <c r="K103" s="1008">
        <v>0</v>
      </c>
      <c r="L103" s="1009">
        <f t="shared" si="16"/>
        <v>198401</v>
      </c>
      <c r="M103" s="1329">
        <f t="shared" si="14"/>
        <v>139</v>
      </c>
      <c r="N103" s="2901"/>
    </row>
    <row r="104" spans="1:14" s="210" customFormat="1">
      <c r="A104" s="2409"/>
      <c r="B104" s="996">
        <f t="shared" si="13"/>
        <v>140</v>
      </c>
      <c r="C104" s="218"/>
      <c r="D104" s="584"/>
      <c r="E104" s="213" t="s">
        <v>2447</v>
      </c>
      <c r="F104" s="1033" t="s">
        <v>717</v>
      </c>
      <c r="G104" s="1016" t="s">
        <v>717</v>
      </c>
      <c r="H104" s="1007">
        <v>30162</v>
      </c>
      <c r="I104" s="1016" t="s">
        <v>717</v>
      </c>
      <c r="J104" s="1008">
        <f t="shared" si="15"/>
        <v>30162</v>
      </c>
      <c r="K104" s="1008">
        <v>0</v>
      </c>
      <c r="L104" s="1009">
        <f t="shared" si="16"/>
        <v>30162</v>
      </c>
      <c r="M104" s="1329">
        <f t="shared" si="14"/>
        <v>140</v>
      </c>
      <c r="N104" s="2901"/>
    </row>
    <row r="105" spans="1:14" s="210" customFormat="1">
      <c r="A105" s="2409"/>
      <c r="B105" s="996">
        <f t="shared" si="13"/>
        <v>141</v>
      </c>
      <c r="C105" s="218"/>
      <c r="D105" s="584"/>
      <c r="E105" s="213" t="s">
        <v>2448</v>
      </c>
      <c r="F105" s="1033" t="s">
        <v>717</v>
      </c>
      <c r="G105" s="1016" t="s">
        <v>717</v>
      </c>
      <c r="H105" s="1007">
        <v>0</v>
      </c>
      <c r="I105" s="1016" t="s">
        <v>717</v>
      </c>
      <c r="J105" s="1008">
        <f t="shared" si="15"/>
        <v>0</v>
      </c>
      <c r="K105" s="1008">
        <v>0</v>
      </c>
      <c r="L105" s="1009">
        <v>0</v>
      </c>
      <c r="M105" s="1329">
        <f t="shared" si="14"/>
        <v>141</v>
      </c>
      <c r="N105" s="2901"/>
    </row>
    <row r="106" spans="1:14" s="210" customFormat="1">
      <c r="A106" s="2409"/>
      <c r="B106" s="996">
        <f t="shared" si="13"/>
        <v>142</v>
      </c>
      <c r="C106" s="218"/>
      <c r="D106" s="584"/>
      <c r="E106" s="213" t="s">
        <v>2449</v>
      </c>
      <c r="F106" s="1033" t="s">
        <v>717</v>
      </c>
      <c r="G106" s="1016" t="s">
        <v>717</v>
      </c>
      <c r="H106" s="1007">
        <v>-86944</v>
      </c>
      <c r="I106" s="1016" t="s">
        <v>717</v>
      </c>
      <c r="J106" s="1008">
        <f t="shared" si="15"/>
        <v>-86944</v>
      </c>
      <c r="K106" s="1008">
        <v>0</v>
      </c>
      <c r="L106" s="1009">
        <f t="shared" ref="L106:L107" si="17">SUM(J106:K106)</f>
        <v>-86944</v>
      </c>
      <c r="M106" s="1329">
        <f t="shared" si="14"/>
        <v>142</v>
      </c>
      <c r="N106" s="2901"/>
    </row>
    <row r="107" spans="1:14" s="210" customFormat="1">
      <c r="A107" s="2409"/>
      <c r="B107" s="996">
        <f t="shared" si="13"/>
        <v>143</v>
      </c>
      <c r="C107" s="218"/>
      <c r="D107" s="584"/>
      <c r="E107" s="213" t="s">
        <v>2450</v>
      </c>
      <c r="F107" s="1033" t="s">
        <v>717</v>
      </c>
      <c r="G107" s="1016" t="s">
        <v>717</v>
      </c>
      <c r="H107" s="1007">
        <v>-13184</v>
      </c>
      <c r="I107" s="1016" t="s">
        <v>717</v>
      </c>
      <c r="J107" s="1008">
        <f t="shared" si="15"/>
        <v>-13184</v>
      </c>
      <c r="K107" s="1008">
        <v>0</v>
      </c>
      <c r="L107" s="1009">
        <f t="shared" si="17"/>
        <v>-13184</v>
      </c>
      <c r="M107" s="1329">
        <f t="shared" si="14"/>
        <v>143</v>
      </c>
      <c r="N107" s="2901"/>
    </row>
    <row r="108" spans="1:14" s="210" customFormat="1">
      <c r="A108" s="2409"/>
      <c r="B108" s="996">
        <f t="shared" si="13"/>
        <v>144</v>
      </c>
      <c r="C108" s="218"/>
      <c r="D108" s="584"/>
      <c r="E108" s="213" t="s">
        <v>2451</v>
      </c>
      <c r="F108" s="1032" t="s">
        <v>717</v>
      </c>
      <c r="G108" s="1043" t="s">
        <v>717</v>
      </c>
      <c r="H108" s="1007">
        <v>0</v>
      </c>
      <c r="I108" s="1016" t="s">
        <v>717</v>
      </c>
      <c r="J108" s="1008">
        <f t="shared" si="15"/>
        <v>0</v>
      </c>
      <c r="K108" s="1008">
        <v>0</v>
      </c>
      <c r="L108" s="1009">
        <v>0</v>
      </c>
      <c r="M108" s="1329">
        <f t="shared" si="14"/>
        <v>144</v>
      </c>
      <c r="N108" s="2901"/>
    </row>
    <row r="109" spans="1:14" s="210" customFormat="1">
      <c r="A109" s="2409"/>
      <c r="B109" s="996">
        <f t="shared" si="13"/>
        <v>145</v>
      </c>
      <c r="C109" s="218"/>
      <c r="D109" s="584"/>
      <c r="E109" s="213" t="s">
        <v>2452</v>
      </c>
      <c r="F109" s="1005">
        <v>0</v>
      </c>
      <c r="G109" s="1006">
        <v>0</v>
      </c>
      <c r="H109" s="1007">
        <v>0</v>
      </c>
      <c r="I109" s="1007">
        <v>0</v>
      </c>
      <c r="J109" s="1008">
        <f t="shared" si="15"/>
        <v>0</v>
      </c>
      <c r="K109" s="1008">
        <v>0</v>
      </c>
      <c r="L109" s="1009">
        <v>0</v>
      </c>
      <c r="M109" s="1329">
        <f t="shared" si="14"/>
        <v>145</v>
      </c>
      <c r="N109" s="2409"/>
    </row>
    <row r="110" spans="1:14" s="210" customFormat="1">
      <c r="A110" s="2409"/>
      <c r="B110" s="996">
        <f t="shared" si="13"/>
        <v>146</v>
      </c>
      <c r="C110" s="218"/>
      <c r="D110" s="584"/>
      <c r="E110" s="213" t="s">
        <v>2453</v>
      </c>
      <c r="F110" s="1005">
        <v>0</v>
      </c>
      <c r="G110" s="1006">
        <v>0</v>
      </c>
      <c r="H110" s="1007">
        <v>0</v>
      </c>
      <c r="I110" s="1007">
        <v>0</v>
      </c>
      <c r="J110" s="1008">
        <f t="shared" si="15"/>
        <v>0</v>
      </c>
      <c r="K110" s="1008">
        <v>0</v>
      </c>
      <c r="L110" s="1009">
        <v>0</v>
      </c>
      <c r="M110" s="1329">
        <f t="shared" si="14"/>
        <v>146</v>
      </c>
      <c r="N110" s="2409"/>
    </row>
    <row r="111" spans="1:14" s="210" customFormat="1">
      <c r="A111" s="2409"/>
      <c r="B111" s="996">
        <f t="shared" si="13"/>
        <v>147</v>
      </c>
      <c r="C111" s="218"/>
      <c r="D111" s="584"/>
      <c r="E111" s="213" t="s">
        <v>2454</v>
      </c>
      <c r="F111" s="1005">
        <v>0</v>
      </c>
      <c r="G111" s="1006">
        <v>0</v>
      </c>
      <c r="H111" s="1007">
        <v>0</v>
      </c>
      <c r="I111" s="1007">
        <v>0</v>
      </c>
      <c r="J111" s="1008">
        <f t="shared" si="15"/>
        <v>0</v>
      </c>
      <c r="K111" s="1008">
        <v>0</v>
      </c>
      <c r="L111" s="1009">
        <v>0</v>
      </c>
      <c r="M111" s="1329">
        <f t="shared" si="14"/>
        <v>147</v>
      </c>
      <c r="N111" s="2409"/>
    </row>
    <row r="112" spans="1:14" s="210" customFormat="1" ht="11.25" customHeight="1">
      <c r="A112" s="2409"/>
      <c r="B112" s="996">
        <f t="shared" si="13"/>
        <v>148</v>
      </c>
      <c r="C112" s="218"/>
      <c r="D112" s="584"/>
      <c r="E112" s="213" t="s">
        <v>2455</v>
      </c>
      <c r="F112" s="1005">
        <v>45</v>
      </c>
      <c r="G112" s="1006">
        <v>248</v>
      </c>
      <c r="H112" s="1007">
        <v>2934</v>
      </c>
      <c r="I112" s="1007">
        <v>31</v>
      </c>
      <c r="J112" s="1008">
        <f t="shared" si="15"/>
        <v>3258</v>
      </c>
      <c r="K112" s="1008">
        <v>0</v>
      </c>
      <c r="L112" s="1009">
        <f t="shared" ref="L112:L114" si="18">SUM(J112:K112)</f>
        <v>3258</v>
      </c>
      <c r="M112" s="1329">
        <f t="shared" si="14"/>
        <v>148</v>
      </c>
      <c r="N112" s="2901">
        <v>43</v>
      </c>
    </row>
    <row r="113" spans="1:14" s="210" customFormat="1" ht="11.25" customHeight="1">
      <c r="A113" s="2409"/>
      <c r="B113" s="996">
        <f t="shared" si="13"/>
        <v>149</v>
      </c>
      <c r="C113" s="218"/>
      <c r="D113" s="584"/>
      <c r="E113" s="213" t="s">
        <v>2456</v>
      </c>
      <c r="F113" s="1005">
        <v>18</v>
      </c>
      <c r="G113" s="1006">
        <v>72</v>
      </c>
      <c r="H113" s="1007">
        <v>868</v>
      </c>
      <c r="I113" s="1007">
        <v>8</v>
      </c>
      <c r="J113" s="1008">
        <f t="shared" si="15"/>
        <v>966</v>
      </c>
      <c r="K113" s="1008">
        <v>0</v>
      </c>
      <c r="L113" s="1009">
        <f t="shared" si="18"/>
        <v>966</v>
      </c>
      <c r="M113" s="1329">
        <f t="shared" si="14"/>
        <v>149</v>
      </c>
      <c r="N113" s="2901"/>
    </row>
    <row r="114" spans="1:14" s="210" customFormat="1">
      <c r="A114" s="2409"/>
      <c r="B114" s="996">
        <f t="shared" si="13"/>
        <v>150</v>
      </c>
      <c r="C114" s="218"/>
      <c r="D114" s="584"/>
      <c r="E114" s="213" t="s">
        <v>2457</v>
      </c>
      <c r="F114" s="1005">
        <v>1</v>
      </c>
      <c r="G114" s="1006">
        <v>93</v>
      </c>
      <c r="H114" s="1007">
        <v>330</v>
      </c>
      <c r="I114" s="1007">
        <v>3</v>
      </c>
      <c r="J114" s="1008">
        <f t="shared" si="15"/>
        <v>427</v>
      </c>
      <c r="K114" s="1008">
        <v>0</v>
      </c>
      <c r="L114" s="1009">
        <f t="shared" si="18"/>
        <v>427</v>
      </c>
      <c r="M114" s="1329">
        <f t="shared" si="14"/>
        <v>150</v>
      </c>
      <c r="N114" s="2901"/>
    </row>
    <row r="115" spans="1:14" s="210" customFormat="1">
      <c r="A115" s="2409"/>
      <c r="B115" s="996">
        <f>B114+1</f>
        <v>151</v>
      </c>
      <c r="C115" s="218"/>
      <c r="D115" s="213" t="s">
        <v>2458</v>
      </c>
      <c r="E115" s="584"/>
      <c r="F115" s="1044">
        <f>SUM(F14:F44,F55:F87,F98:F114)</f>
        <v>837708</v>
      </c>
      <c r="G115" s="1008">
        <f t="shared" ref="G115:L115" si="19">SUM(G14:G44,G55:G87,G98:G114)</f>
        <v>159130</v>
      </c>
      <c r="H115" s="1008">
        <f t="shared" si="19"/>
        <v>467441</v>
      </c>
      <c r="I115" s="1008">
        <f t="shared" si="19"/>
        <v>2321750</v>
      </c>
      <c r="J115" s="1008">
        <f t="shared" si="19"/>
        <v>3786029</v>
      </c>
      <c r="K115" s="1008">
        <f t="shared" si="19"/>
        <v>0</v>
      </c>
      <c r="L115" s="1009">
        <f t="shared" si="19"/>
        <v>3786029</v>
      </c>
      <c r="M115" s="1329">
        <f>M114+1</f>
        <v>151</v>
      </c>
      <c r="N115" s="2901"/>
    </row>
    <row r="116" spans="1:14" s="210" customFormat="1">
      <c r="A116" s="2409"/>
      <c r="B116" s="993"/>
      <c r="C116" s="1041"/>
      <c r="D116" s="283" t="s">
        <v>126</v>
      </c>
      <c r="F116" s="1045"/>
      <c r="G116" s="1013"/>
      <c r="H116" s="1013"/>
      <c r="I116" s="1013"/>
      <c r="J116" s="1013">
        <v>0</v>
      </c>
      <c r="K116" s="1013"/>
      <c r="L116" s="1014">
        <v>0</v>
      </c>
      <c r="M116" s="369"/>
      <c r="N116" s="2901"/>
    </row>
    <row r="117" spans="1:14" s="210" customFormat="1">
      <c r="A117" s="2409"/>
      <c r="B117" s="993"/>
      <c r="C117" s="1041"/>
      <c r="D117" s="283" t="s">
        <v>2459</v>
      </c>
      <c r="F117" s="1045"/>
      <c r="G117" s="1013"/>
      <c r="H117" s="1013"/>
      <c r="I117" s="1013"/>
      <c r="J117" s="1013">
        <v>0</v>
      </c>
      <c r="K117" s="1013"/>
      <c r="L117" s="1014">
        <v>0</v>
      </c>
      <c r="M117" s="369"/>
      <c r="N117" s="2901"/>
    </row>
    <row r="118" spans="1:14" s="210" customFormat="1">
      <c r="A118" s="2409"/>
      <c r="B118" s="996">
        <v>201</v>
      </c>
      <c r="C118" s="218"/>
      <c r="D118" s="584"/>
      <c r="E118" s="213" t="s">
        <v>2460</v>
      </c>
      <c r="F118" s="1005">
        <v>15020</v>
      </c>
      <c r="G118" s="1006">
        <v>10325</v>
      </c>
      <c r="H118" s="1007">
        <v>24082</v>
      </c>
      <c r="I118" s="1007">
        <v>8039</v>
      </c>
      <c r="J118" s="1008">
        <f>SUM(F118:I118)</f>
        <v>57466</v>
      </c>
      <c r="K118" s="1008">
        <v>0</v>
      </c>
      <c r="L118" s="1009">
        <f t="shared" ref="L118:L125" si="20">SUM(J118:K118)</f>
        <v>57466</v>
      </c>
      <c r="M118" s="1329">
        <v>201</v>
      </c>
      <c r="N118" s="2901"/>
    </row>
    <row r="119" spans="1:14" s="210" customFormat="1">
      <c r="A119" s="2409"/>
      <c r="B119" s="996">
        <f t="shared" ref="B119:B133" si="21">B118+1</f>
        <v>202</v>
      </c>
      <c r="C119" s="219" t="s">
        <v>563</v>
      </c>
      <c r="D119" s="584"/>
      <c r="E119" s="213" t="s">
        <v>2461</v>
      </c>
      <c r="F119" s="1005">
        <v>254820</v>
      </c>
      <c r="G119" s="1006">
        <v>345139</v>
      </c>
      <c r="H119" s="1007">
        <v>168183</v>
      </c>
      <c r="I119" s="1007">
        <v>965</v>
      </c>
      <c r="J119" s="1008">
        <f t="shared" ref="J119:J131" si="22">SUM(F119:I119)</f>
        <v>769107</v>
      </c>
      <c r="K119" s="1008">
        <v>0</v>
      </c>
      <c r="L119" s="1009">
        <f t="shared" si="20"/>
        <v>769107</v>
      </c>
      <c r="M119" s="1329">
        <f t="shared" ref="M119:M133" si="23">M118+1</f>
        <v>202</v>
      </c>
      <c r="N119" s="2901"/>
    </row>
    <row r="120" spans="1:14" s="210" customFormat="1">
      <c r="A120" s="2409"/>
      <c r="B120" s="996">
        <f t="shared" si="21"/>
        <v>203</v>
      </c>
      <c r="C120" s="219" t="s">
        <v>563</v>
      </c>
      <c r="D120" s="584"/>
      <c r="E120" s="213" t="s">
        <v>2462</v>
      </c>
      <c r="F120" s="1005">
        <v>452</v>
      </c>
      <c r="G120" s="1006">
        <v>2029</v>
      </c>
      <c r="H120" s="1007">
        <v>179</v>
      </c>
      <c r="I120" s="1007">
        <v>0</v>
      </c>
      <c r="J120" s="1008">
        <f>SUM(F120:I120)</f>
        <v>2660</v>
      </c>
      <c r="K120" s="1008">
        <v>0</v>
      </c>
      <c r="L120" s="1009">
        <f t="shared" si="20"/>
        <v>2660</v>
      </c>
      <c r="M120" s="1329">
        <f t="shared" si="23"/>
        <v>203</v>
      </c>
      <c r="N120" s="2901"/>
    </row>
    <row r="121" spans="1:14" s="210" customFormat="1">
      <c r="A121" s="2409"/>
      <c r="B121" s="996">
        <f t="shared" si="21"/>
        <v>204</v>
      </c>
      <c r="C121" s="218"/>
      <c r="D121" s="584"/>
      <c r="E121" s="213" t="s">
        <v>2463</v>
      </c>
      <c r="F121" s="1005">
        <v>317</v>
      </c>
      <c r="G121" s="1006">
        <v>23</v>
      </c>
      <c r="H121" s="1007">
        <v>0</v>
      </c>
      <c r="I121" s="1007">
        <v>0</v>
      </c>
      <c r="J121" s="1008">
        <f t="shared" si="22"/>
        <v>340</v>
      </c>
      <c r="K121" s="1008">
        <v>0</v>
      </c>
      <c r="L121" s="1009">
        <f t="shared" si="20"/>
        <v>340</v>
      </c>
      <c r="M121" s="1329">
        <f t="shared" si="23"/>
        <v>204</v>
      </c>
      <c r="N121" s="2901"/>
    </row>
    <row r="122" spans="1:14" s="210" customFormat="1">
      <c r="A122" s="2409"/>
      <c r="B122" s="996">
        <f t="shared" si="21"/>
        <v>205</v>
      </c>
      <c r="C122" s="218"/>
      <c r="D122" s="584"/>
      <c r="E122" s="213" t="s">
        <v>2464</v>
      </c>
      <c r="F122" s="1033" t="s">
        <v>717</v>
      </c>
      <c r="G122" s="1016" t="s">
        <v>717</v>
      </c>
      <c r="H122" s="1016" t="s">
        <v>717</v>
      </c>
      <c r="I122" s="1007">
        <v>105043</v>
      </c>
      <c r="J122" s="1008">
        <f t="shared" si="22"/>
        <v>105043</v>
      </c>
      <c r="K122" s="1008">
        <v>0</v>
      </c>
      <c r="L122" s="1009">
        <f t="shared" si="20"/>
        <v>105043</v>
      </c>
      <c r="M122" s="1329">
        <f t="shared" si="23"/>
        <v>205</v>
      </c>
      <c r="N122" s="2901"/>
    </row>
    <row r="123" spans="1:14" s="210" customFormat="1">
      <c r="A123" s="2897"/>
      <c r="B123" s="996">
        <f t="shared" si="21"/>
        <v>206</v>
      </c>
      <c r="C123" s="218"/>
      <c r="D123" s="584"/>
      <c r="E123" s="213" t="s">
        <v>2465</v>
      </c>
      <c r="F123" s="1033" t="s">
        <v>717</v>
      </c>
      <c r="G123" s="1016" t="s">
        <v>717</v>
      </c>
      <c r="H123" s="1016" t="s">
        <v>717</v>
      </c>
      <c r="I123" s="1007">
        <v>3570</v>
      </c>
      <c r="J123" s="1008">
        <f t="shared" si="22"/>
        <v>3570</v>
      </c>
      <c r="K123" s="1008">
        <v>0</v>
      </c>
      <c r="L123" s="1009">
        <f t="shared" si="20"/>
        <v>3570</v>
      </c>
      <c r="M123" s="1329">
        <f t="shared" si="23"/>
        <v>206</v>
      </c>
      <c r="N123" s="2901"/>
    </row>
    <row r="124" spans="1:14" s="210" customFormat="1">
      <c r="A124" s="2897"/>
      <c r="B124" s="996">
        <f t="shared" si="21"/>
        <v>207</v>
      </c>
      <c r="C124" s="219" t="s">
        <v>563</v>
      </c>
      <c r="D124" s="584"/>
      <c r="E124" s="213" t="s">
        <v>2466</v>
      </c>
      <c r="F124" s="1033" t="s">
        <v>717</v>
      </c>
      <c r="G124" s="1016" t="s">
        <v>717</v>
      </c>
      <c r="H124" s="1007">
        <v>121975</v>
      </c>
      <c r="I124" s="1016" t="s">
        <v>717</v>
      </c>
      <c r="J124" s="1008">
        <f t="shared" si="22"/>
        <v>121975</v>
      </c>
      <c r="K124" s="1008">
        <v>0</v>
      </c>
      <c r="L124" s="1009">
        <f t="shared" si="20"/>
        <v>121975</v>
      </c>
      <c r="M124" s="1329">
        <f t="shared" si="23"/>
        <v>207</v>
      </c>
      <c r="N124" s="2901"/>
    </row>
    <row r="125" spans="1:14" s="210" customFormat="1">
      <c r="A125" s="2897"/>
      <c r="B125" s="996">
        <f t="shared" si="21"/>
        <v>208</v>
      </c>
      <c r="C125" s="219" t="s">
        <v>563</v>
      </c>
      <c r="D125" s="584"/>
      <c r="E125" s="213" t="s">
        <v>2467</v>
      </c>
      <c r="F125" s="1033" t="s">
        <v>717</v>
      </c>
      <c r="G125" s="1016" t="s">
        <v>717</v>
      </c>
      <c r="H125" s="1007">
        <v>-301</v>
      </c>
      <c r="I125" s="1016" t="s">
        <v>717</v>
      </c>
      <c r="J125" s="1008">
        <f t="shared" si="22"/>
        <v>-301</v>
      </c>
      <c r="K125" s="1008">
        <v>0</v>
      </c>
      <c r="L125" s="1009">
        <f t="shared" si="20"/>
        <v>-301</v>
      </c>
      <c r="M125" s="1329">
        <f t="shared" si="23"/>
        <v>208</v>
      </c>
      <c r="N125" s="2901"/>
    </row>
    <row r="126" spans="1:14" s="210" customFormat="1">
      <c r="A126" s="2897"/>
      <c r="B126" s="996">
        <f t="shared" si="21"/>
        <v>209</v>
      </c>
      <c r="C126" s="218"/>
      <c r="D126" s="584"/>
      <c r="E126" s="213" t="s">
        <v>2468</v>
      </c>
      <c r="F126" s="1033" t="s">
        <v>717</v>
      </c>
      <c r="G126" s="1016" t="s">
        <v>717</v>
      </c>
      <c r="H126" s="1007">
        <v>0</v>
      </c>
      <c r="I126" s="1016" t="s">
        <v>717</v>
      </c>
      <c r="J126" s="1008">
        <f t="shared" si="22"/>
        <v>0</v>
      </c>
      <c r="K126" s="1008">
        <v>0</v>
      </c>
      <c r="L126" s="1009">
        <v>0</v>
      </c>
      <c r="M126" s="1329">
        <f t="shared" si="23"/>
        <v>209</v>
      </c>
      <c r="N126" s="2901"/>
    </row>
    <row r="127" spans="1:14" s="210" customFormat="1">
      <c r="A127" s="2897"/>
      <c r="B127" s="996">
        <f t="shared" si="21"/>
        <v>210</v>
      </c>
      <c r="C127" s="218"/>
      <c r="D127" s="584"/>
      <c r="E127" s="213" t="s">
        <v>2469</v>
      </c>
      <c r="F127" s="1033" t="s">
        <v>717</v>
      </c>
      <c r="G127" s="1016" t="s">
        <v>717</v>
      </c>
      <c r="H127" s="1007">
        <v>0</v>
      </c>
      <c r="I127" s="1016" t="s">
        <v>717</v>
      </c>
      <c r="J127" s="1008">
        <f t="shared" si="22"/>
        <v>0</v>
      </c>
      <c r="K127" s="1008">
        <v>0</v>
      </c>
      <c r="L127" s="1009">
        <v>0</v>
      </c>
      <c r="M127" s="1329">
        <f t="shared" si="23"/>
        <v>210</v>
      </c>
      <c r="N127" s="2901"/>
    </row>
    <row r="128" spans="1:14" s="210" customFormat="1">
      <c r="A128" s="2897"/>
      <c r="B128" s="996">
        <f t="shared" si="21"/>
        <v>211</v>
      </c>
      <c r="C128" s="219" t="s">
        <v>563</v>
      </c>
      <c r="D128" s="584"/>
      <c r="E128" s="213" t="s">
        <v>2470</v>
      </c>
      <c r="F128" s="1033" t="s">
        <v>717</v>
      </c>
      <c r="G128" s="1016" t="s">
        <v>717</v>
      </c>
      <c r="H128" s="1007">
        <v>0</v>
      </c>
      <c r="I128" s="1016" t="s">
        <v>717</v>
      </c>
      <c r="J128" s="1008">
        <f t="shared" si="22"/>
        <v>0</v>
      </c>
      <c r="K128" s="1008">
        <v>0</v>
      </c>
      <c r="L128" s="1009">
        <v>0</v>
      </c>
      <c r="M128" s="1329">
        <f t="shared" si="23"/>
        <v>211</v>
      </c>
      <c r="N128" s="2901"/>
    </row>
    <row r="129" spans="1:14" s="210" customFormat="1">
      <c r="A129" s="2897"/>
      <c r="B129" s="996">
        <f t="shared" si="21"/>
        <v>212</v>
      </c>
      <c r="C129" s="219" t="s">
        <v>563</v>
      </c>
      <c r="D129" s="584"/>
      <c r="E129" s="213" t="s">
        <v>2471</v>
      </c>
      <c r="F129" s="1033" t="s">
        <v>717</v>
      </c>
      <c r="G129" s="1016" t="s">
        <v>717</v>
      </c>
      <c r="H129" s="1007">
        <v>0</v>
      </c>
      <c r="I129" s="1016" t="s">
        <v>717</v>
      </c>
      <c r="J129" s="1008">
        <f t="shared" si="22"/>
        <v>0</v>
      </c>
      <c r="K129" s="1008">
        <v>0</v>
      </c>
      <c r="L129" s="1009">
        <v>0</v>
      </c>
      <c r="M129" s="1329">
        <f t="shared" si="23"/>
        <v>212</v>
      </c>
      <c r="N129" s="2901"/>
    </row>
    <row r="130" spans="1:14" s="210" customFormat="1">
      <c r="A130" s="2897"/>
      <c r="B130" s="996">
        <f t="shared" si="21"/>
        <v>213</v>
      </c>
      <c r="C130" s="219" t="s">
        <v>563</v>
      </c>
      <c r="D130" s="584"/>
      <c r="E130" s="213" t="s">
        <v>1986</v>
      </c>
      <c r="F130" s="1033" t="s">
        <v>717</v>
      </c>
      <c r="G130" s="1016" t="s">
        <v>717</v>
      </c>
      <c r="H130" s="1016" t="s">
        <v>717</v>
      </c>
      <c r="I130" s="1007">
        <v>421517</v>
      </c>
      <c r="J130" s="1008">
        <f t="shared" si="22"/>
        <v>421517</v>
      </c>
      <c r="K130" s="1008">
        <v>0</v>
      </c>
      <c r="L130" s="1009">
        <f t="shared" ref="L130:L131" si="24">SUM(J130:K130)</f>
        <v>421517</v>
      </c>
      <c r="M130" s="1329">
        <f t="shared" si="23"/>
        <v>213</v>
      </c>
      <c r="N130" s="2901"/>
    </row>
    <row r="131" spans="1:14" s="210" customFormat="1">
      <c r="A131" s="2897"/>
      <c r="B131" s="996">
        <f t="shared" si="21"/>
        <v>214</v>
      </c>
      <c r="C131" s="218"/>
      <c r="D131" s="584"/>
      <c r="E131" s="213" t="s">
        <v>2472</v>
      </c>
      <c r="F131" s="1033" t="s">
        <v>717</v>
      </c>
      <c r="G131" s="1016" t="s">
        <v>717</v>
      </c>
      <c r="H131" s="1007">
        <v>6046</v>
      </c>
      <c r="I131" s="1016" t="s">
        <v>717</v>
      </c>
      <c r="J131" s="1008">
        <f t="shared" si="22"/>
        <v>6046</v>
      </c>
      <c r="K131" s="1008">
        <v>0</v>
      </c>
      <c r="L131" s="1009">
        <f t="shared" si="24"/>
        <v>6046</v>
      </c>
      <c r="M131" s="1329">
        <f t="shared" si="23"/>
        <v>214</v>
      </c>
      <c r="N131" s="2901"/>
    </row>
    <row r="132" spans="1:14" s="210" customFormat="1">
      <c r="A132" s="2897"/>
      <c r="B132" s="996">
        <f t="shared" si="21"/>
        <v>215</v>
      </c>
      <c r="C132" s="218"/>
      <c r="D132" s="584"/>
      <c r="E132" s="213" t="s">
        <v>2473</v>
      </c>
      <c r="F132" s="1033" t="s">
        <v>717</v>
      </c>
      <c r="G132" s="1016" t="s">
        <v>717</v>
      </c>
      <c r="H132" s="1007">
        <v>0</v>
      </c>
      <c r="I132" s="1016" t="s">
        <v>717</v>
      </c>
      <c r="J132" s="1008">
        <v>0</v>
      </c>
      <c r="K132" s="1008">
        <v>0</v>
      </c>
      <c r="L132" s="1009">
        <v>0</v>
      </c>
      <c r="M132" s="1329">
        <f t="shared" si="23"/>
        <v>215</v>
      </c>
      <c r="N132" s="2901"/>
    </row>
    <row r="133" spans="1:14" s="210" customFormat="1" ht="12" thickBot="1">
      <c r="A133" s="2898"/>
      <c r="B133" s="996">
        <f t="shared" si="21"/>
        <v>216</v>
      </c>
      <c r="C133" s="219" t="s">
        <v>563</v>
      </c>
      <c r="D133" s="584"/>
      <c r="E133" s="213" t="s">
        <v>2474</v>
      </c>
      <c r="F133" s="1035" t="s">
        <v>717</v>
      </c>
      <c r="G133" s="1036" t="s">
        <v>717</v>
      </c>
      <c r="H133" s="1022">
        <v>-7060</v>
      </c>
      <c r="I133" s="1036" t="s">
        <v>717</v>
      </c>
      <c r="J133" s="1022">
        <f>SUM(F133:I133)</f>
        <v>-7060</v>
      </c>
      <c r="K133" s="1036">
        <v>0</v>
      </c>
      <c r="L133" s="1038">
        <f>SUM(J133:K133)</f>
        <v>-7060</v>
      </c>
      <c r="M133" s="1329">
        <f t="shared" si="23"/>
        <v>216</v>
      </c>
      <c r="N133" s="2902"/>
    </row>
    <row r="134" spans="1:14" s="210" customFormat="1" hidden="1">
      <c r="A134" s="997"/>
      <c r="B134" s="369"/>
      <c r="C134" s="369"/>
      <c r="E134" s="283"/>
      <c r="F134" s="1039"/>
      <c r="G134" s="1039"/>
      <c r="H134" s="1025"/>
      <c r="I134" s="1039"/>
      <c r="J134" s="1025"/>
      <c r="K134" s="1039"/>
      <c r="L134" s="1040"/>
      <c r="M134" s="369"/>
      <c r="N134" s="997"/>
    </row>
    <row r="135" spans="1:14" s="210" customFormat="1" ht="11.25" customHeight="1">
      <c r="A135" s="2895"/>
      <c r="B135" s="2210" t="s">
        <v>2408</v>
      </c>
      <c r="C135" s="989"/>
      <c r="D135" s="989"/>
      <c r="E135" s="989"/>
      <c r="F135" s="1027"/>
      <c r="G135" s="1027"/>
      <c r="H135" s="1027"/>
      <c r="I135" s="1027"/>
      <c r="J135" s="1027"/>
      <c r="K135" s="1027"/>
      <c r="L135" s="1027"/>
      <c r="M135" s="989"/>
      <c r="N135" s="2895">
        <v>44</v>
      </c>
    </row>
    <row r="136" spans="1:14" s="210" customFormat="1">
      <c r="A136" s="2896"/>
      <c r="B136" s="618" t="s">
        <v>351</v>
      </c>
      <c r="C136" s="618"/>
      <c r="D136" s="618"/>
      <c r="E136" s="618"/>
      <c r="F136" s="371"/>
      <c r="G136" s="371"/>
      <c r="H136" s="371"/>
      <c r="I136" s="371"/>
      <c r="J136" s="371"/>
      <c r="K136" s="371"/>
      <c r="L136" s="371"/>
      <c r="M136" s="618"/>
      <c r="N136" s="2896"/>
    </row>
    <row r="137" spans="1:14" s="210" customFormat="1" ht="60" customHeight="1">
      <c r="A137" s="2896"/>
      <c r="B137" s="361"/>
      <c r="C137" s="361"/>
      <c r="D137" s="361"/>
      <c r="E137" s="361"/>
      <c r="F137" s="361"/>
      <c r="G137" s="361"/>
      <c r="H137" s="361"/>
      <c r="I137" s="361"/>
      <c r="J137" s="361"/>
      <c r="K137" s="361"/>
      <c r="L137" s="361"/>
      <c r="M137" s="361"/>
      <c r="N137" s="2896"/>
    </row>
    <row r="138" spans="1:14" s="210" customFormat="1">
      <c r="A138" s="2896"/>
      <c r="B138" s="993"/>
      <c r="C138" s="216"/>
      <c r="D138" s="387"/>
      <c r="E138" s="993"/>
      <c r="F138" s="216"/>
      <c r="G138" s="216"/>
      <c r="H138" s="216"/>
      <c r="I138" s="216"/>
      <c r="J138" s="216"/>
      <c r="K138" s="216"/>
      <c r="L138" s="216"/>
      <c r="M138" s="387"/>
      <c r="N138" s="2896"/>
    </row>
    <row r="139" spans="1:14" s="210" customFormat="1">
      <c r="A139" s="2896"/>
      <c r="B139" s="993"/>
      <c r="C139" s="216"/>
      <c r="D139" s="387"/>
      <c r="E139" s="993"/>
      <c r="F139" s="216"/>
      <c r="G139" s="216" t="s">
        <v>1380</v>
      </c>
      <c r="H139" s="216"/>
      <c r="I139" s="216"/>
      <c r="J139" s="216" t="s">
        <v>1381</v>
      </c>
      <c r="K139" s="216"/>
      <c r="L139" s="216"/>
      <c r="M139" s="387"/>
      <c r="N139" s="2896"/>
    </row>
    <row r="140" spans="1:14" s="210" customFormat="1">
      <c r="A140" s="2896"/>
      <c r="B140" s="993" t="s">
        <v>328</v>
      </c>
      <c r="C140" s="216" t="s">
        <v>352</v>
      </c>
      <c r="D140" s="387"/>
      <c r="E140" s="993" t="s">
        <v>1382</v>
      </c>
      <c r="F140" s="216" t="s">
        <v>1383</v>
      </c>
      <c r="G140" s="216" t="s">
        <v>1384</v>
      </c>
      <c r="H140" s="216" t="s">
        <v>1385</v>
      </c>
      <c r="I140" s="216" t="s">
        <v>1386</v>
      </c>
      <c r="J140" s="216" t="s">
        <v>1387</v>
      </c>
      <c r="K140" s="216" t="s">
        <v>1388</v>
      </c>
      <c r="L140" s="216" t="s">
        <v>1381</v>
      </c>
      <c r="M140" s="387" t="s">
        <v>328</v>
      </c>
      <c r="N140" s="2896"/>
    </row>
    <row r="141" spans="1:14" s="210" customFormat="1">
      <c r="A141" s="2896"/>
      <c r="B141" s="993" t="s">
        <v>333</v>
      </c>
      <c r="C141" s="216" t="s">
        <v>355</v>
      </c>
      <c r="D141" s="387"/>
      <c r="E141" s="993"/>
      <c r="F141" s="216" t="s">
        <v>1389</v>
      </c>
      <c r="G141" s="216" t="s">
        <v>1390</v>
      </c>
      <c r="H141" s="216" t="s">
        <v>1391</v>
      </c>
      <c r="I141" s="216"/>
      <c r="J141" s="216" t="s">
        <v>1392</v>
      </c>
      <c r="K141" s="216"/>
      <c r="L141" s="216"/>
      <c r="M141" s="387" t="s">
        <v>333</v>
      </c>
      <c r="N141" s="2896"/>
    </row>
    <row r="142" spans="1:14" s="210" customFormat="1" ht="12" thickBot="1">
      <c r="A142" s="2896"/>
      <c r="B142" s="1031"/>
      <c r="C142" s="218"/>
      <c r="D142" s="212"/>
      <c r="E142" s="996" t="s">
        <v>338</v>
      </c>
      <c r="F142" s="216" t="s">
        <v>339</v>
      </c>
      <c r="G142" s="216" t="s">
        <v>340</v>
      </c>
      <c r="H142" s="216" t="s">
        <v>341</v>
      </c>
      <c r="I142" s="216" t="s">
        <v>342</v>
      </c>
      <c r="J142" s="216" t="s">
        <v>343</v>
      </c>
      <c r="K142" s="216" t="s">
        <v>201</v>
      </c>
      <c r="L142" s="216" t="s">
        <v>202</v>
      </c>
      <c r="M142" s="212"/>
      <c r="N142" s="2896"/>
    </row>
    <row r="143" spans="1:14" s="210" customFormat="1" ht="11.25" customHeight="1">
      <c r="A143" s="2896"/>
      <c r="B143" s="1042"/>
      <c r="C143" s="214"/>
      <c r="D143" s="211" t="s">
        <v>2475</v>
      </c>
      <c r="E143" s="283"/>
      <c r="F143" s="999"/>
      <c r="G143" s="1000"/>
      <c r="H143" s="1000"/>
      <c r="I143" s="1000"/>
      <c r="J143" s="1000"/>
      <c r="K143" s="1000"/>
      <c r="L143" s="1001"/>
      <c r="M143" s="283"/>
      <c r="N143" s="2896"/>
    </row>
    <row r="144" spans="1:14" s="210" customFormat="1">
      <c r="A144" s="2896"/>
      <c r="B144" s="996">
        <v>217</v>
      </c>
      <c r="C144" s="218"/>
      <c r="D144" s="213"/>
      <c r="E144" s="213" t="s">
        <v>1419</v>
      </c>
      <c r="F144" s="1005">
        <v>0</v>
      </c>
      <c r="G144" s="1006">
        <v>0</v>
      </c>
      <c r="H144" s="1007">
        <v>0</v>
      </c>
      <c r="I144" s="1007">
        <v>0</v>
      </c>
      <c r="J144" s="1008">
        <v>0</v>
      </c>
      <c r="K144" s="1008">
        <v>0</v>
      </c>
      <c r="L144" s="1009">
        <v>0</v>
      </c>
      <c r="M144" s="1329">
        <v>217</v>
      </c>
      <c r="N144" s="2896"/>
    </row>
    <row r="145" spans="1:14" s="210" customFormat="1">
      <c r="A145" s="2896"/>
      <c r="B145" s="996">
        <f>B144+1</f>
        <v>218</v>
      </c>
      <c r="C145" s="218"/>
      <c r="D145" s="213"/>
      <c r="E145" s="213" t="s">
        <v>536</v>
      </c>
      <c r="F145" s="1005">
        <v>0</v>
      </c>
      <c r="G145" s="1006">
        <v>1600</v>
      </c>
      <c r="H145" s="1007">
        <v>56</v>
      </c>
      <c r="I145" s="1007">
        <v>629</v>
      </c>
      <c r="J145" s="1008">
        <f>SUM(F145:I145)</f>
        <v>2285</v>
      </c>
      <c r="K145" s="1008">
        <v>0</v>
      </c>
      <c r="L145" s="1009">
        <f>SUM(J145:K145)</f>
        <v>2285</v>
      </c>
      <c r="M145" s="1329">
        <f>M144+1</f>
        <v>218</v>
      </c>
      <c r="N145" s="2896"/>
    </row>
    <row r="146" spans="1:14" s="210" customFormat="1">
      <c r="A146" s="2409"/>
      <c r="B146" s="996">
        <f>B145+1</f>
        <v>219</v>
      </c>
      <c r="C146" s="218"/>
      <c r="D146" s="213" t="s">
        <v>1420</v>
      </c>
      <c r="E146" s="584"/>
      <c r="F146" s="1044">
        <f>SUM(F118:F133,F143:F145)</f>
        <v>270609</v>
      </c>
      <c r="G146" s="1046">
        <f t="shared" ref="G146:L146" si="25">SUM(G118:G133,G143:G145)</f>
        <v>359116</v>
      </c>
      <c r="H146" s="1047">
        <f t="shared" si="25"/>
        <v>313160</v>
      </c>
      <c r="I146" s="1047">
        <f t="shared" si="25"/>
        <v>539763</v>
      </c>
      <c r="J146" s="1008">
        <f>SUM(J118:J133,J143:J145)</f>
        <v>1482648</v>
      </c>
      <c r="K146" s="1047">
        <f t="shared" si="25"/>
        <v>0</v>
      </c>
      <c r="L146" s="1009">
        <f t="shared" si="25"/>
        <v>1482648</v>
      </c>
      <c r="M146" s="1329">
        <f>M145+1</f>
        <v>219</v>
      </c>
      <c r="N146" s="2896"/>
    </row>
    <row r="147" spans="1:14" s="210" customFormat="1">
      <c r="A147" s="2409"/>
      <c r="B147" s="993"/>
      <c r="C147" s="214"/>
      <c r="D147" s="283" t="s">
        <v>1421</v>
      </c>
      <c r="E147" s="283"/>
      <c r="F147" s="1011"/>
      <c r="G147" s="1048"/>
      <c r="H147" s="1049"/>
      <c r="I147" s="1049"/>
      <c r="J147" s="1049">
        <v>0</v>
      </c>
      <c r="K147" s="1049"/>
      <c r="L147" s="1050">
        <v>0</v>
      </c>
      <c r="M147" s="369"/>
      <c r="N147" s="2896"/>
    </row>
    <row r="148" spans="1:14" s="210" customFormat="1">
      <c r="A148" s="2409"/>
      <c r="B148" s="996">
        <v>220</v>
      </c>
      <c r="C148" s="218"/>
      <c r="D148" s="213"/>
      <c r="E148" s="213" t="s">
        <v>2460</v>
      </c>
      <c r="F148" s="1005">
        <v>9262</v>
      </c>
      <c r="G148" s="1006">
        <v>6965</v>
      </c>
      <c r="H148" s="1007">
        <v>16284</v>
      </c>
      <c r="I148" s="1007">
        <v>5418</v>
      </c>
      <c r="J148" s="1008">
        <f>SUM(F148:I148)</f>
        <v>37929</v>
      </c>
      <c r="K148" s="1016" t="s">
        <v>717</v>
      </c>
      <c r="L148" s="1009">
        <f t="shared" ref="L148:L155" si="26">SUM(J148:K148)</f>
        <v>37929</v>
      </c>
      <c r="M148" s="1329">
        <v>220</v>
      </c>
      <c r="N148" s="2896"/>
    </row>
    <row r="149" spans="1:14" s="210" customFormat="1">
      <c r="A149" s="2409"/>
      <c r="B149" s="996">
        <f t="shared" ref="B149:B164" si="27">B148+1</f>
        <v>221</v>
      </c>
      <c r="C149" s="219" t="s">
        <v>563</v>
      </c>
      <c r="D149" s="213"/>
      <c r="E149" s="213" t="s">
        <v>2461</v>
      </c>
      <c r="F149" s="1005">
        <v>141974</v>
      </c>
      <c r="G149" s="1006">
        <v>185185</v>
      </c>
      <c r="H149" s="1007">
        <v>139821</v>
      </c>
      <c r="I149" s="1007">
        <v>53165</v>
      </c>
      <c r="J149" s="1008">
        <f t="shared" ref="J149:J165" si="28">SUM(F149:I149)</f>
        <v>520145</v>
      </c>
      <c r="K149" s="1016" t="s">
        <v>717</v>
      </c>
      <c r="L149" s="1009">
        <f t="shared" si="26"/>
        <v>520145</v>
      </c>
      <c r="M149" s="1329">
        <f t="shared" ref="M149:M164" si="29">M148+1</f>
        <v>221</v>
      </c>
      <c r="N149" s="2896"/>
    </row>
    <row r="150" spans="1:14" s="210" customFormat="1">
      <c r="A150" s="2409"/>
      <c r="B150" s="996">
        <f t="shared" si="27"/>
        <v>222</v>
      </c>
      <c r="C150" s="219" t="s">
        <v>563</v>
      </c>
      <c r="D150" s="213"/>
      <c r="E150" s="213" t="s">
        <v>2462</v>
      </c>
      <c r="F150" s="1005">
        <v>304</v>
      </c>
      <c r="G150" s="1006">
        <v>1367</v>
      </c>
      <c r="H150" s="1007">
        <v>121</v>
      </c>
      <c r="I150" s="1007">
        <v>0</v>
      </c>
      <c r="J150" s="1008">
        <f t="shared" si="28"/>
        <v>1792</v>
      </c>
      <c r="K150" s="1016" t="s">
        <v>717</v>
      </c>
      <c r="L150" s="1009">
        <f t="shared" si="26"/>
        <v>1792</v>
      </c>
      <c r="M150" s="1329">
        <f t="shared" si="29"/>
        <v>222</v>
      </c>
      <c r="N150" s="2896"/>
    </row>
    <row r="151" spans="1:14" s="210" customFormat="1">
      <c r="A151" s="2409"/>
      <c r="B151" s="996">
        <f t="shared" si="27"/>
        <v>223</v>
      </c>
      <c r="C151" s="218"/>
      <c r="D151" s="213"/>
      <c r="E151" s="213" t="s">
        <v>2463</v>
      </c>
      <c r="F151" s="1005">
        <v>0</v>
      </c>
      <c r="G151" s="1006">
        <v>0</v>
      </c>
      <c r="H151" s="1007">
        <v>0</v>
      </c>
      <c r="I151" s="1007">
        <v>9427</v>
      </c>
      <c r="J151" s="1008">
        <f t="shared" si="28"/>
        <v>9427</v>
      </c>
      <c r="K151" s="1016" t="s">
        <v>717</v>
      </c>
      <c r="L151" s="1009">
        <f t="shared" si="26"/>
        <v>9427</v>
      </c>
      <c r="M151" s="1329">
        <f t="shared" si="29"/>
        <v>223</v>
      </c>
      <c r="N151" s="2896"/>
    </row>
    <row r="152" spans="1:14" s="210" customFormat="1">
      <c r="A152" s="2409"/>
      <c r="B152" s="996">
        <f t="shared" si="27"/>
        <v>224</v>
      </c>
      <c r="C152" s="218"/>
      <c r="D152" s="213"/>
      <c r="E152" s="213" t="s">
        <v>2464</v>
      </c>
      <c r="F152" s="1051" t="s">
        <v>717</v>
      </c>
      <c r="G152" s="1052" t="s">
        <v>717</v>
      </c>
      <c r="H152" s="1053" t="s">
        <v>717</v>
      </c>
      <c r="I152" s="1007">
        <v>60088</v>
      </c>
      <c r="J152" s="1008">
        <f t="shared" si="28"/>
        <v>60088</v>
      </c>
      <c r="K152" s="1016" t="s">
        <v>717</v>
      </c>
      <c r="L152" s="1009">
        <f t="shared" si="26"/>
        <v>60088</v>
      </c>
      <c r="M152" s="1329">
        <f t="shared" si="29"/>
        <v>224</v>
      </c>
      <c r="N152" s="2896"/>
    </row>
    <row r="153" spans="1:14" s="210" customFormat="1">
      <c r="A153" s="2211"/>
      <c r="B153" s="996">
        <f t="shared" si="27"/>
        <v>225</v>
      </c>
      <c r="C153" s="218"/>
      <c r="D153" s="213"/>
      <c r="E153" s="213" t="s">
        <v>2465</v>
      </c>
      <c r="F153" s="1051" t="s">
        <v>717</v>
      </c>
      <c r="G153" s="1052" t="s">
        <v>717</v>
      </c>
      <c r="H153" s="1053" t="s">
        <v>717</v>
      </c>
      <c r="I153" s="1007">
        <v>2000</v>
      </c>
      <c r="J153" s="1008">
        <f t="shared" si="28"/>
        <v>2000</v>
      </c>
      <c r="K153" s="1016" t="s">
        <v>717</v>
      </c>
      <c r="L153" s="1009">
        <f t="shared" si="26"/>
        <v>2000</v>
      </c>
      <c r="M153" s="1329">
        <f t="shared" si="29"/>
        <v>225</v>
      </c>
      <c r="N153" s="2896"/>
    </row>
    <row r="154" spans="1:14" s="210" customFormat="1">
      <c r="A154" s="2211"/>
      <c r="B154" s="996">
        <f t="shared" si="27"/>
        <v>226</v>
      </c>
      <c r="C154" s="219" t="s">
        <v>563</v>
      </c>
      <c r="D154" s="213"/>
      <c r="E154" s="213" t="s">
        <v>2466</v>
      </c>
      <c r="F154" s="1051" t="s">
        <v>717</v>
      </c>
      <c r="G154" s="1052" t="s">
        <v>717</v>
      </c>
      <c r="H154" s="1007">
        <v>312551</v>
      </c>
      <c r="I154" s="1053" t="s">
        <v>717</v>
      </c>
      <c r="J154" s="1008">
        <f t="shared" si="28"/>
        <v>312551</v>
      </c>
      <c r="K154" s="1016" t="s">
        <v>717</v>
      </c>
      <c r="L154" s="1009">
        <f t="shared" si="26"/>
        <v>312551</v>
      </c>
      <c r="M154" s="1329">
        <f t="shared" si="29"/>
        <v>226</v>
      </c>
      <c r="N154" s="2896"/>
    </row>
    <row r="155" spans="1:14" s="210" customFormat="1">
      <c r="A155" s="2409"/>
      <c r="B155" s="996">
        <f t="shared" si="27"/>
        <v>227</v>
      </c>
      <c r="C155" s="219" t="s">
        <v>563</v>
      </c>
      <c r="D155" s="213"/>
      <c r="E155" s="213" t="s">
        <v>2467</v>
      </c>
      <c r="F155" s="1051" t="s">
        <v>717</v>
      </c>
      <c r="G155" s="1052" t="s">
        <v>717</v>
      </c>
      <c r="H155" s="1007">
        <v>0</v>
      </c>
      <c r="I155" s="1053" t="s">
        <v>717</v>
      </c>
      <c r="J155" s="1008">
        <f t="shared" si="28"/>
        <v>0</v>
      </c>
      <c r="K155" s="1016" t="s">
        <v>717</v>
      </c>
      <c r="L155" s="1009">
        <f t="shared" si="26"/>
        <v>0</v>
      </c>
      <c r="M155" s="1329">
        <f t="shared" si="29"/>
        <v>227</v>
      </c>
      <c r="N155" s="2896"/>
    </row>
    <row r="156" spans="1:14" s="210" customFormat="1">
      <c r="A156" s="2409"/>
      <c r="B156" s="996">
        <f t="shared" si="27"/>
        <v>228</v>
      </c>
      <c r="C156" s="218"/>
      <c r="D156" s="213"/>
      <c r="E156" s="213" t="s">
        <v>2468</v>
      </c>
      <c r="F156" s="1051" t="s">
        <v>717</v>
      </c>
      <c r="G156" s="1052" t="s">
        <v>717</v>
      </c>
      <c r="H156" s="1007">
        <v>0</v>
      </c>
      <c r="I156" s="1053" t="s">
        <v>717</v>
      </c>
      <c r="J156" s="1008">
        <f t="shared" si="28"/>
        <v>0</v>
      </c>
      <c r="K156" s="1016" t="s">
        <v>717</v>
      </c>
      <c r="L156" s="1009">
        <v>0</v>
      </c>
      <c r="M156" s="1329">
        <f t="shared" si="29"/>
        <v>228</v>
      </c>
      <c r="N156" s="2896"/>
    </row>
    <row r="157" spans="1:14" s="210" customFormat="1">
      <c r="A157" s="2409"/>
      <c r="B157" s="996">
        <f t="shared" si="27"/>
        <v>229</v>
      </c>
      <c r="C157" s="218"/>
      <c r="D157" s="213"/>
      <c r="E157" s="213" t="s">
        <v>2469</v>
      </c>
      <c r="F157" s="1051" t="s">
        <v>717</v>
      </c>
      <c r="G157" s="1052" t="s">
        <v>717</v>
      </c>
      <c r="H157" s="1007">
        <v>0</v>
      </c>
      <c r="I157" s="1053" t="s">
        <v>717</v>
      </c>
      <c r="J157" s="1008">
        <f t="shared" si="28"/>
        <v>0</v>
      </c>
      <c r="K157" s="1016" t="s">
        <v>717</v>
      </c>
      <c r="L157" s="1009">
        <v>0</v>
      </c>
      <c r="M157" s="1329">
        <f t="shared" si="29"/>
        <v>229</v>
      </c>
      <c r="N157" s="2896"/>
    </row>
    <row r="158" spans="1:14" s="210" customFormat="1">
      <c r="A158" s="2409"/>
      <c r="B158" s="996">
        <f t="shared" si="27"/>
        <v>230</v>
      </c>
      <c r="C158" s="219" t="s">
        <v>563</v>
      </c>
      <c r="D158" s="213"/>
      <c r="E158" s="213" t="s">
        <v>2470</v>
      </c>
      <c r="F158" s="1051" t="s">
        <v>717</v>
      </c>
      <c r="G158" s="1052" t="s">
        <v>717</v>
      </c>
      <c r="H158" s="1007">
        <v>506956</v>
      </c>
      <c r="I158" s="1053" t="s">
        <v>717</v>
      </c>
      <c r="J158" s="1008">
        <f t="shared" si="28"/>
        <v>506956</v>
      </c>
      <c r="K158" s="1016" t="s">
        <v>717</v>
      </c>
      <c r="L158" s="1009">
        <f t="shared" ref="L158:L160" si="30">SUM(J158:K158)</f>
        <v>506956</v>
      </c>
      <c r="M158" s="1329">
        <f t="shared" si="29"/>
        <v>230</v>
      </c>
      <c r="N158" s="2896"/>
    </row>
    <row r="159" spans="1:14" s="210" customFormat="1">
      <c r="A159" s="2409"/>
      <c r="B159" s="996">
        <f t="shared" si="27"/>
        <v>231</v>
      </c>
      <c r="C159" s="219" t="s">
        <v>563</v>
      </c>
      <c r="D159" s="213"/>
      <c r="E159" s="213" t="s">
        <v>2471</v>
      </c>
      <c r="F159" s="1051" t="s">
        <v>717</v>
      </c>
      <c r="G159" s="1052" t="s">
        <v>717</v>
      </c>
      <c r="H159" s="1007">
        <v>-230342</v>
      </c>
      <c r="I159" s="1053" t="s">
        <v>717</v>
      </c>
      <c r="J159" s="1008">
        <f t="shared" si="28"/>
        <v>-230342</v>
      </c>
      <c r="K159" s="1016" t="s">
        <v>717</v>
      </c>
      <c r="L159" s="1009">
        <f t="shared" si="30"/>
        <v>-230342</v>
      </c>
      <c r="M159" s="1329">
        <f t="shared" si="29"/>
        <v>231</v>
      </c>
      <c r="N159" s="2896"/>
    </row>
    <row r="160" spans="1:14" s="210" customFormat="1" ht="11.25" customHeight="1">
      <c r="A160" s="2409"/>
      <c r="B160" s="996">
        <f t="shared" si="27"/>
        <v>232</v>
      </c>
      <c r="C160" s="219" t="s">
        <v>563</v>
      </c>
      <c r="D160" s="213"/>
      <c r="E160" s="213" t="s">
        <v>1986</v>
      </c>
      <c r="F160" s="1051" t="s">
        <v>717</v>
      </c>
      <c r="G160" s="1052" t="s">
        <v>717</v>
      </c>
      <c r="H160" s="1053" t="s">
        <v>717</v>
      </c>
      <c r="I160" s="1007">
        <v>72692</v>
      </c>
      <c r="J160" s="1008">
        <f t="shared" si="28"/>
        <v>72692</v>
      </c>
      <c r="K160" s="1016" t="s">
        <v>717</v>
      </c>
      <c r="L160" s="1009">
        <f t="shared" si="30"/>
        <v>72692</v>
      </c>
      <c r="M160" s="1329">
        <f t="shared" si="29"/>
        <v>232</v>
      </c>
      <c r="N160" s="2409"/>
    </row>
    <row r="161" spans="1:14" s="210" customFormat="1">
      <c r="A161" s="2409"/>
      <c r="B161" s="996">
        <f t="shared" si="27"/>
        <v>233</v>
      </c>
      <c r="C161" s="218"/>
      <c r="D161" s="213"/>
      <c r="E161" s="213" t="s">
        <v>2472</v>
      </c>
      <c r="F161" s="1051" t="s">
        <v>717</v>
      </c>
      <c r="G161" s="1052" t="s">
        <v>717</v>
      </c>
      <c r="H161" s="1007">
        <v>0</v>
      </c>
      <c r="I161" s="1053" t="s">
        <v>717</v>
      </c>
      <c r="J161" s="1008">
        <f t="shared" si="28"/>
        <v>0</v>
      </c>
      <c r="K161" s="1016" t="s">
        <v>717</v>
      </c>
      <c r="L161" s="1009">
        <v>0</v>
      </c>
      <c r="M161" s="1329">
        <f t="shared" si="29"/>
        <v>233</v>
      </c>
      <c r="N161" s="2409"/>
    </row>
    <row r="162" spans="1:14" s="210" customFormat="1">
      <c r="A162" s="2409"/>
      <c r="B162" s="996">
        <f t="shared" si="27"/>
        <v>234</v>
      </c>
      <c r="C162" s="218"/>
      <c r="D162" s="213"/>
      <c r="E162" s="213" t="s">
        <v>2473</v>
      </c>
      <c r="F162" s="1051" t="s">
        <v>717</v>
      </c>
      <c r="G162" s="1052" t="s">
        <v>717</v>
      </c>
      <c r="H162" s="1007">
        <v>0</v>
      </c>
      <c r="I162" s="1053" t="s">
        <v>717</v>
      </c>
      <c r="J162" s="1008">
        <f t="shared" si="28"/>
        <v>0</v>
      </c>
      <c r="K162" s="1016" t="s">
        <v>717</v>
      </c>
      <c r="L162" s="1009">
        <v>0</v>
      </c>
      <c r="M162" s="1329">
        <f t="shared" si="29"/>
        <v>234</v>
      </c>
      <c r="N162" s="2409"/>
    </row>
    <row r="163" spans="1:14" s="210" customFormat="1">
      <c r="A163" s="2409"/>
      <c r="B163" s="996">
        <f t="shared" si="27"/>
        <v>235</v>
      </c>
      <c r="C163" s="219" t="s">
        <v>563</v>
      </c>
      <c r="D163" s="213"/>
      <c r="E163" s="213" t="s">
        <v>2474</v>
      </c>
      <c r="F163" s="1051" t="s">
        <v>717</v>
      </c>
      <c r="G163" s="1052" t="s">
        <v>717</v>
      </c>
      <c r="H163" s="1007">
        <v>-223887</v>
      </c>
      <c r="I163" s="1053" t="s">
        <v>717</v>
      </c>
      <c r="J163" s="1008">
        <f t="shared" si="28"/>
        <v>-223887</v>
      </c>
      <c r="K163" s="1016" t="s">
        <v>717</v>
      </c>
      <c r="L163" s="1009">
        <f>SUM(J163:K163)</f>
        <v>-223887</v>
      </c>
      <c r="M163" s="1329">
        <f t="shared" si="29"/>
        <v>235</v>
      </c>
      <c r="N163" s="2409"/>
    </row>
    <row r="164" spans="1:14" s="210" customFormat="1">
      <c r="A164" s="2409"/>
      <c r="B164" s="996">
        <f t="shared" si="27"/>
        <v>236</v>
      </c>
      <c r="C164" s="218"/>
      <c r="D164" s="213"/>
      <c r="E164" s="213" t="s">
        <v>1419</v>
      </c>
      <c r="F164" s="1005">
        <v>0</v>
      </c>
      <c r="G164" s="1006">
        <v>0</v>
      </c>
      <c r="H164" s="1007">
        <v>0</v>
      </c>
      <c r="I164" s="1007">
        <v>0</v>
      </c>
      <c r="J164" s="1008">
        <f t="shared" si="28"/>
        <v>0</v>
      </c>
      <c r="K164" s="1016" t="s">
        <v>717</v>
      </c>
      <c r="L164" s="1009">
        <v>0</v>
      </c>
      <c r="M164" s="1329">
        <f t="shared" si="29"/>
        <v>236</v>
      </c>
      <c r="N164" s="2409"/>
    </row>
    <row r="165" spans="1:14" s="210" customFormat="1" ht="11.25" customHeight="1">
      <c r="A165" s="2409"/>
      <c r="B165" s="996">
        <f>B164+1</f>
        <v>237</v>
      </c>
      <c r="C165" s="218"/>
      <c r="D165" s="213"/>
      <c r="E165" s="213" t="s">
        <v>536</v>
      </c>
      <c r="F165" s="1005">
        <v>0</v>
      </c>
      <c r="G165" s="1006">
        <v>1076</v>
      </c>
      <c r="H165" s="1007">
        <v>38</v>
      </c>
      <c r="I165" s="1007">
        <v>423</v>
      </c>
      <c r="J165" s="1008">
        <f t="shared" si="28"/>
        <v>1537</v>
      </c>
      <c r="K165" s="1016" t="s">
        <v>717</v>
      </c>
      <c r="L165" s="1009">
        <f t="shared" ref="L165" si="31">SUM(J165:K165)</f>
        <v>1537</v>
      </c>
      <c r="M165" s="1329">
        <f>M164+1</f>
        <v>237</v>
      </c>
      <c r="N165" s="2901" t="s">
        <v>3253</v>
      </c>
    </row>
    <row r="166" spans="1:14" s="210" customFormat="1">
      <c r="A166" s="2409"/>
      <c r="B166" s="996">
        <f>B165+1</f>
        <v>238</v>
      </c>
      <c r="C166" s="218"/>
      <c r="D166" s="213" t="s">
        <v>1422</v>
      </c>
      <c r="E166" s="584"/>
      <c r="F166" s="1044">
        <f>SUM(F148:F165)</f>
        <v>151540</v>
      </c>
      <c r="G166" s="1046">
        <f t="shared" ref="G166:I166" si="32">SUM(G148:G165)</f>
        <v>194593</v>
      </c>
      <c r="H166" s="1047">
        <f t="shared" si="32"/>
        <v>521542</v>
      </c>
      <c r="I166" s="1047">
        <f t="shared" si="32"/>
        <v>203213</v>
      </c>
      <c r="J166" s="1008">
        <f>SUM(J148:J165)</f>
        <v>1070888</v>
      </c>
      <c r="K166" s="1016" t="s">
        <v>717</v>
      </c>
      <c r="L166" s="1009">
        <f>SUM(L148:L165)</f>
        <v>1070888</v>
      </c>
      <c r="M166" s="369">
        <f>M165+1</f>
        <v>238</v>
      </c>
      <c r="N166" s="2901"/>
    </row>
    <row r="167" spans="1:14" s="210" customFormat="1">
      <c r="A167" s="2409"/>
      <c r="B167" s="993"/>
      <c r="C167" s="214"/>
      <c r="D167" s="283" t="s">
        <v>1423</v>
      </c>
      <c r="E167" s="283"/>
      <c r="F167" s="1011"/>
      <c r="G167" s="1048"/>
      <c r="H167" s="1049"/>
      <c r="I167" s="1049"/>
      <c r="J167" s="1049">
        <v>0</v>
      </c>
      <c r="K167" s="1049"/>
      <c r="L167" s="1050">
        <v>0</v>
      </c>
      <c r="M167" s="2208"/>
      <c r="N167" s="2901"/>
    </row>
    <row r="168" spans="1:14" s="210" customFormat="1">
      <c r="A168" s="2409"/>
      <c r="B168" s="996">
        <v>301</v>
      </c>
      <c r="C168" s="218"/>
      <c r="D168" s="213"/>
      <c r="E168" s="213" t="s">
        <v>2460</v>
      </c>
      <c r="F168" s="1005">
        <v>752</v>
      </c>
      <c r="G168" s="1006">
        <v>535</v>
      </c>
      <c r="H168" s="1007">
        <v>1249</v>
      </c>
      <c r="I168" s="1007">
        <v>416</v>
      </c>
      <c r="J168" s="1008">
        <f>SUM(F168:I168)</f>
        <v>2952</v>
      </c>
      <c r="K168" s="1008"/>
      <c r="L168" s="1009">
        <f>SUM(J168:K168)</f>
        <v>2952</v>
      </c>
      <c r="M168" s="2209">
        <v>301</v>
      </c>
      <c r="N168" s="2901"/>
    </row>
    <row r="169" spans="1:14" s="210" customFormat="1">
      <c r="A169" s="2409"/>
      <c r="B169" s="993"/>
      <c r="C169" s="214"/>
      <c r="D169" s="283"/>
      <c r="E169" s="283" t="s">
        <v>1424</v>
      </c>
      <c r="F169" s="1011"/>
      <c r="G169" s="372"/>
      <c r="H169" s="1054"/>
      <c r="I169" s="1054"/>
      <c r="J169" s="1055">
        <v>0</v>
      </c>
      <c r="K169" s="1013"/>
      <c r="L169" s="1014">
        <v>0</v>
      </c>
      <c r="M169" s="369"/>
      <c r="N169" s="2901"/>
    </row>
    <row r="170" spans="1:14" s="210" customFormat="1" ht="11.25" customHeight="1">
      <c r="A170" s="2897" t="s">
        <v>1409</v>
      </c>
      <c r="B170" s="996">
        <v>302</v>
      </c>
      <c r="C170" s="219" t="s">
        <v>563</v>
      </c>
      <c r="D170" s="212"/>
      <c r="E170" s="1056" t="s">
        <v>3037</v>
      </c>
      <c r="F170" s="1057">
        <v>0</v>
      </c>
      <c r="G170" s="1007">
        <v>0</v>
      </c>
      <c r="H170" s="1007">
        <v>4799</v>
      </c>
      <c r="I170" s="1046">
        <v>0</v>
      </c>
      <c r="J170" s="1008">
        <f>SUM(F170:I170)</f>
        <v>4799</v>
      </c>
      <c r="K170" s="1016" t="s">
        <v>717</v>
      </c>
      <c r="L170" s="1009">
        <f>SUM(J170:K170)</f>
        <v>4799</v>
      </c>
      <c r="M170" s="362">
        <v>302</v>
      </c>
      <c r="N170" s="2901"/>
    </row>
    <row r="171" spans="1:14" s="210" customFormat="1">
      <c r="A171" s="2897"/>
      <c r="B171" s="996">
        <f t="shared" ref="B171:B180" si="33">B170+1</f>
        <v>303</v>
      </c>
      <c r="C171" s="219" t="s">
        <v>563</v>
      </c>
      <c r="D171" s="213"/>
      <c r="E171" s="213" t="s">
        <v>1426</v>
      </c>
      <c r="F171" s="1005">
        <v>0</v>
      </c>
      <c r="G171" s="1006">
        <v>0</v>
      </c>
      <c r="H171" s="1007">
        <v>0</v>
      </c>
      <c r="I171" s="1007">
        <v>0</v>
      </c>
      <c r="J171" s="1008">
        <v>0</v>
      </c>
      <c r="K171" s="1016" t="s">
        <v>717</v>
      </c>
      <c r="L171" s="1009">
        <v>0</v>
      </c>
      <c r="M171" s="1329">
        <f t="shared" ref="M171:M180" si="34">M170+1</f>
        <v>303</v>
      </c>
      <c r="N171" s="2901"/>
    </row>
    <row r="172" spans="1:14" s="210" customFormat="1">
      <c r="A172" s="2897"/>
      <c r="B172" s="996">
        <f t="shared" si="33"/>
        <v>304</v>
      </c>
      <c r="C172" s="219" t="s">
        <v>563</v>
      </c>
      <c r="D172" s="213"/>
      <c r="E172" s="213" t="s">
        <v>1427</v>
      </c>
      <c r="F172" s="1005">
        <v>8362</v>
      </c>
      <c r="G172" s="1006">
        <v>231</v>
      </c>
      <c r="H172" s="1007">
        <v>0</v>
      </c>
      <c r="I172" s="1007">
        <v>0</v>
      </c>
      <c r="J172" s="1008">
        <f>SUM(F172:I172)</f>
        <v>8593</v>
      </c>
      <c r="K172" s="1008"/>
      <c r="L172" s="1009">
        <f>SUM(J172:K172)</f>
        <v>8593</v>
      </c>
      <c r="M172" s="1329">
        <f t="shared" si="34"/>
        <v>304</v>
      </c>
      <c r="N172" s="2901"/>
    </row>
    <row r="173" spans="1:14" s="210" customFormat="1">
      <c r="A173" s="2897"/>
      <c r="B173" s="996">
        <f t="shared" si="33"/>
        <v>305</v>
      </c>
      <c r="C173" s="219" t="s">
        <v>563</v>
      </c>
      <c r="D173" s="213"/>
      <c r="E173" s="213" t="s">
        <v>1428</v>
      </c>
      <c r="F173" s="1005">
        <v>0</v>
      </c>
      <c r="G173" s="1006">
        <v>0</v>
      </c>
      <c r="H173" s="1007">
        <v>0</v>
      </c>
      <c r="I173" s="1007">
        <v>0</v>
      </c>
      <c r="J173" s="1008">
        <v>0</v>
      </c>
      <c r="K173" s="1008"/>
      <c r="L173" s="1009">
        <v>0</v>
      </c>
      <c r="M173" s="1329">
        <f t="shared" si="34"/>
        <v>305</v>
      </c>
      <c r="N173" s="2901"/>
    </row>
    <row r="174" spans="1:14" s="210" customFormat="1">
      <c r="A174" s="2897"/>
      <c r="B174" s="996">
        <f t="shared" si="33"/>
        <v>306</v>
      </c>
      <c r="C174" s="219" t="s">
        <v>563</v>
      </c>
      <c r="D174" s="213"/>
      <c r="E174" s="213" t="s">
        <v>1429</v>
      </c>
      <c r="F174" s="1005">
        <v>23</v>
      </c>
      <c r="G174" s="1006">
        <v>104</v>
      </c>
      <c r="H174" s="1007">
        <v>9</v>
      </c>
      <c r="I174" s="1007">
        <v>0</v>
      </c>
      <c r="J174" s="1008">
        <f t="shared" ref="J174:J179" si="35">SUM(F174:I174)</f>
        <v>136</v>
      </c>
      <c r="K174" s="1008"/>
      <c r="L174" s="1009">
        <f t="shared" ref="L174:L179" si="36">SUM(J174:K174)</f>
        <v>136</v>
      </c>
      <c r="M174" s="1329">
        <f t="shared" si="34"/>
        <v>306</v>
      </c>
      <c r="N174" s="2901"/>
    </row>
    <row r="175" spans="1:14" s="210" customFormat="1">
      <c r="A175" s="2897"/>
      <c r="B175" s="996">
        <f t="shared" si="33"/>
        <v>307</v>
      </c>
      <c r="C175" s="219" t="s">
        <v>563</v>
      </c>
      <c r="D175" s="213"/>
      <c r="E175" s="213" t="s">
        <v>1430</v>
      </c>
      <c r="F175" s="1005">
        <v>22807</v>
      </c>
      <c r="G175" s="1006">
        <v>3081</v>
      </c>
      <c r="H175" s="1007">
        <v>2687</v>
      </c>
      <c r="I175" s="1007">
        <v>20</v>
      </c>
      <c r="J175" s="1008">
        <f t="shared" si="35"/>
        <v>28595</v>
      </c>
      <c r="K175" s="1008"/>
      <c r="L175" s="1009">
        <f t="shared" si="36"/>
        <v>28595</v>
      </c>
      <c r="M175" s="1329">
        <f t="shared" si="34"/>
        <v>307</v>
      </c>
      <c r="N175" s="2901"/>
    </row>
    <row r="176" spans="1:14" s="210" customFormat="1">
      <c r="A176" s="2897"/>
      <c r="B176" s="996">
        <f t="shared" si="33"/>
        <v>308</v>
      </c>
      <c r="C176" s="218"/>
      <c r="D176" s="213"/>
      <c r="E176" s="213" t="s">
        <v>1431</v>
      </c>
      <c r="F176" s="1005">
        <v>0</v>
      </c>
      <c r="G176" s="1006">
        <v>0</v>
      </c>
      <c r="H176" s="1007">
        <v>16074</v>
      </c>
      <c r="I176" s="1007">
        <v>3782</v>
      </c>
      <c r="J176" s="1008">
        <f t="shared" si="35"/>
        <v>19856</v>
      </c>
      <c r="K176" s="1008"/>
      <c r="L176" s="1009">
        <f t="shared" si="36"/>
        <v>19856</v>
      </c>
      <c r="M176" s="1329">
        <f t="shared" si="34"/>
        <v>308</v>
      </c>
      <c r="N176" s="2901"/>
    </row>
    <row r="177" spans="1:14" s="210" customFormat="1">
      <c r="A177" s="2897"/>
      <c r="B177" s="996">
        <f t="shared" si="33"/>
        <v>309</v>
      </c>
      <c r="C177" s="218"/>
      <c r="D177" s="213"/>
      <c r="E177" s="213" t="s">
        <v>2464</v>
      </c>
      <c r="F177" s="1051" t="s">
        <v>717</v>
      </c>
      <c r="G177" s="1052" t="s">
        <v>717</v>
      </c>
      <c r="H177" s="1053" t="s">
        <v>717</v>
      </c>
      <c r="I177" s="1007">
        <v>13331</v>
      </c>
      <c r="J177" s="1008">
        <f t="shared" si="35"/>
        <v>13331</v>
      </c>
      <c r="K177" s="1008"/>
      <c r="L177" s="1009">
        <f t="shared" si="36"/>
        <v>13331</v>
      </c>
      <c r="M177" s="1329">
        <f t="shared" si="34"/>
        <v>309</v>
      </c>
      <c r="N177" s="2901"/>
    </row>
    <row r="178" spans="1:14" s="210" customFormat="1">
      <c r="A178" s="2897"/>
      <c r="B178" s="996">
        <f t="shared" si="33"/>
        <v>310</v>
      </c>
      <c r="C178" s="218"/>
      <c r="D178" s="213"/>
      <c r="E178" s="213" t="s">
        <v>2465</v>
      </c>
      <c r="F178" s="1051" t="s">
        <v>717</v>
      </c>
      <c r="G178" s="1052" t="s">
        <v>717</v>
      </c>
      <c r="H178" s="1053" t="s">
        <v>717</v>
      </c>
      <c r="I178" s="1007">
        <v>1123</v>
      </c>
      <c r="J178" s="1008">
        <f t="shared" si="35"/>
        <v>1123</v>
      </c>
      <c r="K178" s="1008"/>
      <c r="L178" s="1009">
        <f t="shared" si="36"/>
        <v>1123</v>
      </c>
      <c r="M178" s="1329">
        <f t="shared" si="34"/>
        <v>310</v>
      </c>
      <c r="N178" s="2901"/>
    </row>
    <row r="179" spans="1:14" s="210" customFormat="1">
      <c r="A179" s="2897"/>
      <c r="B179" s="996">
        <f t="shared" si="33"/>
        <v>311</v>
      </c>
      <c r="C179" s="219" t="s">
        <v>563</v>
      </c>
      <c r="D179" s="213"/>
      <c r="E179" s="213" t="s">
        <v>2466</v>
      </c>
      <c r="F179" s="1051" t="s">
        <v>717</v>
      </c>
      <c r="G179" s="1052" t="s">
        <v>717</v>
      </c>
      <c r="H179" s="1007">
        <v>598</v>
      </c>
      <c r="I179" s="1052" t="s">
        <v>717</v>
      </c>
      <c r="J179" s="1008">
        <f t="shared" si="35"/>
        <v>598</v>
      </c>
      <c r="K179" s="1008"/>
      <c r="L179" s="1009">
        <f t="shared" si="36"/>
        <v>598</v>
      </c>
      <c r="M179" s="1329">
        <f t="shared" si="34"/>
        <v>311</v>
      </c>
      <c r="N179" s="2901"/>
    </row>
    <row r="180" spans="1:14" s="210" customFormat="1" ht="12" thickBot="1">
      <c r="A180" s="2898"/>
      <c r="B180" s="996">
        <f t="shared" si="33"/>
        <v>312</v>
      </c>
      <c r="C180" s="219" t="s">
        <v>563</v>
      </c>
      <c r="D180" s="213"/>
      <c r="E180" s="213" t="s">
        <v>2467</v>
      </c>
      <c r="F180" s="1058" t="s">
        <v>717</v>
      </c>
      <c r="G180" s="1059" t="s">
        <v>717</v>
      </c>
      <c r="H180" s="1022">
        <v>0</v>
      </c>
      <c r="I180" s="1059" t="s">
        <v>717</v>
      </c>
      <c r="J180" s="1037">
        <v>0</v>
      </c>
      <c r="K180" s="1036"/>
      <c r="L180" s="1038">
        <v>0</v>
      </c>
      <c r="M180" s="1329">
        <f t="shared" si="34"/>
        <v>312</v>
      </c>
      <c r="N180" s="2902"/>
    </row>
    <row r="181" spans="1:14" s="210" customFormat="1" hidden="1">
      <c r="A181" s="1026"/>
      <c r="B181" s="369"/>
      <c r="C181" s="369"/>
      <c r="D181" s="283"/>
      <c r="E181" s="283"/>
      <c r="F181" s="1039"/>
      <c r="G181" s="1039"/>
      <c r="H181" s="1025"/>
      <c r="I181" s="1039"/>
      <c r="J181" s="1025"/>
      <c r="K181" s="1039"/>
      <c r="L181" s="1040"/>
      <c r="M181" s="369"/>
      <c r="N181" s="1026"/>
    </row>
    <row r="182" spans="1:14" s="210" customFormat="1">
      <c r="A182" s="2895" t="s">
        <v>1409</v>
      </c>
      <c r="B182" s="2210" t="s">
        <v>2408</v>
      </c>
      <c r="C182" s="989"/>
      <c r="D182" s="989"/>
      <c r="E182" s="989"/>
      <c r="F182" s="1027"/>
      <c r="G182" s="1027"/>
      <c r="H182" s="1027"/>
      <c r="I182" s="1027"/>
      <c r="J182" s="1027"/>
      <c r="K182" s="1027"/>
      <c r="L182" s="1027"/>
      <c r="M182" s="989"/>
      <c r="N182" s="2903" t="s">
        <v>3253</v>
      </c>
    </row>
    <row r="183" spans="1:14" s="210" customFormat="1">
      <c r="A183" s="2896"/>
      <c r="B183" s="618" t="s">
        <v>351</v>
      </c>
      <c r="C183" s="618"/>
      <c r="D183" s="618"/>
      <c r="E183" s="618"/>
      <c r="F183" s="371"/>
      <c r="G183" s="371"/>
      <c r="H183" s="371"/>
      <c r="I183" s="371"/>
      <c r="J183" s="371"/>
      <c r="K183" s="371"/>
      <c r="L183" s="371"/>
      <c r="M183" s="618"/>
      <c r="N183" s="2901"/>
    </row>
    <row r="184" spans="1:14" s="210" customFormat="1" ht="62.25" customHeight="1">
      <c r="A184" s="2896"/>
      <c r="B184" s="213"/>
      <c r="C184" s="213"/>
      <c r="D184" s="213"/>
      <c r="E184" s="213"/>
      <c r="F184" s="213"/>
      <c r="G184" s="213"/>
      <c r="H184" s="213"/>
      <c r="I184" s="213"/>
      <c r="J184" s="213"/>
      <c r="K184" s="213"/>
      <c r="L184" s="213"/>
      <c r="M184" s="213"/>
      <c r="N184" s="2901"/>
    </row>
    <row r="185" spans="1:14" s="210" customFormat="1">
      <c r="A185" s="2896"/>
      <c r="B185" s="993"/>
      <c r="C185" s="216"/>
      <c r="D185" s="387"/>
      <c r="E185" s="993"/>
      <c r="F185" s="216"/>
      <c r="G185" s="216"/>
      <c r="H185" s="216"/>
      <c r="I185" s="216"/>
      <c r="J185" s="216"/>
      <c r="K185" s="216"/>
      <c r="L185" s="216"/>
      <c r="M185" s="387"/>
      <c r="N185" s="2901"/>
    </row>
    <row r="186" spans="1:14" s="210" customFormat="1">
      <c r="A186" s="2896"/>
      <c r="B186" s="993"/>
      <c r="C186" s="216"/>
      <c r="D186" s="387"/>
      <c r="E186" s="993"/>
      <c r="F186" s="216"/>
      <c r="G186" s="216" t="s">
        <v>1380</v>
      </c>
      <c r="H186" s="216"/>
      <c r="I186" s="216"/>
      <c r="J186" s="216" t="s">
        <v>1381</v>
      </c>
      <c r="K186" s="216"/>
      <c r="L186" s="216"/>
      <c r="M186" s="387"/>
      <c r="N186" s="2901"/>
    </row>
    <row r="187" spans="1:14" s="210" customFormat="1">
      <c r="A187" s="2896"/>
      <c r="B187" s="993" t="s">
        <v>328</v>
      </c>
      <c r="C187" s="216" t="s">
        <v>352</v>
      </c>
      <c r="D187" s="387"/>
      <c r="E187" s="993" t="s">
        <v>1382</v>
      </c>
      <c r="F187" s="216" t="s">
        <v>1383</v>
      </c>
      <c r="G187" s="216" t="s">
        <v>1384</v>
      </c>
      <c r="H187" s="216" t="s">
        <v>1385</v>
      </c>
      <c r="I187" s="216" t="s">
        <v>1386</v>
      </c>
      <c r="J187" s="216" t="s">
        <v>1387</v>
      </c>
      <c r="K187" s="216" t="s">
        <v>1388</v>
      </c>
      <c r="L187" s="216" t="s">
        <v>1381</v>
      </c>
      <c r="M187" s="387" t="s">
        <v>328</v>
      </c>
      <c r="N187" s="2901"/>
    </row>
    <row r="188" spans="1:14" s="210" customFormat="1">
      <c r="A188" s="2896"/>
      <c r="B188" s="993" t="s">
        <v>333</v>
      </c>
      <c r="C188" s="216" t="s">
        <v>355</v>
      </c>
      <c r="D188" s="387"/>
      <c r="E188" s="993"/>
      <c r="F188" s="216" t="s">
        <v>1389</v>
      </c>
      <c r="G188" s="216" t="s">
        <v>1390</v>
      </c>
      <c r="H188" s="216" t="s">
        <v>1391</v>
      </c>
      <c r="I188" s="216"/>
      <c r="J188" s="216" t="s">
        <v>1392</v>
      </c>
      <c r="K188" s="216"/>
      <c r="L188" s="216"/>
      <c r="M188" s="387" t="s">
        <v>333</v>
      </c>
      <c r="N188" s="2901"/>
    </row>
    <row r="189" spans="1:14" s="210" customFormat="1" ht="12" thickBot="1">
      <c r="A189" s="2896"/>
      <c r="B189" s="1031"/>
      <c r="C189" s="218"/>
      <c r="D189" s="212"/>
      <c r="E189" s="996" t="s">
        <v>338</v>
      </c>
      <c r="F189" s="216" t="s">
        <v>339</v>
      </c>
      <c r="G189" s="216" t="s">
        <v>340</v>
      </c>
      <c r="H189" s="216" t="s">
        <v>341</v>
      </c>
      <c r="I189" s="216" t="s">
        <v>342</v>
      </c>
      <c r="J189" s="216" t="s">
        <v>343</v>
      </c>
      <c r="K189" s="216" t="s">
        <v>201</v>
      </c>
      <c r="L189" s="216" t="s">
        <v>202</v>
      </c>
      <c r="M189" s="212"/>
      <c r="N189" s="2901"/>
    </row>
    <row r="190" spans="1:14" s="210" customFormat="1">
      <c r="A190" s="2896"/>
      <c r="B190" s="1042"/>
      <c r="C190" s="214"/>
      <c r="D190" s="211" t="s">
        <v>1432</v>
      </c>
      <c r="E190" s="283"/>
      <c r="F190" s="999"/>
      <c r="G190" s="1000"/>
      <c r="H190" s="1000"/>
      <c r="I190" s="1000"/>
      <c r="J190" s="1000"/>
      <c r="K190" s="1000"/>
      <c r="L190" s="1001"/>
      <c r="M190" s="283"/>
      <c r="N190" s="2901"/>
    </row>
    <row r="191" spans="1:14" s="210" customFormat="1">
      <c r="A191" s="2896"/>
      <c r="B191" s="996">
        <v>313</v>
      </c>
      <c r="C191" s="218"/>
      <c r="D191" s="584"/>
      <c r="E191" s="213" t="s">
        <v>2468</v>
      </c>
      <c r="F191" s="1051" t="s">
        <v>717</v>
      </c>
      <c r="G191" s="1052" t="s">
        <v>717</v>
      </c>
      <c r="H191" s="1007">
        <v>0</v>
      </c>
      <c r="I191" s="1016" t="s">
        <v>717</v>
      </c>
      <c r="J191" s="1008">
        <v>0</v>
      </c>
      <c r="K191" s="1008"/>
      <c r="L191" s="1009">
        <f t="shared" ref="L191:L194" si="37">SUM(J191:K191)</f>
        <v>0</v>
      </c>
      <c r="M191" s="1329">
        <v>313</v>
      </c>
      <c r="N191" s="2901"/>
    </row>
    <row r="192" spans="1:14" s="210" customFormat="1">
      <c r="A192" s="2896"/>
      <c r="B192" s="996">
        <f t="shared" ref="B192:B202" si="38">B191+1</f>
        <v>314</v>
      </c>
      <c r="C192" s="218"/>
      <c r="D192" s="584"/>
      <c r="E192" s="213" t="s">
        <v>2469</v>
      </c>
      <c r="F192" s="1051" t="s">
        <v>717</v>
      </c>
      <c r="G192" s="1052" t="s">
        <v>717</v>
      </c>
      <c r="H192" s="1007">
        <v>0</v>
      </c>
      <c r="I192" s="1016" t="s">
        <v>717</v>
      </c>
      <c r="J192" s="1008">
        <v>0</v>
      </c>
      <c r="K192" s="1008"/>
      <c r="L192" s="1009">
        <f t="shared" si="37"/>
        <v>0</v>
      </c>
      <c r="M192" s="1329">
        <f t="shared" ref="M192:M202" si="39">M191+1</f>
        <v>314</v>
      </c>
      <c r="N192" s="2901"/>
    </row>
    <row r="193" spans="1:14" s="210" customFormat="1">
      <c r="A193" s="2409"/>
      <c r="B193" s="996">
        <f t="shared" si="38"/>
        <v>315</v>
      </c>
      <c r="C193" s="218"/>
      <c r="D193" s="584"/>
      <c r="E193" s="213" t="s">
        <v>2470</v>
      </c>
      <c r="F193" s="1051" t="s">
        <v>717</v>
      </c>
      <c r="G193" s="1052" t="s">
        <v>717</v>
      </c>
      <c r="H193" s="1007">
        <v>0</v>
      </c>
      <c r="I193" s="1016" t="s">
        <v>717</v>
      </c>
      <c r="J193" s="1008">
        <v>0</v>
      </c>
      <c r="K193" s="1008"/>
      <c r="L193" s="1009">
        <f t="shared" si="37"/>
        <v>0</v>
      </c>
      <c r="M193" s="1329">
        <f t="shared" si="39"/>
        <v>315</v>
      </c>
      <c r="N193" s="2901"/>
    </row>
    <row r="194" spans="1:14" s="210" customFormat="1">
      <c r="A194" s="2409"/>
      <c r="B194" s="996">
        <f t="shared" si="38"/>
        <v>316</v>
      </c>
      <c r="C194" s="218"/>
      <c r="D194" s="584"/>
      <c r="E194" s="213" t="s">
        <v>2471</v>
      </c>
      <c r="F194" s="1051" t="s">
        <v>717</v>
      </c>
      <c r="G194" s="1052" t="s">
        <v>717</v>
      </c>
      <c r="H194" s="1007">
        <v>0</v>
      </c>
      <c r="I194" s="1016" t="s">
        <v>717</v>
      </c>
      <c r="J194" s="1008">
        <v>0</v>
      </c>
      <c r="K194" s="1008"/>
      <c r="L194" s="1009">
        <f t="shared" si="37"/>
        <v>0</v>
      </c>
      <c r="M194" s="1329">
        <f t="shared" si="39"/>
        <v>316</v>
      </c>
      <c r="N194" s="2901"/>
    </row>
    <row r="195" spans="1:14" s="210" customFormat="1">
      <c r="A195" s="2409"/>
      <c r="B195" s="996">
        <f t="shared" si="38"/>
        <v>317</v>
      </c>
      <c r="C195" s="218"/>
      <c r="D195" s="584"/>
      <c r="E195" s="213" t="s">
        <v>1986</v>
      </c>
      <c r="F195" s="1051" t="s">
        <v>717</v>
      </c>
      <c r="G195" s="1052" t="s">
        <v>717</v>
      </c>
      <c r="H195" s="1016" t="s">
        <v>717</v>
      </c>
      <c r="I195" s="1007">
        <v>190268</v>
      </c>
      <c r="J195" s="1008">
        <f>SUM(F195:I195)</f>
        <v>190268</v>
      </c>
      <c r="K195" s="1008"/>
      <c r="L195" s="1009">
        <f>SUM(J195:K195)</f>
        <v>190268</v>
      </c>
      <c r="M195" s="1329">
        <f t="shared" si="39"/>
        <v>317</v>
      </c>
      <c r="N195" s="2901"/>
    </row>
    <row r="196" spans="1:14" s="210" customFormat="1">
      <c r="A196" s="2409"/>
      <c r="B196" s="996">
        <f t="shared" si="38"/>
        <v>318</v>
      </c>
      <c r="C196" s="218"/>
      <c r="D196" s="584"/>
      <c r="E196" s="213" t="s">
        <v>2472</v>
      </c>
      <c r="F196" s="1051" t="s">
        <v>717</v>
      </c>
      <c r="G196" s="1052" t="s">
        <v>717</v>
      </c>
      <c r="H196" s="1007">
        <v>57</v>
      </c>
      <c r="I196" s="1016" t="s">
        <v>717</v>
      </c>
      <c r="J196" s="1008">
        <f>SUM(F196:I196)</f>
        <v>57</v>
      </c>
      <c r="K196" s="1008"/>
      <c r="L196" s="1009">
        <f>SUM(J196:K196)</f>
        <v>57</v>
      </c>
      <c r="M196" s="1329">
        <f t="shared" si="39"/>
        <v>318</v>
      </c>
      <c r="N196" s="2901"/>
    </row>
    <row r="197" spans="1:14" s="210" customFormat="1">
      <c r="A197" s="2409"/>
      <c r="B197" s="996">
        <f t="shared" si="38"/>
        <v>319</v>
      </c>
      <c r="C197" s="218"/>
      <c r="D197" s="584"/>
      <c r="E197" s="213" t="s">
        <v>2473</v>
      </c>
      <c r="F197" s="1051" t="s">
        <v>717</v>
      </c>
      <c r="G197" s="1052" t="s">
        <v>717</v>
      </c>
      <c r="H197" s="1007">
        <v>0</v>
      </c>
      <c r="I197" s="1016" t="s">
        <v>717</v>
      </c>
      <c r="J197" s="1008">
        <v>0</v>
      </c>
      <c r="K197" s="1008"/>
      <c r="L197" s="1009">
        <f t="shared" ref="L197:L199" si="40">SUM(J197:K197)</f>
        <v>0</v>
      </c>
      <c r="M197" s="1329">
        <f t="shared" si="39"/>
        <v>319</v>
      </c>
      <c r="N197" s="2901"/>
    </row>
    <row r="198" spans="1:14" s="210" customFormat="1">
      <c r="A198" s="2409"/>
      <c r="B198" s="996">
        <f t="shared" si="38"/>
        <v>320</v>
      </c>
      <c r="C198" s="218"/>
      <c r="D198" s="584"/>
      <c r="E198" s="213" t="s">
        <v>2474</v>
      </c>
      <c r="F198" s="1051" t="s">
        <v>717</v>
      </c>
      <c r="G198" s="1060" t="s">
        <v>717</v>
      </c>
      <c r="H198" s="1007">
        <v>0</v>
      </c>
      <c r="I198" s="1016" t="s">
        <v>717</v>
      </c>
      <c r="J198" s="1008">
        <v>0</v>
      </c>
      <c r="K198" s="1008"/>
      <c r="L198" s="1009">
        <f t="shared" si="40"/>
        <v>0</v>
      </c>
      <c r="M198" s="1329">
        <f t="shared" si="39"/>
        <v>320</v>
      </c>
      <c r="N198" s="2901"/>
    </row>
    <row r="199" spans="1:14" s="210" customFormat="1">
      <c r="A199" s="2409"/>
      <c r="B199" s="996">
        <f t="shared" si="38"/>
        <v>321</v>
      </c>
      <c r="C199" s="218"/>
      <c r="D199" s="584"/>
      <c r="E199" s="213" t="s">
        <v>1419</v>
      </c>
      <c r="F199" s="1005">
        <v>0</v>
      </c>
      <c r="G199" s="1061">
        <v>0</v>
      </c>
      <c r="H199" s="1007">
        <v>0</v>
      </c>
      <c r="I199" s="1007">
        <v>0</v>
      </c>
      <c r="J199" s="1008">
        <v>0</v>
      </c>
      <c r="K199" s="1008"/>
      <c r="L199" s="1009">
        <f t="shared" si="40"/>
        <v>0</v>
      </c>
      <c r="M199" s="1329">
        <f t="shared" si="39"/>
        <v>321</v>
      </c>
      <c r="N199" s="2901"/>
    </row>
    <row r="200" spans="1:14" s="210" customFormat="1">
      <c r="A200" s="2409"/>
      <c r="B200" s="996">
        <f t="shared" si="38"/>
        <v>322</v>
      </c>
      <c r="C200" s="218"/>
      <c r="D200" s="584"/>
      <c r="E200" s="213" t="s">
        <v>536</v>
      </c>
      <c r="F200" s="1005">
        <v>0</v>
      </c>
      <c r="G200" s="1061">
        <v>83</v>
      </c>
      <c r="H200" s="1007">
        <v>3</v>
      </c>
      <c r="I200" s="1007">
        <v>32</v>
      </c>
      <c r="J200" s="1008">
        <f t="shared" ref="J200" si="41">SUM(F200:I200)</f>
        <v>118</v>
      </c>
      <c r="K200" s="1008"/>
      <c r="L200" s="1009">
        <f t="shared" ref="L200:L202" si="42">SUM(J200:K200)</f>
        <v>118</v>
      </c>
      <c r="M200" s="1329">
        <f t="shared" si="39"/>
        <v>322</v>
      </c>
      <c r="N200" s="2901"/>
    </row>
    <row r="201" spans="1:14" s="210" customFormat="1">
      <c r="A201" s="2409"/>
      <c r="B201" s="996">
        <f t="shared" si="38"/>
        <v>323</v>
      </c>
      <c r="C201" s="218"/>
      <c r="D201" s="213" t="s">
        <v>1433</v>
      </c>
      <c r="E201" s="584"/>
      <c r="F201" s="1044">
        <f>SUM(F168:F180,F190:F200)</f>
        <v>31944</v>
      </c>
      <c r="G201" s="1046">
        <f t="shared" ref="G201:I201" si="43">SUM(G168:G180,G190:G200)</f>
        <v>4034</v>
      </c>
      <c r="H201" s="1008">
        <f t="shared" si="43"/>
        <v>25476</v>
      </c>
      <c r="I201" s="1008">
        <f t="shared" si="43"/>
        <v>208972</v>
      </c>
      <c r="J201" s="1008">
        <f>SUM(J168:J180,J190:J200)</f>
        <v>270426</v>
      </c>
      <c r="K201" s="1008"/>
      <c r="L201" s="1009">
        <f>SUM(L168:L180,L190:L200)</f>
        <v>270426</v>
      </c>
      <c r="M201" s="1329">
        <f t="shared" si="39"/>
        <v>323</v>
      </c>
      <c r="N201" s="2901"/>
    </row>
    <row r="202" spans="1:14" s="210" customFormat="1">
      <c r="A202" s="2409"/>
      <c r="B202" s="996">
        <f t="shared" si="38"/>
        <v>324</v>
      </c>
      <c r="C202" s="218"/>
      <c r="D202" s="213" t="s">
        <v>128</v>
      </c>
      <c r="E202" s="584"/>
      <c r="F202" s="1044">
        <f>SUM(F146,F166,F201)</f>
        <v>454093</v>
      </c>
      <c r="G202" s="1008">
        <f>SUM(G146,G166,G201)</f>
        <v>557743</v>
      </c>
      <c r="H202" s="1008">
        <f t="shared" ref="H202:I202" si="44">SUM(H146,H166,H201)</f>
        <v>860178</v>
      </c>
      <c r="I202" s="1008">
        <f t="shared" si="44"/>
        <v>951948</v>
      </c>
      <c r="J202" s="1008">
        <f>SUM(J146,J166,J201)</f>
        <v>2823962</v>
      </c>
      <c r="K202" s="1008"/>
      <c r="L202" s="1009">
        <f t="shared" si="42"/>
        <v>2823962</v>
      </c>
      <c r="M202" s="1329">
        <f t="shared" si="39"/>
        <v>324</v>
      </c>
      <c r="N202" s="2901"/>
    </row>
    <row r="203" spans="1:14" s="210" customFormat="1" ht="11.25" customHeight="1">
      <c r="A203" s="2409"/>
      <c r="B203" s="993"/>
      <c r="C203" s="1041"/>
      <c r="D203" s="283" t="s">
        <v>1434</v>
      </c>
      <c r="F203" s="1011"/>
      <c r="G203" s="1048"/>
      <c r="H203" s="1013"/>
      <c r="I203" s="1013"/>
      <c r="J203" s="1013">
        <v>0</v>
      </c>
      <c r="K203" s="1013"/>
      <c r="L203" s="1014">
        <v>0</v>
      </c>
      <c r="M203" s="369"/>
      <c r="N203" s="2897">
        <v>45</v>
      </c>
    </row>
    <row r="204" spans="1:14" s="210" customFormat="1">
      <c r="A204" s="2409"/>
      <c r="B204" s="993"/>
      <c r="C204" s="1041"/>
      <c r="D204" s="283" t="s">
        <v>1435</v>
      </c>
      <c r="F204" s="1011"/>
      <c r="G204" s="1013"/>
      <c r="H204" s="1013"/>
      <c r="I204" s="1013"/>
      <c r="J204" s="1013">
        <v>0</v>
      </c>
      <c r="K204" s="1013"/>
      <c r="L204" s="1014"/>
      <c r="M204" s="369"/>
      <c r="N204" s="2897"/>
    </row>
    <row r="205" spans="1:14" s="210" customFormat="1">
      <c r="A205" s="2409"/>
      <c r="B205" s="996">
        <v>401</v>
      </c>
      <c r="C205" s="218"/>
      <c r="D205" s="584"/>
      <c r="E205" s="213" t="s">
        <v>2460</v>
      </c>
      <c r="F205" s="1005">
        <v>131377</v>
      </c>
      <c r="G205" s="1007">
        <v>6694</v>
      </c>
      <c r="H205" s="1007">
        <v>18731</v>
      </c>
      <c r="I205" s="1007">
        <v>17503</v>
      </c>
      <c r="J205" s="1008">
        <f>SUM(F205:I205)</f>
        <v>174305</v>
      </c>
      <c r="K205" s="1008"/>
      <c r="L205" s="1009">
        <f>SUM(J205:K205)</f>
        <v>174305</v>
      </c>
      <c r="M205" s="1329">
        <v>401</v>
      </c>
      <c r="N205" s="2897"/>
    </row>
    <row r="206" spans="1:14" s="210" customFormat="1" ht="11.25" customHeight="1">
      <c r="A206" s="2409"/>
      <c r="B206" s="996">
        <f t="shared" ref="B206:B213" si="45">B205+1</f>
        <v>402</v>
      </c>
      <c r="C206" s="218"/>
      <c r="D206" s="584"/>
      <c r="E206" s="213" t="s">
        <v>1436</v>
      </c>
      <c r="F206" s="1005">
        <v>889598</v>
      </c>
      <c r="G206" s="1061">
        <v>0</v>
      </c>
      <c r="H206" s="1007">
        <v>97493</v>
      </c>
      <c r="I206" s="1007">
        <v>0</v>
      </c>
      <c r="J206" s="1008">
        <f t="shared" ref="J206:J213" si="46">SUM(F206:I206)</f>
        <v>987091</v>
      </c>
      <c r="K206" s="1008"/>
      <c r="L206" s="1009">
        <f t="shared" ref="L206:L216" si="47">SUM(J206:K206)</f>
        <v>987091</v>
      </c>
      <c r="M206" s="1329">
        <f t="shared" ref="M206:M213" si="48">M205+1</f>
        <v>402</v>
      </c>
      <c r="N206" s="2897"/>
    </row>
    <row r="207" spans="1:14" s="210" customFormat="1">
      <c r="A207" s="2409"/>
      <c r="B207" s="996">
        <f t="shared" si="45"/>
        <v>403</v>
      </c>
      <c r="C207" s="218"/>
      <c r="D207" s="584"/>
      <c r="E207" s="213" t="s">
        <v>1437</v>
      </c>
      <c r="F207" s="1005">
        <v>797314</v>
      </c>
      <c r="G207" s="1061">
        <v>0</v>
      </c>
      <c r="H207" s="1007">
        <v>102254</v>
      </c>
      <c r="I207" s="1007">
        <v>0</v>
      </c>
      <c r="J207" s="1008">
        <f t="shared" si="46"/>
        <v>899568</v>
      </c>
      <c r="K207" s="1008"/>
      <c r="L207" s="1009">
        <f t="shared" si="47"/>
        <v>899568</v>
      </c>
      <c r="M207" s="1329">
        <f t="shared" si="48"/>
        <v>403</v>
      </c>
      <c r="N207" s="2897"/>
    </row>
    <row r="208" spans="1:14" s="210" customFormat="1">
      <c r="A208" s="2409"/>
      <c r="B208" s="996">
        <f t="shared" si="45"/>
        <v>404</v>
      </c>
      <c r="C208" s="218"/>
      <c r="D208" s="584"/>
      <c r="E208" s="213" t="s">
        <v>1438</v>
      </c>
      <c r="F208" s="1005">
        <v>81445</v>
      </c>
      <c r="G208" s="1061">
        <v>0</v>
      </c>
      <c r="H208" s="1007">
        <v>-560</v>
      </c>
      <c r="I208" s="1007">
        <v>0</v>
      </c>
      <c r="J208" s="1008">
        <f t="shared" si="46"/>
        <v>80885</v>
      </c>
      <c r="K208" s="1008"/>
      <c r="L208" s="1009">
        <f t="shared" si="47"/>
        <v>80885</v>
      </c>
      <c r="M208" s="1329">
        <f t="shared" si="48"/>
        <v>404</v>
      </c>
      <c r="N208" s="2897"/>
    </row>
    <row r="209" spans="1:14" s="210" customFormat="1">
      <c r="A209" s="2409"/>
      <c r="B209" s="996">
        <f t="shared" si="45"/>
        <v>405</v>
      </c>
      <c r="C209" s="218"/>
      <c r="D209" s="584"/>
      <c r="E209" s="213" t="s">
        <v>1439</v>
      </c>
      <c r="F209" s="1005">
        <v>0</v>
      </c>
      <c r="G209" s="1061">
        <v>0</v>
      </c>
      <c r="H209" s="1007">
        <v>6073</v>
      </c>
      <c r="I209" s="1007">
        <v>0</v>
      </c>
      <c r="J209" s="1008">
        <f t="shared" si="46"/>
        <v>6073</v>
      </c>
      <c r="K209" s="1008"/>
      <c r="L209" s="1009">
        <f t="shared" si="47"/>
        <v>6073</v>
      </c>
      <c r="M209" s="1329">
        <f t="shared" si="48"/>
        <v>405</v>
      </c>
      <c r="N209" s="2897"/>
    </row>
    <row r="210" spans="1:14" s="210" customFormat="1">
      <c r="A210" s="2409"/>
      <c r="B210" s="996">
        <f t="shared" si="45"/>
        <v>406</v>
      </c>
      <c r="C210" s="218"/>
      <c r="D210" s="584"/>
      <c r="E210" s="213" t="s">
        <v>1440</v>
      </c>
      <c r="F210" s="1005">
        <v>6275</v>
      </c>
      <c r="G210" s="1061">
        <v>0</v>
      </c>
      <c r="H210" s="1007">
        <v>0</v>
      </c>
      <c r="I210" s="1007">
        <v>0</v>
      </c>
      <c r="J210" s="1008">
        <f t="shared" si="46"/>
        <v>6275</v>
      </c>
      <c r="K210" s="1008"/>
      <c r="L210" s="1009">
        <f t="shared" si="47"/>
        <v>6275</v>
      </c>
      <c r="M210" s="1329">
        <f t="shared" si="48"/>
        <v>406</v>
      </c>
      <c r="N210" s="2897"/>
    </row>
    <row r="211" spans="1:14" s="210" customFormat="1">
      <c r="A211" s="2409"/>
      <c r="B211" s="996">
        <f t="shared" si="45"/>
        <v>407</v>
      </c>
      <c r="C211" s="218"/>
      <c r="D211" s="584"/>
      <c r="E211" s="213" t="s">
        <v>1441</v>
      </c>
      <c r="F211" s="1005">
        <v>0</v>
      </c>
      <c r="G211" s="1061">
        <v>0</v>
      </c>
      <c r="H211" s="1007">
        <v>10120</v>
      </c>
      <c r="I211" s="1007">
        <v>0</v>
      </c>
      <c r="J211" s="1008">
        <f t="shared" si="46"/>
        <v>10120</v>
      </c>
      <c r="K211" s="1008"/>
      <c r="L211" s="1009">
        <f t="shared" si="47"/>
        <v>10120</v>
      </c>
      <c r="M211" s="1329">
        <f t="shared" si="48"/>
        <v>407</v>
      </c>
      <c r="N211" s="2897"/>
    </row>
    <row r="212" spans="1:14" s="210" customFormat="1">
      <c r="A212" s="2409"/>
      <c r="B212" s="996">
        <f t="shared" si="45"/>
        <v>408</v>
      </c>
      <c r="C212" s="218"/>
      <c r="D212" s="584"/>
      <c r="E212" s="213" t="s">
        <v>1442</v>
      </c>
      <c r="F212" s="1005">
        <v>66430</v>
      </c>
      <c r="G212" s="1061">
        <v>0</v>
      </c>
      <c r="H212" s="1007">
        <v>0</v>
      </c>
      <c r="I212" s="1007">
        <v>0</v>
      </c>
      <c r="J212" s="1008">
        <f t="shared" si="46"/>
        <v>66430</v>
      </c>
      <c r="K212" s="1008"/>
      <c r="L212" s="1009">
        <f t="shared" si="47"/>
        <v>66430</v>
      </c>
      <c r="M212" s="1329">
        <f t="shared" si="48"/>
        <v>408</v>
      </c>
      <c r="N212" s="2897"/>
    </row>
    <row r="213" spans="1:14" s="210" customFormat="1">
      <c r="A213" s="2409"/>
      <c r="B213" s="1034">
        <f t="shared" si="45"/>
        <v>409</v>
      </c>
      <c r="C213" s="1062"/>
      <c r="D213" s="284"/>
      <c r="E213" s="361" t="s">
        <v>1443</v>
      </c>
      <c r="F213" s="1005">
        <v>0</v>
      </c>
      <c r="G213" s="1061">
        <v>2999050</v>
      </c>
      <c r="H213" s="1015">
        <v>0</v>
      </c>
      <c r="I213" s="1015">
        <v>0</v>
      </c>
      <c r="J213" s="1008">
        <f t="shared" si="46"/>
        <v>2999050</v>
      </c>
      <c r="K213" s="1063"/>
      <c r="L213" s="1009">
        <f t="shared" si="47"/>
        <v>2999050</v>
      </c>
      <c r="M213" s="362">
        <f t="shared" si="48"/>
        <v>409</v>
      </c>
      <c r="N213" s="2897"/>
    </row>
    <row r="214" spans="1:14" s="210" customFormat="1" ht="20.25" customHeight="1">
      <c r="A214" s="2409"/>
      <c r="B214" s="362">
        <v>410</v>
      </c>
      <c r="C214" s="1064"/>
      <c r="D214" s="284"/>
      <c r="E214" s="1065" t="s">
        <v>3038</v>
      </c>
      <c r="F214" s="1005">
        <v>0</v>
      </c>
      <c r="G214" s="1007">
        <v>0</v>
      </c>
      <c r="H214" s="1007">
        <v>0</v>
      </c>
      <c r="I214" s="1007">
        <v>0</v>
      </c>
      <c r="J214" s="363">
        <f t="shared" ref="J214:J222" si="49">SUM(F214:I214)</f>
        <v>0</v>
      </c>
      <c r="K214" s="1015"/>
      <c r="L214" s="1066">
        <f t="shared" si="47"/>
        <v>0</v>
      </c>
      <c r="M214" s="362">
        <v>410</v>
      </c>
      <c r="N214" s="2897"/>
    </row>
    <row r="215" spans="1:14" s="210" customFormat="1">
      <c r="A215" s="2409"/>
      <c r="B215" s="996">
        <v>411</v>
      </c>
      <c r="C215" s="218"/>
      <c r="D215" s="584"/>
      <c r="E215" s="213" t="s">
        <v>1444</v>
      </c>
      <c r="F215" s="2719">
        <v>71812</v>
      </c>
      <c r="G215" s="1007">
        <v>19</v>
      </c>
      <c r="H215" s="1007">
        <v>-9619</v>
      </c>
      <c r="I215" s="1007">
        <v>0</v>
      </c>
      <c r="J215" s="1008">
        <f t="shared" si="49"/>
        <v>62212</v>
      </c>
      <c r="K215" s="1008"/>
      <c r="L215" s="1009">
        <f>SUM(J215:K215)</f>
        <v>62212</v>
      </c>
      <c r="M215" s="1329">
        <v>411</v>
      </c>
      <c r="N215" s="2897"/>
    </row>
    <row r="216" spans="1:14" s="210" customFormat="1">
      <c r="A216" s="2897"/>
      <c r="B216" s="996">
        <f t="shared" ref="B216:B223" si="50">B215+1</f>
        <v>412</v>
      </c>
      <c r="C216" s="218"/>
      <c r="D216" s="584"/>
      <c r="E216" s="213" t="s">
        <v>1445</v>
      </c>
      <c r="F216" s="1051" t="s">
        <v>717</v>
      </c>
      <c r="G216" s="1052" t="s">
        <v>717</v>
      </c>
      <c r="H216" s="1016" t="s">
        <v>717</v>
      </c>
      <c r="I216" s="1007">
        <v>0</v>
      </c>
      <c r="J216" s="1008">
        <f t="shared" si="49"/>
        <v>0</v>
      </c>
      <c r="K216" s="1008"/>
      <c r="L216" s="1009">
        <f t="shared" si="47"/>
        <v>0</v>
      </c>
      <c r="M216" s="1329">
        <f t="shared" ref="M216:M223" si="51">M215+1</f>
        <v>412</v>
      </c>
      <c r="N216" s="2897"/>
    </row>
    <row r="217" spans="1:14" s="210" customFormat="1">
      <c r="A217" s="2897"/>
      <c r="B217" s="996">
        <f t="shared" si="50"/>
        <v>413</v>
      </c>
      <c r="C217" s="218"/>
      <c r="D217" s="584"/>
      <c r="E217" s="213" t="s">
        <v>1446</v>
      </c>
      <c r="F217" s="1051">
        <v>0</v>
      </c>
      <c r="G217" s="2610">
        <v>0</v>
      </c>
      <c r="H217" s="1007">
        <v>84726</v>
      </c>
      <c r="I217" s="1007">
        <v>0</v>
      </c>
      <c r="J217" s="1008">
        <f t="shared" si="49"/>
        <v>84726</v>
      </c>
      <c r="K217" s="1008"/>
      <c r="L217" s="1009">
        <f t="shared" ref="L217:L222" si="52">SUM(J217:K217)</f>
        <v>84726</v>
      </c>
      <c r="M217" s="1329">
        <f t="shared" si="51"/>
        <v>413</v>
      </c>
      <c r="N217" s="2897"/>
    </row>
    <row r="218" spans="1:14" s="210" customFormat="1">
      <c r="A218" s="2897"/>
      <c r="B218" s="996">
        <f t="shared" si="50"/>
        <v>414</v>
      </c>
      <c r="C218" s="218"/>
      <c r="D218" s="584"/>
      <c r="E218" s="213" t="s">
        <v>2464</v>
      </c>
      <c r="F218" s="1051" t="s">
        <v>717</v>
      </c>
      <c r="G218" s="1052" t="s">
        <v>717</v>
      </c>
      <c r="H218" s="1016" t="s">
        <v>717</v>
      </c>
      <c r="I218" s="1007">
        <v>685376</v>
      </c>
      <c r="J218" s="1008">
        <f t="shared" si="49"/>
        <v>685376</v>
      </c>
      <c r="K218" s="1008"/>
      <c r="L218" s="1009">
        <f t="shared" si="52"/>
        <v>685376</v>
      </c>
      <c r="M218" s="1329">
        <f t="shared" si="51"/>
        <v>414</v>
      </c>
      <c r="N218" s="2897"/>
    </row>
    <row r="219" spans="1:14" s="210" customFormat="1">
      <c r="A219" s="2897"/>
      <c r="B219" s="996">
        <f t="shared" si="50"/>
        <v>415</v>
      </c>
      <c r="C219" s="218"/>
      <c r="D219" s="584"/>
      <c r="E219" s="213" t="s">
        <v>2465</v>
      </c>
      <c r="F219" s="1051" t="s">
        <v>717</v>
      </c>
      <c r="G219" s="1052" t="s">
        <v>717</v>
      </c>
      <c r="H219" s="1016" t="s">
        <v>717</v>
      </c>
      <c r="I219" s="1007">
        <v>63124</v>
      </c>
      <c r="J219" s="1008">
        <f t="shared" si="49"/>
        <v>63124</v>
      </c>
      <c r="K219" s="1008"/>
      <c r="L219" s="1009">
        <f t="shared" si="52"/>
        <v>63124</v>
      </c>
      <c r="M219" s="1329">
        <f t="shared" si="51"/>
        <v>415</v>
      </c>
      <c r="N219" s="2897"/>
    </row>
    <row r="220" spans="1:14" s="210" customFormat="1">
      <c r="A220" s="2897"/>
      <c r="B220" s="996">
        <f t="shared" si="50"/>
        <v>416</v>
      </c>
      <c r="C220" s="218"/>
      <c r="D220" s="584"/>
      <c r="E220" s="213" t="s">
        <v>2472</v>
      </c>
      <c r="F220" s="1051" t="s">
        <v>717</v>
      </c>
      <c r="G220" s="1052" t="s">
        <v>717</v>
      </c>
      <c r="H220" s="1007">
        <v>1842</v>
      </c>
      <c r="I220" s="1016" t="s">
        <v>717</v>
      </c>
      <c r="J220" s="1008">
        <f t="shared" si="49"/>
        <v>1842</v>
      </c>
      <c r="K220" s="1008"/>
      <c r="L220" s="1009">
        <f t="shared" si="52"/>
        <v>1842</v>
      </c>
      <c r="M220" s="1329">
        <f t="shared" si="51"/>
        <v>416</v>
      </c>
      <c r="N220" s="2897"/>
    </row>
    <row r="221" spans="1:14" s="210" customFormat="1">
      <c r="A221" s="2897"/>
      <c r="B221" s="996">
        <f t="shared" si="50"/>
        <v>417</v>
      </c>
      <c r="C221" s="218"/>
      <c r="D221" s="584"/>
      <c r="E221" s="213" t="s">
        <v>2473</v>
      </c>
      <c r="F221" s="1051" t="s">
        <v>717</v>
      </c>
      <c r="G221" s="1052" t="s">
        <v>717</v>
      </c>
      <c r="H221" s="1007">
        <v>-2201</v>
      </c>
      <c r="I221" s="1016" t="s">
        <v>717</v>
      </c>
      <c r="J221" s="1008">
        <f t="shared" si="49"/>
        <v>-2201</v>
      </c>
      <c r="K221" s="1008"/>
      <c r="L221" s="1009">
        <f t="shared" si="52"/>
        <v>-2201</v>
      </c>
      <c r="M221" s="1329">
        <f t="shared" si="51"/>
        <v>417</v>
      </c>
      <c r="N221" s="2897"/>
    </row>
    <row r="222" spans="1:14" s="210" customFormat="1">
      <c r="A222" s="2897"/>
      <c r="B222" s="996">
        <f t="shared" si="50"/>
        <v>418</v>
      </c>
      <c r="C222" s="1067"/>
      <c r="D222" s="584"/>
      <c r="E222" s="213" t="s">
        <v>536</v>
      </c>
      <c r="F222" s="2611">
        <v>1959</v>
      </c>
      <c r="G222" s="2612">
        <v>1461</v>
      </c>
      <c r="H222" s="2613">
        <v>487279</v>
      </c>
      <c r="I222" s="2613">
        <v>-4613</v>
      </c>
      <c r="J222" s="1008">
        <f t="shared" si="49"/>
        <v>486086</v>
      </c>
      <c r="K222" s="2614"/>
      <c r="L222" s="1009">
        <f t="shared" si="52"/>
        <v>486086</v>
      </c>
      <c r="M222" s="1329">
        <f t="shared" si="51"/>
        <v>418</v>
      </c>
      <c r="N222" s="2897"/>
    </row>
    <row r="223" spans="1:14" s="210" customFormat="1">
      <c r="A223" s="2897"/>
      <c r="B223" s="996">
        <f t="shared" si="50"/>
        <v>419</v>
      </c>
      <c r="C223" s="218"/>
      <c r="D223" s="213" t="s">
        <v>1447</v>
      </c>
      <c r="E223" s="584"/>
      <c r="F223" s="1044">
        <f>SUM(F205:F222)</f>
        <v>2046210</v>
      </c>
      <c r="G223" s="1046">
        <f t="shared" ref="G223:I223" si="53">SUM(G205:G222)</f>
        <v>3007224</v>
      </c>
      <c r="H223" s="1008">
        <f t="shared" si="53"/>
        <v>796138</v>
      </c>
      <c r="I223" s="1008">
        <f t="shared" si="53"/>
        <v>761390</v>
      </c>
      <c r="J223" s="1008">
        <f>SUM(J205:J222)</f>
        <v>6610962</v>
      </c>
      <c r="K223" s="1008"/>
      <c r="L223" s="1009">
        <f>SUM(L205:L222)</f>
        <v>6610962</v>
      </c>
      <c r="M223" s="1329">
        <f t="shared" si="51"/>
        <v>419</v>
      </c>
      <c r="N223" s="2897"/>
    </row>
    <row r="224" spans="1:14" s="210" customFormat="1">
      <c r="A224" s="2897"/>
      <c r="B224" s="993"/>
      <c r="C224" s="1041"/>
      <c r="D224" s="283" t="s">
        <v>1448</v>
      </c>
      <c r="F224" s="1011"/>
      <c r="G224" s="1013"/>
      <c r="H224" s="1013"/>
      <c r="I224" s="1013"/>
      <c r="J224" s="1013"/>
      <c r="K224" s="1013"/>
      <c r="L224" s="1014"/>
      <c r="M224" s="369"/>
      <c r="N224" s="2897"/>
    </row>
    <row r="225" spans="1:14" s="210" customFormat="1">
      <c r="A225" s="2897"/>
      <c r="B225" s="996">
        <v>420</v>
      </c>
      <c r="C225" s="218"/>
      <c r="D225" s="584"/>
      <c r="E225" s="213" t="s">
        <v>2460</v>
      </c>
      <c r="F225" s="2719">
        <v>13051</v>
      </c>
      <c r="G225" s="1008">
        <v>588</v>
      </c>
      <c r="H225" s="1008">
        <v>2879</v>
      </c>
      <c r="I225" s="1008">
        <v>1336</v>
      </c>
      <c r="J225" s="1008">
        <f>SUM(F225:I225)</f>
        <v>17854</v>
      </c>
      <c r="K225" s="1008"/>
      <c r="L225" s="1009">
        <f>SUM(J225:K225)</f>
        <v>17854</v>
      </c>
      <c r="M225" s="1329">
        <v>420</v>
      </c>
      <c r="N225" s="2897"/>
    </row>
    <row r="226" spans="1:14" s="210" customFormat="1" ht="12" thickBot="1">
      <c r="A226" s="2898"/>
      <c r="B226" s="996">
        <f>B225+1</f>
        <v>421</v>
      </c>
      <c r="C226" s="218"/>
      <c r="D226" s="584"/>
      <c r="E226" s="213" t="s">
        <v>1449</v>
      </c>
      <c r="F226" s="1020">
        <v>356399</v>
      </c>
      <c r="G226" s="1037">
        <v>42</v>
      </c>
      <c r="H226" s="1037">
        <v>73292</v>
      </c>
      <c r="I226" s="1037">
        <v>0</v>
      </c>
      <c r="J226" s="1037">
        <f>SUM(F226:I226)</f>
        <v>429733</v>
      </c>
      <c r="K226" s="1036"/>
      <c r="L226" s="1038">
        <f>SUM(J226:K226)</f>
        <v>429733</v>
      </c>
      <c r="M226" s="1329">
        <f>M225+1</f>
        <v>421</v>
      </c>
      <c r="N226" s="2898"/>
    </row>
    <row r="227" spans="1:14" s="210" customFormat="1" ht="11.25" hidden="1" customHeight="1">
      <c r="A227" s="997"/>
      <c r="B227" s="369"/>
      <c r="C227" s="283"/>
      <c r="E227" s="283"/>
      <c r="F227" s="1025"/>
      <c r="G227" s="1025"/>
      <c r="H227" s="1025"/>
      <c r="I227" s="1025"/>
      <c r="J227" s="1025"/>
      <c r="K227" s="1039"/>
      <c r="L227" s="1040"/>
      <c r="M227" s="369"/>
      <c r="N227" s="1026"/>
    </row>
    <row r="228" spans="1:14" s="210" customFormat="1" ht="11.25" customHeight="1">
      <c r="A228" s="2895"/>
      <c r="B228" s="2210" t="s">
        <v>2408</v>
      </c>
      <c r="C228" s="989"/>
      <c r="D228" s="989"/>
      <c r="E228" s="989"/>
      <c r="F228" s="1027"/>
      <c r="G228" s="1027"/>
      <c r="H228" s="1027"/>
      <c r="I228" s="1027"/>
      <c r="J228" s="1027"/>
      <c r="K228" s="1027"/>
      <c r="L228" s="1027"/>
      <c r="M228" s="989"/>
      <c r="N228" s="2895">
        <v>46</v>
      </c>
    </row>
    <row r="229" spans="1:14" s="210" customFormat="1">
      <c r="A229" s="2896"/>
      <c r="B229" s="618" t="s">
        <v>351</v>
      </c>
      <c r="C229" s="618"/>
      <c r="D229" s="618"/>
      <c r="E229" s="618"/>
      <c r="F229" s="371"/>
      <c r="G229" s="371"/>
      <c r="H229" s="371"/>
      <c r="I229" s="371"/>
      <c r="J229" s="371"/>
      <c r="K229" s="371"/>
      <c r="L229" s="371"/>
      <c r="M229" s="618"/>
      <c r="N229" s="2896"/>
    </row>
    <row r="230" spans="1:14" s="210" customFormat="1" ht="95.25" customHeight="1">
      <c r="A230" s="2896"/>
      <c r="B230" s="361"/>
      <c r="C230" s="361"/>
      <c r="D230" s="361"/>
      <c r="E230" s="361"/>
      <c r="F230" s="361"/>
      <c r="G230" s="361"/>
      <c r="H230" s="361"/>
      <c r="I230" s="361"/>
      <c r="J230" s="361"/>
      <c r="K230" s="361"/>
      <c r="L230" s="361"/>
      <c r="M230" s="361"/>
      <c r="N230" s="2896"/>
    </row>
    <row r="231" spans="1:14" s="210" customFormat="1">
      <c r="A231" s="2896"/>
      <c r="B231" s="993"/>
      <c r="C231" s="216"/>
      <c r="D231" s="387"/>
      <c r="E231" s="993"/>
      <c r="F231" s="216"/>
      <c r="G231" s="216"/>
      <c r="H231" s="216"/>
      <c r="I231" s="216"/>
      <c r="J231" s="216"/>
      <c r="K231" s="216"/>
      <c r="L231" s="216"/>
      <c r="M231" s="387"/>
      <c r="N231" s="2896"/>
    </row>
    <row r="232" spans="1:14" s="210" customFormat="1" ht="11.25" customHeight="1">
      <c r="A232" s="2896"/>
      <c r="B232" s="993"/>
      <c r="C232" s="216"/>
      <c r="D232" s="387"/>
      <c r="E232" s="993"/>
      <c r="F232" s="216"/>
      <c r="G232" s="216" t="s">
        <v>1380</v>
      </c>
      <c r="H232" s="216"/>
      <c r="I232" s="216"/>
      <c r="J232" s="216" t="s">
        <v>1381</v>
      </c>
      <c r="K232" s="216"/>
      <c r="L232" s="216"/>
      <c r="M232" s="387"/>
      <c r="N232" s="2896"/>
    </row>
    <row r="233" spans="1:14" s="210" customFormat="1">
      <c r="A233" s="2896"/>
      <c r="B233" s="993" t="s">
        <v>328</v>
      </c>
      <c r="C233" s="216" t="s">
        <v>352</v>
      </c>
      <c r="D233" s="387"/>
      <c r="E233" s="993" t="s">
        <v>1382</v>
      </c>
      <c r="F233" s="216" t="s">
        <v>1383</v>
      </c>
      <c r="G233" s="216" t="s">
        <v>1384</v>
      </c>
      <c r="H233" s="216" t="s">
        <v>1385</v>
      </c>
      <c r="I233" s="216" t="s">
        <v>1386</v>
      </c>
      <c r="J233" s="216" t="s">
        <v>1387</v>
      </c>
      <c r="K233" s="216" t="s">
        <v>1388</v>
      </c>
      <c r="L233" s="216" t="s">
        <v>1381</v>
      </c>
      <c r="M233" s="387" t="s">
        <v>328</v>
      </c>
      <c r="N233" s="2896"/>
    </row>
    <row r="234" spans="1:14" s="210" customFormat="1">
      <c r="A234" s="2896"/>
      <c r="B234" s="993" t="s">
        <v>333</v>
      </c>
      <c r="C234" s="216" t="s">
        <v>355</v>
      </c>
      <c r="D234" s="387"/>
      <c r="E234" s="993"/>
      <c r="F234" s="216" t="s">
        <v>1389</v>
      </c>
      <c r="G234" s="216" t="s">
        <v>1390</v>
      </c>
      <c r="H234" s="216" t="s">
        <v>1391</v>
      </c>
      <c r="I234" s="216"/>
      <c r="J234" s="216" t="s">
        <v>1392</v>
      </c>
      <c r="K234" s="216"/>
      <c r="L234" s="216"/>
      <c r="M234" s="387" t="s">
        <v>333</v>
      </c>
      <c r="N234" s="2896"/>
    </row>
    <row r="235" spans="1:14" s="210" customFormat="1" ht="12" thickBot="1">
      <c r="A235" s="2896"/>
      <c r="B235" s="1031"/>
      <c r="C235" s="218"/>
      <c r="D235" s="212"/>
      <c r="E235" s="996" t="s">
        <v>338</v>
      </c>
      <c r="F235" s="216" t="s">
        <v>339</v>
      </c>
      <c r="G235" s="216" t="s">
        <v>340</v>
      </c>
      <c r="H235" s="216" t="s">
        <v>341</v>
      </c>
      <c r="I235" s="216" t="s">
        <v>342</v>
      </c>
      <c r="J235" s="216" t="s">
        <v>343</v>
      </c>
      <c r="K235" s="216" t="s">
        <v>201</v>
      </c>
      <c r="L235" s="216" t="s">
        <v>202</v>
      </c>
      <c r="M235" s="212"/>
      <c r="N235" s="2896"/>
    </row>
    <row r="236" spans="1:14" s="210" customFormat="1">
      <c r="A236" s="2896"/>
      <c r="B236" s="993"/>
      <c r="C236" s="214"/>
      <c r="D236" s="211" t="s">
        <v>1450</v>
      </c>
      <c r="E236" s="283"/>
      <c r="F236" s="999"/>
      <c r="G236" s="1000"/>
      <c r="H236" s="1000"/>
      <c r="I236" s="1000"/>
      <c r="J236" s="1000"/>
      <c r="K236" s="1000"/>
      <c r="L236" s="1001"/>
      <c r="M236" s="283"/>
      <c r="N236" s="2896"/>
    </row>
    <row r="237" spans="1:14" s="210" customFormat="1">
      <c r="A237" s="2896"/>
      <c r="B237" s="996">
        <v>422</v>
      </c>
      <c r="C237" s="1067"/>
      <c r="D237" s="584"/>
      <c r="E237" s="213" t="s">
        <v>1451</v>
      </c>
      <c r="F237" s="2719">
        <v>67882</v>
      </c>
      <c r="G237" s="1008">
        <v>0</v>
      </c>
      <c r="H237" s="1008">
        <v>1180</v>
      </c>
      <c r="I237" s="1008">
        <v>0</v>
      </c>
      <c r="J237" s="1008">
        <f t="shared" ref="J237:J242" si="54">SUM(F237:I237)</f>
        <v>69062</v>
      </c>
      <c r="K237" s="1008"/>
      <c r="L237" s="1009">
        <f>SUM(J237:K237)</f>
        <v>69062</v>
      </c>
      <c r="M237" s="1329">
        <v>422</v>
      </c>
      <c r="N237" s="2896"/>
    </row>
    <row r="238" spans="1:14" s="210" customFormat="1">
      <c r="A238" s="2896"/>
      <c r="B238" s="996">
        <f>B237+1</f>
        <v>423</v>
      </c>
      <c r="C238" s="1067"/>
      <c r="D238" s="584"/>
      <c r="E238" s="213" t="s">
        <v>1452</v>
      </c>
      <c r="F238" s="2719">
        <v>-300</v>
      </c>
      <c r="G238" s="1008">
        <v>53</v>
      </c>
      <c r="H238" s="1008">
        <v>1011</v>
      </c>
      <c r="I238" s="1008">
        <v>0</v>
      </c>
      <c r="J238" s="1008">
        <f t="shared" si="54"/>
        <v>764</v>
      </c>
      <c r="K238" s="1008"/>
      <c r="L238" s="1009">
        <f t="shared" ref="L238:L244" si="55">SUM(J238:K238)</f>
        <v>764</v>
      </c>
      <c r="M238" s="1329">
        <f>M237+1</f>
        <v>423</v>
      </c>
      <c r="N238" s="2896"/>
    </row>
    <row r="239" spans="1:14" s="210" customFormat="1">
      <c r="A239" s="2409"/>
      <c r="B239" s="996">
        <f>B238+1</f>
        <v>424</v>
      </c>
      <c r="C239" s="1067"/>
      <c r="D239" s="584"/>
      <c r="E239" s="213" t="s">
        <v>1453</v>
      </c>
      <c r="F239" s="1005">
        <v>0</v>
      </c>
      <c r="G239" s="1008">
        <v>0</v>
      </c>
      <c r="H239" s="1008">
        <v>360</v>
      </c>
      <c r="I239" s="1008">
        <v>0</v>
      </c>
      <c r="J239" s="1008">
        <f t="shared" si="54"/>
        <v>360</v>
      </c>
      <c r="K239" s="1008"/>
      <c r="L239" s="1009">
        <f t="shared" si="55"/>
        <v>360</v>
      </c>
      <c r="M239" s="1329">
        <f>M238+1</f>
        <v>424</v>
      </c>
      <c r="N239" s="2896"/>
    </row>
    <row r="240" spans="1:14" s="210" customFormat="1">
      <c r="A240" s="2409"/>
      <c r="B240" s="996">
        <f>B239+1</f>
        <v>425</v>
      </c>
      <c r="C240" s="218"/>
      <c r="D240" s="584"/>
      <c r="E240" s="213" t="s">
        <v>1443</v>
      </c>
      <c r="F240" s="1005">
        <v>0</v>
      </c>
      <c r="G240" s="1008">
        <v>112753</v>
      </c>
      <c r="H240" s="1008">
        <v>0</v>
      </c>
      <c r="I240" s="1008">
        <v>0</v>
      </c>
      <c r="J240" s="1008">
        <f t="shared" si="54"/>
        <v>112753</v>
      </c>
      <c r="K240" s="1008"/>
      <c r="L240" s="1009">
        <f t="shared" si="55"/>
        <v>112753</v>
      </c>
      <c r="M240" s="1329">
        <f>M239+1</f>
        <v>425</v>
      </c>
      <c r="N240" s="2896"/>
    </row>
    <row r="241" spans="1:14" s="210" customFormat="1" ht="21" customHeight="1">
      <c r="A241" s="2409"/>
      <c r="B241" s="996">
        <v>426</v>
      </c>
      <c r="C241" s="218"/>
      <c r="D241" s="584"/>
      <c r="E241" s="1068" t="s">
        <v>3039</v>
      </c>
      <c r="F241" s="1005">
        <v>0</v>
      </c>
      <c r="G241" s="1008">
        <v>0</v>
      </c>
      <c r="H241" s="1008">
        <v>0</v>
      </c>
      <c r="I241" s="1008">
        <v>0</v>
      </c>
      <c r="J241" s="1008">
        <f t="shared" si="54"/>
        <v>0</v>
      </c>
      <c r="K241" s="1008"/>
      <c r="L241" s="1009">
        <f t="shared" si="55"/>
        <v>0</v>
      </c>
      <c r="M241" s="1329">
        <v>426</v>
      </c>
      <c r="N241" s="2896"/>
    </row>
    <row r="242" spans="1:14" s="210" customFormat="1">
      <c r="A242" s="2409"/>
      <c r="B242" s="996">
        <v>427</v>
      </c>
      <c r="C242" s="218"/>
      <c r="D242" s="584"/>
      <c r="E242" s="213" t="s">
        <v>1444</v>
      </c>
      <c r="F242" s="2719">
        <v>6478</v>
      </c>
      <c r="G242" s="1008">
        <v>0</v>
      </c>
      <c r="H242" s="1008">
        <v>0</v>
      </c>
      <c r="I242" s="1008">
        <v>0</v>
      </c>
      <c r="J242" s="1008">
        <f t="shared" si="54"/>
        <v>6478</v>
      </c>
      <c r="K242" s="1008"/>
      <c r="L242" s="1009">
        <f>SUM(J242:K242)</f>
        <v>6478</v>
      </c>
      <c r="M242" s="1329">
        <v>427</v>
      </c>
      <c r="N242" s="2896"/>
    </row>
    <row r="243" spans="1:14" s="210" customFormat="1">
      <c r="A243" s="2409"/>
      <c r="B243" s="996">
        <f t="shared" ref="B243:B250" si="56">B242+1</f>
        <v>428</v>
      </c>
      <c r="C243" s="218"/>
      <c r="D243" s="584"/>
      <c r="E243" s="213" t="s">
        <v>1445</v>
      </c>
      <c r="F243" s="2720" t="s">
        <v>717</v>
      </c>
      <c r="G243" s="1016" t="s">
        <v>717</v>
      </c>
      <c r="H243" s="1016" t="s">
        <v>717</v>
      </c>
      <c r="I243" s="1008">
        <v>0</v>
      </c>
      <c r="J243" s="1008">
        <f t="shared" ref="J243:J244" si="57">SUM(F243:I243)</f>
        <v>0</v>
      </c>
      <c r="K243" s="1008"/>
      <c r="L243" s="1009">
        <f t="shared" si="55"/>
        <v>0</v>
      </c>
      <c r="M243" s="1329">
        <f t="shared" ref="M243:M250" si="58">M242+1</f>
        <v>428</v>
      </c>
      <c r="N243" s="2409"/>
    </row>
    <row r="244" spans="1:14" s="210" customFormat="1">
      <c r="A244" s="2409"/>
      <c r="B244" s="996">
        <f t="shared" si="56"/>
        <v>429</v>
      </c>
      <c r="C244" s="218"/>
      <c r="D244" s="584"/>
      <c r="E244" s="213" t="s">
        <v>1446</v>
      </c>
      <c r="F244" s="1005">
        <v>0</v>
      </c>
      <c r="G244" s="1016">
        <v>0</v>
      </c>
      <c r="H244" s="1016">
        <v>0</v>
      </c>
      <c r="I244" s="1008">
        <v>0</v>
      </c>
      <c r="J244" s="1008">
        <f t="shared" si="57"/>
        <v>0</v>
      </c>
      <c r="K244" s="1008"/>
      <c r="L244" s="1009">
        <f t="shared" si="55"/>
        <v>0</v>
      </c>
      <c r="M244" s="1329">
        <f t="shared" si="58"/>
        <v>429</v>
      </c>
      <c r="N244" s="2409"/>
    </row>
    <row r="245" spans="1:14" s="210" customFormat="1">
      <c r="A245" s="2409"/>
      <c r="B245" s="996">
        <f t="shared" si="56"/>
        <v>430</v>
      </c>
      <c r="C245" s="218"/>
      <c r="D245" s="584"/>
      <c r="E245" s="213" t="s">
        <v>2464</v>
      </c>
      <c r="F245" s="2720" t="s">
        <v>717</v>
      </c>
      <c r="G245" s="1016" t="s">
        <v>717</v>
      </c>
      <c r="H245" s="1016" t="s">
        <v>717</v>
      </c>
      <c r="I245" s="1008">
        <v>158930</v>
      </c>
      <c r="J245" s="1008">
        <f t="shared" ref="J245:J247" si="59">SUM(F245:I245)</f>
        <v>158930</v>
      </c>
      <c r="K245" s="1008"/>
      <c r="L245" s="1009">
        <f t="shared" ref="L245:L248" si="60">SUM(J245:K245)</f>
        <v>158930</v>
      </c>
      <c r="M245" s="1329">
        <f t="shared" si="58"/>
        <v>430</v>
      </c>
      <c r="N245" s="2409"/>
    </row>
    <row r="246" spans="1:14" s="210" customFormat="1">
      <c r="A246" s="2409"/>
      <c r="B246" s="996">
        <f t="shared" si="56"/>
        <v>431</v>
      </c>
      <c r="C246" s="218"/>
      <c r="D246" s="584"/>
      <c r="E246" s="213" t="s">
        <v>2465</v>
      </c>
      <c r="F246" s="2720" t="s">
        <v>717</v>
      </c>
      <c r="G246" s="1016" t="s">
        <v>717</v>
      </c>
      <c r="H246" s="1016" t="s">
        <v>717</v>
      </c>
      <c r="I246" s="1008">
        <v>13653</v>
      </c>
      <c r="J246" s="1008">
        <f t="shared" si="59"/>
        <v>13653</v>
      </c>
      <c r="K246" s="1008"/>
      <c r="L246" s="1009">
        <f t="shared" si="60"/>
        <v>13653</v>
      </c>
      <c r="M246" s="1329">
        <f t="shared" si="58"/>
        <v>431</v>
      </c>
      <c r="N246" s="2409"/>
    </row>
    <row r="247" spans="1:14" s="210" customFormat="1">
      <c r="A247" s="2409"/>
      <c r="B247" s="996">
        <f t="shared" si="56"/>
        <v>432</v>
      </c>
      <c r="C247" s="218"/>
      <c r="D247" s="584"/>
      <c r="E247" s="213" t="s">
        <v>2472</v>
      </c>
      <c r="F247" s="2720" t="s">
        <v>717</v>
      </c>
      <c r="G247" s="1016" t="s">
        <v>717</v>
      </c>
      <c r="H247" s="1016">
        <v>19787</v>
      </c>
      <c r="I247" s="1016" t="s">
        <v>717</v>
      </c>
      <c r="J247" s="1008">
        <f t="shared" si="59"/>
        <v>19787</v>
      </c>
      <c r="K247" s="1008"/>
      <c r="L247" s="1009">
        <f t="shared" si="60"/>
        <v>19787</v>
      </c>
      <c r="M247" s="1329">
        <f t="shared" si="58"/>
        <v>432</v>
      </c>
      <c r="N247" s="2409"/>
    </row>
    <row r="248" spans="1:14" s="210" customFormat="1">
      <c r="A248" s="2409"/>
      <c r="B248" s="996">
        <f t="shared" si="56"/>
        <v>433</v>
      </c>
      <c r="C248" s="218"/>
      <c r="D248" s="584"/>
      <c r="E248" s="213" t="s">
        <v>2473</v>
      </c>
      <c r="F248" s="2720" t="s">
        <v>717</v>
      </c>
      <c r="G248" s="1016" t="s">
        <v>717</v>
      </c>
      <c r="H248" s="1008">
        <v>0</v>
      </c>
      <c r="I248" s="1016" t="s">
        <v>717</v>
      </c>
      <c r="J248" s="1008">
        <f>SUM(F248:I248)</f>
        <v>0</v>
      </c>
      <c r="K248" s="1008"/>
      <c r="L248" s="1009">
        <f t="shared" si="60"/>
        <v>0</v>
      </c>
      <c r="M248" s="1329">
        <f t="shared" si="58"/>
        <v>433</v>
      </c>
      <c r="N248" s="2409"/>
    </row>
    <row r="249" spans="1:14" s="210" customFormat="1" ht="11.25" customHeight="1">
      <c r="A249" s="2409"/>
      <c r="B249" s="996">
        <f t="shared" si="56"/>
        <v>434</v>
      </c>
      <c r="C249" s="1067"/>
      <c r="D249" s="584"/>
      <c r="E249" s="213" t="s">
        <v>536</v>
      </c>
      <c r="F249" s="1005">
        <v>0</v>
      </c>
      <c r="G249" s="2614">
        <v>9</v>
      </c>
      <c r="H249" s="1008">
        <v>225</v>
      </c>
      <c r="I249" s="1016">
        <v>0</v>
      </c>
      <c r="J249" s="1008">
        <f t="shared" ref="J249" si="61">SUM(F249:I249)</f>
        <v>234</v>
      </c>
      <c r="K249" s="1008"/>
      <c r="L249" s="1009">
        <f t="shared" ref="L249" si="62">SUM(J249:K249)</f>
        <v>234</v>
      </c>
      <c r="M249" s="1329">
        <f t="shared" si="58"/>
        <v>434</v>
      </c>
      <c r="N249" s="2409"/>
    </row>
    <row r="250" spans="1:14" s="210" customFormat="1">
      <c r="A250" s="2409"/>
      <c r="B250" s="996">
        <f t="shared" si="56"/>
        <v>435</v>
      </c>
      <c r="C250" s="218"/>
      <c r="D250" s="213" t="s">
        <v>1454</v>
      </c>
      <c r="E250" s="213"/>
      <c r="F250" s="2720">
        <f t="shared" ref="F250:L250" si="63">SUM(F225:F226,F237:F249)</f>
        <v>443510</v>
      </c>
      <c r="G250" s="1008">
        <f t="shared" si="63"/>
        <v>113445</v>
      </c>
      <c r="H250" s="1008">
        <f t="shared" si="63"/>
        <v>98734</v>
      </c>
      <c r="I250" s="1008">
        <f t="shared" si="63"/>
        <v>173919</v>
      </c>
      <c r="J250" s="1008">
        <f t="shared" si="63"/>
        <v>829608</v>
      </c>
      <c r="K250" s="1008"/>
      <c r="L250" s="1009">
        <f t="shared" si="63"/>
        <v>829608</v>
      </c>
      <c r="M250" s="1329">
        <f t="shared" si="58"/>
        <v>435</v>
      </c>
      <c r="N250" s="2409"/>
    </row>
    <row r="251" spans="1:14" s="210" customFormat="1">
      <c r="A251" s="2409"/>
      <c r="B251" s="993"/>
      <c r="C251" s="1041"/>
      <c r="D251" s="283" t="s">
        <v>1455</v>
      </c>
      <c r="E251" s="283"/>
      <c r="F251" s="1011"/>
      <c r="G251" s="1048"/>
      <c r="H251" s="1013"/>
      <c r="I251" s="1013"/>
      <c r="J251" s="1013"/>
      <c r="K251" s="1013"/>
      <c r="L251" s="1014"/>
      <c r="M251" s="369"/>
      <c r="N251" s="2409"/>
    </row>
    <row r="252" spans="1:14" s="210" customFormat="1">
      <c r="A252" s="2409"/>
      <c r="B252" s="996">
        <v>501</v>
      </c>
      <c r="C252" s="218"/>
      <c r="D252" s="584"/>
      <c r="E252" s="213" t="s">
        <v>1456</v>
      </c>
      <c r="F252" s="1005">
        <v>3902</v>
      </c>
      <c r="G252" s="1046">
        <v>0</v>
      </c>
      <c r="H252" s="1007">
        <v>3762</v>
      </c>
      <c r="I252" s="1016" t="s">
        <v>717</v>
      </c>
      <c r="J252" s="1008">
        <f>SUM(F252:I252)</f>
        <v>7664</v>
      </c>
      <c r="K252" s="1008"/>
      <c r="L252" s="1009">
        <f t="shared" ref="L252:L253" si="64">SUM(J252:K252)</f>
        <v>7664</v>
      </c>
      <c r="M252" s="1329">
        <v>501</v>
      </c>
      <c r="N252" s="2409"/>
    </row>
    <row r="253" spans="1:14" s="210" customFormat="1">
      <c r="A253" s="2409"/>
      <c r="B253" s="996">
        <f>B252+1</f>
        <v>502</v>
      </c>
      <c r="C253" s="218"/>
      <c r="D253" s="584"/>
      <c r="E253" s="213" t="s">
        <v>1457</v>
      </c>
      <c r="F253" s="1005">
        <v>0</v>
      </c>
      <c r="G253" s="1046">
        <v>0</v>
      </c>
      <c r="H253" s="1007">
        <v>7223</v>
      </c>
      <c r="I253" s="1016" t="s">
        <v>717</v>
      </c>
      <c r="J253" s="1008">
        <f t="shared" ref="J253" si="65">SUM(F253:I253)</f>
        <v>7223</v>
      </c>
      <c r="K253" s="1016" t="s">
        <v>717</v>
      </c>
      <c r="L253" s="1009">
        <f t="shared" si="64"/>
        <v>7223</v>
      </c>
      <c r="M253" s="1329">
        <f>M252+1</f>
        <v>502</v>
      </c>
      <c r="N253" s="2409"/>
    </row>
    <row r="254" spans="1:14" s="210" customFormat="1" ht="11.25" customHeight="1">
      <c r="A254" s="2409"/>
      <c r="B254" s="996">
        <f>B253+1</f>
        <v>503</v>
      </c>
      <c r="C254" s="1067"/>
      <c r="D254" s="584"/>
      <c r="E254" s="213" t="s">
        <v>1458</v>
      </c>
      <c r="F254" s="1005">
        <v>0</v>
      </c>
      <c r="G254" s="1046">
        <v>0</v>
      </c>
      <c r="H254" s="1007">
        <v>0</v>
      </c>
      <c r="I254" s="1016" t="s">
        <v>717</v>
      </c>
      <c r="J254" s="1008">
        <f>SUM(F254:I254)</f>
        <v>0</v>
      </c>
      <c r="K254" s="1016" t="s">
        <v>717</v>
      </c>
      <c r="L254" s="1009">
        <f t="shared" ref="L254" si="66">SUM(J254:K254)</f>
        <v>0</v>
      </c>
      <c r="M254" s="1329">
        <f>M253+1</f>
        <v>503</v>
      </c>
      <c r="N254" s="2897" t="s">
        <v>3253</v>
      </c>
    </row>
    <row r="255" spans="1:14" s="210" customFormat="1">
      <c r="A255" s="2409"/>
      <c r="B255" s="996">
        <f>B254+1</f>
        <v>504</v>
      </c>
      <c r="C255" s="1067"/>
      <c r="D255" s="584"/>
      <c r="E255" s="213" t="s">
        <v>1459</v>
      </c>
      <c r="F255" s="1051" t="s">
        <v>717</v>
      </c>
      <c r="G255" s="1052" t="s">
        <v>717</v>
      </c>
      <c r="H255" s="1016" t="s">
        <v>717</v>
      </c>
      <c r="I255" s="1007">
        <v>55784</v>
      </c>
      <c r="J255" s="1008">
        <f t="shared" ref="J255:J256" si="67">SUM(F255:I255)</f>
        <v>55784</v>
      </c>
      <c r="K255" s="1008"/>
      <c r="L255" s="1009">
        <f t="shared" ref="L255:L256" si="68">SUM(J255:K255)</f>
        <v>55784</v>
      </c>
      <c r="M255" s="1329">
        <f>M254+1</f>
        <v>504</v>
      </c>
      <c r="N255" s="2897"/>
    </row>
    <row r="256" spans="1:14" s="210" customFormat="1">
      <c r="A256" s="2409"/>
      <c r="B256" s="996">
        <f>B255+1</f>
        <v>505</v>
      </c>
      <c r="C256" s="1067"/>
      <c r="D256" s="584"/>
      <c r="E256" s="213" t="s">
        <v>2464</v>
      </c>
      <c r="F256" s="1051" t="s">
        <v>717</v>
      </c>
      <c r="G256" s="1052" t="s">
        <v>717</v>
      </c>
      <c r="H256" s="1016" t="s">
        <v>717</v>
      </c>
      <c r="I256" s="1007">
        <v>1367</v>
      </c>
      <c r="J256" s="1008">
        <f t="shared" si="67"/>
        <v>1367</v>
      </c>
      <c r="K256" s="1008"/>
      <c r="L256" s="1009">
        <f t="shared" si="68"/>
        <v>1367</v>
      </c>
      <c r="M256" s="1329">
        <f>M255+1</f>
        <v>505</v>
      </c>
      <c r="N256" s="2897"/>
    </row>
    <row r="257" spans="1:14" s="210" customFormat="1">
      <c r="A257" s="2409"/>
      <c r="B257" s="996">
        <f>B256+1</f>
        <v>506</v>
      </c>
      <c r="C257" s="218"/>
      <c r="D257" s="213" t="s">
        <v>1460</v>
      </c>
      <c r="E257" s="213"/>
      <c r="F257" s="1005">
        <f>SUM(F252:F256)</f>
        <v>3902</v>
      </c>
      <c r="G257" s="2725">
        <f t="shared" ref="G257:I257" si="69">SUM(G252:G256)</f>
        <v>0</v>
      </c>
      <c r="H257" s="1008">
        <f t="shared" si="69"/>
        <v>10985</v>
      </c>
      <c r="I257" s="1008">
        <f t="shared" si="69"/>
        <v>57151</v>
      </c>
      <c r="J257" s="1008">
        <f>SUM(J252:J256)</f>
        <v>72038</v>
      </c>
      <c r="K257" s="1008"/>
      <c r="L257" s="1009">
        <f>SUM(L252:L256)</f>
        <v>72038</v>
      </c>
      <c r="M257" s="1329">
        <f>M256+1</f>
        <v>506</v>
      </c>
      <c r="N257" s="2897"/>
    </row>
    <row r="258" spans="1:14" s="210" customFormat="1">
      <c r="A258" s="2409"/>
      <c r="B258" s="993"/>
      <c r="C258" s="1041"/>
      <c r="D258" s="283" t="s">
        <v>1461</v>
      </c>
      <c r="E258" s="283"/>
      <c r="F258" s="1011"/>
      <c r="G258" s="1048"/>
      <c r="H258" s="1013"/>
      <c r="I258" s="1013"/>
      <c r="J258" s="1013"/>
      <c r="K258" s="1013"/>
      <c r="L258" s="1014"/>
      <c r="M258" s="369"/>
      <c r="N258" s="2897"/>
    </row>
    <row r="259" spans="1:14" s="210" customFormat="1" ht="11.25" customHeight="1">
      <c r="A259" s="2897" t="s">
        <v>1409</v>
      </c>
      <c r="B259" s="996">
        <v>507</v>
      </c>
      <c r="C259" s="219" t="s">
        <v>563</v>
      </c>
      <c r="D259" s="584"/>
      <c r="E259" s="213" t="s">
        <v>2460</v>
      </c>
      <c r="F259" s="1005">
        <v>5308</v>
      </c>
      <c r="G259" s="1046">
        <v>287</v>
      </c>
      <c r="H259" s="1007">
        <v>1454</v>
      </c>
      <c r="I259" s="1007">
        <v>679</v>
      </c>
      <c r="J259" s="1008">
        <f t="shared" ref="J259:J262" si="70">SUM(F259:I259)</f>
        <v>7728</v>
      </c>
      <c r="K259" s="1016" t="s">
        <v>717</v>
      </c>
      <c r="L259" s="1009">
        <f t="shared" ref="L259:L262" si="71">SUM(J259:K259)</f>
        <v>7728</v>
      </c>
      <c r="M259" s="1329">
        <v>507</v>
      </c>
      <c r="N259" s="2897"/>
    </row>
    <row r="260" spans="1:14" s="210" customFormat="1">
      <c r="A260" s="2897"/>
      <c r="B260" s="996">
        <f t="shared" ref="B260:B269" si="72">B259+1</f>
        <v>508</v>
      </c>
      <c r="C260" s="219" t="s">
        <v>563</v>
      </c>
      <c r="D260" s="584"/>
      <c r="E260" s="213" t="s">
        <v>1462</v>
      </c>
      <c r="F260" s="1005">
        <v>0</v>
      </c>
      <c r="G260" s="1046">
        <v>0</v>
      </c>
      <c r="H260" s="1007">
        <v>39098</v>
      </c>
      <c r="I260" s="1007">
        <v>0</v>
      </c>
      <c r="J260" s="1008">
        <f t="shared" si="70"/>
        <v>39098</v>
      </c>
      <c r="K260" s="1016" t="s">
        <v>717</v>
      </c>
      <c r="L260" s="1009">
        <f t="shared" si="71"/>
        <v>39098</v>
      </c>
      <c r="M260" s="1329">
        <f t="shared" ref="M260:M269" si="73">M259+1</f>
        <v>508</v>
      </c>
      <c r="N260" s="2897"/>
    </row>
    <row r="261" spans="1:14" s="210" customFormat="1">
      <c r="A261" s="2897"/>
      <c r="B261" s="996">
        <f t="shared" si="72"/>
        <v>509</v>
      </c>
      <c r="C261" s="219" t="s">
        <v>563</v>
      </c>
      <c r="D261" s="584"/>
      <c r="E261" s="213" t="s">
        <v>1463</v>
      </c>
      <c r="F261" s="1005">
        <v>57237</v>
      </c>
      <c r="G261" s="1046">
        <v>26762</v>
      </c>
      <c r="H261" s="1007">
        <v>434458</v>
      </c>
      <c r="I261" s="1007">
        <v>158</v>
      </c>
      <c r="J261" s="1008">
        <f t="shared" si="70"/>
        <v>518615</v>
      </c>
      <c r="K261" s="1016" t="s">
        <v>717</v>
      </c>
      <c r="L261" s="1009">
        <f t="shared" si="71"/>
        <v>518615</v>
      </c>
      <c r="M261" s="1329">
        <f t="shared" si="73"/>
        <v>509</v>
      </c>
      <c r="N261" s="2897"/>
    </row>
    <row r="262" spans="1:14" s="210" customFormat="1">
      <c r="A262" s="2897"/>
      <c r="B262" s="996">
        <f t="shared" si="72"/>
        <v>510</v>
      </c>
      <c r="C262" s="219" t="s">
        <v>563</v>
      </c>
      <c r="D262" s="584"/>
      <c r="E262" s="213" t="s">
        <v>1464</v>
      </c>
      <c r="F262" s="1005">
        <v>55</v>
      </c>
      <c r="G262" s="1046">
        <v>7356</v>
      </c>
      <c r="H262" s="1007">
        <v>1092</v>
      </c>
      <c r="I262" s="1007">
        <v>53</v>
      </c>
      <c r="J262" s="1008">
        <f t="shared" si="70"/>
        <v>8556</v>
      </c>
      <c r="K262" s="1016" t="s">
        <v>717</v>
      </c>
      <c r="L262" s="1009">
        <f t="shared" si="71"/>
        <v>8556</v>
      </c>
      <c r="M262" s="1329">
        <f t="shared" si="73"/>
        <v>510</v>
      </c>
      <c r="N262" s="2897"/>
    </row>
    <row r="263" spans="1:14" s="210" customFormat="1">
      <c r="A263" s="2897"/>
      <c r="B263" s="996">
        <f t="shared" si="72"/>
        <v>511</v>
      </c>
      <c r="C263" s="219" t="s">
        <v>563</v>
      </c>
      <c r="D263" s="584"/>
      <c r="E263" s="213" t="s">
        <v>1445</v>
      </c>
      <c r="F263" s="1051" t="s">
        <v>717</v>
      </c>
      <c r="G263" s="1052" t="s">
        <v>717</v>
      </c>
      <c r="H263" s="1016" t="s">
        <v>717</v>
      </c>
      <c r="I263" s="1007">
        <v>0</v>
      </c>
      <c r="J263" s="1008">
        <f>SUM(F263:I263)</f>
        <v>0</v>
      </c>
      <c r="K263" s="1016" t="s">
        <v>717</v>
      </c>
      <c r="L263" s="1009">
        <f t="shared" ref="L263" si="74">SUM(J263:K263)</f>
        <v>0</v>
      </c>
      <c r="M263" s="1329">
        <f t="shared" si="73"/>
        <v>511</v>
      </c>
      <c r="N263" s="2897"/>
    </row>
    <row r="264" spans="1:14" s="210" customFormat="1">
      <c r="A264" s="2897"/>
      <c r="B264" s="996">
        <f t="shared" si="72"/>
        <v>512</v>
      </c>
      <c r="C264" s="219" t="s">
        <v>563</v>
      </c>
      <c r="D264" s="584"/>
      <c r="E264" s="213" t="s">
        <v>2464</v>
      </c>
      <c r="F264" s="1051" t="s">
        <v>717</v>
      </c>
      <c r="G264" s="1052" t="s">
        <v>717</v>
      </c>
      <c r="H264" s="1016" t="s">
        <v>717</v>
      </c>
      <c r="I264" s="1007">
        <v>23025</v>
      </c>
      <c r="J264" s="1008">
        <f t="shared" ref="J264:J268" si="75">SUM(F264:I264)</f>
        <v>23025</v>
      </c>
      <c r="K264" s="1016" t="s">
        <v>717</v>
      </c>
      <c r="L264" s="1009">
        <f t="shared" ref="L264:L265" si="76">SUM(J264:K264)</f>
        <v>23025</v>
      </c>
      <c r="M264" s="1329">
        <f t="shared" si="73"/>
        <v>512</v>
      </c>
      <c r="N264" s="2897"/>
    </row>
    <row r="265" spans="1:14" s="210" customFormat="1">
      <c r="A265" s="2897"/>
      <c r="B265" s="996">
        <f t="shared" si="72"/>
        <v>513</v>
      </c>
      <c r="C265" s="219" t="s">
        <v>563</v>
      </c>
      <c r="D265" s="584"/>
      <c r="E265" s="213" t="s">
        <v>1465</v>
      </c>
      <c r="F265" s="1051" t="s">
        <v>717</v>
      </c>
      <c r="G265" s="1052" t="s">
        <v>717</v>
      </c>
      <c r="H265" s="1016" t="s">
        <v>717</v>
      </c>
      <c r="I265" s="1007">
        <v>295</v>
      </c>
      <c r="J265" s="1008">
        <f t="shared" si="75"/>
        <v>295</v>
      </c>
      <c r="K265" s="1016" t="s">
        <v>717</v>
      </c>
      <c r="L265" s="1009">
        <f t="shared" si="76"/>
        <v>295</v>
      </c>
      <c r="M265" s="1329">
        <f t="shared" si="73"/>
        <v>513</v>
      </c>
      <c r="N265" s="2897"/>
    </row>
    <row r="266" spans="1:14" s="210" customFormat="1">
      <c r="A266" s="2897"/>
      <c r="B266" s="996">
        <f t="shared" si="72"/>
        <v>514</v>
      </c>
      <c r="C266" s="219" t="s">
        <v>563</v>
      </c>
      <c r="D266" s="584"/>
      <c r="E266" s="213" t="s">
        <v>2472</v>
      </c>
      <c r="F266" s="1051" t="s">
        <v>717</v>
      </c>
      <c r="G266" s="1052" t="s">
        <v>717</v>
      </c>
      <c r="H266" s="1007">
        <v>0</v>
      </c>
      <c r="I266" s="1016" t="s">
        <v>717</v>
      </c>
      <c r="J266" s="1008">
        <f t="shared" si="75"/>
        <v>0</v>
      </c>
      <c r="K266" s="1016" t="s">
        <v>717</v>
      </c>
      <c r="L266" s="1009">
        <f t="shared" ref="L266:L268" si="77">SUM(J266:K266)</f>
        <v>0</v>
      </c>
      <c r="M266" s="1329">
        <f t="shared" si="73"/>
        <v>514</v>
      </c>
      <c r="N266" s="2897"/>
    </row>
    <row r="267" spans="1:14" s="210" customFormat="1">
      <c r="A267" s="2897"/>
      <c r="B267" s="996">
        <f t="shared" si="72"/>
        <v>515</v>
      </c>
      <c r="C267" s="219" t="s">
        <v>563</v>
      </c>
      <c r="D267" s="584"/>
      <c r="E267" s="213" t="s">
        <v>2473</v>
      </c>
      <c r="F267" s="1051" t="s">
        <v>717</v>
      </c>
      <c r="G267" s="1052" t="s">
        <v>717</v>
      </c>
      <c r="H267" s="1007">
        <v>0</v>
      </c>
      <c r="I267" s="1016" t="s">
        <v>717</v>
      </c>
      <c r="J267" s="1008">
        <f t="shared" si="75"/>
        <v>0</v>
      </c>
      <c r="K267" s="1016" t="s">
        <v>717</v>
      </c>
      <c r="L267" s="1009">
        <f t="shared" si="77"/>
        <v>0</v>
      </c>
      <c r="M267" s="1329">
        <f t="shared" si="73"/>
        <v>515</v>
      </c>
      <c r="N267" s="2897"/>
    </row>
    <row r="268" spans="1:14" s="210" customFormat="1">
      <c r="A268" s="2897"/>
      <c r="B268" s="996">
        <f t="shared" si="72"/>
        <v>516</v>
      </c>
      <c r="C268" s="219" t="s">
        <v>563</v>
      </c>
      <c r="D268" s="584"/>
      <c r="E268" s="213" t="s">
        <v>536</v>
      </c>
      <c r="F268" s="1005">
        <v>0</v>
      </c>
      <c r="G268" s="1046">
        <v>0</v>
      </c>
      <c r="H268" s="1007">
        <v>0</v>
      </c>
      <c r="I268" s="1007">
        <v>0</v>
      </c>
      <c r="J268" s="1008">
        <f t="shared" si="75"/>
        <v>0</v>
      </c>
      <c r="K268" s="1016" t="s">
        <v>717</v>
      </c>
      <c r="L268" s="1009">
        <f t="shared" si="77"/>
        <v>0</v>
      </c>
      <c r="M268" s="1329">
        <f t="shared" si="73"/>
        <v>516</v>
      </c>
      <c r="N268" s="2897"/>
    </row>
    <row r="269" spans="1:14" s="210" customFormat="1" ht="12" thickBot="1">
      <c r="A269" s="2898"/>
      <c r="B269" s="996">
        <f t="shared" si="72"/>
        <v>517</v>
      </c>
      <c r="C269" s="219" t="s">
        <v>563</v>
      </c>
      <c r="D269" s="213" t="s">
        <v>1466</v>
      </c>
      <c r="E269" s="213"/>
      <c r="F269" s="1020">
        <f>SUM(F259:F268)</f>
        <v>62600</v>
      </c>
      <c r="G269" s="2726">
        <f>SUM(G259:G268)</f>
        <v>34405</v>
      </c>
      <c r="H269" s="1037">
        <f>SUM(H259:H268)</f>
        <v>476102</v>
      </c>
      <c r="I269" s="1037">
        <f>SUM(I259:I268)</f>
        <v>24210</v>
      </c>
      <c r="J269" s="1037">
        <f>SUM(J259:J268)</f>
        <v>597317</v>
      </c>
      <c r="K269" s="1036" t="s">
        <v>717</v>
      </c>
      <c r="L269" s="1069">
        <f>SUM(L259:L268)</f>
        <v>597317</v>
      </c>
      <c r="M269" s="1329">
        <f t="shared" si="73"/>
        <v>517</v>
      </c>
      <c r="N269" s="2898"/>
    </row>
    <row r="270" spans="1:14" s="210" customFormat="1" hidden="1">
      <c r="A270" s="1026"/>
      <c r="B270" s="369"/>
      <c r="C270" s="369"/>
      <c r="D270" s="283"/>
      <c r="E270" s="283"/>
      <c r="F270" s="1025"/>
      <c r="G270" s="1025"/>
      <c r="H270" s="1025"/>
      <c r="I270" s="1025"/>
      <c r="J270" s="1025"/>
      <c r="K270" s="1039"/>
      <c r="L270" s="1025"/>
      <c r="M270" s="369"/>
      <c r="N270" s="1026"/>
    </row>
    <row r="271" spans="1:14" s="210" customFormat="1" ht="11.25" customHeight="1">
      <c r="A271" s="2895" t="s">
        <v>1409</v>
      </c>
      <c r="B271" s="2210" t="s">
        <v>2408</v>
      </c>
      <c r="C271" s="989"/>
      <c r="D271" s="989"/>
      <c r="E271" s="989"/>
      <c r="F271" s="1027"/>
      <c r="G271" s="1027"/>
      <c r="H271" s="1027"/>
      <c r="I271" s="1027"/>
      <c r="J271" s="1027"/>
      <c r="K271" s="1027"/>
      <c r="L271" s="1027"/>
      <c r="M271" s="1027"/>
      <c r="N271" s="2895" t="s">
        <v>3253</v>
      </c>
    </row>
    <row r="272" spans="1:14" s="210" customFormat="1">
      <c r="A272" s="2896"/>
      <c r="B272" s="618" t="s">
        <v>351</v>
      </c>
      <c r="C272" s="618"/>
      <c r="D272" s="618"/>
      <c r="E272" s="618"/>
      <c r="F272" s="371"/>
      <c r="G272" s="371"/>
      <c r="H272" s="371"/>
      <c r="I272" s="371"/>
      <c r="J272" s="371"/>
      <c r="K272" s="371"/>
      <c r="L272" s="371"/>
      <c r="M272" s="371"/>
      <c r="N272" s="2896"/>
    </row>
    <row r="273" spans="1:14" s="210" customFormat="1" ht="116.25" customHeight="1">
      <c r="A273" s="2896"/>
      <c r="B273" s="361"/>
      <c r="C273" s="361"/>
      <c r="D273" s="361"/>
      <c r="E273" s="361"/>
      <c r="F273" s="361"/>
      <c r="G273" s="361"/>
      <c r="H273" s="361"/>
      <c r="I273" s="361"/>
      <c r="J273" s="361"/>
      <c r="K273" s="361"/>
      <c r="L273" s="361"/>
      <c r="M273" s="362"/>
      <c r="N273" s="2896"/>
    </row>
    <row r="274" spans="1:14" s="210" customFormat="1" ht="11.25" customHeight="1">
      <c r="A274" s="2896"/>
      <c r="B274" s="993"/>
      <c r="C274" s="216"/>
      <c r="D274" s="387"/>
      <c r="E274" s="993"/>
      <c r="F274" s="216"/>
      <c r="G274" s="216"/>
      <c r="H274" s="216"/>
      <c r="I274" s="216"/>
      <c r="J274" s="216"/>
      <c r="K274" s="216"/>
      <c r="L274" s="216"/>
      <c r="M274" s="387"/>
      <c r="N274" s="2896"/>
    </row>
    <row r="275" spans="1:14" s="210" customFormat="1">
      <c r="A275" s="2896"/>
      <c r="B275" s="993"/>
      <c r="C275" s="216"/>
      <c r="D275" s="387"/>
      <c r="E275" s="993"/>
      <c r="F275" s="216"/>
      <c r="G275" s="216" t="s">
        <v>1380</v>
      </c>
      <c r="H275" s="216"/>
      <c r="I275" s="216"/>
      <c r="J275" s="216" t="s">
        <v>1381</v>
      </c>
      <c r="K275" s="216"/>
      <c r="L275" s="216"/>
      <c r="M275" s="387"/>
      <c r="N275" s="2896"/>
    </row>
    <row r="276" spans="1:14" s="210" customFormat="1">
      <c r="A276" s="2896"/>
      <c r="B276" s="993" t="s">
        <v>328</v>
      </c>
      <c r="C276" s="216" t="s">
        <v>352</v>
      </c>
      <c r="D276" s="387"/>
      <c r="E276" s="993" t="s">
        <v>1382</v>
      </c>
      <c r="F276" s="216" t="s">
        <v>1383</v>
      </c>
      <c r="G276" s="216" t="s">
        <v>1384</v>
      </c>
      <c r="H276" s="216" t="s">
        <v>1385</v>
      </c>
      <c r="I276" s="216" t="s">
        <v>1386</v>
      </c>
      <c r="J276" s="216" t="s">
        <v>1387</v>
      </c>
      <c r="K276" s="216" t="s">
        <v>1388</v>
      </c>
      <c r="L276" s="216" t="s">
        <v>1381</v>
      </c>
      <c r="M276" s="387" t="s">
        <v>328</v>
      </c>
      <c r="N276" s="2896"/>
    </row>
    <row r="277" spans="1:14" s="210" customFormat="1">
      <c r="A277" s="2896"/>
      <c r="B277" s="993" t="s">
        <v>333</v>
      </c>
      <c r="C277" s="216" t="s">
        <v>355</v>
      </c>
      <c r="D277" s="387"/>
      <c r="E277" s="993"/>
      <c r="F277" s="216" t="s">
        <v>1389</v>
      </c>
      <c r="G277" s="216" t="s">
        <v>1390</v>
      </c>
      <c r="H277" s="216" t="s">
        <v>1391</v>
      </c>
      <c r="I277" s="216"/>
      <c r="J277" s="216" t="s">
        <v>1392</v>
      </c>
      <c r="K277" s="216"/>
      <c r="L277" s="216"/>
      <c r="M277" s="387" t="s">
        <v>333</v>
      </c>
      <c r="N277" s="2896"/>
    </row>
    <row r="278" spans="1:14" s="210" customFormat="1" ht="12" thickBot="1">
      <c r="A278" s="2896"/>
      <c r="B278" s="1031"/>
      <c r="C278" s="218"/>
      <c r="D278" s="212"/>
      <c r="E278" s="996" t="s">
        <v>338</v>
      </c>
      <c r="F278" s="216" t="s">
        <v>339</v>
      </c>
      <c r="G278" s="216" t="s">
        <v>340</v>
      </c>
      <c r="H278" s="216" t="s">
        <v>341</v>
      </c>
      <c r="I278" s="216" t="s">
        <v>342</v>
      </c>
      <c r="J278" s="216" t="s">
        <v>343</v>
      </c>
      <c r="K278" s="216" t="s">
        <v>201</v>
      </c>
      <c r="L278" s="216" t="s">
        <v>202</v>
      </c>
      <c r="M278" s="605"/>
      <c r="N278" s="2896"/>
    </row>
    <row r="279" spans="1:14" s="210" customFormat="1">
      <c r="A279" s="2896"/>
      <c r="B279" s="993"/>
      <c r="C279" s="1041"/>
      <c r="D279" s="283" t="s">
        <v>3040</v>
      </c>
      <c r="E279" s="283"/>
      <c r="F279" s="999"/>
      <c r="G279" s="1000"/>
      <c r="H279" s="1000"/>
      <c r="I279" s="1000"/>
      <c r="J279" s="1000"/>
      <c r="K279" s="1000"/>
      <c r="L279" s="1001"/>
      <c r="M279" s="369"/>
      <c r="N279" s="2896"/>
    </row>
    <row r="280" spans="1:14" s="210" customFormat="1">
      <c r="A280" s="2896"/>
      <c r="B280" s="996">
        <v>518</v>
      </c>
      <c r="C280" s="218"/>
      <c r="D280" s="584"/>
      <c r="E280" s="213" t="s">
        <v>2460</v>
      </c>
      <c r="F280" s="1005">
        <v>115414</v>
      </c>
      <c r="G280" s="1046">
        <v>7056</v>
      </c>
      <c r="H280" s="1007">
        <v>35824</v>
      </c>
      <c r="I280" s="1007">
        <v>22480</v>
      </c>
      <c r="J280" s="1008">
        <f>SUM(F280:I280)</f>
        <v>180774</v>
      </c>
      <c r="K280" s="1008"/>
      <c r="L280" s="1009">
        <f>SUM(J280:K280)</f>
        <v>180774</v>
      </c>
      <c r="M280" s="1329">
        <v>518</v>
      </c>
      <c r="N280" s="2896"/>
    </row>
    <row r="281" spans="1:14" s="210" customFormat="1">
      <c r="A281" s="2896"/>
      <c r="B281" s="996">
        <f t="shared" ref="B281:B290" si="78">B280+1</f>
        <v>519</v>
      </c>
      <c r="C281" s="218"/>
      <c r="D281" s="584"/>
      <c r="E281" s="213" t="s">
        <v>1467</v>
      </c>
      <c r="F281" s="1005">
        <v>7212</v>
      </c>
      <c r="G281" s="1046">
        <v>251</v>
      </c>
      <c r="H281" s="1007">
        <v>1543</v>
      </c>
      <c r="I281" s="1007">
        <v>272</v>
      </c>
      <c r="J281" s="1008">
        <f t="shared" ref="J281:J283" si="79">SUM(F281:I281)</f>
        <v>9278</v>
      </c>
      <c r="K281" s="1008"/>
      <c r="L281" s="1009">
        <f t="shared" ref="L281" si="80">SUM(J281:K281)</f>
        <v>9278</v>
      </c>
      <c r="M281" s="1329">
        <f t="shared" ref="M281:M290" si="81">M280+1</f>
        <v>519</v>
      </c>
      <c r="N281" s="2896"/>
    </row>
    <row r="282" spans="1:14" s="210" customFormat="1">
      <c r="A282" s="2896"/>
      <c r="B282" s="996">
        <f t="shared" si="78"/>
        <v>520</v>
      </c>
      <c r="C282" s="218"/>
      <c r="D282" s="584"/>
      <c r="E282" s="213" t="s">
        <v>1468</v>
      </c>
      <c r="F282" s="1005">
        <v>844</v>
      </c>
      <c r="G282" s="1046">
        <v>13</v>
      </c>
      <c r="H282" s="1007">
        <v>9939</v>
      </c>
      <c r="I282" s="1007">
        <v>0</v>
      </c>
      <c r="J282" s="1008">
        <f t="shared" si="79"/>
        <v>10796</v>
      </c>
      <c r="K282" s="1008"/>
      <c r="L282" s="1009">
        <f t="shared" ref="L282:L288" si="82">SUM(J282:K282)</f>
        <v>10796</v>
      </c>
      <c r="M282" s="1329">
        <f t="shared" si="81"/>
        <v>520</v>
      </c>
      <c r="N282" s="2896"/>
    </row>
    <row r="283" spans="1:14" s="210" customFormat="1">
      <c r="A283" s="2257"/>
      <c r="B283" s="996">
        <f t="shared" si="78"/>
        <v>521</v>
      </c>
      <c r="C283" s="218"/>
      <c r="D283" s="584"/>
      <c r="E283" s="213" t="s">
        <v>1469</v>
      </c>
      <c r="F283" s="1005">
        <v>0</v>
      </c>
      <c r="G283" s="1046">
        <v>0</v>
      </c>
      <c r="H283" s="1007">
        <v>0</v>
      </c>
      <c r="I283" s="1007">
        <v>0</v>
      </c>
      <c r="J283" s="1008">
        <f t="shared" si="79"/>
        <v>0</v>
      </c>
      <c r="K283" s="1008"/>
      <c r="L283" s="1009">
        <f t="shared" si="82"/>
        <v>0</v>
      </c>
      <c r="M283" s="1329">
        <f t="shared" si="81"/>
        <v>521</v>
      </c>
      <c r="N283" s="2896"/>
    </row>
    <row r="284" spans="1:14" s="210" customFormat="1">
      <c r="A284" s="2257"/>
      <c r="B284" s="996">
        <f t="shared" si="78"/>
        <v>522</v>
      </c>
      <c r="C284" s="218"/>
      <c r="D284" s="584"/>
      <c r="E284" s="213" t="s">
        <v>2464</v>
      </c>
      <c r="F284" s="1051" t="s">
        <v>717</v>
      </c>
      <c r="G284" s="1016" t="s">
        <v>717</v>
      </c>
      <c r="H284" s="1016" t="s">
        <v>717</v>
      </c>
      <c r="I284" s="1007">
        <v>47353</v>
      </c>
      <c r="J284" s="1008">
        <f t="shared" ref="J284:J287" si="83">SUM(F284:I284)</f>
        <v>47353</v>
      </c>
      <c r="K284" s="1008"/>
      <c r="L284" s="1009">
        <f t="shared" si="82"/>
        <v>47353</v>
      </c>
      <c r="M284" s="1329">
        <f t="shared" si="81"/>
        <v>522</v>
      </c>
      <c r="N284" s="2896"/>
    </row>
    <row r="285" spans="1:14" s="210" customFormat="1">
      <c r="A285" s="2257"/>
      <c r="B285" s="996">
        <f t="shared" si="78"/>
        <v>523</v>
      </c>
      <c r="C285" s="218"/>
      <c r="D285" s="584"/>
      <c r="E285" s="213" t="s">
        <v>1465</v>
      </c>
      <c r="F285" s="1051" t="s">
        <v>717</v>
      </c>
      <c r="G285" s="1016" t="s">
        <v>717</v>
      </c>
      <c r="H285" s="1016" t="s">
        <v>717</v>
      </c>
      <c r="I285" s="1007">
        <v>4014</v>
      </c>
      <c r="J285" s="1008">
        <f t="shared" si="83"/>
        <v>4014</v>
      </c>
      <c r="K285" s="1008"/>
      <c r="L285" s="1009">
        <f t="shared" si="82"/>
        <v>4014</v>
      </c>
      <c r="M285" s="1329">
        <f t="shared" si="81"/>
        <v>523</v>
      </c>
      <c r="N285" s="2896"/>
    </row>
    <row r="286" spans="1:14" s="210" customFormat="1">
      <c r="A286" s="2257"/>
      <c r="B286" s="996">
        <f t="shared" si="78"/>
        <v>524</v>
      </c>
      <c r="C286" s="218"/>
      <c r="D286" s="584"/>
      <c r="E286" s="213" t="s">
        <v>2472</v>
      </c>
      <c r="F286" s="1051" t="s">
        <v>717</v>
      </c>
      <c r="G286" s="1016" t="s">
        <v>717</v>
      </c>
      <c r="H286" s="1007">
        <v>0</v>
      </c>
      <c r="I286" s="1016" t="s">
        <v>717</v>
      </c>
      <c r="J286" s="1008">
        <f t="shared" si="83"/>
        <v>0</v>
      </c>
      <c r="K286" s="1008"/>
      <c r="L286" s="1009">
        <f t="shared" si="82"/>
        <v>0</v>
      </c>
      <c r="M286" s="1329">
        <f t="shared" si="81"/>
        <v>524</v>
      </c>
      <c r="N286" s="2896"/>
    </row>
    <row r="287" spans="1:14" s="210" customFormat="1">
      <c r="A287" s="2257"/>
      <c r="B287" s="996">
        <f t="shared" si="78"/>
        <v>525</v>
      </c>
      <c r="C287" s="218"/>
      <c r="D287" s="584"/>
      <c r="E287" s="213" t="s">
        <v>2473</v>
      </c>
      <c r="F287" s="1051" t="s">
        <v>717</v>
      </c>
      <c r="G287" s="1016" t="s">
        <v>717</v>
      </c>
      <c r="H287" s="1007">
        <v>0</v>
      </c>
      <c r="I287" s="1016" t="s">
        <v>717</v>
      </c>
      <c r="J287" s="1008">
        <f t="shared" si="83"/>
        <v>0</v>
      </c>
      <c r="K287" s="1008"/>
      <c r="L287" s="1009">
        <f t="shared" si="82"/>
        <v>0</v>
      </c>
      <c r="M287" s="1329">
        <f t="shared" si="81"/>
        <v>525</v>
      </c>
      <c r="N287" s="2896"/>
    </row>
    <row r="288" spans="1:14" s="210" customFormat="1">
      <c r="A288" s="2257"/>
      <c r="B288" s="996">
        <f t="shared" si="78"/>
        <v>526</v>
      </c>
      <c r="C288" s="218"/>
      <c r="D288" s="584"/>
      <c r="E288" s="213" t="s">
        <v>536</v>
      </c>
      <c r="F288" s="1005">
        <v>0</v>
      </c>
      <c r="G288" s="1046">
        <v>392</v>
      </c>
      <c r="H288" s="1007">
        <v>0</v>
      </c>
      <c r="I288" s="1007">
        <v>0</v>
      </c>
      <c r="J288" s="1008">
        <f>SUM(F288:I288)</f>
        <v>392</v>
      </c>
      <c r="K288" s="1008"/>
      <c r="L288" s="1009">
        <f t="shared" si="82"/>
        <v>392</v>
      </c>
      <c r="M288" s="1329">
        <f t="shared" si="81"/>
        <v>526</v>
      </c>
      <c r="N288" s="2896"/>
    </row>
    <row r="289" spans="1:14" s="210" customFormat="1">
      <c r="A289" s="2257"/>
      <c r="B289" s="996">
        <f t="shared" si="78"/>
        <v>527</v>
      </c>
      <c r="C289" s="218"/>
      <c r="D289" s="213" t="s">
        <v>3041</v>
      </c>
      <c r="E289" s="213"/>
      <c r="F289" s="1044">
        <f>SUM(F280:F288)</f>
        <v>123470</v>
      </c>
      <c r="G289" s="1008">
        <f t="shared" ref="G289:I289" si="84">SUM(G280:G288)</f>
        <v>7712</v>
      </c>
      <c r="H289" s="1008">
        <f t="shared" si="84"/>
        <v>47306</v>
      </c>
      <c r="I289" s="1008">
        <f t="shared" si="84"/>
        <v>74119</v>
      </c>
      <c r="J289" s="1008">
        <f>SUM(J280:J288)</f>
        <v>252607</v>
      </c>
      <c r="K289" s="1008"/>
      <c r="L289" s="1009">
        <f>SUM(L280:L288)</f>
        <v>252607</v>
      </c>
      <c r="M289" s="1329">
        <f t="shared" si="81"/>
        <v>527</v>
      </c>
      <c r="N289" s="2896"/>
    </row>
    <row r="290" spans="1:14" s="210" customFormat="1">
      <c r="A290" s="2257"/>
      <c r="B290" s="996">
        <f t="shared" si="78"/>
        <v>528</v>
      </c>
      <c r="C290" s="218"/>
      <c r="D290" s="213" t="s">
        <v>1470</v>
      </c>
      <c r="E290" s="213"/>
      <c r="F290" s="1005">
        <f>SUM(F223,F250,F257,F269,F289)</f>
        <v>2679692</v>
      </c>
      <c r="G290" s="1008">
        <f t="shared" ref="G290:I290" si="85">SUM(G223,G250,G257,G269,G289)</f>
        <v>3162786</v>
      </c>
      <c r="H290" s="1008">
        <f t="shared" si="85"/>
        <v>1429265</v>
      </c>
      <c r="I290" s="1008">
        <f t="shared" si="85"/>
        <v>1090789</v>
      </c>
      <c r="J290" s="1008">
        <f>SUM(J223,J250,J257,J269,J289)</f>
        <v>8362532</v>
      </c>
      <c r="K290" s="1008"/>
      <c r="L290" s="1009">
        <f>SUM(L223,L250,L257,L269,L289)</f>
        <v>8362532</v>
      </c>
      <c r="M290" s="1329">
        <f t="shared" si="81"/>
        <v>528</v>
      </c>
      <c r="N290" s="2896"/>
    </row>
    <row r="291" spans="1:14" s="210" customFormat="1">
      <c r="A291" s="2257"/>
      <c r="B291" s="993"/>
      <c r="C291" s="1041"/>
      <c r="D291" s="283" t="s">
        <v>1471</v>
      </c>
      <c r="E291" s="283"/>
      <c r="F291" s="1011"/>
      <c r="G291" s="1055"/>
      <c r="H291" s="1013"/>
      <c r="I291" s="1013"/>
      <c r="J291" s="1013">
        <v>0</v>
      </c>
      <c r="K291" s="1013"/>
      <c r="L291" s="1014">
        <v>0</v>
      </c>
      <c r="M291" s="369"/>
      <c r="N291" s="2409"/>
    </row>
    <row r="292" spans="1:14" s="210" customFormat="1">
      <c r="A292" s="2257"/>
      <c r="B292" s="996">
        <v>601</v>
      </c>
      <c r="C292" s="218"/>
      <c r="D292" s="584"/>
      <c r="E292" s="213" t="s">
        <v>1472</v>
      </c>
      <c r="F292" s="1005">
        <v>17187</v>
      </c>
      <c r="G292" s="1006">
        <v>1992</v>
      </c>
      <c r="H292" s="1007">
        <v>78875</v>
      </c>
      <c r="I292" s="1007">
        <v>45270</v>
      </c>
      <c r="J292" s="1008">
        <f t="shared" ref="J292:J300" si="86">SUM(F292:I292)</f>
        <v>143324</v>
      </c>
      <c r="K292" s="1008"/>
      <c r="L292" s="1009">
        <f t="shared" ref="L292:L301" si="87">SUM(J292:K292)</f>
        <v>143324</v>
      </c>
      <c r="M292" s="1329">
        <v>601</v>
      </c>
      <c r="N292" s="2409"/>
    </row>
    <row r="293" spans="1:14" s="210" customFormat="1">
      <c r="A293" s="2257"/>
      <c r="B293" s="996">
        <f t="shared" ref="B293:B308" si="88">B292+1</f>
        <v>602</v>
      </c>
      <c r="C293" s="218"/>
      <c r="D293" s="584"/>
      <c r="E293" s="213" t="s">
        <v>1473</v>
      </c>
      <c r="F293" s="1005">
        <v>41427</v>
      </c>
      <c r="G293" s="1006">
        <v>134</v>
      </c>
      <c r="H293" s="1007">
        <v>7191</v>
      </c>
      <c r="I293" s="1007">
        <v>1152</v>
      </c>
      <c r="J293" s="1008">
        <f t="shared" si="86"/>
        <v>49904</v>
      </c>
      <c r="K293" s="1008"/>
      <c r="L293" s="1009">
        <f t="shared" si="87"/>
        <v>49904</v>
      </c>
      <c r="M293" s="1329">
        <f t="shared" ref="M293:M308" si="89">M292+1</f>
        <v>602</v>
      </c>
      <c r="N293" s="2409"/>
    </row>
    <row r="294" spans="1:14" s="210" customFormat="1">
      <c r="A294" s="2257"/>
      <c r="B294" s="996">
        <f t="shared" si="88"/>
        <v>603</v>
      </c>
      <c r="C294" s="218"/>
      <c r="D294" s="584"/>
      <c r="E294" s="213" t="s">
        <v>1474</v>
      </c>
      <c r="F294" s="1005">
        <v>32071</v>
      </c>
      <c r="G294" s="1006">
        <v>2991</v>
      </c>
      <c r="H294" s="1007">
        <v>190661</v>
      </c>
      <c r="I294" s="1007">
        <v>1329</v>
      </c>
      <c r="J294" s="1008">
        <f t="shared" si="86"/>
        <v>227052</v>
      </c>
      <c r="K294" s="1008"/>
      <c r="L294" s="1009">
        <f t="shared" si="87"/>
        <v>227052</v>
      </c>
      <c r="M294" s="1329">
        <f t="shared" si="89"/>
        <v>603</v>
      </c>
      <c r="N294" s="2409"/>
    </row>
    <row r="295" spans="1:14" s="210" customFormat="1">
      <c r="A295" s="2257"/>
      <c r="B295" s="996">
        <f t="shared" si="88"/>
        <v>604</v>
      </c>
      <c r="C295" s="218"/>
      <c r="D295" s="584"/>
      <c r="E295" s="213" t="s">
        <v>1475</v>
      </c>
      <c r="F295" s="1005">
        <v>27088</v>
      </c>
      <c r="G295" s="1006">
        <v>164</v>
      </c>
      <c r="H295" s="1007">
        <v>1295</v>
      </c>
      <c r="I295" s="1007">
        <v>4767</v>
      </c>
      <c r="J295" s="1008">
        <f t="shared" si="86"/>
        <v>33314</v>
      </c>
      <c r="K295" s="1008"/>
      <c r="L295" s="1009">
        <f t="shared" si="87"/>
        <v>33314</v>
      </c>
      <c r="M295" s="1329">
        <f t="shared" si="89"/>
        <v>604</v>
      </c>
      <c r="N295" s="2409"/>
    </row>
    <row r="296" spans="1:14" s="210" customFormat="1" ht="11.25" customHeight="1">
      <c r="A296" s="2257"/>
      <c r="B296" s="996">
        <f t="shared" si="88"/>
        <v>605</v>
      </c>
      <c r="C296" s="218"/>
      <c r="D296" s="584"/>
      <c r="E296" s="213" t="s">
        <v>1476</v>
      </c>
      <c r="F296" s="1005">
        <v>31779</v>
      </c>
      <c r="G296" s="1006">
        <v>164</v>
      </c>
      <c r="H296" s="1007">
        <v>1295</v>
      </c>
      <c r="I296" s="1007">
        <v>4767</v>
      </c>
      <c r="J296" s="1008">
        <f t="shared" si="86"/>
        <v>38005</v>
      </c>
      <c r="K296" s="1008"/>
      <c r="L296" s="1009">
        <f t="shared" si="87"/>
        <v>38005</v>
      </c>
      <c r="M296" s="1329">
        <f t="shared" si="89"/>
        <v>605</v>
      </c>
      <c r="N296" s="2897">
        <v>47</v>
      </c>
    </row>
    <row r="297" spans="1:14" s="210" customFormat="1">
      <c r="A297" s="2257"/>
      <c r="B297" s="996">
        <f t="shared" si="88"/>
        <v>606</v>
      </c>
      <c r="C297" s="218"/>
      <c r="D297" s="584"/>
      <c r="E297" s="213" t="s">
        <v>1477</v>
      </c>
      <c r="F297" s="1005">
        <v>2726</v>
      </c>
      <c r="G297" s="1006">
        <v>11</v>
      </c>
      <c r="H297" s="1007">
        <v>2752</v>
      </c>
      <c r="I297" s="1007">
        <v>1041</v>
      </c>
      <c r="J297" s="1008">
        <f t="shared" si="86"/>
        <v>6530</v>
      </c>
      <c r="K297" s="1016" t="s">
        <v>717</v>
      </c>
      <c r="L297" s="1009">
        <f t="shared" si="87"/>
        <v>6530</v>
      </c>
      <c r="M297" s="1329">
        <f t="shared" si="89"/>
        <v>606</v>
      </c>
      <c r="N297" s="2897"/>
    </row>
    <row r="298" spans="1:14" s="210" customFormat="1">
      <c r="A298" s="2257"/>
      <c r="B298" s="996">
        <f t="shared" si="88"/>
        <v>607</v>
      </c>
      <c r="C298" s="218"/>
      <c r="D298" s="584"/>
      <c r="E298" s="213" t="s">
        <v>1478</v>
      </c>
      <c r="F298" s="1005">
        <v>21615</v>
      </c>
      <c r="G298" s="1006">
        <v>0</v>
      </c>
      <c r="H298" s="1007">
        <v>885</v>
      </c>
      <c r="I298" s="1007">
        <v>0</v>
      </c>
      <c r="J298" s="1008">
        <f t="shared" si="86"/>
        <v>22500</v>
      </c>
      <c r="K298" s="1008"/>
      <c r="L298" s="1009">
        <f t="shared" si="87"/>
        <v>22500</v>
      </c>
      <c r="M298" s="1329">
        <f t="shared" si="89"/>
        <v>607</v>
      </c>
      <c r="N298" s="2897"/>
    </row>
    <row r="299" spans="1:14" s="210" customFormat="1">
      <c r="A299" s="2257"/>
      <c r="B299" s="996">
        <f t="shared" si="88"/>
        <v>608</v>
      </c>
      <c r="C299" s="218"/>
      <c r="D299" s="584"/>
      <c r="E299" s="213" t="s">
        <v>1479</v>
      </c>
      <c r="F299" s="1005">
        <v>17373</v>
      </c>
      <c r="G299" s="1006">
        <v>322</v>
      </c>
      <c r="H299" s="1007">
        <v>61507</v>
      </c>
      <c r="I299" s="1007">
        <v>780</v>
      </c>
      <c r="J299" s="1008">
        <f t="shared" si="86"/>
        <v>79982</v>
      </c>
      <c r="K299" s="1008"/>
      <c r="L299" s="1009">
        <f t="shared" si="87"/>
        <v>79982</v>
      </c>
      <c r="M299" s="1329">
        <f t="shared" si="89"/>
        <v>608</v>
      </c>
      <c r="N299" s="2897"/>
    </row>
    <row r="300" spans="1:14" s="210" customFormat="1">
      <c r="A300" s="2257"/>
      <c r="B300" s="996">
        <f t="shared" si="88"/>
        <v>609</v>
      </c>
      <c r="C300" s="218"/>
      <c r="D300" s="584"/>
      <c r="E300" s="213" t="s">
        <v>1480</v>
      </c>
      <c r="F300" s="1005">
        <v>1874</v>
      </c>
      <c r="G300" s="1006">
        <v>3033</v>
      </c>
      <c r="H300" s="1007">
        <v>3955</v>
      </c>
      <c r="I300" s="1007">
        <v>3092</v>
      </c>
      <c r="J300" s="1008">
        <f t="shared" si="86"/>
        <v>11954</v>
      </c>
      <c r="K300" s="1008"/>
      <c r="L300" s="1009">
        <f t="shared" si="87"/>
        <v>11954</v>
      </c>
      <c r="M300" s="1329">
        <f t="shared" si="89"/>
        <v>609</v>
      </c>
      <c r="N300" s="2897"/>
    </row>
    <row r="301" spans="1:14" s="210" customFormat="1">
      <c r="A301" s="2257"/>
      <c r="B301" s="996">
        <f t="shared" si="88"/>
        <v>610</v>
      </c>
      <c r="C301" s="218"/>
      <c r="D301" s="584"/>
      <c r="E301" s="213" t="s">
        <v>1481</v>
      </c>
      <c r="F301" s="1005">
        <v>0</v>
      </c>
      <c r="G301" s="1006">
        <v>0</v>
      </c>
      <c r="H301" s="1007">
        <v>0</v>
      </c>
      <c r="I301" s="1007">
        <v>0</v>
      </c>
      <c r="J301" s="1008">
        <f t="shared" ref="J301" si="90">SUM(F301:I301)</f>
        <v>0</v>
      </c>
      <c r="K301" s="1008"/>
      <c r="L301" s="1009">
        <f t="shared" si="87"/>
        <v>0</v>
      </c>
      <c r="M301" s="1329">
        <f t="shared" si="89"/>
        <v>610</v>
      </c>
      <c r="N301" s="2897"/>
    </row>
    <row r="302" spans="1:14" s="210" customFormat="1">
      <c r="A302" s="2899"/>
      <c r="B302" s="996">
        <f t="shared" si="88"/>
        <v>611</v>
      </c>
      <c r="C302" s="218"/>
      <c r="D302" s="584"/>
      <c r="E302" s="213" t="s">
        <v>2464</v>
      </c>
      <c r="F302" s="1051" t="s">
        <v>717</v>
      </c>
      <c r="G302" s="1052" t="s">
        <v>717</v>
      </c>
      <c r="H302" s="1016" t="s">
        <v>717</v>
      </c>
      <c r="I302" s="1007">
        <v>101479</v>
      </c>
      <c r="J302" s="1008">
        <f t="shared" ref="J302:J308" si="91">SUM(F302:I302)</f>
        <v>101479</v>
      </c>
      <c r="K302" s="1008"/>
      <c r="L302" s="1009">
        <f t="shared" ref="L302:L308" si="92">SUM(J302:K302)</f>
        <v>101479</v>
      </c>
      <c r="M302" s="1329">
        <f t="shared" si="89"/>
        <v>611</v>
      </c>
      <c r="N302" s="2897"/>
    </row>
    <row r="303" spans="1:14" s="210" customFormat="1">
      <c r="A303" s="2899"/>
      <c r="B303" s="996">
        <f t="shared" si="88"/>
        <v>612</v>
      </c>
      <c r="C303" s="218"/>
      <c r="D303" s="584"/>
      <c r="E303" s="213" t="s">
        <v>1465</v>
      </c>
      <c r="F303" s="1051" t="s">
        <v>717</v>
      </c>
      <c r="G303" s="1016" t="s">
        <v>717</v>
      </c>
      <c r="H303" s="1016" t="s">
        <v>717</v>
      </c>
      <c r="I303" s="1007">
        <v>893</v>
      </c>
      <c r="J303" s="1008">
        <f t="shared" si="91"/>
        <v>893</v>
      </c>
      <c r="K303" s="1008"/>
      <c r="L303" s="1009">
        <f t="shared" si="92"/>
        <v>893</v>
      </c>
      <c r="M303" s="1329">
        <f t="shared" si="89"/>
        <v>612</v>
      </c>
      <c r="N303" s="2897"/>
    </row>
    <row r="304" spans="1:14" s="210" customFormat="1">
      <c r="A304" s="2899"/>
      <c r="B304" s="996">
        <f t="shared" si="88"/>
        <v>613</v>
      </c>
      <c r="C304" s="218"/>
      <c r="D304" s="584"/>
      <c r="E304" s="213" t="s">
        <v>1482</v>
      </c>
      <c r="F304" s="1051" t="s">
        <v>717</v>
      </c>
      <c r="G304" s="1016" t="s">
        <v>717</v>
      </c>
      <c r="H304" s="1016" t="s">
        <v>717</v>
      </c>
      <c r="I304" s="1007">
        <v>482</v>
      </c>
      <c r="J304" s="1008">
        <f t="shared" si="91"/>
        <v>482</v>
      </c>
      <c r="K304" s="1008"/>
      <c r="L304" s="1009">
        <f t="shared" si="92"/>
        <v>482</v>
      </c>
      <c r="M304" s="1329">
        <f t="shared" si="89"/>
        <v>613</v>
      </c>
      <c r="N304" s="2897"/>
    </row>
    <row r="305" spans="1:14" s="210" customFormat="1">
      <c r="A305" s="2899"/>
      <c r="B305" s="996">
        <f t="shared" si="88"/>
        <v>614</v>
      </c>
      <c r="C305" s="218"/>
      <c r="D305" s="584"/>
      <c r="E305" s="213" t="s">
        <v>1483</v>
      </c>
      <c r="F305" s="1051" t="s">
        <v>717</v>
      </c>
      <c r="G305" s="1016" t="s">
        <v>717</v>
      </c>
      <c r="H305" s="1016" t="s">
        <v>717</v>
      </c>
      <c r="I305" s="1007">
        <v>456802</v>
      </c>
      <c r="J305" s="1008">
        <f t="shared" si="91"/>
        <v>456802</v>
      </c>
      <c r="K305" s="1008"/>
      <c r="L305" s="1009">
        <f t="shared" si="92"/>
        <v>456802</v>
      </c>
      <c r="M305" s="1329">
        <f t="shared" si="89"/>
        <v>614</v>
      </c>
      <c r="N305" s="2897"/>
    </row>
    <row r="306" spans="1:14" s="210" customFormat="1">
      <c r="A306" s="2899"/>
      <c r="B306" s="996">
        <f t="shared" si="88"/>
        <v>615</v>
      </c>
      <c r="C306" s="218"/>
      <c r="D306" s="584"/>
      <c r="E306" s="213" t="s">
        <v>1484</v>
      </c>
      <c r="F306" s="1051" t="s">
        <v>717</v>
      </c>
      <c r="G306" s="1016" t="s">
        <v>717</v>
      </c>
      <c r="H306" s="1016" t="s">
        <v>717</v>
      </c>
      <c r="I306" s="1007">
        <v>-4767</v>
      </c>
      <c r="J306" s="1008">
        <f t="shared" si="91"/>
        <v>-4767</v>
      </c>
      <c r="K306" s="1008"/>
      <c r="L306" s="1009">
        <f t="shared" si="92"/>
        <v>-4767</v>
      </c>
      <c r="M306" s="1329">
        <f t="shared" si="89"/>
        <v>615</v>
      </c>
      <c r="N306" s="2897"/>
    </row>
    <row r="307" spans="1:14" s="210" customFormat="1">
      <c r="A307" s="2899"/>
      <c r="B307" s="996">
        <f t="shared" si="88"/>
        <v>616</v>
      </c>
      <c r="C307" s="218"/>
      <c r="D307" s="584"/>
      <c r="E307" s="213" t="s">
        <v>2472</v>
      </c>
      <c r="F307" s="1051" t="s">
        <v>717</v>
      </c>
      <c r="G307" s="1016" t="s">
        <v>717</v>
      </c>
      <c r="H307" s="1007">
        <v>8431</v>
      </c>
      <c r="I307" s="1016" t="s">
        <v>717</v>
      </c>
      <c r="J307" s="1008">
        <f t="shared" si="91"/>
        <v>8431</v>
      </c>
      <c r="K307" s="1008"/>
      <c r="L307" s="1009">
        <f t="shared" si="92"/>
        <v>8431</v>
      </c>
      <c r="M307" s="1329">
        <f t="shared" si="89"/>
        <v>616</v>
      </c>
      <c r="N307" s="2897"/>
    </row>
    <row r="308" spans="1:14" s="210" customFormat="1">
      <c r="A308" s="2899"/>
      <c r="B308" s="996">
        <f t="shared" si="88"/>
        <v>617</v>
      </c>
      <c r="C308" s="218"/>
      <c r="D308" s="584"/>
      <c r="E308" s="213" t="s">
        <v>2473</v>
      </c>
      <c r="F308" s="1051" t="s">
        <v>717</v>
      </c>
      <c r="G308" s="1016" t="s">
        <v>717</v>
      </c>
      <c r="H308" s="1007">
        <v>-1279</v>
      </c>
      <c r="I308" s="1016" t="s">
        <v>717</v>
      </c>
      <c r="J308" s="1008">
        <f t="shared" si="91"/>
        <v>-1279</v>
      </c>
      <c r="K308" s="1008"/>
      <c r="L308" s="1009">
        <f t="shared" si="92"/>
        <v>-1279</v>
      </c>
      <c r="M308" s="1329">
        <f t="shared" si="89"/>
        <v>617</v>
      </c>
      <c r="N308" s="2897"/>
    </row>
    <row r="309" spans="1:14" s="210" customFormat="1">
      <c r="A309" s="2899"/>
      <c r="B309" s="996">
        <f>B308+1</f>
        <v>618</v>
      </c>
      <c r="C309" s="218"/>
      <c r="D309" s="584"/>
      <c r="E309" s="213" t="s">
        <v>536</v>
      </c>
      <c r="F309" s="1005">
        <v>136250</v>
      </c>
      <c r="G309" s="1046">
        <v>253</v>
      </c>
      <c r="H309" s="1007">
        <v>19275</v>
      </c>
      <c r="I309" s="1007">
        <v>29518</v>
      </c>
      <c r="J309" s="1008">
        <f>SUM(F309:I309)</f>
        <v>185296</v>
      </c>
      <c r="K309" s="1008"/>
      <c r="L309" s="1009">
        <f>SUM(J309:K309)</f>
        <v>185296</v>
      </c>
      <c r="M309" s="1329">
        <f>M308+1</f>
        <v>618</v>
      </c>
      <c r="N309" s="2897"/>
    </row>
    <row r="310" spans="1:14" s="210" customFormat="1">
      <c r="A310" s="2899"/>
      <c r="B310" s="996">
        <f>B309+1</f>
        <v>619</v>
      </c>
      <c r="C310" s="218"/>
      <c r="D310" s="213" t="s">
        <v>1485</v>
      </c>
      <c r="E310" s="213"/>
      <c r="F310" s="1005">
        <f>SUM(F292:F309)</f>
        <v>329390</v>
      </c>
      <c r="G310" s="1008">
        <f t="shared" ref="G310:J310" si="93">SUM(G292:G309)</f>
        <v>9064</v>
      </c>
      <c r="H310" s="1008">
        <f t="shared" si="93"/>
        <v>374843</v>
      </c>
      <c r="I310" s="1008">
        <f t="shared" si="93"/>
        <v>646605</v>
      </c>
      <c r="J310" s="1008">
        <f t="shared" si="93"/>
        <v>1359902</v>
      </c>
      <c r="K310" s="1008"/>
      <c r="L310" s="1009">
        <f>SUM(L292:L309)</f>
        <v>1359902</v>
      </c>
      <c r="M310" s="1329">
        <f>M309+1</f>
        <v>619</v>
      </c>
      <c r="N310" s="2897"/>
    </row>
    <row r="311" spans="1:14" s="210" customFormat="1" ht="12" thickBot="1">
      <c r="A311" s="2900"/>
      <c r="B311" s="996">
        <f>B310+1</f>
        <v>620</v>
      </c>
      <c r="C311" s="219" t="s">
        <v>563</v>
      </c>
      <c r="D311" s="213" t="s">
        <v>1486</v>
      </c>
      <c r="E311" s="213"/>
      <c r="F311" s="1020">
        <f>SUM(F115,F202,F290,F310)</f>
        <v>4300883</v>
      </c>
      <c r="G311" s="1037">
        <f t="shared" ref="G311:I311" si="94">SUM(G115,G202,G290,G310)</f>
        <v>3888723</v>
      </c>
      <c r="H311" s="1037">
        <f t="shared" si="94"/>
        <v>3131727</v>
      </c>
      <c r="I311" s="1037">
        <f t="shared" si="94"/>
        <v>5011092</v>
      </c>
      <c r="J311" s="1037">
        <f>SUM(J115,J202,J290,J310)</f>
        <v>16332425</v>
      </c>
      <c r="K311" s="1037"/>
      <c r="L311" s="1069">
        <f>SUM(L115,L202,L290,L310)</f>
        <v>16332425</v>
      </c>
      <c r="M311" s="1329">
        <f>M310+1</f>
        <v>620</v>
      </c>
      <c r="N311" s="2898"/>
    </row>
    <row r="312" spans="1:14">
      <c r="H312" s="1070">
        <v>0</v>
      </c>
      <c r="N312" s="997"/>
    </row>
  </sheetData>
  <mergeCells count="28">
    <mergeCell ref="A1:A11"/>
    <mergeCell ref="N1:N22"/>
    <mergeCell ref="N23:N44"/>
    <mergeCell ref="A34:A44"/>
    <mergeCell ref="A46:A61"/>
    <mergeCell ref="N46:N67"/>
    <mergeCell ref="N68:N87"/>
    <mergeCell ref="A72:A87"/>
    <mergeCell ref="A89:A99"/>
    <mergeCell ref="N89:N108"/>
    <mergeCell ref="N112:N133"/>
    <mergeCell ref="A123:A133"/>
    <mergeCell ref="A135:A145"/>
    <mergeCell ref="N135:N159"/>
    <mergeCell ref="N165:N180"/>
    <mergeCell ref="A170:A180"/>
    <mergeCell ref="A182:A192"/>
    <mergeCell ref="N182:N202"/>
    <mergeCell ref="A271:A282"/>
    <mergeCell ref="N271:N290"/>
    <mergeCell ref="N296:N311"/>
    <mergeCell ref="A302:A311"/>
    <mergeCell ref="N203:N226"/>
    <mergeCell ref="A216:A226"/>
    <mergeCell ref="A228:A238"/>
    <mergeCell ref="N228:N242"/>
    <mergeCell ref="N254:N269"/>
    <mergeCell ref="A259:A269"/>
  </mergeCells>
  <printOptions horizontalCentered="1" verticalCentered="1"/>
  <pageMargins left="0.7" right="0.7" top="0.75" bottom="0.75" header="0.3" footer="0.3"/>
  <pageSetup scale="98" fitToWidth="2" orientation="landscape" r:id="rId1"/>
  <headerFooter alignWithMargins="0"/>
  <rowBreaks count="6" manualBreakCount="6">
    <brk id="45" max="13" man="1"/>
    <brk id="88" max="13" man="1"/>
    <brk id="134" max="16383" man="1"/>
    <brk id="181" max="13" man="1"/>
    <brk id="227" max="13" man="1"/>
    <brk id="270" max="13" man="1"/>
  </rowBreaks>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dimension ref="A1:H60"/>
  <sheetViews>
    <sheetView showGridLines="0" view="pageBreakPreview" topLeftCell="A30" zoomScaleNormal="100" zoomScaleSheetLayoutView="100" workbookViewId="0">
      <selection activeCell="G49" sqref="G49"/>
    </sheetView>
  </sheetViews>
  <sheetFormatPr defaultColWidth="8.6640625" defaultRowHeight="11.25"/>
  <cols>
    <col min="1" max="1" width="4.33203125" style="210" customWidth="1"/>
    <col min="2" max="2" width="6.6640625" style="210" customWidth="1"/>
    <col min="3" max="3" width="7.5" style="210" customWidth="1"/>
    <col min="4" max="4" width="36.5" style="210" customWidth="1"/>
    <col min="5" max="7" width="18.5" style="210" customWidth="1"/>
    <col min="8" max="8" width="4.33203125" style="210" customWidth="1"/>
    <col min="9" max="16384" width="8.6640625" style="210"/>
  </cols>
  <sheetData>
    <row r="1" spans="1:8">
      <c r="A1" s="570">
        <v>48</v>
      </c>
      <c r="B1" s="594"/>
      <c r="C1" s="596"/>
      <c r="D1" s="596"/>
      <c r="E1" s="614"/>
      <c r="F1" s="614"/>
      <c r="G1" s="614"/>
      <c r="H1" s="597" t="s">
        <v>3253</v>
      </c>
    </row>
    <row r="2" spans="1:8">
      <c r="A2" s="573" t="s">
        <v>468</v>
      </c>
      <c r="B2" s="598"/>
      <c r="C2" s="598"/>
      <c r="D2" s="598"/>
      <c r="E2" s="598"/>
      <c r="F2" s="598"/>
      <c r="G2" s="598"/>
      <c r="H2" s="1072"/>
    </row>
    <row r="3" spans="1:8">
      <c r="A3" s="374" t="s">
        <v>351</v>
      </c>
      <c r="B3" s="371"/>
      <c r="C3" s="371"/>
      <c r="D3" s="371"/>
      <c r="E3" s="371"/>
      <c r="F3" s="371"/>
      <c r="G3" s="371"/>
      <c r="H3" s="373"/>
    </row>
    <row r="4" spans="1:8">
      <c r="A4" s="370"/>
      <c r="B4" s="283"/>
      <c r="C4" s="283"/>
      <c r="D4" s="283"/>
      <c r="E4" s="283"/>
      <c r="F4" s="283"/>
      <c r="G4" s="283"/>
      <c r="H4" s="368"/>
    </row>
    <row r="5" spans="1:8">
      <c r="A5" s="367" t="s">
        <v>469</v>
      </c>
      <c r="B5" s="283" t="s">
        <v>470</v>
      </c>
      <c r="C5" s="283"/>
      <c r="D5" s="283"/>
      <c r="E5" s="283"/>
      <c r="F5" s="283"/>
      <c r="G5" s="283"/>
      <c r="H5" s="368"/>
    </row>
    <row r="6" spans="1:8">
      <c r="A6" s="367" t="s">
        <v>446</v>
      </c>
      <c r="B6" s="283" t="s">
        <v>471</v>
      </c>
      <c r="C6" s="283"/>
      <c r="D6" s="283"/>
      <c r="E6" s="283"/>
      <c r="F6" s="283"/>
      <c r="G6" s="283"/>
      <c r="H6" s="368"/>
    </row>
    <row r="7" spans="1:8">
      <c r="A7" s="370" t="s">
        <v>472</v>
      </c>
      <c r="B7" s="283"/>
      <c r="C7" s="283"/>
      <c r="D7" s="283"/>
      <c r="E7" s="283"/>
      <c r="F7" s="283"/>
      <c r="G7" s="283"/>
      <c r="H7" s="368"/>
    </row>
    <row r="8" spans="1:8">
      <c r="A8" s="367" t="s">
        <v>450</v>
      </c>
      <c r="B8" s="283" t="s">
        <v>473</v>
      </c>
      <c r="C8" s="283"/>
      <c r="D8" s="283"/>
      <c r="E8" s="283"/>
      <c r="F8" s="283"/>
      <c r="G8" s="283"/>
      <c r="H8" s="368"/>
    </row>
    <row r="9" spans="1:8">
      <c r="A9" s="370" t="s">
        <v>474</v>
      </c>
      <c r="B9" s="283"/>
      <c r="C9" s="283"/>
      <c r="D9" s="283"/>
      <c r="E9" s="283"/>
      <c r="F9" s="283"/>
      <c r="G9" s="283"/>
      <c r="H9" s="368"/>
    </row>
    <row r="10" spans="1:8">
      <c r="A10" s="370" t="s">
        <v>475</v>
      </c>
      <c r="B10" s="283"/>
      <c r="C10" s="283"/>
      <c r="D10" s="283"/>
      <c r="E10" s="283"/>
      <c r="F10" s="283"/>
      <c r="G10" s="283"/>
      <c r="H10" s="368"/>
    </row>
    <row r="11" spans="1:8">
      <c r="A11" s="370" t="s">
        <v>476</v>
      </c>
      <c r="B11" s="283"/>
      <c r="C11" s="283"/>
      <c r="D11" s="283"/>
      <c r="E11" s="283"/>
      <c r="F11" s="283"/>
      <c r="G11" s="283"/>
      <c r="H11" s="368"/>
    </row>
    <row r="12" spans="1:8">
      <c r="A12" s="370" t="s">
        <v>477</v>
      </c>
      <c r="B12" s="283"/>
      <c r="C12" s="283"/>
      <c r="D12" s="283"/>
      <c r="E12" s="283"/>
      <c r="F12" s="283"/>
      <c r="G12" s="283"/>
      <c r="H12" s="368"/>
    </row>
    <row r="13" spans="1:8">
      <c r="A13" s="367" t="s">
        <v>457</v>
      </c>
      <c r="B13" s="283" t="s">
        <v>478</v>
      </c>
      <c r="C13" s="283"/>
      <c r="D13" s="283"/>
      <c r="E13" s="283"/>
      <c r="F13" s="283"/>
      <c r="G13" s="283"/>
      <c r="H13" s="368"/>
    </row>
    <row r="14" spans="1:8" ht="20.25" customHeight="1">
      <c r="A14" s="2905" t="s">
        <v>2745</v>
      </c>
      <c r="B14" s="2906"/>
      <c r="C14" s="2906"/>
      <c r="D14" s="2906"/>
      <c r="E14" s="2906"/>
      <c r="F14" s="2906"/>
      <c r="G14" s="2906"/>
      <c r="H14" s="2907"/>
    </row>
    <row r="15" spans="1:8">
      <c r="A15" s="367" t="s">
        <v>461</v>
      </c>
      <c r="B15" s="283" t="s">
        <v>479</v>
      </c>
      <c r="C15" s="283"/>
      <c r="D15" s="283"/>
      <c r="E15" s="283"/>
      <c r="F15" s="283"/>
      <c r="G15" s="283"/>
      <c r="H15" s="368"/>
    </row>
    <row r="16" spans="1:8">
      <c r="A16" s="1073" t="s">
        <v>916</v>
      </c>
      <c r="B16" s="213" t="s">
        <v>480</v>
      </c>
      <c r="C16" s="213"/>
      <c r="D16" s="213"/>
      <c r="E16" s="213"/>
      <c r="F16" s="213"/>
      <c r="G16" s="213"/>
      <c r="H16" s="590"/>
    </row>
    <row r="17" spans="1:8">
      <c r="A17" s="998"/>
      <c r="B17" s="214"/>
      <c r="C17" s="214"/>
      <c r="D17" s="214"/>
      <c r="E17" s="214"/>
      <c r="F17" s="214"/>
      <c r="G17" s="216" t="s">
        <v>982</v>
      </c>
      <c r="H17" s="1074"/>
    </row>
    <row r="18" spans="1:8">
      <c r="A18" s="992" t="s">
        <v>328</v>
      </c>
      <c r="B18" s="216" t="s">
        <v>352</v>
      </c>
      <c r="C18" s="216" t="s">
        <v>481</v>
      </c>
      <c r="D18" s="216"/>
      <c r="E18" s="216"/>
      <c r="F18" s="216" t="s">
        <v>482</v>
      </c>
      <c r="G18" s="216" t="s">
        <v>483</v>
      </c>
      <c r="H18" s="994" t="s">
        <v>328</v>
      </c>
    </row>
    <row r="19" spans="1:8">
      <c r="A19" s="992" t="s">
        <v>333</v>
      </c>
      <c r="B19" s="216" t="s">
        <v>355</v>
      </c>
      <c r="C19" s="216" t="s">
        <v>353</v>
      </c>
      <c r="D19" s="216" t="s">
        <v>484</v>
      </c>
      <c r="E19" s="216" t="s">
        <v>1986</v>
      </c>
      <c r="F19" s="216" t="s">
        <v>485</v>
      </c>
      <c r="G19" s="216" t="s">
        <v>985</v>
      </c>
      <c r="H19" s="994" t="s">
        <v>333</v>
      </c>
    </row>
    <row r="20" spans="1:8" ht="12" thickBot="1">
      <c r="A20" s="1004"/>
      <c r="B20" s="218"/>
      <c r="C20" s="219"/>
      <c r="D20" s="219" t="s">
        <v>338</v>
      </c>
      <c r="E20" s="216" t="s">
        <v>339</v>
      </c>
      <c r="F20" s="216" t="s">
        <v>340</v>
      </c>
      <c r="G20" s="216" t="s">
        <v>341</v>
      </c>
      <c r="H20" s="608"/>
    </row>
    <row r="21" spans="1:8">
      <c r="A21" s="1004">
        <v>1</v>
      </c>
      <c r="B21" s="218"/>
      <c r="C21" s="219">
        <v>2</v>
      </c>
      <c r="D21" s="212" t="s">
        <v>1031</v>
      </c>
      <c r="E21" s="2608" t="s">
        <v>717</v>
      </c>
      <c r="F21" s="1810"/>
      <c r="G21" s="1327"/>
      <c r="H21" s="1010">
        <v>1</v>
      </c>
    </row>
    <row r="22" spans="1:8">
      <c r="A22" s="1004">
        <v>2</v>
      </c>
      <c r="B22" s="1075"/>
      <c r="C22" s="1016">
        <v>3</v>
      </c>
      <c r="D22" s="212" t="s">
        <v>1032</v>
      </c>
      <c r="E22" s="1811">
        <v>128934</v>
      </c>
      <c r="F22" s="1076"/>
      <c r="G22" s="1812">
        <v>-717</v>
      </c>
      <c r="H22" s="1010">
        <v>2</v>
      </c>
    </row>
    <row r="23" spans="1:8">
      <c r="A23" s="1004">
        <f>A22+1</f>
        <v>3</v>
      </c>
      <c r="B23" s="1075"/>
      <c r="C23" s="1016">
        <v>4</v>
      </c>
      <c r="D23" s="212" t="s">
        <v>1033</v>
      </c>
      <c r="E23" s="1811">
        <v>2534</v>
      </c>
      <c r="F23" s="1076"/>
      <c r="G23" s="1812"/>
      <c r="H23" s="1010">
        <f>H22+1</f>
        <v>3</v>
      </c>
    </row>
    <row r="24" spans="1:8">
      <c r="A24" s="1004">
        <f>A23+1</f>
        <v>4</v>
      </c>
      <c r="B24" s="1075"/>
      <c r="C24" s="1016">
        <f>C23+1</f>
        <v>5</v>
      </c>
      <c r="D24" s="212" t="s">
        <v>1034</v>
      </c>
      <c r="E24" s="1811">
        <v>9940</v>
      </c>
      <c r="F24" s="1076"/>
      <c r="G24" s="1812">
        <v>-105</v>
      </c>
      <c r="H24" s="1010">
        <f>H23+1</f>
        <v>4</v>
      </c>
    </row>
    <row r="25" spans="1:8">
      <c r="A25" s="1004">
        <f>A24+1</f>
        <v>5</v>
      </c>
      <c r="B25" s="1075"/>
      <c r="C25" s="1016">
        <v>6</v>
      </c>
      <c r="D25" s="212" t="s">
        <v>1035</v>
      </c>
      <c r="E25" s="1811">
        <v>101288</v>
      </c>
      <c r="F25" s="1076"/>
      <c r="G25" s="1812">
        <v>80</v>
      </c>
      <c r="H25" s="1010">
        <f>H24+1</f>
        <v>5</v>
      </c>
    </row>
    <row r="26" spans="1:8">
      <c r="A26" s="1004">
        <f>A25+1</f>
        <v>6</v>
      </c>
      <c r="B26" s="1075"/>
      <c r="C26" s="1016">
        <v>7</v>
      </c>
      <c r="D26" s="212" t="s">
        <v>1036</v>
      </c>
      <c r="E26" s="1811"/>
      <c r="F26" s="1076"/>
      <c r="G26" s="1812"/>
      <c r="H26" s="1010">
        <f>H25+1</f>
        <v>6</v>
      </c>
    </row>
    <row r="27" spans="1:8">
      <c r="A27" s="1004">
        <v>7</v>
      </c>
      <c r="B27" s="1075"/>
      <c r="C27" s="1016">
        <v>8</v>
      </c>
      <c r="D27" s="212" t="s">
        <v>1037</v>
      </c>
      <c r="E27" s="1811">
        <v>427000</v>
      </c>
      <c r="F27" s="1076"/>
      <c r="G27" s="1812">
        <v>35307</v>
      </c>
      <c r="H27" s="1010">
        <v>7</v>
      </c>
    </row>
    <row r="28" spans="1:8">
      <c r="A28" s="1004">
        <v>8</v>
      </c>
      <c r="B28" s="1075"/>
      <c r="C28" s="1016">
        <v>9</v>
      </c>
      <c r="D28" s="212" t="s">
        <v>1038</v>
      </c>
      <c r="E28" s="1811">
        <v>410925</v>
      </c>
      <c r="F28" s="1076"/>
      <c r="G28" s="1812">
        <v>-10702</v>
      </c>
      <c r="H28" s="1010">
        <v>8</v>
      </c>
    </row>
    <row r="29" spans="1:8">
      <c r="A29" s="1004">
        <v>9</v>
      </c>
      <c r="B29" s="1075"/>
      <c r="C29" s="1016">
        <v>11</v>
      </c>
      <c r="D29" s="212" t="s">
        <v>1039</v>
      </c>
      <c r="E29" s="1811">
        <v>337245</v>
      </c>
      <c r="F29" s="1076"/>
      <c r="G29" s="1812">
        <v>33458</v>
      </c>
      <c r="H29" s="1010">
        <v>9</v>
      </c>
    </row>
    <row r="30" spans="1:8">
      <c r="A30" s="1004">
        <v>10</v>
      </c>
      <c r="B30" s="1075"/>
      <c r="C30" s="1016">
        <v>13</v>
      </c>
      <c r="D30" s="212" t="s">
        <v>1040</v>
      </c>
      <c r="E30" s="1811">
        <v>2228</v>
      </c>
      <c r="F30" s="1076"/>
      <c r="G30" s="1812">
        <v>9</v>
      </c>
      <c r="H30" s="1010">
        <v>10</v>
      </c>
    </row>
    <row r="31" spans="1:8">
      <c r="A31" s="1004">
        <f t="shared" ref="A31:A46" si="0">A30+1</f>
        <v>11</v>
      </c>
      <c r="B31" s="1075"/>
      <c r="C31" s="1016">
        <v>16</v>
      </c>
      <c r="D31" s="212" t="s">
        <v>1041</v>
      </c>
      <c r="E31" s="1811">
        <v>13464</v>
      </c>
      <c r="F31" s="1076"/>
      <c r="G31" s="1812">
        <v>-3949</v>
      </c>
      <c r="H31" s="1010">
        <f t="shared" ref="H31:H46" si="1">H30+1</f>
        <v>11</v>
      </c>
    </row>
    <row r="32" spans="1:8">
      <c r="A32" s="1004">
        <f t="shared" si="0"/>
        <v>12</v>
      </c>
      <c r="B32" s="1075"/>
      <c r="C32" s="1016">
        <v>17</v>
      </c>
      <c r="D32" s="212" t="s">
        <v>1042</v>
      </c>
      <c r="E32" s="1811">
        <v>594</v>
      </c>
      <c r="F32" s="1076"/>
      <c r="G32" s="1812">
        <v>-733</v>
      </c>
      <c r="H32" s="1010">
        <f t="shared" si="1"/>
        <v>12</v>
      </c>
    </row>
    <row r="33" spans="1:8">
      <c r="A33" s="1004">
        <f t="shared" si="0"/>
        <v>13</v>
      </c>
      <c r="B33" s="1075"/>
      <c r="C33" s="1016">
        <v>18</v>
      </c>
      <c r="D33" s="212" t="s">
        <v>1043</v>
      </c>
      <c r="E33" s="1811">
        <v>240</v>
      </c>
      <c r="F33" s="1076"/>
      <c r="G33" s="1812">
        <v>-75</v>
      </c>
      <c r="H33" s="1010">
        <f t="shared" si="1"/>
        <v>13</v>
      </c>
    </row>
    <row r="34" spans="1:8">
      <c r="A34" s="1004">
        <f t="shared" si="0"/>
        <v>14</v>
      </c>
      <c r="B34" s="1075"/>
      <c r="C34" s="1016">
        <v>19</v>
      </c>
      <c r="D34" s="212" t="s">
        <v>1044</v>
      </c>
      <c r="E34" s="1811">
        <v>17988</v>
      </c>
      <c r="F34" s="1076"/>
      <c r="G34" s="1812">
        <v>-1149</v>
      </c>
      <c r="H34" s="1010">
        <f t="shared" si="1"/>
        <v>14</v>
      </c>
    </row>
    <row r="35" spans="1:8">
      <c r="A35" s="1004">
        <f t="shared" si="0"/>
        <v>15</v>
      </c>
      <c r="B35" s="1075"/>
      <c r="C35" s="1016">
        <v>20</v>
      </c>
      <c r="D35" s="212" t="s">
        <v>1045</v>
      </c>
      <c r="E35" s="1811">
        <v>19692</v>
      </c>
      <c r="F35" s="1076"/>
      <c r="G35" s="1812">
        <v>-617</v>
      </c>
      <c r="H35" s="1010">
        <f t="shared" si="1"/>
        <v>15</v>
      </c>
    </row>
    <row r="36" spans="1:8">
      <c r="A36" s="1004">
        <f t="shared" si="0"/>
        <v>16</v>
      </c>
      <c r="B36" s="1075"/>
      <c r="C36" s="1016">
        <v>22</v>
      </c>
      <c r="D36" s="212" t="s">
        <v>1046</v>
      </c>
      <c r="E36" s="1811"/>
      <c r="F36" s="1076"/>
      <c r="G36" s="1812"/>
      <c r="H36" s="1010">
        <f t="shared" si="1"/>
        <v>16</v>
      </c>
    </row>
    <row r="37" spans="1:8">
      <c r="A37" s="1004">
        <f t="shared" si="0"/>
        <v>17</v>
      </c>
      <c r="B37" s="1075"/>
      <c r="C37" s="1016">
        <v>23</v>
      </c>
      <c r="D37" s="212" t="s">
        <v>1047</v>
      </c>
      <c r="E37" s="1811">
        <v>419</v>
      </c>
      <c r="F37" s="1076"/>
      <c r="G37" s="1812">
        <v>10</v>
      </c>
      <c r="H37" s="1010">
        <f t="shared" si="1"/>
        <v>17</v>
      </c>
    </row>
    <row r="38" spans="1:8">
      <c r="A38" s="1004">
        <f t="shared" si="0"/>
        <v>18</v>
      </c>
      <c r="B38" s="1075"/>
      <c r="C38" s="1016">
        <v>24</v>
      </c>
      <c r="D38" s="212" t="s">
        <v>1048</v>
      </c>
      <c r="E38" s="1811">
        <v>2490</v>
      </c>
      <c r="F38" s="1076"/>
      <c r="G38" s="1812">
        <v>6</v>
      </c>
      <c r="H38" s="1010">
        <f t="shared" si="1"/>
        <v>18</v>
      </c>
    </row>
    <row r="39" spans="1:8">
      <c r="A39" s="1004">
        <f t="shared" si="0"/>
        <v>19</v>
      </c>
      <c r="B39" s="1075"/>
      <c r="C39" s="1016">
        <v>25</v>
      </c>
      <c r="D39" s="212" t="s">
        <v>1049</v>
      </c>
      <c r="E39" s="1811">
        <v>79859</v>
      </c>
      <c r="F39" s="1076"/>
      <c r="G39" s="1812">
        <v>-4253</v>
      </c>
      <c r="H39" s="1010">
        <f t="shared" si="1"/>
        <v>19</v>
      </c>
    </row>
    <row r="40" spans="1:8">
      <c r="A40" s="1004">
        <f t="shared" si="0"/>
        <v>20</v>
      </c>
      <c r="B40" s="1075"/>
      <c r="C40" s="1016">
        <v>26</v>
      </c>
      <c r="D40" s="212" t="s">
        <v>1050</v>
      </c>
      <c r="E40" s="1811">
        <v>38964</v>
      </c>
      <c r="F40" s="1076"/>
      <c r="G40" s="1812">
        <v>1617</v>
      </c>
      <c r="H40" s="1010">
        <f t="shared" si="1"/>
        <v>20</v>
      </c>
    </row>
    <row r="41" spans="1:8">
      <c r="A41" s="1004">
        <f t="shared" si="0"/>
        <v>21</v>
      </c>
      <c r="B41" s="1075"/>
      <c r="C41" s="1016">
        <v>27</v>
      </c>
      <c r="D41" s="212" t="s">
        <v>1051</v>
      </c>
      <c r="E41" s="1811">
        <v>250692</v>
      </c>
      <c r="F41" s="1076"/>
      <c r="G41" s="1812">
        <v>8714</v>
      </c>
      <c r="H41" s="1010">
        <f t="shared" si="1"/>
        <v>21</v>
      </c>
    </row>
    <row r="42" spans="1:8">
      <c r="A42" s="1004">
        <f t="shared" si="0"/>
        <v>22</v>
      </c>
      <c r="B42" s="1075"/>
      <c r="C42" s="1016">
        <v>29</v>
      </c>
      <c r="D42" s="212" t="s">
        <v>1052</v>
      </c>
      <c r="E42" s="1811">
        <v>-13</v>
      </c>
      <c r="F42" s="1076"/>
      <c r="G42" s="1812">
        <v>-13</v>
      </c>
      <c r="H42" s="1010">
        <f t="shared" si="1"/>
        <v>22</v>
      </c>
    </row>
    <row r="43" spans="1:8">
      <c r="A43" s="1004">
        <f t="shared" si="0"/>
        <v>23</v>
      </c>
      <c r="B43" s="1075"/>
      <c r="C43" s="1016">
        <v>31</v>
      </c>
      <c r="D43" s="212" t="s">
        <v>1053</v>
      </c>
      <c r="E43" s="1811">
        <v>2413</v>
      </c>
      <c r="F43" s="1076"/>
      <c r="G43" s="1812">
        <v>-140</v>
      </c>
      <c r="H43" s="1010">
        <f t="shared" si="1"/>
        <v>23</v>
      </c>
    </row>
    <row r="44" spans="1:8">
      <c r="A44" s="1004">
        <f t="shared" si="0"/>
        <v>24</v>
      </c>
      <c r="B44" s="1075"/>
      <c r="C44" s="1016">
        <v>35</v>
      </c>
      <c r="D44" s="212" t="s">
        <v>1054</v>
      </c>
      <c r="E44" s="1811">
        <v>816</v>
      </c>
      <c r="F44" s="1076"/>
      <c r="G44" s="1812">
        <v>-125</v>
      </c>
      <c r="H44" s="1010">
        <f t="shared" si="1"/>
        <v>24</v>
      </c>
    </row>
    <row r="45" spans="1:8">
      <c r="A45" s="1004">
        <f t="shared" si="0"/>
        <v>25</v>
      </c>
      <c r="B45" s="1075"/>
      <c r="C45" s="1016">
        <v>37</v>
      </c>
      <c r="D45" s="212" t="s">
        <v>1055</v>
      </c>
      <c r="E45" s="1811">
        <v>52017</v>
      </c>
      <c r="F45" s="1076"/>
      <c r="G45" s="1812">
        <v>-6159</v>
      </c>
      <c r="H45" s="1010">
        <f t="shared" si="1"/>
        <v>25</v>
      </c>
    </row>
    <row r="46" spans="1:8">
      <c r="A46" s="1004">
        <f t="shared" si="0"/>
        <v>26</v>
      </c>
      <c r="B46" s="1075"/>
      <c r="C46" s="1016">
        <v>39</v>
      </c>
      <c r="D46" s="212" t="s">
        <v>486</v>
      </c>
      <c r="E46" s="1811">
        <v>29711</v>
      </c>
      <c r="F46" s="1076"/>
      <c r="G46" s="1812">
        <v>2047</v>
      </c>
      <c r="H46" s="1010">
        <f t="shared" si="1"/>
        <v>26</v>
      </c>
    </row>
    <row r="47" spans="1:8">
      <c r="A47" s="1004">
        <f>A46+1</f>
        <v>27</v>
      </c>
      <c r="B47" s="1075"/>
      <c r="C47" s="1016">
        <v>45</v>
      </c>
      <c r="D47" s="212" t="s">
        <v>487</v>
      </c>
      <c r="E47" s="1811">
        <v>131</v>
      </c>
      <c r="F47" s="1076"/>
      <c r="G47" s="1812">
        <v>35</v>
      </c>
      <c r="H47" s="1010">
        <f>H46+1</f>
        <v>27</v>
      </c>
    </row>
    <row r="48" spans="1:8">
      <c r="A48" s="1004">
        <f>A47+1</f>
        <v>28</v>
      </c>
      <c r="B48" s="1075"/>
      <c r="C48" s="1016"/>
      <c r="D48" s="212" t="s">
        <v>1060</v>
      </c>
      <c r="E48" s="1813"/>
      <c r="F48" s="1809">
        <v>5175</v>
      </c>
      <c r="G48" s="1814"/>
      <c r="H48" s="1010">
        <f>H47+1</f>
        <v>28</v>
      </c>
    </row>
    <row r="49" spans="1:8" ht="12" thickBot="1">
      <c r="A49" s="1004">
        <f>A48+1</f>
        <v>29</v>
      </c>
      <c r="B49" s="1075"/>
      <c r="C49" s="219"/>
      <c r="D49" s="212" t="s">
        <v>488</v>
      </c>
      <c r="E49" s="1815">
        <f>SUM(E21:E48)</f>
        <v>1929571</v>
      </c>
      <c r="F49" s="1816">
        <f t="shared" ref="F49:G49" si="2">SUM(F21:F48)</f>
        <v>5175</v>
      </c>
      <c r="G49" s="1817">
        <f t="shared" si="2"/>
        <v>52546</v>
      </c>
      <c r="H49" s="1010">
        <f>H48+1</f>
        <v>29</v>
      </c>
    </row>
    <row r="50" spans="1:8">
      <c r="A50" s="601"/>
      <c r="B50" s="602"/>
      <c r="C50" s="1077"/>
      <c r="D50" s="602"/>
      <c r="E50" s="283"/>
      <c r="F50" s="283"/>
      <c r="G50" s="283"/>
      <c r="H50" s="1078"/>
    </row>
    <row r="51" spans="1:8">
      <c r="A51" s="370"/>
      <c r="B51" s="283"/>
      <c r="C51" s="369"/>
      <c r="D51" s="283"/>
      <c r="E51" s="283"/>
      <c r="F51" s="283"/>
      <c r="G51" s="283"/>
      <c r="H51" s="368"/>
    </row>
    <row r="52" spans="1:8">
      <c r="A52" s="370"/>
      <c r="B52" s="283"/>
      <c r="C52" s="369"/>
      <c r="D52" s="283"/>
      <c r="E52" s="283"/>
      <c r="F52" s="283"/>
      <c r="G52" s="283"/>
      <c r="H52" s="368"/>
    </row>
    <row r="53" spans="1:8">
      <c r="A53" s="370"/>
      <c r="B53" s="283"/>
      <c r="C53" s="369"/>
      <c r="D53" s="283"/>
      <c r="E53" s="283"/>
      <c r="F53" s="283"/>
      <c r="G53" s="283"/>
      <c r="H53" s="368"/>
    </row>
    <row r="54" spans="1:8">
      <c r="A54" s="370"/>
      <c r="B54" s="283"/>
      <c r="C54" s="369"/>
      <c r="D54" s="283"/>
      <c r="E54" s="283"/>
      <c r="F54" s="283"/>
      <c r="G54" s="283"/>
      <c r="H54" s="368"/>
    </row>
    <row r="55" spans="1:8">
      <c r="A55" s="370"/>
      <c r="B55" s="283"/>
      <c r="C55" s="369"/>
      <c r="D55" s="283"/>
      <c r="E55" s="283"/>
      <c r="F55" s="283"/>
      <c r="G55" s="283"/>
      <c r="H55" s="368"/>
    </row>
    <row r="56" spans="1:8">
      <c r="A56" s="370"/>
      <c r="B56" s="283"/>
      <c r="C56" s="369"/>
      <c r="D56" s="283"/>
      <c r="E56" s="283"/>
      <c r="F56" s="283"/>
      <c r="G56" s="283"/>
      <c r="H56" s="368"/>
    </row>
    <row r="57" spans="1:8">
      <c r="A57" s="599"/>
      <c r="C57" s="1079"/>
      <c r="H57" s="600"/>
    </row>
    <row r="58" spans="1:8">
      <c r="A58" s="599"/>
      <c r="C58" s="1079"/>
      <c r="H58" s="600"/>
    </row>
    <row r="59" spans="1:8" ht="78.75" customHeight="1">
      <c r="A59" s="615"/>
      <c r="B59" s="584"/>
      <c r="C59" s="582"/>
      <c r="D59" s="584"/>
      <c r="E59" s="584"/>
      <c r="F59" s="584"/>
      <c r="G59" s="584"/>
      <c r="H59" s="616"/>
    </row>
    <row r="60" spans="1:8">
      <c r="A60" s="613"/>
      <c r="B60" s="284"/>
      <c r="C60" s="284"/>
      <c r="D60" s="284"/>
      <c r="E60" s="284"/>
      <c r="F60" s="284"/>
      <c r="G60" s="284"/>
      <c r="H60" s="612" t="s">
        <v>603</v>
      </c>
    </row>
  </sheetData>
  <mergeCells count="1">
    <mergeCell ref="A14:H14"/>
  </mergeCells>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A1:L47"/>
  <sheetViews>
    <sheetView showGridLines="0" defaultGridColor="0" view="pageBreakPreview" topLeftCell="A16" colorId="22" zoomScaleNormal="100" zoomScaleSheetLayoutView="100" workbookViewId="0">
      <selection activeCell="I29" sqref="I29"/>
    </sheetView>
  </sheetViews>
  <sheetFormatPr defaultColWidth="9.6640625" defaultRowHeight="11.25"/>
  <cols>
    <col min="1" max="1" width="3.33203125" style="1818" bestFit="1" customWidth="1"/>
    <col min="2" max="2" width="4.33203125" customWidth="1"/>
    <col min="3" max="3" width="5.6640625" customWidth="1"/>
    <col min="4" max="4" width="49.5" customWidth="1"/>
    <col min="5" max="10" width="14.1640625" customWidth="1"/>
    <col min="11" max="11" width="4.33203125" customWidth="1"/>
    <col min="12" max="12" width="3.33203125" style="1819" bestFit="1" customWidth="1"/>
  </cols>
  <sheetData>
    <row r="1" spans="1:12">
      <c r="A1" s="2912" t="s">
        <v>1409</v>
      </c>
      <c r="B1" s="2449" t="s">
        <v>489</v>
      </c>
      <c r="C1" s="2445"/>
      <c r="D1" s="2445"/>
      <c r="E1" s="2445"/>
      <c r="F1" s="2445"/>
      <c r="G1" s="2445"/>
      <c r="H1" s="2445"/>
      <c r="I1" s="2445"/>
      <c r="J1" s="2445"/>
      <c r="K1" s="2445"/>
      <c r="L1" s="2908" t="s">
        <v>3253</v>
      </c>
    </row>
    <row r="2" spans="1:12" ht="10.35" customHeight="1">
      <c r="A2" s="2913"/>
      <c r="B2" s="49" t="s">
        <v>351</v>
      </c>
      <c r="C2" s="49"/>
      <c r="D2" s="49"/>
      <c r="E2" s="49"/>
      <c r="F2" s="49"/>
      <c r="G2" s="49"/>
      <c r="H2" s="49"/>
      <c r="I2" s="49"/>
      <c r="J2" s="49"/>
      <c r="K2" s="49"/>
      <c r="L2" s="2909"/>
    </row>
    <row r="3" spans="1:12" ht="10.35" customHeight="1">
      <c r="A3" s="2913"/>
      <c r="B3" s="3"/>
      <c r="C3" s="3"/>
      <c r="D3" s="3"/>
      <c r="E3" s="3"/>
      <c r="F3" s="3"/>
      <c r="G3" s="3"/>
      <c r="H3" s="3"/>
      <c r="I3" s="3"/>
      <c r="J3" s="3"/>
      <c r="K3" s="3"/>
      <c r="L3" s="2909"/>
    </row>
    <row r="4" spans="1:12" ht="10.35" customHeight="1">
      <c r="A4" s="2913"/>
      <c r="B4" s="20" t="s">
        <v>440</v>
      </c>
      <c r="C4" s="3" t="s">
        <v>470</v>
      </c>
      <c r="D4" s="3"/>
      <c r="E4" s="3"/>
      <c r="F4" s="3"/>
      <c r="G4" s="3"/>
      <c r="H4" s="3"/>
      <c r="I4" s="3"/>
      <c r="J4" s="3"/>
      <c r="K4" s="3"/>
      <c r="L4" s="2909"/>
    </row>
    <row r="5" spans="1:12" ht="10.35" customHeight="1">
      <c r="A5" s="2913"/>
      <c r="B5" s="20" t="s">
        <v>446</v>
      </c>
      <c r="C5" s="3" t="s">
        <v>491</v>
      </c>
      <c r="D5" s="3"/>
      <c r="E5" s="3"/>
      <c r="F5" s="3"/>
      <c r="G5" s="3"/>
      <c r="H5" s="3"/>
      <c r="I5" s="3"/>
      <c r="J5" s="3"/>
      <c r="K5" s="3"/>
      <c r="L5" s="2909"/>
    </row>
    <row r="6" spans="1:12" ht="10.35" customHeight="1">
      <c r="A6" s="2913"/>
      <c r="B6" s="3"/>
      <c r="C6" s="3" t="s">
        <v>493</v>
      </c>
      <c r="D6" s="3"/>
      <c r="E6" s="3"/>
      <c r="F6" s="3"/>
      <c r="G6" s="3"/>
      <c r="H6" s="3"/>
      <c r="I6" s="3"/>
      <c r="J6" s="3"/>
      <c r="K6" s="3"/>
      <c r="L6" s="2909"/>
    </row>
    <row r="7" spans="1:12" ht="10.35" customHeight="1">
      <c r="A7" s="2913"/>
      <c r="B7" s="20" t="s">
        <v>450</v>
      </c>
      <c r="C7" s="3" t="s">
        <v>1514</v>
      </c>
      <c r="D7" s="3"/>
      <c r="E7" s="3"/>
      <c r="F7" s="3"/>
      <c r="G7" s="3"/>
      <c r="H7" s="3"/>
      <c r="I7" s="3"/>
      <c r="J7" s="3"/>
      <c r="K7" s="3"/>
      <c r="L7" s="2909"/>
    </row>
    <row r="8" spans="1:12" ht="10.35" customHeight="1">
      <c r="A8" s="2913"/>
      <c r="B8" s="3"/>
      <c r="C8" s="3" t="s">
        <v>1516</v>
      </c>
      <c r="D8" s="3"/>
      <c r="E8" s="3"/>
      <c r="F8" s="3"/>
      <c r="G8" s="3"/>
      <c r="H8" s="3"/>
      <c r="I8" s="3"/>
      <c r="J8" s="3"/>
      <c r="K8" s="3"/>
      <c r="L8" s="2909"/>
    </row>
    <row r="9" spans="1:12" ht="10.35" customHeight="1">
      <c r="A9" s="2913"/>
      <c r="B9" s="3"/>
      <c r="C9" s="3" t="s">
        <v>1517</v>
      </c>
      <c r="D9" s="3"/>
      <c r="E9" s="3"/>
      <c r="F9" s="3"/>
      <c r="G9" s="3"/>
      <c r="H9" s="3"/>
      <c r="I9" s="3"/>
      <c r="J9" s="3"/>
      <c r="K9" s="3"/>
      <c r="L9" s="2909"/>
    </row>
    <row r="10" spans="1:12" ht="10.35" customHeight="1">
      <c r="A10" s="2913"/>
      <c r="B10" s="3"/>
      <c r="C10" s="3" t="s">
        <v>1518</v>
      </c>
      <c r="D10" s="3"/>
      <c r="E10" s="3"/>
      <c r="F10" s="3"/>
      <c r="G10" s="3"/>
      <c r="H10" s="3"/>
      <c r="I10" s="3"/>
      <c r="J10" s="3"/>
      <c r="K10" s="3"/>
      <c r="L10" s="2909"/>
    </row>
    <row r="11" spans="1:12" ht="10.35" customHeight="1">
      <c r="A11" s="2913"/>
      <c r="B11" s="20" t="s">
        <v>457</v>
      </c>
      <c r="C11" s="3" t="s">
        <v>1519</v>
      </c>
      <c r="D11" s="3"/>
      <c r="E11" s="3"/>
      <c r="F11" s="3"/>
      <c r="G11" s="3"/>
      <c r="H11" s="3"/>
      <c r="I11" s="3"/>
      <c r="J11" s="3"/>
      <c r="K11" s="3"/>
      <c r="L11" s="2909"/>
    </row>
    <row r="12" spans="1:12" ht="10.35" customHeight="1">
      <c r="A12" s="2913"/>
      <c r="B12" s="20" t="s">
        <v>461</v>
      </c>
      <c r="C12" s="3" t="s">
        <v>1520</v>
      </c>
      <c r="D12" s="3"/>
      <c r="E12" s="3"/>
      <c r="F12" s="3"/>
      <c r="G12" s="3"/>
      <c r="H12" s="3"/>
      <c r="I12" s="3"/>
      <c r="J12" s="3"/>
      <c r="K12" s="3"/>
      <c r="L12" s="2909"/>
    </row>
    <row r="13" spans="1:12" ht="10.35" customHeight="1">
      <c r="A13" s="2913"/>
      <c r="B13" s="3"/>
      <c r="C13" s="3" t="s">
        <v>1521</v>
      </c>
      <c r="D13" s="3"/>
      <c r="E13" s="3"/>
      <c r="F13" s="3"/>
      <c r="G13" s="3"/>
      <c r="H13" s="3"/>
      <c r="I13" s="3"/>
      <c r="J13" s="3"/>
      <c r="K13" s="3"/>
      <c r="L13" s="2909"/>
    </row>
    <row r="14" spans="1:12" ht="10.35" customHeight="1">
      <c r="A14" s="2913"/>
      <c r="B14" s="3"/>
      <c r="C14" s="3" t="s">
        <v>1522</v>
      </c>
      <c r="D14" s="3"/>
      <c r="E14" s="3"/>
      <c r="F14" s="3"/>
      <c r="G14" s="3"/>
      <c r="H14" s="3"/>
      <c r="I14" s="3"/>
      <c r="J14" s="3"/>
      <c r="K14" s="3"/>
      <c r="L14" s="2909"/>
    </row>
    <row r="15" spans="1:12" ht="57.75" customHeight="1">
      <c r="A15" s="2913"/>
      <c r="B15" s="9"/>
      <c r="C15" s="9"/>
      <c r="D15" s="9"/>
      <c r="E15" s="9"/>
      <c r="F15" s="9"/>
      <c r="G15" s="9"/>
      <c r="H15" s="9"/>
      <c r="I15" s="9"/>
      <c r="J15" s="9"/>
      <c r="K15" s="9"/>
      <c r="L15" s="2909"/>
    </row>
    <row r="16" spans="1:12" ht="10.35" customHeight="1">
      <c r="A16" s="2913"/>
      <c r="B16" s="15"/>
      <c r="C16" s="11"/>
      <c r="D16" s="11"/>
      <c r="E16" s="12" t="s">
        <v>1523</v>
      </c>
      <c r="F16" s="13"/>
      <c r="G16" s="14"/>
      <c r="H16" s="12" t="s">
        <v>1524</v>
      </c>
      <c r="I16" s="13"/>
      <c r="J16" s="14"/>
      <c r="K16" s="36"/>
      <c r="L16" s="2909"/>
    </row>
    <row r="17" spans="1:12" ht="11.1" customHeight="1">
      <c r="A17" s="2451"/>
      <c r="B17" s="7"/>
      <c r="C17" s="16"/>
      <c r="D17" s="16"/>
      <c r="E17" s="17" t="s">
        <v>1525</v>
      </c>
      <c r="F17" s="18"/>
      <c r="G17" s="19"/>
      <c r="H17" s="17" t="s">
        <v>1525</v>
      </c>
      <c r="I17" s="18"/>
      <c r="J17" s="19"/>
      <c r="K17" s="3"/>
      <c r="L17" s="2909"/>
    </row>
    <row r="18" spans="1:12" ht="10.35" customHeight="1">
      <c r="A18" s="2452"/>
      <c r="B18" s="42" t="s">
        <v>328</v>
      </c>
      <c r="C18" s="21" t="s">
        <v>352</v>
      </c>
      <c r="D18" s="21" t="s">
        <v>1527</v>
      </c>
      <c r="E18" s="21" t="s">
        <v>1528</v>
      </c>
      <c r="F18" s="21" t="s">
        <v>1529</v>
      </c>
      <c r="G18" s="21" t="s">
        <v>1530</v>
      </c>
      <c r="H18" s="21" t="s">
        <v>1528</v>
      </c>
      <c r="I18" s="21" t="s">
        <v>1529</v>
      </c>
      <c r="J18" s="21" t="s">
        <v>1530</v>
      </c>
      <c r="K18" s="37" t="s">
        <v>328</v>
      </c>
      <c r="L18" s="2909"/>
    </row>
    <row r="19" spans="1:12" ht="10.35" customHeight="1">
      <c r="A19" s="2452"/>
      <c r="B19" s="42" t="s">
        <v>333</v>
      </c>
      <c r="C19" s="21" t="s">
        <v>355</v>
      </c>
      <c r="D19" s="21"/>
      <c r="E19" s="21" t="s">
        <v>1531</v>
      </c>
      <c r="F19" s="21"/>
      <c r="G19" s="21"/>
      <c r="H19" s="21" t="s">
        <v>1531</v>
      </c>
      <c r="I19" s="21"/>
      <c r="J19" s="21"/>
      <c r="K19" s="37" t="s">
        <v>333</v>
      </c>
      <c r="L19" s="2909"/>
    </row>
    <row r="20" spans="1:12" ht="10.35" customHeight="1" thickBot="1">
      <c r="A20" s="2451"/>
      <c r="B20" s="10"/>
      <c r="C20" s="22"/>
      <c r="D20" s="26" t="s">
        <v>338</v>
      </c>
      <c r="E20" s="21" t="s">
        <v>339</v>
      </c>
      <c r="F20" s="21" t="s">
        <v>340</v>
      </c>
      <c r="G20" s="21" t="s">
        <v>341</v>
      </c>
      <c r="H20" s="21" t="s">
        <v>342</v>
      </c>
      <c r="I20" s="21" t="s">
        <v>343</v>
      </c>
      <c r="J20" s="21" t="s">
        <v>201</v>
      </c>
      <c r="K20" s="8"/>
      <c r="L20" s="2909"/>
    </row>
    <row r="21" spans="1:12" ht="10.35" customHeight="1">
      <c r="A21" s="2451"/>
      <c r="B21" s="7"/>
      <c r="C21" s="16"/>
      <c r="D21" s="37" t="s">
        <v>1532</v>
      </c>
      <c r="E21" s="2456"/>
      <c r="F21" s="2457"/>
      <c r="G21" s="2457"/>
      <c r="H21" s="2457"/>
      <c r="I21" s="2457"/>
      <c r="J21" s="2458"/>
      <c r="K21" s="3"/>
      <c r="L21" s="2909"/>
    </row>
    <row r="22" spans="1:12">
      <c r="A22" s="2451"/>
      <c r="B22" s="2212">
        <v>1</v>
      </c>
      <c r="C22" s="22"/>
      <c r="D22" s="8" t="s">
        <v>1533</v>
      </c>
      <c r="E22" s="2459"/>
      <c r="F22" s="1082"/>
      <c r="G22" s="1083"/>
      <c r="H22" s="1082"/>
      <c r="I22" s="1082"/>
      <c r="J22" s="2460"/>
      <c r="K22" s="9"/>
      <c r="L22" s="2448"/>
    </row>
    <row r="23" spans="1:12">
      <c r="A23" s="2452"/>
      <c r="B23" s="2212">
        <v>2</v>
      </c>
      <c r="C23" s="22"/>
      <c r="D23" s="8" t="s">
        <v>1534</v>
      </c>
      <c r="E23" s="2459"/>
      <c r="F23" s="1082"/>
      <c r="G23" s="1083"/>
      <c r="H23" s="1082">
        <v>496</v>
      </c>
      <c r="I23" s="1082">
        <v>1140</v>
      </c>
      <c r="J23" s="2460">
        <v>3548</v>
      </c>
      <c r="K23" s="9"/>
      <c r="L23" s="2448"/>
    </row>
    <row r="24" spans="1:12">
      <c r="A24" s="2452"/>
      <c r="B24" s="2212">
        <v>3</v>
      </c>
      <c r="C24" s="22"/>
      <c r="D24" s="8" t="s">
        <v>1535</v>
      </c>
      <c r="E24" s="2459"/>
      <c r="F24" s="1082">
        <v>1500</v>
      </c>
      <c r="G24" s="1083">
        <v>8189</v>
      </c>
      <c r="H24" s="1082">
        <v>28492</v>
      </c>
      <c r="I24" s="1082">
        <v>3250</v>
      </c>
      <c r="J24" s="2460">
        <v>9138</v>
      </c>
      <c r="K24" s="9"/>
      <c r="L24" s="2448"/>
    </row>
    <row r="25" spans="1:12">
      <c r="A25" s="2453"/>
      <c r="B25" s="2212">
        <v>4</v>
      </c>
      <c r="C25" s="22"/>
      <c r="D25" s="8" t="s">
        <v>1536</v>
      </c>
      <c r="E25" s="2459"/>
      <c r="F25" s="1082">
        <v>163</v>
      </c>
      <c r="G25" s="1083">
        <v>1108</v>
      </c>
      <c r="H25" s="1082">
        <v>2778</v>
      </c>
      <c r="I25" s="1082">
        <v>1458</v>
      </c>
      <c r="J25" s="2460">
        <v>3834</v>
      </c>
      <c r="K25" s="9"/>
      <c r="L25" s="2448"/>
    </row>
    <row r="26" spans="1:12">
      <c r="A26" s="2452"/>
      <c r="B26" s="2212">
        <v>5</v>
      </c>
      <c r="C26" s="22"/>
      <c r="D26" s="8" t="s">
        <v>1537</v>
      </c>
      <c r="E26" s="2459"/>
      <c r="F26" s="1082">
        <v>646</v>
      </c>
      <c r="G26" s="1083">
        <v>3579</v>
      </c>
      <c r="H26" s="1082"/>
      <c r="I26" s="1082">
        <v>2181</v>
      </c>
      <c r="J26" s="2460">
        <v>8124</v>
      </c>
      <c r="K26" s="9"/>
      <c r="L26" s="2448"/>
    </row>
    <row r="27" spans="1:12">
      <c r="A27" s="2452"/>
      <c r="B27" s="2212">
        <v>6</v>
      </c>
      <c r="C27" s="22"/>
      <c r="D27" s="8" t="s">
        <v>1538</v>
      </c>
      <c r="E27" s="2459"/>
      <c r="F27" s="1082">
        <v>9855</v>
      </c>
      <c r="G27" s="1083">
        <v>28932</v>
      </c>
      <c r="H27" s="1082">
        <v>1</v>
      </c>
      <c r="I27" s="1082">
        <v>2618</v>
      </c>
      <c r="J27" s="2460">
        <v>7036</v>
      </c>
      <c r="K27" s="9"/>
      <c r="L27" s="2448"/>
    </row>
    <row r="28" spans="1:12">
      <c r="A28" s="2452"/>
      <c r="B28" s="2212">
        <v>7</v>
      </c>
      <c r="C28" s="22"/>
      <c r="D28" s="8" t="s">
        <v>1539</v>
      </c>
      <c r="E28" s="2459"/>
      <c r="F28" s="1082">
        <v>112</v>
      </c>
      <c r="G28" s="1083">
        <v>514</v>
      </c>
      <c r="H28" s="1082"/>
      <c r="I28" s="1082">
        <v>52</v>
      </c>
      <c r="J28" s="2460">
        <v>108</v>
      </c>
      <c r="K28" s="9"/>
      <c r="L28" s="2448"/>
    </row>
    <row r="29" spans="1:12">
      <c r="A29" s="2452"/>
      <c r="B29" s="2212">
        <v>8</v>
      </c>
      <c r="C29" s="22"/>
      <c r="D29" s="8" t="s">
        <v>1540</v>
      </c>
      <c r="E29" s="2459"/>
      <c r="F29" s="1082">
        <v>149</v>
      </c>
      <c r="G29" s="1083">
        <v>648</v>
      </c>
      <c r="H29" s="1082"/>
      <c r="I29" s="1082">
        <v>31</v>
      </c>
      <c r="J29" s="2460">
        <v>2727</v>
      </c>
      <c r="K29" s="9"/>
      <c r="L29" s="2448"/>
    </row>
    <row r="30" spans="1:12">
      <c r="A30" s="2452"/>
      <c r="B30" s="2212">
        <v>9</v>
      </c>
      <c r="C30" s="22"/>
      <c r="D30" s="8" t="s">
        <v>1541</v>
      </c>
      <c r="E30" s="2459"/>
      <c r="F30" s="1082">
        <v>700</v>
      </c>
      <c r="G30" s="1083">
        <v>3447</v>
      </c>
      <c r="H30" s="1082"/>
      <c r="I30" s="1082">
        <v>4</v>
      </c>
      <c r="J30" s="2460">
        <v>136</v>
      </c>
      <c r="K30" s="9"/>
      <c r="L30" s="2448"/>
    </row>
    <row r="31" spans="1:12">
      <c r="A31" s="2452"/>
      <c r="B31" s="2212">
        <v>10</v>
      </c>
      <c r="C31" s="22"/>
      <c r="D31" s="8" t="s">
        <v>1542</v>
      </c>
      <c r="E31" s="2459"/>
      <c r="F31" s="1082"/>
      <c r="G31" s="1083"/>
      <c r="H31" s="1082"/>
      <c r="I31" s="1082">
        <v>11</v>
      </c>
      <c r="J31" s="2460">
        <v>21</v>
      </c>
      <c r="K31" s="9"/>
      <c r="L31" s="2448"/>
    </row>
    <row r="32" spans="1:12">
      <c r="A32" s="2452"/>
      <c r="B32" s="2212">
        <v>11</v>
      </c>
      <c r="C32" s="22"/>
      <c r="D32" s="8" t="s">
        <v>1543</v>
      </c>
      <c r="E32" s="2459"/>
      <c r="F32" s="1082">
        <v>23416</v>
      </c>
      <c r="G32" s="1083">
        <v>78506</v>
      </c>
      <c r="H32" s="1082">
        <v>210622</v>
      </c>
      <c r="I32" s="1082">
        <v>4187</v>
      </c>
      <c r="J32" s="2460">
        <v>11221</v>
      </c>
      <c r="K32" s="9"/>
      <c r="L32" s="2448"/>
    </row>
    <row r="33" spans="1:12">
      <c r="A33" s="2452"/>
      <c r="B33" s="2212">
        <v>12</v>
      </c>
      <c r="C33" s="22"/>
      <c r="D33" s="8" t="s">
        <v>1544</v>
      </c>
      <c r="E33" s="2459"/>
      <c r="F33" s="1082">
        <v>2624</v>
      </c>
      <c r="G33" s="1083">
        <v>19316</v>
      </c>
      <c r="H33" s="1082">
        <v>68649</v>
      </c>
      <c r="I33" s="1082">
        <v>1223</v>
      </c>
      <c r="J33" s="2460">
        <v>4031</v>
      </c>
      <c r="K33" s="9"/>
      <c r="L33" s="2448"/>
    </row>
    <row r="34" spans="1:12">
      <c r="A34" s="2452"/>
      <c r="B34" s="2212">
        <v>13</v>
      </c>
      <c r="C34" s="22"/>
      <c r="D34" s="8" t="s">
        <v>1545</v>
      </c>
      <c r="E34" s="2459"/>
      <c r="F34" s="1082"/>
      <c r="G34" s="1083"/>
      <c r="H34" s="1082">
        <v>5</v>
      </c>
      <c r="I34" s="1082">
        <v>14</v>
      </c>
      <c r="J34" s="2460">
        <v>28</v>
      </c>
      <c r="K34" s="9"/>
      <c r="L34" s="2448"/>
    </row>
    <row r="35" spans="1:12">
      <c r="A35" s="2452"/>
      <c r="B35" s="2212">
        <v>14</v>
      </c>
      <c r="C35" s="22"/>
      <c r="D35" s="8" t="s">
        <v>1546</v>
      </c>
      <c r="E35" s="2459"/>
      <c r="F35" s="1082">
        <v>492</v>
      </c>
      <c r="G35" s="1083">
        <v>2697</v>
      </c>
      <c r="H35" s="1082">
        <v>41122</v>
      </c>
      <c r="I35" s="1082">
        <v>5541</v>
      </c>
      <c r="J35" s="2460">
        <v>11628</v>
      </c>
      <c r="K35" s="9"/>
      <c r="L35" s="2448"/>
    </row>
    <row r="36" spans="1:12">
      <c r="A36" s="2452"/>
      <c r="B36" s="2212">
        <v>15</v>
      </c>
      <c r="C36" s="22"/>
      <c r="D36" s="8" t="s">
        <v>1547</v>
      </c>
      <c r="E36" s="2459"/>
      <c r="F36" s="1082"/>
      <c r="G36" s="1083">
        <v>1</v>
      </c>
      <c r="H36" s="1082"/>
      <c r="I36" s="1082">
        <v>778</v>
      </c>
      <c r="J36" s="2460"/>
      <c r="K36" s="9"/>
      <c r="L36" s="2448"/>
    </row>
    <row r="37" spans="1:12">
      <c r="A37" s="2452"/>
      <c r="B37" s="2212">
        <v>16</v>
      </c>
      <c r="C37" s="22"/>
      <c r="D37" s="8" t="s">
        <v>1548</v>
      </c>
      <c r="E37" s="2459"/>
      <c r="F37" s="1082"/>
      <c r="G37" s="1083"/>
      <c r="H37" s="1082"/>
      <c r="I37" s="1082"/>
      <c r="J37" s="2460"/>
      <c r="K37" s="9"/>
      <c r="L37" s="2448"/>
    </row>
    <row r="38" spans="1:12">
      <c r="A38" s="2452"/>
      <c r="B38" s="2212">
        <v>17</v>
      </c>
      <c r="C38" s="22"/>
      <c r="D38" s="8" t="s">
        <v>1549</v>
      </c>
      <c r="E38" s="2459"/>
      <c r="F38" s="1082"/>
      <c r="G38" s="1083">
        <v>55</v>
      </c>
      <c r="H38" s="1082">
        <v>169</v>
      </c>
      <c r="I38" s="1082">
        <v>17</v>
      </c>
      <c r="J38" s="2460">
        <v>82</v>
      </c>
      <c r="K38" s="9"/>
      <c r="L38" s="2448"/>
    </row>
    <row r="39" spans="1:12">
      <c r="A39" s="2452"/>
      <c r="B39" s="2212">
        <v>18</v>
      </c>
      <c r="C39" s="22"/>
      <c r="D39" s="8" t="s">
        <v>1550</v>
      </c>
      <c r="E39" s="2459"/>
      <c r="F39" s="1082"/>
      <c r="G39" s="1083">
        <v>43693</v>
      </c>
      <c r="H39" s="1082">
        <v>65151</v>
      </c>
      <c r="I39" s="1082"/>
      <c r="J39" s="2460">
        <v>5304</v>
      </c>
      <c r="K39" s="9"/>
      <c r="L39" s="2448"/>
    </row>
    <row r="40" spans="1:12">
      <c r="A40" s="2452"/>
      <c r="B40" s="2212">
        <v>19</v>
      </c>
      <c r="C40" s="22"/>
      <c r="D40" s="8" t="s">
        <v>1551</v>
      </c>
      <c r="E40" s="2459"/>
      <c r="F40" s="1082">
        <f>SUM(F22:F39)</f>
        <v>39657</v>
      </c>
      <c r="G40" s="1083">
        <f t="shared" ref="G40:J40" si="0">SUM(G22:G39)</f>
        <v>190685</v>
      </c>
      <c r="H40" s="1082">
        <f t="shared" si="0"/>
        <v>417485</v>
      </c>
      <c r="I40" s="1082">
        <f t="shared" si="0"/>
        <v>22505</v>
      </c>
      <c r="J40" s="2460">
        <f t="shared" si="0"/>
        <v>66966</v>
      </c>
      <c r="K40" s="9"/>
      <c r="L40" s="2448"/>
    </row>
    <row r="41" spans="1:12">
      <c r="A41" s="2452"/>
      <c r="B41" s="7"/>
      <c r="C41" s="16"/>
      <c r="D41" s="37" t="s">
        <v>1552</v>
      </c>
      <c r="E41" s="2461"/>
      <c r="F41" s="1084"/>
      <c r="G41" s="1084"/>
      <c r="H41" s="1084"/>
      <c r="I41" s="1084"/>
      <c r="J41" s="2462"/>
      <c r="K41" s="3"/>
      <c r="L41" s="2448"/>
    </row>
    <row r="42" spans="1:12">
      <c r="A42" s="2452"/>
      <c r="B42" s="2212" t="s">
        <v>302</v>
      </c>
      <c r="C42" s="22"/>
      <c r="D42" s="8" t="s">
        <v>1553</v>
      </c>
      <c r="E42" s="2459"/>
      <c r="F42" s="1082"/>
      <c r="G42" s="1082"/>
      <c r="H42" s="1082"/>
      <c r="I42" s="1082"/>
      <c r="J42" s="2460"/>
      <c r="K42" s="9"/>
      <c r="L42" s="2448"/>
    </row>
    <row r="43" spans="1:12">
      <c r="A43" s="2452"/>
      <c r="B43" s="2212" t="s">
        <v>303</v>
      </c>
      <c r="C43" s="22"/>
      <c r="D43" s="8" t="s">
        <v>1554</v>
      </c>
      <c r="E43" s="2459"/>
      <c r="F43" s="1082"/>
      <c r="G43" s="1082"/>
      <c r="H43" s="1082"/>
      <c r="I43" s="1082"/>
      <c r="J43" s="2460"/>
      <c r="K43" s="9"/>
      <c r="L43" s="2448"/>
    </row>
    <row r="44" spans="1:12">
      <c r="A44" s="2452"/>
      <c r="B44" s="2212" t="s">
        <v>304</v>
      </c>
      <c r="C44" s="22"/>
      <c r="D44" s="8" t="s">
        <v>1555</v>
      </c>
      <c r="E44" s="2459"/>
      <c r="F44" s="1082"/>
      <c r="G44" s="1082"/>
      <c r="H44" s="1082"/>
      <c r="I44" s="1082"/>
      <c r="J44" s="2460"/>
      <c r="K44" s="9"/>
      <c r="L44" s="2448"/>
    </row>
    <row r="45" spans="1:12">
      <c r="A45" s="2452"/>
      <c r="B45" s="2212" t="s">
        <v>305</v>
      </c>
      <c r="C45" s="22"/>
      <c r="D45" s="8" t="s">
        <v>1556</v>
      </c>
      <c r="E45" s="2459"/>
      <c r="F45" s="1082"/>
      <c r="G45" s="1082"/>
      <c r="H45" s="1082"/>
      <c r="I45" s="1082"/>
      <c r="J45" s="2460"/>
      <c r="K45" s="9"/>
      <c r="L45" s="2448"/>
    </row>
    <row r="46" spans="1:12">
      <c r="A46" s="2452"/>
      <c r="B46" s="2212" t="s">
        <v>306</v>
      </c>
      <c r="C46" s="26" t="s">
        <v>563</v>
      </c>
      <c r="D46" s="8" t="s">
        <v>1557</v>
      </c>
      <c r="E46" s="2459"/>
      <c r="F46" s="1082"/>
      <c r="G46" s="1082"/>
      <c r="H46" s="1082"/>
      <c r="I46" s="1082"/>
      <c r="J46" s="2460"/>
      <c r="K46" s="9"/>
      <c r="L46" s="2910">
        <v>49</v>
      </c>
    </row>
    <row r="47" spans="1:12" ht="12" thickBot="1">
      <c r="A47" s="2454"/>
      <c r="B47" s="2450" t="s">
        <v>307</v>
      </c>
      <c r="C47" s="2446"/>
      <c r="D47" s="2447" t="s">
        <v>1558</v>
      </c>
      <c r="E47" s="2463"/>
      <c r="F47" s="2464">
        <f>SUM(F40,F46)</f>
        <v>39657</v>
      </c>
      <c r="G47" s="2464">
        <f t="shared" ref="G47:J47" si="1">SUM(G40,G46)</f>
        <v>190685</v>
      </c>
      <c r="H47" s="2464">
        <f t="shared" si="1"/>
        <v>417485</v>
      </c>
      <c r="I47" s="2464">
        <f t="shared" si="1"/>
        <v>22505</v>
      </c>
      <c r="J47" s="2465">
        <f t="shared" si="1"/>
        <v>66966</v>
      </c>
      <c r="K47" s="2455"/>
      <c r="L47" s="2911"/>
    </row>
  </sheetData>
  <mergeCells count="3">
    <mergeCell ref="L1:L21"/>
    <mergeCell ref="L46:L47"/>
    <mergeCell ref="A1:A16"/>
  </mergeCells>
  <phoneticPr fontId="0" type="noConversion"/>
  <printOptions horizontalCentered="1" verticalCentered="1"/>
  <pageMargins left="0.7" right="0.7" top="0.75" bottom="0.75" header="0.3" footer="0.3"/>
  <pageSetup scale="99" fitToWidth="2" orientation="landscape" r:id="rId1"/>
  <headerFooter alignWithMargins="0"/>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54"/>
  <sheetViews>
    <sheetView showGridLines="0" view="pageBreakPreview" zoomScaleNormal="100" zoomScaleSheetLayoutView="100" workbookViewId="0">
      <selection activeCell="X37" sqref="X37"/>
    </sheetView>
  </sheetViews>
  <sheetFormatPr defaultColWidth="9.33203125" defaultRowHeight="11.25"/>
  <cols>
    <col min="1" max="8" width="9.33203125" style="210"/>
    <col min="9" max="9" width="21.1640625" style="210" customWidth="1"/>
    <col min="10" max="16384" width="9.33203125" style="210"/>
  </cols>
  <sheetData>
    <row r="1" spans="1:11">
      <c r="A1" s="570">
        <v>50</v>
      </c>
      <c r="B1" s="431"/>
      <c r="C1" s="431"/>
      <c r="D1" s="431"/>
      <c r="E1" s="431"/>
      <c r="F1" s="431"/>
      <c r="G1" s="431"/>
      <c r="H1" s="431"/>
      <c r="I1" s="431"/>
      <c r="J1" s="431"/>
      <c r="K1" s="597" t="s">
        <v>3253</v>
      </c>
    </row>
    <row r="2" spans="1:11">
      <c r="A2" s="378" t="s">
        <v>2777</v>
      </c>
      <c r="B2" s="377"/>
      <c r="C2" s="377"/>
      <c r="D2" s="376"/>
      <c r="E2" s="376"/>
      <c r="F2" s="376"/>
      <c r="G2" s="376"/>
      <c r="H2" s="376"/>
      <c r="I2" s="376"/>
      <c r="J2" s="376"/>
      <c r="K2" s="375"/>
    </row>
    <row r="3" spans="1:11">
      <c r="A3" s="374"/>
      <c r="B3" s="371"/>
      <c r="C3" s="371"/>
      <c r="D3" s="371"/>
      <c r="E3" s="371"/>
      <c r="F3" s="371"/>
      <c r="G3" s="371"/>
      <c r="H3" s="371"/>
      <c r="I3" s="371"/>
      <c r="J3" s="371"/>
      <c r="K3" s="373"/>
    </row>
    <row r="4" spans="1:11">
      <c r="A4" s="2914" t="s">
        <v>2973</v>
      </c>
      <c r="B4" s="2915"/>
      <c r="C4" s="2915"/>
      <c r="D4" s="2915"/>
      <c r="E4" s="2915"/>
      <c r="F4" s="2915"/>
      <c r="G4" s="2915"/>
      <c r="H4" s="2915"/>
      <c r="I4" s="2915"/>
      <c r="J4" s="2915"/>
      <c r="K4" s="2916"/>
    </row>
    <row r="5" spans="1:11">
      <c r="A5" s="367"/>
      <c r="B5" s="283"/>
      <c r="C5" s="283"/>
      <c r="D5" s="283"/>
      <c r="E5" s="283"/>
      <c r="F5" s="283"/>
      <c r="G5" s="283"/>
      <c r="H5" s="283"/>
      <c r="I5" s="283"/>
      <c r="J5" s="283"/>
      <c r="K5" s="368"/>
    </row>
    <row r="6" spans="1:11">
      <c r="A6" s="370"/>
      <c r="B6" s="283"/>
      <c r="C6" s="283"/>
      <c r="D6" s="283"/>
      <c r="E6" s="283"/>
      <c r="F6" s="283"/>
      <c r="G6" s="283"/>
      <c r="H6" s="283"/>
      <c r="I6" s="283"/>
      <c r="J6" s="283"/>
      <c r="K6" s="368"/>
    </row>
    <row r="7" spans="1:11">
      <c r="A7" s="370"/>
      <c r="B7" s="283"/>
      <c r="C7" s="283"/>
      <c r="D7" s="283"/>
      <c r="E7" s="283"/>
      <c r="F7" s="283"/>
      <c r="G7" s="283"/>
      <c r="H7" s="283"/>
      <c r="I7" s="283"/>
      <c r="J7" s="283"/>
      <c r="K7" s="368"/>
    </row>
    <row r="8" spans="1:11">
      <c r="A8" s="370"/>
      <c r="B8" s="283"/>
      <c r="C8" s="283"/>
      <c r="D8" s="283"/>
      <c r="E8" s="283"/>
      <c r="F8" s="283"/>
      <c r="G8" s="283"/>
      <c r="H8" s="283"/>
      <c r="I8" s="283"/>
      <c r="J8" s="283"/>
      <c r="K8" s="368"/>
    </row>
    <row r="9" spans="1:11">
      <c r="A9" s="367"/>
      <c r="B9" s="283"/>
      <c r="C9" s="283"/>
      <c r="D9" s="283"/>
      <c r="E9" s="283"/>
      <c r="F9" s="283"/>
      <c r="G9" s="283"/>
      <c r="H9" s="283"/>
      <c r="I9" s="283"/>
      <c r="J9" s="283"/>
      <c r="K9" s="368"/>
    </row>
    <row r="10" spans="1:11">
      <c r="A10" s="372"/>
      <c r="B10" s="283"/>
      <c r="C10" s="283"/>
      <c r="D10" s="283"/>
      <c r="E10" s="283"/>
      <c r="F10" s="283"/>
      <c r="G10" s="283"/>
      <c r="H10" s="283"/>
      <c r="I10" s="283"/>
      <c r="J10" s="283"/>
      <c r="K10" s="368"/>
    </row>
    <row r="11" spans="1:11">
      <c r="A11" s="370"/>
      <c r="B11" s="283"/>
      <c r="C11" s="283"/>
      <c r="D11" s="283"/>
      <c r="E11" s="283"/>
      <c r="F11" s="283"/>
      <c r="G11" s="283"/>
      <c r="H11" s="283"/>
      <c r="I11" s="283"/>
      <c r="J11" s="283"/>
      <c r="K11" s="368"/>
    </row>
    <row r="12" spans="1:11">
      <c r="A12" s="367"/>
      <c r="B12" s="283"/>
      <c r="C12" s="283"/>
      <c r="D12" s="283"/>
      <c r="E12" s="283"/>
      <c r="F12" s="283"/>
      <c r="G12" s="283"/>
      <c r="H12" s="283"/>
      <c r="I12" s="283"/>
      <c r="J12" s="283"/>
      <c r="K12" s="368"/>
    </row>
    <row r="13" spans="1:11">
      <c r="A13" s="370"/>
      <c r="B13" s="283"/>
      <c r="C13" s="283"/>
      <c r="D13" s="283"/>
      <c r="E13" s="283"/>
      <c r="F13" s="283"/>
      <c r="G13" s="283"/>
      <c r="H13" s="283"/>
      <c r="I13" s="283"/>
      <c r="J13" s="283"/>
      <c r="K13" s="368"/>
    </row>
    <row r="14" spans="1:11">
      <c r="A14" s="367"/>
      <c r="B14" s="283"/>
      <c r="C14" s="283"/>
      <c r="D14" s="283"/>
      <c r="E14" s="283"/>
      <c r="F14" s="283"/>
      <c r="G14" s="283"/>
      <c r="H14" s="283"/>
      <c r="I14" s="283"/>
      <c r="J14" s="283"/>
      <c r="K14" s="368"/>
    </row>
    <row r="15" spans="1:11">
      <c r="A15" s="370"/>
      <c r="B15" s="283"/>
      <c r="C15" s="283"/>
      <c r="D15" s="283"/>
      <c r="E15" s="283"/>
      <c r="F15" s="283"/>
      <c r="G15" s="283"/>
      <c r="H15" s="283"/>
      <c r="I15" s="283"/>
      <c r="J15" s="283"/>
      <c r="K15" s="368"/>
    </row>
    <row r="16" spans="1:11">
      <c r="A16" s="367"/>
      <c r="B16" s="283"/>
      <c r="C16" s="283"/>
      <c r="D16" s="283"/>
      <c r="E16" s="283"/>
      <c r="F16" s="283"/>
      <c r="G16" s="283"/>
      <c r="H16" s="283"/>
      <c r="I16" s="283"/>
      <c r="J16" s="283"/>
      <c r="K16" s="368"/>
    </row>
    <row r="17" spans="1:11">
      <c r="A17" s="370"/>
      <c r="B17" s="283"/>
      <c r="C17" s="283"/>
      <c r="D17" s="283"/>
      <c r="E17" s="283"/>
      <c r="F17" s="283"/>
      <c r="G17" s="283"/>
      <c r="H17" s="283"/>
      <c r="I17" s="283"/>
      <c r="J17" s="283"/>
      <c r="K17" s="368"/>
    </row>
    <row r="18" spans="1:11">
      <c r="A18" s="370"/>
      <c r="B18" s="283"/>
      <c r="C18" s="283"/>
      <c r="D18" s="283"/>
      <c r="E18" s="283"/>
      <c r="F18" s="283"/>
      <c r="G18" s="283"/>
      <c r="H18" s="283"/>
      <c r="I18" s="283"/>
      <c r="J18" s="283"/>
      <c r="K18" s="368"/>
    </row>
    <row r="19" spans="1:11">
      <c r="A19" s="367"/>
      <c r="B19" s="366"/>
      <c r="C19" s="366"/>
      <c r="D19" s="283"/>
      <c r="E19" s="283"/>
      <c r="F19" s="371"/>
      <c r="G19" s="371"/>
      <c r="H19" s="371"/>
      <c r="I19" s="371"/>
      <c r="J19" s="283"/>
      <c r="K19" s="365"/>
    </row>
    <row r="20" spans="1:11">
      <c r="A20" s="367"/>
      <c r="B20" s="366"/>
      <c r="C20" s="366"/>
      <c r="D20" s="283"/>
      <c r="E20" s="369"/>
      <c r="F20" s="371"/>
      <c r="G20" s="371"/>
      <c r="H20" s="371"/>
      <c r="I20" s="371"/>
      <c r="J20" s="369"/>
      <c r="K20" s="365"/>
    </row>
    <row r="21" spans="1:11">
      <c r="A21" s="367"/>
      <c r="B21" s="366"/>
      <c r="C21" s="366"/>
      <c r="D21" s="283"/>
      <c r="E21" s="369"/>
      <c r="F21" s="369"/>
      <c r="G21" s="369"/>
      <c r="H21" s="369"/>
      <c r="I21" s="369"/>
      <c r="J21" s="369"/>
      <c r="K21" s="365"/>
    </row>
    <row r="22" spans="1:11">
      <c r="A22" s="367"/>
      <c r="B22" s="366"/>
      <c r="C22" s="366"/>
      <c r="D22" s="369"/>
      <c r="E22" s="369"/>
      <c r="F22" s="369"/>
      <c r="G22" s="369"/>
      <c r="H22" s="369"/>
      <c r="I22" s="369"/>
      <c r="J22" s="369"/>
      <c r="K22" s="365"/>
    </row>
    <row r="23" spans="1:11">
      <c r="A23" s="370"/>
      <c r="B23" s="283"/>
      <c r="C23" s="283"/>
      <c r="D23" s="283"/>
      <c r="E23" s="369"/>
      <c r="F23" s="369"/>
      <c r="G23" s="369"/>
      <c r="H23" s="369"/>
      <c r="I23" s="369"/>
      <c r="J23" s="369"/>
      <c r="K23" s="368"/>
    </row>
    <row r="24" spans="1:11">
      <c r="A24" s="370"/>
      <c r="B24" s="283"/>
      <c r="C24" s="283"/>
      <c r="D24" s="369"/>
      <c r="E24" s="369"/>
      <c r="F24" s="369"/>
      <c r="G24" s="369"/>
      <c r="H24" s="369"/>
      <c r="I24" s="369"/>
      <c r="J24" s="369"/>
      <c r="K24" s="368"/>
    </row>
    <row r="25" spans="1:11">
      <c r="A25" s="370"/>
      <c r="B25" s="283"/>
      <c r="D25" s="369"/>
      <c r="E25" s="369"/>
      <c r="F25" s="369"/>
      <c r="G25" s="369"/>
      <c r="H25" s="369"/>
      <c r="I25" s="369"/>
      <c r="J25" s="369"/>
      <c r="K25" s="368"/>
    </row>
    <row r="26" spans="1:11">
      <c r="A26" s="367"/>
      <c r="C26" s="366"/>
      <c r="D26" s="283"/>
      <c r="E26" s="283"/>
      <c r="F26" s="283"/>
      <c r="G26" s="283"/>
      <c r="H26" s="283"/>
      <c r="I26" s="283"/>
      <c r="J26" s="283"/>
      <c r="K26" s="365"/>
    </row>
    <row r="27" spans="1:11">
      <c r="A27" s="367"/>
      <c r="C27" s="366"/>
      <c r="D27" s="283"/>
      <c r="E27" s="283"/>
      <c r="F27" s="283"/>
      <c r="G27" s="283"/>
      <c r="H27" s="283"/>
      <c r="I27" s="283"/>
      <c r="J27" s="283"/>
      <c r="K27" s="365"/>
    </row>
    <row r="28" spans="1:11">
      <c r="A28" s="367"/>
      <c r="C28" s="366"/>
      <c r="D28" s="283"/>
      <c r="E28" s="283"/>
      <c r="F28" s="283"/>
      <c r="G28" s="283"/>
      <c r="H28" s="283"/>
      <c r="I28" s="283"/>
      <c r="J28" s="283"/>
      <c r="K28" s="365"/>
    </row>
    <row r="29" spans="1:11">
      <c r="A29" s="367"/>
      <c r="C29" s="366"/>
      <c r="D29" s="283"/>
      <c r="E29" s="283"/>
      <c r="F29" s="283"/>
      <c r="G29" s="283"/>
      <c r="H29" s="283"/>
      <c r="I29" s="283"/>
      <c r="J29" s="283"/>
      <c r="K29" s="365"/>
    </row>
    <row r="30" spans="1:11">
      <c r="A30" s="367"/>
      <c r="C30" s="366"/>
      <c r="D30" s="283"/>
      <c r="E30" s="283"/>
      <c r="F30" s="283"/>
      <c r="G30" s="283"/>
      <c r="H30" s="283"/>
      <c r="I30" s="283"/>
      <c r="J30" s="283"/>
      <c r="K30" s="365"/>
    </row>
    <row r="31" spans="1:11">
      <c r="A31" s="367"/>
      <c r="C31" s="366"/>
      <c r="D31" s="283"/>
      <c r="E31" s="283"/>
      <c r="F31" s="283"/>
      <c r="G31" s="283"/>
      <c r="H31" s="283"/>
      <c r="I31" s="283"/>
      <c r="J31" s="283"/>
      <c r="K31" s="365"/>
    </row>
    <row r="32" spans="1:11">
      <c r="A32" s="367"/>
      <c r="C32" s="366"/>
      <c r="D32" s="283"/>
      <c r="E32" s="283"/>
      <c r="F32" s="283"/>
      <c r="G32" s="283"/>
      <c r="H32" s="283"/>
      <c r="I32" s="283"/>
      <c r="J32" s="283"/>
      <c r="K32" s="365"/>
    </row>
    <row r="33" spans="1:11">
      <c r="A33" s="367"/>
      <c r="C33" s="366"/>
      <c r="D33" s="283"/>
      <c r="E33" s="283"/>
      <c r="F33" s="283"/>
      <c r="G33" s="283"/>
      <c r="H33" s="283"/>
      <c r="I33" s="283"/>
      <c r="J33" s="283"/>
      <c r="K33" s="365"/>
    </row>
    <row r="34" spans="1:11">
      <c r="A34" s="367"/>
      <c r="C34" s="366"/>
      <c r="D34" s="283"/>
      <c r="E34" s="283"/>
      <c r="F34" s="283"/>
      <c r="G34" s="283"/>
      <c r="H34" s="283"/>
      <c r="I34" s="283"/>
      <c r="J34" s="283"/>
      <c r="K34" s="365"/>
    </row>
    <row r="35" spans="1:11">
      <c r="A35" s="367"/>
      <c r="C35" s="366"/>
      <c r="D35" s="283"/>
      <c r="E35" s="283"/>
      <c r="F35" s="283"/>
      <c r="G35" s="283"/>
      <c r="H35" s="283"/>
      <c r="I35" s="283"/>
      <c r="J35" s="283"/>
      <c r="K35" s="365"/>
    </row>
    <row r="36" spans="1:11">
      <c r="A36" s="367"/>
      <c r="C36" s="366"/>
      <c r="D36" s="283"/>
      <c r="E36" s="283"/>
      <c r="F36" s="283"/>
      <c r="G36" s="283"/>
      <c r="H36" s="283"/>
      <c r="I36" s="283"/>
      <c r="J36" s="283"/>
      <c r="K36" s="365"/>
    </row>
    <row r="37" spans="1:11">
      <c r="A37" s="367"/>
      <c r="C37" s="366"/>
      <c r="D37" s="283"/>
      <c r="E37" s="283"/>
      <c r="F37" s="283"/>
      <c r="G37" s="283"/>
      <c r="H37" s="283"/>
      <c r="I37" s="283"/>
      <c r="J37" s="283"/>
      <c r="K37" s="365"/>
    </row>
    <row r="38" spans="1:11">
      <c r="A38" s="367"/>
      <c r="C38" s="366"/>
      <c r="D38" s="283"/>
      <c r="E38" s="283"/>
      <c r="F38" s="283"/>
      <c r="G38" s="283"/>
      <c r="H38" s="283"/>
      <c r="I38" s="283"/>
      <c r="J38" s="283"/>
      <c r="K38" s="365"/>
    </row>
    <row r="39" spans="1:11">
      <c r="A39" s="367"/>
      <c r="C39" s="366"/>
      <c r="D39" s="283"/>
      <c r="E39" s="283"/>
      <c r="F39" s="283"/>
      <c r="G39" s="283"/>
      <c r="H39" s="283"/>
      <c r="I39" s="283"/>
      <c r="J39" s="283"/>
      <c r="K39" s="365"/>
    </row>
    <row r="40" spans="1:11">
      <c r="A40" s="367"/>
      <c r="C40" s="366"/>
      <c r="D40" s="283"/>
      <c r="E40" s="283"/>
      <c r="F40" s="283"/>
      <c r="G40" s="283"/>
      <c r="H40" s="283"/>
      <c r="I40" s="283"/>
      <c r="J40" s="283"/>
      <c r="K40" s="365"/>
    </row>
    <row r="41" spans="1:11">
      <c r="A41" s="367"/>
      <c r="C41" s="366"/>
      <c r="D41" s="283"/>
      <c r="E41" s="283"/>
      <c r="F41" s="283"/>
      <c r="G41" s="283"/>
      <c r="H41" s="283"/>
      <c r="I41" s="283"/>
      <c r="J41" s="283"/>
      <c r="K41" s="365"/>
    </row>
    <row r="42" spans="1:11">
      <c r="A42" s="367"/>
      <c r="C42" s="366"/>
      <c r="D42" s="283"/>
      <c r="E42" s="283"/>
      <c r="F42" s="283"/>
      <c r="G42" s="283"/>
      <c r="H42" s="283"/>
      <c r="I42" s="283"/>
      <c r="J42" s="283"/>
      <c r="K42" s="365"/>
    </row>
    <row r="43" spans="1:11">
      <c r="A43" s="367"/>
      <c r="C43" s="366"/>
      <c r="D43" s="283"/>
      <c r="E43" s="283"/>
      <c r="F43" s="283"/>
      <c r="G43" s="283"/>
      <c r="H43" s="283"/>
      <c r="I43" s="283"/>
      <c r="J43" s="283"/>
      <c r="K43" s="365"/>
    </row>
    <row r="44" spans="1:11">
      <c r="A44" s="367"/>
      <c r="C44" s="366"/>
      <c r="D44" s="283"/>
      <c r="E44" s="283"/>
      <c r="F44" s="283"/>
      <c r="G44" s="283"/>
      <c r="H44" s="283"/>
      <c r="I44" s="283"/>
      <c r="J44" s="283"/>
      <c r="K44" s="365"/>
    </row>
    <row r="45" spans="1:11">
      <c r="A45" s="367"/>
      <c r="C45" s="366"/>
      <c r="D45" s="283"/>
      <c r="E45" s="283"/>
      <c r="F45" s="283"/>
      <c r="G45" s="283"/>
      <c r="H45" s="283"/>
      <c r="I45" s="283"/>
      <c r="J45" s="283"/>
      <c r="K45" s="365"/>
    </row>
    <row r="46" spans="1:11">
      <c r="A46" s="367"/>
      <c r="C46" s="366"/>
      <c r="D46" s="283"/>
      <c r="E46" s="283"/>
      <c r="F46" s="283"/>
      <c r="G46" s="283"/>
      <c r="H46" s="283"/>
      <c r="I46" s="283"/>
      <c r="J46" s="283"/>
      <c r="K46" s="365"/>
    </row>
    <row r="47" spans="1:11">
      <c r="A47" s="367"/>
      <c r="C47" s="366"/>
      <c r="D47" s="283"/>
      <c r="E47" s="283"/>
      <c r="F47" s="283"/>
      <c r="G47" s="283"/>
      <c r="H47" s="283"/>
      <c r="I47" s="283"/>
      <c r="J47" s="283"/>
      <c r="K47" s="365"/>
    </row>
    <row r="48" spans="1:11">
      <c r="A48" s="367"/>
      <c r="C48" s="366"/>
      <c r="D48" s="283"/>
      <c r="E48" s="283"/>
      <c r="F48" s="283"/>
      <c r="G48" s="283"/>
      <c r="H48" s="283"/>
      <c r="I48" s="283"/>
      <c r="J48" s="283"/>
      <c r="K48" s="365"/>
    </row>
    <row r="49" spans="1:11">
      <c r="A49" s="367"/>
      <c r="C49" s="366"/>
      <c r="D49" s="283"/>
      <c r="E49" s="283"/>
      <c r="F49" s="283"/>
      <c r="G49" s="283"/>
      <c r="H49" s="283"/>
      <c r="I49" s="283"/>
      <c r="J49" s="283"/>
      <c r="K49" s="365"/>
    </row>
    <row r="50" spans="1:11">
      <c r="A50" s="367"/>
      <c r="C50" s="366"/>
      <c r="D50" s="283"/>
      <c r="E50" s="283"/>
      <c r="F50" s="283"/>
      <c r="G50" s="283"/>
      <c r="H50" s="283"/>
      <c r="I50" s="283"/>
      <c r="J50" s="283"/>
      <c r="K50" s="365"/>
    </row>
    <row r="51" spans="1:11">
      <c r="A51" s="367"/>
      <c r="C51" s="366"/>
      <c r="D51" s="283"/>
      <c r="E51" s="283"/>
      <c r="F51" s="283"/>
      <c r="G51" s="283"/>
      <c r="H51" s="283"/>
      <c r="I51" s="283"/>
      <c r="J51" s="283"/>
      <c r="K51" s="365"/>
    </row>
    <row r="52" spans="1:11">
      <c r="A52" s="367"/>
      <c r="C52" s="366"/>
      <c r="D52" s="283"/>
      <c r="E52" s="283"/>
      <c r="F52" s="283"/>
      <c r="G52" s="283"/>
      <c r="H52" s="283"/>
      <c r="I52" s="283"/>
      <c r="J52" s="283"/>
      <c r="K52" s="365"/>
    </row>
    <row r="53" spans="1:11" ht="156.75" customHeight="1">
      <c r="A53" s="364"/>
      <c r="B53" s="284"/>
      <c r="C53" s="363"/>
      <c r="D53" s="361"/>
      <c r="E53" s="361"/>
      <c r="F53" s="361"/>
      <c r="G53" s="361"/>
      <c r="H53" s="361"/>
      <c r="I53" s="361"/>
      <c r="J53" s="361"/>
      <c r="K53" s="360"/>
    </row>
    <row r="54" spans="1:11">
      <c r="A54" s="2213"/>
      <c r="B54" s="2214"/>
      <c r="C54" s="2215"/>
      <c r="D54" s="2214"/>
      <c r="E54" s="284"/>
      <c r="F54" s="284"/>
      <c r="G54" s="284"/>
      <c r="H54" s="284"/>
      <c r="I54" s="2216"/>
      <c r="J54" s="2217"/>
      <c r="K54" s="612" t="s">
        <v>1409</v>
      </c>
    </row>
  </sheetData>
  <mergeCells count="1">
    <mergeCell ref="A4:K4"/>
  </mergeCells>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6"/>
  <sheetViews>
    <sheetView showGridLines="0" view="pageBreakPreview" zoomScaleNormal="100" zoomScaleSheetLayoutView="100" workbookViewId="0">
      <selection activeCell="F102" sqref="F102"/>
    </sheetView>
  </sheetViews>
  <sheetFormatPr defaultRowHeight="11.25"/>
  <cols>
    <col min="1" max="1" width="94.5" customWidth="1"/>
    <col min="2" max="2" width="10.6640625" customWidth="1"/>
  </cols>
  <sheetData>
    <row r="1" spans="1:3">
      <c r="A1" s="229" t="s">
        <v>3253</v>
      </c>
      <c r="B1" s="185"/>
      <c r="C1" s="237"/>
    </row>
    <row r="2" spans="1:3">
      <c r="A2" s="153" t="s">
        <v>169</v>
      </c>
      <c r="B2" s="154"/>
      <c r="C2" s="223"/>
    </row>
    <row r="3" spans="1:3">
      <c r="A3" s="124"/>
      <c r="B3" s="46"/>
      <c r="C3" s="202"/>
    </row>
    <row r="4" spans="1:3">
      <c r="A4" s="124"/>
      <c r="B4" s="46" t="s">
        <v>170</v>
      </c>
      <c r="C4" s="202" t="s">
        <v>171</v>
      </c>
    </row>
    <row r="5" spans="1:3">
      <c r="A5" s="124"/>
      <c r="B5" s="46"/>
      <c r="C5" s="202"/>
    </row>
    <row r="6" spans="1:3">
      <c r="A6" s="124" t="s">
        <v>172</v>
      </c>
      <c r="B6" s="46" t="s">
        <v>173</v>
      </c>
      <c r="C6" s="202">
        <v>1</v>
      </c>
    </row>
    <row r="7" spans="1:3">
      <c r="A7" s="124" t="s">
        <v>174</v>
      </c>
      <c r="B7" s="46" t="s">
        <v>175</v>
      </c>
      <c r="C7" s="202">
        <v>2</v>
      </c>
    </row>
    <row r="8" spans="1:3">
      <c r="A8" s="124" t="s">
        <v>176</v>
      </c>
      <c r="B8" s="46" t="s">
        <v>177</v>
      </c>
      <c r="C8" s="202">
        <v>3</v>
      </c>
    </row>
    <row r="9" spans="1:3">
      <c r="A9" s="124" t="s">
        <v>178</v>
      </c>
      <c r="B9" s="46">
        <v>200</v>
      </c>
      <c r="C9" s="202">
        <v>5</v>
      </c>
    </row>
    <row r="10" spans="1:3">
      <c r="A10" s="124" t="s">
        <v>179</v>
      </c>
      <c r="B10" s="46">
        <v>210</v>
      </c>
      <c r="C10" s="202">
        <v>16</v>
      </c>
    </row>
    <row r="11" spans="1:3">
      <c r="A11" s="167" t="s">
        <v>2589</v>
      </c>
      <c r="B11" s="224" t="s">
        <v>2590</v>
      </c>
      <c r="C11" s="202">
        <v>19</v>
      </c>
    </row>
    <row r="12" spans="1:3">
      <c r="A12" s="124" t="s">
        <v>180</v>
      </c>
      <c r="B12" s="46">
        <v>220</v>
      </c>
      <c r="C12" s="202">
        <v>20</v>
      </c>
    </row>
    <row r="13" spans="1:3">
      <c r="A13" s="124" t="s">
        <v>2753</v>
      </c>
      <c r="B13" s="46">
        <v>240</v>
      </c>
      <c r="C13" s="202">
        <v>21</v>
      </c>
    </row>
    <row r="14" spans="1:3">
      <c r="A14" s="124" t="s">
        <v>181</v>
      </c>
      <c r="B14" s="46">
        <v>245</v>
      </c>
      <c r="C14" s="202">
        <v>23</v>
      </c>
    </row>
    <row r="15" spans="1:3">
      <c r="A15" s="124" t="s">
        <v>182</v>
      </c>
      <c r="B15" s="46">
        <v>310</v>
      </c>
      <c r="C15" s="202">
        <v>25</v>
      </c>
    </row>
    <row r="16" spans="1:3">
      <c r="A16" s="124" t="s">
        <v>3231</v>
      </c>
      <c r="B16" s="46" t="s">
        <v>183</v>
      </c>
      <c r="C16" s="202">
        <v>30</v>
      </c>
    </row>
    <row r="17" spans="1:3">
      <c r="A17" s="124" t="s">
        <v>184</v>
      </c>
      <c r="B17" s="46">
        <v>330</v>
      </c>
      <c r="C17" s="202">
        <v>31</v>
      </c>
    </row>
    <row r="18" spans="1:3">
      <c r="A18" s="124" t="s">
        <v>185</v>
      </c>
      <c r="B18" s="46">
        <v>332</v>
      </c>
      <c r="C18" s="202">
        <v>34</v>
      </c>
    </row>
    <row r="19" spans="1:3">
      <c r="A19" s="124" t="s">
        <v>186</v>
      </c>
      <c r="B19" s="46">
        <v>335</v>
      </c>
      <c r="C19" s="202">
        <v>35</v>
      </c>
    </row>
    <row r="20" spans="1:3">
      <c r="A20" s="124" t="s">
        <v>187</v>
      </c>
      <c r="B20" s="46">
        <v>342</v>
      </c>
      <c r="C20" s="202">
        <v>36</v>
      </c>
    </row>
    <row r="21" spans="1:3">
      <c r="A21" s="124" t="s">
        <v>188</v>
      </c>
      <c r="B21" s="46" t="s">
        <v>189</v>
      </c>
      <c r="C21" s="202">
        <v>38</v>
      </c>
    </row>
    <row r="22" spans="1:3">
      <c r="A22" s="124" t="s">
        <v>2749</v>
      </c>
      <c r="B22" s="46" t="s">
        <v>190</v>
      </c>
      <c r="C22" s="202">
        <v>39</v>
      </c>
    </row>
    <row r="23" spans="1:3">
      <c r="A23" s="124" t="s">
        <v>191</v>
      </c>
      <c r="B23" s="46">
        <v>410</v>
      </c>
      <c r="C23" s="202">
        <v>40</v>
      </c>
    </row>
    <row r="24" spans="1:3">
      <c r="A24" s="124" t="s">
        <v>192</v>
      </c>
      <c r="B24" s="46">
        <v>412</v>
      </c>
      <c r="C24" s="202">
        <v>48</v>
      </c>
    </row>
    <row r="25" spans="1:3">
      <c r="A25" s="124" t="s">
        <v>2750</v>
      </c>
      <c r="B25" s="46">
        <v>414</v>
      </c>
      <c r="C25" s="202">
        <v>49</v>
      </c>
    </row>
    <row r="26" spans="1:3">
      <c r="A26" s="124" t="s">
        <v>193</v>
      </c>
      <c r="B26" s="46">
        <v>415</v>
      </c>
      <c r="C26" s="202">
        <v>51</v>
      </c>
    </row>
    <row r="27" spans="1:3">
      <c r="A27" s="124" t="s">
        <v>194</v>
      </c>
      <c r="B27" s="46">
        <v>417</v>
      </c>
      <c r="C27" s="202">
        <v>54</v>
      </c>
    </row>
    <row r="28" spans="1:3">
      <c r="A28" s="124" t="s">
        <v>1396</v>
      </c>
      <c r="B28" s="46">
        <v>450</v>
      </c>
      <c r="C28" s="202">
        <v>55</v>
      </c>
    </row>
    <row r="29" spans="1:3">
      <c r="A29" s="124" t="s">
        <v>1397</v>
      </c>
      <c r="B29" s="46">
        <v>501</v>
      </c>
      <c r="C29" s="202">
        <v>57</v>
      </c>
    </row>
    <row r="30" spans="1:3">
      <c r="A30" s="167" t="s">
        <v>2814</v>
      </c>
      <c r="B30" s="46">
        <v>502</v>
      </c>
      <c r="C30" s="202">
        <v>58</v>
      </c>
    </row>
    <row r="31" spans="1:3">
      <c r="A31" s="124" t="s">
        <v>1398</v>
      </c>
      <c r="B31" s="46">
        <v>510</v>
      </c>
      <c r="C31" s="202">
        <v>59</v>
      </c>
    </row>
    <row r="32" spans="1:3">
      <c r="A32" s="124" t="s">
        <v>1399</v>
      </c>
      <c r="B32" s="46"/>
      <c r="C32" s="202"/>
    </row>
    <row r="33" spans="1:3">
      <c r="A33" s="124" t="s">
        <v>1400</v>
      </c>
      <c r="B33" s="46">
        <v>512</v>
      </c>
      <c r="C33" s="202">
        <v>60</v>
      </c>
    </row>
    <row r="34" spans="1:3">
      <c r="A34" s="124" t="s">
        <v>1401</v>
      </c>
      <c r="B34" s="46">
        <v>700</v>
      </c>
      <c r="C34" s="202">
        <v>62</v>
      </c>
    </row>
    <row r="35" spans="1:3">
      <c r="A35" s="124" t="s">
        <v>2739</v>
      </c>
      <c r="B35" s="46">
        <v>702</v>
      </c>
      <c r="C35" s="202">
        <v>64</v>
      </c>
    </row>
    <row r="36" spans="1:3">
      <c r="A36" s="124" t="s">
        <v>1402</v>
      </c>
      <c r="B36" s="46">
        <v>710</v>
      </c>
      <c r="C36" s="202">
        <v>65</v>
      </c>
    </row>
    <row r="37" spans="1:3">
      <c r="A37" s="124" t="s">
        <v>1403</v>
      </c>
      <c r="B37" s="46" t="s">
        <v>1404</v>
      </c>
      <c r="C37" s="202">
        <v>72</v>
      </c>
    </row>
    <row r="38" spans="1:3">
      <c r="A38" s="167" t="s">
        <v>2595</v>
      </c>
      <c r="B38" s="46">
        <v>720</v>
      </c>
      <c r="C38" s="202">
        <v>73</v>
      </c>
    </row>
    <row r="39" spans="1:3">
      <c r="A39" s="167" t="s">
        <v>2604</v>
      </c>
      <c r="B39" s="46">
        <v>750</v>
      </c>
      <c r="C39" s="202">
        <v>74</v>
      </c>
    </row>
    <row r="40" spans="1:3">
      <c r="A40" s="124" t="s">
        <v>1405</v>
      </c>
      <c r="B40" s="46">
        <v>755</v>
      </c>
      <c r="C40" s="202">
        <v>75</v>
      </c>
    </row>
    <row r="41" spans="1:3">
      <c r="A41" s="167" t="s">
        <v>2755</v>
      </c>
      <c r="B41" s="46" t="s">
        <v>2756</v>
      </c>
      <c r="C41" s="202">
        <v>81</v>
      </c>
    </row>
    <row r="42" spans="1:3">
      <c r="A42" s="124" t="s">
        <v>2757</v>
      </c>
      <c r="B42" s="46" t="s">
        <v>2758</v>
      </c>
      <c r="C42" s="202">
        <v>82</v>
      </c>
    </row>
    <row r="43" spans="1:3">
      <c r="A43" s="124" t="s">
        <v>2759</v>
      </c>
      <c r="B43" s="46" t="s">
        <v>2760</v>
      </c>
      <c r="C43" s="202">
        <v>84</v>
      </c>
    </row>
    <row r="44" spans="1:3">
      <c r="A44" s="124" t="s">
        <v>2761</v>
      </c>
      <c r="B44" s="46" t="s">
        <v>2762</v>
      </c>
      <c r="C44" s="202">
        <v>85</v>
      </c>
    </row>
    <row r="45" spans="1:3">
      <c r="A45" s="124" t="s">
        <v>2763</v>
      </c>
      <c r="B45" s="46" t="s">
        <v>2764</v>
      </c>
      <c r="C45" s="202">
        <v>86</v>
      </c>
    </row>
    <row r="46" spans="1:3">
      <c r="A46" s="124" t="s">
        <v>2765</v>
      </c>
      <c r="B46" s="46" t="s">
        <v>2766</v>
      </c>
      <c r="C46" s="202">
        <v>87</v>
      </c>
    </row>
    <row r="47" spans="1:3">
      <c r="A47" s="124" t="s">
        <v>2767</v>
      </c>
      <c r="B47" s="46" t="s">
        <v>2768</v>
      </c>
      <c r="C47" s="202">
        <v>94</v>
      </c>
    </row>
    <row r="48" spans="1:3">
      <c r="A48" s="124" t="s">
        <v>2769</v>
      </c>
      <c r="B48" s="46" t="s">
        <v>2770</v>
      </c>
      <c r="C48" s="202">
        <v>96</v>
      </c>
    </row>
    <row r="49" spans="1:3">
      <c r="A49" s="124" t="s">
        <v>2771</v>
      </c>
      <c r="B49" s="46" t="s">
        <v>2772</v>
      </c>
      <c r="C49" s="202">
        <v>102</v>
      </c>
    </row>
    <row r="50" spans="1:3">
      <c r="A50" s="124" t="s">
        <v>2773</v>
      </c>
      <c r="B50" s="46" t="s">
        <v>2774</v>
      </c>
      <c r="C50" s="202">
        <v>103</v>
      </c>
    </row>
    <row r="51" spans="1:3">
      <c r="A51" s="124" t="s">
        <v>2775</v>
      </c>
      <c r="B51" s="46" t="s">
        <v>2776</v>
      </c>
      <c r="C51" s="202">
        <v>104</v>
      </c>
    </row>
    <row r="52" spans="1:3">
      <c r="A52" s="124" t="s">
        <v>1406</v>
      </c>
      <c r="B52" s="46"/>
      <c r="C52" s="202">
        <v>105</v>
      </c>
    </row>
    <row r="53" spans="1:3">
      <c r="A53" s="124" t="s">
        <v>1407</v>
      </c>
      <c r="B53" s="46"/>
      <c r="C53" s="202">
        <v>106</v>
      </c>
    </row>
    <row r="54" spans="1:3">
      <c r="A54" s="124" t="s">
        <v>1408</v>
      </c>
      <c r="B54" s="46"/>
      <c r="C54" s="202">
        <v>107</v>
      </c>
    </row>
    <row r="55" spans="1:3">
      <c r="A55" s="124"/>
      <c r="B55" s="46"/>
      <c r="C55" s="202"/>
    </row>
    <row r="56" spans="1:3">
      <c r="A56" s="124"/>
      <c r="B56" s="46"/>
      <c r="C56" s="202"/>
    </row>
    <row r="57" spans="1:3">
      <c r="A57" s="124"/>
      <c r="B57" s="46"/>
      <c r="C57" s="202"/>
    </row>
    <row r="58" spans="1:3">
      <c r="A58" s="124"/>
      <c r="B58" s="46"/>
      <c r="C58" s="202"/>
    </row>
    <row r="59" spans="1:3">
      <c r="A59" s="124"/>
      <c r="B59" s="46"/>
      <c r="C59" s="202"/>
    </row>
    <row r="60" spans="1:3" ht="78" customHeight="1">
      <c r="A60" s="126"/>
      <c r="B60" s="204"/>
      <c r="C60" s="205"/>
    </row>
    <row r="61" spans="1:3">
      <c r="A61" s="238" t="s">
        <v>1409</v>
      </c>
      <c r="B61" s="204"/>
      <c r="C61" s="205"/>
    </row>
    <row r="62" spans="1:3">
      <c r="A62" s="229"/>
      <c r="B62" s="263"/>
      <c r="C62" s="188" t="s">
        <v>3253</v>
      </c>
    </row>
    <row r="63" spans="1:3">
      <c r="A63" s="208"/>
      <c r="B63" s="184"/>
      <c r="C63" s="195"/>
    </row>
    <row r="64" spans="1:3">
      <c r="A64" s="179" t="s">
        <v>1410</v>
      </c>
      <c r="B64" s="48"/>
      <c r="C64" s="201"/>
    </row>
    <row r="65" spans="1:3">
      <c r="A65" s="124"/>
      <c r="B65" s="46"/>
      <c r="C65" s="202"/>
    </row>
    <row r="66" spans="1:3">
      <c r="A66" s="124" t="s">
        <v>1411</v>
      </c>
      <c r="B66" s="46"/>
      <c r="C66" s="202"/>
    </row>
    <row r="67" spans="1:3">
      <c r="A67" s="124" t="s">
        <v>2816</v>
      </c>
      <c r="B67" s="46"/>
      <c r="C67" s="202"/>
    </row>
    <row r="68" spans="1:3">
      <c r="A68" s="124" t="s">
        <v>2817</v>
      </c>
      <c r="B68" s="46"/>
      <c r="C68" s="202"/>
    </row>
    <row r="69" spans="1:3">
      <c r="A69" s="124"/>
      <c r="B69" s="46"/>
      <c r="C69" s="202"/>
    </row>
    <row r="70" spans="1:3">
      <c r="A70" s="124" t="s">
        <v>1412</v>
      </c>
      <c r="B70" s="46"/>
      <c r="C70" s="202"/>
    </row>
    <row r="71" spans="1:3">
      <c r="A71" s="124"/>
      <c r="B71" s="46"/>
      <c r="C71" s="202"/>
    </row>
    <row r="72" spans="1:3">
      <c r="A72" s="156" t="s">
        <v>1413</v>
      </c>
      <c r="B72" s="48"/>
      <c r="C72" s="201"/>
    </row>
    <row r="73" spans="1:3">
      <c r="A73" s="124"/>
      <c r="B73" s="46"/>
      <c r="C73" s="202"/>
    </row>
    <row r="74" spans="1:3">
      <c r="A74" s="2749" t="s">
        <v>429</v>
      </c>
      <c r="B74" s="224"/>
      <c r="C74" s="2750"/>
    </row>
    <row r="75" spans="1:3">
      <c r="A75" s="167"/>
      <c r="B75" s="224"/>
      <c r="C75" s="2750"/>
    </row>
    <row r="76" spans="1:3" ht="22.5">
      <c r="A76" s="225" t="s">
        <v>2577</v>
      </c>
      <c r="B76" s="224"/>
      <c r="C76" s="2750"/>
    </row>
    <row r="77" spans="1:3">
      <c r="A77" s="225"/>
      <c r="B77" s="224"/>
      <c r="C77" s="2750"/>
    </row>
    <row r="78" spans="1:3" ht="180">
      <c r="A78" s="225" t="s">
        <v>2578</v>
      </c>
      <c r="B78" s="224"/>
      <c r="C78" s="2750"/>
    </row>
    <row r="79" spans="1:3">
      <c r="A79" s="2751"/>
      <c r="B79" s="224"/>
      <c r="C79" s="2750"/>
    </row>
    <row r="80" spans="1:3">
      <c r="A80" s="2751"/>
      <c r="B80" s="224"/>
      <c r="C80" s="2750"/>
    </row>
    <row r="81" spans="1:3">
      <c r="A81" s="2751"/>
      <c r="B81" s="224"/>
      <c r="C81" s="2750"/>
    </row>
    <row r="82" spans="1:3">
      <c r="A82" s="2751"/>
      <c r="B82" s="224"/>
      <c r="C82" s="2750"/>
    </row>
    <row r="83" spans="1:3">
      <c r="A83" s="2751"/>
      <c r="B83" s="224"/>
      <c r="C83" s="2750"/>
    </row>
    <row r="84" spans="1:3">
      <c r="A84" s="167"/>
      <c r="B84" s="224"/>
      <c r="C84" s="2750"/>
    </row>
    <row r="85" spans="1:3">
      <c r="A85" s="124"/>
      <c r="B85" s="46"/>
      <c r="C85" s="202"/>
    </row>
    <row r="86" spans="1:3">
      <c r="A86" s="124"/>
      <c r="B86" s="46"/>
      <c r="C86" s="202"/>
    </row>
    <row r="87" spans="1:3">
      <c r="A87" s="124"/>
      <c r="B87" s="46"/>
      <c r="C87" s="202"/>
    </row>
    <row r="88" spans="1:3">
      <c r="A88" s="124"/>
      <c r="B88" s="46"/>
      <c r="C88" s="202"/>
    </row>
    <row r="89" spans="1:3">
      <c r="A89" s="124"/>
      <c r="B89" s="46"/>
      <c r="C89" s="202"/>
    </row>
    <row r="90" spans="1:3">
      <c r="A90" s="124"/>
      <c r="B90" s="46"/>
      <c r="C90" s="202"/>
    </row>
    <row r="91" spans="1:3">
      <c r="A91" s="124"/>
      <c r="B91" s="46"/>
      <c r="C91" s="202"/>
    </row>
    <row r="92" spans="1:3">
      <c r="A92" s="124"/>
      <c r="B92" s="46"/>
      <c r="C92" s="202"/>
    </row>
    <row r="93" spans="1:3">
      <c r="A93" s="124"/>
      <c r="B93" s="46"/>
      <c r="C93" s="202"/>
    </row>
    <row r="94" spans="1:3">
      <c r="A94" s="124"/>
      <c r="B94" s="46"/>
      <c r="C94" s="202"/>
    </row>
    <row r="95" spans="1:3">
      <c r="A95" s="124"/>
      <c r="B95" s="46"/>
      <c r="C95" s="202"/>
    </row>
    <row r="96" spans="1:3">
      <c r="A96" s="124"/>
      <c r="B96" s="46"/>
      <c r="C96" s="202"/>
    </row>
    <row r="97" spans="1:3">
      <c r="A97" s="124"/>
      <c r="B97" s="46"/>
      <c r="C97" s="202"/>
    </row>
    <row r="98" spans="1:3">
      <c r="A98" s="124"/>
      <c r="B98" s="46"/>
      <c r="C98" s="202"/>
    </row>
    <row r="99" spans="1:3">
      <c r="A99" s="124"/>
      <c r="B99" s="46"/>
      <c r="C99" s="202"/>
    </row>
    <row r="100" spans="1:3">
      <c r="A100" s="124"/>
      <c r="B100" s="46"/>
      <c r="C100" s="202"/>
    </row>
    <row r="101" spans="1:3">
      <c r="A101" s="124"/>
      <c r="B101" s="46"/>
      <c r="C101" s="202"/>
    </row>
    <row r="102" spans="1:3">
      <c r="A102" s="124"/>
      <c r="B102" s="46"/>
      <c r="C102" s="202"/>
    </row>
    <row r="103" spans="1:3">
      <c r="A103" s="124"/>
      <c r="B103" s="46"/>
      <c r="C103" s="202"/>
    </row>
    <row r="104" spans="1:3">
      <c r="A104" s="124"/>
      <c r="B104" s="46"/>
      <c r="C104" s="202"/>
    </row>
    <row r="105" spans="1:3">
      <c r="A105" s="126"/>
      <c r="B105" s="204"/>
      <c r="C105" s="205"/>
    </row>
    <row r="106" spans="1:3">
      <c r="A106" s="126"/>
      <c r="B106" s="204"/>
      <c r="C106" s="187" t="s">
        <v>1409</v>
      </c>
    </row>
  </sheetData>
  <phoneticPr fontId="0" type="noConversion"/>
  <pageMargins left="0.7" right="0.7" top="0.75" bottom="0.75" header="0.3" footer="0.3"/>
  <pageSetup orientation="portrait" r:id="rId1"/>
  <headerFooter alignWithMargins="0"/>
  <rowBreaks count="1" manualBreakCount="1">
    <brk id="61" max="16383" man="1"/>
  </rowBreaks>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60"/>
  <sheetViews>
    <sheetView showGridLines="0" view="pageBreakPreview" topLeftCell="A31" zoomScaleNormal="100" zoomScaleSheetLayoutView="100" workbookViewId="0">
      <selection activeCell="B35" sqref="B35"/>
    </sheetView>
  </sheetViews>
  <sheetFormatPr defaultRowHeight="11.25"/>
  <cols>
    <col min="1" max="1" width="2.6640625" customWidth="1"/>
    <col min="2" max="2" width="94.1640625" customWidth="1"/>
    <col min="3" max="3" width="17.6640625" customWidth="1"/>
  </cols>
  <sheetData>
    <row r="1" spans="1:3">
      <c r="A1" s="229" t="s">
        <v>3253</v>
      </c>
      <c r="B1" s="185"/>
      <c r="C1" s="188">
        <v>51</v>
      </c>
    </row>
    <row r="2" spans="1:3">
      <c r="A2" s="177" t="s">
        <v>1559</v>
      </c>
      <c r="B2" s="50"/>
      <c r="C2" s="269"/>
    </row>
    <row r="3" spans="1:3">
      <c r="A3" s="87"/>
      <c r="B3" s="3"/>
      <c r="C3" s="119"/>
    </row>
    <row r="4" spans="1:3">
      <c r="A4" s="122" t="s">
        <v>440</v>
      </c>
      <c r="B4" s="3" t="s">
        <v>470</v>
      </c>
      <c r="C4" s="119"/>
    </row>
    <row r="5" spans="1:3">
      <c r="A5" s="122" t="s">
        <v>446</v>
      </c>
      <c r="B5" s="3" t="s">
        <v>1560</v>
      </c>
      <c r="C5" s="119"/>
    </row>
    <row r="6" spans="1:3">
      <c r="A6" s="124"/>
      <c r="B6" s="3" t="s">
        <v>1561</v>
      </c>
      <c r="C6" s="119"/>
    </row>
    <row r="7" spans="1:3">
      <c r="A7" s="122" t="s">
        <v>450</v>
      </c>
      <c r="B7" s="3" t="s">
        <v>1562</v>
      </c>
      <c r="C7" s="119"/>
    </row>
    <row r="8" spans="1:3">
      <c r="A8" s="87"/>
      <c r="B8" s="3" t="s">
        <v>1563</v>
      </c>
      <c r="C8" s="119"/>
    </row>
    <row r="9" spans="1:3">
      <c r="A9" s="87"/>
      <c r="B9" s="3" t="s">
        <v>1564</v>
      </c>
      <c r="C9" s="119"/>
    </row>
    <row r="10" spans="1:3">
      <c r="A10" s="87"/>
      <c r="B10" s="3" t="s">
        <v>1565</v>
      </c>
      <c r="C10" s="119"/>
    </row>
    <row r="11" spans="1:3">
      <c r="A11" s="87"/>
      <c r="B11" s="3" t="s">
        <v>1566</v>
      </c>
      <c r="C11" s="119"/>
    </row>
    <row r="12" spans="1:3">
      <c r="A12" s="87"/>
      <c r="B12" s="3" t="s">
        <v>1567</v>
      </c>
      <c r="C12" s="119"/>
    </row>
    <row r="13" spans="1:3">
      <c r="A13" s="87"/>
      <c r="B13" s="3" t="s">
        <v>1568</v>
      </c>
      <c r="C13" s="119"/>
    </row>
    <row r="14" spans="1:3">
      <c r="A14" s="87"/>
      <c r="B14" s="3" t="s">
        <v>1569</v>
      </c>
      <c r="C14" s="119"/>
    </row>
    <row r="15" spans="1:3">
      <c r="A15" s="87"/>
      <c r="B15" s="3" t="s">
        <v>561</v>
      </c>
      <c r="C15" s="119"/>
    </row>
    <row r="16" spans="1:3">
      <c r="A16" s="87"/>
      <c r="B16" s="3" t="s">
        <v>2556</v>
      </c>
      <c r="C16" s="119"/>
    </row>
    <row r="17" spans="1:3">
      <c r="A17" s="87"/>
      <c r="B17" s="3" t="s">
        <v>2557</v>
      </c>
      <c r="C17" s="119"/>
    </row>
    <row r="18" spans="1:3">
      <c r="A18" s="87"/>
      <c r="B18" s="3" t="s">
        <v>2558</v>
      </c>
      <c r="C18" s="119"/>
    </row>
    <row r="19" spans="1:3">
      <c r="A19" s="87"/>
      <c r="B19" s="3" t="s">
        <v>2559</v>
      </c>
      <c r="C19" s="119"/>
    </row>
    <row r="20" spans="1:3">
      <c r="A20" s="122" t="s">
        <v>457</v>
      </c>
      <c r="B20" s="3" t="s">
        <v>2560</v>
      </c>
      <c r="C20" s="119"/>
    </row>
    <row r="21" spans="1:3">
      <c r="A21" s="124"/>
      <c r="B21" s="3" t="s">
        <v>2614</v>
      </c>
      <c r="C21" s="119"/>
    </row>
    <row r="22" spans="1:3">
      <c r="A22" s="87"/>
      <c r="B22" s="3" t="s">
        <v>2561</v>
      </c>
      <c r="C22" s="119"/>
    </row>
    <row r="23" spans="1:3">
      <c r="A23" s="87"/>
      <c r="B23" s="3" t="s">
        <v>2562</v>
      </c>
      <c r="C23" s="119"/>
    </row>
    <row r="24" spans="1:3">
      <c r="A24" s="87"/>
      <c r="B24" s="3" t="s">
        <v>2563</v>
      </c>
      <c r="C24" s="119"/>
    </row>
    <row r="25" spans="1:3">
      <c r="A25" s="87"/>
      <c r="B25" s="3" t="s">
        <v>1568</v>
      </c>
      <c r="C25" s="119"/>
    </row>
    <row r="26" spans="1:3">
      <c r="A26" s="87"/>
      <c r="B26" s="3" t="s">
        <v>1569</v>
      </c>
      <c r="C26" s="119"/>
    </row>
    <row r="27" spans="1:3">
      <c r="A27" s="87"/>
      <c r="B27" s="3" t="s">
        <v>2564</v>
      </c>
      <c r="C27" s="119"/>
    </row>
    <row r="28" spans="1:3">
      <c r="A28" s="122" t="s">
        <v>461</v>
      </c>
      <c r="B28" s="3" t="s">
        <v>2565</v>
      </c>
      <c r="C28" s="119"/>
    </row>
    <row r="29" spans="1:3">
      <c r="A29" s="87"/>
      <c r="B29" s="3" t="s">
        <v>2566</v>
      </c>
      <c r="C29" s="119"/>
    </row>
    <row r="30" spans="1:3">
      <c r="A30" s="87"/>
      <c r="B30" s="3" t="s">
        <v>2567</v>
      </c>
      <c r="C30" s="119"/>
    </row>
    <row r="31" spans="1:3">
      <c r="A31" s="122" t="s">
        <v>916</v>
      </c>
      <c r="B31" s="3" t="s">
        <v>2568</v>
      </c>
      <c r="C31" s="119"/>
    </row>
    <row r="32" spans="1:3">
      <c r="A32" s="87"/>
      <c r="B32" s="3" t="s">
        <v>2569</v>
      </c>
      <c r="C32" s="119"/>
    </row>
    <row r="33" spans="1:3">
      <c r="A33" s="87"/>
      <c r="B33" s="3" t="s">
        <v>2570</v>
      </c>
      <c r="C33" s="119"/>
    </row>
    <row r="34" spans="1:3">
      <c r="A34" s="87"/>
      <c r="B34" s="3" t="s">
        <v>2571</v>
      </c>
      <c r="C34" s="119"/>
    </row>
    <row r="35" spans="1:3">
      <c r="A35" s="87"/>
      <c r="B35" s="3" t="s">
        <v>2572</v>
      </c>
      <c r="C35" s="119"/>
    </row>
    <row r="36" spans="1:3">
      <c r="A36" s="87"/>
      <c r="B36" s="3" t="s">
        <v>2573</v>
      </c>
      <c r="C36" s="119"/>
    </row>
    <row r="37" spans="1:3">
      <c r="A37" s="87"/>
      <c r="B37" s="3" t="s">
        <v>2574</v>
      </c>
      <c r="C37" s="119"/>
    </row>
    <row r="38" spans="1:3">
      <c r="A38" s="87"/>
      <c r="B38" s="3" t="s">
        <v>2575</v>
      </c>
      <c r="C38" s="119"/>
    </row>
    <row r="39" spans="1:3">
      <c r="A39" s="122" t="s">
        <v>917</v>
      </c>
      <c r="B39" s="3" t="s">
        <v>2576</v>
      </c>
      <c r="C39" s="119"/>
    </row>
    <row r="40" spans="1:3">
      <c r="A40" s="87"/>
      <c r="B40" s="3" t="s">
        <v>1570</v>
      </c>
      <c r="C40" s="119"/>
    </row>
    <row r="41" spans="1:3">
      <c r="A41" s="87"/>
      <c r="B41" s="3" t="s">
        <v>1571</v>
      </c>
      <c r="C41" s="119"/>
    </row>
    <row r="42" spans="1:3">
      <c r="A42" s="87"/>
      <c r="B42" s="3" t="s">
        <v>1572</v>
      </c>
      <c r="C42" s="119"/>
    </row>
    <row r="43" spans="1:3">
      <c r="A43" s="87"/>
      <c r="B43" s="3" t="s">
        <v>1573</v>
      </c>
      <c r="C43" s="119"/>
    </row>
    <row r="44" spans="1:3">
      <c r="A44" s="87"/>
      <c r="B44" s="3" t="s">
        <v>1574</v>
      </c>
      <c r="C44" s="119"/>
    </row>
    <row r="45" spans="1:3">
      <c r="A45" s="87"/>
      <c r="B45" s="3" t="s">
        <v>1575</v>
      </c>
      <c r="C45" s="119"/>
    </row>
    <row r="46" spans="1:3">
      <c r="A46" s="87"/>
      <c r="B46" s="3" t="s">
        <v>1576</v>
      </c>
      <c r="C46" s="119"/>
    </row>
    <row r="47" spans="1:3">
      <c r="A47" s="122" t="s">
        <v>918</v>
      </c>
      <c r="B47" s="3" t="s">
        <v>1577</v>
      </c>
      <c r="C47" s="119"/>
    </row>
    <row r="48" spans="1:3">
      <c r="A48" s="87"/>
      <c r="B48" s="3" t="s">
        <v>1578</v>
      </c>
      <c r="C48" s="119"/>
    </row>
    <row r="49" spans="1:3">
      <c r="A49" s="87"/>
      <c r="B49" s="3" t="s">
        <v>1579</v>
      </c>
      <c r="C49" s="119"/>
    </row>
    <row r="50" spans="1:3">
      <c r="A50" s="87"/>
      <c r="B50" s="3"/>
      <c r="C50" s="119"/>
    </row>
    <row r="51" spans="1:3">
      <c r="A51" s="87"/>
      <c r="B51" s="3"/>
      <c r="C51" s="119"/>
    </row>
    <row r="52" spans="1:3">
      <c r="A52" s="87"/>
      <c r="B52" s="3"/>
      <c r="C52" s="119"/>
    </row>
    <row r="53" spans="1:3">
      <c r="A53" s="87"/>
      <c r="B53" s="3"/>
      <c r="C53" s="119"/>
    </row>
    <row r="54" spans="1:3">
      <c r="A54" s="87"/>
      <c r="B54" s="3"/>
      <c r="C54" s="119"/>
    </row>
    <row r="55" spans="1:3">
      <c r="A55" s="87"/>
      <c r="B55" s="3"/>
      <c r="C55" s="119"/>
    </row>
    <row r="56" spans="1:3">
      <c r="A56" s="87"/>
      <c r="B56" s="3"/>
      <c r="C56" s="119"/>
    </row>
    <row r="57" spans="1:3">
      <c r="A57" s="87"/>
      <c r="B57" s="3"/>
      <c r="C57" s="119"/>
    </row>
    <row r="58" spans="1:3">
      <c r="A58" s="87"/>
      <c r="B58" s="3"/>
      <c r="C58" s="119"/>
    </row>
    <row r="59" spans="1:3" ht="89.25" customHeight="1">
      <c r="A59" s="190"/>
      <c r="B59" s="9"/>
      <c r="C59" s="191"/>
    </row>
    <row r="60" spans="1:3">
      <c r="A60" s="274" t="s">
        <v>1409</v>
      </c>
      <c r="B60" s="275"/>
      <c r="C60" s="2833"/>
    </row>
  </sheetData>
  <phoneticPr fontId="0" type="noConversion"/>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72"/>
  <sheetViews>
    <sheetView showGridLines="0" showZeros="0" view="pageBreakPreview" topLeftCell="A35" zoomScaleNormal="100" zoomScaleSheetLayoutView="100" workbookViewId="0">
      <selection activeCell="O63" sqref="O63"/>
    </sheetView>
  </sheetViews>
  <sheetFormatPr defaultColWidth="8.6640625" defaultRowHeight="11.25"/>
  <cols>
    <col min="1" max="1" width="4.6640625" style="1592" customWidth="1"/>
    <col min="2" max="2" width="5.33203125" style="1592" bestFit="1" customWidth="1"/>
    <col min="3" max="3" width="41.33203125" style="1592" customWidth="1"/>
    <col min="4" max="4" width="14.6640625" style="1592" customWidth="1"/>
    <col min="5" max="7" width="14.6640625" style="2745" customWidth="1"/>
    <col min="8" max="9" width="4.6640625" style="1592" customWidth="1"/>
    <col min="10" max="10" width="5.33203125" style="1592" bestFit="1" customWidth="1"/>
    <col min="11" max="11" width="20" style="1592" customWidth="1"/>
    <col min="12" max="15" width="20" style="2745" customWidth="1"/>
    <col min="16" max="16" width="4.6640625" style="1592" customWidth="1"/>
    <col min="17" max="17" width="9.6640625" style="1592" customWidth="1"/>
    <col min="18" max="16384" width="8.6640625" style="1592"/>
  </cols>
  <sheetData>
    <row r="1" spans="1:16" s="1823" customFormat="1">
      <c r="A1" s="2218">
        <v>52</v>
      </c>
      <c r="B1" s="2219"/>
      <c r="C1" s="2220"/>
      <c r="D1" s="2220"/>
      <c r="E1" s="2727"/>
      <c r="F1" s="2728"/>
      <c r="G1" s="2728"/>
      <c r="H1" s="2221" t="s">
        <v>3253</v>
      </c>
      <c r="I1" s="2218" t="s">
        <v>3253</v>
      </c>
      <c r="J1" s="2220"/>
      <c r="K1" s="2220"/>
      <c r="L1" s="2746"/>
      <c r="M1" s="2728"/>
      <c r="N1" s="2728"/>
      <c r="O1" s="2728"/>
      <c r="P1" s="2221">
        <v>53</v>
      </c>
    </row>
    <row r="2" spans="1:16" s="1823" customFormat="1">
      <c r="A2" s="1820" t="s">
        <v>1580</v>
      </c>
      <c r="B2" s="1821"/>
      <c r="C2" s="1821"/>
      <c r="D2" s="1821"/>
      <c r="E2" s="2729"/>
      <c r="F2" s="2729"/>
      <c r="G2" s="2729"/>
      <c r="H2" s="1822"/>
      <c r="I2" s="1820" t="s">
        <v>1581</v>
      </c>
      <c r="J2" s="1821"/>
      <c r="K2" s="1821"/>
      <c r="L2" s="2729"/>
      <c r="M2" s="2729"/>
      <c r="N2" s="2729"/>
      <c r="O2" s="2729"/>
      <c r="P2" s="1822"/>
    </row>
    <row r="3" spans="1:16" s="1830" customFormat="1" ht="14.85" customHeight="1">
      <c r="A3" s="1824" t="s">
        <v>351</v>
      </c>
      <c r="B3" s="1825"/>
      <c r="C3" s="1825"/>
      <c r="D3" s="1825"/>
      <c r="E3" s="2730"/>
      <c r="F3" s="2730"/>
      <c r="G3" s="2730"/>
      <c r="H3" s="1826"/>
      <c r="I3" s="1827"/>
      <c r="J3" s="1828"/>
      <c r="K3" s="1828"/>
      <c r="L3" s="2747"/>
      <c r="M3" s="2747"/>
      <c r="N3" s="2747"/>
      <c r="O3" s="2747"/>
      <c r="P3" s="1829"/>
    </row>
    <row r="4" spans="1:16" ht="10.7" customHeight="1">
      <c r="A4" s="1593"/>
      <c r="B4" s="1594"/>
      <c r="C4" s="1594"/>
      <c r="D4" s="1594"/>
      <c r="E4" s="2731" t="s">
        <v>1986</v>
      </c>
      <c r="F4" s="2732"/>
      <c r="G4" s="2733" t="s">
        <v>982</v>
      </c>
      <c r="H4" s="1595"/>
      <c r="I4" s="1593"/>
      <c r="J4" s="1596"/>
      <c r="K4" s="1596"/>
      <c r="L4" s="2731" t="s">
        <v>1582</v>
      </c>
      <c r="M4" s="2732"/>
      <c r="N4" s="2731" t="s">
        <v>1583</v>
      </c>
      <c r="O4" s="2732"/>
      <c r="P4" s="1597"/>
    </row>
    <row r="5" spans="1:16" ht="10.7" customHeight="1">
      <c r="A5" s="1593" t="s">
        <v>328</v>
      </c>
      <c r="B5" s="1594" t="s">
        <v>352</v>
      </c>
      <c r="C5" s="1594" t="s">
        <v>1584</v>
      </c>
      <c r="D5" s="1594" t="s">
        <v>1585</v>
      </c>
      <c r="E5" s="2733" t="s">
        <v>1586</v>
      </c>
      <c r="F5" s="2733" t="s">
        <v>1587</v>
      </c>
      <c r="G5" s="2733" t="s">
        <v>1588</v>
      </c>
      <c r="H5" s="1595" t="s">
        <v>328</v>
      </c>
      <c r="I5" s="1593" t="s">
        <v>328</v>
      </c>
      <c r="J5" s="1594" t="s">
        <v>352</v>
      </c>
      <c r="K5" s="1594" t="s">
        <v>1589</v>
      </c>
      <c r="L5" s="2733" t="s">
        <v>1586</v>
      </c>
      <c r="M5" s="2733" t="s">
        <v>1587</v>
      </c>
      <c r="N5" s="2733" t="s">
        <v>1586</v>
      </c>
      <c r="O5" s="2733" t="s">
        <v>1587</v>
      </c>
      <c r="P5" s="1595" t="s">
        <v>328</v>
      </c>
    </row>
    <row r="6" spans="1:16" ht="10.7" customHeight="1">
      <c r="A6" s="1598" t="s">
        <v>333</v>
      </c>
      <c r="B6" s="1594" t="s">
        <v>355</v>
      </c>
      <c r="C6" s="1594"/>
      <c r="D6" s="1594" t="s">
        <v>1590</v>
      </c>
      <c r="E6" s="2733"/>
      <c r="F6" s="2733" t="s">
        <v>1591</v>
      </c>
      <c r="G6" s="2733" t="s">
        <v>985</v>
      </c>
      <c r="H6" s="1598" t="s">
        <v>333</v>
      </c>
      <c r="I6" s="1598" t="s">
        <v>333</v>
      </c>
      <c r="J6" s="1594" t="s">
        <v>355</v>
      </c>
      <c r="K6" s="1594" t="s">
        <v>485</v>
      </c>
      <c r="L6" s="2733"/>
      <c r="M6" s="2733" t="s">
        <v>1591</v>
      </c>
      <c r="N6" s="2733"/>
      <c r="O6" s="2733" t="s">
        <v>1591</v>
      </c>
      <c r="P6" s="1598" t="s">
        <v>333</v>
      </c>
    </row>
    <row r="7" spans="1:16" ht="10.7" customHeight="1" thickBot="1">
      <c r="A7" s="1599"/>
      <c r="B7" s="1600"/>
      <c r="C7" s="1600" t="s">
        <v>338</v>
      </c>
      <c r="D7" s="1594" t="s">
        <v>339</v>
      </c>
      <c r="E7" s="2733" t="s">
        <v>340</v>
      </c>
      <c r="F7" s="2733" t="s">
        <v>341</v>
      </c>
      <c r="G7" s="2733" t="s">
        <v>342</v>
      </c>
      <c r="H7" s="1601"/>
      <c r="I7" s="1599"/>
      <c r="J7" s="1600"/>
      <c r="K7" s="1594" t="s">
        <v>343</v>
      </c>
      <c r="L7" s="2733" t="s">
        <v>201</v>
      </c>
      <c r="M7" s="2733" t="s">
        <v>202</v>
      </c>
      <c r="N7" s="2733" t="s">
        <v>420</v>
      </c>
      <c r="O7" s="2733" t="s">
        <v>421</v>
      </c>
      <c r="P7" s="1601"/>
    </row>
    <row r="8" spans="1:16" ht="10.7" customHeight="1">
      <c r="A8" s="1593"/>
      <c r="B8" s="1602"/>
      <c r="C8" s="1603" t="s">
        <v>2459</v>
      </c>
      <c r="D8" s="1604"/>
      <c r="E8" s="2734"/>
      <c r="F8" s="2734"/>
      <c r="G8" s="2735"/>
      <c r="H8" s="1605"/>
      <c r="I8" s="1606"/>
      <c r="J8" s="1603"/>
      <c r="K8" s="1607"/>
      <c r="L8" s="2748"/>
      <c r="M8" s="2748"/>
      <c r="N8" s="2748"/>
      <c r="O8" s="2735"/>
      <c r="P8" s="1605"/>
    </row>
    <row r="9" spans="1:16" ht="10.7" customHeight="1">
      <c r="A9" s="1599">
        <v>1</v>
      </c>
      <c r="B9" s="1608"/>
      <c r="C9" s="1609" t="s">
        <v>1592</v>
      </c>
      <c r="D9" s="1610"/>
      <c r="E9" s="1123"/>
      <c r="F9" s="2736"/>
      <c r="G9" s="2737"/>
      <c r="H9" s="1611">
        <v>1</v>
      </c>
      <c r="I9" s="1599">
        <v>1</v>
      </c>
      <c r="J9" s="1609"/>
      <c r="K9" s="1612"/>
      <c r="L9" s="2736"/>
      <c r="M9" s="2736"/>
      <c r="N9" s="2736"/>
      <c r="O9" s="2737"/>
      <c r="P9" s="1611">
        <v>1</v>
      </c>
    </row>
    <row r="10" spans="1:16" ht="10.7" customHeight="1">
      <c r="A10" s="1599">
        <v>2</v>
      </c>
      <c r="B10" s="1608"/>
      <c r="C10" s="1609" t="s">
        <v>1593</v>
      </c>
      <c r="D10" s="2675">
        <v>762047</v>
      </c>
      <c r="E10" s="1123">
        <v>406777</v>
      </c>
      <c r="F10" s="1123">
        <v>10130</v>
      </c>
      <c r="G10" s="2737">
        <v>-70536</v>
      </c>
      <c r="H10" s="1611">
        <v>2</v>
      </c>
      <c r="I10" s="1599">
        <v>2</v>
      </c>
      <c r="J10" s="1609"/>
      <c r="K10" s="1612">
        <v>121674</v>
      </c>
      <c r="L10" s="2736">
        <v>9866280</v>
      </c>
      <c r="M10" s="2736">
        <v>129083</v>
      </c>
      <c r="N10" s="2736">
        <v>4564089</v>
      </c>
      <c r="O10" s="2737">
        <v>122228</v>
      </c>
      <c r="P10" s="1611">
        <v>2</v>
      </c>
    </row>
    <row r="11" spans="1:16" ht="10.7" customHeight="1">
      <c r="A11" s="1599">
        <v>3</v>
      </c>
      <c r="B11" s="1608"/>
      <c r="C11" s="1609" t="s">
        <v>1594</v>
      </c>
      <c r="D11" s="2675"/>
      <c r="E11" s="2736">
        <v>0</v>
      </c>
      <c r="F11" s="2736">
        <v>0</v>
      </c>
      <c r="G11" s="2737"/>
      <c r="H11" s="1611">
        <v>3</v>
      </c>
      <c r="I11" s="1599">
        <v>3</v>
      </c>
      <c r="J11" s="1609"/>
      <c r="K11" s="1612"/>
      <c r="L11" s="2736">
        <v>0</v>
      </c>
      <c r="M11" s="2736">
        <v>0</v>
      </c>
      <c r="N11" s="2736">
        <v>0</v>
      </c>
      <c r="O11" s="2737">
        <v>0</v>
      </c>
      <c r="P11" s="1611">
        <v>3</v>
      </c>
    </row>
    <row r="12" spans="1:16" ht="10.7" customHeight="1">
      <c r="A12" s="1599">
        <v>4</v>
      </c>
      <c r="B12" s="1608"/>
      <c r="C12" s="1609" t="s">
        <v>1595</v>
      </c>
      <c r="D12" s="2675"/>
      <c r="E12" s="2736">
        <v>0</v>
      </c>
      <c r="F12" s="2736">
        <v>0</v>
      </c>
      <c r="G12" s="2737"/>
      <c r="H12" s="1611">
        <v>4</v>
      </c>
      <c r="I12" s="1599">
        <v>4</v>
      </c>
      <c r="J12" s="1609"/>
      <c r="K12" s="1612"/>
      <c r="L12" s="2736">
        <v>0</v>
      </c>
      <c r="M12" s="2736">
        <v>0</v>
      </c>
      <c r="N12" s="2736">
        <v>0</v>
      </c>
      <c r="O12" s="2737">
        <v>0</v>
      </c>
      <c r="P12" s="1611">
        <v>4</v>
      </c>
    </row>
    <row r="13" spans="1:16" ht="10.7" customHeight="1">
      <c r="A13" s="1599">
        <v>5</v>
      </c>
      <c r="B13" s="1600" t="s">
        <v>563</v>
      </c>
      <c r="C13" s="1609" t="s">
        <v>1596</v>
      </c>
      <c r="D13" s="2675">
        <f>SUM(D10:D12)</f>
        <v>762047</v>
      </c>
      <c r="E13" s="2736">
        <f t="shared" ref="E13:G13" si="0">SUM(E10:E12)</f>
        <v>406777</v>
      </c>
      <c r="F13" s="2736">
        <f t="shared" si="0"/>
        <v>10130</v>
      </c>
      <c r="G13" s="2737">
        <f t="shared" si="0"/>
        <v>-70536</v>
      </c>
      <c r="H13" s="1611">
        <v>5</v>
      </c>
      <c r="I13" s="1599">
        <v>5</v>
      </c>
      <c r="J13" s="1614" t="s">
        <v>563</v>
      </c>
      <c r="K13" s="1612">
        <f t="shared" ref="K13:O13" si="1">SUM(K10:K12)</f>
        <v>121674</v>
      </c>
      <c r="L13" s="2736">
        <f t="shared" si="1"/>
        <v>9866280</v>
      </c>
      <c r="M13" s="2736">
        <f t="shared" si="1"/>
        <v>129083</v>
      </c>
      <c r="N13" s="2736">
        <f t="shared" si="1"/>
        <v>4564089</v>
      </c>
      <c r="O13" s="2737">
        <f t="shared" si="1"/>
        <v>122228</v>
      </c>
      <c r="P13" s="1611">
        <v>5</v>
      </c>
    </row>
    <row r="14" spans="1:16" ht="10.7" customHeight="1">
      <c r="A14" s="1593"/>
      <c r="B14" s="1602"/>
      <c r="C14" s="1603" t="s">
        <v>1597</v>
      </c>
      <c r="D14" s="2676"/>
      <c r="E14" s="2738"/>
      <c r="F14" s="2738"/>
      <c r="G14" s="2739"/>
      <c r="H14" s="1616"/>
      <c r="I14" s="1593"/>
      <c r="J14" s="1603"/>
      <c r="K14" s="1615"/>
      <c r="L14" s="2738"/>
      <c r="M14" s="2738" t="s">
        <v>605</v>
      </c>
      <c r="N14" s="2738"/>
      <c r="O14" s="2739"/>
      <c r="P14" s="1616"/>
    </row>
    <row r="15" spans="1:16" ht="10.7" customHeight="1">
      <c r="A15" s="1599">
        <v>6</v>
      </c>
      <c r="B15" s="1608"/>
      <c r="C15" s="1609" t="s">
        <v>1598</v>
      </c>
      <c r="D15" s="2677"/>
      <c r="E15" s="2736"/>
      <c r="F15" s="2736"/>
      <c r="G15" s="2737"/>
      <c r="H15" s="1611">
        <v>6</v>
      </c>
      <c r="I15" s="1599">
        <v>6</v>
      </c>
      <c r="J15" s="1609"/>
      <c r="K15" s="1617"/>
      <c r="L15" s="2736"/>
      <c r="M15" s="2736"/>
      <c r="N15" s="2736"/>
      <c r="O15" s="2737"/>
      <c r="P15" s="1611">
        <v>6</v>
      </c>
    </row>
    <row r="16" spans="1:16" ht="10.7" customHeight="1">
      <c r="A16" s="1599">
        <v>7</v>
      </c>
      <c r="B16" s="1608"/>
      <c r="C16" s="1609" t="s">
        <v>1599</v>
      </c>
      <c r="D16" s="2675">
        <v>1311</v>
      </c>
      <c r="E16" s="2736"/>
      <c r="F16" s="2736"/>
      <c r="G16" s="2737"/>
      <c r="H16" s="1611">
        <v>7</v>
      </c>
      <c r="I16" s="1599">
        <v>7</v>
      </c>
      <c r="J16" s="1609"/>
      <c r="K16" s="1612"/>
      <c r="L16" s="2736"/>
      <c r="M16" s="2736"/>
      <c r="N16" s="2736"/>
      <c r="O16" s="2737"/>
      <c r="P16" s="1611">
        <v>7</v>
      </c>
    </row>
    <row r="17" spans="1:16" ht="10.7" customHeight="1">
      <c r="A17" s="1599">
        <v>8</v>
      </c>
      <c r="B17" s="1608"/>
      <c r="C17" s="1609" t="s">
        <v>1535</v>
      </c>
      <c r="D17" s="2675">
        <v>17968</v>
      </c>
      <c r="E17" s="2736">
        <v>4242</v>
      </c>
      <c r="F17" s="2736">
        <v>0</v>
      </c>
      <c r="G17" s="2737">
        <v>555</v>
      </c>
      <c r="H17" s="1611">
        <v>8</v>
      </c>
      <c r="I17" s="1599">
        <v>8</v>
      </c>
      <c r="J17" s="1609"/>
      <c r="K17" s="1612">
        <v>13054</v>
      </c>
      <c r="L17" s="2736">
        <v>103565</v>
      </c>
      <c r="M17" s="2736">
        <v>0</v>
      </c>
      <c r="N17" s="2736">
        <v>19847</v>
      </c>
      <c r="O17" s="2737">
        <v>0</v>
      </c>
      <c r="P17" s="1611">
        <v>8</v>
      </c>
    </row>
    <row r="18" spans="1:16" ht="10.7" customHeight="1">
      <c r="A18" s="1599">
        <v>9</v>
      </c>
      <c r="B18" s="1608"/>
      <c r="C18" s="1609" t="s">
        <v>1536</v>
      </c>
      <c r="D18" s="2675">
        <v>41873</v>
      </c>
      <c r="E18" s="2736">
        <v>1226</v>
      </c>
      <c r="F18" s="2736">
        <v>0</v>
      </c>
      <c r="G18" s="2737">
        <v>-523</v>
      </c>
      <c r="H18" s="1611">
        <v>9</v>
      </c>
      <c r="I18" s="1599">
        <v>9</v>
      </c>
      <c r="J18" s="1609"/>
      <c r="K18" s="1612">
        <v>0</v>
      </c>
      <c r="L18" s="2736">
        <v>102416</v>
      </c>
      <c r="M18" s="2736">
        <v>0</v>
      </c>
      <c r="N18" s="2736">
        <v>20692</v>
      </c>
      <c r="O18" s="2737">
        <v>0</v>
      </c>
      <c r="P18" s="1611">
        <v>9</v>
      </c>
    </row>
    <row r="19" spans="1:16" ht="10.7" customHeight="1">
      <c r="A19" s="1599">
        <v>10</v>
      </c>
      <c r="B19" s="1608"/>
      <c r="C19" s="1609" t="s">
        <v>1537</v>
      </c>
      <c r="D19" s="2675">
        <v>12873</v>
      </c>
      <c r="E19" s="2736">
        <v>1985</v>
      </c>
      <c r="F19" s="2736">
        <v>0</v>
      </c>
      <c r="G19" s="2737">
        <v>-409</v>
      </c>
      <c r="H19" s="1611">
        <v>10</v>
      </c>
      <c r="I19" s="1599">
        <v>10</v>
      </c>
      <c r="J19" s="1609"/>
      <c r="K19" s="1612">
        <v>47560</v>
      </c>
      <c r="L19" s="2736">
        <v>77324</v>
      </c>
      <c r="M19" s="2736">
        <v>0</v>
      </c>
      <c r="N19" s="2736">
        <v>19020</v>
      </c>
      <c r="O19" s="2737">
        <v>0</v>
      </c>
      <c r="P19" s="1611">
        <v>10</v>
      </c>
    </row>
    <row r="20" spans="1:16" ht="10.7" customHeight="1">
      <c r="A20" s="1599">
        <v>11</v>
      </c>
      <c r="B20" s="1608"/>
      <c r="C20" s="1609" t="s">
        <v>1600</v>
      </c>
      <c r="D20" s="2675">
        <v>89884</v>
      </c>
      <c r="E20" s="2736">
        <v>19335</v>
      </c>
      <c r="F20" s="2736">
        <v>2983</v>
      </c>
      <c r="G20" s="2737">
        <v>2</v>
      </c>
      <c r="H20" s="1611">
        <v>11</v>
      </c>
      <c r="I20" s="1599">
        <v>11</v>
      </c>
      <c r="J20" s="1609"/>
      <c r="K20" s="1612">
        <v>92551</v>
      </c>
      <c r="L20" s="2736">
        <v>715771</v>
      </c>
      <c r="M20" s="2736">
        <v>109845</v>
      </c>
      <c r="N20" s="2736">
        <v>105319</v>
      </c>
      <c r="O20" s="2737">
        <v>45681</v>
      </c>
      <c r="P20" s="1611">
        <v>11</v>
      </c>
    </row>
    <row r="21" spans="1:16" ht="10.7" customHeight="1">
      <c r="A21" s="1599">
        <v>12</v>
      </c>
      <c r="B21" s="1608"/>
      <c r="C21" s="1609" t="s">
        <v>1601</v>
      </c>
      <c r="D21" s="2675">
        <v>3675</v>
      </c>
      <c r="E21" s="2736">
        <v>292</v>
      </c>
      <c r="F21" s="2736">
        <v>0</v>
      </c>
      <c r="G21" s="2737">
        <v>-1131</v>
      </c>
      <c r="H21" s="1611">
        <v>12</v>
      </c>
      <c r="I21" s="1599">
        <v>12</v>
      </c>
      <c r="J21" s="1609"/>
      <c r="K21" s="1612">
        <v>0</v>
      </c>
      <c r="L21" s="2736">
        <v>47454</v>
      </c>
      <c r="M21" s="2736">
        <v>0</v>
      </c>
      <c r="N21" s="2736">
        <v>17461</v>
      </c>
      <c r="O21" s="2737">
        <v>0</v>
      </c>
      <c r="P21" s="1611">
        <v>12</v>
      </c>
    </row>
    <row r="22" spans="1:16" ht="10.7" customHeight="1">
      <c r="A22" s="1599">
        <v>13</v>
      </c>
      <c r="B22" s="1608"/>
      <c r="C22" s="1609" t="s">
        <v>1602</v>
      </c>
      <c r="D22" s="2675">
        <v>16161</v>
      </c>
      <c r="E22" s="2736">
        <v>2334</v>
      </c>
      <c r="F22" s="2736">
        <v>218</v>
      </c>
      <c r="G22" s="2737">
        <v>-144</v>
      </c>
      <c r="H22" s="1611">
        <v>13</v>
      </c>
      <c r="I22" s="1599">
        <v>13</v>
      </c>
      <c r="J22" s="1609"/>
      <c r="K22" s="1612">
        <v>12260</v>
      </c>
      <c r="L22" s="2736">
        <v>107126</v>
      </c>
      <c r="M22" s="2736">
        <v>8930</v>
      </c>
      <c r="N22" s="2736">
        <v>17934</v>
      </c>
      <c r="O22" s="2737">
        <v>3540</v>
      </c>
      <c r="P22" s="1611">
        <v>13</v>
      </c>
    </row>
    <row r="23" spans="1:16" ht="10.7" customHeight="1">
      <c r="A23" s="1599">
        <v>14</v>
      </c>
      <c r="B23" s="1608"/>
      <c r="C23" s="1609" t="s">
        <v>1541</v>
      </c>
      <c r="D23" s="2675">
        <v>2332</v>
      </c>
      <c r="E23" s="2736">
        <v>2493</v>
      </c>
      <c r="F23" s="2736">
        <v>0</v>
      </c>
      <c r="G23" s="2737">
        <v>-27</v>
      </c>
      <c r="H23" s="1611">
        <v>14</v>
      </c>
      <c r="I23" s="1599">
        <v>14</v>
      </c>
      <c r="J23" s="1609"/>
      <c r="K23" s="1612">
        <v>0</v>
      </c>
      <c r="L23" s="2736">
        <v>47583</v>
      </c>
      <c r="M23" s="2736">
        <v>0</v>
      </c>
      <c r="N23" s="2736">
        <v>3854</v>
      </c>
      <c r="O23" s="2737">
        <v>0</v>
      </c>
      <c r="P23" s="1611">
        <v>14</v>
      </c>
    </row>
    <row r="24" spans="1:16" ht="10.7" customHeight="1">
      <c r="A24" s="1599">
        <v>15</v>
      </c>
      <c r="B24" s="1608"/>
      <c r="C24" s="1609" t="s">
        <v>1542</v>
      </c>
      <c r="D24" s="2675">
        <v>379</v>
      </c>
      <c r="E24" s="2736">
        <v>1304</v>
      </c>
      <c r="F24" s="2736">
        <v>0</v>
      </c>
      <c r="G24" s="2737">
        <v>-95</v>
      </c>
      <c r="H24" s="1611">
        <v>15</v>
      </c>
      <c r="I24" s="1599">
        <v>15</v>
      </c>
      <c r="J24" s="1609"/>
      <c r="K24" s="1612">
        <v>3622</v>
      </c>
      <c r="L24" s="2736">
        <v>35687</v>
      </c>
      <c r="M24" s="2736">
        <v>0</v>
      </c>
      <c r="N24" s="2736">
        <v>11837</v>
      </c>
      <c r="O24" s="2737">
        <v>0</v>
      </c>
      <c r="P24" s="1611">
        <v>15</v>
      </c>
    </row>
    <row r="25" spans="1:16" ht="10.7" customHeight="1">
      <c r="A25" s="1599">
        <v>16</v>
      </c>
      <c r="B25" s="1608"/>
      <c r="C25" s="1609" t="s">
        <v>1543</v>
      </c>
      <c r="D25" s="2675">
        <v>36126</v>
      </c>
      <c r="E25" s="2736">
        <v>9251</v>
      </c>
      <c r="F25" s="2736">
        <v>1511</v>
      </c>
      <c r="G25" s="2737">
        <v>-431</v>
      </c>
      <c r="H25" s="1611">
        <v>16</v>
      </c>
      <c r="I25" s="1599">
        <v>16</v>
      </c>
      <c r="J25" s="1609"/>
      <c r="K25" s="1612">
        <v>70459</v>
      </c>
      <c r="L25" s="2736">
        <v>361456</v>
      </c>
      <c r="M25" s="2736">
        <v>55697</v>
      </c>
      <c r="N25" s="2736">
        <v>46775</v>
      </c>
      <c r="O25" s="2737">
        <v>28509</v>
      </c>
      <c r="P25" s="1611">
        <v>16</v>
      </c>
    </row>
    <row r="26" spans="1:16" ht="10.7" customHeight="1">
      <c r="A26" s="1599">
        <v>17</v>
      </c>
      <c r="B26" s="1608"/>
      <c r="C26" s="1609" t="s">
        <v>1603</v>
      </c>
      <c r="D26" s="2675">
        <v>13112</v>
      </c>
      <c r="E26" s="2736">
        <v>1770</v>
      </c>
      <c r="F26" s="2736">
        <v>695</v>
      </c>
      <c r="G26" s="2737">
        <v>-77</v>
      </c>
      <c r="H26" s="1611">
        <v>17</v>
      </c>
      <c r="I26" s="1599">
        <v>17</v>
      </c>
      <c r="J26" s="1609"/>
      <c r="K26" s="1612">
        <v>0</v>
      </c>
      <c r="L26" s="2736">
        <v>60180</v>
      </c>
      <c r="M26" s="2736">
        <v>23161</v>
      </c>
      <c r="N26" s="2736">
        <v>10798</v>
      </c>
      <c r="O26" s="2737">
        <v>10011</v>
      </c>
      <c r="P26" s="1611">
        <v>17</v>
      </c>
    </row>
    <row r="27" spans="1:16" ht="10.7" customHeight="1">
      <c r="A27" s="1599">
        <v>18</v>
      </c>
      <c r="B27" s="1608"/>
      <c r="C27" s="1609" t="s">
        <v>1545</v>
      </c>
      <c r="D27" s="2675">
        <v>51</v>
      </c>
      <c r="E27" s="2736">
        <v>-62</v>
      </c>
      <c r="F27" s="2736">
        <v>0</v>
      </c>
      <c r="G27" s="2737">
        <v>-34</v>
      </c>
      <c r="H27" s="1611">
        <v>18</v>
      </c>
      <c r="I27" s="1599">
        <v>18</v>
      </c>
      <c r="J27" s="1609"/>
      <c r="K27" s="1612">
        <v>0</v>
      </c>
      <c r="L27" s="2736">
        <v>356</v>
      </c>
      <c r="M27" s="2736">
        <v>0</v>
      </c>
      <c r="N27" s="2736">
        <v>153</v>
      </c>
      <c r="O27" s="2737">
        <v>0</v>
      </c>
      <c r="P27" s="1611">
        <v>18</v>
      </c>
    </row>
    <row r="28" spans="1:16" ht="10.7" customHeight="1">
      <c r="A28" s="1599">
        <v>19</v>
      </c>
      <c r="B28" s="1608"/>
      <c r="C28" s="1609" t="s">
        <v>1546</v>
      </c>
      <c r="D28" s="2675">
        <v>17794</v>
      </c>
      <c r="E28" s="2736">
        <v>946</v>
      </c>
      <c r="F28" s="2736">
        <v>0</v>
      </c>
      <c r="G28" s="2737">
        <v>-126</v>
      </c>
      <c r="H28" s="1611">
        <v>19</v>
      </c>
      <c r="I28" s="1599">
        <v>19</v>
      </c>
      <c r="J28" s="1609"/>
      <c r="K28" s="1612">
        <v>15478</v>
      </c>
      <c r="L28" s="2736">
        <v>36638</v>
      </c>
      <c r="M28" s="2736">
        <v>0</v>
      </c>
      <c r="N28" s="2736">
        <v>7052</v>
      </c>
      <c r="O28" s="2737">
        <v>0</v>
      </c>
      <c r="P28" s="1611">
        <v>19</v>
      </c>
    </row>
    <row r="29" spans="1:16" ht="10.7" customHeight="1">
      <c r="A29" s="1599">
        <v>20</v>
      </c>
      <c r="B29" s="1608"/>
      <c r="C29" s="1609" t="s">
        <v>1549</v>
      </c>
      <c r="D29" s="2675">
        <v>42528</v>
      </c>
      <c r="E29" s="2736">
        <v>442</v>
      </c>
      <c r="F29" s="2736">
        <v>2141</v>
      </c>
      <c r="G29" s="2737">
        <v>200</v>
      </c>
      <c r="H29" s="1611">
        <v>20</v>
      </c>
      <c r="I29" s="1599">
        <v>20</v>
      </c>
      <c r="J29" s="1609"/>
      <c r="K29" s="1612">
        <v>555</v>
      </c>
      <c r="L29" s="2736">
        <v>10823</v>
      </c>
      <c r="M29" s="2736">
        <v>8016</v>
      </c>
      <c r="N29" s="2736">
        <v>1039</v>
      </c>
      <c r="O29" s="2737">
        <v>4254</v>
      </c>
      <c r="P29" s="1611">
        <v>20</v>
      </c>
    </row>
    <row r="30" spans="1:16" ht="10.7" customHeight="1">
      <c r="A30" s="1599">
        <v>21</v>
      </c>
      <c r="B30" s="1608"/>
      <c r="C30" s="1609" t="s">
        <v>1604</v>
      </c>
      <c r="D30" s="2675">
        <v>146</v>
      </c>
      <c r="E30" s="2736">
        <v>-29</v>
      </c>
      <c r="F30" s="2736">
        <v>0</v>
      </c>
      <c r="G30" s="2737">
        <v>-22</v>
      </c>
      <c r="H30" s="1611">
        <v>21</v>
      </c>
      <c r="I30" s="1599">
        <v>21</v>
      </c>
      <c r="J30" s="1609"/>
      <c r="K30" s="1612">
        <v>0</v>
      </c>
      <c r="L30" s="2736">
        <v>0</v>
      </c>
      <c r="M30" s="2736">
        <v>0</v>
      </c>
      <c r="N30" s="2736">
        <v>-108</v>
      </c>
      <c r="O30" s="2737">
        <v>0</v>
      </c>
      <c r="P30" s="1611">
        <v>21</v>
      </c>
    </row>
    <row r="31" spans="1:16" ht="10.7" customHeight="1">
      <c r="A31" s="1599">
        <v>22</v>
      </c>
      <c r="B31" s="1608"/>
      <c r="C31" s="1609" t="s">
        <v>1550</v>
      </c>
      <c r="D31" s="2677">
        <v>45</v>
      </c>
      <c r="E31" s="2736">
        <v>4997</v>
      </c>
      <c r="F31" s="2736">
        <v>0</v>
      </c>
      <c r="G31" s="2737">
        <v>-4098</v>
      </c>
      <c r="H31" s="1611">
        <v>22</v>
      </c>
      <c r="I31" s="1599">
        <v>22</v>
      </c>
      <c r="J31" s="1609"/>
      <c r="K31" s="1612">
        <v>57012</v>
      </c>
      <c r="L31" s="2736">
        <v>170155</v>
      </c>
      <c r="M31" s="2736">
        <v>0</v>
      </c>
      <c r="N31" s="2736">
        <v>42038</v>
      </c>
      <c r="O31" s="2737">
        <v>0</v>
      </c>
      <c r="P31" s="1611">
        <v>22</v>
      </c>
    </row>
    <row r="32" spans="1:16" ht="10.7" customHeight="1">
      <c r="A32" s="1599">
        <v>23</v>
      </c>
      <c r="B32" s="1608"/>
      <c r="C32" s="1609" t="s">
        <v>1605</v>
      </c>
      <c r="D32" s="2675"/>
      <c r="E32" s="2736">
        <v>11518</v>
      </c>
      <c r="F32" s="2736">
        <v>0</v>
      </c>
      <c r="G32" s="2737">
        <v>-208</v>
      </c>
      <c r="H32" s="1611">
        <v>23</v>
      </c>
      <c r="I32" s="1599">
        <v>23</v>
      </c>
      <c r="J32" s="1609"/>
      <c r="K32" s="1612"/>
      <c r="L32" s="2736">
        <v>174862</v>
      </c>
      <c r="M32" s="2736">
        <v>0</v>
      </c>
      <c r="N32" s="2736">
        <v>38271</v>
      </c>
      <c r="O32" s="2737">
        <v>0</v>
      </c>
      <c r="P32" s="1611">
        <v>23</v>
      </c>
    </row>
    <row r="33" spans="1:16" ht="10.7" customHeight="1">
      <c r="A33" s="1599">
        <v>24</v>
      </c>
      <c r="B33" s="1600" t="s">
        <v>563</v>
      </c>
      <c r="C33" s="1609" t="s">
        <v>1551</v>
      </c>
      <c r="D33" s="2675">
        <f>SUM(D15:D32)</f>
        <v>296258</v>
      </c>
      <c r="E33" s="2736">
        <f t="shared" ref="E33:G33" si="2">SUM(E15:E32)</f>
        <v>62044</v>
      </c>
      <c r="F33" s="2736">
        <f t="shared" si="2"/>
        <v>7548</v>
      </c>
      <c r="G33" s="2737">
        <f t="shared" si="2"/>
        <v>-6568</v>
      </c>
      <c r="H33" s="1611">
        <v>24</v>
      </c>
      <c r="I33" s="1599">
        <v>24</v>
      </c>
      <c r="J33" s="1614" t="s">
        <v>563</v>
      </c>
      <c r="K33" s="1612">
        <f t="shared" ref="K33:O33" si="3">SUM(K15:K32)</f>
        <v>312551</v>
      </c>
      <c r="L33" s="2736">
        <f t="shared" si="3"/>
        <v>2051396</v>
      </c>
      <c r="M33" s="2736">
        <f t="shared" si="3"/>
        <v>205649</v>
      </c>
      <c r="N33" s="2736">
        <f t="shared" si="3"/>
        <v>361982</v>
      </c>
      <c r="O33" s="2737">
        <f t="shared" si="3"/>
        <v>91995</v>
      </c>
      <c r="P33" s="1611">
        <v>24</v>
      </c>
    </row>
    <row r="34" spans="1:16" ht="10.7" customHeight="1">
      <c r="A34" s="1593"/>
      <c r="B34" s="1602"/>
      <c r="C34" s="1603" t="s">
        <v>1606</v>
      </c>
      <c r="D34" s="2676"/>
      <c r="E34" s="2738"/>
      <c r="F34" s="2738"/>
      <c r="G34" s="2739"/>
      <c r="H34" s="1616"/>
      <c r="I34" s="1593"/>
      <c r="J34" s="1603"/>
      <c r="K34" s="1618"/>
      <c r="L34" s="2738"/>
      <c r="M34" s="2738"/>
      <c r="N34" s="2738"/>
      <c r="O34" s="2739"/>
      <c r="P34" s="1616"/>
    </row>
    <row r="35" spans="1:16" ht="10.7" customHeight="1">
      <c r="A35" s="1593"/>
      <c r="B35" s="1602"/>
      <c r="C35" s="1603" t="s">
        <v>1607</v>
      </c>
      <c r="D35" s="2676"/>
      <c r="E35" s="2738"/>
      <c r="F35" s="2738"/>
      <c r="G35" s="2739"/>
      <c r="H35" s="1616"/>
      <c r="I35" s="1593"/>
      <c r="J35" s="1603"/>
      <c r="K35" s="1618"/>
      <c r="L35" s="2738"/>
      <c r="M35" s="2738"/>
      <c r="N35" s="2738"/>
      <c r="O35" s="2739"/>
      <c r="P35" s="1616"/>
    </row>
    <row r="36" spans="1:16" ht="10.7" customHeight="1">
      <c r="A36" s="1599">
        <v>25</v>
      </c>
      <c r="B36" s="1608"/>
      <c r="C36" s="1609" t="s">
        <v>1553</v>
      </c>
      <c r="D36" s="2677"/>
      <c r="E36" s="2736"/>
      <c r="F36" s="2736"/>
      <c r="G36" s="2737"/>
      <c r="H36" s="1611">
        <v>25</v>
      </c>
      <c r="I36" s="1599">
        <v>25</v>
      </c>
      <c r="J36" s="1609"/>
      <c r="K36" s="1612"/>
      <c r="L36" s="2736"/>
      <c r="M36" s="2736"/>
      <c r="N36" s="2736"/>
      <c r="O36" s="2737"/>
      <c r="P36" s="1611">
        <v>25</v>
      </c>
    </row>
    <row r="37" spans="1:16" ht="10.7" customHeight="1">
      <c r="A37" s="1599">
        <v>26</v>
      </c>
      <c r="B37" s="1608"/>
      <c r="C37" s="1609" t="s">
        <v>1554</v>
      </c>
      <c r="D37" s="2677">
        <v>3208</v>
      </c>
      <c r="E37" s="2736"/>
      <c r="F37" s="2736"/>
      <c r="G37" s="2737"/>
      <c r="H37" s="1611">
        <v>26</v>
      </c>
      <c r="I37" s="1599">
        <v>26</v>
      </c>
      <c r="J37" s="1609"/>
      <c r="K37" s="1612"/>
      <c r="L37" s="2736"/>
      <c r="M37" s="2736"/>
      <c r="N37" s="2736"/>
      <c r="O37" s="2737"/>
      <c r="P37" s="1611">
        <v>26</v>
      </c>
    </row>
    <row r="38" spans="1:16" ht="10.7" customHeight="1">
      <c r="A38" s="1599">
        <v>27</v>
      </c>
      <c r="B38" s="1608"/>
      <c r="C38" s="1609" t="s">
        <v>1555</v>
      </c>
      <c r="D38" s="2677"/>
      <c r="E38" s="2736"/>
      <c r="F38" s="2736"/>
      <c r="G38" s="2737"/>
      <c r="H38" s="1611">
        <v>27</v>
      </c>
      <c r="I38" s="1599">
        <v>27</v>
      </c>
      <c r="J38" s="1609"/>
      <c r="K38" s="1612"/>
      <c r="L38" s="2736"/>
      <c r="M38" s="2736"/>
      <c r="N38" s="2736"/>
      <c r="O38" s="2737"/>
      <c r="P38" s="1611">
        <v>27</v>
      </c>
    </row>
    <row r="39" spans="1:16" ht="10.7" customHeight="1">
      <c r="A39" s="1599">
        <v>28</v>
      </c>
      <c r="B39" s="1608"/>
      <c r="C39" s="1609" t="s">
        <v>1556</v>
      </c>
      <c r="D39" s="2677">
        <v>114</v>
      </c>
      <c r="E39" s="2736"/>
      <c r="F39" s="2736"/>
      <c r="G39" s="2737"/>
      <c r="H39" s="1611">
        <v>28</v>
      </c>
      <c r="I39" s="1599">
        <v>28</v>
      </c>
      <c r="J39" s="1609"/>
      <c r="K39" s="1612"/>
      <c r="L39" s="2736"/>
      <c r="M39" s="2736"/>
      <c r="N39" s="2736"/>
      <c r="O39" s="2737"/>
      <c r="P39" s="1611">
        <v>28</v>
      </c>
    </row>
    <row r="40" spans="1:16" ht="10.7" customHeight="1">
      <c r="A40" s="1599">
        <v>29</v>
      </c>
      <c r="B40" s="1608"/>
      <c r="C40" s="1609" t="s">
        <v>1608</v>
      </c>
      <c r="D40" s="2677"/>
      <c r="E40" s="2736"/>
      <c r="F40" s="2736"/>
      <c r="G40" s="2737"/>
      <c r="H40" s="1611">
        <v>29</v>
      </c>
      <c r="I40" s="1599">
        <v>29</v>
      </c>
      <c r="J40" s="1609"/>
      <c r="K40" s="1612"/>
      <c r="L40" s="2736"/>
      <c r="M40" s="2736"/>
      <c r="N40" s="2736"/>
      <c r="O40" s="2737"/>
      <c r="P40" s="1611">
        <v>29</v>
      </c>
    </row>
    <row r="41" spans="1:16" ht="10.7" customHeight="1">
      <c r="A41" s="1599">
        <v>30</v>
      </c>
      <c r="B41" s="1608"/>
      <c r="C41" s="1609" t="s">
        <v>1609</v>
      </c>
      <c r="D41" s="2677">
        <v>1477</v>
      </c>
      <c r="E41" s="2736">
        <v>719</v>
      </c>
      <c r="F41" s="2736">
        <v>0</v>
      </c>
      <c r="G41" s="2737">
        <v>168</v>
      </c>
      <c r="H41" s="1611">
        <v>30</v>
      </c>
      <c r="I41" s="1599">
        <v>30</v>
      </c>
      <c r="J41" s="1609"/>
      <c r="K41" s="1612">
        <v>598</v>
      </c>
      <c r="L41" s="2736">
        <v>7364</v>
      </c>
      <c r="M41" s="2736"/>
      <c r="N41" s="2736">
        <v>5205</v>
      </c>
      <c r="O41" s="2737"/>
      <c r="P41" s="1611">
        <v>30</v>
      </c>
    </row>
    <row r="42" spans="1:16" ht="10.7" customHeight="1">
      <c r="A42" s="1599">
        <v>31</v>
      </c>
      <c r="B42" s="1608"/>
      <c r="C42" s="1609" t="s">
        <v>1610</v>
      </c>
      <c r="D42" s="2675"/>
      <c r="E42" s="2736"/>
      <c r="F42" s="2736"/>
      <c r="G42" s="2737"/>
      <c r="H42" s="1611">
        <v>31</v>
      </c>
      <c r="I42" s="1599">
        <v>31</v>
      </c>
      <c r="J42" s="1609"/>
      <c r="K42" s="1612"/>
      <c r="L42" s="2736"/>
      <c r="M42" s="2736"/>
      <c r="N42" s="2736"/>
      <c r="O42" s="2737"/>
      <c r="P42" s="1611">
        <v>31</v>
      </c>
    </row>
    <row r="43" spans="1:16" ht="10.7" customHeight="1">
      <c r="A43" s="1599">
        <v>32</v>
      </c>
      <c r="B43" s="1600" t="s">
        <v>563</v>
      </c>
      <c r="C43" s="1609" t="s">
        <v>1611</v>
      </c>
      <c r="D43" s="2675">
        <f>SUM(D36:D42)</f>
        <v>4799</v>
      </c>
      <c r="E43" s="2736">
        <f t="shared" ref="E43:G43" si="4">SUM(E36:E42)</f>
        <v>719</v>
      </c>
      <c r="F43" s="2736"/>
      <c r="G43" s="2737">
        <f t="shared" si="4"/>
        <v>168</v>
      </c>
      <c r="H43" s="1611">
        <v>32</v>
      </c>
      <c r="I43" s="1599">
        <v>32</v>
      </c>
      <c r="J43" s="1614" t="s">
        <v>563</v>
      </c>
      <c r="K43" s="1617">
        <f>SUM(K36:K42)</f>
        <v>598</v>
      </c>
      <c r="L43" s="2736">
        <f t="shared" ref="L43" si="5">SUM(L36:L42)</f>
        <v>7364</v>
      </c>
      <c r="M43" s="2736"/>
      <c r="N43" s="2736">
        <f t="shared" ref="N43" si="6">SUM(N36:N42)</f>
        <v>5205</v>
      </c>
      <c r="O43" s="2737"/>
      <c r="P43" s="1611">
        <v>32</v>
      </c>
    </row>
    <row r="44" spans="1:16" ht="10.7" customHeight="1">
      <c r="A44" s="1593"/>
      <c r="B44" s="1602"/>
      <c r="C44" s="1603" t="s">
        <v>1612</v>
      </c>
      <c r="D44" s="2676"/>
      <c r="E44" s="2738"/>
      <c r="F44" s="2738"/>
      <c r="G44" s="2739"/>
      <c r="H44" s="1616"/>
      <c r="I44" s="1593"/>
      <c r="J44" s="1603"/>
      <c r="K44" s="1618"/>
      <c r="L44" s="2738"/>
      <c r="M44" s="2738"/>
      <c r="N44" s="2738"/>
      <c r="O44" s="2739"/>
      <c r="P44" s="1616"/>
    </row>
    <row r="45" spans="1:16" ht="10.7" customHeight="1">
      <c r="A45" s="1599">
        <v>33</v>
      </c>
      <c r="B45" s="1608"/>
      <c r="C45" s="1609" t="s">
        <v>1613</v>
      </c>
      <c r="D45" s="2675"/>
      <c r="E45" s="2736"/>
      <c r="F45" s="2736"/>
      <c r="G45" s="2737"/>
      <c r="H45" s="1611">
        <v>33</v>
      </c>
      <c r="I45" s="1599">
        <v>33</v>
      </c>
      <c r="J45" s="1609"/>
      <c r="K45" s="1612"/>
      <c r="L45" s="2736"/>
      <c r="M45" s="2736"/>
      <c r="N45" s="2736"/>
      <c r="O45" s="2737"/>
      <c r="P45" s="1611">
        <v>33</v>
      </c>
    </row>
    <row r="46" spans="1:16" ht="10.7" customHeight="1">
      <c r="A46" s="1599">
        <v>34</v>
      </c>
      <c r="B46" s="1608"/>
      <c r="C46" s="1609" t="s">
        <v>1614</v>
      </c>
      <c r="D46" s="2675"/>
      <c r="E46" s="2736"/>
      <c r="F46" s="2736"/>
      <c r="G46" s="2737"/>
      <c r="H46" s="1611">
        <v>34</v>
      </c>
      <c r="I46" s="1599">
        <v>34</v>
      </c>
      <c r="J46" s="1609"/>
      <c r="K46" s="1612"/>
      <c r="L46" s="2736"/>
      <c r="M46" s="2736"/>
      <c r="N46" s="2736"/>
      <c r="O46" s="2737"/>
      <c r="P46" s="1611">
        <v>34</v>
      </c>
    </row>
    <row r="47" spans="1:16" ht="10.7" customHeight="1">
      <c r="A47" s="1599">
        <v>35</v>
      </c>
      <c r="B47" s="1600" t="s">
        <v>563</v>
      </c>
      <c r="C47" s="1609" t="s">
        <v>1615</v>
      </c>
      <c r="D47" s="2675"/>
      <c r="E47" s="2736"/>
      <c r="F47" s="2736"/>
      <c r="G47" s="2737"/>
      <c r="H47" s="1611">
        <v>35</v>
      </c>
      <c r="I47" s="1599">
        <v>35</v>
      </c>
      <c r="J47" s="1614" t="s">
        <v>563</v>
      </c>
      <c r="K47" s="1612"/>
      <c r="L47" s="2736"/>
      <c r="M47" s="2736"/>
      <c r="N47" s="2736"/>
      <c r="O47" s="2737"/>
      <c r="P47" s="1611">
        <v>35</v>
      </c>
    </row>
    <row r="48" spans="1:16" ht="10.7" customHeight="1">
      <c r="A48" s="1593"/>
      <c r="B48" s="1602"/>
      <c r="C48" s="1603" t="s">
        <v>1423</v>
      </c>
      <c r="D48" s="2676"/>
      <c r="E48" s="2738"/>
      <c r="F48" s="2738"/>
      <c r="G48" s="2739"/>
      <c r="H48" s="1616"/>
      <c r="I48" s="1593"/>
      <c r="J48" s="1603"/>
      <c r="K48" s="1618"/>
      <c r="L48" s="2738"/>
      <c r="M48" s="2738"/>
      <c r="N48" s="2738"/>
      <c r="O48" s="2739"/>
      <c r="P48" s="1616"/>
    </row>
    <row r="49" spans="1:16" ht="10.7" customHeight="1">
      <c r="A49" s="1593">
        <v>36</v>
      </c>
      <c r="B49" s="1602"/>
      <c r="C49" s="1603" t="s">
        <v>1616</v>
      </c>
      <c r="D49" s="2676"/>
      <c r="E49" s="2738"/>
      <c r="F49" s="2738"/>
      <c r="G49" s="2739"/>
      <c r="H49" s="1616">
        <v>36</v>
      </c>
      <c r="I49" s="1593">
        <v>36</v>
      </c>
      <c r="J49" s="1603"/>
      <c r="K49" s="1618"/>
      <c r="L49" s="2738"/>
      <c r="M49" s="2738"/>
      <c r="N49" s="2738"/>
      <c r="O49" s="2739"/>
      <c r="P49" s="1616">
        <v>36</v>
      </c>
    </row>
    <row r="50" spans="1:16" ht="10.7" customHeight="1">
      <c r="A50" s="1599"/>
      <c r="B50" s="1600" t="s">
        <v>563</v>
      </c>
      <c r="C50" s="1609" t="s">
        <v>1617</v>
      </c>
      <c r="D50" s="2675">
        <v>8593</v>
      </c>
      <c r="E50" s="2736"/>
      <c r="F50" s="2736"/>
      <c r="G50" s="2737"/>
      <c r="H50" s="1611"/>
      <c r="I50" s="1599"/>
      <c r="J50" s="1614" t="s">
        <v>563</v>
      </c>
      <c r="K50" s="1612"/>
      <c r="L50" s="2736"/>
      <c r="M50" s="2736"/>
      <c r="N50" s="2736"/>
      <c r="O50" s="2737"/>
      <c r="P50" s="1611"/>
    </row>
    <row r="51" spans="1:16" ht="10.7" customHeight="1">
      <c r="A51" s="1599">
        <v>37</v>
      </c>
      <c r="B51" s="1600" t="s">
        <v>563</v>
      </c>
      <c r="C51" s="1609" t="s">
        <v>617</v>
      </c>
      <c r="D51" s="2675"/>
      <c r="E51" s="2736">
        <v>120953</v>
      </c>
      <c r="F51" s="2736">
        <v>0</v>
      </c>
      <c r="G51" s="2737">
        <v>9</v>
      </c>
      <c r="H51" s="1611">
        <v>37</v>
      </c>
      <c r="I51" s="1599">
        <v>37</v>
      </c>
      <c r="J51" s="1614" t="s">
        <v>563</v>
      </c>
      <c r="K51" s="1612"/>
      <c r="L51" s="2736">
        <v>1729893</v>
      </c>
      <c r="M51" s="2736">
        <v>0</v>
      </c>
      <c r="N51" s="2736">
        <v>826988</v>
      </c>
      <c r="O51" s="2737"/>
      <c r="P51" s="1611">
        <v>37</v>
      </c>
    </row>
    <row r="52" spans="1:16" ht="10.7" customHeight="1">
      <c r="A52" s="1599">
        <v>38</v>
      </c>
      <c r="B52" s="1600" t="s">
        <v>563</v>
      </c>
      <c r="C52" s="1609" t="s">
        <v>3153</v>
      </c>
      <c r="D52" s="2675">
        <v>2660</v>
      </c>
      <c r="E52" s="2736">
        <v>4610</v>
      </c>
      <c r="F52" s="2736">
        <v>0</v>
      </c>
      <c r="G52" s="2737">
        <v>-579</v>
      </c>
      <c r="H52" s="1611">
        <v>38</v>
      </c>
      <c r="I52" s="1599">
        <v>38</v>
      </c>
      <c r="J52" s="1614" t="s">
        <v>563</v>
      </c>
      <c r="K52" s="1612"/>
      <c r="L52" s="2736">
        <v>192472</v>
      </c>
      <c r="M52" s="2736">
        <v>0</v>
      </c>
      <c r="N52" s="2736">
        <v>64226</v>
      </c>
      <c r="O52" s="2737"/>
      <c r="P52" s="1611">
        <v>38</v>
      </c>
    </row>
    <row r="53" spans="1:16" ht="10.7" customHeight="1">
      <c r="A53" s="1599">
        <v>39</v>
      </c>
      <c r="B53" s="1600" t="s">
        <v>563</v>
      </c>
      <c r="C53" s="1609" t="s">
        <v>3154</v>
      </c>
      <c r="D53" s="2675">
        <v>1792</v>
      </c>
      <c r="E53" s="2736">
        <v>3100</v>
      </c>
      <c r="F53" s="2736">
        <v>0</v>
      </c>
      <c r="G53" s="2737">
        <v>-389</v>
      </c>
      <c r="H53" s="1619">
        <v>39</v>
      </c>
      <c r="I53" s="1620">
        <v>39</v>
      </c>
      <c r="J53" s="1614" t="s">
        <v>563</v>
      </c>
      <c r="K53" s="1612"/>
      <c r="L53" s="2736">
        <v>129421</v>
      </c>
      <c r="M53" s="2736">
        <v>0</v>
      </c>
      <c r="N53" s="2736">
        <v>43186</v>
      </c>
      <c r="O53" s="2737"/>
      <c r="P53" s="1611">
        <v>39</v>
      </c>
    </row>
    <row r="54" spans="1:16" ht="10.7" customHeight="1">
      <c r="A54" s="1599">
        <v>40</v>
      </c>
      <c r="B54" s="1600" t="s">
        <v>563</v>
      </c>
      <c r="C54" s="1609" t="s">
        <v>3155</v>
      </c>
      <c r="D54" s="2675">
        <v>136</v>
      </c>
      <c r="E54" s="2736">
        <v>238</v>
      </c>
      <c r="F54" s="2736">
        <v>0</v>
      </c>
      <c r="G54" s="2737">
        <v>-30</v>
      </c>
      <c r="H54" s="1611">
        <v>40</v>
      </c>
      <c r="I54" s="1599">
        <v>40</v>
      </c>
      <c r="J54" s="1614" t="s">
        <v>563</v>
      </c>
      <c r="K54" s="1612"/>
      <c r="L54" s="2736">
        <v>9955</v>
      </c>
      <c r="M54" s="2736">
        <v>0</v>
      </c>
      <c r="N54" s="2736">
        <v>3322</v>
      </c>
      <c r="O54" s="2737"/>
      <c r="P54" s="1611">
        <v>40</v>
      </c>
    </row>
    <row r="55" spans="1:16" ht="10.7" customHeight="1">
      <c r="A55" s="1599">
        <v>41</v>
      </c>
      <c r="B55" s="1600" t="s">
        <v>563</v>
      </c>
      <c r="C55" s="1609" t="s">
        <v>618</v>
      </c>
      <c r="D55" s="2675">
        <v>28595</v>
      </c>
      <c r="E55" s="2736">
        <v>68358</v>
      </c>
      <c r="F55" s="2736">
        <v>0</v>
      </c>
      <c r="G55" s="2737">
        <v>-7739</v>
      </c>
      <c r="H55" s="1611">
        <v>41</v>
      </c>
      <c r="I55" s="1599">
        <v>41</v>
      </c>
      <c r="J55" s="1614" t="s">
        <v>563</v>
      </c>
      <c r="K55" s="1612"/>
      <c r="L55" s="2736">
        <v>1718257</v>
      </c>
      <c r="M55" s="2736"/>
      <c r="N55" s="2736">
        <v>704450</v>
      </c>
      <c r="O55" s="2737"/>
      <c r="P55" s="1611">
        <v>41</v>
      </c>
    </row>
    <row r="56" spans="1:16" ht="10.7" customHeight="1">
      <c r="A56" s="1599">
        <v>42</v>
      </c>
      <c r="B56" s="1609"/>
      <c r="C56" s="1621" t="s">
        <v>619</v>
      </c>
      <c r="D56" s="2675">
        <f>SUM(D50:D55)</f>
        <v>41776</v>
      </c>
      <c r="E56" s="2736">
        <f t="shared" ref="E56:G56" si="7">SUM(E50:E55)</f>
        <v>197259</v>
      </c>
      <c r="F56" s="2736">
        <f>SUM(F50:F55)</f>
        <v>0</v>
      </c>
      <c r="G56" s="2737">
        <f t="shared" si="7"/>
        <v>-8728</v>
      </c>
      <c r="H56" s="1611">
        <v>42</v>
      </c>
      <c r="I56" s="1599">
        <v>42</v>
      </c>
      <c r="J56" s="1622"/>
      <c r="K56" s="1612"/>
      <c r="L56" s="2736">
        <f>SUM(L50:L55)</f>
        <v>3779998</v>
      </c>
      <c r="M56" s="2736">
        <f t="shared" ref="M56:O56" si="8">SUM(M50:M55)</f>
        <v>0</v>
      </c>
      <c r="N56" s="2736">
        <f t="shared" si="8"/>
        <v>1642172</v>
      </c>
      <c r="O56" s="2737">
        <f t="shared" si="8"/>
        <v>0</v>
      </c>
      <c r="P56" s="1611">
        <v>42</v>
      </c>
    </row>
    <row r="57" spans="1:16" ht="10.7" customHeight="1" thickBot="1">
      <c r="A57" s="1623">
        <v>43</v>
      </c>
      <c r="B57" s="1624"/>
      <c r="C57" s="1625" t="s">
        <v>620</v>
      </c>
      <c r="D57" s="2678">
        <f>SUM(D13,D33,D43,D47,D56)</f>
        <v>1104880</v>
      </c>
      <c r="E57" s="2740">
        <f t="shared" ref="E57:G57" si="9">SUM(E13,E33,E43,E47,E56)</f>
        <v>666799</v>
      </c>
      <c r="F57" s="2740">
        <f>SUM(F13,F33,F43,F47,F56)</f>
        <v>17678</v>
      </c>
      <c r="G57" s="2741">
        <f t="shared" si="9"/>
        <v>-85664</v>
      </c>
      <c r="H57" s="1627">
        <v>43</v>
      </c>
      <c r="I57" s="1623">
        <v>43</v>
      </c>
      <c r="J57" s="1624"/>
      <c r="K57" s="1626">
        <f t="shared" ref="K57:O57" si="10">SUM(K13,K33,K43,K47,K56)</f>
        <v>434823</v>
      </c>
      <c r="L57" s="2740">
        <f>SUM(L13,L33,L43,L47,L56)</f>
        <v>15705038</v>
      </c>
      <c r="M57" s="2740">
        <f t="shared" si="10"/>
        <v>334732</v>
      </c>
      <c r="N57" s="2740">
        <f t="shared" si="10"/>
        <v>6573448</v>
      </c>
      <c r="O57" s="2741">
        <f t="shared" si="10"/>
        <v>214223</v>
      </c>
      <c r="P57" s="1627">
        <v>43</v>
      </c>
    </row>
    <row r="58" spans="1:16">
      <c r="A58" s="1628" t="s">
        <v>621</v>
      </c>
      <c r="B58" s="1591"/>
      <c r="C58" s="1591"/>
      <c r="D58" s="1591"/>
      <c r="E58" s="2742"/>
      <c r="F58" s="2742"/>
      <c r="G58" s="2742"/>
      <c r="H58" s="1605"/>
      <c r="I58" s="1628" t="s">
        <v>622</v>
      </c>
      <c r="J58" s="1591"/>
      <c r="K58" s="1591"/>
      <c r="L58" s="2742"/>
      <c r="M58" s="2742"/>
      <c r="N58" s="2742"/>
      <c r="O58" s="2742"/>
      <c r="P58" s="1605"/>
    </row>
    <row r="59" spans="1:16">
      <c r="A59" s="1628" t="s">
        <v>623</v>
      </c>
      <c r="B59" s="1591"/>
      <c r="C59" s="1591"/>
      <c r="D59" s="1591"/>
      <c r="E59" s="2742"/>
      <c r="F59" s="2742"/>
      <c r="G59" s="2742"/>
      <c r="H59" s="1605"/>
      <c r="I59" s="1628" t="s">
        <v>624</v>
      </c>
      <c r="J59" s="1591"/>
      <c r="K59" s="1591"/>
      <c r="L59" s="2742"/>
      <c r="M59" s="2742"/>
      <c r="N59" s="2742"/>
      <c r="O59" s="2742"/>
      <c r="P59" s="1605"/>
    </row>
    <row r="60" spans="1:16">
      <c r="A60" s="1628" t="s">
        <v>41</v>
      </c>
      <c r="B60" s="1591"/>
      <c r="C60" s="1591"/>
      <c r="D60" s="1591"/>
      <c r="E60" s="2742"/>
      <c r="F60" s="2742"/>
      <c r="G60" s="2742"/>
      <c r="H60" s="1605"/>
      <c r="I60" s="1628" t="s">
        <v>42</v>
      </c>
      <c r="J60" s="1591"/>
      <c r="K60" s="1591"/>
      <c r="L60" s="2742"/>
      <c r="M60" s="2742"/>
      <c r="N60" s="2742"/>
      <c r="O60" s="2742"/>
      <c r="P60" s="1605"/>
    </row>
    <row r="61" spans="1:16">
      <c r="A61" s="1628" t="s">
        <v>43</v>
      </c>
      <c r="B61" s="1591"/>
      <c r="C61" s="1591"/>
      <c r="D61" s="1591"/>
      <c r="E61" s="2742"/>
      <c r="F61" s="2742"/>
      <c r="G61" s="2742"/>
      <c r="H61" s="1605"/>
      <c r="I61" s="1628" t="s">
        <v>44</v>
      </c>
      <c r="J61" s="1591"/>
      <c r="K61" s="1591"/>
      <c r="L61" s="2742"/>
      <c r="M61" s="2742"/>
      <c r="N61" s="2742"/>
      <c r="O61" s="2742"/>
      <c r="P61" s="1605"/>
    </row>
    <row r="62" spans="1:16">
      <c r="A62" s="1628"/>
      <c r="B62" s="1591"/>
      <c r="C62" s="1591"/>
      <c r="D62" s="1591"/>
      <c r="E62" s="2742"/>
      <c r="F62" s="2742"/>
      <c r="G62" s="2742"/>
      <c r="H62" s="1605"/>
      <c r="I62" s="1628" t="s">
        <v>3156</v>
      </c>
      <c r="J62" s="1591"/>
      <c r="K62" s="1591"/>
      <c r="L62" s="2742"/>
      <c r="M62" s="2742"/>
      <c r="N62" s="2742"/>
      <c r="O62" s="2742"/>
      <c r="P62" s="1605"/>
    </row>
    <row r="63" spans="1:16">
      <c r="A63" s="1629"/>
      <c r="B63" s="1591"/>
      <c r="C63" s="1591"/>
      <c r="D63" s="1591"/>
      <c r="E63" s="2742"/>
      <c r="F63" s="2742"/>
      <c r="G63" s="2742"/>
      <c r="H63" s="1605"/>
      <c r="I63" s="1629"/>
      <c r="J63" s="1591"/>
      <c r="K63" s="1591"/>
      <c r="L63" s="2742"/>
      <c r="M63" s="2742"/>
      <c r="N63" s="2742"/>
      <c r="O63" s="2742"/>
      <c r="P63" s="1605"/>
    </row>
    <row r="64" spans="1:16" ht="53.25" customHeight="1">
      <c r="A64" s="1630"/>
      <c r="B64" s="1591"/>
      <c r="C64" s="1591"/>
      <c r="D64" s="1591"/>
      <c r="E64" s="2742"/>
      <c r="F64" s="2742"/>
      <c r="G64" s="2742"/>
      <c r="H64" s="1605"/>
      <c r="I64" s="1631"/>
      <c r="J64" s="1591"/>
      <c r="K64" s="1591"/>
      <c r="L64" s="2742"/>
      <c r="M64" s="2742"/>
      <c r="N64" s="2742"/>
      <c r="O64" s="2742"/>
      <c r="P64" s="1605"/>
    </row>
    <row r="65" spans="1:16">
      <c r="A65" s="1632"/>
      <c r="B65" s="1633"/>
      <c r="C65" s="1633"/>
      <c r="D65" s="1633"/>
      <c r="E65" s="2743"/>
      <c r="F65" s="2743"/>
      <c r="G65" s="2743"/>
      <c r="H65" s="1634"/>
      <c r="I65" s="1631"/>
      <c r="J65" s="1633"/>
      <c r="K65" s="1633"/>
      <c r="L65" s="2743"/>
      <c r="M65" s="2743"/>
      <c r="N65" s="2743"/>
      <c r="O65" s="2743"/>
      <c r="P65" s="1635"/>
    </row>
    <row r="66" spans="1:16" s="1591" customFormat="1">
      <c r="A66" s="2223"/>
      <c r="B66" s="2220"/>
      <c r="C66" s="2220"/>
      <c r="D66" s="2220"/>
      <c r="E66" s="2728"/>
      <c r="F66" s="2728"/>
      <c r="G66" s="2728"/>
      <c r="H66" s="2221" t="s">
        <v>1409</v>
      </c>
      <c r="I66" s="2218" t="s">
        <v>1409</v>
      </c>
      <c r="J66" s="2220"/>
      <c r="K66" s="2220"/>
      <c r="L66" s="2728"/>
      <c r="M66" s="2728"/>
      <c r="N66" s="2728"/>
      <c r="O66" s="2728"/>
      <c r="P66" s="2222"/>
    </row>
    <row r="68" spans="1:16">
      <c r="D68" s="1613">
        <f>SUM(D9:D12)-D13</f>
        <v>0</v>
      </c>
      <c r="E68" s="2744">
        <f>SUM(E9:E12)-E13</f>
        <v>0</v>
      </c>
      <c r="F68" s="2744">
        <f>SUM(F9:F12)-F13</f>
        <v>0</v>
      </c>
      <c r="G68" s="2744">
        <f>SUM(G9:G12)-G13</f>
        <v>0</v>
      </c>
      <c r="K68" s="1613">
        <f>SUM(K9:K12)-K13</f>
        <v>0</v>
      </c>
      <c r="L68" s="2744">
        <f>SUM(L9:L12)-L13</f>
        <v>0</v>
      </c>
      <c r="M68" s="2744">
        <f>SUM(M9:M12)-M13</f>
        <v>0</v>
      </c>
      <c r="N68" s="2744">
        <f>SUM(N9:N12)-N13</f>
        <v>0</v>
      </c>
      <c r="O68" s="2744">
        <f>SUM(O9:O12)-O13</f>
        <v>0</v>
      </c>
    </row>
    <row r="69" spans="1:16">
      <c r="D69" s="1613">
        <f>SUM(D15:D32)-D33</f>
        <v>0</v>
      </c>
      <c r="E69" s="2744">
        <f>SUM(E15:E32)-E33</f>
        <v>0</v>
      </c>
      <c r="F69" s="2744">
        <f>SUM(F15:F32)-F33</f>
        <v>0</v>
      </c>
      <c r="G69" s="2744">
        <f>SUM(G15:G32)-G33</f>
        <v>0</v>
      </c>
      <c r="K69" s="1613">
        <f>SUM(K15:K32)-K33</f>
        <v>0</v>
      </c>
      <c r="L69" s="2744">
        <f>SUM(L15:L32)-L33</f>
        <v>0</v>
      </c>
      <c r="M69" s="2744">
        <f>SUM(M15:M32)-M33</f>
        <v>0</v>
      </c>
      <c r="N69" s="2744">
        <f>SUM(N15:N32)-N33</f>
        <v>0</v>
      </c>
      <c r="O69" s="2744">
        <f>SUM(O15:O32)-O33</f>
        <v>0</v>
      </c>
    </row>
    <row r="70" spans="1:16">
      <c r="D70" s="1613">
        <f>SUM(D36:D42)-D43</f>
        <v>0</v>
      </c>
      <c r="E70" s="2744">
        <f>SUM(E36:E42)-E43</f>
        <v>0</v>
      </c>
      <c r="F70" s="2744">
        <f>SUM(F36:F42)-F43</f>
        <v>0</v>
      </c>
      <c r="G70" s="2744">
        <f>SUM(G36:G42)-G43</f>
        <v>0</v>
      </c>
      <c r="K70" s="1613">
        <f>SUM(K36:K42)-K43</f>
        <v>0</v>
      </c>
      <c r="L70" s="2744">
        <f>SUM(L36:L42)-L43</f>
        <v>0</v>
      </c>
      <c r="M70" s="2744">
        <f>SUM(M36:M42)-M43</f>
        <v>0</v>
      </c>
      <c r="N70" s="2744">
        <f>SUM(N36:N42)-N43</f>
        <v>0</v>
      </c>
      <c r="O70" s="2744">
        <f>SUM(O36:O42)-O43</f>
        <v>0</v>
      </c>
    </row>
    <row r="71" spans="1:16">
      <c r="D71" s="1613">
        <f>SUM(D50:D55)-D56</f>
        <v>0</v>
      </c>
      <c r="E71" s="2744">
        <f>SUM(E50:E55)-E56</f>
        <v>0</v>
      </c>
      <c r="F71" s="2744">
        <f>SUM(F50:F55)-F56</f>
        <v>0</v>
      </c>
      <c r="G71" s="2744">
        <f>SUM(G50:G55)-G56</f>
        <v>0</v>
      </c>
      <c r="K71" s="1613">
        <f>SUM(K50:K55)-K56</f>
        <v>0</v>
      </c>
      <c r="L71" s="2744">
        <f>SUM(L50:L55)-L56</f>
        <v>0</v>
      </c>
      <c r="M71" s="2744">
        <f>SUM(M50:M55)-M56</f>
        <v>0</v>
      </c>
      <c r="N71" s="2744">
        <f>SUM(N50:N55)-N56</f>
        <v>0</v>
      </c>
      <c r="O71" s="2744">
        <f>SUM(O50:O55)-O56</f>
        <v>0</v>
      </c>
    </row>
    <row r="72" spans="1:16">
      <c r="D72" s="1613">
        <f>SUM(D13,D33,D43,D56)-D57</f>
        <v>0</v>
      </c>
      <c r="E72" s="2744">
        <f>SUM(E13,E33,E43,E56)-E57</f>
        <v>0</v>
      </c>
      <c r="F72" s="2744">
        <f>SUM(F13,F33,F43,F56)-F57</f>
        <v>0</v>
      </c>
      <c r="G72" s="2744">
        <f>SUM(G13,G33,G43,G56)-G57</f>
        <v>0</v>
      </c>
      <c r="K72" s="1613"/>
      <c r="L72" s="2744">
        <f>SUM(L13,L33,L43,L56)-L57</f>
        <v>0</v>
      </c>
      <c r="M72" s="2744">
        <f>SUM(M13,M33,M43,M56)-M57</f>
        <v>0</v>
      </c>
      <c r="N72" s="2744">
        <f>SUM(N13,N33,N43,N56)-N57</f>
        <v>0</v>
      </c>
      <c r="O72" s="2744">
        <f>SUM(O13,O33,O43,O56)-O57</f>
        <v>0</v>
      </c>
    </row>
  </sheetData>
  <printOptions horizontalCentered="1" verticalCentered="1"/>
  <pageMargins left="0.7" right="0.7" top="0.75" bottom="0.75" header="0.3" footer="0.3"/>
  <pageSetup fitToWidth="2" orientation="portrait" r:id="rId1"/>
  <headerFooter alignWithMargins="0"/>
  <colBreaks count="1" manualBreakCount="1">
    <brk id="8" max="65" man="1"/>
  </colBreaks>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43"/>
  <sheetViews>
    <sheetView showGridLines="0" view="pageBreakPreview" topLeftCell="A15" zoomScaleNormal="100" zoomScaleSheetLayoutView="100" workbookViewId="0">
      <selection activeCell="M37" sqref="M37"/>
    </sheetView>
  </sheetViews>
  <sheetFormatPr defaultRowHeight="11.25"/>
  <cols>
    <col min="1" max="1" width="3.33203125" style="1818" customWidth="1"/>
    <col min="2" max="2" width="5.5" customWidth="1"/>
    <col min="3" max="3" width="6.5" customWidth="1"/>
    <col min="4" max="4" width="34.6640625" customWidth="1"/>
    <col min="5" max="5" width="10.5" customWidth="1"/>
    <col min="6" max="9" width="8.6640625" customWidth="1"/>
    <col min="10" max="10" width="11.1640625" customWidth="1"/>
    <col min="11" max="13" width="11.6640625" customWidth="1"/>
    <col min="14" max="14" width="10.5" customWidth="1"/>
    <col min="15" max="15" width="3.33203125" style="1818" customWidth="1"/>
  </cols>
  <sheetData>
    <row r="1" spans="1:15" ht="14.25">
      <c r="A1" s="2226"/>
      <c r="B1" s="155" t="s">
        <v>53</v>
      </c>
      <c r="C1" s="154"/>
      <c r="D1" s="154"/>
      <c r="E1" s="154"/>
      <c r="F1" s="154"/>
      <c r="G1" s="154"/>
      <c r="H1" s="154"/>
      <c r="I1" s="154"/>
      <c r="J1" s="154"/>
      <c r="K1" s="154"/>
      <c r="L1" s="154"/>
      <c r="M1" s="154"/>
      <c r="N1" s="154"/>
      <c r="O1" s="2272" t="s">
        <v>1691</v>
      </c>
    </row>
    <row r="2" spans="1:15">
      <c r="A2" s="2227"/>
      <c r="B2" s="49" t="s">
        <v>351</v>
      </c>
      <c r="C2" s="48"/>
      <c r="D2" s="48"/>
      <c r="E2" s="48"/>
      <c r="F2" s="48"/>
      <c r="G2" s="48"/>
      <c r="H2" s="48"/>
      <c r="I2" s="48"/>
      <c r="J2" s="48"/>
      <c r="K2" s="48"/>
      <c r="L2" s="48"/>
      <c r="M2" s="48"/>
      <c r="N2" s="48"/>
      <c r="O2" s="2227"/>
    </row>
    <row r="3" spans="1:15">
      <c r="A3" s="2227"/>
      <c r="B3" s="20" t="s">
        <v>440</v>
      </c>
      <c r="C3" s="3" t="s">
        <v>470</v>
      </c>
      <c r="D3" s="3"/>
      <c r="E3" s="3"/>
      <c r="F3" s="3"/>
      <c r="G3" s="3"/>
      <c r="H3" s="3"/>
      <c r="I3" s="3"/>
      <c r="J3" s="3"/>
      <c r="K3" s="3"/>
      <c r="L3" s="3"/>
      <c r="M3" s="3"/>
      <c r="N3" s="3"/>
      <c r="O3" s="2227"/>
    </row>
    <row r="4" spans="1:15">
      <c r="A4" s="2227"/>
      <c r="B4" s="20" t="s">
        <v>446</v>
      </c>
      <c r="C4" s="3" t="s">
        <v>55</v>
      </c>
      <c r="D4" s="3"/>
      <c r="E4" s="3"/>
      <c r="F4" s="3"/>
      <c r="G4" s="3"/>
      <c r="H4" s="3"/>
      <c r="I4" s="3"/>
      <c r="J4" s="3"/>
      <c r="K4" s="3"/>
      <c r="L4" s="3"/>
      <c r="M4" s="3"/>
      <c r="N4" s="3"/>
      <c r="O4" s="2227"/>
    </row>
    <row r="5" spans="1:15">
      <c r="A5" s="2227"/>
      <c r="B5" s="3" t="s">
        <v>56</v>
      </c>
      <c r="C5" s="3"/>
      <c r="D5" s="3"/>
      <c r="E5" s="3"/>
      <c r="F5" s="3"/>
      <c r="G5" s="3"/>
      <c r="H5" s="3"/>
      <c r="I5" s="3"/>
      <c r="J5" s="3"/>
      <c r="K5" s="3"/>
      <c r="L5" s="3"/>
      <c r="M5" s="3"/>
      <c r="N5" s="3"/>
      <c r="O5" s="2227"/>
    </row>
    <row r="6" spans="1:15">
      <c r="A6" s="2227"/>
      <c r="B6" s="20" t="s">
        <v>450</v>
      </c>
      <c r="C6" s="3" t="s">
        <v>57</v>
      </c>
      <c r="D6" s="3"/>
      <c r="E6" s="3"/>
      <c r="F6" s="3"/>
      <c r="G6" s="3"/>
      <c r="H6" s="3"/>
      <c r="I6" s="3"/>
      <c r="J6" s="3"/>
      <c r="K6" s="3"/>
      <c r="L6" s="3"/>
      <c r="M6" s="3"/>
      <c r="N6" s="3"/>
      <c r="O6" s="2227"/>
    </row>
    <row r="7" spans="1:15">
      <c r="A7" s="2227"/>
      <c r="B7" s="3" t="s">
        <v>58</v>
      </c>
      <c r="C7" s="3"/>
      <c r="D7" s="3"/>
      <c r="E7" s="3"/>
      <c r="F7" s="3"/>
      <c r="G7" s="3"/>
      <c r="H7" s="3"/>
      <c r="I7" s="3"/>
      <c r="J7" s="3"/>
      <c r="K7" s="3"/>
      <c r="L7" s="3"/>
      <c r="M7" s="3"/>
      <c r="N7" s="3"/>
      <c r="O7" s="2227"/>
    </row>
    <row r="8" spans="1:15">
      <c r="A8" s="2227"/>
      <c r="B8" s="20" t="s">
        <v>457</v>
      </c>
      <c r="C8" s="3" t="s">
        <v>1706</v>
      </c>
      <c r="D8" s="3"/>
      <c r="E8" s="3"/>
      <c r="F8" s="3"/>
      <c r="G8" s="3"/>
      <c r="H8" s="3"/>
      <c r="I8" s="3"/>
      <c r="J8" s="3"/>
      <c r="K8" s="3"/>
      <c r="L8" s="3"/>
      <c r="M8" s="3"/>
      <c r="N8" s="3"/>
      <c r="O8" s="2227"/>
    </row>
    <row r="9" spans="1:15">
      <c r="A9" s="2227"/>
      <c r="B9" s="3" t="s">
        <v>1707</v>
      </c>
      <c r="C9" s="3"/>
      <c r="D9" s="3"/>
      <c r="E9" s="3"/>
      <c r="F9" s="3"/>
      <c r="G9" s="3"/>
      <c r="H9" s="3"/>
      <c r="I9" s="3"/>
      <c r="J9" s="3"/>
      <c r="K9" s="3"/>
      <c r="L9" s="3"/>
      <c r="M9" s="3"/>
      <c r="N9" s="3"/>
      <c r="O9" s="2227"/>
    </row>
    <row r="10" spans="1:15">
      <c r="A10" s="2227"/>
      <c r="B10" s="20" t="s">
        <v>461</v>
      </c>
      <c r="C10" s="3" t="s">
        <v>1708</v>
      </c>
      <c r="D10" s="3"/>
      <c r="E10" s="3"/>
      <c r="F10" s="3"/>
      <c r="G10" s="3"/>
      <c r="H10" s="3"/>
      <c r="I10" s="3"/>
      <c r="J10" s="3"/>
      <c r="K10" s="3"/>
      <c r="L10" s="3"/>
      <c r="M10" s="3"/>
      <c r="N10" s="3"/>
      <c r="O10" s="2227"/>
    </row>
    <row r="11" spans="1:15">
      <c r="A11" s="2227"/>
      <c r="B11" s="3" t="s">
        <v>1709</v>
      </c>
      <c r="C11" s="3"/>
      <c r="D11" s="3"/>
      <c r="E11" s="3"/>
      <c r="F11" s="3"/>
      <c r="G11" s="3"/>
      <c r="H11" s="3"/>
      <c r="I11" s="3"/>
      <c r="J11" s="3"/>
      <c r="K11" s="3"/>
      <c r="L11" s="3"/>
      <c r="M11" s="3"/>
      <c r="N11" s="3"/>
      <c r="O11" s="2227"/>
    </row>
    <row r="12" spans="1:15">
      <c r="A12" s="2227"/>
      <c r="B12" s="20" t="s">
        <v>916</v>
      </c>
      <c r="C12" s="3" t="s">
        <v>1710</v>
      </c>
      <c r="D12" s="3"/>
      <c r="E12" s="3"/>
      <c r="F12" s="3"/>
      <c r="G12" s="3"/>
      <c r="H12" s="3"/>
      <c r="I12" s="3"/>
      <c r="J12" s="3"/>
      <c r="K12" s="3"/>
      <c r="L12" s="3"/>
      <c r="M12" s="3"/>
      <c r="N12" s="3"/>
      <c r="O12" s="2228"/>
    </row>
    <row r="13" spans="1:15">
      <c r="A13" s="2227"/>
      <c r="B13" s="3" t="s">
        <v>1711</v>
      </c>
      <c r="C13" s="3"/>
      <c r="D13" s="3"/>
      <c r="E13" s="3"/>
      <c r="F13" s="3"/>
      <c r="G13" s="3"/>
      <c r="H13" s="3"/>
      <c r="I13" s="3"/>
      <c r="J13" s="3"/>
      <c r="K13" s="3"/>
      <c r="L13" s="3"/>
      <c r="M13" s="3"/>
      <c r="N13" s="3"/>
      <c r="O13" s="2228"/>
    </row>
    <row r="14" spans="1:15">
      <c r="A14" s="2227"/>
      <c r="B14" s="3" t="s">
        <v>1712</v>
      </c>
      <c r="C14" s="3"/>
      <c r="D14" s="3"/>
      <c r="E14" s="3"/>
      <c r="F14" s="3"/>
      <c r="G14" s="3"/>
      <c r="H14" s="3"/>
      <c r="I14" s="3"/>
      <c r="J14" s="3"/>
      <c r="K14" s="3"/>
      <c r="L14" s="3"/>
      <c r="M14" s="3"/>
      <c r="N14" s="3"/>
      <c r="O14" s="2228"/>
    </row>
    <row r="15" spans="1:15">
      <c r="A15" s="2227"/>
      <c r="B15" s="20" t="s">
        <v>917</v>
      </c>
      <c r="C15" s="3" t="s">
        <v>1713</v>
      </c>
      <c r="D15" s="3"/>
      <c r="E15" s="3"/>
      <c r="F15" s="3"/>
      <c r="G15" s="3"/>
      <c r="H15" s="3"/>
      <c r="I15" s="3"/>
      <c r="J15" s="3"/>
      <c r="K15" s="3"/>
      <c r="L15" s="3"/>
      <c r="M15" s="3"/>
      <c r="N15" s="3"/>
      <c r="O15" s="2228"/>
    </row>
    <row r="16" spans="1:15">
      <c r="A16" s="2227"/>
      <c r="B16" s="3" t="s">
        <v>1714</v>
      </c>
      <c r="C16" s="3"/>
      <c r="D16" s="3"/>
      <c r="E16" s="3"/>
      <c r="F16" s="3"/>
      <c r="G16" s="3"/>
      <c r="H16" s="3"/>
      <c r="I16" s="3"/>
      <c r="J16" s="3"/>
      <c r="K16" s="3"/>
      <c r="L16" s="3"/>
      <c r="M16" s="3"/>
      <c r="N16" s="3"/>
      <c r="O16" s="2228"/>
    </row>
    <row r="17" spans="1:15">
      <c r="A17" s="2227"/>
      <c r="B17" s="20" t="s">
        <v>918</v>
      </c>
      <c r="C17" s="3" t="s">
        <v>1715</v>
      </c>
      <c r="D17" s="3"/>
      <c r="E17" s="3"/>
      <c r="F17" s="3"/>
      <c r="G17" s="3"/>
      <c r="H17" s="3"/>
      <c r="I17" s="3"/>
      <c r="J17" s="3"/>
      <c r="K17" s="3"/>
      <c r="L17" s="3"/>
      <c r="M17" s="3"/>
      <c r="N17" s="3"/>
      <c r="O17" s="2228"/>
    </row>
    <row r="18" spans="1:15">
      <c r="A18" s="2228"/>
      <c r="B18" s="3" t="s">
        <v>1716</v>
      </c>
      <c r="C18" s="3"/>
      <c r="D18" s="3"/>
      <c r="E18" s="3"/>
      <c r="F18" s="3"/>
      <c r="G18" s="3"/>
      <c r="H18" s="3"/>
      <c r="I18" s="3"/>
      <c r="J18" s="3"/>
      <c r="K18" s="3"/>
      <c r="L18" s="3"/>
      <c r="M18" s="3"/>
      <c r="N18" s="3"/>
      <c r="O18" s="2228"/>
    </row>
    <row r="19" spans="1:15">
      <c r="A19" s="2228"/>
      <c r="B19" s="9"/>
      <c r="C19" s="9"/>
      <c r="D19" s="9"/>
      <c r="E19" s="9"/>
      <c r="F19" s="9"/>
      <c r="G19" s="9"/>
      <c r="H19" s="9"/>
      <c r="I19" s="9"/>
      <c r="J19" s="9"/>
      <c r="K19" s="9"/>
      <c r="L19" s="9"/>
      <c r="M19" s="9"/>
      <c r="N19" s="9"/>
      <c r="O19" s="2228"/>
    </row>
    <row r="20" spans="1:15">
      <c r="A20" s="2430"/>
      <c r="B20" s="41"/>
      <c r="C20" s="33"/>
      <c r="D20" s="33"/>
      <c r="E20" s="33"/>
      <c r="F20" s="33"/>
      <c r="G20" s="33" t="s">
        <v>1717</v>
      </c>
      <c r="H20" s="33" t="s">
        <v>1718</v>
      </c>
      <c r="I20" s="33" t="s">
        <v>536</v>
      </c>
      <c r="J20" s="33" t="s">
        <v>1719</v>
      </c>
      <c r="K20" s="33" t="s">
        <v>1720</v>
      </c>
      <c r="L20" s="33" t="s">
        <v>536</v>
      </c>
      <c r="M20" s="33" t="s">
        <v>1381</v>
      </c>
      <c r="N20" s="39"/>
      <c r="O20" s="2228"/>
    </row>
    <row r="21" spans="1:15">
      <c r="A21" s="2228"/>
      <c r="B21" s="42" t="s">
        <v>328</v>
      </c>
      <c r="C21" s="21" t="s">
        <v>352</v>
      </c>
      <c r="D21" s="21" t="s">
        <v>1721</v>
      </c>
      <c r="E21" s="21" t="s">
        <v>1722</v>
      </c>
      <c r="F21" s="21" t="s">
        <v>1723</v>
      </c>
      <c r="G21" s="21" t="s">
        <v>1724</v>
      </c>
      <c r="H21" s="21" t="s">
        <v>1724</v>
      </c>
      <c r="I21" s="21" t="s">
        <v>1724</v>
      </c>
      <c r="J21" s="20" t="s">
        <v>1725</v>
      </c>
      <c r="K21" s="21" t="s">
        <v>1391</v>
      </c>
      <c r="L21" s="21" t="s">
        <v>1726</v>
      </c>
      <c r="M21" s="21" t="s">
        <v>1727</v>
      </c>
      <c r="N21" s="37" t="s">
        <v>328</v>
      </c>
      <c r="O21" s="2228"/>
    </row>
    <row r="22" spans="1:15">
      <c r="A22" s="2228"/>
      <c r="B22" s="42" t="s">
        <v>333</v>
      </c>
      <c r="C22" s="21" t="s">
        <v>355</v>
      </c>
      <c r="D22" s="21"/>
      <c r="E22" s="21" t="s">
        <v>1728</v>
      </c>
      <c r="F22" s="20" t="s">
        <v>1758</v>
      </c>
      <c r="G22" s="21" t="s">
        <v>1728</v>
      </c>
      <c r="H22" s="20" t="s">
        <v>1728</v>
      </c>
      <c r="I22" s="21" t="s">
        <v>1728</v>
      </c>
      <c r="J22" s="20" t="s">
        <v>1759</v>
      </c>
      <c r="K22" s="21" t="s">
        <v>1760</v>
      </c>
      <c r="L22" s="20" t="s">
        <v>1391</v>
      </c>
      <c r="M22" s="21" t="s">
        <v>1761</v>
      </c>
      <c r="N22" s="37" t="s">
        <v>333</v>
      </c>
      <c r="O22" s="2228"/>
    </row>
    <row r="23" spans="1:15" ht="12" thickBot="1">
      <c r="A23" s="2228"/>
      <c r="B23" s="10"/>
      <c r="C23" s="22"/>
      <c r="D23" s="26" t="s">
        <v>338</v>
      </c>
      <c r="E23" s="26" t="s">
        <v>339</v>
      </c>
      <c r="F23" s="26" t="s">
        <v>340</v>
      </c>
      <c r="G23" s="26" t="s">
        <v>341</v>
      </c>
      <c r="H23" s="26" t="s">
        <v>342</v>
      </c>
      <c r="I23" s="26" t="s">
        <v>343</v>
      </c>
      <c r="J23" s="26" t="s">
        <v>201</v>
      </c>
      <c r="K23" s="26" t="s">
        <v>202</v>
      </c>
      <c r="L23" s="26" t="s">
        <v>420</v>
      </c>
      <c r="M23" s="26" t="s">
        <v>421</v>
      </c>
      <c r="N23" s="8"/>
      <c r="O23" s="2228"/>
    </row>
    <row r="24" spans="1:15">
      <c r="A24" s="2228"/>
      <c r="B24" s="2224">
        <v>1</v>
      </c>
      <c r="C24" s="34" t="s">
        <v>563</v>
      </c>
      <c r="D24" s="35" t="s">
        <v>2460</v>
      </c>
      <c r="E24" s="1099">
        <v>6744</v>
      </c>
      <c r="F24" s="1098"/>
      <c r="G24" s="1098"/>
      <c r="H24" s="1098"/>
      <c r="I24" s="1098"/>
      <c r="J24" s="1098">
        <v>865</v>
      </c>
      <c r="K24" s="1098">
        <v>119</v>
      </c>
      <c r="L24" s="1098"/>
      <c r="M24" s="1097">
        <f>SUM(E24:L24)</f>
        <v>7728</v>
      </c>
      <c r="N24" s="2229">
        <v>1</v>
      </c>
      <c r="O24" s="2228"/>
    </row>
    <row r="25" spans="1:15">
      <c r="A25" s="2228"/>
      <c r="B25" s="2224">
        <v>2</v>
      </c>
      <c r="C25" s="34" t="s">
        <v>563</v>
      </c>
      <c r="D25" s="35" t="s">
        <v>1762</v>
      </c>
      <c r="E25" s="1092">
        <v>39098</v>
      </c>
      <c r="F25" s="1091"/>
      <c r="G25" s="1091"/>
      <c r="H25" s="1091"/>
      <c r="I25" s="1091"/>
      <c r="J25" s="1091"/>
      <c r="K25" s="2609" t="s">
        <v>717</v>
      </c>
      <c r="L25" s="1091"/>
      <c r="M25" s="1090">
        <f>SUM(E25:L25)</f>
        <v>39098</v>
      </c>
      <c r="N25" s="2229">
        <v>2</v>
      </c>
      <c r="O25" s="2228"/>
    </row>
    <row r="26" spans="1:15">
      <c r="A26" s="2228"/>
      <c r="B26" s="2224">
        <v>3</v>
      </c>
      <c r="C26" s="34" t="s">
        <v>563</v>
      </c>
      <c r="D26" s="35" t="s">
        <v>1763</v>
      </c>
      <c r="E26" s="1092">
        <v>454522</v>
      </c>
      <c r="F26" s="1091"/>
      <c r="G26" s="1091"/>
      <c r="H26" s="1091">
        <v>23</v>
      </c>
      <c r="I26" s="1091"/>
      <c r="J26" s="1091">
        <v>64070</v>
      </c>
      <c r="K26" s="2609" t="s">
        <v>717</v>
      </c>
      <c r="L26" s="1091"/>
      <c r="M26" s="1090">
        <f t="shared" ref="M26:M30" si="0">SUM(E26:L26)</f>
        <v>518615</v>
      </c>
      <c r="N26" s="2229">
        <v>3</v>
      </c>
      <c r="O26" s="2228"/>
    </row>
    <row r="27" spans="1:15">
      <c r="A27" s="2228"/>
      <c r="B27" s="2224">
        <v>4</v>
      </c>
      <c r="C27" s="34" t="s">
        <v>563</v>
      </c>
      <c r="D27" s="35" t="s">
        <v>1764</v>
      </c>
      <c r="E27" s="1092">
        <v>1043</v>
      </c>
      <c r="F27" s="1091"/>
      <c r="G27" s="1091"/>
      <c r="H27" s="1091"/>
      <c r="I27" s="1091"/>
      <c r="J27" s="1091">
        <v>102</v>
      </c>
      <c r="K27" s="1091">
        <v>7411</v>
      </c>
      <c r="L27" s="1091"/>
      <c r="M27" s="1090">
        <f t="shared" si="0"/>
        <v>8556</v>
      </c>
      <c r="N27" s="2229">
        <v>4</v>
      </c>
      <c r="O27" s="2228"/>
    </row>
    <row r="28" spans="1:15">
      <c r="A28" s="2228"/>
      <c r="B28" s="2224">
        <v>5</v>
      </c>
      <c r="C28" s="34" t="s">
        <v>563</v>
      </c>
      <c r="D28" s="35" t="s">
        <v>1445</v>
      </c>
      <c r="E28" s="1092"/>
      <c r="F28" s="1091"/>
      <c r="G28" s="1091"/>
      <c r="H28" s="1091"/>
      <c r="I28" s="1091"/>
      <c r="J28" s="1091"/>
      <c r="K28" s="1091"/>
      <c r="L28" s="1091"/>
      <c r="M28" s="1090"/>
      <c r="N28" s="2229">
        <v>5</v>
      </c>
      <c r="O28" s="2917" t="s">
        <v>3253</v>
      </c>
    </row>
    <row r="29" spans="1:15">
      <c r="A29" s="2228"/>
      <c r="B29" s="2224">
        <v>6</v>
      </c>
      <c r="C29" s="34" t="s">
        <v>563</v>
      </c>
      <c r="D29" s="35" t="s">
        <v>2464</v>
      </c>
      <c r="E29" s="1096">
        <v>20630</v>
      </c>
      <c r="F29" s="1095"/>
      <c r="G29" s="1095"/>
      <c r="H29" s="1095">
        <v>2371</v>
      </c>
      <c r="I29" s="1095"/>
      <c r="J29" s="1095"/>
      <c r="K29" s="1095">
        <v>24</v>
      </c>
      <c r="L29" s="1095"/>
      <c r="M29" s="1090">
        <f t="shared" si="0"/>
        <v>23025</v>
      </c>
      <c r="N29" s="2229">
        <v>6</v>
      </c>
      <c r="O29" s="2917"/>
    </row>
    <row r="30" spans="1:15">
      <c r="A30" s="2228"/>
      <c r="B30" s="2224">
        <v>7</v>
      </c>
      <c r="C30" s="34" t="s">
        <v>563</v>
      </c>
      <c r="D30" s="35" t="s">
        <v>1765</v>
      </c>
      <c r="E30" s="1092">
        <v>295</v>
      </c>
      <c r="F30" s="1091"/>
      <c r="G30" s="1091"/>
      <c r="H30" s="1091"/>
      <c r="I30" s="1091"/>
      <c r="J30" s="1091"/>
      <c r="K30" s="1091"/>
      <c r="L30" s="1091"/>
      <c r="M30" s="1090">
        <f t="shared" si="0"/>
        <v>295</v>
      </c>
      <c r="N30" s="2229">
        <v>7</v>
      </c>
      <c r="O30" s="2917"/>
    </row>
    <row r="31" spans="1:15">
      <c r="A31" s="2228"/>
      <c r="B31" s="2224">
        <v>8</v>
      </c>
      <c r="C31" s="34" t="s">
        <v>563</v>
      </c>
      <c r="D31" s="35" t="s">
        <v>2472</v>
      </c>
      <c r="E31" s="1092"/>
      <c r="F31" s="1091"/>
      <c r="G31" s="1091"/>
      <c r="H31" s="1091"/>
      <c r="I31" s="1091"/>
      <c r="J31" s="1091"/>
      <c r="K31" s="1091"/>
      <c r="L31" s="1091"/>
      <c r="M31" s="1090"/>
      <c r="N31" s="2229">
        <v>8</v>
      </c>
      <c r="O31" s="2917"/>
    </row>
    <row r="32" spans="1:15">
      <c r="A32" s="2228"/>
      <c r="B32" s="2224">
        <v>9</v>
      </c>
      <c r="C32" s="34" t="s">
        <v>563</v>
      </c>
      <c r="D32" s="35" t="s">
        <v>1766</v>
      </c>
      <c r="E32" s="1094" t="s">
        <v>1767</v>
      </c>
      <c r="F32" s="1093" t="s">
        <v>1767</v>
      </c>
      <c r="G32" s="1093" t="s">
        <v>1767</v>
      </c>
      <c r="H32" s="1093" t="s">
        <v>1767</v>
      </c>
      <c r="I32" s="1093" t="s">
        <v>1767</v>
      </c>
      <c r="J32" s="1093" t="s">
        <v>1767</v>
      </c>
      <c r="K32" s="1093" t="s">
        <v>1767</v>
      </c>
      <c r="L32" s="1093" t="s">
        <v>1767</v>
      </c>
      <c r="M32" s="1090"/>
      <c r="N32" s="2229">
        <v>9</v>
      </c>
      <c r="O32" s="2917"/>
    </row>
    <row r="33" spans="1:15">
      <c r="A33" s="2228"/>
      <c r="B33" s="2224">
        <v>10</v>
      </c>
      <c r="C33" s="34" t="s">
        <v>563</v>
      </c>
      <c r="D33" s="35" t="s">
        <v>536</v>
      </c>
      <c r="E33" s="1092"/>
      <c r="F33" s="1091"/>
      <c r="G33" s="1091"/>
      <c r="H33" s="1091"/>
      <c r="I33" s="1091"/>
      <c r="J33" s="1091"/>
      <c r="K33" s="1091"/>
      <c r="L33" s="1091"/>
      <c r="M33" s="1090"/>
      <c r="N33" s="2229">
        <v>10</v>
      </c>
      <c r="O33" s="2917"/>
    </row>
    <row r="34" spans="1:15" ht="11.1" customHeight="1" thickBot="1">
      <c r="A34" s="2430"/>
      <c r="B34" s="2224">
        <v>11</v>
      </c>
      <c r="C34" s="34" t="s">
        <v>563</v>
      </c>
      <c r="D34" s="35" t="s">
        <v>1768</v>
      </c>
      <c r="E34" s="1089">
        <f>SUM(E24:E33)</f>
        <v>522332</v>
      </c>
      <c r="F34" s="1088"/>
      <c r="G34" s="1088"/>
      <c r="H34" s="1088">
        <f>SUM(H24:H33)</f>
        <v>2394</v>
      </c>
      <c r="I34" s="1088"/>
      <c r="J34" s="1088">
        <f>SUM(J24:J33)</f>
        <v>65037</v>
      </c>
      <c r="K34" s="1088">
        <f>SUM(K24:K33)</f>
        <v>7554</v>
      </c>
      <c r="L34" s="1088"/>
      <c r="M34" s="1087">
        <f>SUM(M24:M33)</f>
        <v>597317</v>
      </c>
      <c r="N34" s="2229">
        <v>11</v>
      </c>
      <c r="O34" s="2917"/>
    </row>
    <row r="35" spans="1:15">
      <c r="A35" s="2877" t="s">
        <v>1409</v>
      </c>
      <c r="B35" s="40"/>
      <c r="C35" s="40"/>
      <c r="D35" s="36"/>
      <c r="E35" s="36"/>
      <c r="F35" s="36"/>
      <c r="G35" s="36"/>
      <c r="H35" s="36"/>
      <c r="I35" s="36"/>
      <c r="J35" s="36"/>
      <c r="K35" s="36"/>
      <c r="L35" s="36"/>
      <c r="M35" s="36"/>
      <c r="N35" s="40"/>
      <c r="O35" s="2917"/>
    </row>
    <row r="36" spans="1:15">
      <c r="A36" s="2877"/>
      <c r="B36" s="20"/>
      <c r="C36" s="20"/>
      <c r="D36" s="3"/>
      <c r="E36" s="3"/>
      <c r="F36" s="3"/>
      <c r="G36" s="3"/>
      <c r="H36" s="3"/>
      <c r="I36" s="3"/>
      <c r="J36" s="3"/>
      <c r="K36" s="3"/>
      <c r="L36" s="3"/>
      <c r="M36" s="3"/>
      <c r="N36" s="20"/>
      <c r="O36" s="2917"/>
    </row>
    <row r="37" spans="1:15">
      <c r="A37" s="2877"/>
      <c r="B37" s="20"/>
      <c r="C37" s="20"/>
      <c r="D37" s="3"/>
      <c r="E37" s="3"/>
      <c r="F37" s="3"/>
      <c r="G37" s="3"/>
      <c r="H37" s="3"/>
      <c r="I37" s="3"/>
      <c r="J37" s="3"/>
      <c r="K37" s="3"/>
      <c r="L37" s="3"/>
      <c r="M37" s="3"/>
      <c r="N37" s="20"/>
      <c r="O37" s="2917"/>
    </row>
    <row r="38" spans="1:15">
      <c r="A38" s="2877"/>
      <c r="B38" s="20"/>
      <c r="C38" s="20"/>
      <c r="D38" s="3"/>
      <c r="E38" s="3"/>
      <c r="F38" s="3"/>
      <c r="G38" s="3"/>
      <c r="H38" s="3"/>
      <c r="I38" s="3"/>
      <c r="J38" s="3"/>
      <c r="K38" s="3"/>
      <c r="L38" s="3"/>
      <c r="M38" s="3"/>
      <c r="N38" s="20"/>
      <c r="O38" s="2917"/>
    </row>
    <row r="39" spans="1:15">
      <c r="A39" s="2877"/>
      <c r="B39" s="3"/>
      <c r="C39" s="3"/>
      <c r="D39" s="3"/>
      <c r="E39" s="3"/>
      <c r="F39" s="3"/>
      <c r="G39" s="3"/>
      <c r="H39" s="3"/>
      <c r="I39" s="3"/>
      <c r="J39" s="3"/>
      <c r="K39" s="3"/>
      <c r="L39" s="3"/>
      <c r="M39" s="3"/>
      <c r="N39" s="3"/>
      <c r="O39" s="2917"/>
    </row>
    <row r="40" spans="1:15">
      <c r="A40" s="2877"/>
      <c r="B40" s="3"/>
      <c r="C40" s="3"/>
      <c r="D40" s="3"/>
      <c r="E40" s="3"/>
      <c r="F40" s="3"/>
      <c r="G40" s="3"/>
      <c r="H40" s="3"/>
      <c r="I40" s="3"/>
      <c r="J40" s="3"/>
      <c r="K40" s="3"/>
      <c r="L40" s="3"/>
      <c r="M40" s="3"/>
      <c r="N40" s="3"/>
      <c r="O40" s="2917"/>
    </row>
    <row r="41" spans="1:15">
      <c r="A41" s="2877"/>
      <c r="B41" s="3"/>
      <c r="C41" s="3"/>
      <c r="D41" s="3"/>
      <c r="E41" s="3"/>
      <c r="F41" s="3"/>
      <c r="G41" s="3"/>
      <c r="H41" s="3"/>
      <c r="I41" s="3"/>
      <c r="J41" s="3"/>
      <c r="K41" s="3"/>
      <c r="L41" s="3"/>
      <c r="M41" s="3"/>
      <c r="N41" s="3"/>
      <c r="O41" s="2917"/>
    </row>
    <row r="42" spans="1:15">
      <c r="A42" s="2877"/>
      <c r="B42" s="3"/>
      <c r="C42" s="3"/>
      <c r="D42" s="3"/>
      <c r="E42" s="3"/>
      <c r="F42" s="3"/>
      <c r="G42" s="3"/>
      <c r="H42" s="3"/>
      <c r="I42" s="3"/>
      <c r="J42" s="3"/>
      <c r="K42" s="3"/>
      <c r="L42" s="3"/>
      <c r="M42" s="3"/>
      <c r="N42" s="3"/>
      <c r="O42" s="2917"/>
    </row>
    <row r="43" spans="1:15" ht="78.75" customHeight="1">
      <c r="A43" s="2878"/>
      <c r="B43" s="2225" t="s">
        <v>874</v>
      </c>
      <c r="C43" s="109"/>
      <c r="D43" s="109"/>
      <c r="E43" s="109"/>
      <c r="F43" s="109"/>
      <c r="G43" s="109"/>
      <c r="H43" s="109"/>
      <c r="I43" s="109"/>
      <c r="J43" s="109"/>
      <c r="K43" s="109"/>
      <c r="L43" s="109"/>
      <c r="M43" s="109"/>
      <c r="N43" s="109"/>
      <c r="O43" s="2918"/>
    </row>
  </sheetData>
  <mergeCells count="2">
    <mergeCell ref="A35:A43"/>
    <mergeCell ref="O28:O43"/>
  </mergeCells>
  <printOptions horizontalCentered="1" verticalCentered="1"/>
  <pageMargins left="0.7" right="0.7" top="0.75" bottom="0.75" header="0.3" footer="0.3"/>
  <pageSetup fitToWidth="2" orientation="landscape" r:id="rId1"/>
  <headerFooter alignWithMargins="0"/>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131"/>
  <sheetViews>
    <sheetView showGridLines="0" view="pageBreakPreview" zoomScaleNormal="100" zoomScaleSheetLayoutView="100" workbookViewId="0">
      <selection activeCell="N44" sqref="N44"/>
    </sheetView>
  </sheetViews>
  <sheetFormatPr defaultColWidth="9.6640625" defaultRowHeight="9"/>
  <cols>
    <col min="1" max="1" width="5.1640625" style="634" customWidth="1"/>
    <col min="2" max="2" width="5.6640625" style="634" customWidth="1"/>
    <col min="3" max="3" width="44" style="634" customWidth="1"/>
    <col min="4" max="4" width="7.5" style="634" customWidth="1"/>
    <col min="5" max="8" width="11.6640625" style="634" customWidth="1"/>
    <col min="9" max="9" width="5.1640625" style="634" customWidth="1"/>
    <col min="10" max="10" width="9.6640625" style="634" customWidth="1"/>
    <col min="11" max="16384" width="9.6640625" style="634"/>
  </cols>
  <sheetData>
    <row r="1" spans="1:9" s="623" customFormat="1" ht="11.25">
      <c r="A1" s="2235" t="s">
        <v>3253</v>
      </c>
      <c r="B1" s="2236"/>
      <c r="C1" s="2236"/>
      <c r="D1" s="2236"/>
      <c r="E1" s="2237"/>
      <c r="F1" s="2236"/>
      <c r="G1" s="2236"/>
      <c r="H1" s="2236"/>
      <c r="I1" s="2238">
        <v>55</v>
      </c>
    </row>
    <row r="2" spans="1:9" s="627" customFormat="1" ht="11.25">
      <c r="A2" s="2230" t="s">
        <v>1769</v>
      </c>
      <c r="B2" s="2231"/>
      <c r="C2" s="2231"/>
      <c r="D2" s="2231"/>
      <c r="E2" s="2231"/>
      <c r="F2" s="2231"/>
      <c r="G2" s="2231"/>
      <c r="H2" s="2231"/>
      <c r="I2" s="2232"/>
    </row>
    <row r="3" spans="1:9" s="627" customFormat="1" ht="11.25">
      <c r="A3" s="1100" t="s">
        <v>351</v>
      </c>
      <c r="B3" s="629"/>
      <c r="C3" s="629"/>
      <c r="D3" s="629"/>
      <c r="E3" s="629"/>
      <c r="F3" s="629"/>
      <c r="G3" s="629"/>
      <c r="H3" s="629"/>
      <c r="I3" s="1101"/>
    </row>
    <row r="4" spans="1:9" s="627" customFormat="1" ht="11.25">
      <c r="A4" s="1102" t="s">
        <v>1770</v>
      </c>
      <c r="B4" s="623" t="s">
        <v>1771</v>
      </c>
      <c r="C4" s="623"/>
      <c r="D4" s="623"/>
      <c r="I4" s="1103"/>
    </row>
    <row r="5" spans="1:9" ht="10.7" customHeight="1">
      <c r="A5" s="1104" t="s">
        <v>328</v>
      </c>
      <c r="B5" s="1104" t="s">
        <v>352</v>
      </c>
      <c r="C5" s="1105"/>
      <c r="D5" s="1105"/>
      <c r="E5" s="1105"/>
      <c r="F5" s="1105"/>
      <c r="G5" s="1105"/>
      <c r="H5" s="1104"/>
      <c r="I5" s="1104" t="s">
        <v>328</v>
      </c>
    </row>
    <row r="6" spans="1:9" ht="10.7" customHeight="1">
      <c r="A6" s="641" t="s">
        <v>333</v>
      </c>
      <c r="B6" s="641" t="s">
        <v>355</v>
      </c>
      <c r="C6" s="1106" t="s">
        <v>1772</v>
      </c>
      <c r="D6" s="1106"/>
      <c r="E6" s="1106"/>
      <c r="F6" s="1106"/>
      <c r="G6" s="1106"/>
      <c r="H6" s="641" t="s">
        <v>1952</v>
      </c>
      <c r="I6" s="641" t="s">
        <v>333</v>
      </c>
    </row>
    <row r="7" spans="1:9" ht="10.7" customHeight="1" thickBot="1">
      <c r="A7" s="652"/>
      <c r="B7" s="652"/>
      <c r="C7" s="637"/>
      <c r="D7" s="637"/>
      <c r="E7" s="637"/>
      <c r="F7" s="637"/>
      <c r="G7" s="637"/>
      <c r="H7" s="652"/>
      <c r="I7" s="652"/>
    </row>
    <row r="8" spans="1:9" ht="10.7" customHeight="1">
      <c r="A8" s="645">
        <v>1</v>
      </c>
      <c r="B8" s="652"/>
      <c r="C8" s="637" t="s">
        <v>1773</v>
      </c>
      <c r="D8" s="637"/>
      <c r="E8" s="637"/>
      <c r="F8" s="637"/>
      <c r="G8" s="637"/>
      <c r="H8" s="1107">
        <v>810779</v>
      </c>
      <c r="I8" s="1108">
        <v>1</v>
      </c>
    </row>
    <row r="9" spans="1:9" ht="10.7" customHeight="1">
      <c r="A9" s="641"/>
      <c r="B9" s="649"/>
      <c r="C9" s="634" t="s">
        <v>1774</v>
      </c>
      <c r="H9" s="1159"/>
      <c r="I9" s="1109"/>
    </row>
    <row r="10" spans="1:9" ht="10.7" customHeight="1">
      <c r="A10" s="641"/>
      <c r="B10" s="649"/>
      <c r="C10" s="634" t="s">
        <v>1775</v>
      </c>
      <c r="H10" s="1159"/>
      <c r="I10" s="1109"/>
    </row>
    <row r="11" spans="1:9" ht="10.7" customHeight="1">
      <c r="A11" s="645">
        <v>2</v>
      </c>
      <c r="B11" s="652"/>
      <c r="C11" s="637" t="s">
        <v>1776</v>
      </c>
      <c r="D11" s="637"/>
      <c r="E11" s="637"/>
      <c r="F11" s="637"/>
      <c r="G11" s="637"/>
      <c r="H11" s="1110">
        <v>1606898</v>
      </c>
      <c r="I11" s="1108">
        <v>2</v>
      </c>
    </row>
    <row r="12" spans="1:9" ht="10.7" customHeight="1">
      <c r="A12" s="645">
        <v>3</v>
      </c>
      <c r="B12" s="652"/>
      <c r="C12" s="637" t="s">
        <v>1777</v>
      </c>
      <c r="D12" s="637"/>
      <c r="E12" s="637"/>
      <c r="F12" s="637"/>
      <c r="G12" s="637"/>
      <c r="H12" s="1110"/>
      <c r="I12" s="1108">
        <v>3</v>
      </c>
    </row>
    <row r="13" spans="1:9" ht="10.7" customHeight="1">
      <c r="A13" s="645">
        <v>4</v>
      </c>
      <c r="B13" s="645" t="s">
        <v>563</v>
      </c>
      <c r="C13" s="637" t="s">
        <v>1778</v>
      </c>
      <c r="D13" s="637"/>
      <c r="E13" s="637"/>
      <c r="F13" s="637"/>
      <c r="G13" s="637"/>
      <c r="H13" s="1110">
        <f>SUM(H11:H12)</f>
        <v>1606898</v>
      </c>
      <c r="I13" s="1108">
        <v>4</v>
      </c>
    </row>
    <row r="14" spans="1:9" ht="10.7" customHeight="1">
      <c r="A14" s="645">
        <v>5</v>
      </c>
      <c r="B14" s="652"/>
      <c r="C14" s="637" t="s">
        <v>1779</v>
      </c>
      <c r="D14" s="637"/>
      <c r="E14" s="637"/>
      <c r="F14" s="637"/>
      <c r="G14" s="637"/>
      <c r="H14" s="1110">
        <v>822205</v>
      </c>
      <c r="I14" s="1108">
        <v>5</v>
      </c>
    </row>
    <row r="15" spans="1:9" ht="10.7" customHeight="1">
      <c r="A15" s="645">
        <v>6</v>
      </c>
      <c r="B15" s="652"/>
      <c r="C15" s="637" t="s">
        <v>1780</v>
      </c>
      <c r="D15" s="637"/>
      <c r="E15" s="637"/>
      <c r="F15" s="637"/>
      <c r="G15" s="637"/>
      <c r="H15" s="1110">
        <v>68075</v>
      </c>
      <c r="I15" s="1108">
        <v>6</v>
      </c>
    </row>
    <row r="16" spans="1:9" ht="10.7" customHeight="1">
      <c r="A16" s="645">
        <v>7</v>
      </c>
      <c r="B16" s="652"/>
      <c r="C16" s="637" t="s">
        <v>1781</v>
      </c>
      <c r="D16" s="637"/>
      <c r="E16" s="637"/>
      <c r="F16" s="637"/>
      <c r="G16" s="637"/>
      <c r="H16" s="1110"/>
      <c r="I16" s="1108">
        <v>7</v>
      </c>
    </row>
    <row r="17" spans="1:9" ht="10.7" customHeight="1">
      <c r="A17" s="645">
        <v>8</v>
      </c>
      <c r="B17" s="652"/>
      <c r="C17" s="637" t="s">
        <v>1782</v>
      </c>
      <c r="D17" s="637"/>
      <c r="E17" s="637"/>
      <c r="F17" s="637"/>
      <c r="G17" s="637"/>
      <c r="H17" s="1110">
        <v>5901</v>
      </c>
      <c r="I17" s="1108">
        <v>8</v>
      </c>
    </row>
    <row r="18" spans="1:9" ht="10.7" customHeight="1">
      <c r="A18" s="645">
        <v>9</v>
      </c>
      <c r="B18" s="652"/>
      <c r="C18" s="637" t="s">
        <v>1783</v>
      </c>
      <c r="D18" s="637"/>
      <c r="E18" s="637"/>
      <c r="F18" s="637"/>
      <c r="G18" s="637"/>
      <c r="H18" s="1110"/>
      <c r="I18" s="1108">
        <v>9</v>
      </c>
    </row>
    <row r="19" spans="1:9" ht="10.7" customHeight="1">
      <c r="A19" s="645">
        <v>10</v>
      </c>
      <c r="B19" s="652"/>
      <c r="C19" s="637" t="s">
        <v>1784</v>
      </c>
      <c r="D19" s="637"/>
      <c r="E19" s="637"/>
      <c r="F19" s="637"/>
      <c r="G19" s="637"/>
      <c r="H19" s="1110">
        <f>SUM(H13:H18)</f>
        <v>2503079</v>
      </c>
      <c r="I19" s="1108">
        <v>10</v>
      </c>
    </row>
    <row r="20" spans="1:9" ht="10.7" customHeight="1" thickBot="1">
      <c r="A20" s="645">
        <v>11</v>
      </c>
      <c r="B20" s="652"/>
      <c r="C20" s="637" t="s">
        <v>1785</v>
      </c>
      <c r="D20" s="637"/>
      <c r="E20" s="637"/>
      <c r="F20" s="637"/>
      <c r="G20" s="637"/>
      <c r="H20" s="1111">
        <f>SUM(H8,H19)</f>
        <v>3313858</v>
      </c>
      <c r="I20" s="1108">
        <v>11</v>
      </c>
    </row>
    <row r="21" spans="1:9" ht="9.9499999999999993" customHeight="1">
      <c r="A21" s="1112"/>
      <c r="B21" s="1113"/>
      <c r="C21" s="1113"/>
      <c r="D21" s="1113"/>
      <c r="E21" s="1113"/>
      <c r="F21" s="1113"/>
      <c r="G21" s="1113"/>
      <c r="H21" s="1113"/>
      <c r="I21" s="1114"/>
    </row>
    <row r="22" spans="1:9" ht="9.9499999999999993" customHeight="1">
      <c r="A22" s="1115"/>
      <c r="I22" s="1116"/>
    </row>
    <row r="23" spans="1:9" s="627" customFormat="1" ht="9.9499999999999993" customHeight="1">
      <c r="A23" s="1102" t="s">
        <v>1786</v>
      </c>
      <c r="B23" s="623" t="s">
        <v>1787</v>
      </c>
      <c r="I23" s="1103"/>
    </row>
    <row r="24" spans="1:9" ht="9.9499999999999993" customHeight="1">
      <c r="A24" s="1115"/>
      <c r="I24" s="1116"/>
    </row>
    <row r="25" spans="1:9" ht="9.9499999999999993" customHeight="1">
      <c r="A25" s="1115" t="s">
        <v>440</v>
      </c>
      <c r="B25" s="634" t="s">
        <v>1788</v>
      </c>
      <c r="I25" s="1116"/>
    </row>
    <row r="26" spans="1:9" ht="9.9499999999999993" customHeight="1">
      <c r="A26" s="1115"/>
      <c r="B26" s="634" t="s">
        <v>1789</v>
      </c>
      <c r="I26" s="1116"/>
    </row>
    <row r="27" spans="1:9" ht="9.9499999999999993" customHeight="1">
      <c r="A27" s="1115"/>
      <c r="B27" s="634" t="s">
        <v>1790</v>
      </c>
      <c r="I27" s="1116"/>
    </row>
    <row r="28" spans="1:9" ht="9.9499999999999993" customHeight="1">
      <c r="A28" s="1115" t="s">
        <v>446</v>
      </c>
      <c r="B28" s="634" t="s">
        <v>2112</v>
      </c>
      <c r="I28" s="1116"/>
    </row>
    <row r="29" spans="1:9" ht="9.9499999999999993" customHeight="1">
      <c r="A29" s="1115" t="s">
        <v>450</v>
      </c>
      <c r="B29" s="634" t="s">
        <v>2113</v>
      </c>
      <c r="I29" s="1116"/>
    </row>
    <row r="30" spans="1:9" ht="9.9499999999999993" customHeight="1">
      <c r="A30" s="1115"/>
      <c r="B30" s="634" t="s">
        <v>2114</v>
      </c>
      <c r="I30" s="1116"/>
    </row>
    <row r="31" spans="1:9" ht="9.9499999999999993" customHeight="1">
      <c r="A31" s="1115" t="s">
        <v>457</v>
      </c>
      <c r="B31" s="634" t="s">
        <v>2115</v>
      </c>
      <c r="I31" s="1116"/>
    </row>
    <row r="32" spans="1:9" ht="9.9499999999999993" customHeight="1">
      <c r="A32" s="1115"/>
      <c r="B32" s="634" t="s">
        <v>2116</v>
      </c>
      <c r="I32" s="1116"/>
    </row>
    <row r="33" spans="1:9" ht="9.9499999999999993" customHeight="1">
      <c r="A33" s="1115" t="s">
        <v>461</v>
      </c>
      <c r="B33" s="634" t="s">
        <v>2117</v>
      </c>
      <c r="I33" s="1116"/>
    </row>
    <row r="34" spans="1:9" ht="9.9499999999999993" customHeight="1">
      <c r="A34" s="1115"/>
      <c r="B34" s="634" t="s">
        <v>2118</v>
      </c>
      <c r="I34" s="1116"/>
    </row>
    <row r="35" spans="1:9" ht="9.9499999999999993" customHeight="1">
      <c r="A35" s="1115" t="s">
        <v>916</v>
      </c>
      <c r="B35" s="634" t="s">
        <v>2119</v>
      </c>
      <c r="I35" s="1116"/>
    </row>
    <row r="36" spans="1:9" ht="9.9499999999999993" customHeight="1">
      <c r="A36" s="1115"/>
      <c r="B36" s="634" t="s">
        <v>2120</v>
      </c>
      <c r="I36" s="1116"/>
    </row>
    <row r="37" spans="1:9" ht="9.9499999999999993" customHeight="1">
      <c r="A37" s="1115"/>
      <c r="I37" s="1116"/>
    </row>
    <row r="38" spans="1:9" ht="9.9499999999999993" customHeight="1">
      <c r="A38" s="1115"/>
      <c r="B38" s="637"/>
      <c r="C38" s="637"/>
      <c r="D38" s="1117"/>
      <c r="F38" s="637"/>
      <c r="H38" s="637"/>
      <c r="I38" s="1116"/>
    </row>
    <row r="39" spans="1:9" ht="10.7" customHeight="1">
      <c r="A39" s="667"/>
      <c r="B39" s="1105"/>
      <c r="C39" s="1105"/>
      <c r="D39" s="1118"/>
      <c r="E39" s="667"/>
      <c r="F39" s="1105" t="s">
        <v>2121</v>
      </c>
      <c r="G39" s="667"/>
      <c r="H39" s="1105"/>
      <c r="I39" s="667"/>
    </row>
    <row r="40" spans="1:9" ht="10.7" customHeight="1">
      <c r="A40" s="659" t="s">
        <v>328</v>
      </c>
      <c r="B40" s="1106" t="s">
        <v>2122</v>
      </c>
      <c r="C40" s="1106"/>
      <c r="D40" s="1106"/>
      <c r="E40" s="659" t="s">
        <v>2123</v>
      </c>
      <c r="F40" s="1118" t="s">
        <v>2124</v>
      </c>
      <c r="G40" s="659" t="s">
        <v>410</v>
      </c>
      <c r="H40" s="1118" t="s">
        <v>2125</v>
      </c>
      <c r="I40" s="659" t="s">
        <v>328</v>
      </c>
    </row>
    <row r="41" spans="1:9" ht="10.7" customHeight="1">
      <c r="A41" s="659" t="s">
        <v>333</v>
      </c>
      <c r="B41" s="1118"/>
      <c r="C41" s="1118"/>
      <c r="D41" s="1118"/>
      <c r="E41" s="659" t="s">
        <v>2126</v>
      </c>
      <c r="F41" s="1118" t="s">
        <v>753</v>
      </c>
      <c r="G41" s="659"/>
      <c r="H41" s="1118" t="s">
        <v>2126</v>
      </c>
      <c r="I41" s="659" t="s">
        <v>333</v>
      </c>
    </row>
    <row r="42" spans="1:9" ht="10.7" customHeight="1">
      <c r="A42" s="1119"/>
      <c r="B42" s="1120" t="s">
        <v>338</v>
      </c>
      <c r="C42" s="1120"/>
      <c r="D42" s="1121"/>
      <c r="E42" s="653" t="s">
        <v>339</v>
      </c>
      <c r="F42" s="1122" t="s">
        <v>340</v>
      </c>
      <c r="G42" s="653" t="s">
        <v>341</v>
      </c>
      <c r="H42" s="1122" t="s">
        <v>342</v>
      </c>
      <c r="I42" s="1119"/>
    </row>
    <row r="43" spans="1:9" ht="10.7" customHeight="1">
      <c r="A43" s="641"/>
      <c r="E43" s="649"/>
      <c r="F43" s="649"/>
      <c r="G43" s="649"/>
      <c r="H43" s="649"/>
      <c r="I43" s="649"/>
    </row>
    <row r="44" spans="1:9" ht="10.7" customHeight="1">
      <c r="A44" s="645">
        <v>1</v>
      </c>
      <c r="B44" s="637" t="s">
        <v>3042</v>
      </c>
      <c r="C44" s="637"/>
      <c r="D44" s="637"/>
      <c r="E44" s="657"/>
      <c r="F44" s="652"/>
      <c r="G44" s="652"/>
      <c r="H44" s="652"/>
      <c r="I44" s="645">
        <v>1</v>
      </c>
    </row>
    <row r="45" spans="1:9" ht="10.7" customHeight="1">
      <c r="A45" s="645">
        <v>2</v>
      </c>
      <c r="B45" s="637" t="s">
        <v>3043</v>
      </c>
      <c r="C45" s="637"/>
      <c r="D45" s="637"/>
      <c r="E45" s="1160"/>
      <c r="F45" s="1160"/>
      <c r="G45" s="1160"/>
      <c r="H45" s="1160"/>
      <c r="I45" s="645">
        <v>2</v>
      </c>
    </row>
    <row r="46" spans="1:9" ht="10.7" customHeight="1">
      <c r="A46" s="645">
        <v>3</v>
      </c>
      <c r="B46" s="1124" t="s">
        <v>3044</v>
      </c>
      <c r="C46" s="1125"/>
      <c r="D46" s="1126"/>
      <c r="E46" s="1127">
        <v>-196502</v>
      </c>
      <c r="F46" s="1127">
        <v>-41002</v>
      </c>
      <c r="G46" s="1161"/>
      <c r="H46" s="1127">
        <f>+E46+F46</f>
        <v>-237504</v>
      </c>
      <c r="I46" s="645">
        <v>3</v>
      </c>
    </row>
    <row r="47" spans="1:9" ht="10.7" customHeight="1">
      <c r="A47" s="931">
        <v>4</v>
      </c>
      <c r="B47" s="1128" t="s">
        <v>3045</v>
      </c>
      <c r="C47" s="637"/>
      <c r="D47" s="637"/>
      <c r="E47" s="1123">
        <v>-98215</v>
      </c>
      <c r="F47" s="1127">
        <v>6192</v>
      </c>
      <c r="G47" s="1123"/>
      <c r="H47" s="1127">
        <f t="shared" ref="H47:H48" si="0">+E47+F47</f>
        <v>-92023</v>
      </c>
      <c r="I47" s="931">
        <v>4</v>
      </c>
    </row>
    <row r="48" spans="1:9" ht="10.7" customHeight="1">
      <c r="A48" s="931">
        <v>5</v>
      </c>
      <c r="B48" s="1124" t="s">
        <v>3046</v>
      </c>
      <c r="C48" s="1125"/>
      <c r="D48" s="1126"/>
      <c r="E48" s="1127">
        <v>-171198</v>
      </c>
      <c r="F48" s="1127">
        <v>4509</v>
      </c>
      <c r="G48" s="1127"/>
      <c r="H48" s="1127">
        <f t="shared" si="0"/>
        <v>-166689</v>
      </c>
      <c r="I48" s="931">
        <v>5</v>
      </c>
    </row>
    <row r="49" spans="1:9" ht="10.7" customHeight="1">
      <c r="A49" s="931">
        <v>6</v>
      </c>
      <c r="B49" s="1124" t="s">
        <v>3047</v>
      </c>
      <c r="C49" s="1125"/>
      <c r="D49" s="1126"/>
      <c r="E49" s="1127">
        <v>-179164</v>
      </c>
      <c r="F49" s="1127">
        <v>-134169</v>
      </c>
      <c r="G49" s="1127">
        <v>113348</v>
      </c>
      <c r="H49" s="1127">
        <f>+E49+F49+G49</f>
        <v>-199985</v>
      </c>
      <c r="I49" s="931">
        <v>6</v>
      </c>
    </row>
    <row r="50" spans="1:9" ht="10.7" customHeight="1">
      <c r="A50" s="931">
        <v>7</v>
      </c>
      <c r="B50" s="1124" t="s">
        <v>3048</v>
      </c>
      <c r="C50" s="1125"/>
      <c r="D50" s="1126"/>
      <c r="E50" s="1127">
        <f>SUM(E46:E49)</f>
        <v>-645079</v>
      </c>
      <c r="F50" s="1127">
        <f t="shared" ref="F50:H50" si="1">SUM(F46:F49)</f>
        <v>-164470</v>
      </c>
      <c r="G50" s="1127">
        <f t="shared" si="1"/>
        <v>113348</v>
      </c>
      <c r="H50" s="1127">
        <f t="shared" si="1"/>
        <v>-696201</v>
      </c>
      <c r="I50" s="931">
        <v>7</v>
      </c>
    </row>
    <row r="51" spans="1:9" ht="10.7" customHeight="1">
      <c r="A51" s="645">
        <v>8</v>
      </c>
      <c r="B51" s="1129" t="s">
        <v>3049</v>
      </c>
      <c r="C51" s="1130"/>
      <c r="D51" s="1131"/>
      <c r="E51" s="1127"/>
      <c r="F51" s="1127"/>
      <c r="G51" s="1127"/>
      <c r="H51" s="1127"/>
      <c r="I51" s="931">
        <v>8</v>
      </c>
    </row>
    <row r="52" spans="1:9" ht="10.7" customHeight="1">
      <c r="A52" s="1132">
        <v>9</v>
      </c>
      <c r="B52" s="1133" t="s">
        <v>3050</v>
      </c>
      <c r="C52" s="1125"/>
      <c r="D52" s="1126"/>
      <c r="E52" s="1127">
        <v>14980923</v>
      </c>
      <c r="F52" s="1127">
        <v>350652</v>
      </c>
      <c r="G52" s="1127">
        <v>28889</v>
      </c>
      <c r="H52" s="1127">
        <f>+E52+F52+G52</f>
        <v>15360464</v>
      </c>
      <c r="I52" s="931">
        <v>9</v>
      </c>
    </row>
    <row r="53" spans="1:9" s="465" customFormat="1" ht="10.7" customHeight="1">
      <c r="A53" s="520">
        <v>10</v>
      </c>
      <c r="B53" s="1133" t="s">
        <v>3051</v>
      </c>
      <c r="C53" s="1125"/>
      <c r="D53" s="1126"/>
      <c r="E53" s="1127">
        <v>199347</v>
      </c>
      <c r="F53" s="1127">
        <v>41879</v>
      </c>
      <c r="G53" s="1127"/>
      <c r="H53" s="1127">
        <f t="shared" ref="H53:H54" si="2">+E53+F53</f>
        <v>241226</v>
      </c>
      <c r="I53" s="931">
        <v>10</v>
      </c>
    </row>
    <row r="54" spans="1:9" ht="10.7" customHeight="1">
      <c r="A54" s="645">
        <v>11</v>
      </c>
      <c r="B54" s="1133" t="s">
        <v>3047</v>
      </c>
      <c r="C54" s="1125"/>
      <c r="D54" s="1126"/>
      <c r="E54" s="1127">
        <v>675696</v>
      </c>
      <c r="F54" s="1127">
        <v>122860</v>
      </c>
      <c r="G54" s="1127"/>
      <c r="H54" s="1127">
        <f t="shared" si="2"/>
        <v>798556</v>
      </c>
      <c r="I54" s="931">
        <v>11</v>
      </c>
    </row>
    <row r="55" spans="1:9" ht="10.7" customHeight="1">
      <c r="A55" s="1132">
        <v>12</v>
      </c>
      <c r="B55" s="1124" t="s">
        <v>3052</v>
      </c>
      <c r="C55" s="1125"/>
      <c r="D55" s="1126"/>
      <c r="E55" s="1127">
        <f>SUM(E52:E54)</f>
        <v>15855966</v>
      </c>
      <c r="F55" s="1127">
        <f t="shared" ref="F55:G55" si="3">SUM(F52:F54)</f>
        <v>515391</v>
      </c>
      <c r="G55" s="1127">
        <f t="shared" si="3"/>
        <v>28889</v>
      </c>
      <c r="H55" s="1127">
        <f>SUM(H52:H54)</f>
        <v>16400246</v>
      </c>
      <c r="I55" s="931">
        <v>12</v>
      </c>
    </row>
    <row r="56" spans="1:9" ht="10.7" customHeight="1">
      <c r="A56" s="645">
        <v>13</v>
      </c>
      <c r="B56" s="1133"/>
      <c r="C56" s="1125"/>
      <c r="D56" s="1126"/>
      <c r="E56" s="1127"/>
      <c r="F56" s="1127"/>
      <c r="G56" s="1127"/>
      <c r="H56" s="1127"/>
      <c r="I56" s="931">
        <v>13</v>
      </c>
    </row>
    <row r="57" spans="1:9" ht="10.7" customHeight="1">
      <c r="A57" s="1132">
        <v>14</v>
      </c>
      <c r="B57" s="1124"/>
      <c r="C57" s="1125"/>
      <c r="D57" s="1126"/>
      <c r="E57" s="1127"/>
      <c r="F57" s="1127"/>
      <c r="G57" s="1127"/>
      <c r="H57" s="1127"/>
      <c r="I57" s="931">
        <v>14</v>
      </c>
    </row>
    <row r="58" spans="1:9" ht="10.7" customHeight="1">
      <c r="A58" s="1132">
        <v>15</v>
      </c>
      <c r="B58" s="1124"/>
      <c r="C58" s="1125"/>
      <c r="D58" s="1126"/>
      <c r="E58" s="1127"/>
      <c r="F58" s="1127"/>
      <c r="G58" s="1127"/>
      <c r="H58" s="1127"/>
      <c r="I58" s="931">
        <v>15</v>
      </c>
    </row>
    <row r="59" spans="1:9" ht="10.7" customHeight="1">
      <c r="A59" s="645">
        <v>16</v>
      </c>
      <c r="B59" s="1133"/>
      <c r="C59" s="1125"/>
      <c r="D59" s="1126"/>
      <c r="E59" s="1127"/>
      <c r="F59" s="1127"/>
      <c r="G59" s="1127"/>
      <c r="H59" s="1127"/>
      <c r="I59" s="931">
        <v>16</v>
      </c>
    </row>
    <row r="60" spans="1:9" ht="10.7" customHeight="1">
      <c r="A60" s="645">
        <v>17</v>
      </c>
      <c r="B60" s="1133"/>
      <c r="C60" s="1125"/>
      <c r="D60" s="1126"/>
      <c r="E60" s="1127"/>
      <c r="F60" s="1127"/>
      <c r="G60" s="1127"/>
      <c r="H60" s="1127"/>
      <c r="I60" s="931">
        <v>17</v>
      </c>
    </row>
    <row r="61" spans="1:9" ht="10.7" customHeight="1">
      <c r="A61" s="645">
        <v>18</v>
      </c>
      <c r="B61" s="637"/>
      <c r="C61" s="637"/>
      <c r="D61" s="637"/>
      <c r="E61" s="1123"/>
      <c r="F61" s="1127"/>
      <c r="G61" s="1134"/>
      <c r="H61" s="1127"/>
      <c r="I61" s="931">
        <v>18</v>
      </c>
    </row>
    <row r="62" spans="1:9" ht="10.7" customHeight="1">
      <c r="A62" s="645">
        <v>19</v>
      </c>
      <c r="B62" s="1128"/>
      <c r="C62" s="637" t="s">
        <v>2127</v>
      </c>
      <c r="D62" s="637"/>
      <c r="E62" s="1123">
        <f>SUM(E50,E55)</f>
        <v>15210887</v>
      </c>
      <c r="F62" s="1134">
        <f t="shared" ref="F62:H62" si="4">SUM(F50,F55)</f>
        <v>350921</v>
      </c>
      <c r="G62" s="1134">
        <f t="shared" si="4"/>
        <v>142237</v>
      </c>
      <c r="H62" s="1134">
        <f t="shared" si="4"/>
        <v>15704045</v>
      </c>
      <c r="I62" s="931">
        <v>19</v>
      </c>
    </row>
    <row r="63" spans="1:9" ht="92.25" customHeight="1">
      <c r="A63" s="647"/>
      <c r="I63" s="635"/>
    </row>
    <row r="64" spans="1:9" s="623" customFormat="1" ht="11.25">
      <c r="A64" s="2239" t="s">
        <v>1409</v>
      </c>
      <c r="B64" s="2236"/>
      <c r="C64" s="2236"/>
      <c r="D64" s="2236"/>
      <c r="E64" s="2236"/>
      <c r="F64" s="2236"/>
      <c r="G64" s="2236"/>
      <c r="H64" s="2236"/>
      <c r="I64" s="2240"/>
    </row>
    <row r="65" spans="1:10" s="623" customFormat="1" ht="11.25">
      <c r="A65" s="2235">
        <v>56</v>
      </c>
      <c r="B65" s="2241"/>
      <c r="C65" s="2236"/>
      <c r="D65" s="2236"/>
      <c r="E65" s="2236"/>
      <c r="F65" s="2242"/>
      <c r="G65" s="2236"/>
      <c r="H65" s="2243"/>
      <c r="I65" s="2238" t="s">
        <v>3258</v>
      </c>
    </row>
    <row r="66" spans="1:10" s="627" customFormat="1" ht="11.25">
      <c r="A66" s="2233" t="s">
        <v>1769</v>
      </c>
      <c r="B66" s="2231"/>
      <c r="C66" s="2231"/>
      <c r="D66" s="2231"/>
      <c r="E66" s="2231"/>
      <c r="F66" s="2231"/>
      <c r="G66" s="2231"/>
      <c r="H66" s="2231"/>
      <c r="I66" s="2234"/>
    </row>
    <row r="67" spans="1:10" s="627" customFormat="1" ht="11.25">
      <c r="A67" s="628" t="s">
        <v>351</v>
      </c>
      <c r="B67" s="629"/>
      <c r="C67" s="629"/>
      <c r="D67" s="629"/>
      <c r="E67" s="629"/>
      <c r="F67" s="629"/>
      <c r="G67" s="629"/>
      <c r="H67" s="629"/>
      <c r="I67" s="632"/>
    </row>
    <row r="68" spans="1:10">
      <c r="A68" s="1135"/>
      <c r="B68" s="1106"/>
      <c r="C68" s="1106"/>
      <c r="D68" s="1106"/>
      <c r="E68" s="1106"/>
      <c r="F68" s="1106"/>
      <c r="G68" s="1106"/>
      <c r="H68" s="1106"/>
      <c r="I68" s="1136"/>
    </row>
    <row r="69" spans="1:10">
      <c r="A69" s="647"/>
      <c r="B69" s="634" t="s">
        <v>2128</v>
      </c>
      <c r="I69" s="635"/>
    </row>
    <row r="70" spans="1:10">
      <c r="A70" s="647"/>
      <c r="I70" s="635"/>
    </row>
    <row r="71" spans="1:10" ht="10.7" customHeight="1">
      <c r="A71" s="1137" t="s">
        <v>440</v>
      </c>
      <c r="B71" s="1138" t="s">
        <v>2129</v>
      </c>
      <c r="C71" s="1139"/>
      <c r="D71" s="1139"/>
      <c r="E71" s="1139"/>
      <c r="F71" s="1139"/>
      <c r="G71" s="1139"/>
      <c r="H71" s="1140"/>
      <c r="I71" s="1141"/>
    </row>
    <row r="72" spans="1:10" ht="10.7" customHeight="1">
      <c r="A72" s="1142"/>
      <c r="B72" s="1122" t="s">
        <v>2130</v>
      </c>
      <c r="C72" s="1120"/>
      <c r="D72" s="1120"/>
      <c r="E72" s="1120"/>
      <c r="F72" s="1120"/>
      <c r="G72" s="1120"/>
      <c r="H72" s="1143"/>
      <c r="I72" s="2579"/>
    </row>
    <row r="73" spans="1:10" ht="10.7" customHeight="1">
      <c r="A73" s="1144"/>
      <c r="B73" s="1138" t="s">
        <v>2131</v>
      </c>
      <c r="C73" s="1106"/>
      <c r="D73" s="1106"/>
      <c r="E73" s="1106"/>
      <c r="F73" s="1106"/>
      <c r="G73" s="1106"/>
      <c r="H73" s="1145"/>
      <c r="I73" s="2580"/>
    </row>
    <row r="74" spans="1:10" ht="10.7" customHeight="1">
      <c r="A74" s="1142"/>
      <c r="B74" s="1147" t="s">
        <v>2132</v>
      </c>
      <c r="C74" s="1120"/>
      <c r="D74" s="1120"/>
      <c r="E74" s="1120"/>
      <c r="F74" s="1120"/>
      <c r="G74" s="1120"/>
      <c r="H74" s="1148"/>
      <c r="I74" s="2579"/>
      <c r="J74" s="634" t="s">
        <v>605</v>
      </c>
    </row>
    <row r="75" spans="1:10" ht="10.7" customHeight="1">
      <c r="A75" s="647"/>
      <c r="B75" s="634" t="s">
        <v>2133</v>
      </c>
      <c r="H75" s="648"/>
      <c r="I75" s="2580"/>
    </row>
    <row r="76" spans="1:10" ht="10.7" customHeight="1">
      <c r="A76" s="1142"/>
      <c r="B76" s="637" t="s">
        <v>2134</v>
      </c>
      <c r="C76" s="1120"/>
      <c r="D76" s="1120"/>
      <c r="E76" s="1120"/>
      <c r="F76" s="1120"/>
      <c r="G76" s="1120"/>
      <c r="H76" s="1148"/>
      <c r="I76" s="2579"/>
    </row>
    <row r="77" spans="1:10" ht="10.7" customHeight="1">
      <c r="A77" s="1142"/>
      <c r="B77" s="1149" t="s">
        <v>2135</v>
      </c>
      <c r="C77" s="1120"/>
      <c r="D77" s="1120"/>
      <c r="E77" s="1120"/>
      <c r="F77" s="1120"/>
      <c r="G77" s="1120"/>
      <c r="H77" s="1148"/>
      <c r="I77" s="2579"/>
    </row>
    <row r="78" spans="1:10" ht="10.7" customHeight="1">
      <c r="A78" s="1142"/>
      <c r="B78" s="1149" t="s">
        <v>813</v>
      </c>
      <c r="C78" s="1120"/>
      <c r="D78" s="1120"/>
      <c r="E78" s="1120"/>
      <c r="F78" s="1120"/>
      <c r="G78" s="1120"/>
      <c r="H78" s="1148"/>
      <c r="I78" s="2579"/>
    </row>
    <row r="79" spans="1:10" ht="10.7" customHeight="1">
      <c r="A79" s="1142"/>
      <c r="B79" s="1149" t="s">
        <v>814</v>
      </c>
      <c r="C79" s="1120"/>
      <c r="D79" s="1120"/>
      <c r="E79" s="1120"/>
      <c r="F79" s="1120"/>
      <c r="G79" s="1120"/>
      <c r="H79" s="1148"/>
      <c r="I79" s="2579"/>
    </row>
    <row r="80" spans="1:10" ht="10.7" customHeight="1">
      <c r="A80" s="1135" t="s">
        <v>446</v>
      </c>
      <c r="B80" s="1113" t="s">
        <v>815</v>
      </c>
      <c r="C80" s="1106"/>
      <c r="D80" s="1106"/>
      <c r="E80" s="1106"/>
      <c r="F80" s="1106"/>
      <c r="G80" s="1106"/>
      <c r="H80" s="1145"/>
      <c r="I80" s="2580"/>
    </row>
    <row r="81" spans="1:9" ht="10.7" customHeight="1">
      <c r="A81" s="1150" t="s">
        <v>816</v>
      </c>
      <c r="C81" s="1120"/>
      <c r="D81" s="1120"/>
      <c r="E81" s="1120"/>
      <c r="F81" s="1120"/>
      <c r="G81" s="1120"/>
      <c r="H81" s="1148"/>
      <c r="I81" s="2579"/>
    </row>
    <row r="82" spans="1:9">
      <c r="A82" s="1151"/>
      <c r="B82" s="1113"/>
      <c r="C82" s="1113"/>
      <c r="D82" s="1113"/>
      <c r="E82" s="1113"/>
      <c r="F82" s="1113"/>
      <c r="G82" s="1113"/>
      <c r="H82" s="1113"/>
      <c r="I82" s="1152"/>
    </row>
    <row r="83" spans="1:9">
      <c r="A83" s="647"/>
      <c r="I83" s="635"/>
    </row>
    <row r="84" spans="1:9">
      <c r="A84" s="647"/>
      <c r="B84" s="634" t="s">
        <v>3053</v>
      </c>
      <c r="I84" s="635"/>
    </row>
    <row r="85" spans="1:9">
      <c r="A85" s="647"/>
      <c r="I85" s="635"/>
    </row>
    <row r="86" spans="1:9" ht="10.7" customHeight="1">
      <c r="A86" s="647"/>
      <c r="B86" s="634" t="s">
        <v>3054</v>
      </c>
      <c r="I86" s="635"/>
    </row>
    <row r="87" spans="1:9" ht="10.7" customHeight="1">
      <c r="A87" s="647"/>
      <c r="B87" s="634" t="s">
        <v>3055</v>
      </c>
      <c r="I87" s="635"/>
    </row>
    <row r="88" spans="1:9">
      <c r="A88" s="647"/>
      <c r="I88" s="635"/>
    </row>
    <row r="89" spans="1:9">
      <c r="A89" s="647"/>
      <c r="B89" s="1153"/>
      <c r="E89" s="1154"/>
      <c r="I89" s="635"/>
    </row>
    <row r="90" spans="1:9" ht="10.7" customHeight="1">
      <c r="A90" s="647"/>
      <c r="B90" s="634" t="s">
        <v>3056</v>
      </c>
      <c r="E90" s="1154">
        <v>110709.06964999995</v>
      </c>
      <c r="I90" s="635"/>
    </row>
    <row r="91" spans="1:9" ht="10.7" customHeight="1">
      <c r="A91" s="647"/>
      <c r="B91" s="634" t="s">
        <v>3057</v>
      </c>
      <c r="E91" s="829">
        <v>-187.21235999999993</v>
      </c>
      <c r="I91" s="635"/>
    </row>
    <row r="92" spans="1:9" ht="10.7" customHeight="1">
      <c r="A92" s="647"/>
      <c r="B92" s="634" t="s">
        <v>3259</v>
      </c>
      <c r="E92" s="829">
        <v>2825.8641400000001</v>
      </c>
      <c r="I92" s="635"/>
    </row>
    <row r="93" spans="1:9" ht="10.7" customHeight="1" thickBot="1">
      <c r="A93" s="647"/>
      <c r="B93" s="634" t="s">
        <v>3058</v>
      </c>
      <c r="E93" s="1155">
        <f>SUM(E90:E92)</f>
        <v>113347.72142999995</v>
      </c>
      <c r="I93" s="635"/>
    </row>
    <row r="94" spans="1:9" ht="9.75" thickTop="1">
      <c r="A94" s="647"/>
      <c r="E94" s="829"/>
      <c r="I94" s="635"/>
    </row>
    <row r="95" spans="1:9">
      <c r="A95" s="647"/>
      <c r="B95" s="634" t="s">
        <v>3260</v>
      </c>
      <c r="E95" s="829">
        <v>28889.280999999999</v>
      </c>
      <c r="I95" s="635"/>
    </row>
    <row r="96" spans="1:9">
      <c r="A96" s="647"/>
      <c r="B96" s="1157"/>
      <c r="C96" s="1157"/>
      <c r="D96" s="1157"/>
      <c r="E96" s="1157"/>
      <c r="F96" s="1157"/>
      <c r="G96" s="1157"/>
      <c r="I96" s="635"/>
    </row>
    <row r="97" spans="1:9">
      <c r="A97" s="647"/>
      <c r="B97" s="1157"/>
      <c r="C97" s="1157"/>
      <c r="D97" s="1157"/>
      <c r="E97" s="1157"/>
      <c r="F97" s="1157"/>
      <c r="G97" s="1157"/>
      <c r="I97" s="635"/>
    </row>
    <row r="98" spans="1:9">
      <c r="A98" s="647"/>
      <c r="B98" s="1157"/>
      <c r="C98" s="1157"/>
      <c r="D98" s="1157"/>
      <c r="E98" s="1157"/>
      <c r="F98" s="1157"/>
      <c r="G98" s="1157"/>
      <c r="I98" s="635"/>
    </row>
    <row r="99" spans="1:9">
      <c r="A99" s="647"/>
      <c r="B99" s="1157"/>
      <c r="C99" s="1157"/>
      <c r="D99" s="1157"/>
      <c r="E99" s="1157"/>
      <c r="F99" s="1157"/>
      <c r="G99" s="1157"/>
      <c r="I99" s="635"/>
    </row>
    <row r="100" spans="1:9">
      <c r="A100" s="647"/>
      <c r="B100" s="1153"/>
      <c r="E100" s="1154"/>
      <c r="I100" s="635"/>
    </row>
    <row r="101" spans="1:9">
      <c r="A101" s="647"/>
      <c r="E101" s="829"/>
      <c r="I101" s="635"/>
    </row>
    <row r="102" spans="1:9">
      <c r="A102" s="647"/>
      <c r="E102" s="829"/>
      <c r="I102" s="635"/>
    </row>
    <row r="103" spans="1:9">
      <c r="A103" s="647"/>
      <c r="E103" s="829"/>
      <c r="I103" s="635"/>
    </row>
    <row r="104" spans="1:9">
      <c r="A104" s="647"/>
      <c r="E104" s="1156"/>
      <c r="I104" s="635"/>
    </row>
    <row r="105" spans="1:9">
      <c r="A105" s="647"/>
      <c r="E105" s="1158"/>
      <c r="I105" s="635"/>
    </row>
    <row r="106" spans="1:9">
      <c r="A106" s="647"/>
      <c r="I106" s="635"/>
    </row>
    <row r="107" spans="1:9">
      <c r="A107" s="647"/>
      <c r="I107" s="635"/>
    </row>
    <row r="108" spans="1:9">
      <c r="A108" s="647"/>
      <c r="I108" s="635"/>
    </row>
    <row r="109" spans="1:9">
      <c r="A109" s="647"/>
      <c r="I109" s="635"/>
    </row>
    <row r="110" spans="1:9">
      <c r="A110" s="647"/>
      <c r="I110" s="635"/>
    </row>
    <row r="111" spans="1:9">
      <c r="A111" s="647"/>
      <c r="I111" s="635"/>
    </row>
    <row r="112" spans="1:9">
      <c r="A112" s="647"/>
      <c r="I112" s="635"/>
    </row>
    <row r="113" spans="1:9">
      <c r="A113" s="647"/>
      <c r="I113" s="635"/>
    </row>
    <row r="114" spans="1:9">
      <c r="A114" s="647"/>
      <c r="I114" s="635"/>
    </row>
    <row r="115" spans="1:9">
      <c r="A115" s="647"/>
      <c r="I115" s="635"/>
    </row>
    <row r="116" spans="1:9">
      <c r="A116" s="647"/>
      <c r="I116" s="635"/>
    </row>
    <row r="117" spans="1:9">
      <c r="A117" s="647"/>
      <c r="I117" s="635"/>
    </row>
    <row r="118" spans="1:9">
      <c r="A118" s="647"/>
      <c r="I118" s="635"/>
    </row>
    <row r="119" spans="1:9">
      <c r="A119" s="647"/>
      <c r="I119" s="635"/>
    </row>
    <row r="120" spans="1:9">
      <c r="A120" s="647"/>
      <c r="I120" s="635"/>
    </row>
    <row r="121" spans="1:9">
      <c r="A121" s="647"/>
      <c r="I121" s="635"/>
    </row>
    <row r="122" spans="1:9">
      <c r="A122" s="647"/>
      <c r="I122" s="635"/>
    </row>
    <row r="123" spans="1:9">
      <c r="A123" s="647"/>
      <c r="I123" s="635"/>
    </row>
    <row r="124" spans="1:9">
      <c r="A124" s="647"/>
      <c r="I124" s="635"/>
    </row>
    <row r="125" spans="1:9">
      <c r="A125" s="647"/>
      <c r="I125" s="635"/>
    </row>
    <row r="126" spans="1:9">
      <c r="A126" s="647"/>
      <c r="I126" s="635"/>
    </row>
    <row r="127" spans="1:9">
      <c r="A127" s="647"/>
      <c r="I127" s="635"/>
    </row>
    <row r="128" spans="1:9">
      <c r="A128" s="647"/>
      <c r="I128" s="635"/>
    </row>
    <row r="129" spans="1:9">
      <c r="A129" s="647"/>
      <c r="I129" s="635"/>
    </row>
    <row r="130" spans="1:9" ht="123.75" customHeight="1">
      <c r="A130" s="647"/>
      <c r="I130" s="635"/>
    </row>
    <row r="131" spans="1:9" s="623" customFormat="1" ht="11.25">
      <c r="A131" s="2239"/>
      <c r="B131" s="2236"/>
      <c r="C131" s="2236"/>
      <c r="D131" s="2236"/>
      <c r="E131" s="2236"/>
      <c r="F131" s="2236"/>
      <c r="G131" s="2236"/>
      <c r="H131" s="2236"/>
      <c r="I131" s="2240" t="s">
        <v>45</v>
      </c>
    </row>
  </sheetData>
  <printOptions horizontalCentered="1" verticalCentered="1"/>
  <pageMargins left="0.7" right="0.7" top="0.75" bottom="0.75" header="0.3" footer="0.3"/>
  <pageSetup scale="99" orientation="portrait" r:id="rId1"/>
  <headerFooter alignWithMargins="0"/>
  <rowBreaks count="1" manualBreakCount="1">
    <brk id="64" max="7" man="1"/>
  </rowBreaks>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dimension ref="A1:F130"/>
  <sheetViews>
    <sheetView showGridLines="0" view="pageBreakPreview" topLeftCell="A102" zoomScaleNormal="100" zoomScaleSheetLayoutView="100" workbookViewId="0">
      <selection activeCell="L101" sqref="L101"/>
    </sheetView>
  </sheetViews>
  <sheetFormatPr defaultColWidth="10.33203125" defaultRowHeight="9" zeroHeight="1"/>
  <cols>
    <col min="1" max="1" width="5" style="634" customWidth="1"/>
    <col min="2" max="2" width="35.6640625" style="634" customWidth="1"/>
    <col min="3" max="5" width="22.6640625" style="634" customWidth="1"/>
    <col min="6" max="6" width="6" style="634" customWidth="1"/>
    <col min="7" max="7" width="3.6640625" style="634" customWidth="1"/>
    <col min="8" max="16384" width="10.33203125" style="634"/>
  </cols>
  <sheetData>
    <row r="1" spans="1:6" s="623" customFormat="1" ht="11.25">
      <c r="A1" s="2244" t="s">
        <v>3253</v>
      </c>
      <c r="B1" s="2245"/>
      <c r="C1" s="2236"/>
      <c r="D1" s="2242"/>
      <c r="E1" s="2242"/>
      <c r="F1" s="2238">
        <v>57</v>
      </c>
    </row>
    <row r="2" spans="1:6" s="627" customFormat="1" ht="11.25">
      <c r="A2" s="2919" t="s">
        <v>3059</v>
      </c>
      <c r="B2" s="2920"/>
      <c r="C2" s="2920"/>
      <c r="D2" s="2920"/>
      <c r="E2" s="2920"/>
      <c r="F2" s="2921"/>
    </row>
    <row r="3" spans="1:6" s="627" customFormat="1" ht="11.25">
      <c r="A3" s="2922" t="s">
        <v>351</v>
      </c>
      <c r="B3" s="2923"/>
      <c r="C3" s="2923"/>
      <c r="D3" s="2923"/>
      <c r="E3" s="2923"/>
      <c r="F3" s="2924"/>
    </row>
    <row r="4" spans="1:6">
      <c r="A4" s="647"/>
      <c r="D4" s="1118"/>
      <c r="E4" s="1118"/>
      <c r="F4" s="1146"/>
    </row>
    <row r="5" spans="1:6">
      <c r="A5" s="633" t="s">
        <v>440</v>
      </c>
      <c r="B5" s="634" t="s">
        <v>817</v>
      </c>
      <c r="F5" s="635"/>
    </row>
    <row r="6" spans="1:6">
      <c r="A6" s="647" t="s">
        <v>818</v>
      </c>
      <c r="F6" s="635"/>
    </row>
    <row r="7" spans="1:6">
      <c r="A7" s="647" t="s">
        <v>1840</v>
      </c>
      <c r="F7" s="635"/>
    </row>
    <row r="8" spans="1:6">
      <c r="A8" s="647" t="s">
        <v>1841</v>
      </c>
      <c r="F8" s="635"/>
    </row>
    <row r="9" spans="1:6">
      <c r="A9" s="636"/>
      <c r="B9" s="637"/>
      <c r="C9" s="637"/>
      <c r="D9" s="637"/>
      <c r="E9" s="637"/>
      <c r="F9" s="638"/>
    </row>
    <row r="10" spans="1:6" ht="10.7" customHeight="1">
      <c r="A10" s="1162" t="s">
        <v>328</v>
      </c>
      <c r="B10" s="1104" t="s">
        <v>1842</v>
      </c>
      <c r="C10" s="1104" t="s">
        <v>890</v>
      </c>
      <c r="D10" s="1104" t="s">
        <v>1843</v>
      </c>
      <c r="E10" s="1104" t="s">
        <v>1844</v>
      </c>
      <c r="F10" s="1163" t="s">
        <v>328</v>
      </c>
    </row>
    <row r="11" spans="1:6" ht="10.7" customHeight="1">
      <c r="A11" s="643" t="s">
        <v>333</v>
      </c>
      <c r="B11" s="641" t="s">
        <v>1845</v>
      </c>
      <c r="C11" s="641"/>
      <c r="D11" s="641" t="s">
        <v>1846</v>
      </c>
      <c r="E11" s="641" t="s">
        <v>1846</v>
      </c>
      <c r="F11" s="642" t="s">
        <v>333</v>
      </c>
    </row>
    <row r="12" spans="1:6" ht="10.7" customHeight="1">
      <c r="A12" s="644"/>
      <c r="B12" s="645" t="s">
        <v>338</v>
      </c>
      <c r="C12" s="645" t="s">
        <v>339</v>
      </c>
      <c r="D12" s="645" t="s">
        <v>340</v>
      </c>
      <c r="E12" s="645" t="s">
        <v>341</v>
      </c>
      <c r="F12" s="1164"/>
    </row>
    <row r="13" spans="1:6" ht="10.7" customHeight="1">
      <c r="A13" s="1165">
        <v>1</v>
      </c>
      <c r="B13" s="2593" t="s">
        <v>3060</v>
      </c>
      <c r="C13" s="2599"/>
      <c r="D13" s="2596">
        <v>190000</v>
      </c>
      <c r="E13" s="1166" t="s">
        <v>3061</v>
      </c>
      <c r="F13" s="1167">
        <v>1</v>
      </c>
    </row>
    <row r="14" spans="1:6" ht="10.7" customHeight="1">
      <c r="A14" s="1165">
        <v>2</v>
      </c>
      <c r="B14" s="2593" t="s">
        <v>2824</v>
      </c>
      <c r="C14" s="2599"/>
      <c r="D14" s="2597"/>
      <c r="E14" s="1166"/>
      <c r="F14" s="1167">
        <v>2</v>
      </c>
    </row>
    <row r="15" spans="1:6" ht="10.7" customHeight="1">
      <c r="A15" s="1165">
        <v>3</v>
      </c>
      <c r="B15" s="2594"/>
      <c r="C15" s="2600"/>
      <c r="D15" s="2596"/>
      <c r="E15" s="1166"/>
      <c r="F15" s="1167">
        <v>3</v>
      </c>
    </row>
    <row r="16" spans="1:6" ht="10.7" customHeight="1">
      <c r="A16" s="1165">
        <v>4</v>
      </c>
      <c r="B16" s="2595" t="s">
        <v>3064</v>
      </c>
      <c r="C16" s="2601" t="s">
        <v>3065</v>
      </c>
      <c r="D16" s="2598" t="s">
        <v>717</v>
      </c>
      <c r="E16" s="1169" t="s">
        <v>3063</v>
      </c>
      <c r="F16" s="1167">
        <v>4</v>
      </c>
    </row>
    <row r="17" spans="1:6" ht="10.7" customHeight="1">
      <c r="A17" s="1165">
        <v>5</v>
      </c>
      <c r="B17" s="2595"/>
      <c r="C17" s="2601"/>
      <c r="D17" s="2598"/>
      <c r="E17" s="1169"/>
      <c r="F17" s="1167">
        <v>5</v>
      </c>
    </row>
    <row r="18" spans="1:6" ht="10.7" customHeight="1">
      <c r="A18" s="1165">
        <v>6</v>
      </c>
      <c r="B18" s="2595" t="s">
        <v>3067</v>
      </c>
      <c r="C18" s="2601" t="s">
        <v>3062</v>
      </c>
      <c r="D18" s="2598">
        <v>61253</v>
      </c>
      <c r="E18" s="1169" t="s">
        <v>3066</v>
      </c>
      <c r="F18" s="1167">
        <v>6</v>
      </c>
    </row>
    <row r="19" spans="1:6" ht="10.7" customHeight="1">
      <c r="A19" s="1165">
        <v>7</v>
      </c>
      <c r="B19" s="2595" t="s">
        <v>3068</v>
      </c>
      <c r="C19" s="2601"/>
      <c r="D19" s="2597"/>
      <c r="E19" s="1169"/>
      <c r="F19" s="1167">
        <v>7</v>
      </c>
    </row>
    <row r="20" spans="1:6" ht="10.7" customHeight="1">
      <c r="A20" s="1165">
        <v>8</v>
      </c>
      <c r="B20" s="2595" t="s">
        <v>3069</v>
      </c>
      <c r="C20" s="2601"/>
      <c r="D20" s="2597"/>
      <c r="E20" s="1169"/>
      <c r="F20" s="1167">
        <v>8</v>
      </c>
    </row>
    <row r="21" spans="1:6" ht="10.7" customHeight="1">
      <c r="A21" s="1165">
        <v>9</v>
      </c>
      <c r="B21" s="2595" t="s">
        <v>3070</v>
      </c>
      <c r="C21" s="2601"/>
      <c r="D21" s="2597"/>
      <c r="E21" s="1169"/>
      <c r="F21" s="1167">
        <v>9</v>
      </c>
    </row>
    <row r="22" spans="1:6" ht="10.7" customHeight="1">
      <c r="A22" s="1165">
        <v>10</v>
      </c>
      <c r="B22" s="2595" t="s">
        <v>3071</v>
      </c>
      <c r="C22" s="2601"/>
      <c r="D22" s="2601"/>
      <c r="E22" s="1273"/>
      <c r="F22" s="1167">
        <v>10</v>
      </c>
    </row>
    <row r="23" spans="1:6" ht="10.7" customHeight="1">
      <c r="A23" s="1165">
        <v>11</v>
      </c>
      <c r="B23" s="2595" t="s">
        <v>3072</v>
      </c>
      <c r="C23" s="2601"/>
      <c r="D23" s="2605"/>
      <c r="E23" s="1273"/>
      <c r="F23" s="1167">
        <v>11</v>
      </c>
    </row>
    <row r="24" spans="1:6" ht="10.7" customHeight="1">
      <c r="A24" s="1165">
        <v>12</v>
      </c>
      <c r="B24" s="2595"/>
      <c r="C24" s="2602"/>
      <c r="D24" s="2601"/>
      <c r="E24" s="1273"/>
      <c r="F24" s="1167">
        <v>12</v>
      </c>
    </row>
    <row r="25" spans="1:6" ht="10.7" customHeight="1">
      <c r="A25" s="1165">
        <v>13</v>
      </c>
      <c r="B25" s="2595"/>
      <c r="C25" s="2601"/>
      <c r="D25" s="2601"/>
      <c r="E25" s="1273"/>
      <c r="F25" s="1167">
        <v>13</v>
      </c>
    </row>
    <row r="26" spans="1:6" ht="10.7" customHeight="1">
      <c r="A26" s="1165">
        <v>14</v>
      </c>
      <c r="B26" s="1170"/>
      <c r="C26" s="2603"/>
      <c r="D26" s="2603"/>
      <c r="E26" s="1131"/>
      <c r="F26" s="1167">
        <v>14</v>
      </c>
    </row>
    <row r="27" spans="1:6" ht="10.7" customHeight="1">
      <c r="A27" s="1165">
        <v>15</v>
      </c>
      <c r="B27" s="1170"/>
      <c r="C27" s="2603"/>
      <c r="D27" s="2603"/>
      <c r="E27" s="1131"/>
      <c r="F27" s="1167">
        <v>15</v>
      </c>
    </row>
    <row r="28" spans="1:6" ht="10.7" customHeight="1">
      <c r="A28" s="1165">
        <v>16</v>
      </c>
      <c r="B28" s="1171"/>
      <c r="C28" s="2604"/>
      <c r="D28" s="2606"/>
      <c r="E28" s="1173"/>
      <c r="F28" s="1167">
        <v>16</v>
      </c>
    </row>
    <row r="29" spans="1:6" ht="10.7" customHeight="1">
      <c r="A29" s="1165">
        <v>17</v>
      </c>
      <c r="B29" s="1170"/>
      <c r="C29" s="2603"/>
      <c r="D29" s="2603"/>
      <c r="E29" s="1131"/>
      <c r="F29" s="1167">
        <v>17</v>
      </c>
    </row>
    <row r="30" spans="1:6" ht="10.7" customHeight="1">
      <c r="A30" s="1165">
        <v>18</v>
      </c>
      <c r="B30" s="1171" t="s">
        <v>3073</v>
      </c>
      <c r="C30" s="465"/>
      <c r="D30" s="1174"/>
      <c r="E30" s="1175"/>
      <c r="F30" s="1167">
        <v>18</v>
      </c>
    </row>
    <row r="31" spans="1:6" ht="10.7" customHeight="1">
      <c r="A31" s="1165">
        <v>19</v>
      </c>
      <c r="B31" s="1170" t="s">
        <v>3074</v>
      </c>
      <c r="C31" s="1130"/>
      <c r="D31" s="1130"/>
      <c r="E31" s="1131"/>
      <c r="F31" s="1167">
        <v>19</v>
      </c>
    </row>
    <row r="32" spans="1:6" ht="10.7" customHeight="1">
      <c r="A32" s="1176">
        <v>20</v>
      </c>
      <c r="B32" s="2663" t="s">
        <v>3075</v>
      </c>
      <c r="C32" s="465"/>
      <c r="D32" s="1174"/>
      <c r="E32" s="1175"/>
      <c r="F32" s="1177">
        <v>20</v>
      </c>
    </row>
    <row r="33" spans="1:6" ht="10.7" customHeight="1">
      <c r="A33" s="1176">
        <v>21</v>
      </c>
      <c r="B33" s="1170" t="s">
        <v>3076</v>
      </c>
      <c r="C33" s="1130"/>
      <c r="D33" s="1130"/>
      <c r="E33" s="1131"/>
      <c r="F33" s="1177">
        <v>21</v>
      </c>
    </row>
    <row r="34" spans="1:6" ht="10.7" customHeight="1">
      <c r="A34" s="1176">
        <v>22</v>
      </c>
      <c r="B34" s="1170" t="s">
        <v>3266</v>
      </c>
      <c r="C34" s="1130"/>
      <c r="D34" s="1179"/>
      <c r="E34" s="1131"/>
      <c r="F34" s="1177">
        <v>22</v>
      </c>
    </row>
    <row r="35" spans="1:6" ht="10.7" customHeight="1">
      <c r="A35" s="1176">
        <v>23</v>
      </c>
      <c r="B35" s="2592"/>
      <c r="C35" s="567"/>
      <c r="D35" s="567"/>
      <c r="E35" s="1180"/>
      <c r="F35" s="1177">
        <v>23</v>
      </c>
    </row>
    <row r="36" spans="1:6" ht="10.7" customHeight="1">
      <c r="A36" s="1176">
        <v>24</v>
      </c>
      <c r="B36" s="1171" t="s">
        <v>3267</v>
      </c>
      <c r="C36" s="465"/>
      <c r="D36" s="465"/>
      <c r="E36" s="1175"/>
      <c r="F36" s="1177">
        <v>24</v>
      </c>
    </row>
    <row r="37" spans="1:6" ht="10.7" customHeight="1">
      <c r="A37" s="1176">
        <v>25</v>
      </c>
      <c r="B37" s="1129" t="s">
        <v>3077</v>
      </c>
      <c r="C37" s="1130"/>
      <c r="D37" s="1130"/>
      <c r="E37" s="1131"/>
      <c r="F37" s="1177">
        <v>25</v>
      </c>
    </row>
    <row r="38" spans="1:6" ht="10.7" customHeight="1">
      <c r="A38" s="1176">
        <v>26</v>
      </c>
      <c r="B38" s="1412" t="s">
        <v>3078</v>
      </c>
      <c r="C38" s="567"/>
      <c r="D38" s="567"/>
      <c r="E38" s="1180"/>
      <c r="F38" s="1177">
        <v>26</v>
      </c>
    </row>
    <row r="39" spans="1:6" ht="10.7" customHeight="1">
      <c r="A39" s="1176">
        <v>27</v>
      </c>
      <c r="B39" s="1178" t="s">
        <v>3268</v>
      </c>
      <c r="C39" s="1172"/>
      <c r="D39" s="1172"/>
      <c r="E39" s="1173"/>
      <c r="F39" s="1177">
        <v>27</v>
      </c>
    </row>
    <row r="40" spans="1:6" ht="10.7" customHeight="1">
      <c r="A40" s="1176">
        <v>28</v>
      </c>
      <c r="B40" s="2664" t="s">
        <v>3079</v>
      </c>
      <c r="C40" s="1130"/>
      <c r="D40" s="1130"/>
      <c r="E40" s="1131"/>
      <c r="F40" s="1177">
        <v>28</v>
      </c>
    </row>
    <row r="41" spans="1:6" ht="10.7" customHeight="1">
      <c r="A41" s="1176">
        <v>29</v>
      </c>
      <c r="B41" s="1412"/>
      <c r="C41" s="567"/>
      <c r="D41" s="567"/>
      <c r="E41" s="1180"/>
      <c r="F41" s="1177">
        <v>29</v>
      </c>
    </row>
    <row r="42" spans="1:6" ht="10.7" customHeight="1">
      <c r="A42" s="1176">
        <v>30</v>
      </c>
      <c r="B42" s="2665" t="s">
        <v>3269</v>
      </c>
      <c r="C42" s="1172"/>
      <c r="D42" s="1172"/>
      <c r="E42" s="1173"/>
      <c r="F42" s="1177">
        <v>30</v>
      </c>
    </row>
    <row r="43" spans="1:6" ht="10.7" customHeight="1">
      <c r="A43" s="1176">
        <v>31</v>
      </c>
      <c r="B43" s="1178" t="s">
        <v>3080</v>
      </c>
      <c r="C43" s="1172"/>
      <c r="D43" s="1172"/>
      <c r="E43" s="1173"/>
      <c r="F43" s="1177">
        <v>31</v>
      </c>
    </row>
    <row r="44" spans="1:6" ht="10.7" customHeight="1">
      <c r="A44" s="1176">
        <v>32</v>
      </c>
      <c r="B44" s="1178" t="s">
        <v>3270</v>
      </c>
      <c r="C44" s="1130"/>
      <c r="D44" s="1130"/>
      <c r="E44" s="1131"/>
      <c r="F44" s="1177">
        <v>32</v>
      </c>
    </row>
    <row r="45" spans="1:6" ht="10.7" customHeight="1">
      <c r="A45" s="1176">
        <v>33</v>
      </c>
      <c r="B45" s="2665"/>
      <c r="C45" s="1130"/>
      <c r="D45" s="1130"/>
      <c r="E45" s="1131"/>
      <c r="F45" s="1177">
        <v>33</v>
      </c>
    </row>
    <row r="46" spans="1:6" ht="10.7" customHeight="1">
      <c r="A46" s="1176">
        <v>34</v>
      </c>
      <c r="B46" s="1178"/>
      <c r="C46" s="1130"/>
      <c r="D46" s="1130"/>
      <c r="E46" s="1131"/>
      <c r="F46" s="1177">
        <v>34</v>
      </c>
    </row>
    <row r="47" spans="1:6" ht="10.7" customHeight="1">
      <c r="A47" s="1176">
        <v>35</v>
      </c>
      <c r="B47" s="1178"/>
      <c r="C47" s="1172"/>
      <c r="D47" s="1172"/>
      <c r="E47" s="1173"/>
      <c r="F47" s="1177">
        <v>35</v>
      </c>
    </row>
    <row r="48" spans="1:6" ht="10.7" customHeight="1">
      <c r="A48" s="1176">
        <v>36</v>
      </c>
      <c r="B48" s="1178"/>
      <c r="C48" s="1130"/>
      <c r="D48" s="1130"/>
      <c r="E48" s="1131"/>
      <c r="F48" s="1177">
        <v>36</v>
      </c>
    </row>
    <row r="49" spans="1:6" ht="10.7" customHeight="1">
      <c r="A49" s="1176">
        <v>37</v>
      </c>
      <c r="B49" s="1178"/>
      <c r="C49" s="1130"/>
      <c r="D49" s="1130"/>
      <c r="E49" s="1131"/>
      <c r="F49" s="1177">
        <v>37</v>
      </c>
    </row>
    <row r="50" spans="1:6" ht="10.7" customHeight="1">
      <c r="A50" s="1176">
        <v>38</v>
      </c>
      <c r="B50" s="1178"/>
      <c r="C50" s="1130"/>
      <c r="D50" s="1130"/>
      <c r="E50" s="1131"/>
      <c r="F50" s="1177">
        <v>38</v>
      </c>
    </row>
    <row r="51" spans="1:6" ht="10.7" customHeight="1">
      <c r="A51" s="1181" t="s">
        <v>446</v>
      </c>
      <c r="B51" s="1182" t="s">
        <v>1847</v>
      </c>
      <c r="C51" s="1182"/>
      <c r="D51" s="1182"/>
      <c r="E51" s="1182"/>
      <c r="F51" s="663"/>
    </row>
    <row r="52" spans="1:6" ht="10.7" customHeight="1">
      <c r="A52" s="647" t="s">
        <v>1848</v>
      </c>
      <c r="F52" s="635"/>
    </row>
    <row r="53" spans="1:6" ht="10.7" customHeight="1">
      <c r="A53" s="647" t="s">
        <v>1849</v>
      </c>
      <c r="F53" s="635"/>
    </row>
    <row r="54" spans="1:6" ht="10.7" customHeight="1">
      <c r="A54" s="190" t="s">
        <v>819</v>
      </c>
      <c r="B54" s="9"/>
      <c r="C54" s="9"/>
      <c r="D54" s="9"/>
      <c r="E54" s="9"/>
      <c r="F54" s="191"/>
    </row>
    <row r="55" spans="1:6" ht="10.7" customHeight="1">
      <c r="A55" s="197"/>
      <c r="B55" s="21" t="s">
        <v>3250</v>
      </c>
      <c r="C55" s="21"/>
      <c r="D55" s="21"/>
      <c r="E55" s="21"/>
      <c r="F55" s="200"/>
    </row>
    <row r="56" spans="1:6" ht="10.7" customHeight="1">
      <c r="A56" s="197" t="s">
        <v>328</v>
      </c>
      <c r="B56" s="21" t="s">
        <v>820</v>
      </c>
      <c r="C56" s="21" t="s">
        <v>821</v>
      </c>
      <c r="D56" s="21" t="s">
        <v>822</v>
      </c>
      <c r="E56" s="21" t="s">
        <v>1844</v>
      </c>
      <c r="F56" s="200" t="s">
        <v>328</v>
      </c>
    </row>
    <row r="57" spans="1:6" ht="10.7" customHeight="1">
      <c r="A57" s="659" t="s">
        <v>333</v>
      </c>
      <c r="B57" s="1109" t="s">
        <v>823</v>
      </c>
      <c r="C57" s="641" t="s">
        <v>824</v>
      </c>
      <c r="D57" s="641" t="s">
        <v>825</v>
      </c>
      <c r="E57" s="641" t="s">
        <v>1846</v>
      </c>
      <c r="F57" s="642" t="s">
        <v>333</v>
      </c>
    </row>
    <row r="58" spans="1:6" ht="10.7" customHeight="1">
      <c r="A58" s="653"/>
      <c r="B58" s="1108" t="s">
        <v>338</v>
      </c>
      <c r="C58" s="645" t="s">
        <v>339</v>
      </c>
      <c r="D58" s="645" t="s">
        <v>340</v>
      </c>
      <c r="E58" s="645" t="s">
        <v>341</v>
      </c>
      <c r="F58" s="1164"/>
    </row>
    <row r="59" spans="1:6" ht="10.7" customHeight="1">
      <c r="A59" s="651">
        <v>1</v>
      </c>
      <c r="B59" s="1166"/>
      <c r="C59" s="1166"/>
      <c r="D59" s="1166"/>
      <c r="E59" s="1166"/>
      <c r="F59" s="655">
        <v>1</v>
      </c>
    </row>
    <row r="60" spans="1:6" ht="10.7" customHeight="1">
      <c r="A60" s="1165">
        <v>2</v>
      </c>
      <c r="B60" s="1166"/>
      <c r="C60" s="1166"/>
      <c r="D60" s="1166"/>
      <c r="E60" s="1166"/>
      <c r="F60" s="1167">
        <v>2</v>
      </c>
    </row>
    <row r="61" spans="1:6" ht="10.7" customHeight="1">
      <c r="A61" s="1165">
        <v>3</v>
      </c>
      <c r="B61" s="1166"/>
      <c r="C61" s="1166" t="s">
        <v>3081</v>
      </c>
      <c r="D61" s="1166"/>
      <c r="E61" s="1166"/>
      <c r="F61" s="1167">
        <v>3</v>
      </c>
    </row>
    <row r="62" spans="1:6" ht="10.7" customHeight="1">
      <c r="A62" s="1165">
        <v>4</v>
      </c>
      <c r="B62" s="1166"/>
      <c r="C62" s="1166"/>
      <c r="D62" s="1166"/>
      <c r="E62" s="1166"/>
      <c r="F62" s="1167">
        <v>4</v>
      </c>
    </row>
    <row r="63" spans="1:6" ht="10.7" customHeight="1">
      <c r="A63" s="1165">
        <v>5</v>
      </c>
      <c r="B63" s="1166"/>
      <c r="C63" s="1166"/>
      <c r="D63" s="1166"/>
      <c r="E63" s="1166"/>
      <c r="F63" s="1167">
        <v>5</v>
      </c>
    </row>
    <row r="64" spans="1:6" ht="10.7" customHeight="1">
      <c r="A64" s="1165">
        <v>6</v>
      </c>
      <c r="B64" s="1166"/>
      <c r="C64" s="1166"/>
      <c r="D64" s="1166"/>
      <c r="E64" s="1166"/>
      <c r="F64" s="1167">
        <v>6</v>
      </c>
    </row>
    <row r="65" spans="1:6" ht="10.7" customHeight="1">
      <c r="A65" s="1165">
        <v>7</v>
      </c>
      <c r="B65" s="1166"/>
      <c r="C65" s="1166"/>
      <c r="D65" s="1166"/>
      <c r="E65" s="1166"/>
      <c r="F65" s="1167">
        <v>7</v>
      </c>
    </row>
    <row r="66" spans="1:6" ht="10.7" customHeight="1">
      <c r="A66" s="1165">
        <v>8</v>
      </c>
      <c r="B66" s="1166"/>
      <c r="C66" s="1166"/>
      <c r="D66" s="1166"/>
      <c r="E66" s="1166"/>
      <c r="F66" s="1167">
        <v>8</v>
      </c>
    </row>
    <row r="67" spans="1:6" ht="10.7" customHeight="1">
      <c r="A67" s="1183">
        <v>9</v>
      </c>
      <c r="B67" s="1184"/>
      <c r="C67" s="1184"/>
      <c r="D67" s="1184"/>
      <c r="E67" s="1184"/>
      <c r="F67" s="1185">
        <v>9</v>
      </c>
    </row>
    <row r="68" spans="1:6" s="1117" customFormat="1" ht="38.25" customHeight="1">
      <c r="A68" s="647"/>
      <c r="B68" s="634"/>
      <c r="C68" s="634"/>
      <c r="D68" s="634"/>
      <c r="E68" s="634"/>
      <c r="F68" s="635"/>
    </row>
    <row r="69" spans="1:6" s="623" customFormat="1" ht="11.25">
      <c r="A69" s="2239" t="s">
        <v>1409</v>
      </c>
      <c r="B69" s="2236"/>
      <c r="C69" s="2236"/>
      <c r="D69" s="2236"/>
      <c r="E69" s="2236"/>
      <c r="F69" s="2240"/>
    </row>
    <row r="70" spans="1:6" s="623" customFormat="1" ht="11.25">
      <c r="A70" s="2235">
        <v>58</v>
      </c>
      <c r="B70" s="2236"/>
      <c r="C70" s="2242"/>
      <c r="D70" s="2236"/>
      <c r="E70" s="2246"/>
      <c r="F70" s="2238" t="s">
        <v>3253</v>
      </c>
    </row>
    <row r="71" spans="1:6" s="1186" customFormat="1" ht="11.25">
      <c r="A71" s="2919" t="s">
        <v>3082</v>
      </c>
      <c r="B71" s="2920"/>
      <c r="C71" s="2920"/>
      <c r="D71" s="2920"/>
      <c r="E71" s="2920"/>
      <c r="F71" s="2921"/>
    </row>
    <row r="72" spans="1:6" s="627" customFormat="1" ht="11.25">
      <c r="A72" s="2922" t="s">
        <v>351</v>
      </c>
      <c r="B72" s="2923"/>
      <c r="C72" s="2923"/>
      <c r="D72" s="2923"/>
      <c r="E72" s="2923"/>
      <c r="F72" s="2924"/>
    </row>
    <row r="73" spans="1:6">
      <c r="A73" s="647"/>
      <c r="F73" s="635"/>
    </row>
    <row r="74" spans="1:6" ht="10.7" customHeight="1">
      <c r="A74" s="647"/>
      <c r="B74" s="634" t="s">
        <v>826</v>
      </c>
      <c r="F74" s="635"/>
    </row>
    <row r="75" spans="1:6" ht="10.7" customHeight="1">
      <c r="A75" s="647" t="s">
        <v>827</v>
      </c>
      <c r="F75" s="635"/>
    </row>
    <row r="76" spans="1:6" ht="10.7" customHeight="1">
      <c r="A76" s="647"/>
      <c r="F76" s="635"/>
    </row>
    <row r="77" spans="1:6" ht="10.7" customHeight="1">
      <c r="A77" s="1187"/>
      <c r="B77" s="1182"/>
      <c r="C77" s="1182"/>
      <c r="D77" s="1182"/>
      <c r="E77" s="1182"/>
      <c r="F77" s="663"/>
    </row>
    <row r="78" spans="1:6" ht="10.7" customHeight="1">
      <c r="A78" s="633" t="s">
        <v>440</v>
      </c>
      <c r="B78" s="634" t="s">
        <v>828</v>
      </c>
      <c r="F78" s="635"/>
    </row>
    <row r="79" spans="1:6" ht="10.7" customHeight="1">
      <c r="A79" s="647" t="s">
        <v>829</v>
      </c>
      <c r="F79" s="635"/>
    </row>
    <row r="80" spans="1:6" ht="10.7" customHeight="1">
      <c r="A80" s="633" t="s">
        <v>446</v>
      </c>
      <c r="B80" s="634" t="s">
        <v>830</v>
      </c>
      <c r="F80" s="635"/>
    </row>
    <row r="81" spans="1:6" ht="10.7" customHeight="1">
      <c r="A81" s="633" t="s">
        <v>450</v>
      </c>
      <c r="B81" s="634" t="s">
        <v>831</v>
      </c>
      <c r="F81" s="635"/>
    </row>
    <row r="82" spans="1:6" ht="10.7" customHeight="1">
      <c r="A82" s="633" t="s">
        <v>457</v>
      </c>
      <c r="B82" s="634" t="s">
        <v>832</v>
      </c>
      <c r="F82" s="635"/>
    </row>
    <row r="83" spans="1:6" ht="10.7" customHeight="1">
      <c r="A83" s="633" t="s">
        <v>461</v>
      </c>
      <c r="B83" s="634" t="s">
        <v>833</v>
      </c>
      <c r="F83" s="635"/>
    </row>
    <row r="84" spans="1:6" ht="10.7" customHeight="1">
      <c r="A84" s="647" t="s">
        <v>834</v>
      </c>
      <c r="F84" s="635"/>
    </row>
    <row r="85" spans="1:6" ht="10.7" customHeight="1">
      <c r="A85" s="633" t="s">
        <v>916</v>
      </c>
      <c r="B85" s="634" t="s">
        <v>835</v>
      </c>
      <c r="F85" s="635"/>
    </row>
    <row r="86" spans="1:6" ht="10.7" customHeight="1">
      <c r="A86" s="647" t="s">
        <v>836</v>
      </c>
      <c r="F86" s="635"/>
    </row>
    <row r="87" spans="1:6" ht="10.7" customHeight="1">
      <c r="A87" s="647"/>
      <c r="F87" s="635"/>
    </row>
    <row r="88" spans="1:6" ht="10.7" customHeight="1">
      <c r="A88" s="647"/>
      <c r="F88" s="635"/>
    </row>
    <row r="89" spans="1:6" ht="10.7" customHeight="1">
      <c r="A89" s="647"/>
      <c r="F89" s="635"/>
    </row>
    <row r="90" spans="1:6" ht="10.7" customHeight="1">
      <c r="A90" s="633" t="s">
        <v>440</v>
      </c>
      <c r="B90" s="634" t="s">
        <v>3081</v>
      </c>
      <c r="F90" s="635"/>
    </row>
    <row r="91" spans="1:6" ht="10.7" customHeight="1">
      <c r="A91" s="633" t="s">
        <v>446</v>
      </c>
      <c r="B91" s="634" t="s">
        <v>3081</v>
      </c>
      <c r="F91" s="635"/>
    </row>
    <row r="92" spans="1:6" ht="10.7" customHeight="1">
      <c r="A92" s="633" t="s">
        <v>450</v>
      </c>
      <c r="B92" s="634" t="s">
        <v>3081</v>
      </c>
      <c r="F92" s="635"/>
    </row>
    <row r="93" spans="1:6" ht="10.7" customHeight="1">
      <c r="A93" s="633" t="s">
        <v>457</v>
      </c>
      <c r="B93" s="634" t="s">
        <v>3081</v>
      </c>
      <c r="F93" s="635"/>
    </row>
    <row r="94" spans="1:6" ht="10.7" customHeight="1">
      <c r="A94" s="633" t="s">
        <v>461</v>
      </c>
      <c r="B94" s="634" t="s">
        <v>3081</v>
      </c>
      <c r="F94" s="635"/>
    </row>
    <row r="95" spans="1:6" ht="10.7" customHeight="1">
      <c r="A95" s="633" t="s">
        <v>916</v>
      </c>
      <c r="B95" s="634" t="s">
        <v>3081</v>
      </c>
      <c r="F95" s="635"/>
    </row>
    <row r="96" spans="1:6">
      <c r="A96" s="647"/>
      <c r="F96" s="635"/>
    </row>
    <row r="97" spans="1:6">
      <c r="A97" s="647"/>
      <c r="F97" s="635"/>
    </row>
    <row r="98" spans="1:6">
      <c r="A98" s="647"/>
      <c r="F98" s="635"/>
    </row>
    <row r="99" spans="1:6">
      <c r="A99" s="647"/>
      <c r="B99" s="1188"/>
      <c r="F99" s="635"/>
    </row>
    <row r="100" spans="1:6">
      <c r="A100" s="647"/>
      <c r="B100" s="1188"/>
      <c r="F100" s="635"/>
    </row>
    <row r="101" spans="1:6">
      <c r="A101" s="647"/>
      <c r="F101" s="635"/>
    </row>
    <row r="102" spans="1:6">
      <c r="A102" s="647"/>
      <c r="B102" s="1188"/>
      <c r="F102" s="635"/>
    </row>
    <row r="103" spans="1:6">
      <c r="A103" s="647"/>
      <c r="F103" s="635"/>
    </row>
    <row r="104" spans="1:6">
      <c r="A104" s="647"/>
      <c r="B104" s="1188"/>
      <c r="F104" s="635"/>
    </row>
    <row r="105" spans="1:6">
      <c r="A105" s="647"/>
      <c r="F105" s="635"/>
    </row>
    <row r="106" spans="1:6">
      <c r="A106" s="647"/>
      <c r="F106" s="635"/>
    </row>
    <row r="107" spans="1:6">
      <c r="A107" s="647"/>
      <c r="F107" s="635"/>
    </row>
    <row r="108" spans="1:6">
      <c r="A108" s="647"/>
      <c r="F108" s="635"/>
    </row>
    <row r="109" spans="1:6">
      <c r="A109" s="647"/>
      <c r="F109" s="635"/>
    </row>
    <row r="110" spans="1:6">
      <c r="A110" s="647"/>
      <c r="F110" s="635"/>
    </row>
    <row r="111" spans="1:6">
      <c r="A111" s="647"/>
      <c r="F111" s="635"/>
    </row>
    <row r="112" spans="1:6">
      <c r="A112" s="647"/>
      <c r="F112" s="635"/>
    </row>
    <row r="113" spans="1:6">
      <c r="A113" s="647"/>
      <c r="F113" s="635"/>
    </row>
    <row r="114" spans="1:6">
      <c r="A114" s="647"/>
      <c r="F114" s="635"/>
    </row>
    <row r="115" spans="1:6">
      <c r="A115" s="647"/>
      <c r="F115" s="635"/>
    </row>
    <row r="116" spans="1:6">
      <c r="A116" s="647"/>
      <c r="F116" s="635"/>
    </row>
    <row r="117" spans="1:6">
      <c r="A117" s="647"/>
      <c r="F117" s="635"/>
    </row>
    <row r="118" spans="1:6">
      <c r="A118" s="647"/>
      <c r="F118" s="635"/>
    </row>
    <row r="119" spans="1:6">
      <c r="A119" s="647"/>
      <c r="F119" s="635"/>
    </row>
    <row r="120" spans="1:6">
      <c r="A120" s="647"/>
      <c r="F120" s="635"/>
    </row>
    <row r="121" spans="1:6">
      <c r="A121" s="647"/>
      <c r="F121" s="635"/>
    </row>
    <row r="122" spans="1:6">
      <c r="A122" s="647"/>
      <c r="F122" s="635"/>
    </row>
    <row r="123" spans="1:6">
      <c r="A123" s="647"/>
      <c r="F123" s="635"/>
    </row>
    <row r="124" spans="1:6">
      <c r="A124" s="647"/>
      <c r="F124" s="635"/>
    </row>
    <row r="125" spans="1:6">
      <c r="A125" s="647"/>
      <c r="F125" s="635"/>
    </row>
    <row r="126" spans="1:6">
      <c r="A126" s="647"/>
      <c r="F126" s="635"/>
    </row>
    <row r="127" spans="1:6">
      <c r="A127" s="647"/>
      <c r="F127" s="635"/>
    </row>
    <row r="128" spans="1:6">
      <c r="A128" s="647"/>
      <c r="F128" s="635"/>
    </row>
    <row r="129" spans="1:6" ht="168" customHeight="1">
      <c r="A129" s="181"/>
      <c r="B129" s="44"/>
      <c r="C129" s="44"/>
      <c r="D129" s="44"/>
      <c r="E129" s="44"/>
      <c r="F129" s="182"/>
    </row>
    <row r="130" spans="1:6" s="623" customFormat="1" ht="11.25">
      <c r="A130" s="183"/>
      <c r="B130" s="52"/>
      <c r="C130" s="52"/>
      <c r="D130" s="52"/>
      <c r="E130" s="52"/>
      <c r="F130" s="187" t="s">
        <v>1409</v>
      </c>
    </row>
  </sheetData>
  <mergeCells count="4">
    <mergeCell ref="A2:F2"/>
    <mergeCell ref="A3:F3"/>
    <mergeCell ref="A71:F71"/>
    <mergeCell ref="A72:F72"/>
  </mergeCells>
  <printOptions horizontalCentered="1" verticalCentered="1"/>
  <pageMargins left="0.7" right="0.7" top="0.75" bottom="0.75" header="0.3" footer="0.3"/>
  <pageSetup fitToWidth="2" orientation="portrait" r:id="rId1"/>
  <headerFooter alignWithMargins="0"/>
  <rowBreaks count="1" manualBreakCount="1">
    <brk id="69" max="5" man="1"/>
  </rowBreaks>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55"/>
  <sheetViews>
    <sheetView showGridLines="0" view="pageBreakPreview" topLeftCell="A32" zoomScaleNormal="100" zoomScaleSheetLayoutView="100" workbookViewId="0">
      <selection activeCell="C49" sqref="C49"/>
    </sheetView>
  </sheetViews>
  <sheetFormatPr defaultColWidth="10.6640625" defaultRowHeight="11.25"/>
  <cols>
    <col min="1" max="1" width="5" style="1192" customWidth="1"/>
    <col min="2" max="2" width="12.6640625" style="1192" customWidth="1"/>
    <col min="3" max="3" width="56.6640625" style="1192" customWidth="1"/>
    <col min="4" max="4" width="28.33203125" style="1192" customWidth="1"/>
    <col min="5" max="5" width="12" style="1192" customWidth="1"/>
    <col min="6" max="16384" width="10.6640625" style="1192"/>
  </cols>
  <sheetData>
    <row r="1" spans="1:5" s="2373" customFormat="1">
      <c r="A1" s="2247" t="s">
        <v>3253</v>
      </c>
      <c r="B1" s="2248"/>
      <c r="C1" s="2249"/>
      <c r="D1" s="2248"/>
      <c r="E1" s="2250">
        <v>59</v>
      </c>
    </row>
    <row r="2" spans="1:5" ht="11.25" customHeight="1">
      <c r="A2" s="1189" t="s">
        <v>837</v>
      </c>
      <c r="B2" s="1190"/>
      <c r="C2" s="1190"/>
      <c r="D2" s="1190"/>
      <c r="E2" s="1191"/>
    </row>
    <row r="3" spans="1:5" ht="11.25" customHeight="1">
      <c r="A3" s="2431" t="s">
        <v>351</v>
      </c>
      <c r="B3" s="1193"/>
      <c r="C3" s="1193"/>
      <c r="D3" s="1193"/>
      <c r="E3" s="1194"/>
    </row>
    <row r="4" spans="1:5" ht="11.25" customHeight="1">
      <c r="A4" s="1195"/>
      <c r="B4" s="1196"/>
      <c r="C4" s="1196"/>
      <c r="D4" s="1196"/>
      <c r="E4" s="1197"/>
    </row>
    <row r="5" spans="1:5" ht="11.25" customHeight="1">
      <c r="A5" s="1195"/>
      <c r="B5" s="1196" t="s">
        <v>838</v>
      </c>
      <c r="C5" s="1196"/>
      <c r="D5" s="1196"/>
      <c r="E5" s="1197"/>
    </row>
    <row r="6" spans="1:5" ht="11.25" customHeight="1">
      <c r="A6" s="1195"/>
      <c r="B6" s="1196"/>
      <c r="C6" s="1196"/>
      <c r="D6" s="1196"/>
      <c r="E6" s="1197"/>
    </row>
    <row r="7" spans="1:5" ht="11.25" customHeight="1">
      <c r="A7" s="1189" t="s">
        <v>839</v>
      </c>
      <c r="B7" s="1193"/>
      <c r="C7" s="1193"/>
      <c r="D7" s="1193"/>
      <c r="E7" s="1194"/>
    </row>
    <row r="8" spans="1:5" ht="11.25" customHeight="1" thickBot="1">
      <c r="A8" s="1198"/>
      <c r="B8" s="1199"/>
      <c r="C8" s="1199"/>
      <c r="D8" s="1199"/>
      <c r="E8" s="1197"/>
    </row>
    <row r="9" spans="1:5" ht="12" customHeight="1">
      <c r="A9" s="1200" t="s">
        <v>328</v>
      </c>
      <c r="B9" s="1201" t="s">
        <v>353</v>
      </c>
      <c r="C9" s="1201" t="s">
        <v>434</v>
      </c>
      <c r="D9" s="1202" t="s">
        <v>1951</v>
      </c>
      <c r="E9" s="1203" t="s">
        <v>415</v>
      </c>
    </row>
    <row r="10" spans="1:5" ht="12" customHeight="1">
      <c r="A10" s="1200" t="s">
        <v>333</v>
      </c>
      <c r="B10" s="1201" t="s">
        <v>333</v>
      </c>
      <c r="C10" s="1201"/>
      <c r="D10" s="1202"/>
      <c r="E10" s="1204" t="s">
        <v>840</v>
      </c>
    </row>
    <row r="11" spans="1:5" ht="12" customHeight="1">
      <c r="A11" s="1200"/>
      <c r="B11" s="1201" t="s">
        <v>338</v>
      </c>
      <c r="C11" s="1201" t="s">
        <v>339</v>
      </c>
      <c r="D11" s="1202" t="s">
        <v>340</v>
      </c>
      <c r="E11" s="1204" t="s">
        <v>341</v>
      </c>
    </row>
    <row r="12" spans="1:5" ht="12" customHeight="1">
      <c r="A12" s="1205">
        <v>1</v>
      </c>
      <c r="B12" s="1206">
        <v>751</v>
      </c>
      <c r="C12" s="1207" t="s">
        <v>567</v>
      </c>
      <c r="D12" s="1208" t="s">
        <v>2808</v>
      </c>
      <c r="E12" s="1209"/>
    </row>
    <row r="13" spans="1:5" ht="12" customHeight="1">
      <c r="A13" s="1205">
        <v>2</v>
      </c>
      <c r="B13" s="1206">
        <v>764</v>
      </c>
      <c r="C13" s="1207" t="s">
        <v>841</v>
      </c>
      <c r="D13" s="1208" t="s">
        <v>2809</v>
      </c>
      <c r="E13" s="1210">
        <v>62637</v>
      </c>
    </row>
    <row r="14" spans="1:5" ht="12" customHeight="1">
      <c r="A14" s="1205">
        <v>3</v>
      </c>
      <c r="B14" s="1206" t="s">
        <v>842</v>
      </c>
      <c r="C14" s="1207" t="s">
        <v>579</v>
      </c>
      <c r="D14" s="1208" t="s">
        <v>2810</v>
      </c>
      <c r="E14" s="1210">
        <v>268411</v>
      </c>
    </row>
    <row r="15" spans="1:5" ht="12" customHeight="1">
      <c r="A15" s="1205">
        <v>4</v>
      </c>
      <c r="B15" s="1206">
        <v>766</v>
      </c>
      <c r="C15" s="1207" t="s">
        <v>580</v>
      </c>
      <c r="D15" s="1208" t="s">
        <v>843</v>
      </c>
      <c r="E15" s="1210">
        <v>309858</v>
      </c>
    </row>
    <row r="16" spans="1:5" ht="12" customHeight="1">
      <c r="A16" s="1205">
        <v>5</v>
      </c>
      <c r="B16" s="1206">
        <v>766.5</v>
      </c>
      <c r="C16" s="1207" t="s">
        <v>581</v>
      </c>
      <c r="D16" s="1208" t="s">
        <v>844</v>
      </c>
      <c r="E16" s="1210">
        <v>49768</v>
      </c>
    </row>
    <row r="17" spans="1:5" ht="12" customHeight="1">
      <c r="A17" s="1205">
        <v>6</v>
      </c>
      <c r="B17" s="1206">
        <v>768</v>
      </c>
      <c r="C17" s="1207" t="s">
        <v>582</v>
      </c>
      <c r="D17" s="1208" t="s">
        <v>845</v>
      </c>
      <c r="E17" s="1209"/>
    </row>
    <row r="18" spans="1:5" ht="12" customHeight="1">
      <c r="A18" s="1205">
        <v>7</v>
      </c>
      <c r="B18" s="1206">
        <v>769</v>
      </c>
      <c r="C18" s="1207" t="s">
        <v>847</v>
      </c>
      <c r="D18" s="1208" t="s">
        <v>846</v>
      </c>
      <c r="E18" s="1209"/>
    </row>
    <row r="19" spans="1:5" ht="12" customHeight="1">
      <c r="A19" s="1205">
        <v>8</v>
      </c>
      <c r="B19" s="1206" t="s">
        <v>849</v>
      </c>
      <c r="C19" s="1207" t="s">
        <v>585</v>
      </c>
      <c r="D19" s="1208" t="s">
        <v>848</v>
      </c>
      <c r="E19" s="1209"/>
    </row>
    <row r="20" spans="1:5" ht="12" customHeight="1">
      <c r="A20" s="1205">
        <v>9</v>
      </c>
      <c r="B20" s="1206"/>
      <c r="C20" s="1207" t="s">
        <v>850</v>
      </c>
      <c r="D20" s="1208" t="s">
        <v>851</v>
      </c>
      <c r="E20" s="1210">
        <f>SUM(E12:E19)</f>
        <v>690674</v>
      </c>
    </row>
    <row r="21" spans="1:5" ht="12" customHeight="1">
      <c r="A21" s="1205">
        <v>10</v>
      </c>
      <c r="B21" s="1206"/>
      <c r="C21" s="1207" t="s">
        <v>852</v>
      </c>
      <c r="D21" s="1208" t="s">
        <v>853</v>
      </c>
      <c r="E21" s="1210">
        <v>286461</v>
      </c>
    </row>
    <row r="22" spans="1:5" ht="12" customHeight="1">
      <c r="A22" s="1205">
        <v>11</v>
      </c>
      <c r="B22" s="1206"/>
      <c r="C22" s="1207" t="s">
        <v>854</v>
      </c>
      <c r="D22" s="1208" t="s">
        <v>853</v>
      </c>
      <c r="E22" s="1210">
        <v>405052</v>
      </c>
    </row>
    <row r="23" spans="1:5" ht="12" customHeight="1">
      <c r="A23" s="1205">
        <v>12</v>
      </c>
      <c r="B23" s="1206"/>
      <c r="C23" s="1207" t="s">
        <v>855</v>
      </c>
      <c r="D23" s="1208" t="s">
        <v>856</v>
      </c>
      <c r="E23" s="2531">
        <f>SUM(E21:E22)</f>
        <v>691513</v>
      </c>
    </row>
    <row r="24" spans="1:5" ht="12" customHeight="1">
      <c r="A24" s="1200">
        <v>13</v>
      </c>
      <c r="B24" s="1211"/>
      <c r="C24" s="1212" t="s">
        <v>857</v>
      </c>
      <c r="D24" s="1213" t="s">
        <v>858</v>
      </c>
      <c r="E24" s="2533"/>
    </row>
    <row r="25" spans="1:5" ht="12" customHeight="1">
      <c r="A25" s="1214"/>
      <c r="B25" s="1215"/>
      <c r="C25" s="1215"/>
      <c r="D25" s="1216" t="s">
        <v>859</v>
      </c>
      <c r="E25" s="1217">
        <v>0.4143</v>
      </c>
    </row>
    <row r="26" spans="1:5" ht="12" customHeight="1">
      <c r="A26" s="1200">
        <v>14</v>
      </c>
      <c r="B26" s="1212"/>
      <c r="C26" s="1212" t="s">
        <v>860</v>
      </c>
      <c r="D26" s="1213" t="s">
        <v>861</v>
      </c>
      <c r="E26" s="2533"/>
    </row>
    <row r="27" spans="1:5" ht="12" customHeight="1">
      <c r="A27" s="1200"/>
      <c r="B27" s="1212"/>
      <c r="C27" s="1212"/>
      <c r="D27" s="1213" t="s">
        <v>859</v>
      </c>
      <c r="E27" s="2534">
        <v>0.5857</v>
      </c>
    </row>
    <row r="28" spans="1:5" ht="12" customHeight="1">
      <c r="A28" s="1205">
        <v>15</v>
      </c>
      <c r="B28" s="1206"/>
      <c r="C28" s="1207" t="s">
        <v>862</v>
      </c>
      <c r="D28" s="1208" t="s">
        <v>863</v>
      </c>
      <c r="E28" s="2532">
        <v>-839</v>
      </c>
    </row>
    <row r="29" spans="1:5" ht="12" customHeight="1">
      <c r="A29" s="1205">
        <v>16</v>
      </c>
      <c r="B29" s="1206"/>
      <c r="C29" s="1207" t="s">
        <v>864</v>
      </c>
      <c r="D29" s="1208" t="s">
        <v>2790</v>
      </c>
      <c r="E29" s="1219">
        <v>286113</v>
      </c>
    </row>
    <row r="30" spans="1:5" ht="12" customHeight="1" thickBot="1">
      <c r="A30" s="1205">
        <v>17</v>
      </c>
      <c r="B30" s="1206"/>
      <c r="C30" s="1207" t="s">
        <v>865</v>
      </c>
      <c r="D30" s="1208" t="s">
        <v>2791</v>
      </c>
      <c r="E30" s="1220">
        <v>404561</v>
      </c>
    </row>
    <row r="31" spans="1:5" ht="11.25" customHeight="1">
      <c r="A31" s="1221"/>
      <c r="B31" s="1222"/>
      <c r="C31" s="1222"/>
      <c r="D31" s="1222"/>
      <c r="E31" s="1197"/>
    </row>
    <row r="32" spans="1:5" ht="11.25" customHeight="1">
      <c r="A32" s="1189" t="s">
        <v>866</v>
      </c>
      <c r="B32" s="1193"/>
      <c r="C32" s="1193"/>
      <c r="D32" s="1193"/>
      <c r="E32" s="1194"/>
    </row>
    <row r="33" spans="1:5">
      <c r="A33" s="2834"/>
      <c r="B33" s="1199"/>
      <c r="C33" s="1199"/>
      <c r="D33" s="1199"/>
      <c r="E33" s="1197"/>
    </row>
    <row r="34" spans="1:5" ht="12" customHeight="1">
      <c r="A34" s="1200" t="s">
        <v>328</v>
      </c>
      <c r="B34" s="1201" t="s">
        <v>353</v>
      </c>
      <c r="C34" s="1201" t="s">
        <v>434</v>
      </c>
      <c r="D34" s="1202" t="s">
        <v>1951</v>
      </c>
      <c r="E34" s="1203" t="s">
        <v>415</v>
      </c>
    </row>
    <row r="35" spans="1:5" ht="12" customHeight="1">
      <c r="A35" s="1200" t="s">
        <v>333</v>
      </c>
      <c r="B35" s="1201" t="s">
        <v>333</v>
      </c>
      <c r="C35" s="1201"/>
      <c r="D35" s="1202"/>
      <c r="E35" s="1204" t="s">
        <v>840</v>
      </c>
    </row>
    <row r="36" spans="1:5" ht="12" customHeight="1">
      <c r="A36" s="1214"/>
      <c r="B36" s="1223" t="s">
        <v>338</v>
      </c>
      <c r="C36" s="1223" t="s">
        <v>339</v>
      </c>
      <c r="D36" s="1224" t="s">
        <v>340</v>
      </c>
      <c r="E36" s="1204" t="s">
        <v>341</v>
      </c>
    </row>
    <row r="37" spans="1:5" ht="12" customHeight="1">
      <c r="A37" s="1205">
        <v>18</v>
      </c>
      <c r="B37" s="1206" t="s">
        <v>867</v>
      </c>
      <c r="C37" s="1207" t="s">
        <v>868</v>
      </c>
      <c r="D37" s="1208" t="s">
        <v>869</v>
      </c>
      <c r="E37" s="1218">
        <v>6888</v>
      </c>
    </row>
    <row r="38" spans="1:5" ht="12" customHeight="1">
      <c r="A38" s="1205">
        <v>19</v>
      </c>
      <c r="B38" s="1206">
        <v>546</v>
      </c>
      <c r="C38" s="1207" t="s">
        <v>870</v>
      </c>
      <c r="D38" s="1208" t="s">
        <v>871</v>
      </c>
      <c r="E38" s="1218"/>
    </row>
    <row r="39" spans="1:5" ht="12" customHeight="1">
      <c r="A39" s="1205">
        <v>20</v>
      </c>
      <c r="B39" s="1206">
        <v>517</v>
      </c>
      <c r="C39" s="1207" t="s">
        <v>872</v>
      </c>
      <c r="D39" s="1208" t="s">
        <v>873</v>
      </c>
      <c r="E39" s="1218"/>
    </row>
    <row r="40" spans="1:5" ht="12" customHeight="1">
      <c r="A40" s="1205">
        <v>21</v>
      </c>
      <c r="B40" s="1206"/>
      <c r="C40" s="1207" t="s">
        <v>1874</v>
      </c>
      <c r="D40" s="1225" t="s">
        <v>2792</v>
      </c>
      <c r="E40" s="1218">
        <f>SUM(E37:E38)-E39</f>
        <v>6888</v>
      </c>
    </row>
    <row r="41" spans="1:5" ht="12" customHeight="1">
      <c r="A41" s="1205">
        <v>22</v>
      </c>
      <c r="B41" s="1207"/>
      <c r="C41" s="1207" t="s">
        <v>1875</v>
      </c>
      <c r="D41" s="1208" t="s">
        <v>1876</v>
      </c>
      <c r="E41" s="1218">
        <v>11232</v>
      </c>
    </row>
    <row r="42" spans="1:5" ht="12" customHeight="1">
      <c r="A42" s="1205">
        <v>23</v>
      </c>
      <c r="B42" s="1226"/>
      <c r="C42" s="1207" t="s">
        <v>1877</v>
      </c>
      <c r="D42" s="1208" t="s">
        <v>1876</v>
      </c>
      <c r="E42" s="1218">
        <v>16779</v>
      </c>
    </row>
    <row r="43" spans="1:5" ht="12" customHeight="1">
      <c r="A43" s="1205">
        <v>24</v>
      </c>
      <c r="B43" s="1226"/>
      <c r="C43" s="1207" t="s">
        <v>1878</v>
      </c>
      <c r="D43" s="1208" t="s">
        <v>1879</v>
      </c>
      <c r="E43" s="1218">
        <f>E40-SUM(E41:E42)</f>
        <v>-21123</v>
      </c>
    </row>
    <row r="44" spans="1:5" ht="12" customHeight="1">
      <c r="A44" s="1205">
        <v>25</v>
      </c>
      <c r="B44" s="1226"/>
      <c r="C44" s="1207" t="s">
        <v>1880</v>
      </c>
      <c r="D44" s="1208" t="s">
        <v>1881</v>
      </c>
      <c r="E44" s="1218">
        <v>2481</v>
      </c>
    </row>
    <row r="45" spans="1:5" ht="12" customHeight="1">
      <c r="A45" s="1205">
        <v>26</v>
      </c>
      <c r="B45" s="1226"/>
      <c r="C45" s="1207" t="s">
        <v>1882</v>
      </c>
      <c r="D45" s="1208" t="s">
        <v>1883</v>
      </c>
      <c r="E45" s="1218">
        <v>4407</v>
      </c>
    </row>
    <row r="46" spans="1:5" ht="12" customHeight="1">
      <c r="A46" s="1205">
        <v>27</v>
      </c>
      <c r="B46" s="1226"/>
      <c r="C46" s="1207" t="s">
        <v>1884</v>
      </c>
      <c r="D46" s="1208" t="s">
        <v>1885</v>
      </c>
      <c r="E46" s="1227">
        <v>8.6999999999999994E-3</v>
      </c>
    </row>
    <row r="47" spans="1:5" ht="12" customHeight="1" thickBot="1">
      <c r="A47" s="1205">
        <v>28</v>
      </c>
      <c r="B47" s="1226"/>
      <c r="C47" s="1207" t="s">
        <v>1886</v>
      </c>
      <c r="D47" s="1208" t="s">
        <v>1887</v>
      </c>
      <c r="E47" s="1228">
        <v>1.09E-2</v>
      </c>
    </row>
    <row r="48" spans="1:5" ht="15.75">
      <c r="A48" s="2835"/>
      <c r="B48" s="2836"/>
      <c r="C48" s="2836"/>
      <c r="D48" s="2836"/>
      <c r="E48" s="2837"/>
    </row>
    <row r="49" spans="1:5" ht="12" customHeight="1">
      <c r="A49" s="1229"/>
      <c r="B49" s="1230" t="s">
        <v>1888</v>
      </c>
      <c r="C49" s="1196" t="s">
        <v>1889</v>
      </c>
      <c r="D49" s="1196"/>
      <c r="E49" s="1197"/>
    </row>
    <row r="50" spans="1:5" ht="12" customHeight="1">
      <c r="A50" s="1229"/>
      <c r="B50" s="1230" t="s">
        <v>1890</v>
      </c>
      <c r="C50" s="1196" t="s">
        <v>1891</v>
      </c>
      <c r="D50" s="1196"/>
      <c r="E50" s="1197"/>
    </row>
    <row r="51" spans="1:5" ht="12" customHeight="1">
      <c r="A51" s="1229"/>
      <c r="B51" s="1230" t="s">
        <v>1892</v>
      </c>
      <c r="C51" s="1196" t="s">
        <v>1893</v>
      </c>
      <c r="D51" s="1196"/>
      <c r="E51" s="1197"/>
    </row>
    <row r="52" spans="1:5" ht="12" customHeight="1">
      <c r="A52" s="1229"/>
      <c r="B52" s="1230" t="s">
        <v>1894</v>
      </c>
      <c r="C52" s="1196" t="s">
        <v>1895</v>
      </c>
      <c r="D52" s="1196"/>
      <c r="E52" s="1197"/>
    </row>
    <row r="53" spans="1:5" ht="12" customHeight="1">
      <c r="A53" s="1229"/>
      <c r="B53" s="1230" t="s">
        <v>1896</v>
      </c>
      <c r="C53" s="1196" t="s">
        <v>1897</v>
      </c>
      <c r="D53" s="1196"/>
      <c r="E53" s="1197"/>
    </row>
    <row r="54" spans="1:5" ht="114.75" customHeight="1">
      <c r="A54" s="1229"/>
      <c r="B54" s="1196"/>
      <c r="C54" s="1196"/>
      <c r="D54" s="1196"/>
      <c r="E54" s="1197"/>
    </row>
    <row r="55" spans="1:5" s="2373" customFormat="1">
      <c r="A55" s="2247" t="s">
        <v>1409</v>
      </c>
      <c r="B55" s="2374"/>
      <c r="C55" s="2374"/>
      <c r="D55" s="2374"/>
      <c r="E55" s="2838"/>
    </row>
  </sheetData>
  <printOptions horizontalCentered="1" verticalCentered="1"/>
  <pageMargins left="0.7" right="0.7" top="0.75" bottom="0.75" header="0.3" footer="0.3"/>
  <pageSetup scale="99" fitToWidth="2" orientation="portrait" r:id="rId1"/>
  <headerFooter alignWithMargins="0"/>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dimension ref="A1:G44"/>
  <sheetViews>
    <sheetView showGridLines="0" view="pageBreakPreview" zoomScaleNormal="100" zoomScaleSheetLayoutView="100" workbookViewId="0">
      <selection activeCell="C24" sqref="C24"/>
    </sheetView>
  </sheetViews>
  <sheetFormatPr defaultRowHeight="11.25"/>
  <cols>
    <col min="1" max="1" width="3.33203125" style="1807" customWidth="1"/>
    <col min="2" max="2" width="3.5" customWidth="1"/>
    <col min="3" max="3" width="68.6640625" customWidth="1"/>
    <col min="4" max="5" width="5.5" customWidth="1"/>
    <col min="6" max="6" width="68.6640625" customWidth="1"/>
    <col min="7" max="7" width="3.33203125" style="1807" customWidth="1"/>
  </cols>
  <sheetData>
    <row r="1" spans="1:7" ht="14.25">
      <c r="A1" s="2832"/>
      <c r="B1" s="185"/>
      <c r="C1" s="185"/>
      <c r="D1" s="185"/>
      <c r="E1" s="185"/>
      <c r="F1" s="185"/>
      <c r="G1" s="2408" t="s">
        <v>54</v>
      </c>
    </row>
    <row r="2" spans="1:7">
      <c r="A2" s="2207"/>
      <c r="B2" s="157" t="s">
        <v>1898</v>
      </c>
      <c r="C2" s="48"/>
      <c r="D2" s="48"/>
      <c r="E2" s="48"/>
      <c r="F2" s="48"/>
      <c r="G2" s="2207"/>
    </row>
    <row r="3" spans="1:7">
      <c r="A3" s="2207"/>
      <c r="B3" s="3"/>
      <c r="C3" s="3"/>
      <c r="D3" s="3"/>
      <c r="E3" s="3"/>
      <c r="F3" s="3"/>
      <c r="G3" s="2207"/>
    </row>
    <row r="4" spans="1:7">
      <c r="A4" s="2207"/>
      <c r="B4" s="20" t="s">
        <v>440</v>
      </c>
      <c r="C4" s="3" t="s">
        <v>1899</v>
      </c>
      <c r="D4" s="3"/>
      <c r="E4" s="20" t="s">
        <v>450</v>
      </c>
      <c r="F4" s="3" t="s">
        <v>1900</v>
      </c>
      <c r="G4" s="2207"/>
    </row>
    <row r="5" spans="1:7">
      <c r="A5" s="2207"/>
      <c r="B5" s="3" t="s">
        <v>1901</v>
      </c>
      <c r="D5" s="3"/>
      <c r="E5" s="3" t="s">
        <v>1902</v>
      </c>
      <c r="F5" s="3"/>
      <c r="G5" s="2207"/>
    </row>
    <row r="6" spans="1:7">
      <c r="A6" s="2207"/>
      <c r="B6" s="3" t="s">
        <v>1903</v>
      </c>
      <c r="D6" s="3"/>
      <c r="E6" s="3"/>
      <c r="F6" s="3"/>
      <c r="G6" s="2207"/>
    </row>
    <row r="7" spans="1:7">
      <c r="A7" s="2207"/>
      <c r="B7" s="3" t="s">
        <v>1904</v>
      </c>
      <c r="D7" s="3"/>
      <c r="E7" s="3"/>
      <c r="F7" s="3" t="s">
        <v>1905</v>
      </c>
      <c r="G7" s="2207"/>
    </row>
    <row r="8" spans="1:7">
      <c r="A8" s="2207"/>
      <c r="B8" s="3" t="s">
        <v>1906</v>
      </c>
      <c r="D8" s="3"/>
      <c r="E8" s="3"/>
      <c r="F8" s="3"/>
      <c r="G8" s="2207"/>
    </row>
    <row r="9" spans="1:7">
      <c r="A9" s="2207"/>
      <c r="B9" s="3" t="s">
        <v>1907</v>
      </c>
      <c r="D9" s="3"/>
      <c r="E9" s="3"/>
      <c r="F9" s="3" t="s">
        <v>1908</v>
      </c>
      <c r="G9" s="2207"/>
    </row>
    <row r="10" spans="1:7">
      <c r="A10" s="2207"/>
      <c r="B10" s="3" t="s">
        <v>1909</v>
      </c>
      <c r="D10" s="3"/>
      <c r="E10" s="3"/>
      <c r="F10" s="3"/>
      <c r="G10" s="2207"/>
    </row>
    <row r="11" spans="1:7">
      <c r="A11" s="2207"/>
      <c r="B11" s="3"/>
      <c r="C11" s="3"/>
      <c r="D11" s="3"/>
      <c r="E11" s="3"/>
      <c r="F11" s="3" t="s">
        <v>1910</v>
      </c>
      <c r="G11" s="2207"/>
    </row>
    <row r="12" spans="1:7">
      <c r="A12" s="2207"/>
      <c r="B12" s="3"/>
      <c r="C12" s="3" t="s">
        <v>1911</v>
      </c>
      <c r="D12" s="3"/>
      <c r="E12" s="3"/>
      <c r="F12" s="3"/>
      <c r="G12" s="2207"/>
    </row>
    <row r="13" spans="1:7">
      <c r="A13" s="2207"/>
      <c r="B13" s="3"/>
      <c r="C13" s="3"/>
      <c r="D13" s="3"/>
      <c r="E13" s="3"/>
      <c r="F13" s="3" t="s">
        <v>1912</v>
      </c>
      <c r="G13" s="2207"/>
    </row>
    <row r="14" spans="1:7">
      <c r="A14" s="2207"/>
      <c r="B14" s="3"/>
      <c r="C14" s="3" t="s">
        <v>1913</v>
      </c>
      <c r="D14" s="3"/>
      <c r="E14" s="3"/>
      <c r="F14" s="3" t="s">
        <v>1914</v>
      </c>
      <c r="G14" s="2207"/>
    </row>
    <row r="15" spans="1:7">
      <c r="A15" s="2207"/>
      <c r="B15" s="3"/>
      <c r="C15" s="3"/>
      <c r="D15" s="3"/>
      <c r="E15" s="3"/>
      <c r="F15" s="3"/>
      <c r="G15" s="2207"/>
    </row>
    <row r="16" spans="1:7">
      <c r="A16" s="2207"/>
      <c r="B16" s="3"/>
      <c r="C16" s="3" t="s">
        <v>1915</v>
      </c>
      <c r="D16" s="3"/>
      <c r="E16" s="3"/>
      <c r="F16" s="3" t="s">
        <v>1916</v>
      </c>
      <c r="G16" s="2207"/>
    </row>
    <row r="17" spans="1:7">
      <c r="A17" s="2207"/>
      <c r="B17" s="3"/>
      <c r="C17" s="3"/>
      <c r="D17" s="3"/>
      <c r="E17" s="3"/>
      <c r="F17" s="3" t="s">
        <v>2314</v>
      </c>
      <c r="G17" s="2207"/>
    </row>
    <row r="18" spans="1:7">
      <c r="A18" s="2207"/>
      <c r="B18" s="3"/>
      <c r="C18" s="3" t="s">
        <v>2315</v>
      </c>
      <c r="D18" s="3"/>
      <c r="E18" s="3"/>
      <c r="F18" s="3" t="s">
        <v>2316</v>
      </c>
      <c r="G18" s="2207"/>
    </row>
    <row r="19" spans="1:7">
      <c r="A19" s="2207"/>
      <c r="B19" s="3"/>
      <c r="C19" s="3" t="s">
        <v>2317</v>
      </c>
      <c r="D19" s="3"/>
      <c r="E19" s="3"/>
      <c r="F19" s="3"/>
      <c r="G19" s="2207"/>
    </row>
    <row r="20" spans="1:7">
      <c r="A20" s="2207"/>
      <c r="B20" s="3"/>
      <c r="C20" s="3" t="s">
        <v>2318</v>
      </c>
      <c r="D20" s="3"/>
      <c r="E20" s="20" t="s">
        <v>457</v>
      </c>
      <c r="F20" s="3" t="s">
        <v>2319</v>
      </c>
      <c r="G20" s="2207"/>
    </row>
    <row r="21" spans="1:7">
      <c r="A21" s="2207"/>
      <c r="B21" s="3"/>
      <c r="C21" s="3"/>
      <c r="D21" s="3"/>
      <c r="E21" s="3" t="s">
        <v>2320</v>
      </c>
      <c r="F21" s="3"/>
      <c r="G21" s="2207"/>
    </row>
    <row r="22" spans="1:7">
      <c r="A22" s="2207"/>
      <c r="B22" s="3"/>
      <c r="C22" s="3" t="s">
        <v>2321</v>
      </c>
      <c r="D22" s="3"/>
      <c r="E22" s="3" t="s">
        <v>2322</v>
      </c>
      <c r="F22" s="3"/>
      <c r="G22" s="2207"/>
    </row>
    <row r="23" spans="1:7">
      <c r="A23" s="2207"/>
      <c r="B23" s="3"/>
      <c r="C23" s="3" t="s">
        <v>2323</v>
      </c>
      <c r="D23" s="3"/>
      <c r="E23" s="3" t="s">
        <v>2324</v>
      </c>
      <c r="F23" s="3"/>
      <c r="G23" s="2207"/>
    </row>
    <row r="24" spans="1:7">
      <c r="A24" s="2207"/>
      <c r="B24" s="3"/>
      <c r="C24" s="3"/>
      <c r="D24" s="3"/>
      <c r="E24" s="3" t="s">
        <v>2325</v>
      </c>
      <c r="F24" s="3"/>
      <c r="G24" s="2207"/>
    </row>
    <row r="25" spans="1:7">
      <c r="A25" s="2207"/>
      <c r="B25" s="20" t="s">
        <v>446</v>
      </c>
      <c r="C25" s="3" t="s">
        <v>2326</v>
      </c>
      <c r="D25" s="3"/>
      <c r="E25" s="3"/>
      <c r="F25" s="3"/>
      <c r="G25" s="2207"/>
    </row>
    <row r="26" spans="1:7">
      <c r="A26" s="2207"/>
      <c r="B26" s="3" t="s">
        <v>2327</v>
      </c>
      <c r="C26" s="3"/>
      <c r="D26" s="3"/>
      <c r="E26" s="20" t="s">
        <v>461</v>
      </c>
      <c r="F26" s="3" t="s">
        <v>2328</v>
      </c>
      <c r="G26" s="2207"/>
    </row>
    <row r="27" spans="1:7">
      <c r="A27" s="2207"/>
      <c r="B27" s="3" t="s">
        <v>2329</v>
      </c>
      <c r="C27" s="3"/>
      <c r="D27" s="3"/>
      <c r="E27" s="3" t="s">
        <v>2330</v>
      </c>
      <c r="F27" s="3"/>
      <c r="G27" s="2207"/>
    </row>
    <row r="28" spans="1:7">
      <c r="A28" s="2207"/>
      <c r="B28" s="3" t="s">
        <v>2331</v>
      </c>
      <c r="C28" s="3"/>
      <c r="D28" s="3"/>
      <c r="E28" s="3"/>
      <c r="F28" s="3"/>
      <c r="G28" s="2207"/>
    </row>
    <row r="29" spans="1:7">
      <c r="A29" s="2207"/>
      <c r="B29" s="3" t="s">
        <v>2332</v>
      </c>
      <c r="C29" s="3"/>
      <c r="D29" s="3"/>
      <c r="E29" s="20" t="s">
        <v>916</v>
      </c>
      <c r="F29" s="3" t="s">
        <v>2333</v>
      </c>
      <c r="G29" s="2207"/>
    </row>
    <row r="30" spans="1:7">
      <c r="A30" s="2207"/>
      <c r="B30" s="3" t="s">
        <v>2334</v>
      </c>
      <c r="C30" s="3"/>
      <c r="D30" s="3"/>
      <c r="E30" s="3" t="s">
        <v>2335</v>
      </c>
      <c r="F30" s="3"/>
      <c r="G30" s="2207"/>
    </row>
    <row r="31" spans="1:7">
      <c r="A31" s="2207"/>
      <c r="B31" s="3" t="s">
        <v>2336</v>
      </c>
      <c r="C31" s="3"/>
      <c r="D31" s="3"/>
      <c r="E31" s="3" t="s">
        <v>2337</v>
      </c>
      <c r="F31" s="3"/>
      <c r="G31" s="2207"/>
    </row>
    <row r="32" spans="1:7" ht="11.25" customHeight="1">
      <c r="A32" s="2925" t="s">
        <v>1409</v>
      </c>
      <c r="B32" s="3" t="s">
        <v>2338</v>
      </c>
      <c r="C32" s="3"/>
      <c r="D32" s="3"/>
      <c r="E32" s="3"/>
      <c r="F32" s="3"/>
      <c r="G32" s="2927" t="s">
        <v>3253</v>
      </c>
    </row>
    <row r="33" spans="1:7">
      <c r="A33" s="2925"/>
      <c r="B33" s="3" t="s">
        <v>2339</v>
      </c>
      <c r="C33" s="3"/>
      <c r="D33" s="3"/>
      <c r="E33" s="3"/>
      <c r="F33" s="3"/>
      <c r="G33" s="2927"/>
    </row>
    <row r="34" spans="1:7">
      <c r="A34" s="2925"/>
      <c r="B34" s="3"/>
      <c r="C34" s="3"/>
      <c r="D34" s="3"/>
      <c r="E34" s="3"/>
      <c r="F34" s="3"/>
      <c r="G34" s="2927"/>
    </row>
    <row r="35" spans="1:7">
      <c r="A35" s="2925"/>
      <c r="B35" s="3"/>
      <c r="C35" s="3" t="s">
        <v>2340</v>
      </c>
      <c r="D35" s="3"/>
      <c r="E35" s="3"/>
      <c r="F35" s="3"/>
      <c r="G35" s="2927"/>
    </row>
    <row r="36" spans="1:7">
      <c r="A36" s="2925"/>
      <c r="B36" s="3" t="s">
        <v>2341</v>
      </c>
      <c r="C36" s="3"/>
      <c r="D36" s="3"/>
      <c r="E36" s="3"/>
      <c r="F36" s="3"/>
      <c r="G36" s="2927"/>
    </row>
    <row r="37" spans="1:7">
      <c r="A37" s="2925"/>
      <c r="B37" s="3" t="s">
        <v>2342</v>
      </c>
      <c r="C37" s="3"/>
      <c r="D37" s="3"/>
      <c r="E37" s="3"/>
      <c r="F37" s="3"/>
      <c r="G37" s="2927"/>
    </row>
    <row r="38" spans="1:7">
      <c r="A38" s="2925"/>
      <c r="B38" s="3" t="s">
        <v>2343</v>
      </c>
      <c r="C38" s="3"/>
      <c r="D38" s="3"/>
      <c r="E38" s="3"/>
      <c r="F38" s="3"/>
      <c r="G38" s="2927"/>
    </row>
    <row r="39" spans="1:7">
      <c r="A39" s="2925"/>
      <c r="B39" s="3" t="s">
        <v>2344</v>
      </c>
      <c r="C39" s="3"/>
      <c r="D39" s="3"/>
      <c r="E39" s="3"/>
      <c r="F39" s="3"/>
      <c r="G39" s="2927"/>
    </row>
    <row r="40" spans="1:7">
      <c r="A40" s="2925"/>
      <c r="B40" s="3" t="s">
        <v>2345</v>
      </c>
      <c r="C40" s="3"/>
      <c r="D40" s="3"/>
      <c r="E40" s="3"/>
      <c r="F40" s="3"/>
      <c r="G40" s="2927"/>
    </row>
    <row r="41" spans="1:7">
      <c r="A41" s="2925"/>
      <c r="B41" s="3" t="s">
        <v>2346</v>
      </c>
      <c r="C41" s="3"/>
      <c r="D41" s="3"/>
      <c r="E41" s="3"/>
      <c r="F41" s="3"/>
      <c r="G41" s="2927"/>
    </row>
    <row r="42" spans="1:7">
      <c r="A42" s="2925"/>
      <c r="B42" s="3" t="s">
        <v>2347</v>
      </c>
      <c r="C42" s="3"/>
      <c r="D42" s="3"/>
      <c r="E42" s="3"/>
      <c r="F42" s="3"/>
      <c r="G42" s="2927"/>
    </row>
    <row r="43" spans="1:7">
      <c r="A43" s="2925"/>
      <c r="B43" s="3" t="s">
        <v>2348</v>
      </c>
      <c r="C43" s="3"/>
      <c r="D43" s="3"/>
      <c r="E43" s="3"/>
      <c r="F43" s="3"/>
      <c r="G43" s="2927"/>
    </row>
    <row r="44" spans="1:7" ht="81" customHeight="1">
      <c r="A44" s="2926"/>
      <c r="B44" s="2251" t="s">
        <v>2349</v>
      </c>
      <c r="C44" s="109"/>
      <c r="D44" s="109"/>
      <c r="E44" s="109"/>
      <c r="F44" s="109"/>
      <c r="G44" s="2928"/>
    </row>
  </sheetData>
  <mergeCells count="2">
    <mergeCell ref="A32:A44"/>
    <mergeCell ref="G32:G44"/>
  </mergeCells>
  <phoneticPr fontId="0" type="noConversion"/>
  <printOptions horizontalCentered="1" verticalCentered="1"/>
  <pageMargins left="0.7" right="0.7" top="0.75" bottom="0.75" header="0.3" footer="0.3"/>
  <pageSetup scale="98" fitToWidth="2" orientation="landscape" r:id="rId1"/>
  <headerFooter alignWithMargins="0"/>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43"/>
  <sheetViews>
    <sheetView showGridLines="0" view="pageBreakPreview" zoomScaleNormal="100" zoomScaleSheetLayoutView="100" workbookViewId="0">
      <selection activeCell="C35" sqref="C35"/>
    </sheetView>
  </sheetViews>
  <sheetFormatPr defaultColWidth="8.6640625" defaultRowHeight="11.25"/>
  <cols>
    <col min="1" max="1" width="3.33203125" style="1231" customWidth="1"/>
    <col min="2" max="2" width="4.6640625" style="210" customWidth="1"/>
    <col min="3" max="3" width="66.1640625" style="210" customWidth="1"/>
    <col min="4" max="4" width="7.6640625" style="210" customWidth="1"/>
    <col min="5" max="5" width="17" style="210" customWidth="1"/>
    <col min="6" max="6" width="18.1640625" style="210" customWidth="1"/>
    <col min="7" max="8" width="15.1640625" style="210" customWidth="1"/>
    <col min="9" max="9" width="4.6640625" style="1232" customWidth="1"/>
    <col min="10" max="10" width="3.33203125" style="1231" customWidth="1"/>
    <col min="11" max="11" width="10.6640625" style="1232" customWidth="1"/>
    <col min="12" max="15" width="10.6640625" style="210" customWidth="1"/>
    <col min="16" max="16" width="10.6640625" style="1243" customWidth="1"/>
    <col min="17" max="16384" width="8.6640625" style="210"/>
  </cols>
  <sheetData>
    <row r="1" spans="1:10">
      <c r="A1" s="2931" t="s">
        <v>1409</v>
      </c>
      <c r="B1" s="2933" t="s">
        <v>2350</v>
      </c>
      <c r="C1" s="2934"/>
      <c r="D1" s="2934"/>
      <c r="E1" s="2934"/>
      <c r="F1" s="2934"/>
      <c r="G1" s="2934"/>
      <c r="H1" s="2934"/>
      <c r="I1" s="2935"/>
      <c r="J1" s="2929" t="s">
        <v>3253</v>
      </c>
    </row>
    <row r="2" spans="1:10">
      <c r="A2" s="2932"/>
      <c r="B2" s="618" t="s">
        <v>351</v>
      </c>
      <c r="C2" s="578"/>
      <c r="D2" s="578"/>
      <c r="E2" s="578"/>
      <c r="F2" s="578"/>
      <c r="G2" s="578"/>
      <c r="H2" s="578"/>
      <c r="J2" s="2930"/>
    </row>
    <row r="3" spans="1:10">
      <c r="A3" s="2932"/>
      <c r="B3" s="283"/>
      <c r="C3" s="283"/>
      <c r="D3" s="283"/>
      <c r="E3" s="283"/>
      <c r="F3" s="283"/>
      <c r="G3" s="283"/>
      <c r="H3" s="283"/>
      <c r="J3" s="2930"/>
    </row>
    <row r="4" spans="1:10">
      <c r="A4" s="2932"/>
      <c r="B4" s="2253"/>
      <c r="C4" s="217" t="s">
        <v>2351</v>
      </c>
      <c r="D4" s="217"/>
      <c r="E4" s="217"/>
      <c r="F4" s="217"/>
      <c r="G4" s="610"/>
      <c r="H4" s="1233" t="s">
        <v>2352</v>
      </c>
      <c r="I4" s="610"/>
      <c r="J4" s="2930"/>
    </row>
    <row r="5" spans="1:10">
      <c r="A5" s="2932"/>
      <c r="B5" s="993" t="s">
        <v>328</v>
      </c>
      <c r="C5" s="216" t="s">
        <v>2353</v>
      </c>
      <c r="D5" s="216" t="s">
        <v>121</v>
      </c>
      <c r="E5" s="216" t="s">
        <v>2354</v>
      </c>
      <c r="F5" s="216" t="s">
        <v>2355</v>
      </c>
      <c r="G5" s="387" t="s">
        <v>2356</v>
      </c>
      <c r="H5" s="1234" t="s">
        <v>2357</v>
      </c>
      <c r="I5" s="387" t="s">
        <v>328</v>
      </c>
      <c r="J5" s="2930"/>
    </row>
    <row r="6" spans="1:10">
      <c r="A6" s="2932"/>
      <c r="B6" s="993" t="s">
        <v>333</v>
      </c>
      <c r="C6" s="216" t="s">
        <v>2358</v>
      </c>
      <c r="D6" s="216"/>
      <c r="E6" s="216"/>
      <c r="F6" s="216" t="s">
        <v>2359</v>
      </c>
      <c r="G6" s="387" t="s">
        <v>2360</v>
      </c>
      <c r="H6" s="1234" t="s">
        <v>2361</v>
      </c>
      <c r="I6" s="387" t="s">
        <v>333</v>
      </c>
      <c r="J6" s="2930"/>
    </row>
    <row r="7" spans="1:10">
      <c r="A7" s="2932"/>
      <c r="B7" s="1031"/>
      <c r="C7" s="219" t="s">
        <v>338</v>
      </c>
      <c r="D7" s="218"/>
      <c r="E7" s="219" t="s">
        <v>339</v>
      </c>
      <c r="F7" s="219" t="s">
        <v>340</v>
      </c>
      <c r="G7" s="605" t="s">
        <v>341</v>
      </c>
      <c r="H7" s="1235" t="s">
        <v>342</v>
      </c>
      <c r="I7" s="212"/>
      <c r="J7" s="2930"/>
    </row>
    <row r="8" spans="1:10">
      <c r="A8" s="2932"/>
      <c r="B8" s="2254">
        <v>1</v>
      </c>
      <c r="C8" s="1236" t="s">
        <v>2850</v>
      </c>
      <c r="D8" s="1236"/>
      <c r="E8" s="220" t="s">
        <v>3083</v>
      </c>
      <c r="F8" s="220" t="s">
        <v>3084</v>
      </c>
      <c r="G8" s="1237">
        <v>7512</v>
      </c>
      <c r="H8" s="1238" t="s">
        <v>3271</v>
      </c>
      <c r="I8" s="2252">
        <v>1</v>
      </c>
      <c r="J8" s="2930"/>
    </row>
    <row r="9" spans="1:10">
      <c r="A9" s="2932"/>
      <c r="B9" s="2254">
        <v>2</v>
      </c>
      <c r="C9" s="1236"/>
      <c r="D9" s="1236"/>
      <c r="E9" s="220"/>
      <c r="F9" s="220"/>
      <c r="G9" s="1237"/>
      <c r="H9" s="1239"/>
      <c r="I9" s="2252">
        <v>2</v>
      </c>
      <c r="J9" s="2930"/>
    </row>
    <row r="10" spans="1:10">
      <c r="A10" s="2932"/>
      <c r="B10" s="2254">
        <v>3</v>
      </c>
      <c r="C10" s="1236" t="s">
        <v>3085</v>
      </c>
      <c r="D10" s="2258"/>
      <c r="E10" s="220" t="s">
        <v>335</v>
      </c>
      <c r="F10" s="220" t="s">
        <v>3086</v>
      </c>
      <c r="G10" s="1237">
        <v>63517</v>
      </c>
      <c r="H10" s="1239" t="s">
        <v>3272</v>
      </c>
      <c r="I10" s="2252">
        <v>3</v>
      </c>
      <c r="J10" s="2930"/>
    </row>
    <row r="11" spans="1:10">
      <c r="A11" s="2932"/>
      <c r="B11" s="2254">
        <v>4</v>
      </c>
      <c r="C11" s="1236"/>
      <c r="D11" s="1236"/>
      <c r="E11" s="220"/>
      <c r="F11" s="220" t="s">
        <v>3087</v>
      </c>
      <c r="G11" s="1237">
        <v>86615</v>
      </c>
      <c r="H11" s="1239" t="s">
        <v>3088</v>
      </c>
      <c r="I11" s="2252">
        <v>4</v>
      </c>
      <c r="J11" s="2930"/>
    </row>
    <row r="12" spans="1:10">
      <c r="A12" s="2257"/>
      <c r="B12" s="2254">
        <v>5</v>
      </c>
      <c r="C12" s="1236"/>
      <c r="D12" s="1236"/>
      <c r="E12" s="220"/>
      <c r="F12" s="220" t="s">
        <v>3084</v>
      </c>
      <c r="G12" s="1240">
        <v>86</v>
      </c>
      <c r="H12" s="1239" t="s">
        <v>3088</v>
      </c>
      <c r="I12" s="2252">
        <v>5</v>
      </c>
      <c r="J12" s="2930"/>
    </row>
    <row r="13" spans="1:10">
      <c r="A13" s="2257"/>
      <c r="B13" s="2254">
        <v>6</v>
      </c>
      <c r="C13" s="1236"/>
      <c r="D13" s="1236"/>
      <c r="E13" s="220"/>
      <c r="F13" s="220"/>
      <c r="G13" s="1237"/>
      <c r="H13" s="1239"/>
      <c r="I13" s="2252">
        <v>6</v>
      </c>
      <c r="J13" s="2930"/>
    </row>
    <row r="14" spans="1:10">
      <c r="A14" s="2257"/>
      <c r="B14" s="2254">
        <v>7</v>
      </c>
      <c r="C14" s="1236" t="s">
        <v>3089</v>
      </c>
      <c r="D14" s="1236"/>
      <c r="E14" s="220" t="s">
        <v>335</v>
      </c>
      <c r="F14" s="220" t="s">
        <v>3084</v>
      </c>
      <c r="G14" s="1237">
        <v>360</v>
      </c>
      <c r="H14" s="1239" t="s">
        <v>3273</v>
      </c>
      <c r="I14" s="2252">
        <v>7</v>
      </c>
      <c r="J14" s="2930"/>
    </row>
    <row r="15" spans="1:10">
      <c r="A15" s="2257"/>
      <c r="B15" s="2254">
        <v>8</v>
      </c>
      <c r="C15" s="1236" t="s">
        <v>3090</v>
      </c>
      <c r="D15" s="1236"/>
      <c r="E15" s="220" t="s">
        <v>335</v>
      </c>
      <c r="F15" s="220" t="s">
        <v>3084</v>
      </c>
      <c r="G15" s="1237">
        <v>992</v>
      </c>
      <c r="H15" s="1239" t="s">
        <v>3274</v>
      </c>
      <c r="I15" s="2252">
        <v>8</v>
      </c>
      <c r="J15" s="2930"/>
    </row>
    <row r="16" spans="1:10">
      <c r="A16" s="2257"/>
      <c r="B16" s="2254">
        <v>9</v>
      </c>
      <c r="C16" s="1236"/>
      <c r="D16" s="1236"/>
      <c r="E16" s="1236"/>
      <c r="F16" s="220"/>
      <c r="G16" s="1237"/>
      <c r="H16" s="1239"/>
      <c r="I16" s="2252">
        <v>9</v>
      </c>
      <c r="J16" s="2930"/>
    </row>
    <row r="17" spans="1:10">
      <c r="A17" s="2257"/>
      <c r="B17" s="2254">
        <v>10</v>
      </c>
      <c r="C17" s="1236"/>
      <c r="D17" s="1236"/>
      <c r="E17" s="1236"/>
      <c r="F17" s="220"/>
      <c r="G17" s="1237"/>
      <c r="H17" s="1241"/>
      <c r="I17" s="2252">
        <v>10</v>
      </c>
      <c r="J17" s="2930"/>
    </row>
    <row r="18" spans="1:10">
      <c r="A18" s="2257"/>
      <c r="B18" s="2254">
        <v>11</v>
      </c>
      <c r="C18" s="1236"/>
      <c r="D18" s="1236"/>
      <c r="E18" s="1236"/>
      <c r="F18" s="220"/>
      <c r="G18" s="1237"/>
      <c r="H18" s="1241"/>
      <c r="I18" s="2252">
        <v>11</v>
      </c>
      <c r="J18" s="2930"/>
    </row>
    <row r="19" spans="1:10">
      <c r="A19" s="2257"/>
      <c r="B19" s="2254">
        <v>12</v>
      </c>
      <c r="C19" s="1236"/>
      <c r="D19" s="1236"/>
      <c r="E19" s="1236"/>
      <c r="F19" s="220"/>
      <c r="G19" s="1237"/>
      <c r="H19" s="1241"/>
      <c r="I19" s="2252">
        <v>12</v>
      </c>
      <c r="J19" s="2257"/>
    </row>
    <row r="20" spans="1:10">
      <c r="A20" s="2257"/>
      <c r="B20" s="2254">
        <v>13</v>
      </c>
      <c r="C20" s="1236"/>
      <c r="D20" s="1236"/>
      <c r="E20" s="1236"/>
      <c r="F20" s="220"/>
      <c r="G20" s="1237"/>
      <c r="H20" s="1241"/>
      <c r="I20" s="2252">
        <v>13</v>
      </c>
      <c r="J20" s="2257"/>
    </row>
    <row r="21" spans="1:10">
      <c r="A21" s="2257"/>
      <c r="B21" s="2254">
        <v>14</v>
      </c>
      <c r="C21" s="1236"/>
      <c r="D21" s="1236"/>
      <c r="E21" s="1236"/>
      <c r="F21" s="220"/>
      <c r="G21" s="221"/>
      <c r="H21" s="1241"/>
      <c r="I21" s="2252">
        <v>14</v>
      </c>
      <c r="J21" s="2257"/>
    </row>
    <row r="22" spans="1:10">
      <c r="A22" s="2257"/>
      <c r="B22" s="2254">
        <v>15</v>
      </c>
      <c r="C22" s="1236"/>
      <c r="D22" s="1236"/>
      <c r="E22" s="1236"/>
      <c r="F22" s="220"/>
      <c r="G22" s="221"/>
      <c r="H22" s="1241"/>
      <c r="I22" s="2252">
        <v>15</v>
      </c>
      <c r="J22" s="2257"/>
    </row>
    <row r="23" spans="1:10">
      <c r="A23" s="2257"/>
      <c r="B23" s="2254">
        <v>16</v>
      </c>
      <c r="C23" s="1236"/>
      <c r="D23" s="1236"/>
      <c r="E23" s="1236"/>
      <c r="F23" s="220"/>
      <c r="G23" s="221"/>
      <c r="H23" s="1241"/>
      <c r="I23" s="2252">
        <v>16</v>
      </c>
      <c r="J23" s="2257"/>
    </row>
    <row r="24" spans="1:10">
      <c r="A24" s="2257"/>
      <c r="B24" s="2254">
        <v>17</v>
      </c>
      <c r="C24" s="1236"/>
      <c r="D24" s="1236"/>
      <c r="E24" s="1236"/>
      <c r="F24" s="220"/>
      <c r="G24" s="221"/>
      <c r="H24" s="1241"/>
      <c r="I24" s="2252">
        <v>17</v>
      </c>
      <c r="J24" s="2257"/>
    </row>
    <row r="25" spans="1:10">
      <c r="A25" s="2257"/>
      <c r="B25" s="2254">
        <v>18</v>
      </c>
      <c r="C25" s="1236"/>
      <c r="D25" s="1236"/>
      <c r="E25" s="1236"/>
      <c r="F25" s="220"/>
      <c r="G25" s="221"/>
      <c r="H25" s="1241"/>
      <c r="I25" s="2252">
        <v>18</v>
      </c>
      <c r="J25" s="2257"/>
    </row>
    <row r="26" spans="1:10">
      <c r="A26" s="2257"/>
      <c r="B26" s="2254">
        <v>19</v>
      </c>
      <c r="C26" s="1236"/>
      <c r="D26" s="1236"/>
      <c r="E26" s="1236"/>
      <c r="F26" s="220"/>
      <c r="G26" s="221"/>
      <c r="H26" s="1241"/>
      <c r="I26" s="2252">
        <v>19</v>
      </c>
      <c r="J26" s="2257"/>
    </row>
    <row r="27" spans="1:10">
      <c r="A27" s="2257"/>
      <c r="B27" s="2254">
        <v>20</v>
      </c>
      <c r="C27" s="1236"/>
      <c r="D27" s="1236"/>
      <c r="E27" s="1236"/>
      <c r="F27" s="220"/>
      <c r="G27" s="221"/>
      <c r="H27" s="1241"/>
      <c r="I27" s="2252">
        <v>20</v>
      </c>
      <c r="J27" s="2257"/>
    </row>
    <row r="28" spans="1:10">
      <c r="A28" s="2257"/>
      <c r="B28" s="2254">
        <v>21</v>
      </c>
      <c r="C28" s="1236"/>
      <c r="D28" s="1236"/>
      <c r="E28" s="1236"/>
      <c r="F28" s="220"/>
      <c r="G28" s="221"/>
      <c r="H28" s="1241"/>
      <c r="I28" s="2252">
        <v>21</v>
      </c>
      <c r="J28" s="2257"/>
    </row>
    <row r="29" spans="1:10">
      <c r="A29" s="2257"/>
      <c r="B29" s="2254">
        <v>22</v>
      </c>
      <c r="C29" s="1236"/>
      <c r="D29" s="1236"/>
      <c r="E29" s="1236"/>
      <c r="F29" s="220"/>
      <c r="G29" s="221"/>
      <c r="H29" s="1241"/>
      <c r="I29" s="2252">
        <v>22</v>
      </c>
      <c r="J29" s="2257"/>
    </row>
    <row r="30" spans="1:10">
      <c r="A30" s="2257"/>
      <c r="B30" s="2254">
        <v>23</v>
      </c>
      <c r="C30" s="1236"/>
      <c r="D30" s="1236"/>
      <c r="E30" s="1236"/>
      <c r="F30" s="220"/>
      <c r="G30" s="221"/>
      <c r="H30" s="1241"/>
      <c r="I30" s="2252">
        <v>23</v>
      </c>
      <c r="J30" s="2257"/>
    </row>
    <row r="31" spans="1:10">
      <c r="A31" s="2257"/>
      <c r="B31" s="2254">
        <v>24</v>
      </c>
      <c r="C31" s="1236"/>
      <c r="D31" s="1236"/>
      <c r="E31" s="1236"/>
      <c r="F31" s="220"/>
      <c r="G31" s="221"/>
      <c r="H31" s="1241"/>
      <c r="I31" s="2252">
        <v>24</v>
      </c>
      <c r="J31" s="2257"/>
    </row>
    <row r="32" spans="1:10">
      <c r="A32" s="2257"/>
      <c r="B32" s="2254">
        <v>25</v>
      </c>
      <c r="C32" s="1236"/>
      <c r="D32" s="1236"/>
      <c r="E32" s="1236"/>
      <c r="F32" s="220"/>
      <c r="G32" s="221"/>
      <c r="H32" s="1241"/>
      <c r="I32" s="2252">
        <v>25</v>
      </c>
      <c r="J32" s="2257"/>
    </row>
    <row r="33" spans="1:10">
      <c r="A33" s="2257"/>
      <c r="B33" s="369"/>
      <c r="C33" s="283"/>
      <c r="D33" s="283"/>
      <c r="E33" s="283"/>
      <c r="F33" s="369"/>
      <c r="G33" s="283"/>
      <c r="H33" s="283"/>
      <c r="J33" s="2257"/>
    </row>
    <row r="34" spans="1:10">
      <c r="A34" s="2257"/>
      <c r="B34" s="369"/>
      <c r="C34" s="283"/>
      <c r="D34" s="283"/>
      <c r="E34" s="283"/>
      <c r="F34" s="369"/>
      <c r="G34" s="283"/>
      <c r="H34" s="283"/>
      <c r="J34" s="2257"/>
    </row>
    <row r="35" spans="1:10">
      <c r="A35" s="2257"/>
      <c r="B35" s="369"/>
      <c r="C35" s="283"/>
      <c r="D35" s="283"/>
      <c r="E35" s="283"/>
      <c r="F35" s="369"/>
      <c r="G35" s="283"/>
      <c r="H35" s="283"/>
      <c r="J35" s="2257"/>
    </row>
    <row r="36" spans="1:10">
      <c r="A36" s="2257"/>
      <c r="B36" s="369"/>
      <c r="C36" s="283"/>
      <c r="D36" s="283"/>
      <c r="E36" s="283"/>
      <c r="F36" s="369"/>
      <c r="G36" s="283"/>
      <c r="H36" s="283"/>
      <c r="J36" s="2257"/>
    </row>
    <row r="37" spans="1:10">
      <c r="A37" s="2257"/>
      <c r="B37" s="369"/>
      <c r="C37" s="283"/>
      <c r="D37" s="283"/>
      <c r="E37" s="283"/>
      <c r="F37" s="369"/>
      <c r="G37" s="283"/>
      <c r="H37" s="283"/>
      <c r="J37" s="2257"/>
    </row>
    <row r="38" spans="1:10">
      <c r="A38" s="2257"/>
      <c r="B38" s="369"/>
      <c r="C38" s="283"/>
      <c r="D38" s="283"/>
      <c r="E38" s="283"/>
      <c r="F38" s="369"/>
      <c r="G38" s="283"/>
      <c r="H38" s="283"/>
      <c r="J38" s="2257"/>
    </row>
    <row r="39" spans="1:10">
      <c r="A39" s="2432"/>
      <c r="B39" s="2255"/>
      <c r="C39" s="283"/>
      <c r="D39" s="283"/>
      <c r="E39" s="283"/>
      <c r="F39" s="283"/>
      <c r="G39" s="283"/>
      <c r="H39" s="283"/>
      <c r="J39" s="2257"/>
    </row>
    <row r="40" spans="1:10">
      <c r="A40" s="2257"/>
      <c r="B40" s="2255"/>
      <c r="C40" s="283"/>
      <c r="D40" s="283"/>
      <c r="E40" s="283"/>
      <c r="F40" s="283"/>
      <c r="G40" s="283"/>
      <c r="H40" s="283"/>
      <c r="J40" s="2257"/>
    </row>
    <row r="41" spans="1:10">
      <c r="A41" s="2257"/>
      <c r="B41" s="2255"/>
      <c r="C41" s="283"/>
      <c r="D41" s="283"/>
      <c r="E41" s="283"/>
      <c r="F41" s="283"/>
      <c r="G41" s="283"/>
      <c r="H41" s="283"/>
      <c r="J41" s="2257"/>
    </row>
    <row r="42" spans="1:10">
      <c r="A42" s="2257"/>
      <c r="B42" s="2255"/>
      <c r="C42" s="283"/>
      <c r="D42" s="283"/>
      <c r="E42" s="283"/>
      <c r="F42" s="283"/>
      <c r="G42" s="283"/>
      <c r="H42" s="283"/>
      <c r="J42" s="2257"/>
    </row>
    <row r="43" spans="1:10" ht="81.75" customHeight="1">
      <c r="A43" s="2433"/>
      <c r="B43" s="2256" t="s">
        <v>204</v>
      </c>
      <c r="C43" s="361"/>
      <c r="D43" s="361"/>
      <c r="E43" s="361"/>
      <c r="F43" s="362"/>
      <c r="G43" s="361"/>
      <c r="H43" s="361"/>
      <c r="I43" s="1242"/>
      <c r="J43" s="2407">
        <v>61</v>
      </c>
    </row>
  </sheetData>
  <mergeCells count="3">
    <mergeCell ref="J1:J18"/>
    <mergeCell ref="A1:A11"/>
    <mergeCell ref="B1:I1"/>
  </mergeCells>
  <printOptions horizontalCentered="1" verticalCentered="1"/>
  <pageMargins left="0.7" right="0.7" top="0.75" bottom="0.75" header="0.3" footer="0.3"/>
  <pageSetup fitToWidth="2" orientation="landscape" r:id="rId1"/>
  <headerFooter alignWithMargins="0"/>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dimension ref="A1:G60"/>
  <sheetViews>
    <sheetView showGridLines="0" view="pageBreakPreview" topLeftCell="A31" zoomScaleNormal="100" zoomScaleSheetLayoutView="100" workbookViewId="0">
      <selection activeCell="C15" sqref="C15"/>
    </sheetView>
  </sheetViews>
  <sheetFormatPr defaultRowHeight="11.25"/>
  <cols>
    <col min="1" max="2" width="3.33203125" customWidth="1"/>
    <col min="3" max="3" width="52.33203125" customWidth="1"/>
    <col min="4" max="4" width="16.6640625" customWidth="1"/>
    <col min="6" max="6" width="18.6640625" customWidth="1"/>
    <col min="7" max="7" width="11" customWidth="1"/>
  </cols>
  <sheetData>
    <row r="1" spans="1:7">
      <c r="A1" s="229">
        <v>62</v>
      </c>
      <c r="B1" s="176"/>
      <c r="C1" s="185"/>
      <c r="D1" s="176"/>
      <c r="E1" s="176"/>
      <c r="F1" s="385"/>
      <c r="G1" s="188" t="s">
        <v>3253</v>
      </c>
    </row>
    <row r="2" spans="1:7">
      <c r="A2" s="193"/>
      <c r="B2" s="45"/>
      <c r="C2" s="45"/>
      <c r="D2" s="45"/>
      <c r="E2" s="45"/>
      <c r="F2" s="45"/>
      <c r="G2" s="194"/>
    </row>
    <row r="3" spans="1:7">
      <c r="A3" s="179" t="s">
        <v>2362</v>
      </c>
      <c r="B3" s="48"/>
      <c r="C3" s="48"/>
      <c r="D3" s="48"/>
      <c r="E3" s="48"/>
      <c r="F3" s="48"/>
      <c r="G3" s="201"/>
    </row>
    <row r="4" spans="1:7">
      <c r="A4" s="124"/>
      <c r="G4" s="125"/>
    </row>
    <row r="5" spans="1:7">
      <c r="A5" s="87"/>
      <c r="B5" s="3" t="s">
        <v>2363</v>
      </c>
      <c r="C5" s="3"/>
      <c r="D5" s="3"/>
      <c r="E5" s="3"/>
      <c r="F5" s="3"/>
      <c r="G5" s="119"/>
    </row>
    <row r="6" spans="1:7">
      <c r="A6" s="87"/>
      <c r="B6" s="20" t="s">
        <v>2364</v>
      </c>
      <c r="C6" s="3" t="s">
        <v>2365</v>
      </c>
      <c r="D6" s="3"/>
      <c r="E6" s="3"/>
      <c r="F6" s="3"/>
      <c r="G6" s="119"/>
    </row>
    <row r="7" spans="1:7">
      <c r="A7" s="87"/>
      <c r="B7" s="20" t="s">
        <v>1030</v>
      </c>
      <c r="C7" s="3" t="s">
        <v>2366</v>
      </c>
      <c r="D7" s="3"/>
      <c r="E7" s="3"/>
      <c r="F7" s="3"/>
      <c r="G7" s="119"/>
    </row>
    <row r="8" spans="1:7">
      <c r="A8" s="87"/>
      <c r="B8" s="20" t="s">
        <v>2367</v>
      </c>
      <c r="C8" s="3" t="s">
        <v>2368</v>
      </c>
      <c r="D8" s="3"/>
      <c r="E8" s="3"/>
      <c r="F8" s="3"/>
      <c r="G8" s="119"/>
    </row>
    <row r="9" spans="1:7">
      <c r="A9" s="87" t="s">
        <v>2369</v>
      </c>
      <c r="B9" s="3"/>
      <c r="C9" s="3"/>
      <c r="D9" s="3"/>
      <c r="E9" s="3"/>
      <c r="F9" s="3"/>
      <c r="G9" s="119"/>
    </row>
    <row r="10" spans="1:7">
      <c r="A10" s="87"/>
      <c r="B10" s="20" t="s">
        <v>2370</v>
      </c>
      <c r="C10" s="3" t="s">
        <v>2371</v>
      </c>
      <c r="D10" s="3"/>
      <c r="E10" s="3"/>
      <c r="F10" s="3"/>
      <c r="G10" s="119"/>
    </row>
    <row r="11" spans="1:7">
      <c r="A11" s="87" t="s">
        <v>2372</v>
      </c>
      <c r="B11" s="3"/>
      <c r="C11" s="3"/>
      <c r="D11" s="3"/>
      <c r="E11" s="3"/>
      <c r="F11" s="3"/>
      <c r="G11" s="119"/>
    </row>
    <row r="12" spans="1:7">
      <c r="A12" s="87"/>
      <c r="B12" s="20" t="s">
        <v>2373</v>
      </c>
      <c r="C12" s="3" t="s">
        <v>2374</v>
      </c>
      <c r="D12" s="3"/>
      <c r="E12" s="3"/>
      <c r="F12" s="3"/>
      <c r="G12" s="119"/>
    </row>
    <row r="13" spans="1:7">
      <c r="A13" s="87"/>
      <c r="B13" s="3" t="s">
        <v>2375</v>
      </c>
      <c r="C13" s="3"/>
      <c r="D13" s="3"/>
      <c r="E13" s="3"/>
      <c r="F13" s="3"/>
      <c r="G13" s="119"/>
    </row>
    <row r="14" spans="1:7">
      <c r="A14" s="87"/>
      <c r="B14" s="3" t="s">
        <v>2376</v>
      </c>
      <c r="C14" s="3"/>
      <c r="D14" s="3"/>
      <c r="E14" s="3"/>
      <c r="F14" s="3"/>
      <c r="G14" s="119"/>
    </row>
    <row r="15" spans="1:7">
      <c r="A15" s="87" t="s">
        <v>2377</v>
      </c>
      <c r="B15" s="3"/>
      <c r="C15" s="3"/>
      <c r="D15" s="3"/>
      <c r="E15" s="3"/>
      <c r="F15" s="3"/>
      <c r="G15" s="119"/>
    </row>
    <row r="16" spans="1:7">
      <c r="A16" s="87"/>
      <c r="B16" s="3" t="s">
        <v>2378</v>
      </c>
      <c r="C16" s="3"/>
      <c r="D16" s="3"/>
      <c r="E16" s="3"/>
      <c r="F16" s="3"/>
      <c r="G16" s="119"/>
    </row>
    <row r="17" spans="1:7">
      <c r="A17" s="87"/>
      <c r="B17" s="3" t="s">
        <v>2379</v>
      </c>
      <c r="C17" s="3"/>
      <c r="D17" s="3"/>
      <c r="E17" s="3"/>
      <c r="F17" s="3"/>
      <c r="G17" s="119"/>
    </row>
    <row r="18" spans="1:7">
      <c r="A18" s="87" t="s">
        <v>1991</v>
      </c>
      <c r="B18" s="3"/>
      <c r="C18" s="3"/>
      <c r="D18" s="3"/>
      <c r="E18" s="3"/>
      <c r="F18" s="3"/>
      <c r="G18" s="119"/>
    </row>
    <row r="19" spans="1:7">
      <c r="A19" s="87" t="s">
        <v>1992</v>
      </c>
      <c r="B19" s="3"/>
      <c r="C19" s="3"/>
      <c r="D19" s="3"/>
      <c r="E19" s="3"/>
      <c r="F19" s="3"/>
      <c r="G19" s="119"/>
    </row>
    <row r="20" spans="1:7">
      <c r="A20" s="87" t="s">
        <v>1993</v>
      </c>
      <c r="B20" s="3"/>
      <c r="C20" s="3"/>
      <c r="D20" s="3"/>
      <c r="E20" s="3"/>
      <c r="F20" s="3"/>
      <c r="G20" s="119"/>
    </row>
    <row r="21" spans="1:7">
      <c r="A21" s="87"/>
      <c r="B21" s="3" t="s">
        <v>1994</v>
      </c>
      <c r="C21" s="3"/>
      <c r="D21" s="3"/>
      <c r="E21" s="3"/>
      <c r="F21" s="3"/>
      <c r="G21" s="119"/>
    </row>
    <row r="22" spans="1:7">
      <c r="A22" s="87"/>
      <c r="B22" s="3" t="s">
        <v>1995</v>
      </c>
      <c r="C22" s="3"/>
      <c r="D22" s="3"/>
      <c r="E22" s="3"/>
      <c r="F22" s="3"/>
      <c r="G22" s="119"/>
    </row>
    <row r="23" spans="1:7">
      <c r="A23" s="87"/>
      <c r="B23" s="3" t="s">
        <v>957</v>
      </c>
      <c r="C23" s="3"/>
      <c r="D23" s="3"/>
      <c r="E23" s="3"/>
      <c r="F23" s="3"/>
      <c r="G23" s="119"/>
    </row>
    <row r="24" spans="1:7">
      <c r="A24" s="87" t="s">
        <v>958</v>
      </c>
      <c r="B24" s="3"/>
      <c r="C24" s="3"/>
      <c r="D24" s="3"/>
      <c r="E24" s="3"/>
      <c r="F24" s="3"/>
      <c r="G24" s="119"/>
    </row>
    <row r="25" spans="1:7">
      <c r="A25" s="87"/>
      <c r="B25" s="3" t="s">
        <v>959</v>
      </c>
      <c r="C25" s="3"/>
      <c r="D25" s="3"/>
      <c r="E25" s="3"/>
      <c r="F25" s="3"/>
      <c r="G25" s="119"/>
    </row>
    <row r="26" spans="1:7">
      <c r="A26" s="87" t="s">
        <v>960</v>
      </c>
      <c r="B26" s="3"/>
      <c r="C26" s="3"/>
      <c r="D26" s="3"/>
      <c r="E26" s="3"/>
      <c r="F26" s="3"/>
      <c r="G26" s="119"/>
    </row>
    <row r="27" spans="1:7">
      <c r="A27" s="87"/>
      <c r="B27" s="3" t="s">
        <v>961</v>
      </c>
      <c r="C27" s="3"/>
      <c r="D27" s="3"/>
      <c r="E27" s="3"/>
      <c r="F27" s="3"/>
      <c r="G27" s="119"/>
    </row>
    <row r="28" spans="1:7">
      <c r="A28" s="87" t="s">
        <v>962</v>
      </c>
      <c r="B28" s="3"/>
      <c r="C28" s="3"/>
      <c r="D28" s="3"/>
      <c r="E28" s="3"/>
      <c r="F28" s="3"/>
      <c r="G28" s="119"/>
    </row>
    <row r="29" spans="1:7">
      <c r="A29" s="87"/>
      <c r="B29" s="3" t="s">
        <v>963</v>
      </c>
      <c r="C29" s="3"/>
      <c r="D29" s="3"/>
      <c r="E29" s="3"/>
      <c r="F29" s="3"/>
      <c r="G29" s="119"/>
    </row>
    <row r="30" spans="1:7">
      <c r="A30" s="87"/>
      <c r="B30" s="3" t="s">
        <v>964</v>
      </c>
      <c r="C30" s="3"/>
      <c r="D30" s="3"/>
      <c r="E30" s="3"/>
      <c r="F30" s="3"/>
      <c r="G30" s="119"/>
    </row>
    <row r="31" spans="1:7">
      <c r="A31" s="87" t="s">
        <v>965</v>
      </c>
      <c r="B31" s="3"/>
      <c r="C31" s="3"/>
      <c r="D31" s="3"/>
      <c r="E31" s="3"/>
      <c r="F31" s="3"/>
      <c r="G31" s="119"/>
    </row>
    <row r="32" spans="1:7">
      <c r="A32" s="87" t="s">
        <v>966</v>
      </c>
      <c r="B32" s="3"/>
      <c r="C32" s="3"/>
      <c r="D32" s="3"/>
      <c r="E32" s="3"/>
      <c r="F32" s="3"/>
      <c r="G32" s="119"/>
    </row>
    <row r="33" spans="1:7">
      <c r="A33" s="87" t="s">
        <v>967</v>
      </c>
      <c r="B33" s="3"/>
      <c r="C33" s="3"/>
      <c r="D33" s="3"/>
      <c r="E33" s="3"/>
      <c r="F33" s="3"/>
      <c r="G33" s="119"/>
    </row>
    <row r="34" spans="1:7">
      <c r="A34" s="87" t="s">
        <v>968</v>
      </c>
      <c r="B34" s="3"/>
      <c r="C34" s="3"/>
      <c r="D34" s="3"/>
      <c r="E34" s="3"/>
      <c r="F34" s="3"/>
      <c r="G34" s="119"/>
    </row>
    <row r="35" spans="1:7">
      <c r="A35" s="87" t="s">
        <v>969</v>
      </c>
      <c r="B35" s="3"/>
      <c r="C35" s="3"/>
      <c r="D35" s="3"/>
      <c r="E35" s="3"/>
      <c r="F35" s="3"/>
      <c r="G35" s="119"/>
    </row>
    <row r="36" spans="1:7">
      <c r="A36" s="87" t="s">
        <v>970</v>
      </c>
      <c r="B36" s="3"/>
      <c r="C36" s="3"/>
      <c r="D36" s="3"/>
      <c r="E36" s="3"/>
      <c r="F36" s="3"/>
      <c r="G36" s="119"/>
    </row>
    <row r="37" spans="1:7">
      <c r="A37" s="87"/>
      <c r="B37" s="3" t="s">
        <v>971</v>
      </c>
      <c r="C37" s="3"/>
      <c r="D37" s="3"/>
      <c r="E37" s="3"/>
      <c r="F37" s="3"/>
      <c r="G37" s="119"/>
    </row>
    <row r="38" spans="1:7">
      <c r="A38" s="87" t="s">
        <v>972</v>
      </c>
      <c r="B38" s="3"/>
      <c r="C38" s="3"/>
      <c r="D38" s="3"/>
      <c r="E38" s="3"/>
      <c r="F38" s="3"/>
      <c r="G38" s="119"/>
    </row>
    <row r="39" spans="1:7">
      <c r="A39" s="87" t="s">
        <v>973</v>
      </c>
      <c r="B39" s="3"/>
      <c r="C39" s="3"/>
      <c r="D39" s="3"/>
      <c r="E39" s="3"/>
      <c r="F39" s="3"/>
      <c r="G39" s="119"/>
    </row>
    <row r="40" spans="1:7">
      <c r="A40" s="87"/>
      <c r="B40" s="3" t="s">
        <v>2039</v>
      </c>
      <c r="C40" s="3"/>
      <c r="D40" s="3"/>
      <c r="E40" s="3"/>
      <c r="F40" s="3"/>
      <c r="G40" s="119"/>
    </row>
    <row r="41" spans="1:7">
      <c r="A41" s="87"/>
      <c r="B41" s="3" t="s">
        <v>2040</v>
      </c>
      <c r="C41" s="3"/>
      <c r="D41" s="3"/>
      <c r="E41" s="3"/>
      <c r="F41" s="3"/>
      <c r="G41" s="119"/>
    </row>
    <row r="42" spans="1:7">
      <c r="A42" s="87" t="s">
        <v>2041</v>
      </c>
      <c r="B42" s="3"/>
      <c r="C42" s="3"/>
      <c r="D42" s="3"/>
      <c r="E42" s="3"/>
      <c r="F42" s="3"/>
      <c r="G42" s="119"/>
    </row>
    <row r="43" spans="1:7">
      <c r="A43" s="87" t="s">
        <v>2042</v>
      </c>
      <c r="B43" s="3"/>
      <c r="C43" s="3"/>
      <c r="D43" s="3"/>
      <c r="E43" s="3"/>
      <c r="F43" s="3"/>
      <c r="G43" s="119"/>
    </row>
    <row r="44" spans="1:7">
      <c r="A44" s="87" t="s">
        <v>2043</v>
      </c>
      <c r="B44" s="3"/>
      <c r="C44" s="3"/>
      <c r="D44" s="3"/>
      <c r="E44" s="3"/>
      <c r="F44" s="3"/>
      <c r="G44" s="119"/>
    </row>
    <row r="45" spans="1:7">
      <c r="A45" s="87"/>
      <c r="B45" s="3" t="s">
        <v>2044</v>
      </c>
      <c r="C45" s="3"/>
      <c r="D45" s="3"/>
      <c r="E45" s="3"/>
      <c r="F45" s="3"/>
      <c r="G45" s="119"/>
    </row>
    <row r="46" spans="1:7">
      <c r="A46" s="87" t="s">
        <v>2045</v>
      </c>
      <c r="B46" s="3"/>
      <c r="C46" s="3"/>
      <c r="D46" s="3"/>
      <c r="E46" s="3"/>
      <c r="F46" s="3"/>
      <c r="G46" s="119"/>
    </row>
    <row r="47" spans="1:7">
      <c r="A47" s="87"/>
      <c r="B47" s="3" t="s">
        <v>2046</v>
      </c>
      <c r="C47" s="3"/>
      <c r="D47" s="3"/>
      <c r="E47" s="3"/>
      <c r="F47" s="3"/>
      <c r="G47" s="119"/>
    </row>
    <row r="48" spans="1:7">
      <c r="A48" s="87"/>
      <c r="B48" s="3"/>
      <c r="C48" s="3"/>
      <c r="D48" s="3"/>
      <c r="E48" s="3"/>
      <c r="F48" s="3"/>
      <c r="G48" s="119"/>
    </row>
    <row r="49" spans="1:7">
      <c r="A49" s="87"/>
      <c r="B49" s="3"/>
      <c r="C49" s="3"/>
      <c r="D49" s="3"/>
      <c r="E49" s="3"/>
      <c r="F49" s="3"/>
      <c r="G49" s="119"/>
    </row>
    <row r="50" spans="1:7">
      <c r="A50" s="87"/>
      <c r="B50" s="3"/>
      <c r="C50" s="3"/>
      <c r="D50" s="3"/>
      <c r="E50" s="3"/>
      <c r="F50" s="3"/>
      <c r="G50" s="119"/>
    </row>
    <row r="51" spans="1:7">
      <c r="A51" s="87"/>
      <c r="B51" s="3"/>
      <c r="C51" s="3"/>
      <c r="D51" s="3"/>
      <c r="E51" s="3"/>
      <c r="F51" s="3"/>
      <c r="G51" s="119"/>
    </row>
    <row r="52" spans="1:7">
      <c r="A52" s="87"/>
      <c r="B52" s="3"/>
      <c r="C52" s="3"/>
      <c r="D52" s="3"/>
      <c r="E52" s="3"/>
      <c r="F52" s="3"/>
      <c r="G52" s="119"/>
    </row>
    <row r="53" spans="1:7">
      <c r="A53" s="87"/>
      <c r="B53" s="3"/>
      <c r="C53" s="3"/>
      <c r="D53" s="3"/>
      <c r="E53" s="3"/>
      <c r="F53" s="3"/>
      <c r="G53" s="119"/>
    </row>
    <row r="54" spans="1:7">
      <c r="A54" s="87"/>
      <c r="B54" s="3"/>
      <c r="C54" s="3"/>
      <c r="D54" s="3"/>
      <c r="E54" s="3"/>
      <c r="F54" s="3"/>
      <c r="G54" s="119"/>
    </row>
    <row r="55" spans="1:7">
      <c r="A55" s="87"/>
      <c r="B55" s="3"/>
      <c r="C55" s="3"/>
      <c r="D55" s="3"/>
      <c r="E55" s="3"/>
      <c r="F55" s="3"/>
      <c r="G55" s="119"/>
    </row>
    <row r="56" spans="1:7">
      <c r="A56" s="87"/>
      <c r="B56" s="3"/>
      <c r="C56" s="3"/>
      <c r="D56" s="3"/>
      <c r="E56" s="3"/>
      <c r="F56" s="3"/>
      <c r="G56" s="119"/>
    </row>
    <row r="57" spans="1:7">
      <c r="A57" s="87"/>
      <c r="B57" s="3"/>
      <c r="C57" s="3"/>
      <c r="D57" s="3"/>
      <c r="E57" s="3"/>
      <c r="F57" s="3"/>
      <c r="G57" s="119"/>
    </row>
    <row r="58" spans="1:7">
      <c r="A58" s="87"/>
      <c r="B58" s="3"/>
      <c r="C58" s="3"/>
      <c r="D58" s="3"/>
      <c r="E58" s="3"/>
      <c r="F58" s="3"/>
      <c r="G58" s="119"/>
    </row>
    <row r="59" spans="1:7">
      <c r="A59" s="190"/>
      <c r="B59" s="9"/>
      <c r="C59" s="9"/>
      <c r="D59" s="9"/>
      <c r="E59" s="9"/>
      <c r="F59" s="9"/>
      <c r="G59" s="191"/>
    </row>
    <row r="60" spans="1:7">
      <c r="A60" s="183"/>
      <c r="B60" s="52"/>
      <c r="C60" s="52"/>
      <c r="D60" s="52"/>
      <c r="E60" s="52"/>
      <c r="F60" s="52"/>
      <c r="G60" s="187" t="s">
        <v>1409</v>
      </c>
    </row>
  </sheetData>
  <phoneticPr fontId="0" type="noConversion"/>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64"/>
  <sheetViews>
    <sheetView showGridLines="0" showZeros="0" view="pageBreakPreview" topLeftCell="A30" zoomScaleNormal="100" zoomScaleSheetLayoutView="100" workbookViewId="0">
      <selection activeCell="H49" sqref="H49"/>
    </sheetView>
  </sheetViews>
  <sheetFormatPr defaultRowHeight="11.25"/>
  <cols>
    <col min="1" max="1" width="4.6640625" style="1247" customWidth="1"/>
    <col min="2" max="2" width="7" style="1247" customWidth="1"/>
    <col min="3" max="3" width="16.6640625" style="1247" customWidth="1"/>
    <col min="4" max="10" width="11.6640625" style="1247" customWidth="1"/>
    <col min="11" max="11" width="4.6640625" style="1247" customWidth="1"/>
    <col min="12" max="12" width="8.6640625" style="1247"/>
    <col min="13" max="13" width="11" style="1247" bestFit="1" customWidth="1"/>
    <col min="14" max="255" width="8.6640625" style="1247"/>
    <col min="256" max="256" width="4.6640625" style="1247" customWidth="1"/>
    <col min="257" max="257" width="7" style="1247" customWidth="1"/>
    <col min="258" max="258" width="13.6640625" style="1247" customWidth="1"/>
    <col min="259" max="259" width="9.5" style="1247" customWidth="1"/>
    <col min="260" max="260" width="11.33203125" style="1247" customWidth="1"/>
    <col min="261" max="261" width="11" style="1247" customWidth="1"/>
    <col min="262" max="262" width="14.5" style="1247" customWidth="1"/>
    <col min="263" max="264" width="13.6640625" style="1247" bestFit="1" customWidth="1"/>
    <col min="265" max="265" width="10.1640625" style="1247" customWidth="1"/>
    <col min="266" max="266" width="4.6640625" style="1247" customWidth="1"/>
    <col min="267" max="268" width="8.6640625" style="1247"/>
    <col min="269" max="269" width="11" style="1247" bestFit="1" customWidth="1"/>
    <col min="270" max="511" width="8.6640625" style="1247"/>
    <col min="512" max="512" width="4.6640625" style="1247" customWidth="1"/>
    <col min="513" max="513" width="7" style="1247" customWidth="1"/>
    <col min="514" max="514" width="13.6640625" style="1247" customWidth="1"/>
    <col min="515" max="515" width="9.5" style="1247" customWidth="1"/>
    <col min="516" max="516" width="11.33203125" style="1247" customWidth="1"/>
    <col min="517" max="517" width="11" style="1247" customWidth="1"/>
    <col min="518" max="518" width="14.5" style="1247" customWidth="1"/>
    <col min="519" max="520" width="13.6640625" style="1247" bestFit="1" customWidth="1"/>
    <col min="521" max="521" width="10.1640625" style="1247" customWidth="1"/>
    <col min="522" max="522" width="4.6640625" style="1247" customWidth="1"/>
    <col min="523" max="524" width="8.6640625" style="1247"/>
    <col min="525" max="525" width="11" style="1247" bestFit="1" customWidth="1"/>
    <col min="526" max="767" width="8.6640625" style="1247"/>
    <col min="768" max="768" width="4.6640625" style="1247" customWidth="1"/>
    <col min="769" max="769" width="7" style="1247" customWidth="1"/>
    <col min="770" max="770" width="13.6640625" style="1247" customWidth="1"/>
    <col min="771" max="771" width="9.5" style="1247" customWidth="1"/>
    <col min="772" max="772" width="11.33203125" style="1247" customWidth="1"/>
    <col min="773" max="773" width="11" style="1247" customWidth="1"/>
    <col min="774" max="774" width="14.5" style="1247" customWidth="1"/>
    <col min="775" max="776" width="13.6640625" style="1247" bestFit="1" customWidth="1"/>
    <col min="777" max="777" width="10.1640625" style="1247" customWidth="1"/>
    <col min="778" max="778" width="4.6640625" style="1247" customWidth="1"/>
    <col min="779" max="780" width="8.6640625" style="1247"/>
    <col min="781" max="781" width="11" style="1247" bestFit="1" customWidth="1"/>
    <col min="782" max="1023" width="8.6640625" style="1247"/>
    <col min="1024" max="1024" width="4.6640625" style="1247" customWidth="1"/>
    <col min="1025" max="1025" width="7" style="1247" customWidth="1"/>
    <col min="1026" max="1026" width="13.6640625" style="1247" customWidth="1"/>
    <col min="1027" max="1027" width="9.5" style="1247" customWidth="1"/>
    <col min="1028" max="1028" width="11.33203125" style="1247" customWidth="1"/>
    <col min="1029" max="1029" width="11" style="1247" customWidth="1"/>
    <col min="1030" max="1030" width="14.5" style="1247" customWidth="1"/>
    <col min="1031" max="1032" width="13.6640625" style="1247" bestFit="1" customWidth="1"/>
    <col min="1033" max="1033" width="10.1640625" style="1247" customWidth="1"/>
    <col min="1034" max="1034" width="4.6640625" style="1247" customWidth="1"/>
    <col min="1035" max="1036" width="8.6640625" style="1247"/>
    <col min="1037" max="1037" width="11" style="1247" bestFit="1" customWidth="1"/>
    <col min="1038" max="1279" width="8.6640625" style="1247"/>
    <col min="1280" max="1280" width="4.6640625" style="1247" customWidth="1"/>
    <col min="1281" max="1281" width="7" style="1247" customWidth="1"/>
    <col min="1282" max="1282" width="13.6640625" style="1247" customWidth="1"/>
    <col min="1283" max="1283" width="9.5" style="1247" customWidth="1"/>
    <col min="1284" max="1284" width="11.33203125" style="1247" customWidth="1"/>
    <col min="1285" max="1285" width="11" style="1247" customWidth="1"/>
    <col min="1286" max="1286" width="14.5" style="1247" customWidth="1"/>
    <col min="1287" max="1288" width="13.6640625" style="1247" bestFit="1" customWidth="1"/>
    <col min="1289" max="1289" width="10.1640625" style="1247" customWidth="1"/>
    <col min="1290" max="1290" width="4.6640625" style="1247" customWidth="1"/>
    <col min="1291" max="1292" width="8.6640625" style="1247"/>
    <col min="1293" max="1293" width="11" style="1247" bestFit="1" customWidth="1"/>
    <col min="1294" max="1535" width="8.6640625" style="1247"/>
    <col min="1536" max="1536" width="4.6640625" style="1247" customWidth="1"/>
    <col min="1537" max="1537" width="7" style="1247" customWidth="1"/>
    <col min="1538" max="1538" width="13.6640625" style="1247" customWidth="1"/>
    <col min="1539" max="1539" width="9.5" style="1247" customWidth="1"/>
    <col min="1540" max="1540" width="11.33203125" style="1247" customWidth="1"/>
    <col min="1541" max="1541" width="11" style="1247" customWidth="1"/>
    <col min="1542" max="1542" width="14.5" style="1247" customWidth="1"/>
    <col min="1543" max="1544" width="13.6640625" style="1247" bestFit="1" customWidth="1"/>
    <col min="1545" max="1545" width="10.1640625" style="1247" customWidth="1"/>
    <col min="1546" max="1546" width="4.6640625" style="1247" customWidth="1"/>
    <col min="1547" max="1548" width="8.6640625" style="1247"/>
    <col min="1549" max="1549" width="11" style="1247" bestFit="1" customWidth="1"/>
    <col min="1550" max="1791" width="8.6640625" style="1247"/>
    <col min="1792" max="1792" width="4.6640625" style="1247" customWidth="1"/>
    <col min="1793" max="1793" width="7" style="1247" customWidth="1"/>
    <col min="1794" max="1794" width="13.6640625" style="1247" customWidth="1"/>
    <col min="1795" max="1795" width="9.5" style="1247" customWidth="1"/>
    <col min="1796" max="1796" width="11.33203125" style="1247" customWidth="1"/>
    <col min="1797" max="1797" width="11" style="1247" customWidth="1"/>
    <col min="1798" max="1798" width="14.5" style="1247" customWidth="1"/>
    <col min="1799" max="1800" width="13.6640625" style="1247" bestFit="1" customWidth="1"/>
    <col min="1801" max="1801" width="10.1640625" style="1247" customWidth="1"/>
    <col min="1802" max="1802" width="4.6640625" style="1247" customWidth="1"/>
    <col min="1803" max="1804" width="8.6640625" style="1247"/>
    <col min="1805" max="1805" width="11" style="1247" bestFit="1" customWidth="1"/>
    <col min="1806" max="2047" width="8.6640625" style="1247"/>
    <col min="2048" max="2048" width="4.6640625" style="1247" customWidth="1"/>
    <col min="2049" max="2049" width="7" style="1247" customWidth="1"/>
    <col min="2050" max="2050" width="13.6640625" style="1247" customWidth="1"/>
    <col min="2051" max="2051" width="9.5" style="1247" customWidth="1"/>
    <col min="2052" max="2052" width="11.33203125" style="1247" customWidth="1"/>
    <col min="2053" max="2053" width="11" style="1247" customWidth="1"/>
    <col min="2054" max="2054" width="14.5" style="1247" customWidth="1"/>
    <col min="2055" max="2056" width="13.6640625" style="1247" bestFit="1" customWidth="1"/>
    <col min="2057" max="2057" width="10.1640625" style="1247" customWidth="1"/>
    <col min="2058" max="2058" width="4.6640625" style="1247" customWidth="1"/>
    <col min="2059" max="2060" width="8.6640625" style="1247"/>
    <col min="2061" max="2061" width="11" style="1247" bestFit="1" customWidth="1"/>
    <col min="2062" max="2303" width="8.6640625" style="1247"/>
    <col min="2304" max="2304" width="4.6640625" style="1247" customWidth="1"/>
    <col min="2305" max="2305" width="7" style="1247" customWidth="1"/>
    <col min="2306" max="2306" width="13.6640625" style="1247" customWidth="1"/>
    <col min="2307" max="2307" width="9.5" style="1247" customWidth="1"/>
    <col min="2308" max="2308" width="11.33203125" style="1247" customWidth="1"/>
    <col min="2309" max="2309" width="11" style="1247" customWidth="1"/>
    <col min="2310" max="2310" width="14.5" style="1247" customWidth="1"/>
    <col min="2311" max="2312" width="13.6640625" style="1247" bestFit="1" customWidth="1"/>
    <col min="2313" max="2313" width="10.1640625" style="1247" customWidth="1"/>
    <col min="2314" max="2314" width="4.6640625" style="1247" customWidth="1"/>
    <col min="2315" max="2316" width="8.6640625" style="1247"/>
    <col min="2317" max="2317" width="11" style="1247" bestFit="1" customWidth="1"/>
    <col min="2318" max="2559" width="8.6640625" style="1247"/>
    <col min="2560" max="2560" width="4.6640625" style="1247" customWidth="1"/>
    <col min="2561" max="2561" width="7" style="1247" customWidth="1"/>
    <col min="2562" max="2562" width="13.6640625" style="1247" customWidth="1"/>
    <col min="2563" max="2563" width="9.5" style="1247" customWidth="1"/>
    <col min="2564" max="2564" width="11.33203125" style="1247" customWidth="1"/>
    <col min="2565" max="2565" width="11" style="1247" customWidth="1"/>
    <col min="2566" max="2566" width="14.5" style="1247" customWidth="1"/>
    <col min="2567" max="2568" width="13.6640625" style="1247" bestFit="1" customWidth="1"/>
    <col min="2569" max="2569" width="10.1640625" style="1247" customWidth="1"/>
    <col min="2570" max="2570" width="4.6640625" style="1247" customWidth="1"/>
    <col min="2571" max="2572" width="8.6640625" style="1247"/>
    <col min="2573" max="2573" width="11" style="1247" bestFit="1" customWidth="1"/>
    <col min="2574" max="2815" width="8.6640625" style="1247"/>
    <col min="2816" max="2816" width="4.6640625" style="1247" customWidth="1"/>
    <col min="2817" max="2817" width="7" style="1247" customWidth="1"/>
    <col min="2818" max="2818" width="13.6640625" style="1247" customWidth="1"/>
    <col min="2819" max="2819" width="9.5" style="1247" customWidth="1"/>
    <col min="2820" max="2820" width="11.33203125" style="1247" customWidth="1"/>
    <col min="2821" max="2821" width="11" style="1247" customWidth="1"/>
    <col min="2822" max="2822" width="14.5" style="1247" customWidth="1"/>
    <col min="2823" max="2824" width="13.6640625" style="1247" bestFit="1" customWidth="1"/>
    <col min="2825" max="2825" width="10.1640625" style="1247" customWidth="1"/>
    <col min="2826" max="2826" width="4.6640625" style="1247" customWidth="1"/>
    <col min="2827" max="2828" width="8.6640625" style="1247"/>
    <col min="2829" max="2829" width="11" style="1247" bestFit="1" customWidth="1"/>
    <col min="2830" max="3071" width="8.6640625" style="1247"/>
    <col min="3072" max="3072" width="4.6640625" style="1247" customWidth="1"/>
    <col min="3073" max="3073" width="7" style="1247" customWidth="1"/>
    <col min="3074" max="3074" width="13.6640625" style="1247" customWidth="1"/>
    <col min="3075" max="3075" width="9.5" style="1247" customWidth="1"/>
    <col min="3076" max="3076" width="11.33203125" style="1247" customWidth="1"/>
    <col min="3077" max="3077" width="11" style="1247" customWidth="1"/>
    <col min="3078" max="3078" width="14.5" style="1247" customWidth="1"/>
    <col min="3079" max="3080" width="13.6640625" style="1247" bestFit="1" customWidth="1"/>
    <col min="3081" max="3081" width="10.1640625" style="1247" customWidth="1"/>
    <col min="3082" max="3082" width="4.6640625" style="1247" customWidth="1"/>
    <col min="3083" max="3084" width="8.6640625" style="1247"/>
    <col min="3085" max="3085" width="11" style="1247" bestFit="1" customWidth="1"/>
    <col min="3086" max="3327" width="8.6640625" style="1247"/>
    <col min="3328" max="3328" width="4.6640625" style="1247" customWidth="1"/>
    <col min="3329" max="3329" width="7" style="1247" customWidth="1"/>
    <col min="3330" max="3330" width="13.6640625" style="1247" customWidth="1"/>
    <col min="3331" max="3331" width="9.5" style="1247" customWidth="1"/>
    <col min="3332" max="3332" width="11.33203125" style="1247" customWidth="1"/>
    <col min="3333" max="3333" width="11" style="1247" customWidth="1"/>
    <col min="3334" max="3334" width="14.5" style="1247" customWidth="1"/>
    <col min="3335" max="3336" width="13.6640625" style="1247" bestFit="1" customWidth="1"/>
    <col min="3337" max="3337" width="10.1640625" style="1247" customWidth="1"/>
    <col min="3338" max="3338" width="4.6640625" style="1247" customWidth="1"/>
    <col min="3339" max="3340" width="8.6640625" style="1247"/>
    <col min="3341" max="3341" width="11" style="1247" bestFit="1" customWidth="1"/>
    <col min="3342" max="3583" width="8.6640625" style="1247"/>
    <col min="3584" max="3584" width="4.6640625" style="1247" customWidth="1"/>
    <col min="3585" max="3585" width="7" style="1247" customWidth="1"/>
    <col min="3586" max="3586" width="13.6640625" style="1247" customWidth="1"/>
    <col min="3587" max="3587" width="9.5" style="1247" customWidth="1"/>
    <col min="3588" max="3588" width="11.33203125" style="1247" customWidth="1"/>
    <col min="3589" max="3589" width="11" style="1247" customWidth="1"/>
    <col min="3590" max="3590" width="14.5" style="1247" customWidth="1"/>
    <col min="3591" max="3592" width="13.6640625" style="1247" bestFit="1" customWidth="1"/>
    <col min="3593" max="3593" width="10.1640625" style="1247" customWidth="1"/>
    <col min="3594" max="3594" width="4.6640625" style="1247" customWidth="1"/>
    <col min="3595" max="3596" width="8.6640625" style="1247"/>
    <col min="3597" max="3597" width="11" style="1247" bestFit="1" customWidth="1"/>
    <col min="3598" max="3839" width="8.6640625" style="1247"/>
    <col min="3840" max="3840" width="4.6640625" style="1247" customWidth="1"/>
    <col min="3841" max="3841" width="7" style="1247" customWidth="1"/>
    <col min="3842" max="3842" width="13.6640625" style="1247" customWidth="1"/>
    <col min="3843" max="3843" width="9.5" style="1247" customWidth="1"/>
    <col min="3844" max="3844" width="11.33203125" style="1247" customWidth="1"/>
    <col min="3845" max="3845" width="11" style="1247" customWidth="1"/>
    <col min="3846" max="3846" width="14.5" style="1247" customWidth="1"/>
    <col min="3847" max="3848" width="13.6640625" style="1247" bestFit="1" customWidth="1"/>
    <col min="3849" max="3849" width="10.1640625" style="1247" customWidth="1"/>
    <col min="3850" max="3850" width="4.6640625" style="1247" customWidth="1"/>
    <col min="3851" max="3852" width="8.6640625" style="1247"/>
    <col min="3853" max="3853" width="11" style="1247" bestFit="1" customWidth="1"/>
    <col min="3854" max="4095" width="8.6640625" style="1247"/>
    <col min="4096" max="4096" width="4.6640625" style="1247" customWidth="1"/>
    <col min="4097" max="4097" width="7" style="1247" customWidth="1"/>
    <col min="4098" max="4098" width="13.6640625" style="1247" customWidth="1"/>
    <col min="4099" max="4099" width="9.5" style="1247" customWidth="1"/>
    <col min="4100" max="4100" width="11.33203125" style="1247" customWidth="1"/>
    <col min="4101" max="4101" width="11" style="1247" customWidth="1"/>
    <col min="4102" max="4102" width="14.5" style="1247" customWidth="1"/>
    <col min="4103" max="4104" width="13.6640625" style="1247" bestFit="1" customWidth="1"/>
    <col min="4105" max="4105" width="10.1640625" style="1247" customWidth="1"/>
    <col min="4106" max="4106" width="4.6640625" style="1247" customWidth="1"/>
    <col min="4107" max="4108" width="8.6640625" style="1247"/>
    <col min="4109" max="4109" width="11" style="1247" bestFit="1" customWidth="1"/>
    <col min="4110" max="4351" width="8.6640625" style="1247"/>
    <col min="4352" max="4352" width="4.6640625" style="1247" customWidth="1"/>
    <col min="4353" max="4353" width="7" style="1247" customWidth="1"/>
    <col min="4354" max="4354" width="13.6640625" style="1247" customWidth="1"/>
    <col min="4355" max="4355" width="9.5" style="1247" customWidth="1"/>
    <col min="4356" max="4356" width="11.33203125" style="1247" customWidth="1"/>
    <col min="4357" max="4357" width="11" style="1247" customWidth="1"/>
    <col min="4358" max="4358" width="14.5" style="1247" customWidth="1"/>
    <col min="4359" max="4360" width="13.6640625" style="1247" bestFit="1" customWidth="1"/>
    <col min="4361" max="4361" width="10.1640625" style="1247" customWidth="1"/>
    <col min="4362" max="4362" width="4.6640625" style="1247" customWidth="1"/>
    <col min="4363" max="4364" width="8.6640625" style="1247"/>
    <col min="4365" max="4365" width="11" style="1247" bestFit="1" customWidth="1"/>
    <col min="4366" max="4607" width="8.6640625" style="1247"/>
    <col min="4608" max="4608" width="4.6640625" style="1247" customWidth="1"/>
    <col min="4609" max="4609" width="7" style="1247" customWidth="1"/>
    <col min="4610" max="4610" width="13.6640625" style="1247" customWidth="1"/>
    <col min="4611" max="4611" width="9.5" style="1247" customWidth="1"/>
    <col min="4612" max="4612" width="11.33203125" style="1247" customWidth="1"/>
    <col min="4613" max="4613" width="11" style="1247" customWidth="1"/>
    <col min="4614" max="4614" width="14.5" style="1247" customWidth="1"/>
    <col min="4615" max="4616" width="13.6640625" style="1247" bestFit="1" customWidth="1"/>
    <col min="4617" max="4617" width="10.1640625" style="1247" customWidth="1"/>
    <col min="4618" max="4618" width="4.6640625" style="1247" customWidth="1"/>
    <col min="4619" max="4620" width="8.6640625" style="1247"/>
    <col min="4621" max="4621" width="11" style="1247" bestFit="1" customWidth="1"/>
    <col min="4622" max="4863" width="8.6640625" style="1247"/>
    <col min="4864" max="4864" width="4.6640625" style="1247" customWidth="1"/>
    <col min="4865" max="4865" width="7" style="1247" customWidth="1"/>
    <col min="4866" max="4866" width="13.6640625" style="1247" customWidth="1"/>
    <col min="4867" max="4867" width="9.5" style="1247" customWidth="1"/>
    <col min="4868" max="4868" width="11.33203125" style="1247" customWidth="1"/>
    <col min="4869" max="4869" width="11" style="1247" customWidth="1"/>
    <col min="4870" max="4870" width="14.5" style="1247" customWidth="1"/>
    <col min="4871" max="4872" width="13.6640625" style="1247" bestFit="1" customWidth="1"/>
    <col min="4873" max="4873" width="10.1640625" style="1247" customWidth="1"/>
    <col min="4874" max="4874" width="4.6640625" style="1247" customWidth="1"/>
    <col min="4875" max="4876" width="8.6640625" style="1247"/>
    <col min="4877" max="4877" width="11" style="1247" bestFit="1" customWidth="1"/>
    <col min="4878" max="5119" width="8.6640625" style="1247"/>
    <col min="5120" max="5120" width="4.6640625" style="1247" customWidth="1"/>
    <col min="5121" max="5121" width="7" style="1247" customWidth="1"/>
    <col min="5122" max="5122" width="13.6640625" style="1247" customWidth="1"/>
    <col min="5123" max="5123" width="9.5" style="1247" customWidth="1"/>
    <col min="5124" max="5124" width="11.33203125" style="1247" customWidth="1"/>
    <col min="5125" max="5125" width="11" style="1247" customWidth="1"/>
    <col min="5126" max="5126" width="14.5" style="1247" customWidth="1"/>
    <col min="5127" max="5128" width="13.6640625" style="1247" bestFit="1" customWidth="1"/>
    <col min="5129" max="5129" width="10.1640625" style="1247" customWidth="1"/>
    <col min="5130" max="5130" width="4.6640625" style="1247" customWidth="1"/>
    <col min="5131" max="5132" width="8.6640625" style="1247"/>
    <col min="5133" max="5133" width="11" style="1247" bestFit="1" customWidth="1"/>
    <col min="5134" max="5375" width="8.6640625" style="1247"/>
    <col min="5376" max="5376" width="4.6640625" style="1247" customWidth="1"/>
    <col min="5377" max="5377" width="7" style="1247" customWidth="1"/>
    <col min="5378" max="5378" width="13.6640625" style="1247" customWidth="1"/>
    <col min="5379" max="5379" width="9.5" style="1247" customWidth="1"/>
    <col min="5380" max="5380" width="11.33203125" style="1247" customWidth="1"/>
    <col min="5381" max="5381" width="11" style="1247" customWidth="1"/>
    <col min="5382" max="5382" width="14.5" style="1247" customWidth="1"/>
    <col min="5383" max="5384" width="13.6640625" style="1247" bestFit="1" customWidth="1"/>
    <col min="5385" max="5385" width="10.1640625" style="1247" customWidth="1"/>
    <col min="5386" max="5386" width="4.6640625" style="1247" customWidth="1"/>
    <col min="5387" max="5388" width="8.6640625" style="1247"/>
    <col min="5389" max="5389" width="11" style="1247" bestFit="1" customWidth="1"/>
    <col min="5390" max="5631" width="8.6640625" style="1247"/>
    <col min="5632" max="5632" width="4.6640625" style="1247" customWidth="1"/>
    <col min="5633" max="5633" width="7" style="1247" customWidth="1"/>
    <col min="5634" max="5634" width="13.6640625" style="1247" customWidth="1"/>
    <col min="5635" max="5635" width="9.5" style="1247" customWidth="1"/>
    <col min="5636" max="5636" width="11.33203125" style="1247" customWidth="1"/>
    <col min="5637" max="5637" width="11" style="1247" customWidth="1"/>
    <col min="5638" max="5638" width="14.5" style="1247" customWidth="1"/>
    <col min="5639" max="5640" width="13.6640625" style="1247" bestFit="1" customWidth="1"/>
    <col min="5641" max="5641" width="10.1640625" style="1247" customWidth="1"/>
    <col min="5642" max="5642" width="4.6640625" style="1247" customWidth="1"/>
    <col min="5643" max="5644" width="8.6640625" style="1247"/>
    <col min="5645" max="5645" width="11" style="1247" bestFit="1" customWidth="1"/>
    <col min="5646" max="5887" width="8.6640625" style="1247"/>
    <col min="5888" max="5888" width="4.6640625" style="1247" customWidth="1"/>
    <col min="5889" max="5889" width="7" style="1247" customWidth="1"/>
    <col min="5890" max="5890" width="13.6640625" style="1247" customWidth="1"/>
    <col min="5891" max="5891" width="9.5" style="1247" customWidth="1"/>
    <col min="5892" max="5892" width="11.33203125" style="1247" customWidth="1"/>
    <col min="5893" max="5893" width="11" style="1247" customWidth="1"/>
    <col min="5894" max="5894" width="14.5" style="1247" customWidth="1"/>
    <col min="5895" max="5896" width="13.6640625" style="1247" bestFit="1" customWidth="1"/>
    <col min="5897" max="5897" width="10.1640625" style="1247" customWidth="1"/>
    <col min="5898" max="5898" width="4.6640625" style="1247" customWidth="1"/>
    <col min="5899" max="5900" width="8.6640625" style="1247"/>
    <col min="5901" max="5901" width="11" style="1247" bestFit="1" customWidth="1"/>
    <col min="5902" max="6143" width="8.6640625" style="1247"/>
    <col min="6144" max="6144" width="4.6640625" style="1247" customWidth="1"/>
    <col min="6145" max="6145" width="7" style="1247" customWidth="1"/>
    <col min="6146" max="6146" width="13.6640625" style="1247" customWidth="1"/>
    <col min="6147" max="6147" width="9.5" style="1247" customWidth="1"/>
    <col min="6148" max="6148" width="11.33203125" style="1247" customWidth="1"/>
    <col min="6149" max="6149" width="11" style="1247" customWidth="1"/>
    <col min="6150" max="6150" width="14.5" style="1247" customWidth="1"/>
    <col min="6151" max="6152" width="13.6640625" style="1247" bestFit="1" customWidth="1"/>
    <col min="6153" max="6153" width="10.1640625" style="1247" customWidth="1"/>
    <col min="6154" max="6154" width="4.6640625" style="1247" customWidth="1"/>
    <col min="6155" max="6156" width="8.6640625" style="1247"/>
    <col min="6157" max="6157" width="11" style="1247" bestFit="1" customWidth="1"/>
    <col min="6158" max="6399" width="8.6640625" style="1247"/>
    <col min="6400" max="6400" width="4.6640625" style="1247" customWidth="1"/>
    <col min="6401" max="6401" width="7" style="1247" customWidth="1"/>
    <col min="6402" max="6402" width="13.6640625" style="1247" customWidth="1"/>
    <col min="6403" max="6403" width="9.5" style="1247" customWidth="1"/>
    <col min="6404" max="6404" width="11.33203125" style="1247" customWidth="1"/>
    <col min="6405" max="6405" width="11" style="1247" customWidth="1"/>
    <col min="6406" max="6406" width="14.5" style="1247" customWidth="1"/>
    <col min="6407" max="6408" width="13.6640625" style="1247" bestFit="1" customWidth="1"/>
    <col min="6409" max="6409" width="10.1640625" style="1247" customWidth="1"/>
    <col min="6410" max="6410" width="4.6640625" style="1247" customWidth="1"/>
    <col min="6411" max="6412" width="8.6640625" style="1247"/>
    <col min="6413" max="6413" width="11" style="1247" bestFit="1" customWidth="1"/>
    <col min="6414" max="6655" width="8.6640625" style="1247"/>
    <col min="6656" max="6656" width="4.6640625" style="1247" customWidth="1"/>
    <col min="6657" max="6657" width="7" style="1247" customWidth="1"/>
    <col min="6658" max="6658" width="13.6640625" style="1247" customWidth="1"/>
    <col min="6659" max="6659" width="9.5" style="1247" customWidth="1"/>
    <col min="6660" max="6660" width="11.33203125" style="1247" customWidth="1"/>
    <col min="6661" max="6661" width="11" style="1247" customWidth="1"/>
    <col min="6662" max="6662" width="14.5" style="1247" customWidth="1"/>
    <col min="6663" max="6664" width="13.6640625" style="1247" bestFit="1" customWidth="1"/>
    <col min="6665" max="6665" width="10.1640625" style="1247" customWidth="1"/>
    <col min="6666" max="6666" width="4.6640625" style="1247" customWidth="1"/>
    <col min="6667" max="6668" width="8.6640625" style="1247"/>
    <col min="6669" max="6669" width="11" style="1247" bestFit="1" customWidth="1"/>
    <col min="6670" max="6911" width="8.6640625" style="1247"/>
    <col min="6912" max="6912" width="4.6640625" style="1247" customWidth="1"/>
    <col min="6913" max="6913" width="7" style="1247" customWidth="1"/>
    <col min="6914" max="6914" width="13.6640625" style="1247" customWidth="1"/>
    <col min="6915" max="6915" width="9.5" style="1247" customWidth="1"/>
    <col min="6916" max="6916" width="11.33203125" style="1247" customWidth="1"/>
    <col min="6917" max="6917" width="11" style="1247" customWidth="1"/>
    <col min="6918" max="6918" width="14.5" style="1247" customWidth="1"/>
    <col min="6919" max="6920" width="13.6640625" style="1247" bestFit="1" customWidth="1"/>
    <col min="6921" max="6921" width="10.1640625" style="1247" customWidth="1"/>
    <col min="6922" max="6922" width="4.6640625" style="1247" customWidth="1"/>
    <col min="6923" max="6924" width="8.6640625" style="1247"/>
    <col min="6925" max="6925" width="11" style="1247" bestFit="1" customWidth="1"/>
    <col min="6926" max="7167" width="8.6640625" style="1247"/>
    <col min="7168" max="7168" width="4.6640625" style="1247" customWidth="1"/>
    <col min="7169" max="7169" width="7" style="1247" customWidth="1"/>
    <col min="7170" max="7170" width="13.6640625" style="1247" customWidth="1"/>
    <col min="7171" max="7171" width="9.5" style="1247" customWidth="1"/>
    <col min="7172" max="7172" width="11.33203125" style="1247" customWidth="1"/>
    <col min="7173" max="7173" width="11" style="1247" customWidth="1"/>
    <col min="7174" max="7174" width="14.5" style="1247" customWidth="1"/>
    <col min="7175" max="7176" width="13.6640625" style="1247" bestFit="1" customWidth="1"/>
    <col min="7177" max="7177" width="10.1640625" style="1247" customWidth="1"/>
    <col min="7178" max="7178" width="4.6640625" style="1247" customWidth="1"/>
    <col min="7179" max="7180" width="8.6640625" style="1247"/>
    <col min="7181" max="7181" width="11" style="1247" bestFit="1" customWidth="1"/>
    <col min="7182" max="7423" width="8.6640625" style="1247"/>
    <col min="7424" max="7424" width="4.6640625" style="1247" customWidth="1"/>
    <col min="7425" max="7425" width="7" style="1247" customWidth="1"/>
    <col min="7426" max="7426" width="13.6640625" style="1247" customWidth="1"/>
    <col min="7427" max="7427" width="9.5" style="1247" customWidth="1"/>
    <col min="7428" max="7428" width="11.33203125" style="1247" customWidth="1"/>
    <col min="7429" max="7429" width="11" style="1247" customWidth="1"/>
    <col min="7430" max="7430" width="14.5" style="1247" customWidth="1"/>
    <col min="7431" max="7432" width="13.6640625" style="1247" bestFit="1" customWidth="1"/>
    <col min="7433" max="7433" width="10.1640625" style="1247" customWidth="1"/>
    <col min="7434" max="7434" width="4.6640625" style="1247" customWidth="1"/>
    <col min="7435" max="7436" width="8.6640625" style="1247"/>
    <col min="7437" max="7437" width="11" style="1247" bestFit="1" customWidth="1"/>
    <col min="7438" max="7679" width="8.6640625" style="1247"/>
    <col min="7680" max="7680" width="4.6640625" style="1247" customWidth="1"/>
    <col min="7681" max="7681" width="7" style="1247" customWidth="1"/>
    <col min="7682" max="7682" width="13.6640625" style="1247" customWidth="1"/>
    <col min="7683" max="7683" width="9.5" style="1247" customWidth="1"/>
    <col min="7684" max="7684" width="11.33203125" style="1247" customWidth="1"/>
    <col min="7685" max="7685" width="11" style="1247" customWidth="1"/>
    <col min="7686" max="7686" width="14.5" style="1247" customWidth="1"/>
    <col min="7687" max="7688" width="13.6640625" style="1247" bestFit="1" customWidth="1"/>
    <col min="7689" max="7689" width="10.1640625" style="1247" customWidth="1"/>
    <col min="7690" max="7690" width="4.6640625" style="1247" customWidth="1"/>
    <col min="7691" max="7692" width="8.6640625" style="1247"/>
    <col min="7693" max="7693" width="11" style="1247" bestFit="1" customWidth="1"/>
    <col min="7694" max="7935" width="8.6640625" style="1247"/>
    <col min="7936" max="7936" width="4.6640625" style="1247" customWidth="1"/>
    <col min="7937" max="7937" width="7" style="1247" customWidth="1"/>
    <col min="7938" max="7938" width="13.6640625" style="1247" customWidth="1"/>
    <col min="7939" max="7939" width="9.5" style="1247" customWidth="1"/>
    <col min="7940" max="7940" width="11.33203125" style="1247" customWidth="1"/>
    <col min="7941" max="7941" width="11" style="1247" customWidth="1"/>
    <col min="7942" max="7942" width="14.5" style="1247" customWidth="1"/>
    <col min="7943" max="7944" width="13.6640625" style="1247" bestFit="1" customWidth="1"/>
    <col min="7945" max="7945" width="10.1640625" style="1247" customWidth="1"/>
    <col min="7946" max="7946" width="4.6640625" style="1247" customWidth="1"/>
    <col min="7947" max="7948" width="8.6640625" style="1247"/>
    <col min="7949" max="7949" width="11" style="1247" bestFit="1" customWidth="1"/>
    <col min="7950" max="8191" width="8.6640625" style="1247"/>
    <col min="8192" max="8192" width="4.6640625" style="1247" customWidth="1"/>
    <col min="8193" max="8193" width="7" style="1247" customWidth="1"/>
    <col min="8194" max="8194" width="13.6640625" style="1247" customWidth="1"/>
    <col min="8195" max="8195" width="9.5" style="1247" customWidth="1"/>
    <col min="8196" max="8196" width="11.33203125" style="1247" customWidth="1"/>
    <col min="8197" max="8197" width="11" style="1247" customWidth="1"/>
    <col min="8198" max="8198" width="14.5" style="1247" customWidth="1"/>
    <col min="8199" max="8200" width="13.6640625" style="1247" bestFit="1" customWidth="1"/>
    <col min="8201" max="8201" width="10.1640625" style="1247" customWidth="1"/>
    <col min="8202" max="8202" width="4.6640625" style="1247" customWidth="1"/>
    <col min="8203" max="8204" width="8.6640625" style="1247"/>
    <col min="8205" max="8205" width="11" style="1247" bestFit="1" customWidth="1"/>
    <col min="8206" max="8447" width="8.6640625" style="1247"/>
    <col min="8448" max="8448" width="4.6640625" style="1247" customWidth="1"/>
    <col min="8449" max="8449" width="7" style="1247" customWidth="1"/>
    <col min="8450" max="8450" width="13.6640625" style="1247" customWidth="1"/>
    <col min="8451" max="8451" width="9.5" style="1247" customWidth="1"/>
    <col min="8452" max="8452" width="11.33203125" style="1247" customWidth="1"/>
    <col min="8453" max="8453" width="11" style="1247" customWidth="1"/>
    <col min="8454" max="8454" width="14.5" style="1247" customWidth="1"/>
    <col min="8455" max="8456" width="13.6640625" style="1247" bestFit="1" customWidth="1"/>
    <col min="8457" max="8457" width="10.1640625" style="1247" customWidth="1"/>
    <col min="8458" max="8458" width="4.6640625" style="1247" customWidth="1"/>
    <col min="8459" max="8460" width="8.6640625" style="1247"/>
    <col min="8461" max="8461" width="11" style="1247" bestFit="1" customWidth="1"/>
    <col min="8462" max="8703" width="8.6640625" style="1247"/>
    <col min="8704" max="8704" width="4.6640625" style="1247" customWidth="1"/>
    <col min="8705" max="8705" width="7" style="1247" customWidth="1"/>
    <col min="8706" max="8706" width="13.6640625" style="1247" customWidth="1"/>
    <col min="8707" max="8707" width="9.5" style="1247" customWidth="1"/>
    <col min="8708" max="8708" width="11.33203125" style="1247" customWidth="1"/>
    <col min="8709" max="8709" width="11" style="1247" customWidth="1"/>
    <col min="8710" max="8710" width="14.5" style="1247" customWidth="1"/>
    <col min="8711" max="8712" width="13.6640625" style="1247" bestFit="1" customWidth="1"/>
    <col min="8713" max="8713" width="10.1640625" style="1247" customWidth="1"/>
    <col min="8714" max="8714" width="4.6640625" style="1247" customWidth="1"/>
    <col min="8715" max="8716" width="8.6640625" style="1247"/>
    <col min="8717" max="8717" width="11" style="1247" bestFit="1" customWidth="1"/>
    <col min="8718" max="8959" width="8.6640625" style="1247"/>
    <col min="8960" max="8960" width="4.6640625" style="1247" customWidth="1"/>
    <col min="8961" max="8961" width="7" style="1247" customWidth="1"/>
    <col min="8962" max="8962" width="13.6640625" style="1247" customWidth="1"/>
    <col min="8963" max="8963" width="9.5" style="1247" customWidth="1"/>
    <col min="8964" max="8964" width="11.33203125" style="1247" customWidth="1"/>
    <col min="8965" max="8965" width="11" style="1247" customWidth="1"/>
    <col min="8966" max="8966" width="14.5" style="1247" customWidth="1"/>
    <col min="8967" max="8968" width="13.6640625" style="1247" bestFit="1" customWidth="1"/>
    <col min="8969" max="8969" width="10.1640625" style="1247" customWidth="1"/>
    <col min="8970" max="8970" width="4.6640625" style="1247" customWidth="1"/>
    <col min="8971" max="8972" width="8.6640625" style="1247"/>
    <col min="8973" max="8973" width="11" style="1247" bestFit="1" customWidth="1"/>
    <col min="8974" max="9215" width="8.6640625" style="1247"/>
    <col min="9216" max="9216" width="4.6640625" style="1247" customWidth="1"/>
    <col min="9217" max="9217" width="7" style="1247" customWidth="1"/>
    <col min="9218" max="9218" width="13.6640625" style="1247" customWidth="1"/>
    <col min="9219" max="9219" width="9.5" style="1247" customWidth="1"/>
    <col min="9220" max="9220" width="11.33203125" style="1247" customWidth="1"/>
    <col min="9221" max="9221" width="11" style="1247" customWidth="1"/>
    <col min="9222" max="9222" width="14.5" style="1247" customWidth="1"/>
    <col min="9223" max="9224" width="13.6640625" style="1247" bestFit="1" customWidth="1"/>
    <col min="9225" max="9225" width="10.1640625" style="1247" customWidth="1"/>
    <col min="9226" max="9226" width="4.6640625" style="1247" customWidth="1"/>
    <col min="9227" max="9228" width="8.6640625" style="1247"/>
    <col min="9229" max="9229" width="11" style="1247" bestFit="1" customWidth="1"/>
    <col min="9230" max="9471" width="8.6640625" style="1247"/>
    <col min="9472" max="9472" width="4.6640625" style="1247" customWidth="1"/>
    <col min="9473" max="9473" width="7" style="1247" customWidth="1"/>
    <col min="9474" max="9474" width="13.6640625" style="1247" customWidth="1"/>
    <col min="9475" max="9475" width="9.5" style="1247" customWidth="1"/>
    <col min="9476" max="9476" width="11.33203125" style="1247" customWidth="1"/>
    <col min="9477" max="9477" width="11" style="1247" customWidth="1"/>
    <col min="9478" max="9478" width="14.5" style="1247" customWidth="1"/>
    <col min="9479" max="9480" width="13.6640625" style="1247" bestFit="1" customWidth="1"/>
    <col min="9481" max="9481" width="10.1640625" style="1247" customWidth="1"/>
    <col min="9482" max="9482" width="4.6640625" style="1247" customWidth="1"/>
    <col min="9483" max="9484" width="8.6640625" style="1247"/>
    <col min="9485" max="9485" width="11" style="1247" bestFit="1" customWidth="1"/>
    <col min="9486" max="9727" width="8.6640625" style="1247"/>
    <col min="9728" max="9728" width="4.6640625" style="1247" customWidth="1"/>
    <col min="9729" max="9729" width="7" style="1247" customWidth="1"/>
    <col min="9730" max="9730" width="13.6640625" style="1247" customWidth="1"/>
    <col min="9731" max="9731" width="9.5" style="1247" customWidth="1"/>
    <col min="9732" max="9732" width="11.33203125" style="1247" customWidth="1"/>
    <col min="9733" max="9733" width="11" style="1247" customWidth="1"/>
    <col min="9734" max="9734" width="14.5" style="1247" customWidth="1"/>
    <col min="9735" max="9736" width="13.6640625" style="1247" bestFit="1" customWidth="1"/>
    <col min="9737" max="9737" width="10.1640625" style="1247" customWidth="1"/>
    <col min="9738" max="9738" width="4.6640625" style="1247" customWidth="1"/>
    <col min="9739" max="9740" width="8.6640625" style="1247"/>
    <col min="9741" max="9741" width="11" style="1247" bestFit="1" customWidth="1"/>
    <col min="9742" max="9983" width="8.6640625" style="1247"/>
    <col min="9984" max="9984" width="4.6640625" style="1247" customWidth="1"/>
    <col min="9985" max="9985" width="7" style="1247" customWidth="1"/>
    <col min="9986" max="9986" width="13.6640625" style="1247" customWidth="1"/>
    <col min="9987" max="9987" width="9.5" style="1247" customWidth="1"/>
    <col min="9988" max="9988" width="11.33203125" style="1247" customWidth="1"/>
    <col min="9989" max="9989" width="11" style="1247" customWidth="1"/>
    <col min="9990" max="9990" width="14.5" style="1247" customWidth="1"/>
    <col min="9991" max="9992" width="13.6640625" style="1247" bestFit="1" customWidth="1"/>
    <col min="9993" max="9993" width="10.1640625" style="1247" customWidth="1"/>
    <col min="9994" max="9994" width="4.6640625" style="1247" customWidth="1"/>
    <col min="9995" max="9996" width="8.6640625" style="1247"/>
    <col min="9997" max="9997" width="11" style="1247" bestFit="1" customWidth="1"/>
    <col min="9998" max="10239" width="8.6640625" style="1247"/>
    <col min="10240" max="10240" width="4.6640625" style="1247" customWidth="1"/>
    <col min="10241" max="10241" width="7" style="1247" customWidth="1"/>
    <col min="10242" max="10242" width="13.6640625" style="1247" customWidth="1"/>
    <col min="10243" max="10243" width="9.5" style="1247" customWidth="1"/>
    <col min="10244" max="10244" width="11.33203125" style="1247" customWidth="1"/>
    <col min="10245" max="10245" width="11" style="1247" customWidth="1"/>
    <col min="10246" max="10246" width="14.5" style="1247" customWidth="1"/>
    <col min="10247" max="10248" width="13.6640625" style="1247" bestFit="1" customWidth="1"/>
    <col min="10249" max="10249" width="10.1640625" style="1247" customWidth="1"/>
    <col min="10250" max="10250" width="4.6640625" style="1247" customWidth="1"/>
    <col min="10251" max="10252" width="8.6640625" style="1247"/>
    <col min="10253" max="10253" width="11" style="1247" bestFit="1" customWidth="1"/>
    <col min="10254" max="10495" width="8.6640625" style="1247"/>
    <col min="10496" max="10496" width="4.6640625" style="1247" customWidth="1"/>
    <col min="10497" max="10497" width="7" style="1247" customWidth="1"/>
    <col min="10498" max="10498" width="13.6640625" style="1247" customWidth="1"/>
    <col min="10499" max="10499" width="9.5" style="1247" customWidth="1"/>
    <col min="10500" max="10500" width="11.33203125" style="1247" customWidth="1"/>
    <col min="10501" max="10501" width="11" style="1247" customWidth="1"/>
    <col min="10502" max="10502" width="14.5" style="1247" customWidth="1"/>
    <col min="10503" max="10504" width="13.6640625" style="1247" bestFit="1" customWidth="1"/>
    <col min="10505" max="10505" width="10.1640625" style="1247" customWidth="1"/>
    <col min="10506" max="10506" width="4.6640625" style="1247" customWidth="1"/>
    <col min="10507" max="10508" width="8.6640625" style="1247"/>
    <col min="10509" max="10509" width="11" style="1247" bestFit="1" customWidth="1"/>
    <col min="10510" max="10751" width="8.6640625" style="1247"/>
    <col min="10752" max="10752" width="4.6640625" style="1247" customWidth="1"/>
    <col min="10753" max="10753" width="7" style="1247" customWidth="1"/>
    <col min="10754" max="10754" width="13.6640625" style="1247" customWidth="1"/>
    <col min="10755" max="10755" width="9.5" style="1247" customWidth="1"/>
    <col min="10756" max="10756" width="11.33203125" style="1247" customWidth="1"/>
    <col min="10757" max="10757" width="11" style="1247" customWidth="1"/>
    <col min="10758" max="10758" width="14.5" style="1247" customWidth="1"/>
    <col min="10759" max="10760" width="13.6640625" style="1247" bestFit="1" customWidth="1"/>
    <col min="10761" max="10761" width="10.1640625" style="1247" customWidth="1"/>
    <col min="10762" max="10762" width="4.6640625" style="1247" customWidth="1"/>
    <col min="10763" max="10764" width="8.6640625" style="1247"/>
    <col min="10765" max="10765" width="11" style="1247" bestFit="1" customWidth="1"/>
    <col min="10766" max="11007" width="8.6640625" style="1247"/>
    <col min="11008" max="11008" width="4.6640625" style="1247" customWidth="1"/>
    <col min="11009" max="11009" width="7" style="1247" customWidth="1"/>
    <col min="11010" max="11010" width="13.6640625" style="1247" customWidth="1"/>
    <col min="11011" max="11011" width="9.5" style="1247" customWidth="1"/>
    <col min="11012" max="11012" width="11.33203125" style="1247" customWidth="1"/>
    <col min="11013" max="11013" width="11" style="1247" customWidth="1"/>
    <col min="11014" max="11014" width="14.5" style="1247" customWidth="1"/>
    <col min="11015" max="11016" width="13.6640625" style="1247" bestFit="1" customWidth="1"/>
    <col min="11017" max="11017" width="10.1640625" style="1247" customWidth="1"/>
    <col min="11018" max="11018" width="4.6640625" style="1247" customWidth="1"/>
    <col min="11019" max="11020" width="8.6640625" style="1247"/>
    <col min="11021" max="11021" width="11" style="1247" bestFit="1" customWidth="1"/>
    <col min="11022" max="11263" width="8.6640625" style="1247"/>
    <col min="11264" max="11264" width="4.6640625" style="1247" customWidth="1"/>
    <col min="11265" max="11265" width="7" style="1247" customWidth="1"/>
    <col min="11266" max="11266" width="13.6640625" style="1247" customWidth="1"/>
    <col min="11267" max="11267" width="9.5" style="1247" customWidth="1"/>
    <col min="11268" max="11268" width="11.33203125" style="1247" customWidth="1"/>
    <col min="11269" max="11269" width="11" style="1247" customWidth="1"/>
    <col min="11270" max="11270" width="14.5" style="1247" customWidth="1"/>
    <col min="11271" max="11272" width="13.6640625" style="1247" bestFit="1" customWidth="1"/>
    <col min="11273" max="11273" width="10.1640625" style="1247" customWidth="1"/>
    <col min="11274" max="11274" width="4.6640625" style="1247" customWidth="1"/>
    <col min="11275" max="11276" width="8.6640625" style="1247"/>
    <col min="11277" max="11277" width="11" style="1247" bestFit="1" customWidth="1"/>
    <col min="11278" max="11519" width="8.6640625" style="1247"/>
    <col min="11520" max="11520" width="4.6640625" style="1247" customWidth="1"/>
    <col min="11521" max="11521" width="7" style="1247" customWidth="1"/>
    <col min="11522" max="11522" width="13.6640625" style="1247" customWidth="1"/>
    <col min="11523" max="11523" width="9.5" style="1247" customWidth="1"/>
    <col min="11524" max="11524" width="11.33203125" style="1247" customWidth="1"/>
    <col min="11525" max="11525" width="11" style="1247" customWidth="1"/>
    <col min="11526" max="11526" width="14.5" style="1247" customWidth="1"/>
    <col min="11527" max="11528" width="13.6640625" style="1247" bestFit="1" customWidth="1"/>
    <col min="11529" max="11529" width="10.1640625" style="1247" customWidth="1"/>
    <col min="11530" max="11530" width="4.6640625" style="1247" customWidth="1"/>
    <col min="11531" max="11532" width="8.6640625" style="1247"/>
    <col min="11533" max="11533" width="11" style="1247" bestFit="1" customWidth="1"/>
    <col min="11534" max="11775" width="8.6640625" style="1247"/>
    <col min="11776" max="11776" width="4.6640625" style="1247" customWidth="1"/>
    <col min="11777" max="11777" width="7" style="1247" customWidth="1"/>
    <col min="11778" max="11778" width="13.6640625" style="1247" customWidth="1"/>
    <col min="11779" max="11779" width="9.5" style="1247" customWidth="1"/>
    <col min="11780" max="11780" width="11.33203125" style="1247" customWidth="1"/>
    <col min="11781" max="11781" width="11" style="1247" customWidth="1"/>
    <col min="11782" max="11782" width="14.5" style="1247" customWidth="1"/>
    <col min="11783" max="11784" width="13.6640625" style="1247" bestFit="1" customWidth="1"/>
    <col min="11785" max="11785" width="10.1640625" style="1247" customWidth="1"/>
    <col min="11786" max="11786" width="4.6640625" style="1247" customWidth="1"/>
    <col min="11787" max="11788" width="8.6640625" style="1247"/>
    <col min="11789" max="11789" width="11" style="1247" bestFit="1" customWidth="1"/>
    <col min="11790" max="12031" width="8.6640625" style="1247"/>
    <col min="12032" max="12032" width="4.6640625" style="1247" customWidth="1"/>
    <col min="12033" max="12033" width="7" style="1247" customWidth="1"/>
    <col min="12034" max="12034" width="13.6640625" style="1247" customWidth="1"/>
    <col min="12035" max="12035" width="9.5" style="1247" customWidth="1"/>
    <col min="12036" max="12036" width="11.33203125" style="1247" customWidth="1"/>
    <col min="12037" max="12037" width="11" style="1247" customWidth="1"/>
    <col min="12038" max="12038" width="14.5" style="1247" customWidth="1"/>
    <col min="12039" max="12040" width="13.6640625" style="1247" bestFit="1" customWidth="1"/>
    <col min="12041" max="12041" width="10.1640625" style="1247" customWidth="1"/>
    <col min="12042" max="12042" width="4.6640625" style="1247" customWidth="1"/>
    <col min="12043" max="12044" width="8.6640625" style="1247"/>
    <col min="12045" max="12045" width="11" style="1247" bestFit="1" customWidth="1"/>
    <col min="12046" max="12287" width="8.6640625" style="1247"/>
    <col min="12288" max="12288" width="4.6640625" style="1247" customWidth="1"/>
    <col min="12289" max="12289" width="7" style="1247" customWidth="1"/>
    <col min="12290" max="12290" width="13.6640625" style="1247" customWidth="1"/>
    <col min="12291" max="12291" width="9.5" style="1247" customWidth="1"/>
    <col min="12292" max="12292" width="11.33203125" style="1247" customWidth="1"/>
    <col min="12293" max="12293" width="11" style="1247" customWidth="1"/>
    <col min="12294" max="12294" width="14.5" style="1247" customWidth="1"/>
    <col min="12295" max="12296" width="13.6640625" style="1247" bestFit="1" customWidth="1"/>
    <col min="12297" max="12297" width="10.1640625" style="1247" customWidth="1"/>
    <col min="12298" max="12298" width="4.6640625" style="1247" customWidth="1"/>
    <col min="12299" max="12300" width="8.6640625" style="1247"/>
    <col min="12301" max="12301" width="11" style="1247" bestFit="1" customWidth="1"/>
    <col min="12302" max="12543" width="8.6640625" style="1247"/>
    <col min="12544" max="12544" width="4.6640625" style="1247" customWidth="1"/>
    <col min="12545" max="12545" width="7" style="1247" customWidth="1"/>
    <col min="12546" max="12546" width="13.6640625" style="1247" customWidth="1"/>
    <col min="12547" max="12547" width="9.5" style="1247" customWidth="1"/>
    <col min="12548" max="12548" width="11.33203125" style="1247" customWidth="1"/>
    <col min="12549" max="12549" width="11" style="1247" customWidth="1"/>
    <col min="12550" max="12550" width="14.5" style="1247" customWidth="1"/>
    <col min="12551" max="12552" width="13.6640625" style="1247" bestFit="1" customWidth="1"/>
    <col min="12553" max="12553" width="10.1640625" style="1247" customWidth="1"/>
    <col min="12554" max="12554" width="4.6640625" style="1247" customWidth="1"/>
    <col min="12555" max="12556" width="8.6640625" style="1247"/>
    <col min="12557" max="12557" width="11" style="1247" bestFit="1" customWidth="1"/>
    <col min="12558" max="12799" width="8.6640625" style="1247"/>
    <col min="12800" max="12800" width="4.6640625" style="1247" customWidth="1"/>
    <col min="12801" max="12801" width="7" style="1247" customWidth="1"/>
    <col min="12802" max="12802" width="13.6640625" style="1247" customWidth="1"/>
    <col min="12803" max="12803" width="9.5" style="1247" customWidth="1"/>
    <col min="12804" max="12804" width="11.33203125" style="1247" customWidth="1"/>
    <col min="12805" max="12805" width="11" style="1247" customWidth="1"/>
    <col min="12806" max="12806" width="14.5" style="1247" customWidth="1"/>
    <col min="12807" max="12808" width="13.6640625" style="1247" bestFit="1" customWidth="1"/>
    <col min="12809" max="12809" width="10.1640625" style="1247" customWidth="1"/>
    <col min="12810" max="12810" width="4.6640625" style="1247" customWidth="1"/>
    <col min="12811" max="12812" width="8.6640625" style="1247"/>
    <col min="12813" max="12813" width="11" style="1247" bestFit="1" customWidth="1"/>
    <col min="12814" max="13055" width="8.6640625" style="1247"/>
    <col min="13056" max="13056" width="4.6640625" style="1247" customWidth="1"/>
    <col min="13057" max="13057" width="7" style="1247" customWidth="1"/>
    <col min="13058" max="13058" width="13.6640625" style="1247" customWidth="1"/>
    <col min="13059" max="13059" width="9.5" style="1247" customWidth="1"/>
    <col min="13060" max="13060" width="11.33203125" style="1247" customWidth="1"/>
    <col min="13061" max="13061" width="11" style="1247" customWidth="1"/>
    <col min="13062" max="13062" width="14.5" style="1247" customWidth="1"/>
    <col min="13063" max="13064" width="13.6640625" style="1247" bestFit="1" customWidth="1"/>
    <col min="13065" max="13065" width="10.1640625" style="1247" customWidth="1"/>
    <col min="13066" max="13066" width="4.6640625" style="1247" customWidth="1"/>
    <col min="13067" max="13068" width="8.6640625" style="1247"/>
    <col min="13069" max="13069" width="11" style="1247" bestFit="1" customWidth="1"/>
    <col min="13070" max="13311" width="8.6640625" style="1247"/>
    <col min="13312" max="13312" width="4.6640625" style="1247" customWidth="1"/>
    <col min="13313" max="13313" width="7" style="1247" customWidth="1"/>
    <col min="13314" max="13314" width="13.6640625" style="1247" customWidth="1"/>
    <col min="13315" max="13315" width="9.5" style="1247" customWidth="1"/>
    <col min="13316" max="13316" width="11.33203125" style="1247" customWidth="1"/>
    <col min="13317" max="13317" width="11" style="1247" customWidth="1"/>
    <col min="13318" max="13318" width="14.5" style="1247" customWidth="1"/>
    <col min="13319" max="13320" width="13.6640625" style="1247" bestFit="1" customWidth="1"/>
    <col min="13321" max="13321" width="10.1640625" style="1247" customWidth="1"/>
    <col min="13322" max="13322" width="4.6640625" style="1247" customWidth="1"/>
    <col min="13323" max="13324" width="8.6640625" style="1247"/>
    <col min="13325" max="13325" width="11" style="1247" bestFit="1" customWidth="1"/>
    <col min="13326" max="13567" width="8.6640625" style="1247"/>
    <col min="13568" max="13568" width="4.6640625" style="1247" customWidth="1"/>
    <col min="13569" max="13569" width="7" style="1247" customWidth="1"/>
    <col min="13570" max="13570" width="13.6640625" style="1247" customWidth="1"/>
    <col min="13571" max="13571" width="9.5" style="1247" customWidth="1"/>
    <col min="13572" max="13572" width="11.33203125" style="1247" customWidth="1"/>
    <col min="13573" max="13573" width="11" style="1247" customWidth="1"/>
    <col min="13574" max="13574" width="14.5" style="1247" customWidth="1"/>
    <col min="13575" max="13576" width="13.6640625" style="1247" bestFit="1" customWidth="1"/>
    <col min="13577" max="13577" width="10.1640625" style="1247" customWidth="1"/>
    <col min="13578" max="13578" width="4.6640625" style="1247" customWidth="1"/>
    <col min="13579" max="13580" width="8.6640625" style="1247"/>
    <col min="13581" max="13581" width="11" style="1247" bestFit="1" customWidth="1"/>
    <col min="13582" max="13823" width="8.6640625" style="1247"/>
    <col min="13824" max="13824" width="4.6640625" style="1247" customWidth="1"/>
    <col min="13825" max="13825" width="7" style="1247" customWidth="1"/>
    <col min="13826" max="13826" width="13.6640625" style="1247" customWidth="1"/>
    <col min="13827" max="13827" width="9.5" style="1247" customWidth="1"/>
    <col min="13828" max="13828" width="11.33203125" style="1247" customWidth="1"/>
    <col min="13829" max="13829" width="11" style="1247" customWidth="1"/>
    <col min="13830" max="13830" width="14.5" style="1247" customWidth="1"/>
    <col min="13831" max="13832" width="13.6640625" style="1247" bestFit="1" customWidth="1"/>
    <col min="13833" max="13833" width="10.1640625" style="1247" customWidth="1"/>
    <col min="13834" max="13834" width="4.6640625" style="1247" customWidth="1"/>
    <col min="13835" max="13836" width="8.6640625" style="1247"/>
    <col min="13837" max="13837" width="11" style="1247" bestFit="1" customWidth="1"/>
    <col min="13838" max="14079" width="8.6640625" style="1247"/>
    <col min="14080" max="14080" width="4.6640625" style="1247" customWidth="1"/>
    <col min="14081" max="14081" width="7" style="1247" customWidth="1"/>
    <col min="14082" max="14082" width="13.6640625" style="1247" customWidth="1"/>
    <col min="14083" max="14083" width="9.5" style="1247" customWidth="1"/>
    <col min="14084" max="14084" width="11.33203125" style="1247" customWidth="1"/>
    <col min="14085" max="14085" width="11" style="1247" customWidth="1"/>
    <col min="14086" max="14086" width="14.5" style="1247" customWidth="1"/>
    <col min="14087" max="14088" width="13.6640625" style="1247" bestFit="1" customWidth="1"/>
    <col min="14089" max="14089" width="10.1640625" style="1247" customWidth="1"/>
    <col min="14090" max="14090" width="4.6640625" style="1247" customWidth="1"/>
    <col min="14091" max="14092" width="8.6640625" style="1247"/>
    <col min="14093" max="14093" width="11" style="1247" bestFit="1" customWidth="1"/>
    <col min="14094" max="14335" width="8.6640625" style="1247"/>
    <col min="14336" max="14336" width="4.6640625" style="1247" customWidth="1"/>
    <col min="14337" max="14337" width="7" style="1247" customWidth="1"/>
    <col min="14338" max="14338" width="13.6640625" style="1247" customWidth="1"/>
    <col min="14339" max="14339" width="9.5" style="1247" customWidth="1"/>
    <col min="14340" max="14340" width="11.33203125" style="1247" customWidth="1"/>
    <col min="14341" max="14341" width="11" style="1247" customWidth="1"/>
    <col min="14342" max="14342" width="14.5" style="1247" customWidth="1"/>
    <col min="14343" max="14344" width="13.6640625" style="1247" bestFit="1" customWidth="1"/>
    <col min="14345" max="14345" width="10.1640625" style="1247" customWidth="1"/>
    <col min="14346" max="14346" width="4.6640625" style="1247" customWidth="1"/>
    <col min="14347" max="14348" width="8.6640625" style="1247"/>
    <col min="14349" max="14349" width="11" style="1247" bestFit="1" customWidth="1"/>
    <col min="14350" max="14591" width="8.6640625" style="1247"/>
    <col min="14592" max="14592" width="4.6640625" style="1247" customWidth="1"/>
    <col min="14593" max="14593" width="7" style="1247" customWidth="1"/>
    <col min="14594" max="14594" width="13.6640625" style="1247" customWidth="1"/>
    <col min="14595" max="14595" width="9.5" style="1247" customWidth="1"/>
    <col min="14596" max="14596" width="11.33203125" style="1247" customWidth="1"/>
    <col min="14597" max="14597" width="11" style="1247" customWidth="1"/>
    <col min="14598" max="14598" width="14.5" style="1247" customWidth="1"/>
    <col min="14599" max="14600" width="13.6640625" style="1247" bestFit="1" customWidth="1"/>
    <col min="14601" max="14601" width="10.1640625" style="1247" customWidth="1"/>
    <col min="14602" max="14602" width="4.6640625" style="1247" customWidth="1"/>
    <col min="14603" max="14604" width="8.6640625" style="1247"/>
    <col min="14605" max="14605" width="11" style="1247" bestFit="1" customWidth="1"/>
    <col min="14606" max="14847" width="8.6640625" style="1247"/>
    <col min="14848" max="14848" width="4.6640625" style="1247" customWidth="1"/>
    <col min="14849" max="14849" width="7" style="1247" customWidth="1"/>
    <col min="14850" max="14850" width="13.6640625" style="1247" customWidth="1"/>
    <col min="14851" max="14851" width="9.5" style="1247" customWidth="1"/>
    <col min="14852" max="14852" width="11.33203125" style="1247" customWidth="1"/>
    <col min="14853" max="14853" width="11" style="1247" customWidth="1"/>
    <col min="14854" max="14854" width="14.5" style="1247" customWidth="1"/>
    <col min="14855" max="14856" width="13.6640625" style="1247" bestFit="1" customWidth="1"/>
    <col min="14857" max="14857" width="10.1640625" style="1247" customWidth="1"/>
    <col min="14858" max="14858" width="4.6640625" style="1247" customWidth="1"/>
    <col min="14859" max="14860" width="8.6640625" style="1247"/>
    <col min="14861" max="14861" width="11" style="1247" bestFit="1" customWidth="1"/>
    <col min="14862" max="15103" width="8.6640625" style="1247"/>
    <col min="15104" max="15104" width="4.6640625" style="1247" customWidth="1"/>
    <col min="15105" max="15105" width="7" style="1247" customWidth="1"/>
    <col min="15106" max="15106" width="13.6640625" style="1247" customWidth="1"/>
    <col min="15107" max="15107" width="9.5" style="1247" customWidth="1"/>
    <col min="15108" max="15108" width="11.33203125" style="1247" customWidth="1"/>
    <col min="15109" max="15109" width="11" style="1247" customWidth="1"/>
    <col min="15110" max="15110" width="14.5" style="1247" customWidth="1"/>
    <col min="15111" max="15112" width="13.6640625" style="1247" bestFit="1" customWidth="1"/>
    <col min="15113" max="15113" width="10.1640625" style="1247" customWidth="1"/>
    <col min="15114" max="15114" width="4.6640625" style="1247" customWidth="1"/>
    <col min="15115" max="15116" width="8.6640625" style="1247"/>
    <col min="15117" max="15117" width="11" style="1247" bestFit="1" customWidth="1"/>
    <col min="15118" max="15359" width="8.6640625" style="1247"/>
    <col min="15360" max="15360" width="4.6640625" style="1247" customWidth="1"/>
    <col min="15361" max="15361" width="7" style="1247" customWidth="1"/>
    <col min="15362" max="15362" width="13.6640625" style="1247" customWidth="1"/>
    <col min="15363" max="15363" width="9.5" style="1247" customWidth="1"/>
    <col min="15364" max="15364" width="11.33203125" style="1247" customWidth="1"/>
    <col min="15365" max="15365" width="11" style="1247" customWidth="1"/>
    <col min="15366" max="15366" width="14.5" style="1247" customWidth="1"/>
    <col min="15367" max="15368" width="13.6640625" style="1247" bestFit="1" customWidth="1"/>
    <col min="15369" max="15369" width="10.1640625" style="1247" customWidth="1"/>
    <col min="15370" max="15370" width="4.6640625" style="1247" customWidth="1"/>
    <col min="15371" max="15372" width="8.6640625" style="1247"/>
    <col min="15373" max="15373" width="11" style="1247" bestFit="1" customWidth="1"/>
    <col min="15374" max="15615" width="8.6640625" style="1247"/>
    <col min="15616" max="15616" width="4.6640625" style="1247" customWidth="1"/>
    <col min="15617" max="15617" width="7" style="1247" customWidth="1"/>
    <col min="15618" max="15618" width="13.6640625" style="1247" customWidth="1"/>
    <col min="15619" max="15619" width="9.5" style="1247" customWidth="1"/>
    <col min="15620" max="15620" width="11.33203125" style="1247" customWidth="1"/>
    <col min="15621" max="15621" width="11" style="1247" customWidth="1"/>
    <col min="15622" max="15622" width="14.5" style="1247" customWidth="1"/>
    <col min="15623" max="15624" width="13.6640625" style="1247" bestFit="1" customWidth="1"/>
    <col min="15625" max="15625" width="10.1640625" style="1247" customWidth="1"/>
    <col min="15626" max="15626" width="4.6640625" style="1247" customWidth="1"/>
    <col min="15627" max="15628" width="8.6640625" style="1247"/>
    <col min="15629" max="15629" width="11" style="1247" bestFit="1" customWidth="1"/>
    <col min="15630" max="15871" width="8.6640625" style="1247"/>
    <col min="15872" max="15872" width="4.6640625" style="1247" customWidth="1"/>
    <col min="15873" max="15873" width="7" style="1247" customWidth="1"/>
    <col min="15874" max="15874" width="13.6640625" style="1247" customWidth="1"/>
    <col min="15875" max="15875" width="9.5" style="1247" customWidth="1"/>
    <col min="15876" max="15876" width="11.33203125" style="1247" customWidth="1"/>
    <col min="15877" max="15877" width="11" style="1247" customWidth="1"/>
    <col min="15878" max="15878" width="14.5" style="1247" customWidth="1"/>
    <col min="15879" max="15880" width="13.6640625" style="1247" bestFit="1" customWidth="1"/>
    <col min="15881" max="15881" width="10.1640625" style="1247" customWidth="1"/>
    <col min="15882" max="15882" width="4.6640625" style="1247" customWidth="1"/>
    <col min="15883" max="15884" width="8.6640625" style="1247"/>
    <col min="15885" max="15885" width="11" style="1247" bestFit="1" customWidth="1"/>
    <col min="15886" max="16127" width="8.6640625" style="1247"/>
    <col min="16128" max="16128" width="4.6640625" style="1247" customWidth="1"/>
    <col min="16129" max="16129" width="7" style="1247" customWidth="1"/>
    <col min="16130" max="16130" width="13.6640625" style="1247" customWidth="1"/>
    <col min="16131" max="16131" width="9.5" style="1247" customWidth="1"/>
    <col min="16132" max="16132" width="11.33203125" style="1247" customWidth="1"/>
    <col min="16133" max="16133" width="11" style="1247" customWidth="1"/>
    <col min="16134" max="16134" width="14.5" style="1247" customWidth="1"/>
    <col min="16135" max="16136" width="13.6640625" style="1247" bestFit="1" customWidth="1"/>
    <col min="16137" max="16137" width="10.1640625" style="1247" customWidth="1"/>
    <col min="16138" max="16138" width="4.6640625" style="1247" customWidth="1"/>
    <col min="16139" max="16140" width="8.6640625" style="1247"/>
    <col min="16141" max="16141" width="11" style="1247" bestFit="1" customWidth="1"/>
    <col min="16142" max="16384" width="8.6640625" style="1247"/>
  </cols>
  <sheetData>
    <row r="1" spans="1:11">
      <c r="A1" s="2260" t="s">
        <v>3253</v>
      </c>
      <c r="B1" s="2259"/>
      <c r="C1" s="2259"/>
      <c r="D1" s="2259"/>
      <c r="E1" s="2259"/>
      <c r="F1" s="1244"/>
      <c r="G1" s="2259"/>
      <c r="H1" s="1244"/>
      <c r="I1" s="1244"/>
      <c r="J1" s="1245"/>
      <c r="K1" s="1246">
        <v>63</v>
      </c>
    </row>
    <row r="2" spans="1:11">
      <c r="A2" s="1248" t="s">
        <v>2047</v>
      </c>
      <c r="B2" s="1249"/>
      <c r="C2" s="1249"/>
      <c r="D2" s="1249"/>
      <c r="E2" s="1249"/>
      <c r="F2" s="1249"/>
      <c r="G2" s="1249"/>
      <c r="H2" s="1249"/>
      <c r="I2" s="1249"/>
      <c r="J2" s="1249"/>
      <c r="K2" s="1250"/>
    </row>
    <row r="3" spans="1:11">
      <c r="A3" s="1251"/>
      <c r="B3" s="1252"/>
      <c r="C3" s="1252"/>
      <c r="D3" s="1252"/>
      <c r="E3" s="1252"/>
      <c r="F3" s="1252"/>
      <c r="G3" s="1252"/>
      <c r="H3" s="1252"/>
      <c r="I3" s="1252"/>
      <c r="J3" s="1252"/>
      <c r="K3" s="1253"/>
    </row>
    <row r="4" spans="1:11">
      <c r="A4" s="1831"/>
      <c r="B4" s="1832"/>
      <c r="C4" s="1832"/>
      <c r="D4" s="1833" t="s">
        <v>2048</v>
      </c>
      <c r="E4" s="1833"/>
      <c r="F4" s="1833"/>
      <c r="G4" s="1833"/>
      <c r="H4" s="1832"/>
      <c r="I4" s="1832"/>
      <c r="J4" s="1832"/>
      <c r="K4" s="1834"/>
    </row>
    <row r="5" spans="1:11">
      <c r="A5" s="1831"/>
      <c r="B5" s="1832"/>
      <c r="C5" s="1835" t="s">
        <v>2049</v>
      </c>
      <c r="D5" s="1836"/>
      <c r="E5" s="1836"/>
      <c r="F5" s="1836"/>
      <c r="G5" s="1836" t="s">
        <v>2050</v>
      </c>
      <c r="H5" s="1832"/>
      <c r="I5" s="1832"/>
      <c r="J5" s="1832"/>
      <c r="K5" s="1834"/>
    </row>
    <row r="6" spans="1:11">
      <c r="A6" s="1831"/>
      <c r="B6" s="1832"/>
      <c r="C6" s="1835" t="s">
        <v>2051</v>
      </c>
      <c r="D6" s="1835" t="s">
        <v>2052</v>
      </c>
      <c r="E6" s="1835" t="s">
        <v>2050</v>
      </c>
      <c r="F6" s="1835" t="s">
        <v>2050</v>
      </c>
      <c r="G6" s="1835" t="s">
        <v>2053</v>
      </c>
      <c r="H6" s="1835" t="s">
        <v>2050</v>
      </c>
      <c r="I6" s="1835" t="s">
        <v>2050</v>
      </c>
      <c r="J6" s="1832"/>
      <c r="K6" s="1834"/>
    </row>
    <row r="7" spans="1:11">
      <c r="A7" s="1837" t="s">
        <v>328</v>
      </c>
      <c r="B7" s="1835" t="s">
        <v>401</v>
      </c>
      <c r="C7" s="1835" t="s">
        <v>2054</v>
      </c>
      <c r="D7" s="1835" t="s">
        <v>538</v>
      </c>
      <c r="E7" s="1835" t="s">
        <v>2055</v>
      </c>
      <c r="F7" s="1835" t="s">
        <v>2056</v>
      </c>
      <c r="G7" s="1835" t="s">
        <v>2057</v>
      </c>
      <c r="H7" s="1835" t="s">
        <v>2058</v>
      </c>
      <c r="I7" s="1835" t="s">
        <v>2059</v>
      </c>
      <c r="J7" s="1835" t="s">
        <v>2060</v>
      </c>
      <c r="K7" s="1838" t="s">
        <v>328</v>
      </c>
    </row>
    <row r="8" spans="1:11">
      <c r="A8" s="1837" t="s">
        <v>333</v>
      </c>
      <c r="B8" s="1835"/>
      <c r="C8" s="1835" t="s">
        <v>2061</v>
      </c>
      <c r="D8" s="1835" t="s">
        <v>2062</v>
      </c>
      <c r="E8" s="1835" t="s">
        <v>2063</v>
      </c>
      <c r="F8" s="1835" t="s">
        <v>2064</v>
      </c>
      <c r="G8" s="1835" t="s">
        <v>2065</v>
      </c>
      <c r="H8" s="1835" t="s">
        <v>2066</v>
      </c>
      <c r="I8" s="1835" t="s">
        <v>2066</v>
      </c>
      <c r="J8" s="1835"/>
      <c r="K8" s="1838" t="s">
        <v>333</v>
      </c>
    </row>
    <row r="9" spans="1:11">
      <c r="A9" s="1839"/>
      <c r="B9" s="1840" t="s">
        <v>338</v>
      </c>
      <c r="C9" s="1840" t="s">
        <v>339</v>
      </c>
      <c r="D9" s="1840" t="s">
        <v>340</v>
      </c>
      <c r="E9" s="1840" t="s">
        <v>341</v>
      </c>
      <c r="F9" s="1840" t="s">
        <v>342</v>
      </c>
      <c r="G9" s="1840" t="s">
        <v>343</v>
      </c>
      <c r="H9" s="1840" t="s">
        <v>201</v>
      </c>
      <c r="I9" s="1840" t="s">
        <v>202</v>
      </c>
      <c r="J9" s="1840" t="s">
        <v>420</v>
      </c>
      <c r="K9" s="1841"/>
    </row>
    <row r="10" spans="1:11">
      <c r="A10" s="1842">
        <v>1</v>
      </c>
      <c r="B10" s="1843">
        <v>1</v>
      </c>
      <c r="C10" s="1844">
        <v>1</v>
      </c>
      <c r="D10" s="1845">
        <v>22520</v>
      </c>
      <c r="E10" s="1845">
        <v>4957</v>
      </c>
      <c r="F10" s="1846">
        <v>392</v>
      </c>
      <c r="G10" s="1846">
        <v>2278</v>
      </c>
      <c r="H10" s="1846">
        <v>4950</v>
      </c>
      <c r="I10" s="1846">
        <v>4432</v>
      </c>
      <c r="J10" s="1846">
        <f t="shared" ref="J10:J15" si="0">SUM(D10:I10)</f>
        <v>39529</v>
      </c>
      <c r="K10" s="1847">
        <v>1</v>
      </c>
    </row>
    <row r="11" spans="1:11">
      <c r="A11" s="1842">
        <v>2</v>
      </c>
      <c r="B11" s="1843" t="s">
        <v>3091</v>
      </c>
      <c r="C11" s="1844">
        <v>0.75</v>
      </c>
      <c r="D11" s="1846">
        <v>0</v>
      </c>
      <c r="E11" s="1846">
        <v>0</v>
      </c>
      <c r="F11" s="1846">
        <v>0</v>
      </c>
      <c r="G11" s="1846">
        <v>0</v>
      </c>
      <c r="H11" s="1846">
        <v>0</v>
      </c>
      <c r="I11" s="1846">
        <v>1</v>
      </c>
      <c r="J11" s="1846">
        <f t="shared" si="0"/>
        <v>1</v>
      </c>
      <c r="K11" s="1847">
        <v>2</v>
      </c>
    </row>
    <row r="12" spans="1:11">
      <c r="A12" s="1842">
        <v>3</v>
      </c>
      <c r="B12" s="1843" t="s">
        <v>3091</v>
      </c>
      <c r="C12" s="1848">
        <v>0.66700000000000004</v>
      </c>
      <c r="D12" s="1846">
        <v>0</v>
      </c>
      <c r="E12" s="1846">
        <v>0</v>
      </c>
      <c r="F12" s="1846">
        <v>0</v>
      </c>
      <c r="G12" s="1846">
        <v>0</v>
      </c>
      <c r="H12" s="1846">
        <v>2</v>
      </c>
      <c r="I12" s="1846">
        <v>16</v>
      </c>
      <c r="J12" s="1846">
        <f t="shared" si="0"/>
        <v>18</v>
      </c>
      <c r="K12" s="1847">
        <v>3</v>
      </c>
    </row>
    <row r="13" spans="1:11">
      <c r="A13" s="1842">
        <v>4</v>
      </c>
      <c r="B13" s="1843" t="s">
        <v>3091</v>
      </c>
      <c r="C13" s="1844">
        <v>0.5</v>
      </c>
      <c r="D13" s="1846">
        <v>466</v>
      </c>
      <c r="E13" s="1846">
        <v>111</v>
      </c>
      <c r="F13" s="1846">
        <v>102</v>
      </c>
      <c r="G13" s="1846">
        <v>23</v>
      </c>
      <c r="H13" s="1846">
        <v>92</v>
      </c>
      <c r="I13" s="1846">
        <v>44</v>
      </c>
      <c r="J13" s="1846">
        <f t="shared" si="0"/>
        <v>838</v>
      </c>
      <c r="K13" s="1847">
        <v>4</v>
      </c>
    </row>
    <row r="14" spans="1:11">
      <c r="A14" s="1842">
        <v>5</v>
      </c>
      <c r="B14" s="1843" t="s">
        <v>3091</v>
      </c>
      <c r="C14" s="1848">
        <v>0.33300000000000002</v>
      </c>
      <c r="D14" s="1846">
        <v>0</v>
      </c>
      <c r="E14" s="1846">
        <v>0</v>
      </c>
      <c r="F14" s="1846">
        <v>0</v>
      </c>
      <c r="G14" s="1846">
        <v>0</v>
      </c>
      <c r="H14" s="1846">
        <v>1</v>
      </c>
      <c r="I14" s="1846">
        <v>4</v>
      </c>
      <c r="J14" s="1846">
        <f t="shared" si="0"/>
        <v>5</v>
      </c>
      <c r="K14" s="1847">
        <v>5</v>
      </c>
    </row>
    <row r="15" spans="1:11">
      <c r="A15" s="1842">
        <v>6</v>
      </c>
      <c r="B15" s="1843" t="s">
        <v>3091</v>
      </c>
      <c r="C15" s="1844">
        <v>0.25</v>
      </c>
      <c r="D15" s="1846">
        <v>5</v>
      </c>
      <c r="E15" s="1846">
        <v>11</v>
      </c>
      <c r="F15" s="1846">
        <v>36</v>
      </c>
      <c r="G15" s="1846">
        <v>2</v>
      </c>
      <c r="H15" s="1846">
        <v>11</v>
      </c>
      <c r="I15" s="1846">
        <v>0</v>
      </c>
      <c r="J15" s="1846">
        <f t="shared" si="0"/>
        <v>65</v>
      </c>
      <c r="K15" s="1847">
        <v>6</v>
      </c>
    </row>
    <row r="16" spans="1:11">
      <c r="A16" s="1842">
        <v>7</v>
      </c>
      <c r="B16" s="1843" t="s">
        <v>3091</v>
      </c>
      <c r="C16" s="1844">
        <v>0.2</v>
      </c>
      <c r="D16" s="1846">
        <v>0</v>
      </c>
      <c r="E16" s="1846">
        <v>0</v>
      </c>
      <c r="F16" s="1846">
        <v>0</v>
      </c>
      <c r="G16" s="1846">
        <v>0</v>
      </c>
      <c r="H16" s="1846">
        <v>0</v>
      </c>
      <c r="I16" s="1846">
        <v>0</v>
      </c>
      <c r="J16" s="1846">
        <v>0</v>
      </c>
      <c r="K16" s="1847">
        <v>7</v>
      </c>
    </row>
    <row r="17" spans="1:11">
      <c r="A17" s="1842">
        <v>8</v>
      </c>
      <c r="B17" s="1843" t="s">
        <v>3091</v>
      </c>
      <c r="C17" s="1849">
        <v>0.16700000000000001</v>
      </c>
      <c r="D17" s="1846">
        <v>0</v>
      </c>
      <c r="E17" s="1846">
        <v>0</v>
      </c>
      <c r="F17" s="1846">
        <v>0</v>
      </c>
      <c r="G17" s="1846">
        <v>0</v>
      </c>
      <c r="H17" s="1846">
        <v>0</v>
      </c>
      <c r="I17" s="1846">
        <v>0</v>
      </c>
      <c r="J17" s="1846"/>
      <c r="K17" s="1847">
        <v>8</v>
      </c>
    </row>
    <row r="18" spans="1:11">
      <c r="A18" s="1842">
        <v>9</v>
      </c>
      <c r="B18" s="1850"/>
      <c r="C18" s="1851" t="s">
        <v>3092</v>
      </c>
      <c r="D18" s="1846">
        <f>SUM(D11:D17)</f>
        <v>471</v>
      </c>
      <c r="E18" s="1846">
        <f t="shared" ref="E18:J18" si="1">SUM(E11:E17)</f>
        <v>122</v>
      </c>
      <c r="F18" s="1846">
        <f t="shared" si="1"/>
        <v>138</v>
      </c>
      <c r="G18" s="1846">
        <f t="shared" si="1"/>
        <v>25</v>
      </c>
      <c r="H18" s="1846">
        <f t="shared" si="1"/>
        <v>106</v>
      </c>
      <c r="I18" s="1846">
        <f t="shared" si="1"/>
        <v>65</v>
      </c>
      <c r="J18" s="1846">
        <f t="shared" si="1"/>
        <v>927</v>
      </c>
      <c r="K18" s="1847">
        <v>9</v>
      </c>
    </row>
    <row r="19" spans="1:11">
      <c r="A19" s="1842">
        <v>10</v>
      </c>
      <c r="B19" s="1852"/>
      <c r="C19" s="1853"/>
      <c r="D19" s="1846"/>
      <c r="E19" s="1854"/>
      <c r="F19" s="1846"/>
      <c r="G19" s="1846"/>
      <c r="H19" s="1846"/>
      <c r="I19" s="1846"/>
      <c r="J19" s="1846">
        <v>0</v>
      </c>
      <c r="K19" s="1847">
        <v>10</v>
      </c>
    </row>
    <row r="20" spans="1:11">
      <c r="A20" s="1842">
        <v>11</v>
      </c>
      <c r="B20" s="1852"/>
      <c r="C20" s="1853" t="s">
        <v>3093</v>
      </c>
      <c r="D20" s="1845">
        <f>SUM(D10,D18)</f>
        <v>22991</v>
      </c>
      <c r="E20" s="1845">
        <f t="shared" ref="E20:J20" si="2">SUM(E10,E18)</f>
        <v>5079</v>
      </c>
      <c r="F20" s="1846">
        <f t="shared" si="2"/>
        <v>530</v>
      </c>
      <c r="G20" s="1846">
        <f t="shared" si="2"/>
        <v>2303</v>
      </c>
      <c r="H20" s="1846">
        <f t="shared" si="2"/>
        <v>5056</v>
      </c>
      <c r="I20" s="1846">
        <f t="shared" si="2"/>
        <v>4497</v>
      </c>
      <c r="J20" s="1845">
        <f t="shared" si="2"/>
        <v>40456</v>
      </c>
      <c r="K20" s="1847">
        <v>11</v>
      </c>
    </row>
    <row r="21" spans="1:11">
      <c r="A21" s="1842">
        <v>12</v>
      </c>
      <c r="B21" s="1852"/>
      <c r="C21" s="1853"/>
      <c r="D21" s="1846"/>
      <c r="E21" s="1846"/>
      <c r="F21" s="1846"/>
      <c r="G21" s="1846"/>
      <c r="H21" s="1846"/>
      <c r="I21" s="1846"/>
      <c r="J21" s="1846">
        <v>0</v>
      </c>
      <c r="K21" s="1847">
        <v>12</v>
      </c>
    </row>
    <row r="22" spans="1:11">
      <c r="A22" s="1842">
        <v>13</v>
      </c>
      <c r="B22" s="1840">
        <v>2</v>
      </c>
      <c r="C22" s="1855"/>
      <c r="D22" s="1846">
        <v>4</v>
      </c>
      <c r="E22" s="1846">
        <v>0</v>
      </c>
      <c r="F22" s="1846">
        <v>0</v>
      </c>
      <c r="G22" s="1846">
        <v>0</v>
      </c>
      <c r="H22" s="1846">
        <v>5</v>
      </c>
      <c r="I22" s="1846">
        <v>0</v>
      </c>
      <c r="J22" s="1846">
        <f>SUM(D22:I22)</f>
        <v>9</v>
      </c>
      <c r="K22" s="1847">
        <v>13</v>
      </c>
    </row>
    <row r="23" spans="1:11">
      <c r="A23" s="1842">
        <v>14</v>
      </c>
      <c r="B23" s="1843">
        <v>3</v>
      </c>
      <c r="C23" s="1855"/>
      <c r="D23" s="1846">
        <v>40</v>
      </c>
      <c r="E23" s="1846">
        <v>0</v>
      </c>
      <c r="F23" s="1846">
        <v>0</v>
      </c>
      <c r="G23" s="1846">
        <v>5</v>
      </c>
      <c r="H23" s="1846">
        <v>14</v>
      </c>
      <c r="I23" s="1846">
        <v>146</v>
      </c>
      <c r="J23" s="1846">
        <f>SUM(D23:I23)</f>
        <v>205</v>
      </c>
      <c r="K23" s="1847">
        <v>14</v>
      </c>
    </row>
    <row r="24" spans="1:11">
      <c r="A24" s="1842">
        <v>15</v>
      </c>
      <c r="B24" s="1843">
        <v>4</v>
      </c>
      <c r="C24" s="1855"/>
      <c r="D24" s="1846">
        <v>31</v>
      </c>
      <c r="E24" s="1846">
        <v>0</v>
      </c>
      <c r="F24" s="1846">
        <v>0</v>
      </c>
      <c r="G24" s="1846">
        <v>0</v>
      </c>
      <c r="H24" s="1846">
        <v>2</v>
      </c>
      <c r="I24" s="1846">
        <v>0</v>
      </c>
      <c r="J24" s="1846">
        <f>SUM(D24:I24)</f>
        <v>33</v>
      </c>
      <c r="K24" s="1847">
        <v>15</v>
      </c>
    </row>
    <row r="25" spans="1:11">
      <c r="A25" s="1842">
        <v>16</v>
      </c>
      <c r="B25" s="1843">
        <v>5</v>
      </c>
      <c r="C25" s="1855"/>
      <c r="D25" s="1846">
        <v>9831</v>
      </c>
      <c r="E25" s="1846">
        <v>513</v>
      </c>
      <c r="F25" s="1846">
        <v>86</v>
      </c>
      <c r="G25" s="1846">
        <v>89</v>
      </c>
      <c r="H25" s="1846">
        <v>3884</v>
      </c>
      <c r="I25" s="1846">
        <v>250</v>
      </c>
      <c r="J25" s="1846">
        <f>SUM(D25:I25)</f>
        <v>14653</v>
      </c>
      <c r="K25" s="1847">
        <v>16</v>
      </c>
    </row>
    <row r="26" spans="1:11" ht="12" thickBot="1">
      <c r="A26" s="1866">
        <v>17</v>
      </c>
      <c r="B26" s="1850"/>
      <c r="C26" s="1850"/>
      <c r="D26" s="2355"/>
      <c r="E26" s="2355"/>
      <c r="F26" s="2355"/>
      <c r="G26" s="2355"/>
      <c r="H26" s="2355"/>
      <c r="I26" s="2355"/>
      <c r="J26" s="1867">
        <v>0</v>
      </c>
      <c r="K26" s="1838">
        <v>17</v>
      </c>
    </row>
    <row r="27" spans="1:11" ht="12" thickBot="1">
      <c r="A27" s="2435">
        <v>57</v>
      </c>
      <c r="B27" s="1852"/>
      <c r="C27" s="2440" t="s">
        <v>3094</v>
      </c>
      <c r="D27" s="2442">
        <f>SUM(D20,D22:D25)</f>
        <v>32897</v>
      </c>
      <c r="E27" s="2356">
        <f t="shared" ref="E27:J27" si="3">SUM(E20,E22:E25)</f>
        <v>5592</v>
      </c>
      <c r="F27" s="1869">
        <f t="shared" si="3"/>
        <v>616</v>
      </c>
      <c r="G27" s="1869">
        <f t="shared" si="3"/>
        <v>2397</v>
      </c>
      <c r="H27" s="1869">
        <f t="shared" si="3"/>
        <v>8961</v>
      </c>
      <c r="I27" s="1869">
        <f t="shared" si="3"/>
        <v>4893</v>
      </c>
      <c r="J27" s="2443">
        <f t="shared" si="3"/>
        <v>55356</v>
      </c>
      <c r="K27" s="2441">
        <v>57</v>
      </c>
    </row>
    <row r="28" spans="1:11">
      <c r="A28" s="1837">
        <v>58</v>
      </c>
      <c r="B28" s="1856" t="s">
        <v>2067</v>
      </c>
      <c r="C28" s="1856"/>
      <c r="D28" s="1832"/>
      <c r="E28" s="1832"/>
      <c r="F28" s="1832"/>
      <c r="G28" s="1832"/>
      <c r="H28" s="1832"/>
      <c r="I28" s="1832"/>
      <c r="J28" s="1832"/>
      <c r="K28" s="1838">
        <v>58</v>
      </c>
    </row>
    <row r="29" spans="1:11">
      <c r="A29" s="1831"/>
      <c r="B29" s="1856" t="s">
        <v>2068</v>
      </c>
      <c r="C29" s="1856"/>
      <c r="D29" s="1835" t="s">
        <v>2823</v>
      </c>
      <c r="E29" s="1835" t="s">
        <v>2823</v>
      </c>
      <c r="F29" s="1835" t="s">
        <v>2823</v>
      </c>
      <c r="G29" s="1835" t="s">
        <v>2823</v>
      </c>
      <c r="H29" s="1835" t="s">
        <v>2823</v>
      </c>
      <c r="I29" s="1835" t="s">
        <v>2823</v>
      </c>
      <c r="J29" s="1835" t="s">
        <v>2823</v>
      </c>
      <c r="K29" s="1834"/>
    </row>
    <row r="30" spans="1:11">
      <c r="A30" s="1857"/>
      <c r="B30" s="1858" t="s">
        <v>2069</v>
      </c>
      <c r="C30" s="1858"/>
      <c r="D30" s="1859"/>
      <c r="E30" s="1859"/>
      <c r="F30" s="1860"/>
      <c r="G30" s="1859"/>
      <c r="H30" s="1859"/>
      <c r="I30" s="1859"/>
      <c r="J30" s="1859"/>
      <c r="K30" s="1861"/>
    </row>
    <row r="31" spans="1:11">
      <c r="A31" s="1257"/>
      <c r="F31" s="1258"/>
      <c r="K31" s="1259"/>
    </row>
    <row r="32" spans="1:11">
      <c r="A32" s="2936" t="s">
        <v>3095</v>
      </c>
      <c r="B32" s="2937"/>
      <c r="C32" s="2937"/>
      <c r="D32" s="2937"/>
      <c r="E32" s="2937"/>
      <c r="F32" s="2937"/>
      <c r="G32" s="2937"/>
      <c r="H32" s="2937"/>
      <c r="I32" s="2937"/>
      <c r="J32" s="2937"/>
      <c r="K32" s="2938"/>
    </row>
    <row r="33" spans="1:11">
      <c r="A33" s="1260"/>
      <c r="D33" s="1261"/>
      <c r="E33" s="1261"/>
      <c r="F33" s="1261"/>
      <c r="G33" s="1261"/>
      <c r="H33" s="1261"/>
      <c r="I33" s="1261"/>
      <c r="J33" s="1261"/>
      <c r="K33" s="1262"/>
    </row>
    <row r="34" spans="1:11">
      <c r="A34" s="1862"/>
      <c r="B34" s="1850"/>
      <c r="C34" s="1850"/>
      <c r="D34" s="1863" t="s">
        <v>2048</v>
      </c>
      <c r="E34" s="1863"/>
      <c r="F34" s="1863"/>
      <c r="G34" s="1863"/>
      <c r="H34" s="1850"/>
      <c r="I34" s="1850"/>
      <c r="J34" s="1850"/>
      <c r="K34" s="1864"/>
    </row>
    <row r="35" spans="1:11">
      <c r="A35" s="1831"/>
      <c r="B35" s="1832"/>
      <c r="C35" s="1835" t="s">
        <v>2049</v>
      </c>
      <c r="D35" s="1836"/>
      <c r="E35" s="1836"/>
      <c r="F35" s="1836"/>
      <c r="G35" s="1836" t="s">
        <v>2050</v>
      </c>
      <c r="H35" s="1832"/>
      <c r="I35" s="1832"/>
      <c r="J35" s="1832"/>
      <c r="K35" s="1834"/>
    </row>
    <row r="36" spans="1:11">
      <c r="A36" s="1831"/>
      <c r="B36" s="1832"/>
      <c r="C36" s="1835" t="s">
        <v>2051</v>
      </c>
      <c r="D36" s="1835" t="s">
        <v>2052</v>
      </c>
      <c r="E36" s="1835" t="s">
        <v>2050</v>
      </c>
      <c r="F36" s="1835" t="s">
        <v>2050</v>
      </c>
      <c r="G36" s="1835" t="s">
        <v>2053</v>
      </c>
      <c r="H36" s="1835" t="s">
        <v>2050</v>
      </c>
      <c r="I36" s="1835" t="s">
        <v>2050</v>
      </c>
      <c r="J36" s="1832"/>
      <c r="K36" s="1834"/>
    </row>
    <row r="37" spans="1:11">
      <c r="A37" s="1837" t="s">
        <v>328</v>
      </c>
      <c r="B37" s="1835" t="s">
        <v>401</v>
      </c>
      <c r="C37" s="1835" t="s">
        <v>2054</v>
      </c>
      <c r="D37" s="1835" t="s">
        <v>538</v>
      </c>
      <c r="E37" s="1835" t="s">
        <v>2055</v>
      </c>
      <c r="F37" s="1835" t="s">
        <v>2056</v>
      </c>
      <c r="G37" s="1835" t="s">
        <v>2057</v>
      </c>
      <c r="H37" s="1835" t="s">
        <v>2058</v>
      </c>
      <c r="I37" s="1835" t="s">
        <v>2059</v>
      </c>
      <c r="J37" s="1835" t="s">
        <v>2060</v>
      </c>
      <c r="K37" s="1838" t="s">
        <v>328</v>
      </c>
    </row>
    <row r="38" spans="1:11">
      <c r="A38" s="1837" t="s">
        <v>333</v>
      </c>
      <c r="B38" s="1835"/>
      <c r="C38" s="1835" t="s">
        <v>2061</v>
      </c>
      <c r="D38" s="1835" t="s">
        <v>2062</v>
      </c>
      <c r="E38" s="1835" t="s">
        <v>2063</v>
      </c>
      <c r="F38" s="1835" t="s">
        <v>2064</v>
      </c>
      <c r="G38" s="1835" t="s">
        <v>2065</v>
      </c>
      <c r="H38" s="1835" t="s">
        <v>2066</v>
      </c>
      <c r="I38" s="1835" t="s">
        <v>2066</v>
      </c>
      <c r="J38" s="1835"/>
      <c r="K38" s="1838" t="s">
        <v>333</v>
      </c>
    </row>
    <row r="39" spans="1:11">
      <c r="A39" s="1839"/>
      <c r="B39" s="1840" t="s">
        <v>338</v>
      </c>
      <c r="C39" s="1840" t="s">
        <v>339</v>
      </c>
      <c r="D39" s="1840" t="s">
        <v>340</v>
      </c>
      <c r="E39" s="1840" t="s">
        <v>341</v>
      </c>
      <c r="F39" s="1840" t="s">
        <v>342</v>
      </c>
      <c r="G39" s="1840" t="s">
        <v>343</v>
      </c>
      <c r="H39" s="1840" t="s">
        <v>201</v>
      </c>
      <c r="I39" s="1840" t="s">
        <v>202</v>
      </c>
      <c r="J39" s="1840" t="s">
        <v>420</v>
      </c>
      <c r="K39" s="1841"/>
    </row>
    <row r="40" spans="1:11">
      <c r="A40" s="1842">
        <v>1</v>
      </c>
      <c r="B40" s="1843">
        <v>1</v>
      </c>
      <c r="C40" s="1865">
        <v>1</v>
      </c>
      <c r="D40" s="1846">
        <v>22</v>
      </c>
      <c r="E40" s="1846">
        <v>0</v>
      </c>
      <c r="F40" s="1846">
        <v>0</v>
      </c>
      <c r="G40" s="1846">
        <v>5</v>
      </c>
      <c r="H40" s="1846">
        <v>10</v>
      </c>
      <c r="I40" s="1846">
        <v>7</v>
      </c>
      <c r="J40" s="1846">
        <f>SUM(D40:I40)</f>
        <v>44</v>
      </c>
      <c r="K40" s="1847">
        <v>1</v>
      </c>
    </row>
    <row r="41" spans="1:11">
      <c r="A41" s="1842">
        <v>2</v>
      </c>
      <c r="B41" s="1843" t="s">
        <v>3091</v>
      </c>
      <c r="C41" s="1865">
        <v>0.5</v>
      </c>
      <c r="D41" s="1846">
        <v>0</v>
      </c>
      <c r="E41" s="1846">
        <v>0</v>
      </c>
      <c r="F41" s="1846">
        <v>0</v>
      </c>
      <c r="G41" s="1846">
        <v>0</v>
      </c>
      <c r="H41" s="1846">
        <v>6</v>
      </c>
      <c r="I41" s="1846">
        <v>1</v>
      </c>
      <c r="J41" s="1846">
        <f>SUM(D41:I41)</f>
        <v>7</v>
      </c>
      <c r="K41" s="1847">
        <v>2</v>
      </c>
    </row>
    <row r="42" spans="1:11">
      <c r="A42" s="1842">
        <v>3</v>
      </c>
      <c r="B42" s="1843"/>
      <c r="C42" s="1853" t="s">
        <v>3093</v>
      </c>
      <c r="D42" s="1846">
        <f>SUM(D40:D41)</f>
        <v>22</v>
      </c>
      <c r="E42" s="1846">
        <v>0</v>
      </c>
      <c r="F42" s="1846">
        <v>0</v>
      </c>
      <c r="G42" s="1846">
        <f t="shared" ref="G42:I42" si="4">SUM(G40:G41)</f>
        <v>5</v>
      </c>
      <c r="H42" s="1846">
        <f t="shared" si="4"/>
        <v>16</v>
      </c>
      <c r="I42" s="1846">
        <f t="shared" si="4"/>
        <v>8</v>
      </c>
      <c r="J42" s="1846">
        <f>SUM(D42:I42)</f>
        <v>51</v>
      </c>
      <c r="K42" s="1847">
        <v>3</v>
      </c>
    </row>
    <row r="43" spans="1:11">
      <c r="A43" s="1842">
        <v>4</v>
      </c>
      <c r="B43" s="1843">
        <v>2</v>
      </c>
      <c r="C43" s="1851"/>
      <c r="D43" s="1846">
        <v>4</v>
      </c>
      <c r="E43" s="1846">
        <v>0</v>
      </c>
      <c r="F43" s="1846">
        <v>0</v>
      </c>
      <c r="G43" s="1846">
        <v>0</v>
      </c>
      <c r="H43" s="1846">
        <v>5</v>
      </c>
      <c r="I43" s="1846">
        <v>0</v>
      </c>
      <c r="J43" s="1846">
        <f>SUM(D43:I43)</f>
        <v>9</v>
      </c>
      <c r="K43" s="1847">
        <v>4</v>
      </c>
    </row>
    <row r="44" spans="1:11" ht="12" thickBot="1">
      <c r="A44" s="1866">
        <v>5</v>
      </c>
      <c r="B44" s="1836">
        <v>5</v>
      </c>
      <c r="C44" s="1850"/>
      <c r="D44" s="1846">
        <v>90</v>
      </c>
      <c r="E44" s="1846">
        <v>4</v>
      </c>
      <c r="F44" s="1846">
        <v>0</v>
      </c>
      <c r="G44" s="1846">
        <v>3</v>
      </c>
      <c r="H44" s="1846">
        <v>42</v>
      </c>
      <c r="I44" s="1846">
        <v>1</v>
      </c>
      <c r="J44" s="1846">
        <f>SUM(D44:I44)</f>
        <v>140</v>
      </c>
      <c r="K44" s="1868">
        <v>5</v>
      </c>
    </row>
    <row r="45" spans="1:11" ht="12" thickBot="1">
      <c r="A45" s="2436">
        <v>57</v>
      </c>
      <c r="B45" s="2939" t="s">
        <v>3096</v>
      </c>
      <c r="C45" s="2940"/>
      <c r="D45" s="2438">
        <f>SUM(D42:D44)</f>
        <v>116</v>
      </c>
      <c r="E45" s="1869">
        <f t="shared" ref="E45" si="5">SUM(E42:E44)</f>
        <v>4</v>
      </c>
      <c r="F45" s="1869">
        <v>0</v>
      </c>
      <c r="G45" s="1869">
        <f t="shared" ref="G45:J45" si="6">SUM(G42:G44)</f>
        <v>8</v>
      </c>
      <c r="H45" s="1869">
        <f t="shared" si="6"/>
        <v>63</v>
      </c>
      <c r="I45" s="1869">
        <f t="shared" si="6"/>
        <v>9</v>
      </c>
      <c r="J45" s="2439">
        <f t="shared" si="6"/>
        <v>200</v>
      </c>
      <c r="K45" s="2437">
        <v>57</v>
      </c>
    </row>
    <row r="46" spans="1:11">
      <c r="A46" s="1257"/>
      <c r="K46" s="1259"/>
    </row>
    <row r="47" spans="1:11">
      <c r="A47" s="1257"/>
      <c r="K47" s="1259"/>
    </row>
    <row r="48" spans="1:11">
      <c r="A48" s="1257"/>
      <c r="C48" s="1263"/>
      <c r="D48" s="1263"/>
      <c r="E48" s="1263"/>
      <c r="F48" s="1263"/>
      <c r="G48" s="1263"/>
      <c r="H48" s="1263"/>
      <c r="K48" s="1259"/>
    </row>
    <row r="49" spans="1:11">
      <c r="A49" s="1257"/>
      <c r="C49" s="1263"/>
      <c r="D49" s="1263"/>
      <c r="E49" s="1263"/>
      <c r="F49" s="1263"/>
      <c r="G49" s="1263"/>
      <c r="H49" s="1263"/>
      <c r="K49" s="1259"/>
    </row>
    <row r="50" spans="1:11">
      <c r="A50" s="1257"/>
      <c r="C50" s="1263"/>
      <c r="D50" s="1263"/>
      <c r="E50" s="1263"/>
      <c r="F50" s="1263"/>
      <c r="G50" s="1263"/>
      <c r="H50" s="1263"/>
      <c r="K50" s="1259"/>
    </row>
    <row r="51" spans="1:11">
      <c r="A51" s="1257"/>
      <c r="C51" s="1263"/>
      <c r="D51" s="1263"/>
      <c r="E51" s="1263"/>
      <c r="F51" s="1263"/>
      <c r="G51" s="1263"/>
      <c r="H51" s="1263"/>
      <c r="K51" s="1259"/>
    </row>
    <row r="52" spans="1:11">
      <c r="A52" s="1257"/>
      <c r="C52" s="1263"/>
      <c r="D52" s="1263"/>
      <c r="E52" s="1263"/>
      <c r="F52" s="1263"/>
      <c r="G52" s="1263"/>
      <c r="H52" s="1263"/>
      <c r="K52" s="1259"/>
    </row>
    <row r="53" spans="1:11">
      <c r="A53" s="1257"/>
      <c r="C53" s="1263"/>
      <c r="D53" s="1263"/>
      <c r="E53" s="1263"/>
      <c r="F53" s="1263"/>
      <c r="G53" s="1263"/>
      <c r="H53" s="1263"/>
      <c r="K53" s="1259"/>
    </row>
    <row r="54" spans="1:11">
      <c r="A54" s="1257"/>
      <c r="C54" s="1263"/>
      <c r="D54" s="1263"/>
      <c r="E54" s="1263"/>
      <c r="F54" s="1263"/>
      <c r="G54" s="1263"/>
      <c r="H54" s="1263"/>
      <c r="K54" s="1259"/>
    </row>
    <row r="55" spans="1:11">
      <c r="A55" s="1257"/>
      <c r="C55" s="1263"/>
      <c r="D55" s="1263"/>
      <c r="E55" s="1263"/>
      <c r="F55" s="1263"/>
      <c r="G55" s="1263"/>
      <c r="H55" s="1263"/>
      <c r="K55" s="1259"/>
    </row>
    <row r="56" spans="1:11">
      <c r="A56" s="1257"/>
      <c r="K56" s="1259"/>
    </row>
    <row r="57" spans="1:11">
      <c r="A57" s="1257"/>
      <c r="K57" s="1259"/>
    </row>
    <row r="58" spans="1:11">
      <c r="A58" s="1257"/>
      <c r="K58" s="1259"/>
    </row>
    <row r="59" spans="1:11">
      <c r="A59" s="1257"/>
      <c r="K59" s="1259"/>
    </row>
    <row r="60" spans="1:11">
      <c r="A60" s="1257"/>
      <c r="K60" s="1259"/>
    </row>
    <row r="61" spans="1:11">
      <c r="A61" s="1257"/>
      <c r="K61" s="1259"/>
    </row>
    <row r="62" spans="1:11">
      <c r="A62" s="1257"/>
      <c r="K62" s="1259"/>
    </row>
    <row r="63" spans="1:11" ht="42" customHeight="1">
      <c r="A63" s="1264"/>
      <c r="B63" s="1256"/>
      <c r="C63" s="1256"/>
      <c r="D63" s="1256"/>
      <c r="E63" s="1256"/>
      <c r="F63" s="1256"/>
      <c r="G63" s="1256"/>
      <c r="H63" s="1256"/>
      <c r="I63" s="1256"/>
      <c r="J63" s="1256"/>
      <c r="K63" s="1265"/>
    </row>
    <row r="64" spans="1:11">
      <c r="A64" s="2434" t="s">
        <v>1409</v>
      </c>
      <c r="B64" s="2261"/>
      <c r="C64" s="2261"/>
      <c r="D64" s="2261"/>
      <c r="E64" s="2261"/>
      <c r="F64" s="2261"/>
      <c r="G64" s="2261"/>
      <c r="H64" s="2261"/>
      <c r="I64" s="2261"/>
      <c r="J64" s="2261"/>
      <c r="K64" s="1246"/>
    </row>
  </sheetData>
  <mergeCells count="2">
    <mergeCell ref="A32:K32"/>
    <mergeCell ref="B45:C45"/>
  </mergeCells>
  <printOptions horizontalCentered="1" verticalCentered="1"/>
  <pageMargins left="0.7" right="0.7" top="0.75" bottom="0.75" header="0.3" footer="0.3"/>
  <pageSetup scale="99" fitToWidth="2" orientation="portrait" r:id="rId1"/>
  <headerFooter alignWithMargins="0"/>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22"/>
  <sheetViews>
    <sheetView showGridLines="0" view="pageBreakPreview" topLeftCell="A34" zoomScaleNormal="100" zoomScaleSheetLayoutView="100" workbookViewId="0">
      <selection activeCell="C147" sqref="C147"/>
    </sheetView>
  </sheetViews>
  <sheetFormatPr defaultRowHeight="11.25"/>
  <cols>
    <col min="1" max="1" width="5.33203125" customWidth="1"/>
    <col min="2" max="2" width="17" customWidth="1"/>
    <col min="3" max="3" width="92.33203125" customWidth="1"/>
    <col min="4" max="4" width="8.6640625" customWidth="1"/>
    <col min="5" max="5" width="5.5" customWidth="1"/>
  </cols>
  <sheetData>
    <row r="1" spans="1:3">
      <c r="A1" s="174" t="s">
        <v>3265</v>
      </c>
      <c r="B1" s="185"/>
      <c r="C1" s="228"/>
    </row>
    <row r="2" spans="1:3">
      <c r="A2" s="177" t="s">
        <v>1414</v>
      </c>
      <c r="B2" s="2"/>
      <c r="C2" s="178"/>
    </row>
    <row r="3" spans="1:3">
      <c r="A3" s="124"/>
      <c r="C3" s="125"/>
    </row>
    <row r="4" spans="1:3">
      <c r="A4" s="240" t="s">
        <v>1415</v>
      </c>
      <c r="B4" t="s">
        <v>1416</v>
      </c>
      <c r="C4" s="125"/>
    </row>
    <row r="5" spans="1:3">
      <c r="A5" s="124"/>
      <c r="B5" t="s">
        <v>1417</v>
      </c>
      <c r="C5" s="125"/>
    </row>
    <row r="6" spans="1:3">
      <c r="A6" s="240" t="s">
        <v>1418</v>
      </c>
      <c r="B6" t="s">
        <v>430</v>
      </c>
      <c r="C6" s="125"/>
    </row>
    <row r="7" spans="1:3">
      <c r="A7" s="240" t="s">
        <v>431</v>
      </c>
      <c r="B7" t="s">
        <v>432</v>
      </c>
      <c r="C7" s="125"/>
    </row>
    <row r="8" spans="1:3">
      <c r="A8" s="181"/>
      <c r="B8" s="44"/>
      <c r="C8" s="182"/>
    </row>
    <row r="9" spans="1:3">
      <c r="A9" s="241" t="s">
        <v>171</v>
      </c>
      <c r="B9" s="104" t="s">
        <v>433</v>
      </c>
      <c r="C9" s="242" t="s">
        <v>434</v>
      </c>
    </row>
    <row r="10" spans="1:3">
      <c r="A10" s="243"/>
      <c r="B10" s="61"/>
      <c r="C10" s="244"/>
    </row>
    <row r="11" spans="1:3">
      <c r="A11" s="243"/>
      <c r="B11" s="61"/>
      <c r="C11" s="433" t="s">
        <v>2823</v>
      </c>
    </row>
    <row r="12" spans="1:3">
      <c r="A12" s="243"/>
      <c r="B12" s="61"/>
      <c r="C12" s="244"/>
    </row>
    <row r="13" spans="1:3">
      <c r="A13" s="243"/>
      <c r="B13" s="61"/>
      <c r="C13" s="244"/>
    </row>
    <row r="14" spans="1:3">
      <c r="A14" s="243"/>
      <c r="B14" s="61"/>
      <c r="C14" s="244"/>
    </row>
    <row r="15" spans="1:3">
      <c r="A15" s="243"/>
      <c r="B15" s="61"/>
      <c r="C15" s="244"/>
    </row>
    <row r="16" spans="1:3">
      <c r="A16" s="243"/>
      <c r="B16" s="61"/>
      <c r="C16" s="244"/>
    </row>
    <row r="17" spans="1:3">
      <c r="A17" s="243"/>
      <c r="B17" s="61"/>
      <c r="C17" s="244"/>
    </row>
    <row r="18" spans="1:3">
      <c r="A18" s="243"/>
      <c r="B18" s="61"/>
      <c r="C18" s="244"/>
    </row>
    <row r="19" spans="1:3">
      <c r="A19" s="243"/>
      <c r="B19" s="61"/>
      <c r="C19" s="244"/>
    </row>
    <row r="20" spans="1:3">
      <c r="A20" s="243"/>
      <c r="B20" s="61"/>
      <c r="C20" s="244"/>
    </row>
    <row r="21" spans="1:3">
      <c r="A21" s="243"/>
      <c r="B21" s="61"/>
      <c r="C21" s="244"/>
    </row>
    <row r="22" spans="1:3">
      <c r="A22" s="243"/>
      <c r="B22" s="61"/>
      <c r="C22" s="244"/>
    </row>
    <row r="23" spans="1:3">
      <c r="A23" s="243"/>
      <c r="B23" s="61"/>
      <c r="C23" s="244"/>
    </row>
    <row r="24" spans="1:3">
      <c r="A24" s="243"/>
      <c r="B24" s="61"/>
      <c r="C24" s="244"/>
    </row>
    <row r="25" spans="1:3">
      <c r="A25" s="243"/>
      <c r="B25" s="61"/>
      <c r="C25" s="244"/>
    </row>
    <row r="26" spans="1:3">
      <c r="A26" s="243"/>
      <c r="B26" s="61"/>
      <c r="C26" s="244"/>
    </row>
    <row r="27" spans="1:3">
      <c r="A27" s="243"/>
      <c r="B27" s="61"/>
      <c r="C27" s="244"/>
    </row>
    <row r="28" spans="1:3">
      <c r="A28" s="243"/>
      <c r="B28" s="61"/>
      <c r="C28" s="244"/>
    </row>
    <row r="29" spans="1:3">
      <c r="A29" s="243"/>
      <c r="B29" s="61"/>
      <c r="C29" s="244"/>
    </row>
    <row r="30" spans="1:3">
      <c r="A30" s="243"/>
      <c r="B30" s="61"/>
      <c r="C30" s="244"/>
    </row>
    <row r="31" spans="1:3">
      <c r="A31" s="243"/>
      <c r="B31" s="61"/>
      <c r="C31" s="244"/>
    </row>
    <row r="32" spans="1:3">
      <c r="A32" s="243"/>
      <c r="B32" s="61"/>
      <c r="C32" s="244"/>
    </row>
    <row r="33" spans="1:3">
      <c r="A33" s="243"/>
      <c r="B33" s="61"/>
      <c r="C33" s="244"/>
    </row>
    <row r="34" spans="1:3">
      <c r="A34" s="243"/>
      <c r="B34" s="61"/>
      <c r="C34" s="244"/>
    </row>
    <row r="35" spans="1:3">
      <c r="A35" s="243"/>
      <c r="B35" s="61"/>
      <c r="C35" s="244"/>
    </row>
    <row r="36" spans="1:3">
      <c r="A36" s="243"/>
      <c r="B36" s="61"/>
      <c r="C36" s="244"/>
    </row>
    <row r="37" spans="1:3">
      <c r="A37" s="243"/>
      <c r="B37" s="61"/>
      <c r="C37" s="244"/>
    </row>
    <row r="38" spans="1:3">
      <c r="A38" s="243"/>
      <c r="B38" s="61"/>
      <c r="C38" s="244"/>
    </row>
    <row r="39" spans="1:3">
      <c r="A39" s="243"/>
      <c r="B39" s="61"/>
      <c r="C39" s="244"/>
    </row>
    <row r="40" spans="1:3">
      <c r="A40" s="243"/>
      <c r="B40" s="61"/>
      <c r="C40" s="244"/>
    </row>
    <row r="41" spans="1:3">
      <c r="A41" s="243"/>
      <c r="B41" s="61"/>
      <c r="C41" s="244"/>
    </row>
    <row r="42" spans="1:3">
      <c r="A42" s="243"/>
      <c r="B42" s="61"/>
      <c r="C42" s="244"/>
    </row>
    <row r="43" spans="1:3">
      <c r="A43" s="243"/>
      <c r="B43" s="61"/>
      <c r="C43" s="244"/>
    </row>
    <row r="44" spans="1:3">
      <c r="A44" s="243"/>
      <c r="B44" s="61"/>
      <c r="C44" s="244"/>
    </row>
    <row r="45" spans="1:3">
      <c r="A45" s="243"/>
      <c r="B45" s="61"/>
      <c r="C45" s="244"/>
    </row>
    <row r="46" spans="1:3">
      <c r="A46" s="243"/>
      <c r="B46" s="61"/>
      <c r="C46" s="244"/>
    </row>
    <row r="47" spans="1:3">
      <c r="A47" s="243"/>
      <c r="B47" s="61"/>
      <c r="C47" s="244"/>
    </row>
    <row r="48" spans="1:3">
      <c r="A48" s="243"/>
      <c r="B48" s="61"/>
      <c r="C48" s="244"/>
    </row>
    <row r="49" spans="1:3">
      <c r="A49" s="243"/>
      <c r="B49" s="61"/>
      <c r="C49" s="244"/>
    </row>
    <row r="50" spans="1:3">
      <c r="A50" s="243"/>
      <c r="B50" s="61"/>
      <c r="C50" s="244"/>
    </row>
    <row r="51" spans="1:3">
      <c r="A51" s="243"/>
      <c r="B51" s="61"/>
      <c r="C51" s="244"/>
    </row>
    <row r="52" spans="1:3">
      <c r="A52" s="243"/>
      <c r="B52" s="61"/>
      <c r="C52" s="244"/>
    </row>
    <row r="53" spans="1:3">
      <c r="A53" s="243"/>
      <c r="B53" s="61"/>
      <c r="C53" s="244"/>
    </row>
    <row r="54" spans="1:3">
      <c r="A54" s="243"/>
      <c r="B54" s="61"/>
      <c r="C54" s="244"/>
    </row>
    <row r="55" spans="1:3">
      <c r="A55" s="243"/>
      <c r="B55" s="61"/>
      <c r="C55" s="244"/>
    </row>
    <row r="56" spans="1:3">
      <c r="A56" s="243"/>
      <c r="B56" s="61"/>
      <c r="C56" s="244"/>
    </row>
    <row r="57" spans="1:3">
      <c r="A57" s="243"/>
      <c r="B57" s="61"/>
      <c r="C57" s="244"/>
    </row>
    <row r="58" spans="1:3">
      <c r="A58" s="243"/>
      <c r="B58" s="61"/>
      <c r="C58" s="244"/>
    </row>
    <row r="59" spans="1:3">
      <c r="A59" s="243"/>
      <c r="B59" s="61"/>
      <c r="C59" s="244"/>
    </row>
    <row r="60" spans="1:3" ht="78" customHeight="1">
      <c r="A60" s="245"/>
      <c r="B60" s="83"/>
      <c r="C60" s="246"/>
    </row>
    <row r="61" spans="1:3">
      <c r="A61" s="238" t="s">
        <v>1409</v>
      </c>
      <c r="B61" s="52"/>
      <c r="C61" s="127"/>
    </row>
    <row r="62" spans="1:3">
      <c r="A62" s="174" t="s">
        <v>435</v>
      </c>
      <c r="B62" s="176"/>
      <c r="C62" s="188" t="s">
        <v>3253</v>
      </c>
    </row>
    <row r="63" spans="1:3">
      <c r="A63" s="177" t="s">
        <v>436</v>
      </c>
      <c r="B63" s="2"/>
      <c r="C63" s="178"/>
    </row>
    <row r="64" spans="1:3">
      <c r="A64" s="124"/>
      <c r="C64" s="125"/>
    </row>
    <row r="65" spans="1:3">
      <c r="A65" s="87"/>
      <c r="B65" s="3" t="s">
        <v>437</v>
      </c>
      <c r="C65" s="119"/>
    </row>
    <row r="66" spans="1:3">
      <c r="A66" s="87" t="s">
        <v>438</v>
      </c>
      <c r="B66" s="3"/>
      <c r="C66" s="119"/>
    </row>
    <row r="67" spans="1:3">
      <c r="A67" s="87" t="s">
        <v>439</v>
      </c>
      <c r="B67" s="3"/>
      <c r="C67" s="119"/>
    </row>
    <row r="68" spans="1:3">
      <c r="A68" s="122" t="s">
        <v>440</v>
      </c>
      <c r="B68" s="3" t="s">
        <v>441</v>
      </c>
      <c r="C68" s="119"/>
    </row>
    <row r="69" spans="1:3">
      <c r="A69" s="87" t="s">
        <v>442</v>
      </c>
      <c r="B69" s="3"/>
      <c r="C69" s="119"/>
    </row>
    <row r="70" spans="1:3">
      <c r="A70" s="87" t="s">
        <v>443</v>
      </c>
      <c r="B70" s="3"/>
      <c r="C70" s="119"/>
    </row>
    <row r="71" spans="1:3">
      <c r="A71" s="87" t="s">
        <v>444</v>
      </c>
      <c r="B71" s="3"/>
      <c r="C71" s="119"/>
    </row>
    <row r="72" spans="1:3">
      <c r="A72" s="87" t="s">
        <v>445</v>
      </c>
      <c r="B72" s="3"/>
      <c r="C72" s="119"/>
    </row>
    <row r="73" spans="1:3">
      <c r="A73" s="122" t="s">
        <v>446</v>
      </c>
      <c r="B73" s="3" t="s">
        <v>447</v>
      </c>
      <c r="C73" s="119"/>
    </row>
    <row r="74" spans="1:3">
      <c r="A74" s="87" t="s">
        <v>448</v>
      </c>
      <c r="B74" s="3"/>
      <c r="C74" s="119"/>
    </row>
    <row r="75" spans="1:3">
      <c r="A75" s="87" t="s">
        <v>449</v>
      </c>
      <c r="B75" s="3"/>
      <c r="C75" s="119"/>
    </row>
    <row r="76" spans="1:3">
      <c r="A76" s="122" t="s">
        <v>450</v>
      </c>
      <c r="B76" s="3" t="s">
        <v>451</v>
      </c>
      <c r="C76" s="119"/>
    </row>
    <row r="77" spans="1:3">
      <c r="A77" s="87" t="s">
        <v>452</v>
      </c>
      <c r="B77" s="3"/>
      <c r="C77" s="119"/>
    </row>
    <row r="78" spans="1:3">
      <c r="A78" s="87"/>
      <c r="B78" s="3"/>
      <c r="C78" s="119"/>
    </row>
    <row r="79" spans="1:3">
      <c r="A79" s="87"/>
      <c r="B79" s="3"/>
      <c r="C79" s="119"/>
    </row>
    <row r="80" spans="1:3">
      <c r="A80" s="190"/>
      <c r="B80" s="9"/>
      <c r="C80" s="191"/>
    </row>
    <row r="81" spans="1:3">
      <c r="A81" s="122" t="s">
        <v>440</v>
      </c>
      <c r="B81" s="3" t="s">
        <v>453</v>
      </c>
      <c r="C81" s="191"/>
    </row>
    <row r="82" spans="1:3">
      <c r="A82" s="87"/>
      <c r="B82" s="9" t="s">
        <v>3198</v>
      </c>
      <c r="C82" s="191"/>
    </row>
    <row r="83" spans="1:3">
      <c r="A83" s="122" t="s">
        <v>446</v>
      </c>
      <c r="B83" s="111" t="s">
        <v>454</v>
      </c>
      <c r="C83" s="191" t="s">
        <v>2825</v>
      </c>
    </row>
    <row r="84" spans="1:3">
      <c r="A84" s="122" t="s">
        <v>450</v>
      </c>
      <c r="B84" s="3" t="s">
        <v>455</v>
      </c>
      <c r="C84" s="119"/>
    </row>
    <row r="85" spans="1:3">
      <c r="A85" s="87"/>
      <c r="B85" s="3" t="s">
        <v>456</v>
      </c>
      <c r="C85" s="119"/>
    </row>
    <row r="86" spans="1:3">
      <c r="A86" s="87"/>
      <c r="B86" s="9" t="s">
        <v>2826</v>
      </c>
      <c r="C86" s="191"/>
    </row>
    <row r="87" spans="1:3">
      <c r="A87" s="87"/>
      <c r="B87" s="9"/>
      <c r="C87" s="191"/>
    </row>
    <row r="88" spans="1:3">
      <c r="A88" s="87"/>
      <c r="B88" s="9"/>
      <c r="C88" s="191"/>
    </row>
    <row r="89" spans="1:3">
      <c r="A89" s="87"/>
      <c r="B89" s="9"/>
      <c r="C89" s="191"/>
    </row>
    <row r="90" spans="1:3">
      <c r="A90" s="122" t="s">
        <v>457</v>
      </c>
      <c r="B90" s="3" t="s">
        <v>458</v>
      </c>
      <c r="C90" s="119"/>
    </row>
    <row r="91" spans="1:3">
      <c r="A91" s="87"/>
      <c r="B91" s="3" t="s">
        <v>459</v>
      </c>
      <c r="C91" s="191"/>
    </row>
    <row r="92" spans="1:3">
      <c r="A92" s="87"/>
      <c r="B92" s="9"/>
      <c r="C92" s="191"/>
    </row>
    <row r="93" spans="1:3">
      <c r="A93" s="87"/>
      <c r="B93" s="9"/>
      <c r="C93" s="191"/>
    </row>
    <row r="94" spans="1:3">
      <c r="A94" s="87"/>
      <c r="B94" s="9"/>
      <c r="C94" s="191"/>
    </row>
    <row r="95" spans="1:3">
      <c r="A95" s="87"/>
      <c r="B95" s="9"/>
      <c r="C95" s="191"/>
    </row>
    <row r="96" spans="1:3">
      <c r="A96" s="87"/>
      <c r="B96" s="3"/>
      <c r="C96" s="119"/>
    </row>
    <row r="97" spans="1:3">
      <c r="A97" s="87"/>
      <c r="B97" s="3"/>
      <c r="C97" s="119"/>
    </row>
    <row r="98" spans="1:3">
      <c r="A98" s="179" t="s">
        <v>460</v>
      </c>
      <c r="B98" s="48"/>
      <c r="C98" s="201"/>
    </row>
    <row r="99" spans="1:3">
      <c r="A99" s="87"/>
      <c r="B99" s="3"/>
      <c r="C99" s="119"/>
    </row>
    <row r="100" spans="1:3">
      <c r="A100" s="122" t="s">
        <v>461</v>
      </c>
      <c r="B100" s="3" t="s">
        <v>462</v>
      </c>
      <c r="C100" s="119"/>
    </row>
    <row r="101" spans="1:3">
      <c r="A101" s="87"/>
      <c r="B101" s="3" t="s">
        <v>463</v>
      </c>
      <c r="C101" s="119"/>
    </row>
    <row r="102" spans="1:3">
      <c r="A102" s="87"/>
      <c r="B102" s="3"/>
      <c r="C102" s="119"/>
    </row>
    <row r="103" spans="1:3">
      <c r="A103" s="87"/>
      <c r="B103" s="3" t="s">
        <v>464</v>
      </c>
      <c r="C103" s="119"/>
    </row>
    <row r="104" spans="1:3">
      <c r="A104" s="87"/>
      <c r="B104" s="3"/>
      <c r="C104" s="119"/>
    </row>
    <row r="105" spans="1:3">
      <c r="A105" s="87"/>
      <c r="B105" s="3" t="s">
        <v>465</v>
      </c>
      <c r="C105" s="119"/>
    </row>
    <row r="106" spans="1:3">
      <c r="A106" s="87"/>
      <c r="B106" s="3"/>
      <c r="C106" s="119"/>
    </row>
    <row r="107" spans="1:3">
      <c r="A107" s="87"/>
      <c r="B107" s="3" t="s">
        <v>466</v>
      </c>
      <c r="C107" s="191"/>
    </row>
    <row r="108" spans="1:3">
      <c r="A108" s="87"/>
      <c r="B108" s="3"/>
      <c r="C108" s="170" t="s">
        <v>467</v>
      </c>
    </row>
    <row r="109" spans="1:3">
      <c r="A109" s="87"/>
      <c r="B109" s="3" t="s">
        <v>2827</v>
      </c>
      <c r="C109" s="119"/>
    </row>
    <row r="110" spans="1:3">
      <c r="A110" s="87"/>
      <c r="B110" s="3"/>
      <c r="C110" s="119"/>
    </row>
    <row r="111" spans="1:3">
      <c r="A111" s="87"/>
      <c r="B111" s="1749" t="s">
        <v>3234</v>
      </c>
      <c r="C111" s="119"/>
    </row>
    <row r="112" spans="1:3">
      <c r="A112" s="87"/>
      <c r="B112" s="3"/>
      <c r="C112" s="119"/>
    </row>
    <row r="113" spans="1:3">
      <c r="A113" s="87"/>
      <c r="B113" s="3"/>
      <c r="C113" s="119"/>
    </row>
    <row r="114" spans="1:3">
      <c r="A114" s="87"/>
      <c r="B114" s="3"/>
      <c r="C114" s="119"/>
    </row>
    <row r="115" spans="1:3">
      <c r="A115" s="87"/>
      <c r="B115" s="3"/>
      <c r="C115" s="119"/>
    </row>
    <row r="116" spans="1:3">
      <c r="A116" s="87"/>
      <c r="B116" s="3"/>
      <c r="C116" s="119"/>
    </row>
    <row r="117" spans="1:3">
      <c r="A117" s="87"/>
      <c r="B117" s="3"/>
      <c r="C117" s="119"/>
    </row>
    <row r="118" spans="1:3">
      <c r="A118" s="87"/>
      <c r="B118" s="3"/>
      <c r="C118" s="119"/>
    </row>
    <row r="119" spans="1:3">
      <c r="A119" s="87"/>
      <c r="B119" s="3"/>
      <c r="C119" s="119"/>
    </row>
    <row r="120" spans="1:3">
      <c r="A120" s="87"/>
      <c r="B120" s="3"/>
      <c r="C120" s="119"/>
    </row>
    <row r="121" spans="1:3" ht="78" customHeight="1">
      <c r="A121" s="190"/>
      <c r="B121" s="9"/>
      <c r="C121" s="191"/>
    </row>
    <row r="122" spans="1:3">
      <c r="A122" s="120"/>
      <c r="B122" s="109"/>
      <c r="C122" s="239" t="s">
        <v>1409</v>
      </c>
    </row>
  </sheetData>
  <phoneticPr fontId="0" type="noConversion"/>
  <pageMargins left="0.7" right="0.7" top="0.75" bottom="0.75" header="0.3" footer="0.3"/>
  <pageSetup orientation="portrait" r:id="rId1"/>
  <headerFooter alignWithMargins="0"/>
  <rowBreaks count="1" manualBreakCount="1">
    <brk id="61" max="16383" man="1"/>
  </rowBreaks>
  <customProperties>
    <customPr name="_pios_id" r:id="rId2"/>
  </customProperties>
  <ignoredErrors>
    <ignoredError sqref="A62:A100 A4:A7"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5"/>
  <sheetViews>
    <sheetView showGridLines="0" view="pageBreakPreview" topLeftCell="A22" zoomScaleNormal="100" zoomScaleSheetLayoutView="100" workbookViewId="0">
      <selection activeCell="G23" sqref="G23"/>
    </sheetView>
  </sheetViews>
  <sheetFormatPr defaultColWidth="9.33203125" defaultRowHeight="11.25"/>
  <cols>
    <col min="1" max="1" width="3.33203125" style="660" customWidth="1"/>
    <col min="2" max="2" width="5.5" style="446" customWidth="1"/>
    <col min="3" max="3" width="7" style="446" customWidth="1"/>
    <col min="4" max="4" width="18.6640625" style="446" customWidth="1"/>
    <col min="5" max="12" width="14" style="446" customWidth="1"/>
    <col min="13" max="13" width="5.5" style="446" customWidth="1"/>
    <col min="14" max="14" width="3.33203125" style="660" customWidth="1"/>
    <col min="15" max="16384" width="9.33203125" style="446"/>
  </cols>
  <sheetData>
    <row r="1" spans="1:14" ht="14.25">
      <c r="A1" s="2265"/>
      <c r="B1" s="2262" t="s">
        <v>2716</v>
      </c>
      <c r="C1" s="1266"/>
      <c r="D1" s="1266"/>
      <c r="E1" s="1266"/>
      <c r="F1" s="1266"/>
      <c r="G1" s="1266"/>
      <c r="H1" s="1266"/>
      <c r="I1" s="1266"/>
      <c r="J1" s="1266"/>
      <c r="K1" s="1266"/>
      <c r="L1" s="1266"/>
      <c r="M1" s="1266"/>
      <c r="N1" s="2266">
        <v>64</v>
      </c>
    </row>
    <row r="2" spans="1:14" ht="10.5" customHeight="1">
      <c r="A2" s="1870"/>
      <c r="B2" s="465"/>
      <c r="C2" s="465"/>
      <c r="D2" s="465"/>
      <c r="E2" s="465"/>
      <c r="F2" s="465"/>
      <c r="G2" s="465"/>
      <c r="H2" s="465"/>
      <c r="I2" s="465"/>
      <c r="J2" s="465"/>
      <c r="K2" s="465"/>
      <c r="L2" s="465"/>
      <c r="M2" s="465"/>
      <c r="N2" s="1870"/>
    </row>
    <row r="3" spans="1:14" ht="10.5" customHeight="1">
      <c r="A3" s="1870"/>
      <c r="B3" s="465"/>
      <c r="C3" s="465" t="s">
        <v>2717</v>
      </c>
      <c r="D3" s="465"/>
      <c r="E3" s="465"/>
      <c r="F3" s="465"/>
      <c r="G3" s="465"/>
      <c r="H3" s="465"/>
      <c r="I3" s="465"/>
      <c r="J3" s="465"/>
      <c r="K3" s="465"/>
      <c r="L3" s="465"/>
      <c r="M3" s="465"/>
      <c r="N3" s="1870"/>
    </row>
    <row r="4" spans="1:14" ht="10.5" customHeight="1">
      <c r="A4" s="1870"/>
      <c r="B4" s="465" t="s">
        <v>3097</v>
      </c>
      <c r="C4" s="465"/>
      <c r="D4" s="465"/>
      <c r="E4" s="465"/>
      <c r="F4" s="465"/>
      <c r="G4" s="465"/>
      <c r="H4" s="465"/>
      <c r="I4" s="465"/>
      <c r="J4" s="465"/>
      <c r="K4" s="465"/>
      <c r="L4" s="465"/>
      <c r="M4" s="465"/>
      <c r="N4" s="1870"/>
    </row>
    <row r="5" spans="1:14" ht="10.5" customHeight="1">
      <c r="A5" s="1870"/>
      <c r="B5" s="511" t="s">
        <v>3098</v>
      </c>
      <c r="C5" s="465"/>
      <c r="D5" s="465"/>
      <c r="E5" s="465"/>
      <c r="F5" s="465"/>
      <c r="G5" s="465"/>
      <c r="H5" s="465"/>
      <c r="I5" s="465"/>
      <c r="J5" s="465"/>
      <c r="K5" s="465"/>
      <c r="L5" s="465"/>
      <c r="M5" s="465"/>
      <c r="N5" s="1870"/>
    </row>
    <row r="6" spans="1:14" ht="10.5" customHeight="1">
      <c r="A6" s="1870"/>
      <c r="B6" s="465"/>
      <c r="C6" s="465"/>
      <c r="D6" s="465"/>
      <c r="E6" s="465"/>
      <c r="F6" s="465"/>
      <c r="G6" s="465"/>
      <c r="H6" s="465"/>
      <c r="I6" s="465"/>
      <c r="J6" s="465"/>
      <c r="K6" s="465"/>
      <c r="L6" s="465"/>
      <c r="M6" s="465"/>
      <c r="N6" s="1870"/>
    </row>
    <row r="7" spans="1:14" ht="10.5" customHeight="1">
      <c r="A7" s="1870"/>
      <c r="B7" s="465" t="s">
        <v>3099</v>
      </c>
      <c r="D7" s="1267"/>
      <c r="E7" s="1267"/>
      <c r="F7" s="1267"/>
      <c r="G7" s="1267"/>
      <c r="H7" s="1267"/>
      <c r="I7" s="1267"/>
      <c r="J7" s="1267"/>
      <c r="K7" s="1267"/>
      <c r="L7" s="1267"/>
      <c r="M7" s="1267"/>
      <c r="N7" s="1870"/>
    </row>
    <row r="8" spans="1:14" ht="34.5" customHeight="1">
      <c r="A8" s="1870"/>
      <c r="B8" s="486"/>
      <c r="C8" s="486"/>
      <c r="D8" s="486"/>
      <c r="E8" s="486"/>
      <c r="F8" s="486"/>
      <c r="G8" s="486"/>
      <c r="H8" s="486"/>
      <c r="I8" s="486"/>
      <c r="J8" s="486"/>
      <c r="K8" s="486"/>
      <c r="L8" s="486"/>
      <c r="M8" s="486"/>
      <c r="N8" s="1870"/>
    </row>
    <row r="9" spans="1:14" ht="12" customHeight="1">
      <c r="A9" s="1870"/>
      <c r="B9" s="1268"/>
      <c r="C9" s="1268"/>
      <c r="D9" s="1268"/>
      <c r="E9" s="1269" t="s">
        <v>2718</v>
      </c>
      <c r="F9" s="1269"/>
      <c r="G9" s="1269"/>
      <c r="H9" s="1269"/>
      <c r="I9" s="1269"/>
      <c r="J9" s="1269"/>
      <c r="K9" s="1269"/>
      <c r="L9" s="1269"/>
      <c r="M9" s="540"/>
      <c r="N9" s="1870"/>
    </row>
    <row r="10" spans="1:14" ht="12" customHeight="1">
      <c r="A10" s="1870"/>
      <c r="B10" s="463"/>
      <c r="C10" s="1270"/>
      <c r="D10" s="1270"/>
      <c r="E10" s="1271"/>
      <c r="F10" s="1271" t="s">
        <v>2719</v>
      </c>
      <c r="G10" s="1271"/>
      <c r="H10" s="1271" t="s">
        <v>2720</v>
      </c>
      <c r="I10" s="1271" t="s">
        <v>2720</v>
      </c>
      <c r="J10" s="1271" t="s">
        <v>1381</v>
      </c>
      <c r="K10" s="1271" t="s">
        <v>2721</v>
      </c>
      <c r="L10" s="1271" t="s">
        <v>2722</v>
      </c>
      <c r="M10" s="517"/>
      <c r="N10" s="1870"/>
    </row>
    <row r="11" spans="1:14" ht="12" customHeight="1">
      <c r="A11" s="1870"/>
      <c r="B11" s="463" t="s">
        <v>328</v>
      </c>
      <c r="C11" s="1270" t="s">
        <v>352</v>
      </c>
      <c r="D11" s="1270" t="s">
        <v>2723</v>
      </c>
      <c r="E11" s="1270" t="s">
        <v>328</v>
      </c>
      <c r="F11" s="1270" t="s">
        <v>2724</v>
      </c>
      <c r="G11" s="1270" t="s">
        <v>2720</v>
      </c>
      <c r="H11" s="1270" t="s">
        <v>2725</v>
      </c>
      <c r="I11" s="1270" t="s">
        <v>2726</v>
      </c>
      <c r="J11" s="1270" t="s">
        <v>2070</v>
      </c>
      <c r="K11" s="1270" t="s">
        <v>2727</v>
      </c>
      <c r="L11" s="1270" t="s">
        <v>2728</v>
      </c>
      <c r="M11" s="517" t="s">
        <v>328</v>
      </c>
      <c r="N11" s="1870"/>
    </row>
    <row r="12" spans="1:14" ht="12" customHeight="1">
      <c r="A12" s="1870"/>
      <c r="B12" s="463" t="s">
        <v>333</v>
      </c>
      <c r="C12" s="1270" t="s">
        <v>355</v>
      </c>
      <c r="D12" s="1270" t="s">
        <v>2729</v>
      </c>
      <c r="E12" s="1270" t="s">
        <v>2730</v>
      </c>
      <c r="F12" s="1270" t="s">
        <v>2731</v>
      </c>
      <c r="G12" s="1270" t="s">
        <v>2732</v>
      </c>
      <c r="H12" s="1270" t="s">
        <v>2733</v>
      </c>
      <c r="I12" s="1270" t="s">
        <v>2734</v>
      </c>
      <c r="J12" s="1270" t="s">
        <v>2735</v>
      </c>
      <c r="K12" s="1270" t="s">
        <v>2736</v>
      </c>
      <c r="L12" s="1270" t="s">
        <v>985</v>
      </c>
      <c r="M12" s="517" t="s">
        <v>333</v>
      </c>
      <c r="N12" s="1870"/>
    </row>
    <row r="13" spans="1:14" ht="12" customHeight="1">
      <c r="A13" s="1870"/>
      <c r="B13" s="1397"/>
      <c r="C13" s="657"/>
      <c r="D13" s="931" t="s">
        <v>338</v>
      </c>
      <c r="E13" s="931" t="s">
        <v>339</v>
      </c>
      <c r="F13" s="931" t="s">
        <v>340</v>
      </c>
      <c r="G13" s="931" t="s">
        <v>341</v>
      </c>
      <c r="H13" s="931" t="s">
        <v>342</v>
      </c>
      <c r="I13" s="931" t="s">
        <v>343</v>
      </c>
      <c r="J13" s="931" t="s">
        <v>201</v>
      </c>
      <c r="K13" s="931" t="s">
        <v>202</v>
      </c>
      <c r="L13" s="931" t="s">
        <v>420</v>
      </c>
      <c r="M13" s="524"/>
      <c r="N13" s="1870"/>
    </row>
    <row r="14" spans="1:14" ht="12" customHeight="1">
      <c r="A14" s="1870"/>
      <c r="B14" s="2263" t="s">
        <v>287</v>
      </c>
      <c r="C14" s="1169"/>
      <c r="D14" s="1169" t="s">
        <v>3100</v>
      </c>
      <c r="E14" s="1168">
        <v>105</v>
      </c>
      <c r="F14" s="1168"/>
      <c r="G14" s="1168"/>
      <c r="H14" s="1168"/>
      <c r="I14" s="1168">
        <v>126</v>
      </c>
      <c r="J14" s="1168">
        <f t="shared" ref="J14:J36" si="0">SUM(E14:I14)</f>
        <v>231</v>
      </c>
      <c r="K14" s="1168">
        <v>16</v>
      </c>
      <c r="L14" s="1169"/>
      <c r="M14" s="1272" t="s">
        <v>287</v>
      </c>
      <c r="N14" s="1870"/>
    </row>
    <row r="15" spans="1:14" ht="12" customHeight="1">
      <c r="A15" s="1870"/>
      <c r="B15" s="2263" t="s">
        <v>435</v>
      </c>
      <c r="C15" s="1169"/>
      <c r="D15" s="1169" t="s">
        <v>3101</v>
      </c>
      <c r="E15" s="1168">
        <v>592</v>
      </c>
      <c r="F15" s="1168"/>
      <c r="G15" s="1168"/>
      <c r="H15" s="1168"/>
      <c r="I15" s="1168">
        <v>67</v>
      </c>
      <c r="J15" s="1168">
        <f t="shared" si="0"/>
        <v>659</v>
      </c>
      <c r="K15" s="1168"/>
      <c r="L15" s="1169"/>
      <c r="M15" s="1272" t="s">
        <v>435</v>
      </c>
      <c r="N15" s="1870"/>
    </row>
    <row r="16" spans="1:14" ht="12" customHeight="1">
      <c r="A16" s="1870"/>
      <c r="B16" s="2263" t="s">
        <v>914</v>
      </c>
      <c r="C16" s="1169"/>
      <c r="D16" s="1169" t="s">
        <v>3102</v>
      </c>
      <c r="E16" s="1168">
        <v>190</v>
      </c>
      <c r="F16" s="1168"/>
      <c r="G16" s="1168"/>
      <c r="H16" s="1168"/>
      <c r="I16" s="1168">
        <v>866</v>
      </c>
      <c r="J16" s="1168">
        <f t="shared" si="0"/>
        <v>1056</v>
      </c>
      <c r="K16" s="1168"/>
      <c r="L16" s="1169"/>
      <c r="M16" s="1272" t="s">
        <v>914</v>
      </c>
      <c r="N16" s="1870"/>
    </row>
    <row r="17" spans="1:14" ht="12" customHeight="1">
      <c r="A17" s="1870"/>
      <c r="B17" s="2263" t="s">
        <v>344</v>
      </c>
      <c r="C17" s="1169"/>
      <c r="D17" s="1169" t="s">
        <v>3103</v>
      </c>
      <c r="E17" s="1168">
        <v>22</v>
      </c>
      <c r="F17" s="1168"/>
      <c r="G17" s="1168"/>
      <c r="H17" s="1168"/>
      <c r="I17" s="1168">
        <v>25</v>
      </c>
      <c r="J17" s="1168">
        <f t="shared" si="0"/>
        <v>47</v>
      </c>
      <c r="K17" s="1168">
        <v>16</v>
      </c>
      <c r="L17" s="1169"/>
      <c r="M17" s="1272" t="s">
        <v>344</v>
      </c>
      <c r="N17" s="1870"/>
    </row>
    <row r="18" spans="1:14" ht="12" customHeight="1">
      <c r="A18" s="1870"/>
      <c r="B18" s="2263" t="s">
        <v>288</v>
      </c>
      <c r="C18" s="1169"/>
      <c r="D18" s="1169" t="s">
        <v>3104</v>
      </c>
      <c r="E18" s="1168">
        <v>913</v>
      </c>
      <c r="F18" s="1168"/>
      <c r="G18" s="1168"/>
      <c r="H18" s="1168"/>
      <c r="I18" s="1168">
        <v>1174</v>
      </c>
      <c r="J18" s="1168">
        <f t="shared" si="0"/>
        <v>2087</v>
      </c>
      <c r="K18" s="1168">
        <v>5</v>
      </c>
      <c r="L18" s="1169"/>
      <c r="M18" s="1272" t="s">
        <v>288</v>
      </c>
      <c r="N18" s="1870"/>
    </row>
    <row r="19" spans="1:14" ht="12" customHeight="1">
      <c r="A19" s="1870"/>
      <c r="B19" s="2263" t="s">
        <v>564</v>
      </c>
      <c r="C19" s="1169"/>
      <c r="D19" s="1169" t="s">
        <v>3105</v>
      </c>
      <c r="E19" s="1168">
        <v>823</v>
      </c>
      <c r="F19" s="1168"/>
      <c r="G19" s="1168">
        <v>14</v>
      </c>
      <c r="H19" s="1168"/>
      <c r="I19" s="1168">
        <v>501</v>
      </c>
      <c r="J19" s="1168">
        <f t="shared" si="0"/>
        <v>1338</v>
      </c>
      <c r="K19" s="1168"/>
      <c r="L19" s="1169"/>
      <c r="M19" s="1272" t="s">
        <v>564</v>
      </c>
      <c r="N19" s="1870"/>
    </row>
    <row r="20" spans="1:14" ht="12" customHeight="1">
      <c r="A20" s="1870"/>
      <c r="B20" s="2263" t="s">
        <v>289</v>
      </c>
      <c r="C20" s="1169"/>
      <c r="D20" s="1169" t="s">
        <v>3106</v>
      </c>
      <c r="E20" s="2535">
        <v>134</v>
      </c>
      <c r="F20" s="2535"/>
      <c r="G20" s="2535"/>
      <c r="H20" s="2535"/>
      <c r="I20" s="2535"/>
      <c r="J20" s="1168">
        <f t="shared" si="0"/>
        <v>134</v>
      </c>
      <c r="K20" s="2535"/>
      <c r="L20" s="1169"/>
      <c r="M20" s="1272" t="s">
        <v>289</v>
      </c>
      <c r="N20" s="1870"/>
    </row>
    <row r="21" spans="1:14" ht="12" customHeight="1">
      <c r="A21" s="1870"/>
      <c r="B21" s="2263" t="s">
        <v>290</v>
      </c>
      <c r="C21" s="1169"/>
      <c r="D21" s="1169" t="s">
        <v>3107</v>
      </c>
      <c r="E21" s="2535">
        <v>1151</v>
      </c>
      <c r="F21" s="2535"/>
      <c r="G21" s="2535"/>
      <c r="H21" s="2535">
        <v>2</v>
      </c>
      <c r="I21" s="2535">
        <v>385</v>
      </c>
      <c r="J21" s="1168">
        <f t="shared" si="0"/>
        <v>1538</v>
      </c>
      <c r="K21" s="2535"/>
      <c r="L21" s="1169"/>
      <c r="M21" s="1272" t="s">
        <v>290</v>
      </c>
      <c r="N21" s="1870"/>
    </row>
    <row r="22" spans="1:14" ht="12" customHeight="1">
      <c r="A22" s="1870"/>
      <c r="B22" s="2263" t="s">
        <v>291</v>
      </c>
      <c r="C22" s="1169"/>
      <c r="D22" s="1169" t="s">
        <v>3108</v>
      </c>
      <c r="E22" s="2535">
        <v>594</v>
      </c>
      <c r="F22" s="2535"/>
      <c r="G22" s="2535">
        <v>26</v>
      </c>
      <c r="H22" s="2535">
        <v>4</v>
      </c>
      <c r="I22" s="2535">
        <v>35</v>
      </c>
      <c r="J22" s="1168">
        <f t="shared" si="0"/>
        <v>659</v>
      </c>
      <c r="K22" s="2535"/>
      <c r="L22" s="1169"/>
      <c r="M22" s="1272" t="s">
        <v>291</v>
      </c>
      <c r="N22" s="1870"/>
    </row>
    <row r="23" spans="1:14" ht="12" customHeight="1">
      <c r="A23" s="1870"/>
      <c r="B23" s="2263" t="s">
        <v>292</v>
      </c>
      <c r="C23" s="1169"/>
      <c r="D23" s="1169" t="s">
        <v>3109</v>
      </c>
      <c r="E23" s="2535">
        <v>1135</v>
      </c>
      <c r="F23" s="2535"/>
      <c r="G23" s="2535"/>
      <c r="H23" s="2535"/>
      <c r="I23" s="2535">
        <v>445</v>
      </c>
      <c r="J23" s="1168">
        <f t="shared" si="0"/>
        <v>1580</v>
      </c>
      <c r="K23" s="2535"/>
      <c r="L23" s="1169"/>
      <c r="M23" s="1272" t="s">
        <v>292</v>
      </c>
      <c r="N23" s="1870"/>
    </row>
    <row r="24" spans="1:14" ht="12" customHeight="1">
      <c r="A24" s="1870"/>
      <c r="B24" s="2263" t="s">
        <v>293</v>
      </c>
      <c r="C24" s="1169"/>
      <c r="D24" s="1169" t="s">
        <v>3110</v>
      </c>
      <c r="E24" s="2535"/>
      <c r="F24" s="2535"/>
      <c r="G24" s="2535"/>
      <c r="H24" s="2535">
        <v>13</v>
      </c>
      <c r="I24" s="2535">
        <v>85</v>
      </c>
      <c r="J24" s="1168">
        <f t="shared" si="0"/>
        <v>98</v>
      </c>
      <c r="K24" s="2535"/>
      <c r="L24" s="1169"/>
      <c r="M24" s="1272" t="s">
        <v>293</v>
      </c>
      <c r="N24" s="1870"/>
    </row>
    <row r="25" spans="1:14" ht="12" customHeight="1">
      <c r="A25" s="1870"/>
      <c r="B25" s="2263" t="s">
        <v>294</v>
      </c>
      <c r="C25" s="1169"/>
      <c r="D25" s="1169" t="s">
        <v>3111</v>
      </c>
      <c r="E25" s="2535">
        <v>240</v>
      </c>
      <c r="F25" s="2535"/>
      <c r="G25" s="2535"/>
      <c r="H25" s="2535"/>
      <c r="I25" s="2535">
        <v>106</v>
      </c>
      <c r="J25" s="1168">
        <f t="shared" si="0"/>
        <v>346</v>
      </c>
      <c r="K25" s="2535"/>
      <c r="L25" s="1169"/>
      <c r="M25" s="1272" t="s">
        <v>294</v>
      </c>
      <c r="N25" s="1870"/>
    </row>
    <row r="26" spans="1:14" ht="12" customHeight="1">
      <c r="A26" s="1870"/>
      <c r="B26" s="2263" t="s">
        <v>295</v>
      </c>
      <c r="C26" s="1169"/>
      <c r="D26" s="1169" t="s">
        <v>3112</v>
      </c>
      <c r="E26" s="2535"/>
      <c r="F26" s="2535">
        <v>4</v>
      </c>
      <c r="G26" s="2535"/>
      <c r="H26" s="2535"/>
      <c r="I26" s="2535">
        <v>65</v>
      </c>
      <c r="J26" s="1168">
        <f t="shared" si="0"/>
        <v>69</v>
      </c>
      <c r="K26" s="2535"/>
      <c r="L26" s="1169"/>
      <c r="M26" s="1272" t="s">
        <v>295</v>
      </c>
      <c r="N26" s="1870"/>
    </row>
    <row r="27" spans="1:14" ht="12" customHeight="1">
      <c r="A27" s="1870"/>
      <c r="B27" s="2263" t="s">
        <v>296</v>
      </c>
      <c r="C27" s="1169"/>
      <c r="D27" s="1169" t="s">
        <v>3113</v>
      </c>
      <c r="E27" s="2535">
        <v>1489</v>
      </c>
      <c r="F27" s="2535"/>
      <c r="G27" s="2535"/>
      <c r="H27" s="2535"/>
      <c r="I27" s="2535">
        <v>222</v>
      </c>
      <c r="J27" s="1168">
        <f t="shared" si="0"/>
        <v>1711</v>
      </c>
      <c r="K27" s="2535">
        <v>9</v>
      </c>
      <c r="L27" s="1169"/>
      <c r="M27" s="1272" t="s">
        <v>296</v>
      </c>
      <c r="N27" s="1870"/>
    </row>
    <row r="28" spans="1:14" ht="12" customHeight="1">
      <c r="A28" s="1870"/>
      <c r="B28" s="2263" t="s">
        <v>297</v>
      </c>
      <c r="C28" s="1169"/>
      <c r="D28" s="1169" t="s">
        <v>3114</v>
      </c>
      <c r="E28" s="2535">
        <v>166</v>
      </c>
      <c r="F28" s="2535"/>
      <c r="G28" s="2535"/>
      <c r="H28" s="2535"/>
      <c r="I28" s="2535">
        <v>13</v>
      </c>
      <c r="J28" s="1168">
        <f t="shared" si="0"/>
        <v>179</v>
      </c>
      <c r="K28" s="2535"/>
      <c r="L28" s="1169"/>
      <c r="M28" s="1272" t="s">
        <v>297</v>
      </c>
      <c r="N28" s="1870"/>
    </row>
    <row r="29" spans="1:14" ht="12" customHeight="1">
      <c r="A29" s="1870"/>
      <c r="B29" s="2263" t="s">
        <v>298</v>
      </c>
      <c r="C29" s="1169"/>
      <c r="D29" s="1169" t="s">
        <v>3115</v>
      </c>
      <c r="E29" s="2535">
        <v>1424</v>
      </c>
      <c r="F29" s="2535"/>
      <c r="G29" s="2535"/>
      <c r="H29" s="2535"/>
      <c r="I29" s="2535">
        <v>182</v>
      </c>
      <c r="J29" s="1168">
        <f t="shared" si="0"/>
        <v>1606</v>
      </c>
      <c r="K29" s="2535">
        <v>37</v>
      </c>
      <c r="L29" s="1169"/>
      <c r="M29" s="1272" t="s">
        <v>298</v>
      </c>
      <c r="N29" s="1870"/>
    </row>
    <row r="30" spans="1:14" ht="12" customHeight="1">
      <c r="A30" s="1870"/>
      <c r="B30" s="2263" t="s">
        <v>299</v>
      </c>
      <c r="C30" s="1169"/>
      <c r="D30" s="1169" t="s">
        <v>3116</v>
      </c>
      <c r="E30" s="2535">
        <v>2659</v>
      </c>
      <c r="F30" s="2535"/>
      <c r="G30" s="2535"/>
      <c r="H30" s="2535"/>
      <c r="I30" s="2535">
        <v>36</v>
      </c>
      <c r="J30" s="1168">
        <f t="shared" si="0"/>
        <v>2695</v>
      </c>
      <c r="K30" s="2535">
        <v>126</v>
      </c>
      <c r="L30" s="1169"/>
      <c r="M30" s="1272" t="s">
        <v>299</v>
      </c>
      <c r="N30" s="1870"/>
    </row>
    <row r="31" spans="1:14" ht="12" customHeight="1">
      <c r="A31" s="2941" t="s">
        <v>1409</v>
      </c>
      <c r="B31" s="2263" t="s">
        <v>300</v>
      </c>
      <c r="C31" s="1169"/>
      <c r="D31" s="1169" t="s">
        <v>3117</v>
      </c>
      <c r="E31" s="2535">
        <v>1481</v>
      </c>
      <c r="F31" s="2535"/>
      <c r="G31" s="2535"/>
      <c r="H31" s="2535"/>
      <c r="I31" s="2535">
        <v>101</v>
      </c>
      <c r="J31" s="1168">
        <f t="shared" si="0"/>
        <v>1582</v>
      </c>
      <c r="K31" s="2535"/>
      <c r="L31" s="1169"/>
      <c r="M31" s="1272" t="s">
        <v>300</v>
      </c>
      <c r="N31" s="2941" t="s">
        <v>3253</v>
      </c>
    </row>
    <row r="32" spans="1:14" ht="12" customHeight="1">
      <c r="A32" s="2941"/>
      <c r="B32" s="2263" t="s">
        <v>301</v>
      </c>
      <c r="C32" s="1169"/>
      <c r="D32" s="1169" t="s">
        <v>3118</v>
      </c>
      <c r="E32" s="2535"/>
      <c r="F32" s="2535"/>
      <c r="G32" s="2535"/>
      <c r="H32" s="2535"/>
      <c r="I32" s="2535">
        <v>798</v>
      </c>
      <c r="J32" s="1168">
        <f t="shared" si="0"/>
        <v>798</v>
      </c>
      <c r="K32" s="2535"/>
      <c r="L32" s="1169"/>
      <c r="M32" s="1272" t="s">
        <v>301</v>
      </c>
      <c r="N32" s="2941"/>
    </row>
    <row r="33" spans="1:14" ht="12" customHeight="1">
      <c r="A33" s="2941"/>
      <c r="B33" s="2263" t="s">
        <v>302</v>
      </c>
      <c r="C33" s="1169"/>
      <c r="D33" s="1169" t="s">
        <v>3119</v>
      </c>
      <c r="E33" s="2535">
        <v>1125</v>
      </c>
      <c r="F33" s="2535"/>
      <c r="G33" s="2535"/>
      <c r="H33" s="2535"/>
      <c r="I33" s="2535">
        <v>511</v>
      </c>
      <c r="J33" s="1168">
        <f t="shared" si="0"/>
        <v>1636</v>
      </c>
      <c r="K33" s="2535">
        <v>86</v>
      </c>
      <c r="L33" s="1169"/>
      <c r="M33" s="1272" t="s">
        <v>302</v>
      </c>
      <c r="N33" s="2941"/>
    </row>
    <row r="34" spans="1:14" ht="12" customHeight="1">
      <c r="A34" s="2941"/>
      <c r="B34" s="2263" t="s">
        <v>303</v>
      </c>
      <c r="C34" s="1169"/>
      <c r="D34" s="1169" t="s">
        <v>3120</v>
      </c>
      <c r="E34" s="2535">
        <v>1552</v>
      </c>
      <c r="F34" s="2535"/>
      <c r="G34" s="2535"/>
      <c r="H34" s="2535"/>
      <c r="I34" s="2535">
        <v>80</v>
      </c>
      <c r="J34" s="1168">
        <f t="shared" si="0"/>
        <v>1632</v>
      </c>
      <c r="K34" s="2535">
        <v>360</v>
      </c>
      <c r="L34" s="1169"/>
      <c r="M34" s="1272" t="s">
        <v>303</v>
      </c>
      <c r="N34" s="2941"/>
    </row>
    <row r="35" spans="1:14" ht="12" customHeight="1">
      <c r="A35" s="2941"/>
      <c r="B35" s="2263" t="s">
        <v>304</v>
      </c>
      <c r="C35" s="1169"/>
      <c r="D35" s="1169" t="s">
        <v>3121</v>
      </c>
      <c r="E35" s="1168">
        <v>957</v>
      </c>
      <c r="F35" s="1168"/>
      <c r="G35" s="1168"/>
      <c r="H35" s="1168"/>
      <c r="I35" s="1168">
        <v>330</v>
      </c>
      <c r="J35" s="1168">
        <f t="shared" si="0"/>
        <v>1287</v>
      </c>
      <c r="K35" s="1168"/>
      <c r="L35" s="1169"/>
      <c r="M35" s="1272" t="s">
        <v>304</v>
      </c>
      <c r="N35" s="2941"/>
    </row>
    <row r="36" spans="1:14" ht="12" customHeight="1">
      <c r="A36" s="2941"/>
      <c r="B36" s="2263" t="s">
        <v>305</v>
      </c>
      <c r="C36" s="1169"/>
      <c r="D36" s="1169" t="s">
        <v>3122</v>
      </c>
      <c r="E36" s="1168">
        <v>226</v>
      </c>
      <c r="F36" s="1168"/>
      <c r="G36" s="1168"/>
      <c r="H36" s="1168"/>
      <c r="I36" s="1168">
        <v>188</v>
      </c>
      <c r="J36" s="1168">
        <f t="shared" si="0"/>
        <v>414</v>
      </c>
      <c r="K36" s="1168">
        <v>110</v>
      </c>
      <c r="L36" s="1169"/>
      <c r="M36" s="1272" t="s">
        <v>305</v>
      </c>
      <c r="N36" s="2941"/>
    </row>
    <row r="37" spans="1:14" ht="12" customHeight="1">
      <c r="A37" s="2941"/>
      <c r="B37" s="2263" t="s">
        <v>306</v>
      </c>
      <c r="C37" s="1169"/>
      <c r="D37" s="1169" t="s">
        <v>3123</v>
      </c>
      <c r="E37" s="1168" t="s">
        <v>3150</v>
      </c>
      <c r="F37" s="1168"/>
      <c r="G37" s="1168"/>
      <c r="H37" s="1168" t="s">
        <v>3150</v>
      </c>
      <c r="I37" s="1168" t="s">
        <v>3150</v>
      </c>
      <c r="J37" s="1168"/>
      <c r="K37" s="1168" t="s">
        <v>3150</v>
      </c>
      <c r="L37" s="1169"/>
      <c r="M37" s="1272" t="s">
        <v>306</v>
      </c>
      <c r="N37" s="2941"/>
    </row>
    <row r="38" spans="1:14" ht="12" customHeight="1">
      <c r="A38" s="2941"/>
      <c r="B38" s="2263" t="s">
        <v>307</v>
      </c>
      <c r="C38" s="1169"/>
      <c r="D38" s="1169" t="s">
        <v>3124</v>
      </c>
      <c r="E38" s="1168">
        <v>863</v>
      </c>
      <c r="F38" s="1168"/>
      <c r="G38" s="1168"/>
      <c r="H38" s="1168">
        <v>2</v>
      </c>
      <c r="I38" s="1168">
        <v>29</v>
      </c>
      <c r="J38" s="1168">
        <f t="shared" ref="J38:J44" si="1">SUM(E38:I38)</f>
        <v>894</v>
      </c>
      <c r="K38" s="1168"/>
      <c r="L38" s="1169"/>
      <c r="M38" s="1272" t="s">
        <v>307</v>
      </c>
      <c r="N38" s="2941"/>
    </row>
    <row r="39" spans="1:14" ht="12" customHeight="1">
      <c r="A39" s="2941"/>
      <c r="B39" s="2263" t="s">
        <v>308</v>
      </c>
      <c r="C39" s="1169"/>
      <c r="D39" s="1169" t="s">
        <v>3125</v>
      </c>
      <c r="E39" s="1168">
        <v>16</v>
      </c>
      <c r="F39" s="1168"/>
      <c r="G39" s="1168"/>
      <c r="H39" s="1168"/>
      <c r="I39" s="1168">
        <v>121</v>
      </c>
      <c r="J39" s="1168">
        <f t="shared" si="1"/>
        <v>137</v>
      </c>
      <c r="K39" s="1168"/>
      <c r="L39" s="1169"/>
      <c r="M39" s="1272" t="s">
        <v>308</v>
      </c>
      <c r="N39" s="2941"/>
    </row>
    <row r="40" spans="1:14" ht="12" customHeight="1">
      <c r="A40" s="2941"/>
      <c r="B40" s="2263" t="s">
        <v>309</v>
      </c>
      <c r="C40" s="1169"/>
      <c r="D40" s="1169" t="s">
        <v>3126</v>
      </c>
      <c r="E40" s="1168">
        <v>2595</v>
      </c>
      <c r="F40" s="1168"/>
      <c r="G40" s="1168"/>
      <c r="H40" s="1168">
        <v>10</v>
      </c>
      <c r="I40" s="1168">
        <v>2778</v>
      </c>
      <c r="J40" s="1168">
        <f t="shared" si="1"/>
        <v>5383</v>
      </c>
      <c r="K40" s="1168"/>
      <c r="L40" s="1169"/>
      <c r="M40" s="1272" t="s">
        <v>309</v>
      </c>
      <c r="N40" s="2941"/>
    </row>
    <row r="41" spans="1:14" ht="12" customHeight="1">
      <c r="A41" s="2941"/>
      <c r="B41" s="2263" t="s">
        <v>310</v>
      </c>
      <c r="C41" s="1169"/>
      <c r="D41" s="1169" t="s">
        <v>3127</v>
      </c>
      <c r="E41" s="1168"/>
      <c r="F41" s="1168"/>
      <c r="G41" s="1168"/>
      <c r="H41" s="1168"/>
      <c r="I41" s="1168">
        <v>437</v>
      </c>
      <c r="J41" s="1168">
        <f t="shared" si="1"/>
        <v>437</v>
      </c>
      <c r="K41" s="1168"/>
      <c r="L41" s="1169"/>
      <c r="M41" s="1272" t="s">
        <v>310</v>
      </c>
      <c r="N41" s="2941"/>
    </row>
    <row r="42" spans="1:14" ht="12" customHeight="1">
      <c r="A42" s="2941"/>
      <c r="B42" s="2263" t="s">
        <v>311</v>
      </c>
      <c r="C42" s="1169"/>
      <c r="D42" s="1169" t="s">
        <v>3128</v>
      </c>
      <c r="E42" s="1168">
        <v>1334</v>
      </c>
      <c r="F42" s="1168"/>
      <c r="G42" s="1168"/>
      <c r="H42" s="1168"/>
      <c r="I42" s="1168">
        <v>115</v>
      </c>
      <c r="J42" s="1168">
        <f t="shared" si="1"/>
        <v>1449</v>
      </c>
      <c r="K42" s="1168">
        <v>98</v>
      </c>
      <c r="L42" s="1169"/>
      <c r="M42" s="1272" t="s">
        <v>311</v>
      </c>
      <c r="N42" s="2941"/>
    </row>
    <row r="43" spans="1:14" ht="12" customHeight="1">
      <c r="A43" s="2941"/>
      <c r="B43" s="2263" t="s">
        <v>312</v>
      </c>
      <c r="C43" s="1169"/>
      <c r="D43" s="1169" t="s">
        <v>3129</v>
      </c>
      <c r="E43" s="1168">
        <v>245</v>
      </c>
      <c r="F43" s="1168"/>
      <c r="G43" s="1168"/>
      <c r="H43" s="1168"/>
      <c r="I43" s="1168">
        <v>5</v>
      </c>
      <c r="J43" s="1168">
        <f t="shared" si="1"/>
        <v>250</v>
      </c>
      <c r="K43" s="1168"/>
      <c r="L43" s="1169"/>
      <c r="M43" s="1272" t="s">
        <v>312</v>
      </c>
      <c r="N43" s="2941"/>
    </row>
    <row r="44" spans="1:14" ht="12" customHeight="1" thickBot="1">
      <c r="A44" s="2941"/>
      <c r="B44" s="2263" t="s">
        <v>313</v>
      </c>
      <c r="C44" s="1169"/>
      <c r="D44" s="1169" t="s">
        <v>3130</v>
      </c>
      <c r="E44" s="1168">
        <v>960</v>
      </c>
      <c r="F44" s="1168"/>
      <c r="G44" s="1168"/>
      <c r="H44" s="1168"/>
      <c r="I44" s="1168">
        <v>5</v>
      </c>
      <c r="J44" s="1168">
        <f t="shared" si="1"/>
        <v>965</v>
      </c>
      <c r="K44" s="1168"/>
      <c r="L44" s="1273"/>
      <c r="M44" s="1272" t="s">
        <v>313</v>
      </c>
      <c r="N44" s="2941"/>
    </row>
    <row r="45" spans="1:14" ht="12" customHeight="1" thickBot="1">
      <c r="A45" s="2942"/>
      <c r="B45" s="2264" t="s">
        <v>2737</v>
      </c>
      <c r="C45" s="545" t="s">
        <v>2738</v>
      </c>
      <c r="D45" s="513"/>
      <c r="E45" s="2536">
        <f>SUM(E14:E44)</f>
        <v>22991</v>
      </c>
      <c r="F45" s="2537">
        <f t="shared" ref="F45:J45" si="2">SUM(F14:F44)</f>
        <v>4</v>
      </c>
      <c r="G45" s="2538">
        <f t="shared" si="2"/>
        <v>40</v>
      </c>
      <c r="H45" s="2538">
        <f t="shared" si="2"/>
        <v>31</v>
      </c>
      <c r="I45" s="2538">
        <f t="shared" si="2"/>
        <v>9831</v>
      </c>
      <c r="J45" s="2539">
        <f t="shared" si="2"/>
        <v>32897</v>
      </c>
      <c r="K45" s="2536">
        <f>SUM(K14:K44)</f>
        <v>863</v>
      </c>
      <c r="L45" s="1274"/>
      <c r="M45" s="526" t="s">
        <v>2737</v>
      </c>
      <c r="N45" s="2942"/>
    </row>
  </sheetData>
  <mergeCells count="2">
    <mergeCell ref="N31:N45"/>
    <mergeCell ref="A31:A45"/>
  </mergeCells>
  <printOptions horizontalCentered="1" verticalCentered="1"/>
  <pageMargins left="0.7" right="0.7" top="0.75" bottom="0.75" header="0.3" footer="0.3"/>
  <pageSetup fitToWidth="2" orientation="landscape" r:id="rId1"/>
  <headerFooter alignWithMargins="0"/>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44"/>
  <sheetViews>
    <sheetView showGridLines="0" view="pageBreakPreview" topLeftCell="A10" zoomScaleNormal="100" zoomScaleSheetLayoutView="100" workbookViewId="0">
      <selection activeCell="M44" sqref="M44"/>
    </sheetView>
  </sheetViews>
  <sheetFormatPr defaultRowHeight="11.25"/>
  <cols>
    <col min="1" max="1" width="3.33203125" style="1818" customWidth="1"/>
    <col min="2" max="2" width="2.6640625" customWidth="1"/>
    <col min="3" max="3" width="66.6640625" customWidth="1"/>
    <col min="4" max="4" width="7.5" customWidth="1"/>
    <col min="5" max="5" width="3.33203125" customWidth="1"/>
    <col min="6" max="6" width="15.6640625" customWidth="1"/>
    <col min="7" max="7" width="52.6640625" customWidth="1"/>
    <col min="8" max="8" width="3.33203125" style="1818" customWidth="1"/>
  </cols>
  <sheetData>
    <row r="1" spans="1:8" ht="11.25" customHeight="1">
      <c r="A1" s="2943" t="s">
        <v>1409</v>
      </c>
      <c r="B1" s="185"/>
      <c r="C1" s="155" t="s">
        <v>2071</v>
      </c>
      <c r="D1" s="155"/>
      <c r="E1" s="155"/>
      <c r="F1" s="155"/>
      <c r="G1" s="155"/>
      <c r="H1" s="2943" t="s">
        <v>3253</v>
      </c>
    </row>
    <row r="2" spans="1:8">
      <c r="A2" s="2944"/>
      <c r="B2" s="3"/>
      <c r="C2" s="3"/>
      <c r="D2" s="3"/>
      <c r="E2" s="3"/>
      <c r="F2" s="3"/>
      <c r="G2" s="3"/>
      <c r="H2" s="2944"/>
    </row>
    <row r="3" spans="1:8">
      <c r="A3" s="2944"/>
      <c r="B3" s="3"/>
      <c r="C3" s="3" t="s">
        <v>2072</v>
      </c>
      <c r="D3" s="3"/>
      <c r="E3" s="3"/>
      <c r="F3" s="3"/>
      <c r="G3" s="3"/>
      <c r="H3" s="2944"/>
    </row>
    <row r="4" spans="1:8">
      <c r="A4" s="2944"/>
      <c r="B4" s="3"/>
      <c r="C4" s="3"/>
      <c r="D4" s="3"/>
      <c r="E4" s="3"/>
      <c r="F4" s="3"/>
      <c r="G4" s="3"/>
      <c r="H4" s="2944"/>
    </row>
    <row r="5" spans="1:8">
      <c r="A5" s="2944"/>
      <c r="B5" s="20" t="s">
        <v>440</v>
      </c>
      <c r="C5" s="3" t="s">
        <v>2484</v>
      </c>
      <c r="D5" s="3"/>
      <c r="E5" s="20" t="s">
        <v>917</v>
      </c>
      <c r="F5" s="3" t="s">
        <v>2485</v>
      </c>
      <c r="G5" s="3"/>
      <c r="H5" s="2944"/>
    </row>
    <row r="6" spans="1:8">
      <c r="A6" s="2944"/>
      <c r="B6" s="3" t="s">
        <v>2486</v>
      </c>
      <c r="C6" s="3"/>
      <c r="D6" s="3"/>
      <c r="E6" s="3" t="s">
        <v>2487</v>
      </c>
      <c r="F6" s="3"/>
      <c r="G6" s="3"/>
      <c r="H6" s="2944"/>
    </row>
    <row r="7" spans="1:8">
      <c r="A7" s="2944"/>
      <c r="B7" s="3"/>
      <c r="C7" s="3"/>
      <c r="D7" s="3"/>
      <c r="E7" s="3" t="s">
        <v>2488</v>
      </c>
      <c r="F7" s="3"/>
      <c r="G7" s="3"/>
      <c r="H7" s="2944"/>
    </row>
    <row r="8" spans="1:8">
      <c r="A8" s="2944"/>
      <c r="B8" s="20" t="s">
        <v>446</v>
      </c>
      <c r="C8" s="3" t="s">
        <v>2489</v>
      </c>
      <c r="D8" s="3"/>
      <c r="E8" s="3" t="s">
        <v>2490</v>
      </c>
      <c r="F8" s="3"/>
      <c r="G8" s="3"/>
      <c r="H8" s="2944"/>
    </row>
    <row r="9" spans="1:8">
      <c r="A9" s="2944"/>
      <c r="B9" s="3" t="s">
        <v>2491</v>
      </c>
      <c r="C9" s="3"/>
      <c r="D9" s="3"/>
      <c r="E9" s="3" t="s">
        <v>2492</v>
      </c>
      <c r="F9" s="3"/>
      <c r="G9" s="3"/>
      <c r="H9" s="2944"/>
    </row>
    <row r="10" spans="1:8">
      <c r="A10" s="2944"/>
      <c r="B10" s="3" t="s">
        <v>2493</v>
      </c>
      <c r="C10" s="3"/>
      <c r="D10" s="3"/>
      <c r="E10" s="3" t="s">
        <v>2494</v>
      </c>
      <c r="F10" s="3"/>
      <c r="G10" s="3"/>
      <c r="H10" s="2944"/>
    </row>
    <row r="11" spans="1:8">
      <c r="A11" s="2944"/>
      <c r="B11" s="3"/>
      <c r="C11" s="3"/>
      <c r="D11" s="3"/>
      <c r="E11" s="3"/>
      <c r="F11" s="3"/>
      <c r="G11" s="3"/>
      <c r="H11" s="2944"/>
    </row>
    <row r="12" spans="1:8">
      <c r="A12" s="2944"/>
      <c r="B12" s="20" t="s">
        <v>450</v>
      </c>
      <c r="C12" s="3" t="s">
        <v>2495</v>
      </c>
      <c r="D12" s="3"/>
      <c r="E12" s="20" t="s">
        <v>918</v>
      </c>
      <c r="F12" s="3" t="s">
        <v>2496</v>
      </c>
      <c r="H12" s="2944"/>
    </row>
    <row r="13" spans="1:8">
      <c r="A13" s="2944"/>
      <c r="B13" s="3" t="s">
        <v>2497</v>
      </c>
      <c r="C13" s="3"/>
      <c r="D13" s="3"/>
      <c r="E13" s="3" t="s">
        <v>2498</v>
      </c>
      <c r="F13" s="3"/>
      <c r="G13" s="3"/>
      <c r="H13" s="2944"/>
    </row>
    <row r="14" spans="1:8">
      <c r="A14" s="2944"/>
      <c r="B14" s="3" t="s">
        <v>2499</v>
      </c>
      <c r="C14" s="3"/>
      <c r="D14" s="3"/>
      <c r="E14" s="3" t="s">
        <v>2500</v>
      </c>
      <c r="F14" s="3"/>
      <c r="G14" s="3"/>
      <c r="H14" s="2944"/>
    </row>
    <row r="15" spans="1:8">
      <c r="A15" s="2944"/>
      <c r="B15" s="3" t="s">
        <v>2501</v>
      </c>
      <c r="C15" s="3"/>
      <c r="D15" s="3"/>
      <c r="E15" s="3"/>
      <c r="F15" s="3"/>
      <c r="G15" s="3"/>
      <c r="H15" s="2944"/>
    </row>
    <row r="16" spans="1:8">
      <c r="A16" s="2944"/>
      <c r="B16" s="3"/>
      <c r="C16" s="3"/>
      <c r="D16" s="3"/>
      <c r="E16" s="20" t="s">
        <v>919</v>
      </c>
      <c r="F16" s="3" t="s">
        <v>2502</v>
      </c>
      <c r="H16" s="2944"/>
    </row>
    <row r="17" spans="1:8">
      <c r="A17" s="2944"/>
      <c r="B17" s="20" t="s">
        <v>457</v>
      </c>
      <c r="C17" s="3" t="s">
        <v>2503</v>
      </c>
      <c r="D17" s="3"/>
      <c r="E17" s="3"/>
      <c r="F17" s="3"/>
      <c r="G17" s="3"/>
      <c r="H17" s="2944"/>
    </row>
    <row r="18" spans="1:8">
      <c r="A18" s="2944"/>
      <c r="B18" s="3" t="s">
        <v>2504</v>
      </c>
      <c r="C18" s="3"/>
      <c r="D18" s="3"/>
      <c r="E18" s="3"/>
      <c r="F18" s="3" t="s">
        <v>2505</v>
      </c>
      <c r="G18" s="3" t="s">
        <v>2506</v>
      </c>
      <c r="H18" s="2944"/>
    </row>
    <row r="19" spans="1:8">
      <c r="A19" s="2944"/>
      <c r="B19" s="3" t="s">
        <v>2507</v>
      </c>
      <c r="C19" s="3"/>
      <c r="D19" s="3"/>
      <c r="E19" s="3"/>
      <c r="F19" s="3"/>
      <c r="G19" s="3"/>
      <c r="H19" s="2944"/>
    </row>
    <row r="20" spans="1:8">
      <c r="A20" s="2944"/>
      <c r="B20" s="3" t="s">
        <v>2508</v>
      </c>
      <c r="C20" s="3"/>
      <c r="D20" s="3"/>
      <c r="E20" s="3"/>
      <c r="F20" s="3" t="s">
        <v>1343</v>
      </c>
      <c r="G20" s="3" t="s">
        <v>2509</v>
      </c>
      <c r="H20" s="2944"/>
    </row>
    <row r="21" spans="1:8">
      <c r="A21" s="2944"/>
      <c r="B21" s="3" t="s">
        <v>2510</v>
      </c>
      <c r="C21" s="3"/>
      <c r="D21" s="3"/>
      <c r="E21" s="3"/>
      <c r="F21" s="3" t="s">
        <v>1345</v>
      </c>
      <c r="G21" s="3" t="s">
        <v>2511</v>
      </c>
      <c r="H21" s="2944"/>
    </row>
    <row r="22" spans="1:8">
      <c r="A22" s="2944"/>
      <c r="B22" s="3" t="s">
        <v>2512</v>
      </c>
      <c r="C22" s="3"/>
      <c r="D22" s="3"/>
      <c r="E22" s="3"/>
      <c r="F22" s="3" t="s">
        <v>1347</v>
      </c>
      <c r="G22" s="3" t="s">
        <v>2513</v>
      </c>
      <c r="H22" s="2944"/>
    </row>
    <row r="23" spans="1:8">
      <c r="A23" s="2944"/>
      <c r="B23" s="3"/>
      <c r="C23" s="3"/>
      <c r="D23" s="3"/>
      <c r="E23" s="3"/>
      <c r="F23" s="3" t="s">
        <v>1351</v>
      </c>
      <c r="G23" s="3" t="s">
        <v>2514</v>
      </c>
      <c r="H23" s="2944"/>
    </row>
    <row r="24" spans="1:8">
      <c r="A24" s="2944"/>
      <c r="B24" s="20" t="s">
        <v>461</v>
      </c>
      <c r="C24" s="3" t="s">
        <v>2515</v>
      </c>
      <c r="D24" s="3"/>
      <c r="E24" s="3"/>
      <c r="F24" s="3" t="s">
        <v>1355</v>
      </c>
      <c r="G24" s="3" t="s">
        <v>2516</v>
      </c>
      <c r="H24" s="2944"/>
    </row>
    <row r="25" spans="1:8">
      <c r="A25" s="2944"/>
      <c r="B25" s="3" t="s">
        <v>2517</v>
      </c>
      <c r="C25" s="3"/>
      <c r="D25" s="3"/>
      <c r="E25" s="3"/>
      <c r="F25" s="3" t="s">
        <v>1359</v>
      </c>
      <c r="G25" s="3" t="s">
        <v>2518</v>
      </c>
      <c r="H25" s="2944"/>
    </row>
    <row r="26" spans="1:8">
      <c r="A26" s="2944"/>
      <c r="B26" s="3" t="s">
        <v>2519</v>
      </c>
      <c r="C26" s="3"/>
      <c r="D26" s="3"/>
      <c r="E26" s="3"/>
      <c r="F26" s="3"/>
      <c r="G26" s="3"/>
      <c r="H26" s="2944"/>
    </row>
    <row r="27" spans="1:8">
      <c r="A27" s="2944"/>
      <c r="B27" s="3"/>
      <c r="C27" s="3"/>
      <c r="D27" s="3"/>
      <c r="E27" s="3"/>
      <c r="F27" s="3" t="s">
        <v>2520</v>
      </c>
      <c r="G27" s="3"/>
      <c r="H27" s="2944"/>
    </row>
    <row r="28" spans="1:8">
      <c r="A28" s="2944"/>
      <c r="B28" s="20" t="s">
        <v>916</v>
      </c>
      <c r="C28" s="3" t="s">
        <v>2521</v>
      </c>
      <c r="D28" s="3"/>
      <c r="E28" s="3"/>
      <c r="F28" s="3"/>
      <c r="G28" s="3"/>
      <c r="H28" s="2944"/>
    </row>
    <row r="29" spans="1:8">
      <c r="A29" s="2944"/>
      <c r="B29" s="3" t="s">
        <v>2522</v>
      </c>
      <c r="C29" s="3"/>
      <c r="D29" s="3"/>
      <c r="E29" s="3"/>
      <c r="F29" s="3" t="s">
        <v>2523</v>
      </c>
      <c r="G29" s="3"/>
      <c r="H29" s="2944"/>
    </row>
    <row r="30" spans="1:8">
      <c r="A30" s="2944"/>
      <c r="B30" s="3" t="s">
        <v>2524</v>
      </c>
      <c r="C30" s="3"/>
      <c r="D30" s="3"/>
      <c r="E30" s="3" t="s">
        <v>2525</v>
      </c>
      <c r="F30" s="3"/>
      <c r="G30" s="3"/>
      <c r="H30" s="2944"/>
    </row>
    <row r="31" spans="1:8" ht="11.25" customHeight="1">
      <c r="A31" s="2944"/>
      <c r="B31" s="3" t="s">
        <v>2526</v>
      </c>
      <c r="C31" s="3"/>
      <c r="D31" s="3"/>
      <c r="E31" s="3"/>
      <c r="F31" s="3"/>
      <c r="G31" s="3"/>
      <c r="H31" s="2990"/>
    </row>
    <row r="32" spans="1:8">
      <c r="A32" s="2944"/>
      <c r="B32" s="3" t="s">
        <v>2527</v>
      </c>
      <c r="C32" s="3"/>
      <c r="D32" s="3"/>
      <c r="E32" s="3"/>
      <c r="F32" s="3"/>
      <c r="G32" s="3"/>
      <c r="H32" s="2990"/>
    </row>
    <row r="33" spans="1:8">
      <c r="A33" s="2944"/>
      <c r="B33" s="3" t="s">
        <v>2528</v>
      </c>
      <c r="C33" s="3"/>
      <c r="D33" s="3"/>
      <c r="E33" s="3"/>
      <c r="F33" s="3"/>
      <c r="G33" s="3"/>
      <c r="H33" s="2990"/>
    </row>
    <row r="34" spans="1:8">
      <c r="A34" s="2944"/>
      <c r="B34" s="3" t="s">
        <v>2529</v>
      </c>
      <c r="C34" s="3"/>
      <c r="D34" s="3"/>
      <c r="E34" s="3"/>
      <c r="F34" s="3"/>
      <c r="G34" s="3"/>
      <c r="H34" s="2990"/>
    </row>
    <row r="35" spans="1:8">
      <c r="A35" s="2944"/>
      <c r="B35" s="3" t="s">
        <v>2530</v>
      </c>
      <c r="C35" s="3"/>
      <c r="D35" s="3"/>
      <c r="E35" s="3"/>
      <c r="F35" s="3"/>
      <c r="G35" s="3"/>
      <c r="H35" s="2990"/>
    </row>
    <row r="36" spans="1:8">
      <c r="A36" s="2944"/>
      <c r="B36" s="3" t="s">
        <v>2531</v>
      </c>
      <c r="C36" s="3"/>
      <c r="D36" s="3"/>
      <c r="E36" s="3"/>
      <c r="F36" s="3"/>
      <c r="G36" s="3"/>
      <c r="H36" s="2990"/>
    </row>
    <row r="37" spans="1:8">
      <c r="A37" s="2944"/>
      <c r="B37" s="3" t="s">
        <v>2532</v>
      </c>
      <c r="C37" s="3"/>
      <c r="D37" s="3"/>
      <c r="E37" s="3"/>
      <c r="F37" s="3"/>
      <c r="G37" s="3"/>
      <c r="H37" s="2990"/>
    </row>
    <row r="38" spans="1:8">
      <c r="A38" s="2944"/>
      <c r="B38" s="3" t="s">
        <v>2533</v>
      </c>
      <c r="C38" s="3"/>
      <c r="D38" s="3"/>
      <c r="E38" s="3"/>
      <c r="F38" s="3"/>
      <c r="G38" s="3"/>
      <c r="H38" s="2990"/>
    </row>
    <row r="39" spans="1:8">
      <c r="A39" s="2944"/>
      <c r="B39" s="3" t="s">
        <v>2534</v>
      </c>
      <c r="C39" s="3"/>
      <c r="D39" s="3"/>
      <c r="E39" s="3"/>
      <c r="F39" s="3"/>
      <c r="G39" s="3"/>
      <c r="H39" s="2990"/>
    </row>
    <row r="40" spans="1:8">
      <c r="A40" s="2944"/>
      <c r="B40" s="3"/>
      <c r="C40" s="3"/>
      <c r="D40" s="3"/>
      <c r="E40" s="3"/>
      <c r="F40" s="3"/>
      <c r="G40" s="3"/>
      <c r="H40" s="2990"/>
    </row>
    <row r="41" spans="1:8">
      <c r="A41" s="2944"/>
      <c r="B41" s="3"/>
      <c r="C41" s="3"/>
      <c r="D41" s="3"/>
      <c r="E41" s="3"/>
      <c r="F41" s="3"/>
      <c r="G41" s="3"/>
      <c r="H41" s="2990"/>
    </row>
    <row r="42" spans="1:8">
      <c r="A42" s="2944"/>
      <c r="B42" s="3"/>
      <c r="C42" s="3"/>
      <c r="D42" s="3"/>
      <c r="E42" s="3"/>
      <c r="F42" s="3"/>
      <c r="G42" s="3"/>
      <c r="H42" s="2990"/>
    </row>
    <row r="43" spans="1:8" ht="11.25" customHeight="1">
      <c r="A43" s="2944"/>
      <c r="B43" s="3"/>
      <c r="C43" s="3"/>
      <c r="D43" s="3"/>
      <c r="E43" s="3"/>
      <c r="F43" s="3"/>
      <c r="G43" s="3"/>
      <c r="H43" s="2877" t="s">
        <v>3199</v>
      </c>
    </row>
    <row r="44" spans="1:8" ht="70.5" customHeight="1">
      <c r="A44" s="2945"/>
      <c r="B44" s="2225" t="s">
        <v>204</v>
      </c>
      <c r="C44" s="109"/>
      <c r="D44" s="109"/>
      <c r="E44" s="109"/>
      <c r="F44" s="109"/>
      <c r="G44" s="109"/>
      <c r="H44" s="2878"/>
    </row>
  </sheetData>
  <mergeCells count="7">
    <mergeCell ref="A1:A14"/>
    <mergeCell ref="H1:H15"/>
    <mergeCell ref="H16:H30"/>
    <mergeCell ref="A15:A28"/>
    <mergeCell ref="A29:A42"/>
    <mergeCell ref="A43:A44"/>
    <mergeCell ref="H43:H44"/>
  </mergeCells>
  <phoneticPr fontId="0" type="noConversion"/>
  <printOptions horizontalCentered="1" verticalCentered="1"/>
  <pageMargins left="0.7" right="0.7" top="0.75" bottom="0.75" header="0.3" footer="0.3"/>
  <pageSetup fitToWidth="2" orientation="landscape" r:id="rId1"/>
  <headerFooter alignWithMargins="0"/>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92"/>
  <sheetViews>
    <sheetView showGridLines="0" view="pageBreakPreview" zoomScaleNormal="100" zoomScaleSheetLayoutView="100" workbookViewId="0">
      <selection activeCell="N35" sqref="N35"/>
    </sheetView>
  </sheetViews>
  <sheetFormatPr defaultRowHeight="11.25"/>
  <cols>
    <col min="1" max="1" width="3.33203125" style="1818" customWidth="1"/>
    <col min="2" max="2" width="4.6640625" customWidth="1"/>
    <col min="3" max="3" width="5.33203125" customWidth="1"/>
    <col min="4" max="4" width="21.1640625" customWidth="1"/>
    <col min="5" max="5" width="4.5" bestFit="1" customWidth="1"/>
    <col min="6" max="6" width="10.5" customWidth="1"/>
    <col min="7" max="7" width="9.6640625" bestFit="1" customWidth="1"/>
    <col min="8" max="8" width="9.1640625" customWidth="1"/>
    <col min="9" max="9" width="10" customWidth="1"/>
    <col min="10" max="11" width="11.6640625" customWidth="1"/>
    <col min="12" max="12" width="7.6640625" customWidth="1"/>
    <col min="13" max="13" width="8.1640625" customWidth="1"/>
    <col min="14" max="14" width="9.5" customWidth="1"/>
    <col min="15" max="15" width="11" bestFit="1" customWidth="1"/>
    <col min="17" max="17" width="4.6640625" customWidth="1"/>
    <col min="18" max="18" width="3.33203125" style="1807" customWidth="1"/>
  </cols>
  <sheetData>
    <row r="1" spans="1:18" ht="14.25">
      <c r="A1" s="2226"/>
      <c r="B1" s="155" t="s">
        <v>2535</v>
      </c>
      <c r="C1" s="154"/>
      <c r="D1" s="154"/>
      <c r="E1" s="154"/>
      <c r="F1" s="154"/>
      <c r="G1" s="154"/>
      <c r="H1" s="154"/>
      <c r="I1" s="154"/>
      <c r="J1" s="154"/>
      <c r="K1" s="154"/>
      <c r="L1" s="154"/>
      <c r="M1" s="154"/>
      <c r="N1" s="154"/>
      <c r="O1" s="154"/>
      <c r="P1" s="154"/>
      <c r="Q1" s="154"/>
      <c r="R1" s="2414">
        <v>66</v>
      </c>
    </row>
    <row r="2" spans="1:18">
      <c r="A2" s="2227"/>
      <c r="B2" s="157" t="s">
        <v>2536</v>
      </c>
      <c r="C2" s="48"/>
      <c r="D2" s="48"/>
      <c r="E2" s="48"/>
      <c r="F2" s="48"/>
      <c r="G2" s="48"/>
      <c r="H2" s="48"/>
      <c r="I2" s="48"/>
      <c r="J2" s="48"/>
      <c r="K2" s="48"/>
      <c r="L2" s="48"/>
      <c r="M2" s="48"/>
      <c r="N2" s="48"/>
      <c r="O2" s="48"/>
      <c r="P2" s="48"/>
      <c r="Q2" s="48"/>
      <c r="R2" s="2207"/>
    </row>
    <row r="3" spans="1:18">
      <c r="A3" s="2227"/>
      <c r="B3" s="157"/>
      <c r="C3" s="48"/>
      <c r="D3" s="48"/>
      <c r="E3" s="48"/>
      <c r="F3" s="48"/>
      <c r="G3" s="48"/>
      <c r="H3" s="48"/>
      <c r="I3" s="48"/>
      <c r="J3" s="48"/>
      <c r="K3" s="48"/>
      <c r="L3" s="48"/>
      <c r="M3" s="48"/>
      <c r="N3" s="48"/>
      <c r="O3" s="48"/>
      <c r="P3" s="48"/>
      <c r="Q3" s="48"/>
      <c r="R3" s="2207"/>
    </row>
    <row r="4" spans="1:18">
      <c r="A4" s="2227"/>
      <c r="B4" s="41"/>
      <c r="C4" s="33"/>
      <c r="D4" s="36"/>
      <c r="E4" s="15"/>
      <c r="F4" s="40"/>
      <c r="G4" s="12" t="s">
        <v>2537</v>
      </c>
      <c r="H4" s="13"/>
      <c r="I4" s="13"/>
      <c r="J4" s="13"/>
      <c r="K4" s="33"/>
      <c r="L4" s="79" t="s">
        <v>2538</v>
      </c>
      <c r="M4" s="79"/>
      <c r="N4" s="79"/>
      <c r="O4" s="79"/>
      <c r="P4" s="79"/>
      <c r="Q4" s="39"/>
      <c r="R4" s="2207"/>
    </row>
    <row r="5" spans="1:18">
      <c r="A5" s="2227"/>
      <c r="B5" s="42"/>
      <c r="C5" s="21"/>
      <c r="D5" s="3"/>
      <c r="E5" s="7"/>
      <c r="F5" s="21"/>
      <c r="G5" s="79" t="s">
        <v>2539</v>
      </c>
      <c r="H5" s="79"/>
      <c r="I5" s="79"/>
      <c r="J5" s="79"/>
      <c r="K5" s="21"/>
      <c r="L5" s="21"/>
      <c r="M5" s="21"/>
      <c r="N5" s="21"/>
      <c r="O5" s="21"/>
      <c r="P5" s="21"/>
      <c r="Q5" s="37"/>
      <c r="R5" s="2207"/>
    </row>
    <row r="6" spans="1:18">
      <c r="A6" s="2227"/>
      <c r="B6" s="42"/>
      <c r="C6" s="21"/>
      <c r="D6" s="3"/>
      <c r="E6" s="7"/>
      <c r="F6" s="21"/>
      <c r="G6" s="21"/>
      <c r="H6" s="21"/>
      <c r="I6" s="21"/>
      <c r="J6" s="21" t="s">
        <v>2540</v>
      </c>
      <c r="K6" s="21" t="s">
        <v>2541</v>
      </c>
      <c r="L6" s="21"/>
      <c r="M6" s="21"/>
      <c r="N6" s="21"/>
      <c r="O6" s="21"/>
      <c r="P6" s="21"/>
      <c r="Q6" s="37"/>
      <c r="R6" s="2207"/>
    </row>
    <row r="7" spans="1:18">
      <c r="A7" s="2227"/>
      <c r="B7" s="42"/>
      <c r="C7" s="21"/>
      <c r="D7" s="3"/>
      <c r="E7" s="7"/>
      <c r="F7" s="21"/>
      <c r="G7" s="21"/>
      <c r="H7" s="21"/>
      <c r="I7" s="21"/>
      <c r="J7" s="21" t="s">
        <v>2542</v>
      </c>
      <c r="K7" s="21" t="s">
        <v>2543</v>
      </c>
      <c r="L7" s="21"/>
      <c r="M7" s="21"/>
      <c r="N7" s="21"/>
      <c r="O7" s="21"/>
      <c r="P7" s="21"/>
      <c r="Q7" s="37"/>
      <c r="R7" s="2207"/>
    </row>
    <row r="8" spans="1:18">
      <c r="A8" s="2227"/>
      <c r="B8" s="42"/>
      <c r="C8" s="21"/>
      <c r="D8" s="3"/>
      <c r="E8" s="7"/>
      <c r="F8" s="21"/>
      <c r="G8" s="21"/>
      <c r="H8" s="21"/>
      <c r="I8" s="21" t="s">
        <v>2544</v>
      </c>
      <c r="J8" s="21" t="s">
        <v>2545</v>
      </c>
      <c r="K8" s="21" t="s">
        <v>2546</v>
      </c>
      <c r="L8" s="21"/>
      <c r="M8" s="21"/>
      <c r="N8" s="21"/>
      <c r="O8" s="21" t="s">
        <v>2547</v>
      </c>
      <c r="P8" s="21"/>
      <c r="Q8" s="37"/>
      <c r="R8" s="2207"/>
    </row>
    <row r="9" spans="1:18">
      <c r="A9" s="2227"/>
      <c r="B9" s="42"/>
      <c r="C9" s="21"/>
      <c r="D9" s="3"/>
      <c r="E9" s="7"/>
      <c r="F9" s="21" t="s">
        <v>2548</v>
      </c>
      <c r="G9" s="21"/>
      <c r="H9" s="21"/>
      <c r="I9" s="21" t="s">
        <v>1085</v>
      </c>
      <c r="J9" s="21" t="s">
        <v>1086</v>
      </c>
      <c r="K9" s="21" t="s">
        <v>1087</v>
      </c>
      <c r="L9" s="21"/>
      <c r="M9" s="21"/>
      <c r="N9" s="21"/>
      <c r="O9" s="21" t="s">
        <v>1088</v>
      </c>
      <c r="P9" s="21"/>
      <c r="Q9" s="37"/>
      <c r="R9" s="2207"/>
    </row>
    <row r="10" spans="1:18">
      <c r="A10" s="2227"/>
      <c r="B10" s="42"/>
      <c r="C10" s="21"/>
      <c r="D10" s="3"/>
      <c r="E10" s="7"/>
      <c r="F10" s="21" t="s">
        <v>1089</v>
      </c>
      <c r="G10" s="21"/>
      <c r="H10" s="21" t="s">
        <v>1090</v>
      </c>
      <c r="I10" s="21" t="s">
        <v>1091</v>
      </c>
      <c r="J10" s="21" t="s">
        <v>1092</v>
      </c>
      <c r="K10" s="21" t="s">
        <v>2051</v>
      </c>
      <c r="L10" s="21"/>
      <c r="M10" s="21"/>
      <c r="N10" s="21" t="s">
        <v>1093</v>
      </c>
      <c r="O10" s="21" t="s">
        <v>1094</v>
      </c>
      <c r="P10" s="21"/>
      <c r="Q10" s="37"/>
      <c r="R10" s="2207"/>
    </row>
    <row r="11" spans="1:18">
      <c r="A11" s="2227"/>
      <c r="B11" s="42"/>
      <c r="C11" s="21"/>
      <c r="D11" s="3"/>
      <c r="E11" s="7"/>
      <c r="F11" s="21" t="s">
        <v>2061</v>
      </c>
      <c r="G11" s="21" t="s">
        <v>1090</v>
      </c>
      <c r="H11" s="21" t="s">
        <v>1095</v>
      </c>
      <c r="I11" s="21" t="s">
        <v>1096</v>
      </c>
      <c r="J11" s="21" t="s">
        <v>1097</v>
      </c>
      <c r="K11" s="21" t="s">
        <v>1098</v>
      </c>
      <c r="L11" s="21" t="s">
        <v>1586</v>
      </c>
      <c r="M11" s="21" t="s">
        <v>1099</v>
      </c>
      <c r="N11" s="21" t="s">
        <v>1089</v>
      </c>
      <c r="O11" s="21" t="s">
        <v>1100</v>
      </c>
      <c r="P11" s="21"/>
      <c r="Q11" s="37"/>
      <c r="R11" s="2207"/>
    </row>
    <row r="12" spans="1:18">
      <c r="A12" s="2227"/>
      <c r="B12" s="42" t="s">
        <v>1101</v>
      </c>
      <c r="C12" s="21" t="s">
        <v>352</v>
      </c>
      <c r="D12" s="3"/>
      <c r="E12" s="7"/>
      <c r="F12" s="21" t="s">
        <v>1102</v>
      </c>
      <c r="G12" s="21" t="s">
        <v>1097</v>
      </c>
      <c r="H12" s="21" t="s">
        <v>1103</v>
      </c>
      <c r="I12" s="21" t="s">
        <v>1104</v>
      </c>
      <c r="J12" s="21" t="s">
        <v>1105</v>
      </c>
      <c r="K12" s="21" t="s">
        <v>1106</v>
      </c>
      <c r="L12" s="21" t="s">
        <v>1107</v>
      </c>
      <c r="M12" s="21" t="s">
        <v>1103</v>
      </c>
      <c r="N12" s="21" t="s">
        <v>2061</v>
      </c>
      <c r="O12" s="21" t="s">
        <v>1108</v>
      </c>
      <c r="P12" s="21" t="s">
        <v>1099</v>
      </c>
      <c r="Q12" s="37" t="s">
        <v>1101</v>
      </c>
      <c r="R12" s="2207"/>
    </row>
    <row r="13" spans="1:18">
      <c r="A13" s="2227"/>
      <c r="B13" s="42" t="s">
        <v>333</v>
      </c>
      <c r="C13" s="21" t="s">
        <v>355</v>
      </c>
      <c r="D13" s="49" t="s">
        <v>1109</v>
      </c>
      <c r="E13" s="5"/>
      <c r="F13" s="21" t="s">
        <v>356</v>
      </c>
      <c r="G13" s="21" t="s">
        <v>1110</v>
      </c>
      <c r="H13" s="21" t="s">
        <v>1111</v>
      </c>
      <c r="I13" s="21" t="s">
        <v>1112</v>
      </c>
      <c r="J13" s="21" t="s">
        <v>1111</v>
      </c>
      <c r="K13" s="21" t="s">
        <v>2545</v>
      </c>
      <c r="L13" s="21" t="s">
        <v>1113</v>
      </c>
      <c r="M13" s="21" t="s">
        <v>1111</v>
      </c>
      <c r="N13" s="21" t="s">
        <v>1114</v>
      </c>
      <c r="O13" s="21" t="s">
        <v>1115</v>
      </c>
      <c r="P13" s="21" t="s">
        <v>1116</v>
      </c>
      <c r="Q13" s="37" t="s">
        <v>333</v>
      </c>
      <c r="R13" s="2207"/>
    </row>
    <row r="14" spans="1:18" ht="12" thickBot="1">
      <c r="A14" s="2227"/>
      <c r="B14" s="2212"/>
      <c r="C14" s="26"/>
      <c r="D14" s="18" t="s">
        <v>338</v>
      </c>
      <c r="E14" s="19"/>
      <c r="F14" s="21" t="s">
        <v>339</v>
      </c>
      <c r="G14" s="21" t="s">
        <v>340</v>
      </c>
      <c r="H14" s="21" t="s">
        <v>341</v>
      </c>
      <c r="I14" s="21" t="s">
        <v>342</v>
      </c>
      <c r="J14" s="21" t="s">
        <v>343</v>
      </c>
      <c r="K14" s="21" t="s">
        <v>201</v>
      </c>
      <c r="L14" s="21" t="s">
        <v>202</v>
      </c>
      <c r="M14" s="21" t="s">
        <v>420</v>
      </c>
      <c r="N14" s="21" t="s">
        <v>421</v>
      </c>
      <c r="O14" s="21" t="s">
        <v>422</v>
      </c>
      <c r="P14" s="21" t="s">
        <v>423</v>
      </c>
      <c r="Q14" s="81"/>
      <c r="R14" s="2207"/>
    </row>
    <row r="15" spans="1:18">
      <c r="A15" s="2227"/>
      <c r="B15" s="42"/>
      <c r="C15" s="21"/>
      <c r="D15" s="20" t="s">
        <v>1117</v>
      </c>
      <c r="E15" s="20"/>
      <c r="F15" s="2466"/>
      <c r="G15" s="2467"/>
      <c r="H15" s="2467"/>
      <c r="I15" s="2467"/>
      <c r="J15" s="2467"/>
      <c r="K15" s="2467"/>
      <c r="L15" s="2467"/>
      <c r="M15" s="2467"/>
      <c r="N15" s="2467"/>
      <c r="O15" s="2467" t="s">
        <v>1118</v>
      </c>
      <c r="P15" s="2468"/>
      <c r="Q15" s="20"/>
      <c r="R15" s="2207"/>
    </row>
    <row r="16" spans="1:18">
      <c r="A16" s="2227"/>
      <c r="B16" s="2212">
        <v>1</v>
      </c>
      <c r="C16" s="26"/>
      <c r="D16" s="9" t="s">
        <v>1119</v>
      </c>
      <c r="E16" s="9" t="s">
        <v>1094</v>
      </c>
      <c r="F16" s="2469">
        <v>5992</v>
      </c>
      <c r="G16" s="1083">
        <v>50</v>
      </c>
      <c r="H16" s="1083"/>
      <c r="I16" s="1083"/>
      <c r="J16" s="1083"/>
      <c r="K16" s="1083">
        <v>635</v>
      </c>
      <c r="L16" s="1083">
        <v>4341</v>
      </c>
      <c r="M16" s="1083">
        <v>1066</v>
      </c>
      <c r="N16" s="1083">
        <f>+L16+M16</f>
        <v>5407</v>
      </c>
      <c r="O16" s="1083">
        <v>23649599</v>
      </c>
      <c r="P16" s="2470"/>
      <c r="Q16" s="47">
        <v>1</v>
      </c>
      <c r="R16" s="2207"/>
    </row>
    <row r="17" spans="1:18">
      <c r="A17" s="2227"/>
      <c r="B17" s="2212">
        <v>2</v>
      </c>
      <c r="C17" s="26"/>
      <c r="D17" s="9" t="s">
        <v>1120</v>
      </c>
      <c r="E17" s="9" t="s">
        <v>1094</v>
      </c>
      <c r="F17" s="2469"/>
      <c r="G17" s="1083"/>
      <c r="H17" s="1083"/>
      <c r="I17" s="1083"/>
      <c r="J17" s="1083"/>
      <c r="K17" s="1083"/>
      <c r="L17" s="1083"/>
      <c r="M17" s="1083"/>
      <c r="N17" s="1083"/>
      <c r="O17" s="1083"/>
      <c r="P17" s="2470"/>
      <c r="Q17" s="47">
        <v>2</v>
      </c>
      <c r="R17" s="2207"/>
    </row>
    <row r="18" spans="1:18">
      <c r="A18" s="2227"/>
      <c r="B18" s="2212">
        <v>3</v>
      </c>
      <c r="C18" s="26"/>
      <c r="D18" s="9" t="s">
        <v>1121</v>
      </c>
      <c r="E18" s="9" t="s">
        <v>1094</v>
      </c>
      <c r="F18" s="2469">
        <v>1530</v>
      </c>
      <c r="G18" s="1083"/>
      <c r="H18" s="1083"/>
      <c r="I18" s="1083"/>
      <c r="J18" s="1083"/>
      <c r="K18" s="1083">
        <v>163</v>
      </c>
      <c r="L18" s="1083">
        <v>1365</v>
      </c>
      <c r="M18" s="1083">
        <v>2</v>
      </c>
      <c r="N18" s="1083">
        <f>+L18+M18</f>
        <v>1367</v>
      </c>
      <c r="O18" s="1083">
        <v>4105546</v>
      </c>
      <c r="P18" s="2470"/>
      <c r="Q18" s="47">
        <v>3</v>
      </c>
      <c r="R18" s="2207"/>
    </row>
    <row r="19" spans="1:18">
      <c r="A19" s="2207"/>
      <c r="B19" s="2212">
        <v>4</v>
      </c>
      <c r="C19" s="26"/>
      <c r="D19" s="9" t="s">
        <v>1122</v>
      </c>
      <c r="E19" s="9" t="s">
        <v>1094</v>
      </c>
      <c r="F19" s="2469"/>
      <c r="G19" s="1083"/>
      <c r="H19" s="1083"/>
      <c r="I19" s="1083"/>
      <c r="J19" s="1083"/>
      <c r="K19" s="1083"/>
      <c r="L19" s="1083"/>
      <c r="M19" s="1083"/>
      <c r="N19" s="1083"/>
      <c r="O19" s="1083"/>
      <c r="P19" s="2470"/>
      <c r="Q19" s="47">
        <v>4</v>
      </c>
      <c r="R19" s="2207"/>
    </row>
    <row r="20" spans="1:18">
      <c r="A20" s="2207"/>
      <c r="B20" s="2212">
        <v>5</v>
      </c>
      <c r="C20" s="26" t="s">
        <v>563</v>
      </c>
      <c r="D20" s="9" t="s">
        <v>1123</v>
      </c>
      <c r="E20" s="9" t="s">
        <v>1094</v>
      </c>
      <c r="F20" s="2469">
        <f>SUM(F16:F19)</f>
        <v>7522</v>
      </c>
      <c r="G20" s="1083">
        <f>SUM(G16:G19)</f>
        <v>50</v>
      </c>
      <c r="H20" s="1083"/>
      <c r="I20" s="1083"/>
      <c r="J20" s="1083">
        <f t="shared" ref="J20:O20" si="0">SUM(J16:J19)</f>
        <v>0</v>
      </c>
      <c r="K20" s="1083">
        <f t="shared" si="0"/>
        <v>798</v>
      </c>
      <c r="L20" s="1083">
        <f t="shared" si="0"/>
        <v>5706</v>
      </c>
      <c r="M20" s="1083">
        <f t="shared" si="0"/>
        <v>1068</v>
      </c>
      <c r="N20" s="1083">
        <f t="shared" si="0"/>
        <v>6774</v>
      </c>
      <c r="O20" s="1083">
        <f t="shared" si="0"/>
        <v>27755145</v>
      </c>
      <c r="P20" s="2470"/>
      <c r="Q20" s="47">
        <v>5</v>
      </c>
      <c r="R20" s="2207"/>
    </row>
    <row r="21" spans="1:18">
      <c r="A21" s="2207"/>
      <c r="B21" s="2212">
        <v>6</v>
      </c>
      <c r="C21" s="26" t="s">
        <v>563</v>
      </c>
      <c r="D21" s="9" t="s">
        <v>1124</v>
      </c>
      <c r="E21" s="9"/>
      <c r="F21" s="2469"/>
      <c r="G21" s="1083"/>
      <c r="H21" s="1083"/>
      <c r="I21" s="1083"/>
      <c r="J21" s="1083"/>
      <c r="K21" s="1083"/>
      <c r="L21" s="1083"/>
      <c r="M21" s="1083"/>
      <c r="N21" s="1083"/>
      <c r="O21" s="1083"/>
      <c r="P21" s="2470"/>
      <c r="Q21" s="47">
        <v>6</v>
      </c>
      <c r="R21" s="2207"/>
    </row>
    <row r="22" spans="1:18">
      <c r="A22" s="2207"/>
      <c r="B22" s="2212">
        <v>7</v>
      </c>
      <c r="C22" s="26" t="s">
        <v>563</v>
      </c>
      <c r="D22" s="9" t="s">
        <v>1125</v>
      </c>
      <c r="E22" s="9"/>
      <c r="F22" s="2469"/>
      <c r="G22" s="1083"/>
      <c r="H22" s="1083"/>
      <c r="I22" s="1083"/>
      <c r="J22" s="1083"/>
      <c r="K22" s="1083"/>
      <c r="L22" s="1083"/>
      <c r="M22" s="1083"/>
      <c r="N22" s="1083"/>
      <c r="O22" s="1083"/>
      <c r="P22" s="2470"/>
      <c r="Q22" s="47">
        <v>7</v>
      </c>
      <c r="R22" s="2207"/>
    </row>
    <row r="23" spans="1:18">
      <c r="A23" s="2207"/>
      <c r="B23" s="2212">
        <v>8</v>
      </c>
      <c r="C23" s="26" t="s">
        <v>563</v>
      </c>
      <c r="D23" s="9" t="s">
        <v>1126</v>
      </c>
      <c r="E23" s="9"/>
      <c r="F23" s="2469">
        <f>SUM(F20:F22)</f>
        <v>7522</v>
      </c>
      <c r="G23" s="1083">
        <f>SUM(G20:G22)</f>
        <v>50</v>
      </c>
      <c r="H23" s="1083"/>
      <c r="I23" s="1083"/>
      <c r="J23" s="1083">
        <f t="shared" ref="J23" si="1">SUM(J20:J22)</f>
        <v>0</v>
      </c>
      <c r="K23" s="1083">
        <f t="shared" ref="K23:O23" si="2">SUM(K20:K22)</f>
        <v>798</v>
      </c>
      <c r="L23" s="1083">
        <f t="shared" si="2"/>
        <v>5706</v>
      </c>
      <c r="M23" s="1083">
        <f t="shared" si="2"/>
        <v>1068</v>
      </c>
      <c r="N23" s="1083">
        <f t="shared" si="2"/>
        <v>6774</v>
      </c>
      <c r="O23" s="1083">
        <f t="shared" si="2"/>
        <v>27755145</v>
      </c>
      <c r="P23" s="2470"/>
      <c r="Q23" s="47">
        <v>8</v>
      </c>
      <c r="R23" s="2207"/>
    </row>
    <row r="24" spans="1:18">
      <c r="A24" s="2207"/>
      <c r="B24" s="2212">
        <v>9</v>
      </c>
      <c r="C24" s="26" t="s">
        <v>563</v>
      </c>
      <c r="D24" s="9" t="s">
        <v>1127</v>
      </c>
      <c r="E24" s="9"/>
      <c r="F24" s="2469">
        <v>14</v>
      </c>
      <c r="G24" s="1083"/>
      <c r="H24" s="1083"/>
      <c r="I24" s="1083"/>
      <c r="J24" s="1083"/>
      <c r="K24" s="1083">
        <v>8</v>
      </c>
      <c r="L24" s="1083">
        <v>6</v>
      </c>
      <c r="M24" s="1083"/>
      <c r="N24" s="1083">
        <f>+L24+M24</f>
        <v>6</v>
      </c>
      <c r="O24" s="1083"/>
      <c r="P24" s="2470"/>
      <c r="Q24" s="47">
        <v>9</v>
      </c>
      <c r="R24" s="2207"/>
    </row>
    <row r="25" spans="1:18">
      <c r="A25" s="2207"/>
      <c r="B25" s="42"/>
      <c r="C25" s="21"/>
      <c r="D25" s="3" t="s">
        <v>130</v>
      </c>
      <c r="E25" s="3"/>
      <c r="F25" s="2471"/>
      <c r="G25" s="1278"/>
      <c r="H25" s="1278"/>
      <c r="I25" s="1278"/>
      <c r="J25" s="1278"/>
      <c r="K25" s="1278"/>
      <c r="L25" s="1278"/>
      <c r="M25" s="1278"/>
      <c r="N25" s="1278"/>
      <c r="O25" s="1278"/>
      <c r="P25" s="2472"/>
      <c r="Q25" s="20"/>
      <c r="R25" s="2207"/>
    </row>
    <row r="26" spans="1:18" ht="12" thickBot="1">
      <c r="A26" s="2207"/>
      <c r="B26" s="42">
        <v>10</v>
      </c>
      <c r="C26" s="21" t="s">
        <v>563</v>
      </c>
      <c r="D26" s="3" t="s">
        <v>131</v>
      </c>
      <c r="E26" s="3"/>
      <c r="F26" s="2473">
        <f>SUM(F23:F24)</f>
        <v>7536</v>
      </c>
      <c r="G26" s="2474">
        <f>SUM(G23:G24)</f>
        <v>50</v>
      </c>
      <c r="H26" s="2474"/>
      <c r="I26" s="2474"/>
      <c r="J26" s="2474"/>
      <c r="K26" s="2474">
        <f t="shared" ref="K26:O26" si="3">SUM(K23:K24)</f>
        <v>806</v>
      </c>
      <c r="L26" s="2474">
        <f t="shared" si="3"/>
        <v>5712</v>
      </c>
      <c r="M26" s="2474">
        <f t="shared" si="3"/>
        <v>1068</v>
      </c>
      <c r="N26" s="2474">
        <f t="shared" si="3"/>
        <v>6780</v>
      </c>
      <c r="O26" s="2474">
        <f t="shared" si="3"/>
        <v>27755145</v>
      </c>
      <c r="P26" s="2475"/>
      <c r="Q26" s="20">
        <v>10</v>
      </c>
      <c r="R26" s="2207"/>
    </row>
    <row r="27" spans="1:18">
      <c r="A27" s="2207"/>
      <c r="B27" s="2268"/>
      <c r="C27" s="2268"/>
      <c r="D27" s="117"/>
      <c r="E27" s="117"/>
      <c r="F27" s="1748"/>
      <c r="G27" s="1748"/>
      <c r="H27" s="1748"/>
      <c r="I27" s="1748"/>
      <c r="J27" s="1748"/>
      <c r="K27" s="1748"/>
      <c r="L27" s="1748"/>
      <c r="M27" s="1748"/>
      <c r="N27" s="1748"/>
      <c r="O27" s="1748"/>
      <c r="P27" s="1748"/>
      <c r="Q27" s="2268"/>
      <c r="R27" s="2207"/>
    </row>
    <row r="28" spans="1:18">
      <c r="A28" s="2207"/>
      <c r="B28" s="2271"/>
      <c r="C28" s="2082"/>
      <c r="D28" s="109"/>
      <c r="E28" s="109"/>
      <c r="F28" s="2271"/>
      <c r="G28" s="2271"/>
      <c r="H28" s="2271"/>
      <c r="I28" s="2271"/>
      <c r="J28" s="2271"/>
      <c r="K28" s="2271"/>
      <c r="L28" s="2271"/>
      <c r="M28" s="2271"/>
      <c r="N28" s="2271"/>
      <c r="O28" s="2271"/>
      <c r="P28" s="2271"/>
      <c r="Q28" s="109"/>
      <c r="R28" s="2207"/>
    </row>
    <row r="29" spans="1:18">
      <c r="A29" s="2207"/>
      <c r="B29" s="155" t="s">
        <v>132</v>
      </c>
      <c r="C29" s="2269"/>
      <c r="D29" s="2269"/>
      <c r="E29" s="2269"/>
      <c r="F29" s="2269"/>
      <c r="G29" s="2269"/>
      <c r="H29" s="2269"/>
      <c r="I29" s="2269"/>
      <c r="J29" s="2269"/>
      <c r="K29" s="2269"/>
      <c r="L29" s="2269"/>
      <c r="M29" s="2269"/>
      <c r="N29" s="2269"/>
      <c r="O29" s="2269"/>
      <c r="P29" s="2269"/>
      <c r="Q29" s="2269"/>
      <c r="R29" s="2410"/>
    </row>
    <row r="30" spans="1:18">
      <c r="A30" s="2207"/>
      <c r="B30" s="2273"/>
      <c r="C30" s="2270"/>
      <c r="D30" s="2270"/>
      <c r="E30" s="2270"/>
      <c r="F30" s="2270"/>
      <c r="G30" s="2270"/>
      <c r="H30" s="2270"/>
      <c r="I30" s="2270"/>
      <c r="J30" s="2270"/>
      <c r="K30" s="2270"/>
      <c r="L30" s="2270"/>
      <c r="M30" s="2270"/>
      <c r="N30" s="2270"/>
      <c r="O30" s="2270"/>
      <c r="P30" s="2270"/>
      <c r="Q30" s="2270"/>
      <c r="R30" s="2207"/>
    </row>
    <row r="31" spans="1:18" ht="10.35" customHeight="1">
      <c r="A31" s="2877" t="s">
        <v>1409</v>
      </c>
      <c r="B31" s="42"/>
      <c r="C31" s="102"/>
      <c r="D31" s="6"/>
      <c r="E31" s="7"/>
      <c r="F31" s="21"/>
      <c r="G31" s="21"/>
      <c r="H31" s="21"/>
      <c r="I31" s="21"/>
      <c r="J31" s="21"/>
      <c r="K31" s="18" t="s">
        <v>133</v>
      </c>
      <c r="L31" s="18"/>
      <c r="M31" s="18"/>
      <c r="N31" s="18"/>
      <c r="O31" s="18"/>
      <c r="P31" s="18"/>
      <c r="Q31" s="6"/>
      <c r="R31" s="2917" t="s">
        <v>3253</v>
      </c>
    </row>
    <row r="32" spans="1:18">
      <c r="A32" s="2877"/>
      <c r="B32" s="42"/>
      <c r="C32" s="102"/>
      <c r="D32" s="6"/>
      <c r="E32" s="7"/>
      <c r="F32" s="21"/>
      <c r="G32" s="21" t="s">
        <v>134</v>
      </c>
      <c r="H32" s="21" t="s">
        <v>134</v>
      </c>
      <c r="I32" s="21" t="s">
        <v>134</v>
      </c>
      <c r="J32" s="21" t="s">
        <v>134</v>
      </c>
      <c r="K32" s="21"/>
      <c r="L32" s="21"/>
      <c r="M32" s="21"/>
      <c r="N32" s="21"/>
      <c r="O32" s="21"/>
      <c r="P32" s="21"/>
      <c r="Q32" s="6"/>
      <c r="R32" s="2917"/>
    </row>
    <row r="33" spans="1:18">
      <c r="A33" s="2877"/>
      <c r="B33" s="42"/>
      <c r="C33" s="102"/>
      <c r="D33" s="6"/>
      <c r="E33" s="7"/>
      <c r="F33" s="21"/>
      <c r="G33" s="123">
        <v>36526</v>
      </c>
      <c r="H33" s="123">
        <v>38353</v>
      </c>
      <c r="I33" s="123">
        <v>40179</v>
      </c>
      <c r="J33" s="123">
        <v>42005</v>
      </c>
      <c r="K33" s="21"/>
      <c r="L33" s="21"/>
      <c r="M33" s="21"/>
      <c r="N33" s="21"/>
      <c r="O33" s="21"/>
      <c r="P33" s="21"/>
      <c r="Q33" s="6"/>
      <c r="R33" s="2917"/>
    </row>
    <row r="34" spans="1:18">
      <c r="A34" s="2877"/>
      <c r="B34" s="42" t="s">
        <v>328</v>
      </c>
      <c r="C34" s="21" t="s">
        <v>352</v>
      </c>
      <c r="D34" s="6"/>
      <c r="E34" s="7"/>
      <c r="F34" s="21" t="s">
        <v>135</v>
      </c>
      <c r="G34" s="21" t="s">
        <v>1107</v>
      </c>
      <c r="H34" s="21" t="s">
        <v>1107</v>
      </c>
      <c r="I34" s="21" t="s">
        <v>1107</v>
      </c>
      <c r="J34" s="21" t="s">
        <v>1107</v>
      </c>
      <c r="K34" s="21"/>
      <c r="L34" s="21"/>
      <c r="M34" s="21"/>
      <c r="N34" s="21"/>
      <c r="O34" s="21"/>
      <c r="P34" s="21"/>
      <c r="Q34" s="37" t="s">
        <v>1101</v>
      </c>
      <c r="R34" s="2917"/>
    </row>
    <row r="35" spans="1:18">
      <c r="A35" s="2877"/>
      <c r="B35" s="42" t="s">
        <v>333</v>
      </c>
      <c r="C35" s="21" t="s">
        <v>355</v>
      </c>
      <c r="D35" s="4" t="s">
        <v>1109</v>
      </c>
      <c r="E35" s="5"/>
      <c r="F35" s="123">
        <v>36526</v>
      </c>
      <c r="G35" s="123">
        <v>38352</v>
      </c>
      <c r="H35" s="123">
        <v>40178</v>
      </c>
      <c r="I35" s="123">
        <v>42004</v>
      </c>
      <c r="J35" s="123">
        <v>43830</v>
      </c>
      <c r="K35" s="21">
        <v>2020</v>
      </c>
      <c r="L35" s="21">
        <v>2021</v>
      </c>
      <c r="M35" s="21">
        <v>2022</v>
      </c>
      <c r="N35" s="21">
        <v>2023</v>
      </c>
      <c r="O35" s="21">
        <v>2024</v>
      </c>
      <c r="P35" s="21" t="s">
        <v>2060</v>
      </c>
      <c r="Q35" s="37" t="s">
        <v>333</v>
      </c>
      <c r="R35" s="2917"/>
    </row>
    <row r="36" spans="1:18" ht="12" thickBot="1">
      <c r="A36" s="2877"/>
      <c r="B36" s="2212"/>
      <c r="C36" s="26"/>
      <c r="D36" s="47" t="s">
        <v>338</v>
      </c>
      <c r="E36" s="10"/>
      <c r="F36" s="26" t="s">
        <v>339</v>
      </c>
      <c r="G36" s="26" t="s">
        <v>340</v>
      </c>
      <c r="H36" s="26" t="s">
        <v>341</v>
      </c>
      <c r="I36" s="26" t="s">
        <v>342</v>
      </c>
      <c r="J36" s="26" t="s">
        <v>343</v>
      </c>
      <c r="K36" s="26" t="s">
        <v>201</v>
      </c>
      <c r="L36" s="26" t="s">
        <v>202</v>
      </c>
      <c r="M36" s="26" t="s">
        <v>420</v>
      </c>
      <c r="N36" s="26" t="s">
        <v>421</v>
      </c>
      <c r="O36" s="26" t="s">
        <v>422</v>
      </c>
      <c r="P36" s="26" t="s">
        <v>423</v>
      </c>
      <c r="Q36" s="81"/>
      <c r="R36" s="2917"/>
    </row>
    <row r="37" spans="1:18">
      <c r="A37" s="2877"/>
      <c r="B37" s="2212">
        <v>11</v>
      </c>
      <c r="C37" s="26" t="s">
        <v>563</v>
      </c>
      <c r="D37" s="9" t="s">
        <v>136</v>
      </c>
      <c r="E37" s="10"/>
      <c r="F37" s="1283">
        <v>2017</v>
      </c>
      <c r="G37" s="1284">
        <v>967</v>
      </c>
      <c r="H37" s="1284">
        <v>1547</v>
      </c>
      <c r="I37" s="1284">
        <v>1522</v>
      </c>
      <c r="J37" s="1284">
        <v>559</v>
      </c>
      <c r="K37" s="1284">
        <v>62</v>
      </c>
      <c r="L37" s="1284"/>
      <c r="M37" s="1284"/>
      <c r="N37" s="1285">
        <v>50</v>
      </c>
      <c r="O37" s="1285">
        <v>50</v>
      </c>
      <c r="P37" s="1286">
        <f>SUM(F37:O37)</f>
        <v>6774</v>
      </c>
      <c r="Q37" s="81">
        <v>11</v>
      </c>
      <c r="R37" s="2917"/>
    </row>
    <row r="38" spans="1:18">
      <c r="A38" s="2877"/>
      <c r="B38" s="2212">
        <v>12</v>
      </c>
      <c r="C38" s="26" t="s">
        <v>563</v>
      </c>
      <c r="D38" s="9" t="s">
        <v>137</v>
      </c>
      <c r="E38" s="10"/>
      <c r="F38" s="1275"/>
      <c r="G38" s="1083"/>
      <c r="H38" s="1083"/>
      <c r="I38" s="1083"/>
      <c r="J38" s="1083"/>
      <c r="K38" s="1083"/>
      <c r="L38" s="1083"/>
      <c r="M38" s="1083"/>
      <c r="N38" s="1083"/>
      <c r="O38" s="1083"/>
      <c r="P38" s="1276"/>
      <c r="Q38" s="81">
        <v>12</v>
      </c>
      <c r="R38" s="2917"/>
    </row>
    <row r="39" spans="1:18">
      <c r="A39" s="2877"/>
      <c r="B39" s="2212">
        <v>13</v>
      </c>
      <c r="C39" s="26" t="s">
        <v>563</v>
      </c>
      <c r="D39" s="9" t="s">
        <v>1125</v>
      </c>
      <c r="E39" s="10"/>
      <c r="F39" s="1275"/>
      <c r="G39" s="1083"/>
      <c r="H39" s="1083"/>
      <c r="I39" s="1083"/>
      <c r="J39" s="1083"/>
      <c r="K39" s="1083"/>
      <c r="L39" s="1083"/>
      <c r="M39" s="1083"/>
      <c r="N39" s="1083"/>
      <c r="O39" s="1083"/>
      <c r="P39" s="1276"/>
      <c r="Q39" s="81">
        <v>13</v>
      </c>
      <c r="R39" s="2917"/>
    </row>
    <row r="40" spans="1:18">
      <c r="A40" s="2877"/>
      <c r="B40" s="2212">
        <v>14</v>
      </c>
      <c r="C40" s="26" t="s">
        <v>563</v>
      </c>
      <c r="D40" s="9" t="s">
        <v>138</v>
      </c>
      <c r="E40" s="10"/>
      <c r="F40" s="1275">
        <f>SUM(F37:F39)</f>
        <v>2017</v>
      </c>
      <c r="G40" s="1083">
        <f t="shared" ref="G40:K40" si="4">SUM(G37:G39)</f>
        <v>967</v>
      </c>
      <c r="H40" s="1083">
        <f t="shared" si="4"/>
        <v>1547</v>
      </c>
      <c r="I40" s="1083">
        <f t="shared" si="4"/>
        <v>1522</v>
      </c>
      <c r="J40" s="1083">
        <f t="shared" si="4"/>
        <v>559</v>
      </c>
      <c r="K40" s="1083">
        <f t="shared" si="4"/>
        <v>62</v>
      </c>
      <c r="L40" s="1083"/>
      <c r="M40" s="1083"/>
      <c r="N40" s="1083">
        <f t="shared" ref="N40" si="5">SUM(N37:N39)</f>
        <v>50</v>
      </c>
      <c r="O40" s="1083">
        <f>+O37</f>
        <v>50</v>
      </c>
      <c r="P40" s="1276">
        <f>SUM(P37:P39)</f>
        <v>6774</v>
      </c>
      <c r="Q40" s="81">
        <v>14</v>
      </c>
      <c r="R40" s="2917"/>
    </row>
    <row r="41" spans="1:18">
      <c r="A41" s="2877"/>
      <c r="B41" s="2212">
        <v>15</v>
      </c>
      <c r="C41" s="26" t="s">
        <v>563</v>
      </c>
      <c r="D41" s="9" t="s">
        <v>1127</v>
      </c>
      <c r="E41" s="10"/>
      <c r="F41" s="1275">
        <v>6</v>
      </c>
      <c r="G41" s="1083"/>
      <c r="H41" s="1083"/>
      <c r="I41" s="1083"/>
      <c r="J41" s="1083"/>
      <c r="K41" s="1083"/>
      <c r="L41" s="1083"/>
      <c r="M41" s="1083"/>
      <c r="N41" s="1083"/>
      <c r="O41" s="1083"/>
      <c r="P41" s="1276">
        <f>SUM(F41:O41)</f>
        <v>6</v>
      </c>
      <c r="Q41" s="81">
        <v>15</v>
      </c>
      <c r="R41" s="2917"/>
    </row>
    <row r="42" spans="1:18">
      <c r="A42" s="2877"/>
      <c r="B42" s="42"/>
      <c r="C42" s="21"/>
      <c r="D42" s="3" t="s">
        <v>130</v>
      </c>
      <c r="E42" s="7"/>
      <c r="F42" s="1277"/>
      <c r="G42" s="1278"/>
      <c r="H42" s="1278"/>
      <c r="I42" s="1278"/>
      <c r="J42" s="1278"/>
      <c r="K42" s="1278"/>
      <c r="L42" s="1278"/>
      <c r="M42" s="1278"/>
      <c r="N42" s="1278"/>
      <c r="O42" s="1278"/>
      <c r="P42" s="1279"/>
      <c r="Q42" s="37"/>
      <c r="R42" s="2917"/>
    </row>
    <row r="43" spans="1:18" ht="12" thickBot="1">
      <c r="A43" s="2877"/>
      <c r="B43" s="2212">
        <v>16</v>
      </c>
      <c r="C43" s="26" t="s">
        <v>563</v>
      </c>
      <c r="D43" s="9" t="s">
        <v>139</v>
      </c>
      <c r="E43" s="10"/>
      <c r="F43" s="1280">
        <f>SUM(F40:F41)</f>
        <v>2023</v>
      </c>
      <c r="G43" s="1281">
        <f t="shared" ref="G43:K43" si="6">SUM(G40:G41)</f>
        <v>967</v>
      </c>
      <c r="H43" s="1281">
        <f t="shared" si="6"/>
        <v>1547</v>
      </c>
      <c r="I43" s="1281">
        <f t="shared" si="6"/>
        <v>1522</v>
      </c>
      <c r="J43" s="1281">
        <f t="shared" si="6"/>
        <v>559</v>
      </c>
      <c r="K43" s="1281">
        <f t="shared" si="6"/>
        <v>62</v>
      </c>
      <c r="L43" s="1281"/>
      <c r="M43" s="1281"/>
      <c r="N43" s="1281">
        <f t="shared" ref="N43" si="7">SUM(N40:N41)</f>
        <v>50</v>
      </c>
      <c r="O43" s="1281">
        <f>+O40</f>
        <v>50</v>
      </c>
      <c r="P43" s="1282">
        <f>SUM(P40:P41)</f>
        <v>6780</v>
      </c>
      <c r="Q43" s="81">
        <v>16</v>
      </c>
      <c r="R43" s="2917"/>
    </row>
    <row r="44" spans="1:18" ht="66.75" customHeight="1">
      <c r="A44" s="2878"/>
      <c r="B44" s="52"/>
      <c r="C44" s="52"/>
      <c r="D44" s="52"/>
      <c r="E44" s="52"/>
      <c r="F44" s="52"/>
      <c r="G44" s="52"/>
      <c r="H44" s="52"/>
      <c r="I44" s="52"/>
      <c r="J44" s="52"/>
      <c r="K44" s="52"/>
      <c r="L44" s="52"/>
      <c r="M44" s="52"/>
      <c r="N44" s="52"/>
      <c r="O44" s="52"/>
      <c r="P44" s="52"/>
      <c r="Q44" s="52"/>
      <c r="R44" s="2918"/>
    </row>
    <row r="45" spans="1:18" ht="11.25" hidden="1" customHeight="1">
      <c r="A45" s="1808"/>
      <c r="B45" s="285"/>
      <c r="C45" s="185"/>
      <c r="D45" s="185"/>
      <c r="E45" s="185"/>
      <c r="F45" s="185"/>
      <c r="G45" s="185"/>
      <c r="H45" s="185"/>
      <c r="I45" s="185"/>
      <c r="J45" s="185"/>
      <c r="K45" s="185"/>
      <c r="L45" s="185"/>
      <c r="M45" s="185"/>
      <c r="N45" s="185"/>
      <c r="O45" s="185"/>
      <c r="P45" s="185"/>
      <c r="Q45" s="281"/>
      <c r="R45" s="1806"/>
    </row>
    <row r="46" spans="1:18">
      <c r="A46" s="2929" t="s">
        <v>1409</v>
      </c>
      <c r="B46" s="50" t="s">
        <v>140</v>
      </c>
      <c r="C46" s="2"/>
      <c r="D46" s="2"/>
      <c r="E46" s="2"/>
      <c r="F46" s="2"/>
      <c r="G46" s="2"/>
      <c r="H46" s="2"/>
      <c r="I46" s="2"/>
      <c r="J46" s="2"/>
      <c r="K46" s="2"/>
      <c r="L46" s="2"/>
      <c r="M46" s="2"/>
      <c r="N46" s="2"/>
      <c r="O46" s="2"/>
      <c r="P46" s="2"/>
      <c r="Q46" s="2"/>
      <c r="R46" s="2946" t="s">
        <v>3253</v>
      </c>
    </row>
    <row r="47" spans="1:18" ht="10.5" customHeight="1">
      <c r="A47" s="2930"/>
      <c r="B47" s="157" t="s">
        <v>2536</v>
      </c>
      <c r="C47" s="48"/>
      <c r="D47" s="48"/>
      <c r="E47" s="48"/>
      <c r="F47" s="48"/>
      <c r="G47" s="48"/>
      <c r="H47" s="48"/>
      <c r="I47" s="48"/>
      <c r="J47" s="48"/>
      <c r="K47" s="48"/>
      <c r="L47" s="48"/>
      <c r="M47" s="48"/>
      <c r="N47" s="48"/>
      <c r="O47" s="48"/>
      <c r="P47" s="48"/>
      <c r="Q47" s="48"/>
      <c r="R47" s="2947"/>
    </row>
    <row r="48" spans="1:18" ht="10.5" customHeight="1">
      <c r="A48" s="2930"/>
      <c r="B48" s="157"/>
      <c r="C48" s="48"/>
      <c r="D48" s="48"/>
      <c r="E48" s="48"/>
      <c r="F48" s="48"/>
      <c r="G48" s="48"/>
      <c r="H48" s="48"/>
      <c r="I48" s="48"/>
      <c r="J48" s="48"/>
      <c r="K48" s="48"/>
      <c r="L48" s="48"/>
      <c r="M48" s="48"/>
      <c r="N48" s="48"/>
      <c r="O48" s="48"/>
      <c r="P48" s="48"/>
      <c r="Q48" s="48"/>
      <c r="R48" s="2947"/>
    </row>
    <row r="49" spans="1:18">
      <c r="A49" s="2930"/>
      <c r="B49" s="41"/>
      <c r="C49" s="33"/>
      <c r="D49" s="36"/>
      <c r="E49" s="15"/>
      <c r="F49" s="40"/>
      <c r="G49" s="12" t="s">
        <v>2537</v>
      </c>
      <c r="H49" s="13"/>
      <c r="I49" s="13"/>
      <c r="J49" s="13"/>
      <c r="K49" s="33"/>
      <c r="L49" s="79" t="s">
        <v>2538</v>
      </c>
      <c r="M49" s="79"/>
      <c r="N49" s="79"/>
      <c r="O49" s="79"/>
      <c r="P49" s="79"/>
      <c r="Q49" s="39"/>
      <c r="R49" s="2947"/>
    </row>
    <row r="50" spans="1:18">
      <c r="A50" s="2930"/>
      <c r="B50" s="42"/>
      <c r="C50" s="21"/>
      <c r="D50" s="3"/>
      <c r="E50" s="7"/>
      <c r="F50" s="21"/>
      <c r="G50" s="79" t="s">
        <v>2539</v>
      </c>
      <c r="H50" s="79"/>
      <c r="I50" s="79"/>
      <c r="J50" s="79"/>
      <c r="K50" s="21"/>
      <c r="L50" s="21"/>
      <c r="M50" s="21"/>
      <c r="N50" s="21"/>
      <c r="O50" s="21"/>
      <c r="P50" s="21"/>
      <c r="Q50" s="37"/>
      <c r="R50" s="2947"/>
    </row>
    <row r="51" spans="1:18">
      <c r="A51" s="2930"/>
      <c r="B51" s="42"/>
      <c r="C51" s="21"/>
      <c r="D51" s="3"/>
      <c r="E51" s="7"/>
      <c r="F51" s="21"/>
      <c r="G51" s="21"/>
      <c r="H51" s="21"/>
      <c r="I51" s="21"/>
      <c r="J51" s="21" t="s">
        <v>2540</v>
      </c>
      <c r="K51" s="21" t="s">
        <v>2541</v>
      </c>
      <c r="L51" s="21"/>
      <c r="M51" s="21"/>
      <c r="N51" s="21"/>
      <c r="O51" s="21"/>
      <c r="P51" s="21"/>
      <c r="Q51" s="37"/>
      <c r="R51" s="2947"/>
    </row>
    <row r="52" spans="1:18">
      <c r="A52" s="2930"/>
      <c r="B52" s="42"/>
      <c r="C52" s="21"/>
      <c r="D52" s="3"/>
      <c r="E52" s="7"/>
      <c r="F52" s="21"/>
      <c r="G52" s="21"/>
      <c r="H52" s="21"/>
      <c r="I52" s="21"/>
      <c r="J52" s="21" t="s">
        <v>2542</v>
      </c>
      <c r="K52" s="21" t="s">
        <v>2543</v>
      </c>
      <c r="L52" s="21"/>
      <c r="M52" s="21"/>
      <c r="N52" s="21"/>
      <c r="O52" s="21"/>
      <c r="P52" s="21"/>
      <c r="Q52" s="37"/>
      <c r="R52" s="2947"/>
    </row>
    <row r="53" spans="1:18">
      <c r="A53" s="2930"/>
      <c r="B53" s="42"/>
      <c r="C53" s="21"/>
      <c r="D53" s="3"/>
      <c r="E53" s="7"/>
      <c r="F53" s="21"/>
      <c r="G53" s="21"/>
      <c r="H53" s="21"/>
      <c r="I53" s="21" t="s">
        <v>2544</v>
      </c>
      <c r="J53" s="21" t="s">
        <v>2545</v>
      </c>
      <c r="K53" s="21" t="s">
        <v>2546</v>
      </c>
      <c r="L53" s="21"/>
      <c r="M53" s="21"/>
      <c r="N53" s="21"/>
      <c r="O53" s="21" t="s">
        <v>2547</v>
      </c>
      <c r="P53" s="21"/>
      <c r="Q53" s="37"/>
      <c r="R53" s="2947"/>
    </row>
    <row r="54" spans="1:18">
      <c r="A54" s="2930"/>
      <c r="B54" s="42"/>
      <c r="C54" s="21"/>
      <c r="D54" s="3"/>
      <c r="E54" s="7"/>
      <c r="F54" s="21" t="s">
        <v>2548</v>
      </c>
      <c r="G54" s="21"/>
      <c r="H54" s="21"/>
      <c r="I54" s="21" t="s">
        <v>1085</v>
      </c>
      <c r="J54" s="21" t="s">
        <v>1086</v>
      </c>
      <c r="K54" s="21" t="s">
        <v>1087</v>
      </c>
      <c r="L54" s="21"/>
      <c r="M54" s="21"/>
      <c r="N54" s="21"/>
      <c r="O54" s="21" t="s">
        <v>1088</v>
      </c>
      <c r="P54" s="21"/>
      <c r="Q54" s="37"/>
      <c r="R54" s="2947"/>
    </row>
    <row r="55" spans="1:18">
      <c r="A55" s="2930"/>
      <c r="B55" s="42"/>
      <c r="C55" s="21"/>
      <c r="D55" s="3"/>
      <c r="E55" s="7"/>
      <c r="F55" s="21" t="s">
        <v>1089</v>
      </c>
      <c r="G55" s="21"/>
      <c r="H55" s="21" t="s">
        <v>1090</v>
      </c>
      <c r="I55" s="21" t="s">
        <v>1091</v>
      </c>
      <c r="J55" s="21" t="s">
        <v>1092</v>
      </c>
      <c r="K55" s="21" t="s">
        <v>2051</v>
      </c>
      <c r="L55" s="21"/>
      <c r="M55" s="21"/>
      <c r="N55" s="21" t="s">
        <v>1093</v>
      </c>
      <c r="O55" s="21" t="s">
        <v>1094</v>
      </c>
      <c r="P55" s="21"/>
      <c r="Q55" s="37"/>
      <c r="R55" s="2947"/>
    </row>
    <row r="56" spans="1:18">
      <c r="A56" s="2930"/>
      <c r="B56" s="42"/>
      <c r="C56" s="21"/>
      <c r="D56" s="3"/>
      <c r="E56" s="7"/>
      <c r="F56" s="21" t="s">
        <v>2061</v>
      </c>
      <c r="G56" s="21" t="s">
        <v>1090</v>
      </c>
      <c r="H56" s="21" t="s">
        <v>1095</v>
      </c>
      <c r="I56" s="21" t="s">
        <v>1096</v>
      </c>
      <c r="J56" s="21" t="s">
        <v>1097</v>
      </c>
      <c r="K56" s="21" t="s">
        <v>1098</v>
      </c>
      <c r="L56" s="21" t="s">
        <v>1586</v>
      </c>
      <c r="M56" s="21" t="s">
        <v>1099</v>
      </c>
      <c r="N56" s="21" t="s">
        <v>1089</v>
      </c>
      <c r="O56" s="21" t="s">
        <v>1100</v>
      </c>
      <c r="P56" s="21"/>
      <c r="Q56" s="37"/>
      <c r="R56" s="2947"/>
    </row>
    <row r="57" spans="1:18">
      <c r="A57" s="2930"/>
      <c r="B57" s="42" t="s">
        <v>1101</v>
      </c>
      <c r="C57" s="21" t="s">
        <v>352</v>
      </c>
      <c r="D57" s="3"/>
      <c r="E57" s="7"/>
      <c r="F57" s="21" t="s">
        <v>1102</v>
      </c>
      <c r="G57" s="21" t="s">
        <v>1097</v>
      </c>
      <c r="H57" s="21" t="s">
        <v>1103</v>
      </c>
      <c r="I57" s="21" t="s">
        <v>1104</v>
      </c>
      <c r="J57" s="21" t="s">
        <v>1105</v>
      </c>
      <c r="K57" s="21" t="s">
        <v>1106</v>
      </c>
      <c r="L57" s="21" t="s">
        <v>1107</v>
      </c>
      <c r="M57" s="21" t="s">
        <v>1103</v>
      </c>
      <c r="N57" s="21" t="s">
        <v>2061</v>
      </c>
      <c r="O57" s="21" t="s">
        <v>1108</v>
      </c>
      <c r="P57" s="21" t="s">
        <v>1099</v>
      </c>
      <c r="Q57" s="37" t="s">
        <v>1101</v>
      </c>
      <c r="R57" s="2947"/>
    </row>
    <row r="58" spans="1:18">
      <c r="A58" s="2930"/>
      <c r="B58" s="42" t="s">
        <v>333</v>
      </c>
      <c r="C58" s="21" t="s">
        <v>355</v>
      </c>
      <c r="D58" s="49" t="s">
        <v>1109</v>
      </c>
      <c r="E58" s="5"/>
      <c r="F58" s="21" t="s">
        <v>356</v>
      </c>
      <c r="G58" s="21" t="s">
        <v>1110</v>
      </c>
      <c r="H58" s="21" t="s">
        <v>1111</v>
      </c>
      <c r="I58" s="21" t="s">
        <v>1112</v>
      </c>
      <c r="J58" s="21" t="s">
        <v>1111</v>
      </c>
      <c r="K58" s="21" t="s">
        <v>2545</v>
      </c>
      <c r="L58" s="21" t="s">
        <v>1113</v>
      </c>
      <c r="M58" s="21" t="s">
        <v>1111</v>
      </c>
      <c r="N58" s="21" t="s">
        <v>1114</v>
      </c>
      <c r="O58" s="21" t="s">
        <v>1115</v>
      </c>
      <c r="P58" s="21" t="s">
        <v>1116</v>
      </c>
      <c r="Q58" s="37" t="s">
        <v>333</v>
      </c>
      <c r="R58" s="2947"/>
    </row>
    <row r="59" spans="1:18" ht="12" thickBot="1">
      <c r="A59" s="2930"/>
      <c r="B59" s="2212"/>
      <c r="C59" s="26"/>
      <c r="D59" s="18" t="s">
        <v>338</v>
      </c>
      <c r="E59" s="19"/>
      <c r="F59" s="26" t="s">
        <v>339</v>
      </c>
      <c r="G59" s="26" t="s">
        <v>340</v>
      </c>
      <c r="H59" s="26" t="s">
        <v>341</v>
      </c>
      <c r="I59" s="26" t="s">
        <v>342</v>
      </c>
      <c r="J59" s="26" t="s">
        <v>343</v>
      </c>
      <c r="K59" s="26" t="s">
        <v>201</v>
      </c>
      <c r="L59" s="26" t="s">
        <v>202</v>
      </c>
      <c r="M59" s="26" t="s">
        <v>420</v>
      </c>
      <c r="N59" s="26" t="s">
        <v>421</v>
      </c>
      <c r="O59" s="26" t="s">
        <v>422</v>
      </c>
      <c r="P59" s="26" t="s">
        <v>423</v>
      </c>
      <c r="Q59" s="81"/>
      <c r="R59" s="2947"/>
    </row>
    <row r="60" spans="1:18" ht="10.5" customHeight="1">
      <c r="A60" s="2207"/>
      <c r="B60" s="7"/>
      <c r="C60" s="16"/>
      <c r="D60" s="49" t="s">
        <v>141</v>
      </c>
      <c r="E60" s="49"/>
      <c r="F60" s="23"/>
      <c r="G60" s="24"/>
      <c r="H60" s="24"/>
      <c r="I60" s="24"/>
      <c r="J60" s="24"/>
      <c r="K60" s="24"/>
      <c r="L60" s="24"/>
      <c r="M60" s="24"/>
      <c r="N60" s="24"/>
      <c r="O60" s="24"/>
      <c r="P60" s="25"/>
      <c r="Q60" s="6"/>
      <c r="R60" s="2207"/>
    </row>
    <row r="61" spans="1:18" ht="10.5" customHeight="1">
      <c r="A61" s="2207"/>
      <c r="B61" s="7"/>
      <c r="C61" s="16"/>
      <c r="D61" s="49" t="s">
        <v>142</v>
      </c>
      <c r="E61" s="49"/>
      <c r="F61" s="29"/>
      <c r="G61" s="16"/>
      <c r="H61" s="16"/>
      <c r="I61" s="16"/>
      <c r="J61" s="16"/>
      <c r="K61" s="16"/>
      <c r="L61" s="16"/>
      <c r="M61" s="16"/>
      <c r="N61" s="16"/>
      <c r="O61" s="16"/>
      <c r="P61" s="30"/>
      <c r="Q61" s="6"/>
      <c r="R61" s="2207"/>
    </row>
    <row r="62" spans="1:18" ht="10.5" customHeight="1">
      <c r="A62" s="2207"/>
      <c r="B62" s="2212">
        <v>17</v>
      </c>
      <c r="C62" s="26"/>
      <c r="D62" s="9" t="s">
        <v>143</v>
      </c>
      <c r="E62" s="9"/>
      <c r="F62" s="88"/>
      <c r="G62" s="26"/>
      <c r="H62" s="26"/>
      <c r="I62" s="26"/>
      <c r="J62" s="26"/>
      <c r="K62" s="26"/>
      <c r="L62" s="26"/>
      <c r="M62" s="26"/>
      <c r="N62" s="26"/>
      <c r="O62" s="26"/>
      <c r="P62" s="89"/>
      <c r="Q62" s="81">
        <v>17</v>
      </c>
      <c r="R62" s="2207"/>
    </row>
    <row r="63" spans="1:18" ht="10.5" customHeight="1">
      <c r="A63" s="2207"/>
      <c r="B63" s="42">
        <v>18</v>
      </c>
      <c r="C63" s="21"/>
      <c r="D63" s="3" t="s">
        <v>144</v>
      </c>
      <c r="E63" s="3"/>
      <c r="F63" s="100"/>
      <c r="G63" s="21"/>
      <c r="H63" s="21"/>
      <c r="I63" s="21"/>
      <c r="J63" s="21"/>
      <c r="K63" s="21"/>
      <c r="L63" s="21"/>
      <c r="M63" s="21"/>
      <c r="N63" s="21"/>
      <c r="O63" s="21"/>
      <c r="P63" s="101"/>
      <c r="Q63" s="37">
        <v>18</v>
      </c>
      <c r="R63" s="2207"/>
    </row>
    <row r="64" spans="1:18" ht="10.5" customHeight="1">
      <c r="A64" s="2207"/>
      <c r="B64" s="2212"/>
      <c r="C64" s="26"/>
      <c r="D64" s="9" t="s">
        <v>145</v>
      </c>
      <c r="E64" s="9"/>
      <c r="F64" s="88"/>
      <c r="G64" s="26"/>
      <c r="H64" s="26"/>
      <c r="I64" s="26"/>
      <c r="J64" s="26"/>
      <c r="K64" s="26"/>
      <c r="L64" s="26"/>
      <c r="M64" s="26"/>
      <c r="N64" s="26"/>
      <c r="O64" s="26"/>
      <c r="P64" s="89"/>
      <c r="Q64" s="81"/>
      <c r="R64" s="2207"/>
    </row>
    <row r="65" spans="1:18">
      <c r="A65" s="2207"/>
      <c r="B65" s="2212">
        <v>19</v>
      </c>
      <c r="C65" s="26"/>
      <c r="D65" s="9" t="s">
        <v>146</v>
      </c>
      <c r="E65" s="9"/>
      <c r="F65" s="88"/>
      <c r="G65" s="26"/>
      <c r="H65" s="26"/>
      <c r="I65" s="26"/>
      <c r="J65" s="26"/>
      <c r="K65" s="26"/>
      <c r="L65" s="26"/>
      <c r="M65" s="26"/>
      <c r="N65" s="26"/>
      <c r="O65" s="26"/>
      <c r="P65" s="89"/>
      <c r="Q65" s="81">
        <v>19</v>
      </c>
      <c r="R65" s="2207"/>
    </row>
    <row r="66" spans="1:18">
      <c r="A66" s="2207"/>
      <c r="B66" s="2212">
        <v>20</v>
      </c>
      <c r="C66" s="26"/>
      <c r="D66" s="9" t="s">
        <v>147</v>
      </c>
      <c r="E66" s="9"/>
      <c r="F66" s="88"/>
      <c r="G66" s="26"/>
      <c r="H66" s="26"/>
      <c r="I66" s="26"/>
      <c r="J66" s="26"/>
      <c r="K66" s="26"/>
      <c r="L66" s="26"/>
      <c r="M66" s="26"/>
      <c r="N66" s="26"/>
      <c r="O66" s="26"/>
      <c r="P66" s="89"/>
      <c r="Q66" s="81">
        <v>20</v>
      </c>
      <c r="R66" s="2207"/>
    </row>
    <row r="67" spans="1:18" ht="10.5" customHeight="1">
      <c r="A67" s="2207"/>
      <c r="B67" s="42">
        <v>21</v>
      </c>
      <c r="C67" s="21"/>
      <c r="D67" s="3" t="s">
        <v>148</v>
      </c>
      <c r="E67" s="3"/>
      <c r="F67" s="100"/>
      <c r="G67" s="21"/>
      <c r="H67" s="21"/>
      <c r="I67" s="21"/>
      <c r="J67" s="21"/>
      <c r="K67" s="21"/>
      <c r="L67" s="21"/>
      <c r="M67" s="21"/>
      <c r="N67" s="21"/>
      <c r="O67" s="21"/>
      <c r="P67" s="101"/>
      <c r="Q67" s="37">
        <v>21</v>
      </c>
      <c r="R67" s="2207"/>
    </row>
    <row r="68" spans="1:18" ht="10.5" customHeight="1">
      <c r="A68" s="2207"/>
      <c r="B68" s="2212"/>
      <c r="C68" s="26"/>
      <c r="D68" s="9" t="s">
        <v>149</v>
      </c>
      <c r="E68" s="9"/>
      <c r="F68" s="88"/>
      <c r="G68" s="26"/>
      <c r="H68" s="26"/>
      <c r="I68" s="26"/>
      <c r="J68" s="26"/>
      <c r="K68" s="26"/>
      <c r="L68" s="26"/>
      <c r="M68" s="26"/>
      <c r="N68" s="26"/>
      <c r="O68" s="26"/>
      <c r="P68" s="89"/>
      <c r="Q68" s="81"/>
      <c r="R68" s="2207"/>
    </row>
    <row r="69" spans="1:18" ht="10.5" customHeight="1">
      <c r="A69" s="2207"/>
      <c r="B69" s="42">
        <v>22</v>
      </c>
      <c r="C69" s="21"/>
      <c r="D69" s="3" t="s">
        <v>150</v>
      </c>
      <c r="E69" s="3"/>
      <c r="F69" s="100"/>
      <c r="G69" s="21"/>
      <c r="H69" s="21"/>
      <c r="I69" s="21"/>
      <c r="J69" s="21"/>
      <c r="K69" s="21"/>
      <c r="L69" s="21"/>
      <c r="M69" s="21"/>
      <c r="N69" s="21"/>
      <c r="O69" s="21"/>
      <c r="P69" s="101"/>
      <c r="Q69" s="37">
        <v>22</v>
      </c>
      <c r="R69" s="2207"/>
    </row>
    <row r="70" spans="1:18" ht="10.5" customHeight="1">
      <c r="A70" s="2207"/>
      <c r="B70" s="2212"/>
      <c r="C70" s="26"/>
      <c r="D70" s="9" t="s">
        <v>151</v>
      </c>
      <c r="E70" s="9"/>
      <c r="F70" s="88"/>
      <c r="G70" s="26"/>
      <c r="H70" s="26"/>
      <c r="I70" s="26"/>
      <c r="J70" s="26"/>
      <c r="K70" s="26"/>
      <c r="L70" s="26"/>
      <c r="M70" s="26"/>
      <c r="N70" s="26"/>
      <c r="O70" s="26"/>
      <c r="P70" s="89"/>
      <c r="Q70" s="81"/>
      <c r="R70" s="2207"/>
    </row>
    <row r="71" spans="1:18" ht="10.5" customHeight="1">
      <c r="A71" s="2207"/>
      <c r="B71" s="2212">
        <v>23</v>
      </c>
      <c r="C71" s="26"/>
      <c r="D71" s="18" t="s">
        <v>152</v>
      </c>
      <c r="E71" s="18"/>
      <c r="F71" s="88"/>
      <c r="G71" s="26"/>
      <c r="H71" s="26"/>
      <c r="I71" s="26"/>
      <c r="J71" s="26"/>
      <c r="K71" s="26"/>
      <c r="L71" s="26"/>
      <c r="M71" s="26"/>
      <c r="N71" s="26"/>
      <c r="O71" s="26"/>
      <c r="P71" s="89"/>
      <c r="Q71" s="81">
        <v>23</v>
      </c>
      <c r="R71" s="2207"/>
    </row>
    <row r="72" spans="1:18" ht="10.5" customHeight="1">
      <c r="A72" s="2227"/>
      <c r="B72" s="42"/>
      <c r="C72" s="16"/>
      <c r="D72" s="49" t="s">
        <v>153</v>
      </c>
      <c r="E72" s="49"/>
      <c r="F72" s="29"/>
      <c r="G72" s="16"/>
      <c r="H72" s="16"/>
      <c r="I72" s="16"/>
      <c r="J72" s="16"/>
      <c r="K72" s="16"/>
      <c r="L72" s="16"/>
      <c r="M72" s="16"/>
      <c r="N72" s="16"/>
      <c r="O72" s="16"/>
      <c r="P72" s="30"/>
      <c r="Q72" s="37"/>
      <c r="R72" s="2207"/>
    </row>
    <row r="73" spans="1:18" ht="10.5" customHeight="1">
      <c r="A73" s="2227"/>
      <c r="B73" s="42">
        <v>24</v>
      </c>
      <c r="C73" s="16"/>
      <c r="D73" s="3" t="s">
        <v>154</v>
      </c>
      <c r="E73" s="3"/>
      <c r="F73" s="29"/>
      <c r="G73" s="16"/>
      <c r="H73" s="16"/>
      <c r="I73" s="16"/>
      <c r="J73" s="16"/>
      <c r="K73" s="16"/>
      <c r="L73" s="16"/>
      <c r="M73" s="16"/>
      <c r="N73" s="16"/>
      <c r="O73" s="16"/>
      <c r="P73" s="30"/>
      <c r="Q73" s="37">
        <v>24</v>
      </c>
      <c r="R73" s="2207"/>
    </row>
    <row r="74" spans="1:18" ht="10.5" customHeight="1">
      <c r="A74" s="2227"/>
      <c r="B74" s="2212"/>
      <c r="C74" s="22"/>
      <c r="D74" s="9" t="s">
        <v>155</v>
      </c>
      <c r="E74" s="9"/>
      <c r="F74" s="27"/>
      <c r="G74" s="22"/>
      <c r="H74" s="22"/>
      <c r="I74" s="22"/>
      <c r="J74" s="22"/>
      <c r="K74" s="22"/>
      <c r="L74" s="22"/>
      <c r="M74" s="22"/>
      <c r="N74" s="22"/>
      <c r="O74" s="22"/>
      <c r="P74" s="28"/>
      <c r="Q74" s="81"/>
      <c r="R74" s="2207"/>
    </row>
    <row r="75" spans="1:18">
      <c r="A75" s="2227"/>
      <c r="B75" s="2212">
        <v>25</v>
      </c>
      <c r="C75" s="22"/>
      <c r="D75" s="9" t="s">
        <v>156</v>
      </c>
      <c r="E75" s="9"/>
      <c r="F75" s="27"/>
      <c r="G75" s="22"/>
      <c r="H75" s="22"/>
      <c r="I75" s="22"/>
      <c r="J75" s="22"/>
      <c r="K75" s="22"/>
      <c r="L75" s="22"/>
      <c r="M75" s="22"/>
      <c r="N75" s="22"/>
      <c r="O75" s="22"/>
      <c r="P75" s="28"/>
      <c r="Q75" s="81">
        <v>25</v>
      </c>
      <c r="R75" s="2207"/>
    </row>
    <row r="76" spans="1:18" ht="10.5" customHeight="1">
      <c r="A76" s="2227"/>
      <c r="B76" s="42">
        <v>26</v>
      </c>
      <c r="C76" s="16"/>
      <c r="D76" s="3" t="s">
        <v>157</v>
      </c>
      <c r="E76" s="3"/>
      <c r="F76" s="29"/>
      <c r="G76" s="16"/>
      <c r="H76" s="16"/>
      <c r="I76" s="16"/>
      <c r="J76" s="16"/>
      <c r="K76" s="16"/>
      <c r="L76" s="16"/>
      <c r="M76" s="16"/>
      <c r="N76" s="16"/>
      <c r="O76" s="16"/>
      <c r="P76" s="30"/>
      <c r="Q76" s="37">
        <v>26</v>
      </c>
      <c r="R76" s="2207"/>
    </row>
    <row r="77" spans="1:18" ht="10.5" customHeight="1">
      <c r="A77" s="2227"/>
      <c r="B77" s="2212"/>
      <c r="C77" s="22"/>
      <c r="D77" s="9" t="s">
        <v>1186</v>
      </c>
      <c r="E77" s="9"/>
      <c r="F77" s="27"/>
      <c r="G77" s="22"/>
      <c r="H77" s="22"/>
      <c r="I77" s="22"/>
      <c r="J77" s="22"/>
      <c r="K77" s="22"/>
      <c r="L77" s="22"/>
      <c r="M77" s="22"/>
      <c r="N77" s="22"/>
      <c r="O77" s="22"/>
      <c r="P77" s="28"/>
      <c r="Q77" s="81"/>
      <c r="R77" s="2207"/>
    </row>
    <row r="78" spans="1:18" ht="10.5" customHeight="1">
      <c r="A78" s="2227"/>
      <c r="B78" s="42">
        <v>27</v>
      </c>
      <c r="C78" s="16"/>
      <c r="D78" s="3" t="s">
        <v>1187</v>
      </c>
      <c r="E78" s="3"/>
      <c r="F78" s="29"/>
      <c r="G78" s="16"/>
      <c r="H78" s="16"/>
      <c r="I78" s="16"/>
      <c r="J78" s="16"/>
      <c r="K78" s="16"/>
      <c r="L78" s="16"/>
      <c r="M78" s="16"/>
      <c r="N78" s="16"/>
      <c r="O78" s="16"/>
      <c r="P78" s="30"/>
      <c r="Q78" s="37">
        <v>27</v>
      </c>
      <c r="R78" s="2207"/>
    </row>
    <row r="79" spans="1:18" ht="10.5" customHeight="1">
      <c r="A79" s="2227"/>
      <c r="B79" s="2212"/>
      <c r="C79" s="22"/>
      <c r="D79" s="9" t="s">
        <v>1188</v>
      </c>
      <c r="E79" s="9"/>
      <c r="F79" s="27"/>
      <c r="G79" s="22"/>
      <c r="H79" s="22"/>
      <c r="I79" s="22"/>
      <c r="J79" s="22"/>
      <c r="K79" s="22"/>
      <c r="L79" s="22"/>
      <c r="M79" s="22"/>
      <c r="N79" s="22"/>
      <c r="O79" s="22"/>
      <c r="P79" s="28"/>
      <c r="Q79" s="81"/>
      <c r="R79" s="2207"/>
    </row>
    <row r="80" spans="1:18" ht="10.5" customHeight="1">
      <c r="A80" s="2227"/>
      <c r="B80" s="2212">
        <v>28</v>
      </c>
      <c r="C80" s="22"/>
      <c r="D80" s="18" t="s">
        <v>1189</v>
      </c>
      <c r="E80" s="18"/>
      <c r="F80" s="27"/>
      <c r="G80" s="22"/>
      <c r="H80" s="22"/>
      <c r="I80" s="22"/>
      <c r="J80" s="22"/>
      <c r="K80" s="22"/>
      <c r="L80" s="22"/>
      <c r="M80" s="22"/>
      <c r="N80" s="22"/>
      <c r="O80" s="22"/>
      <c r="P80" s="28"/>
      <c r="Q80" s="81">
        <v>28</v>
      </c>
      <c r="R80" s="2207"/>
    </row>
    <row r="81" spans="1:18" ht="10.5" customHeight="1">
      <c r="A81" s="2227"/>
      <c r="B81" s="2212">
        <v>29</v>
      </c>
      <c r="C81" s="22"/>
      <c r="D81" s="18" t="s">
        <v>1190</v>
      </c>
      <c r="E81" s="18"/>
      <c r="F81" s="27"/>
      <c r="G81" s="22"/>
      <c r="H81" s="22"/>
      <c r="I81" s="22"/>
      <c r="J81" s="22"/>
      <c r="K81" s="22"/>
      <c r="L81" s="22"/>
      <c r="M81" s="22"/>
      <c r="N81" s="22"/>
      <c r="O81" s="22"/>
      <c r="P81" s="28"/>
      <c r="Q81" s="81">
        <v>29</v>
      </c>
      <c r="R81" s="2207"/>
    </row>
    <row r="82" spans="1:18" ht="10.5" customHeight="1">
      <c r="A82" s="2227"/>
      <c r="B82" s="42"/>
      <c r="C82" s="16"/>
      <c r="D82" s="49" t="s">
        <v>1191</v>
      </c>
      <c r="E82" s="49"/>
      <c r="F82" s="29"/>
      <c r="G82" s="16"/>
      <c r="H82" s="16"/>
      <c r="I82" s="16"/>
      <c r="J82" s="16"/>
      <c r="K82" s="16"/>
      <c r="L82" s="16"/>
      <c r="M82" s="16"/>
      <c r="N82" s="16"/>
      <c r="O82" s="16"/>
      <c r="P82" s="30"/>
      <c r="Q82" s="37"/>
      <c r="R82" s="2207"/>
    </row>
    <row r="83" spans="1:18" ht="10.5" customHeight="1">
      <c r="A83" s="2227"/>
      <c r="B83" s="2212">
        <v>30</v>
      </c>
      <c r="C83" s="22"/>
      <c r="D83" s="9" t="s">
        <v>1192</v>
      </c>
      <c r="E83" s="9"/>
      <c r="F83" s="27">
        <v>49</v>
      </c>
      <c r="G83" s="22"/>
      <c r="H83" s="22"/>
      <c r="I83" s="22"/>
      <c r="J83" s="22"/>
      <c r="K83" s="1082"/>
      <c r="L83" s="1082">
        <v>49</v>
      </c>
      <c r="M83" s="22"/>
      <c r="N83" s="1082">
        <f>SUM(L83:M83)</f>
        <v>49</v>
      </c>
      <c r="O83" s="1083" t="s">
        <v>717</v>
      </c>
      <c r="P83" s="28"/>
      <c r="Q83" s="81">
        <v>30</v>
      </c>
      <c r="R83" s="2207"/>
    </row>
    <row r="84" spans="1:18" ht="10.5" customHeight="1">
      <c r="A84" s="2227"/>
      <c r="B84" s="2212">
        <v>31</v>
      </c>
      <c r="C84" s="22"/>
      <c r="D84" s="9" t="s">
        <v>1193</v>
      </c>
      <c r="E84" s="9"/>
      <c r="F84" s="27"/>
      <c r="G84" s="22"/>
      <c r="H84" s="22"/>
      <c r="I84" s="22"/>
      <c r="J84" s="22"/>
      <c r="K84" s="22"/>
      <c r="L84" s="1082"/>
      <c r="M84" s="22"/>
      <c r="N84" s="22"/>
      <c r="O84" s="1083" t="s">
        <v>717</v>
      </c>
      <c r="P84" s="28"/>
      <c r="Q84" s="81">
        <v>31</v>
      </c>
      <c r="R84" s="2207"/>
    </row>
    <row r="85" spans="1:18" ht="10.5" customHeight="1">
      <c r="A85" s="2227"/>
      <c r="B85" s="42">
        <v>32</v>
      </c>
      <c r="C85" s="16"/>
      <c r="D85" s="3" t="s">
        <v>1194</v>
      </c>
      <c r="E85" s="3"/>
      <c r="F85" s="29"/>
      <c r="G85" s="16"/>
      <c r="H85" s="16"/>
      <c r="I85" s="16"/>
      <c r="J85" s="16"/>
      <c r="K85" s="16"/>
      <c r="L85" s="1084"/>
      <c r="M85" s="16"/>
      <c r="N85" s="16"/>
      <c r="O85" s="1084"/>
      <c r="P85" s="30"/>
      <c r="Q85" s="37">
        <v>32</v>
      </c>
      <c r="R85" s="2207"/>
    </row>
    <row r="86" spans="1:18" ht="10.5" customHeight="1">
      <c r="A86" s="2227"/>
      <c r="B86" s="2212"/>
      <c r="C86" s="22"/>
      <c r="D86" s="9" t="s">
        <v>1195</v>
      </c>
      <c r="E86" s="9"/>
      <c r="F86" s="27">
        <v>84</v>
      </c>
      <c r="G86" s="22"/>
      <c r="H86" s="22"/>
      <c r="I86" s="22">
        <v>1</v>
      </c>
      <c r="J86" s="22"/>
      <c r="K86" s="1082">
        <v>21</v>
      </c>
      <c r="L86" s="1082">
        <v>64</v>
      </c>
      <c r="M86" s="22"/>
      <c r="N86" s="1082">
        <f>SUM(L86:M86)</f>
        <v>64</v>
      </c>
      <c r="O86" s="1083" t="s">
        <v>717</v>
      </c>
      <c r="P86" s="28"/>
      <c r="Q86" s="81"/>
      <c r="R86" s="2207"/>
    </row>
    <row r="87" spans="1:18" ht="10.5" customHeight="1">
      <c r="A87" s="2227"/>
      <c r="B87" s="42">
        <v>33</v>
      </c>
      <c r="C87" s="16"/>
      <c r="D87" s="3" t="s">
        <v>1196</v>
      </c>
      <c r="E87" s="3"/>
      <c r="F87" s="29"/>
      <c r="G87" s="16"/>
      <c r="H87" s="16"/>
      <c r="I87" s="16"/>
      <c r="J87" s="16"/>
      <c r="K87" s="16"/>
      <c r="L87" s="1084"/>
      <c r="M87" s="16"/>
      <c r="N87" s="16"/>
      <c r="O87" s="1084"/>
      <c r="P87" s="30"/>
      <c r="Q87" s="37">
        <v>33</v>
      </c>
      <c r="R87" s="2207"/>
    </row>
    <row r="88" spans="1:18" ht="10.5" customHeight="1">
      <c r="A88" s="2227"/>
      <c r="B88" s="2212"/>
      <c r="C88" s="22"/>
      <c r="D88" s="9" t="s">
        <v>1197</v>
      </c>
      <c r="E88" s="9"/>
      <c r="F88" s="1081">
        <v>3198</v>
      </c>
      <c r="G88" s="1287"/>
      <c r="H88" s="22">
        <v>30</v>
      </c>
      <c r="I88" s="22"/>
      <c r="J88" s="22">
        <v>4</v>
      </c>
      <c r="K88" s="1082">
        <v>177</v>
      </c>
      <c r="L88" s="1082">
        <v>2615</v>
      </c>
      <c r="M88" s="22">
        <v>440</v>
      </c>
      <c r="N88" s="1082">
        <f>SUM(L88:M88)</f>
        <v>3055</v>
      </c>
      <c r="O88" s="1083" t="s">
        <v>717</v>
      </c>
      <c r="P88" s="28"/>
      <c r="Q88" s="81"/>
      <c r="R88" s="2207"/>
    </row>
    <row r="89" spans="1:18" ht="10.5" customHeight="1">
      <c r="A89" s="2227"/>
      <c r="B89" s="42">
        <v>34</v>
      </c>
      <c r="C89" s="16"/>
      <c r="D89" s="3" t="s">
        <v>1198</v>
      </c>
      <c r="E89" s="3"/>
      <c r="F89" s="29"/>
      <c r="G89" s="16"/>
      <c r="H89" s="16"/>
      <c r="I89" s="16"/>
      <c r="J89" s="16"/>
      <c r="K89" s="16"/>
      <c r="L89" s="1084"/>
      <c r="M89" s="16"/>
      <c r="N89" s="16"/>
      <c r="O89" s="1084"/>
      <c r="P89" s="30"/>
      <c r="Q89" s="37">
        <v>34</v>
      </c>
      <c r="R89" s="2207"/>
    </row>
    <row r="90" spans="1:18" ht="10.5" customHeight="1">
      <c r="A90" s="2227"/>
      <c r="B90" s="2212"/>
      <c r="C90" s="22"/>
      <c r="D90" s="9" t="s">
        <v>1199</v>
      </c>
      <c r="E90" s="9"/>
      <c r="F90" s="1081">
        <v>6716</v>
      </c>
      <c r="G90" s="1287"/>
      <c r="H90" s="22"/>
      <c r="I90" s="22">
        <v>4</v>
      </c>
      <c r="J90" s="1082">
        <v>835</v>
      </c>
      <c r="K90" s="1082">
        <v>390</v>
      </c>
      <c r="L90" s="1082">
        <v>7161</v>
      </c>
      <c r="M90" s="22">
        <v>4</v>
      </c>
      <c r="N90" s="1082">
        <f>SUM(L90:M90)</f>
        <v>7165</v>
      </c>
      <c r="O90" s="1083" t="s">
        <v>717</v>
      </c>
      <c r="P90" s="28"/>
      <c r="Q90" s="81"/>
      <c r="R90" s="2207"/>
    </row>
    <row r="91" spans="1:18" ht="11.25" customHeight="1" thickBot="1">
      <c r="A91" s="2227"/>
      <c r="B91" s="2212">
        <v>35</v>
      </c>
      <c r="C91" s="22"/>
      <c r="D91" s="47" t="s">
        <v>1200</v>
      </c>
      <c r="E91" s="9"/>
      <c r="F91" s="1085">
        <f>SUM(F83:F90)</f>
        <v>10047</v>
      </c>
      <c r="G91" s="1288"/>
      <c r="H91" s="31">
        <f>SUM(H83:H90)</f>
        <v>30</v>
      </c>
      <c r="I91" s="31">
        <f>SUM(I83:I90)</f>
        <v>5</v>
      </c>
      <c r="J91" s="1086">
        <f t="shared" ref="J91:N91" si="8">SUM(J83:J90)</f>
        <v>839</v>
      </c>
      <c r="K91" s="1086">
        <f t="shared" si="8"/>
        <v>588</v>
      </c>
      <c r="L91" s="1086">
        <f t="shared" si="8"/>
        <v>9889</v>
      </c>
      <c r="M91" s="1086">
        <f t="shared" si="8"/>
        <v>444</v>
      </c>
      <c r="N91" s="1086">
        <f t="shared" si="8"/>
        <v>10333</v>
      </c>
      <c r="O91" s="1281" t="s">
        <v>717</v>
      </c>
      <c r="P91" s="32"/>
      <c r="Q91" s="81">
        <v>35</v>
      </c>
      <c r="R91" s="2207"/>
    </row>
    <row r="92" spans="1:18" ht="60" customHeight="1">
      <c r="A92" s="2267"/>
      <c r="B92" s="2274" t="s">
        <v>204</v>
      </c>
      <c r="C92" s="109"/>
      <c r="D92" s="109"/>
      <c r="E92" s="109"/>
      <c r="F92" s="109"/>
      <c r="G92" s="109"/>
      <c r="H92" s="109"/>
      <c r="I92" s="109"/>
      <c r="J92" s="109"/>
      <c r="K92" s="109"/>
      <c r="L92" s="109"/>
      <c r="M92" s="109"/>
      <c r="N92" s="109"/>
      <c r="O92" s="109"/>
      <c r="P92" s="109"/>
      <c r="Q92" s="109"/>
      <c r="R92" s="2411">
        <v>67</v>
      </c>
    </row>
  </sheetData>
  <mergeCells count="4">
    <mergeCell ref="R31:R44"/>
    <mergeCell ref="R46:R59"/>
    <mergeCell ref="A46:A59"/>
    <mergeCell ref="A31:A44"/>
  </mergeCells>
  <phoneticPr fontId="0" type="noConversion"/>
  <printOptions horizontalCentered="1" verticalCentered="1"/>
  <pageMargins left="0.7" right="0.7" top="0.75" bottom="0.75" header="0.3" footer="0.3"/>
  <pageSetup scale="99" fitToWidth="2" orientation="landscape" r:id="rId1"/>
  <headerFooter alignWithMargins="0"/>
  <rowBreaks count="1" manualBreakCount="1">
    <brk id="44" max="16383" man="1"/>
  </rowBreaks>
  <colBreaks count="1" manualBreakCount="1">
    <brk id="18" max="1048575" man="1"/>
  </colBreaks>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126"/>
  <sheetViews>
    <sheetView showGridLines="0" view="pageBreakPreview" zoomScaleNormal="100" zoomScaleSheetLayoutView="100" workbookViewId="0">
      <selection activeCell="M35" sqref="M35"/>
    </sheetView>
  </sheetViews>
  <sheetFormatPr defaultRowHeight="11.25"/>
  <cols>
    <col min="1" max="1" width="5.33203125" customWidth="1"/>
    <col min="2" max="2" width="5.6640625" customWidth="1"/>
    <col min="3" max="3" width="31.5" customWidth="1"/>
    <col min="4" max="8" width="10.6640625" customWidth="1"/>
    <col min="9" max="9" width="13.6640625" customWidth="1"/>
    <col min="10" max="11" width="5.33203125" customWidth="1"/>
    <col min="12" max="12" width="5.6640625" customWidth="1"/>
    <col min="13" max="13" width="17.5" customWidth="1"/>
    <col min="14" max="19" width="13.5" customWidth="1"/>
    <col min="20" max="20" width="5.33203125" customWidth="1"/>
  </cols>
  <sheetData>
    <row r="1" spans="1:20">
      <c r="A1" s="174">
        <v>68</v>
      </c>
      <c r="B1" s="176"/>
      <c r="C1" s="176"/>
      <c r="D1" s="176"/>
      <c r="E1" s="176"/>
      <c r="F1" s="176"/>
      <c r="G1" s="176"/>
      <c r="H1" s="186"/>
      <c r="I1" s="176"/>
      <c r="J1" s="188" t="s">
        <v>3253</v>
      </c>
      <c r="K1" s="229" t="s">
        <v>3253</v>
      </c>
      <c r="L1" s="176"/>
      <c r="M1" s="176"/>
      <c r="N1" s="186"/>
      <c r="O1" s="176"/>
      <c r="P1" s="176"/>
      <c r="Q1" s="176"/>
      <c r="R1" s="176"/>
      <c r="S1" s="176"/>
      <c r="T1" s="237">
        <v>69</v>
      </c>
    </row>
    <row r="2" spans="1:20">
      <c r="A2" s="177" t="s">
        <v>1201</v>
      </c>
      <c r="B2" s="50"/>
      <c r="C2" s="50"/>
      <c r="D2" s="50"/>
      <c r="E2" s="50"/>
      <c r="F2" s="50"/>
      <c r="G2" s="50"/>
      <c r="H2" s="50"/>
      <c r="I2" s="50"/>
      <c r="J2" s="269"/>
      <c r="K2" s="177" t="s">
        <v>1201</v>
      </c>
      <c r="L2" s="50"/>
      <c r="M2" s="50"/>
      <c r="N2" s="50"/>
      <c r="O2" s="50"/>
      <c r="P2" s="50"/>
      <c r="Q2" s="50"/>
      <c r="R2" s="50"/>
      <c r="S2" s="50"/>
      <c r="T2" s="269"/>
    </row>
    <row r="3" spans="1:20" ht="10.5" customHeight="1">
      <c r="A3" s="87"/>
      <c r="B3" s="3" t="s">
        <v>1202</v>
      </c>
      <c r="C3" s="3"/>
      <c r="D3" s="3"/>
      <c r="E3" s="3"/>
      <c r="F3" s="3"/>
      <c r="G3" s="3"/>
      <c r="H3" s="3"/>
      <c r="I3" s="3"/>
      <c r="J3" s="119"/>
      <c r="K3" s="87"/>
      <c r="L3" s="3"/>
      <c r="M3" s="3"/>
      <c r="N3" s="3"/>
      <c r="O3" s="3"/>
      <c r="P3" s="3"/>
      <c r="Q3" s="3"/>
      <c r="R3" s="3"/>
      <c r="S3" s="3"/>
      <c r="T3" s="119"/>
    </row>
    <row r="4" spans="1:20" ht="10.5" customHeight="1">
      <c r="A4" s="87"/>
      <c r="B4" s="20" t="s">
        <v>440</v>
      </c>
      <c r="C4" s="3" t="s">
        <v>1203</v>
      </c>
      <c r="D4" s="3"/>
      <c r="E4" s="3"/>
      <c r="F4" s="3"/>
      <c r="G4" s="3"/>
      <c r="H4" s="3"/>
      <c r="I4" s="3"/>
      <c r="J4" s="119"/>
      <c r="K4" s="87"/>
      <c r="L4" s="20" t="s">
        <v>457</v>
      </c>
      <c r="M4" s="3" t="s">
        <v>1204</v>
      </c>
      <c r="N4" s="3"/>
      <c r="O4" s="3"/>
      <c r="P4" s="3"/>
      <c r="Q4" s="3"/>
      <c r="R4" s="3"/>
      <c r="S4" s="3"/>
      <c r="T4" s="119"/>
    </row>
    <row r="5" spans="1:20" ht="10.5" customHeight="1">
      <c r="A5" s="87"/>
      <c r="B5" s="20" t="s">
        <v>446</v>
      </c>
      <c r="C5" s="3" t="s">
        <v>1205</v>
      </c>
      <c r="D5" s="3"/>
      <c r="E5" s="3"/>
      <c r="F5" s="3"/>
      <c r="G5" s="3"/>
      <c r="H5" s="3"/>
      <c r="I5" s="3"/>
      <c r="J5" s="119"/>
      <c r="K5" s="87"/>
      <c r="L5" s="3" t="s">
        <v>1206</v>
      </c>
      <c r="M5" s="3"/>
      <c r="N5" s="3"/>
      <c r="O5" s="3"/>
      <c r="P5" s="3"/>
      <c r="Q5" s="3"/>
      <c r="R5" s="3"/>
      <c r="S5" s="3"/>
      <c r="T5" s="119"/>
    </row>
    <row r="6" spans="1:20" ht="10.5" customHeight="1">
      <c r="A6" s="87"/>
      <c r="B6" s="3" t="s">
        <v>1207</v>
      </c>
      <c r="C6" s="3"/>
      <c r="D6" s="3"/>
      <c r="E6" s="3"/>
      <c r="F6" s="3"/>
      <c r="G6" s="3"/>
      <c r="H6" s="3"/>
      <c r="I6" s="3"/>
      <c r="J6" s="119"/>
      <c r="K6" s="87"/>
      <c r="L6" s="3" t="s">
        <v>2198</v>
      </c>
      <c r="M6" s="3"/>
      <c r="N6" s="3"/>
      <c r="O6" s="3"/>
      <c r="P6" s="3"/>
      <c r="Q6" s="3"/>
      <c r="R6" s="3"/>
      <c r="S6" s="3"/>
      <c r="T6" s="119"/>
    </row>
    <row r="7" spans="1:20" ht="10.5" customHeight="1">
      <c r="A7" s="87"/>
      <c r="B7" s="20" t="s">
        <v>450</v>
      </c>
      <c r="C7" s="3" t="s">
        <v>2199</v>
      </c>
      <c r="D7" s="3"/>
      <c r="E7" s="3"/>
      <c r="F7" s="3"/>
      <c r="G7" s="3"/>
      <c r="H7" s="3"/>
      <c r="I7" s="3"/>
      <c r="J7" s="119"/>
      <c r="K7" s="87"/>
      <c r="L7" s="20" t="s">
        <v>461</v>
      </c>
      <c r="M7" s="3" t="s">
        <v>2200</v>
      </c>
      <c r="N7" s="3"/>
      <c r="O7" s="3"/>
      <c r="P7" s="3"/>
      <c r="Q7" s="3"/>
      <c r="R7" s="3"/>
      <c r="S7" s="3"/>
      <c r="T7" s="119"/>
    </row>
    <row r="8" spans="1:20" ht="10.5" customHeight="1">
      <c r="A8" s="87"/>
      <c r="B8" s="3" t="s">
        <v>2201</v>
      </c>
      <c r="C8" s="3"/>
      <c r="D8" s="3"/>
      <c r="E8" s="3"/>
      <c r="F8" s="3"/>
      <c r="G8" s="3"/>
      <c r="H8" s="3"/>
      <c r="I8" s="3"/>
      <c r="J8" s="119"/>
      <c r="K8" s="87"/>
      <c r="L8" s="3" t="s">
        <v>2202</v>
      </c>
      <c r="M8" s="3"/>
      <c r="N8" s="3"/>
      <c r="O8" s="3"/>
      <c r="P8" s="3"/>
      <c r="Q8" s="3"/>
      <c r="R8" s="3"/>
      <c r="S8" s="3"/>
      <c r="T8" s="119"/>
    </row>
    <row r="9" spans="1:20" ht="10.5" customHeight="1">
      <c r="A9" s="87"/>
      <c r="B9" s="3" t="s">
        <v>2203</v>
      </c>
      <c r="C9" s="3"/>
      <c r="D9" s="3"/>
      <c r="E9" s="3"/>
      <c r="F9" s="3"/>
      <c r="G9" s="3"/>
      <c r="H9" s="3"/>
      <c r="I9" s="3"/>
      <c r="J9" s="119"/>
      <c r="K9" s="87"/>
      <c r="L9" s="3"/>
      <c r="M9" s="3"/>
      <c r="N9" s="3"/>
      <c r="O9" s="3"/>
      <c r="P9" s="3"/>
      <c r="Q9" s="3"/>
      <c r="R9" s="3"/>
      <c r="S9" s="3"/>
      <c r="T9" s="119"/>
    </row>
    <row r="10" spans="1:20">
      <c r="A10" s="190"/>
      <c r="B10" s="9"/>
      <c r="C10" s="9"/>
      <c r="D10" s="9"/>
      <c r="E10" s="9"/>
      <c r="F10" s="9"/>
      <c r="G10" s="9"/>
      <c r="H10" s="9"/>
      <c r="I10" s="9"/>
      <c r="J10" s="191"/>
      <c r="K10" s="190"/>
      <c r="L10" s="9"/>
      <c r="M10" s="9"/>
      <c r="N10" s="9"/>
      <c r="O10" s="9"/>
      <c r="P10" s="9"/>
      <c r="Q10" s="9"/>
      <c r="R10" s="9"/>
      <c r="S10" s="9"/>
      <c r="T10" s="191"/>
    </row>
    <row r="11" spans="1:20">
      <c r="A11" s="286" t="s">
        <v>2536</v>
      </c>
      <c r="B11" s="79"/>
      <c r="C11" s="79"/>
      <c r="D11" s="79"/>
      <c r="E11" s="79"/>
      <c r="F11" s="79"/>
      <c r="G11" s="79"/>
      <c r="H11" s="79"/>
      <c r="I11" s="79"/>
      <c r="J11" s="287"/>
      <c r="K11" s="286" t="s">
        <v>2536</v>
      </c>
      <c r="L11" s="79"/>
      <c r="M11" s="79"/>
      <c r="N11" s="79"/>
      <c r="O11" s="79"/>
      <c r="P11" s="79"/>
      <c r="Q11" s="79"/>
      <c r="R11" s="79"/>
      <c r="S11" s="79"/>
      <c r="T11" s="287"/>
    </row>
    <row r="12" spans="1:20">
      <c r="A12" s="248"/>
      <c r="B12" s="16"/>
      <c r="C12" s="16"/>
      <c r="D12" s="12" t="s">
        <v>2204</v>
      </c>
      <c r="E12" s="14"/>
      <c r="F12" s="82" t="s">
        <v>2205</v>
      </c>
      <c r="G12" s="79"/>
      <c r="H12" s="79"/>
      <c r="I12" s="79"/>
      <c r="J12" s="282"/>
      <c r="K12" s="248"/>
      <c r="L12" s="16"/>
      <c r="M12" s="33" t="s">
        <v>2206</v>
      </c>
      <c r="N12" s="82" t="s">
        <v>2207</v>
      </c>
      <c r="O12" s="79"/>
      <c r="P12" s="79"/>
      <c r="Q12" s="79"/>
      <c r="R12" s="79"/>
      <c r="S12" s="79"/>
      <c r="T12" s="279"/>
    </row>
    <row r="13" spans="1:20">
      <c r="A13" s="248"/>
      <c r="B13" s="16"/>
      <c r="C13" s="16"/>
      <c r="D13" s="17" t="s">
        <v>2208</v>
      </c>
      <c r="E13" s="19"/>
      <c r="F13" s="82" t="s">
        <v>2209</v>
      </c>
      <c r="G13" s="79"/>
      <c r="H13" s="79"/>
      <c r="I13" s="79"/>
      <c r="J13" s="249"/>
      <c r="K13" s="248"/>
      <c r="L13" s="16"/>
      <c r="M13" s="26" t="s">
        <v>2210</v>
      </c>
      <c r="N13" s="11"/>
      <c r="O13" s="11"/>
      <c r="P13" s="12" t="s">
        <v>2211</v>
      </c>
      <c r="Q13" s="14"/>
      <c r="R13" s="11"/>
      <c r="S13" s="11"/>
      <c r="T13" s="282"/>
    </row>
    <row r="14" spans="1:20">
      <c r="A14" s="248"/>
      <c r="B14" s="16"/>
      <c r="C14" s="16"/>
      <c r="D14" s="21"/>
      <c r="E14" s="21"/>
      <c r="F14" s="21"/>
      <c r="G14" s="21"/>
      <c r="H14" s="21" t="s">
        <v>2544</v>
      </c>
      <c r="I14" s="21" t="s">
        <v>2212</v>
      </c>
      <c r="J14" s="200"/>
      <c r="K14" s="197"/>
      <c r="L14" s="21"/>
      <c r="M14" s="33" t="s">
        <v>2541</v>
      </c>
      <c r="N14" s="21"/>
      <c r="O14" s="21"/>
      <c r="P14" s="4" t="s">
        <v>2061</v>
      </c>
      <c r="Q14" s="5"/>
      <c r="R14" s="21" t="s">
        <v>2547</v>
      </c>
      <c r="S14" s="21"/>
      <c r="T14" s="200"/>
    </row>
    <row r="15" spans="1:20">
      <c r="A15" s="248"/>
      <c r="B15" s="16"/>
      <c r="C15" s="16"/>
      <c r="D15" s="21"/>
      <c r="E15" s="21"/>
      <c r="F15" s="21"/>
      <c r="G15" s="21"/>
      <c r="H15" s="21" t="s">
        <v>1085</v>
      </c>
      <c r="I15" s="21" t="s">
        <v>2213</v>
      </c>
      <c r="J15" s="200"/>
      <c r="K15" s="197"/>
      <c r="L15" s="21"/>
      <c r="M15" s="21" t="s">
        <v>2543</v>
      </c>
      <c r="N15" s="21"/>
      <c r="O15" s="21"/>
      <c r="P15" s="17" t="s">
        <v>2214</v>
      </c>
      <c r="Q15" s="19"/>
      <c r="R15" s="21" t="s">
        <v>2215</v>
      </c>
      <c r="S15" s="21"/>
      <c r="T15" s="200"/>
    </row>
    <row r="16" spans="1:20">
      <c r="A16" s="248"/>
      <c r="B16" s="16"/>
      <c r="C16" s="16"/>
      <c r="D16" s="21"/>
      <c r="E16" s="21"/>
      <c r="F16" s="21" t="s">
        <v>1090</v>
      </c>
      <c r="G16" s="21" t="s">
        <v>2216</v>
      </c>
      <c r="H16" s="21" t="s">
        <v>1091</v>
      </c>
      <c r="I16" s="21" t="s">
        <v>2545</v>
      </c>
      <c r="J16" s="200"/>
      <c r="K16" s="197"/>
      <c r="L16" s="21"/>
      <c r="M16" s="21" t="s">
        <v>2546</v>
      </c>
      <c r="N16" s="21"/>
      <c r="O16" s="21"/>
      <c r="P16" s="11"/>
      <c r="Q16" s="11"/>
      <c r="R16" s="21" t="s">
        <v>2217</v>
      </c>
      <c r="S16" s="21"/>
      <c r="T16" s="200"/>
    </row>
    <row r="17" spans="1:20">
      <c r="A17" s="248"/>
      <c r="B17" s="16"/>
      <c r="C17" s="21" t="s">
        <v>2218</v>
      </c>
      <c r="D17" s="21" t="s">
        <v>2219</v>
      </c>
      <c r="E17" s="21"/>
      <c r="F17" s="21" t="s">
        <v>1097</v>
      </c>
      <c r="G17" s="21" t="s">
        <v>1091</v>
      </c>
      <c r="H17" s="21" t="s">
        <v>1096</v>
      </c>
      <c r="I17" s="21" t="s">
        <v>2220</v>
      </c>
      <c r="J17" s="200"/>
      <c r="K17" s="197"/>
      <c r="L17" s="21"/>
      <c r="M17" s="21" t="s">
        <v>2221</v>
      </c>
      <c r="N17" s="21" t="s">
        <v>1586</v>
      </c>
      <c r="O17" s="21" t="s">
        <v>1099</v>
      </c>
      <c r="P17" s="21" t="s">
        <v>2219</v>
      </c>
      <c r="Q17" s="21"/>
      <c r="R17" s="21" t="s">
        <v>2222</v>
      </c>
      <c r="S17" s="21" t="s">
        <v>1099</v>
      </c>
      <c r="T17" s="200"/>
    </row>
    <row r="18" spans="1:20">
      <c r="A18" s="197" t="s">
        <v>328</v>
      </c>
      <c r="B18" s="21" t="s">
        <v>352</v>
      </c>
      <c r="C18" s="21" t="s">
        <v>1107</v>
      </c>
      <c r="D18" s="21" t="s">
        <v>2070</v>
      </c>
      <c r="E18" s="21" t="s">
        <v>2223</v>
      </c>
      <c r="F18" s="21" t="s">
        <v>2224</v>
      </c>
      <c r="G18" s="21" t="s">
        <v>1095</v>
      </c>
      <c r="H18" s="21" t="s">
        <v>2225</v>
      </c>
      <c r="I18" s="21" t="s">
        <v>2226</v>
      </c>
      <c r="J18" s="200" t="s">
        <v>328</v>
      </c>
      <c r="K18" s="197" t="s">
        <v>328</v>
      </c>
      <c r="L18" s="21" t="s">
        <v>352</v>
      </c>
      <c r="M18" s="21" t="s">
        <v>2227</v>
      </c>
      <c r="N18" s="21" t="s">
        <v>1107</v>
      </c>
      <c r="O18" s="21" t="s">
        <v>1103</v>
      </c>
      <c r="P18" s="21" t="s">
        <v>2070</v>
      </c>
      <c r="Q18" s="21" t="s">
        <v>2223</v>
      </c>
      <c r="R18" s="21" t="s">
        <v>2228</v>
      </c>
      <c r="S18" s="21" t="s">
        <v>2229</v>
      </c>
      <c r="T18" s="200" t="s">
        <v>328</v>
      </c>
    </row>
    <row r="19" spans="1:20">
      <c r="A19" s="197" t="s">
        <v>333</v>
      </c>
      <c r="B19" s="21" t="s">
        <v>355</v>
      </c>
      <c r="C19" s="21" t="s">
        <v>2230</v>
      </c>
      <c r="D19" s="21" t="s">
        <v>2231</v>
      </c>
      <c r="E19" s="21" t="s">
        <v>2232</v>
      </c>
      <c r="F19" s="21" t="s">
        <v>2233</v>
      </c>
      <c r="G19" s="21" t="s">
        <v>2234</v>
      </c>
      <c r="H19" s="21" t="s">
        <v>2235</v>
      </c>
      <c r="I19" s="21" t="s">
        <v>2227</v>
      </c>
      <c r="J19" s="200" t="s">
        <v>333</v>
      </c>
      <c r="K19" s="197" t="s">
        <v>333</v>
      </c>
      <c r="L19" s="21" t="s">
        <v>355</v>
      </c>
      <c r="M19" s="21" t="s">
        <v>1106</v>
      </c>
      <c r="N19" s="21" t="s">
        <v>1113</v>
      </c>
      <c r="O19" s="21" t="s">
        <v>1111</v>
      </c>
      <c r="P19" s="21" t="s">
        <v>2231</v>
      </c>
      <c r="Q19" s="21" t="s">
        <v>2232</v>
      </c>
      <c r="R19" s="21" t="s">
        <v>2236</v>
      </c>
      <c r="S19" s="21" t="s">
        <v>2232</v>
      </c>
      <c r="T19" s="200" t="s">
        <v>333</v>
      </c>
    </row>
    <row r="20" spans="1:20">
      <c r="A20" s="197"/>
      <c r="B20" s="21"/>
      <c r="C20" s="21"/>
      <c r="D20" s="21"/>
      <c r="E20" s="21"/>
      <c r="F20" s="21"/>
      <c r="G20" s="21"/>
      <c r="H20" s="21" t="s">
        <v>1112</v>
      </c>
      <c r="I20" s="21" t="s">
        <v>2234</v>
      </c>
      <c r="J20" s="200"/>
      <c r="K20" s="197"/>
      <c r="L20" s="21"/>
      <c r="M20" s="21" t="s">
        <v>2545</v>
      </c>
      <c r="N20" s="21"/>
      <c r="O20" s="21"/>
      <c r="P20" s="16"/>
      <c r="Q20" s="16"/>
      <c r="R20" s="21"/>
      <c r="S20" s="21"/>
      <c r="T20" s="200"/>
    </row>
    <row r="21" spans="1:20" ht="12" thickBot="1">
      <c r="A21" s="266"/>
      <c r="B21" s="22"/>
      <c r="C21" s="26" t="s">
        <v>338</v>
      </c>
      <c r="D21" s="26" t="s">
        <v>339</v>
      </c>
      <c r="E21" s="26" t="s">
        <v>340</v>
      </c>
      <c r="F21" s="26" t="s">
        <v>341</v>
      </c>
      <c r="G21" s="26" t="s">
        <v>342</v>
      </c>
      <c r="H21" s="26" t="s">
        <v>343</v>
      </c>
      <c r="I21" s="26" t="s">
        <v>201</v>
      </c>
      <c r="J21" s="192"/>
      <c r="K21" s="266"/>
      <c r="L21" s="22"/>
      <c r="M21" s="26" t="s">
        <v>202</v>
      </c>
      <c r="N21" s="26" t="s">
        <v>420</v>
      </c>
      <c r="O21" s="26" t="s">
        <v>421</v>
      </c>
      <c r="P21" s="26" t="s">
        <v>422</v>
      </c>
      <c r="Q21" s="26" t="s">
        <v>423</v>
      </c>
      <c r="R21" s="26" t="s">
        <v>47</v>
      </c>
      <c r="S21" s="26" t="s">
        <v>2237</v>
      </c>
      <c r="T21" s="267"/>
    </row>
    <row r="22" spans="1:20">
      <c r="A22" s="248"/>
      <c r="B22" s="16"/>
      <c r="C22" s="21" t="s">
        <v>1597</v>
      </c>
      <c r="D22" s="23"/>
      <c r="E22" s="24"/>
      <c r="F22" s="24"/>
      <c r="G22" s="24"/>
      <c r="H22" s="24"/>
      <c r="I22" s="25"/>
      <c r="J22" s="249"/>
      <c r="K22" s="248"/>
      <c r="L22" s="16"/>
      <c r="M22" s="23"/>
      <c r="N22" s="24"/>
      <c r="O22" s="24"/>
      <c r="P22" s="24"/>
      <c r="Q22" s="24"/>
      <c r="R22" s="24"/>
      <c r="S22" s="25"/>
      <c r="T22" s="249"/>
    </row>
    <row r="23" spans="1:20">
      <c r="A23" s="197">
        <v>36</v>
      </c>
      <c r="B23" s="16"/>
      <c r="C23" s="16" t="s">
        <v>2238</v>
      </c>
      <c r="D23" s="29"/>
      <c r="E23" s="1084"/>
      <c r="F23" s="1084"/>
      <c r="G23" s="1084"/>
      <c r="H23" s="1084"/>
      <c r="I23" s="1289"/>
      <c r="J23" s="200">
        <v>36</v>
      </c>
      <c r="K23" s="197">
        <v>36</v>
      </c>
      <c r="L23" s="16"/>
      <c r="M23" s="29"/>
      <c r="N23" s="16"/>
      <c r="O23" s="16"/>
      <c r="P23" s="16"/>
      <c r="Q23" s="16"/>
      <c r="R23" s="16"/>
      <c r="S23" s="30"/>
      <c r="T23" s="200">
        <v>36</v>
      </c>
    </row>
    <row r="24" spans="1:20">
      <c r="A24" s="266"/>
      <c r="B24" s="22"/>
      <c r="C24" s="22" t="s">
        <v>2239</v>
      </c>
      <c r="D24" s="1081"/>
      <c r="E24" s="1082"/>
      <c r="F24" s="1082"/>
      <c r="G24" s="1082"/>
      <c r="H24" s="1082"/>
      <c r="I24" s="1290"/>
      <c r="J24" s="192"/>
      <c r="K24" s="266"/>
      <c r="L24" s="22"/>
      <c r="M24" s="1081"/>
      <c r="N24" s="1082"/>
      <c r="O24" s="1082"/>
      <c r="P24" s="1082"/>
      <c r="Q24" s="1082"/>
      <c r="R24" s="1082"/>
      <c r="S24" s="28"/>
      <c r="T24" s="192"/>
    </row>
    <row r="25" spans="1:20">
      <c r="A25" s="248"/>
      <c r="B25" s="16"/>
      <c r="C25" s="16" t="s">
        <v>2240</v>
      </c>
      <c r="D25" s="1291"/>
      <c r="E25" s="1084"/>
      <c r="F25" s="1084"/>
      <c r="G25" s="1084"/>
      <c r="H25" s="1084"/>
      <c r="I25" s="1289"/>
      <c r="J25" s="249"/>
      <c r="K25" s="248"/>
      <c r="L25" s="16"/>
      <c r="M25" s="1291"/>
      <c r="N25" s="1084"/>
      <c r="O25" s="1084"/>
      <c r="P25" s="1084"/>
      <c r="Q25" s="1084"/>
      <c r="R25" s="1084"/>
      <c r="S25" s="30"/>
      <c r="T25" s="249"/>
    </row>
    <row r="26" spans="1:20">
      <c r="A26" s="197" t="s">
        <v>2241</v>
      </c>
      <c r="B26" s="16"/>
      <c r="C26" s="16" t="s">
        <v>2242</v>
      </c>
      <c r="D26" s="1291"/>
      <c r="E26" s="1084"/>
      <c r="F26" s="1084"/>
      <c r="G26" s="1084"/>
      <c r="H26" s="1084"/>
      <c r="I26" s="1289"/>
      <c r="J26" s="200" t="s">
        <v>2241</v>
      </c>
      <c r="K26" s="197" t="s">
        <v>2241</v>
      </c>
      <c r="L26" s="16"/>
      <c r="M26" s="1291"/>
      <c r="N26" s="1084"/>
      <c r="O26" s="1084"/>
      <c r="P26" s="1084"/>
      <c r="Q26" s="1084"/>
      <c r="R26" s="1084"/>
      <c r="S26" s="30"/>
      <c r="T26" s="200" t="s">
        <v>2241</v>
      </c>
    </row>
    <row r="27" spans="1:20">
      <c r="A27" s="266"/>
      <c r="B27" s="22"/>
      <c r="C27" s="22" t="s">
        <v>2243</v>
      </c>
      <c r="D27" s="1081"/>
      <c r="E27" s="1082"/>
      <c r="F27" s="1082"/>
      <c r="G27" s="1082"/>
      <c r="H27" s="1082"/>
      <c r="I27" s="1290"/>
      <c r="J27" s="192"/>
      <c r="K27" s="266"/>
      <c r="L27" s="22"/>
      <c r="M27" s="1081"/>
      <c r="N27" s="1082"/>
      <c r="O27" s="1082"/>
      <c r="P27" s="1082"/>
      <c r="Q27" s="1082"/>
      <c r="R27" s="1082"/>
      <c r="S27" s="28"/>
      <c r="T27" s="192"/>
    </row>
    <row r="28" spans="1:20">
      <c r="A28" s="248"/>
      <c r="B28" s="16"/>
      <c r="C28" s="16" t="s">
        <v>2244</v>
      </c>
      <c r="D28" s="1291"/>
      <c r="E28" s="1084"/>
      <c r="F28" s="1084"/>
      <c r="G28" s="1084"/>
      <c r="H28" s="1084"/>
      <c r="I28" s="1289"/>
      <c r="J28" s="249"/>
      <c r="K28" s="248"/>
      <c r="L28" s="16"/>
      <c r="M28" s="1291"/>
      <c r="N28" s="1084"/>
      <c r="O28" s="1084"/>
      <c r="P28" s="1084"/>
      <c r="Q28" s="1084"/>
      <c r="R28" s="1084"/>
      <c r="S28" s="30"/>
      <c r="T28" s="249"/>
    </row>
    <row r="29" spans="1:20">
      <c r="A29" s="198" t="s">
        <v>2245</v>
      </c>
      <c r="B29" s="22"/>
      <c r="C29" s="22" t="s">
        <v>2246</v>
      </c>
      <c r="D29" s="1081">
        <v>4256</v>
      </c>
      <c r="E29" s="1082"/>
      <c r="F29" s="1082"/>
      <c r="G29" s="1082"/>
      <c r="H29" s="1082"/>
      <c r="I29" s="1290">
        <v>282</v>
      </c>
      <c r="J29" s="267" t="s">
        <v>2245</v>
      </c>
      <c r="K29" s="198" t="s">
        <v>2245</v>
      </c>
      <c r="L29" s="22"/>
      <c r="M29" s="1081">
        <v>982</v>
      </c>
      <c r="N29" s="1082">
        <v>2321</v>
      </c>
      <c r="O29" s="1082">
        <v>1235</v>
      </c>
      <c r="P29" s="1082">
        <f>+N29+O29</f>
        <v>3556</v>
      </c>
      <c r="Q29" s="1082"/>
      <c r="R29" s="1082">
        <v>358938</v>
      </c>
      <c r="S29" s="28"/>
      <c r="T29" s="267" t="s">
        <v>2245</v>
      </c>
    </row>
    <row r="30" spans="1:20">
      <c r="A30" s="248"/>
      <c r="B30" s="16"/>
      <c r="C30" s="16" t="s">
        <v>2247</v>
      </c>
      <c r="D30" s="1291"/>
      <c r="E30" s="1084"/>
      <c r="F30" s="1084"/>
      <c r="G30" s="1084"/>
      <c r="H30" s="1084"/>
      <c r="I30" s="1289"/>
      <c r="J30" s="249"/>
      <c r="K30" s="248"/>
      <c r="L30" s="16"/>
      <c r="M30" s="1291"/>
      <c r="N30" s="1084"/>
      <c r="O30" s="1084"/>
      <c r="P30" s="1084"/>
      <c r="Q30" s="1084"/>
      <c r="R30" s="1084"/>
      <c r="S30" s="30"/>
      <c r="T30" s="249"/>
    </row>
    <row r="31" spans="1:20">
      <c r="A31" s="197" t="s">
        <v>2248</v>
      </c>
      <c r="B31" s="16"/>
      <c r="C31" s="16" t="s">
        <v>2249</v>
      </c>
      <c r="D31" s="1291"/>
      <c r="E31" s="1084"/>
      <c r="F31" s="1084"/>
      <c r="G31" s="1084"/>
      <c r="H31" s="1084"/>
      <c r="I31" s="1289"/>
      <c r="J31" s="200" t="s">
        <v>2248</v>
      </c>
      <c r="K31" s="197" t="s">
        <v>2248</v>
      </c>
      <c r="L31" s="16"/>
      <c r="M31" s="1291"/>
      <c r="N31" s="1084"/>
      <c r="O31" s="1084"/>
      <c r="P31" s="1084"/>
      <c r="Q31" s="1084"/>
      <c r="R31" s="1084"/>
      <c r="S31" s="30"/>
      <c r="T31" s="200" t="s">
        <v>2248</v>
      </c>
    </row>
    <row r="32" spans="1:20">
      <c r="A32" s="266"/>
      <c r="B32" s="22"/>
      <c r="C32" s="22" t="s">
        <v>2250</v>
      </c>
      <c r="D32" s="1081">
        <v>7705</v>
      </c>
      <c r="E32" s="1082"/>
      <c r="F32" s="1082"/>
      <c r="G32" s="1082"/>
      <c r="H32" s="1082"/>
      <c r="I32" s="1290">
        <v>796</v>
      </c>
      <c r="J32" s="192"/>
      <c r="K32" s="266"/>
      <c r="L32" s="22"/>
      <c r="M32" s="1081">
        <v>1290</v>
      </c>
      <c r="N32" s="1082">
        <v>2504</v>
      </c>
      <c r="O32" s="1082">
        <v>4707</v>
      </c>
      <c r="P32" s="1082">
        <f>+N32+O32</f>
        <v>7211</v>
      </c>
      <c r="Q32" s="1082"/>
      <c r="R32" s="1082">
        <v>852229</v>
      </c>
      <c r="S32" s="28"/>
      <c r="T32" s="192"/>
    </row>
    <row r="33" spans="1:20">
      <c r="A33" s="248"/>
      <c r="B33" s="16"/>
      <c r="C33" s="16" t="s">
        <v>2251</v>
      </c>
      <c r="D33" s="1291"/>
      <c r="E33" s="1084"/>
      <c r="F33" s="1084"/>
      <c r="G33" s="1084"/>
      <c r="H33" s="1084"/>
      <c r="I33" s="1289"/>
      <c r="J33" s="249"/>
      <c r="K33" s="248"/>
      <c r="L33" s="16"/>
      <c r="M33" s="1291"/>
      <c r="N33" s="1084"/>
      <c r="O33" s="1084"/>
      <c r="P33" s="1084"/>
      <c r="Q33" s="1084"/>
      <c r="R33" s="1084"/>
      <c r="S33" s="30"/>
      <c r="T33" s="249"/>
    </row>
    <row r="34" spans="1:20">
      <c r="A34" s="198" t="s">
        <v>2252</v>
      </c>
      <c r="B34" s="22"/>
      <c r="C34" s="22" t="s">
        <v>2253</v>
      </c>
      <c r="D34" s="1081">
        <v>4345</v>
      </c>
      <c r="E34" s="1082"/>
      <c r="F34" s="1082"/>
      <c r="G34" s="1082">
        <v>125</v>
      </c>
      <c r="H34" s="1082"/>
      <c r="I34" s="1290">
        <v>99</v>
      </c>
      <c r="J34" s="267" t="s">
        <v>2252</v>
      </c>
      <c r="K34" s="198" t="s">
        <v>2252</v>
      </c>
      <c r="L34" s="22"/>
      <c r="M34" s="1081">
        <v>501</v>
      </c>
      <c r="N34" s="1082">
        <v>2717</v>
      </c>
      <c r="O34" s="1082">
        <v>1351</v>
      </c>
      <c r="P34" s="1082">
        <f>+N34+O34</f>
        <v>4068</v>
      </c>
      <c r="Q34" s="1082"/>
      <c r="R34" s="1082">
        <v>446589</v>
      </c>
      <c r="S34" s="28"/>
      <c r="T34" s="267" t="s">
        <v>2252</v>
      </c>
    </row>
    <row r="35" spans="1:20">
      <c r="A35" s="248"/>
      <c r="B35" s="16"/>
      <c r="C35" s="16" t="s">
        <v>2254</v>
      </c>
      <c r="D35" s="1291"/>
      <c r="E35" s="1084"/>
      <c r="F35" s="1084"/>
      <c r="G35" s="1084"/>
      <c r="H35" s="1084"/>
      <c r="I35" s="1289"/>
      <c r="J35" s="249"/>
      <c r="K35" s="248"/>
      <c r="L35" s="16"/>
      <c r="M35" s="1291"/>
      <c r="N35" s="1084"/>
      <c r="O35" s="1084"/>
      <c r="P35" s="1084"/>
      <c r="Q35" s="1084"/>
      <c r="R35" s="1084"/>
      <c r="S35" s="30"/>
      <c r="T35" s="249"/>
    </row>
    <row r="36" spans="1:20">
      <c r="A36" s="198" t="s">
        <v>2255</v>
      </c>
      <c r="B36" s="22"/>
      <c r="C36" s="22" t="s">
        <v>2256</v>
      </c>
      <c r="D36" s="1081">
        <v>35432</v>
      </c>
      <c r="E36" s="1082"/>
      <c r="F36" s="1082"/>
      <c r="G36" s="1082">
        <v>650</v>
      </c>
      <c r="H36" s="1082"/>
      <c r="I36" s="1290">
        <v>2127</v>
      </c>
      <c r="J36" s="267" t="s">
        <v>2255</v>
      </c>
      <c r="K36" s="198" t="s">
        <v>2255</v>
      </c>
      <c r="L36" s="22"/>
      <c r="M36" s="1081">
        <v>2976</v>
      </c>
      <c r="N36" s="1082">
        <v>16512</v>
      </c>
      <c r="O36" s="1082">
        <v>18721</v>
      </c>
      <c r="P36" s="1082">
        <f>+N36+O36</f>
        <v>35233</v>
      </c>
      <c r="Q36" s="1082"/>
      <c r="R36" s="1082">
        <v>3887776</v>
      </c>
      <c r="S36" s="28"/>
      <c r="T36" s="267" t="s">
        <v>2255</v>
      </c>
    </row>
    <row r="37" spans="1:20">
      <c r="A37" s="248"/>
      <c r="B37" s="16"/>
      <c r="C37" s="16" t="s">
        <v>2257</v>
      </c>
      <c r="D37" s="1291"/>
      <c r="E37" s="1084"/>
      <c r="F37" s="1084"/>
      <c r="G37" s="1084"/>
      <c r="H37" s="1084"/>
      <c r="I37" s="1289"/>
      <c r="J37" s="249"/>
      <c r="K37" s="248"/>
      <c r="L37" s="16"/>
      <c r="M37" s="1291"/>
      <c r="N37" s="1084"/>
      <c r="O37" s="1084"/>
      <c r="P37" s="1084"/>
      <c r="Q37" s="1084"/>
      <c r="R37" s="1293"/>
      <c r="S37" s="30"/>
      <c r="T37" s="249"/>
    </row>
    <row r="38" spans="1:20">
      <c r="A38" s="198" t="s">
        <v>2258</v>
      </c>
      <c r="B38" s="22"/>
      <c r="C38" s="22" t="s">
        <v>2259</v>
      </c>
      <c r="D38" s="1081">
        <v>2535</v>
      </c>
      <c r="E38" s="1082"/>
      <c r="F38" s="1082"/>
      <c r="G38" s="1082"/>
      <c r="H38" s="1082"/>
      <c r="I38" s="1290"/>
      <c r="J38" s="267" t="s">
        <v>2258</v>
      </c>
      <c r="K38" s="198" t="s">
        <v>2258</v>
      </c>
      <c r="L38" s="22"/>
      <c r="M38" s="1081">
        <v>208</v>
      </c>
      <c r="N38" s="1082">
        <v>2120</v>
      </c>
      <c r="O38" s="1082">
        <v>207</v>
      </c>
      <c r="P38" s="1082">
        <f>+N38+O38</f>
        <v>2327</v>
      </c>
      <c r="Q38" s="1082"/>
      <c r="R38" s="1082">
        <v>242175</v>
      </c>
      <c r="S38" s="28"/>
      <c r="T38" s="267" t="s">
        <v>2258</v>
      </c>
    </row>
    <row r="39" spans="1:20">
      <c r="A39" s="248"/>
      <c r="B39" s="16"/>
      <c r="C39" s="16" t="s">
        <v>1217</v>
      </c>
      <c r="D39" s="1291"/>
      <c r="E39" s="1084"/>
      <c r="F39" s="1084"/>
      <c r="G39" s="1084"/>
      <c r="H39" s="1084"/>
      <c r="I39" s="1289"/>
      <c r="J39" s="249"/>
      <c r="K39" s="248"/>
      <c r="L39" s="16"/>
      <c r="M39" s="1291"/>
      <c r="N39" s="1084"/>
      <c r="O39" s="1084"/>
      <c r="P39" s="1084"/>
      <c r="Q39" s="1084"/>
      <c r="R39" s="1084"/>
      <c r="S39" s="30"/>
      <c r="T39" s="249"/>
    </row>
    <row r="40" spans="1:20">
      <c r="A40" s="198" t="s">
        <v>1218</v>
      </c>
      <c r="B40" s="22"/>
      <c r="C40" s="22" t="s">
        <v>1219</v>
      </c>
      <c r="D40" s="1081">
        <v>4361</v>
      </c>
      <c r="E40" s="1082"/>
      <c r="F40" s="1082"/>
      <c r="G40" s="1082"/>
      <c r="H40" s="1082"/>
      <c r="I40" s="1290">
        <v>361</v>
      </c>
      <c r="J40" s="267" t="s">
        <v>1218</v>
      </c>
      <c r="K40" s="198" t="s">
        <v>1218</v>
      </c>
      <c r="L40" s="22"/>
      <c r="M40" s="1081">
        <v>382</v>
      </c>
      <c r="N40" s="1082">
        <v>1876</v>
      </c>
      <c r="O40" s="1082">
        <v>2464</v>
      </c>
      <c r="P40" s="1082">
        <f>+N40+O40</f>
        <v>4340</v>
      </c>
      <c r="Q40" s="1082"/>
      <c r="R40" s="1082">
        <v>490472</v>
      </c>
      <c r="S40" s="28"/>
      <c r="T40" s="267" t="s">
        <v>1218</v>
      </c>
    </row>
    <row r="41" spans="1:20">
      <c r="A41" s="248"/>
      <c r="B41" s="16"/>
      <c r="C41" s="16" t="s">
        <v>1220</v>
      </c>
      <c r="D41" s="1291"/>
      <c r="E41" s="1084"/>
      <c r="F41" s="1084"/>
      <c r="G41" s="1084"/>
      <c r="H41" s="1084"/>
      <c r="I41" s="1289"/>
      <c r="J41" s="249"/>
      <c r="K41" s="248"/>
      <c r="L41" s="16"/>
      <c r="M41" s="1291"/>
      <c r="N41" s="1084"/>
      <c r="O41" s="1084"/>
      <c r="P41" s="1084"/>
      <c r="Q41" s="1084"/>
      <c r="R41" s="1084"/>
      <c r="S41" s="30"/>
      <c r="T41" s="249"/>
    </row>
    <row r="42" spans="1:20">
      <c r="A42" s="198" t="s">
        <v>1221</v>
      </c>
      <c r="B42" s="22"/>
      <c r="C42" s="22" t="s">
        <v>1222</v>
      </c>
      <c r="D42" s="1081">
        <v>951</v>
      </c>
      <c r="E42" s="1082"/>
      <c r="F42" s="1082"/>
      <c r="G42" s="1082"/>
      <c r="H42" s="1082"/>
      <c r="I42" s="1290"/>
      <c r="J42" s="267" t="s">
        <v>1221</v>
      </c>
      <c r="K42" s="198" t="s">
        <v>1221</v>
      </c>
      <c r="L42" s="22"/>
      <c r="M42" s="1081">
        <v>10</v>
      </c>
      <c r="N42" s="1082">
        <v>941</v>
      </c>
      <c r="O42" s="1082"/>
      <c r="P42" s="1082">
        <f>+N42+O42</f>
        <v>941</v>
      </c>
      <c r="Q42" s="1082"/>
      <c r="R42" s="1082">
        <v>84734</v>
      </c>
      <c r="S42" s="28"/>
      <c r="T42" s="267" t="s">
        <v>1221</v>
      </c>
    </row>
    <row r="43" spans="1:20">
      <c r="A43" s="248"/>
      <c r="B43" s="16"/>
      <c r="C43" s="16" t="s">
        <v>1223</v>
      </c>
      <c r="D43" s="1291"/>
      <c r="E43" s="1084"/>
      <c r="F43" s="1084"/>
      <c r="G43" s="1084"/>
      <c r="H43" s="1084"/>
      <c r="I43" s="1289"/>
      <c r="J43" s="249"/>
      <c r="K43" s="248"/>
      <c r="L43" s="16"/>
      <c r="M43" s="1291"/>
      <c r="N43" s="1084"/>
      <c r="O43" s="1084"/>
      <c r="P43" s="1084"/>
      <c r="Q43" s="1084"/>
      <c r="R43" s="1084"/>
      <c r="S43" s="30"/>
      <c r="T43" s="249"/>
    </row>
    <row r="44" spans="1:20">
      <c r="A44" s="198" t="s">
        <v>1224</v>
      </c>
      <c r="B44" s="22"/>
      <c r="C44" s="22" t="s">
        <v>1225</v>
      </c>
      <c r="D44" s="1081">
        <v>1282</v>
      </c>
      <c r="E44" s="1082"/>
      <c r="F44" s="1082"/>
      <c r="G44" s="1082"/>
      <c r="H44" s="1082"/>
      <c r="I44" s="1290"/>
      <c r="J44" s="267" t="s">
        <v>1224</v>
      </c>
      <c r="K44" s="198" t="s">
        <v>1224</v>
      </c>
      <c r="L44" s="22"/>
      <c r="M44" s="1081">
        <v>234</v>
      </c>
      <c r="N44" s="1082">
        <v>1048</v>
      </c>
      <c r="O44" s="1082"/>
      <c r="P44" s="1082">
        <f>+N44+O44</f>
        <v>1048</v>
      </c>
      <c r="Q44" s="1082"/>
      <c r="R44" s="1082">
        <v>90085</v>
      </c>
      <c r="S44" s="28"/>
      <c r="T44" s="267" t="s">
        <v>1224</v>
      </c>
    </row>
    <row r="45" spans="1:20">
      <c r="A45" s="248"/>
      <c r="B45" s="16"/>
      <c r="C45" s="16" t="s">
        <v>1226</v>
      </c>
      <c r="D45" s="1291"/>
      <c r="E45" s="1084"/>
      <c r="F45" s="1084"/>
      <c r="G45" s="1084"/>
      <c r="H45" s="1084"/>
      <c r="I45" s="1289"/>
      <c r="J45" s="249"/>
      <c r="K45" s="248"/>
      <c r="L45" s="16"/>
      <c r="M45" s="1291"/>
      <c r="N45" s="1084"/>
      <c r="O45" s="1084"/>
      <c r="P45" s="1084"/>
      <c r="Q45" s="1084"/>
      <c r="R45" s="1293"/>
      <c r="S45" s="30"/>
      <c r="T45" s="249"/>
    </row>
    <row r="46" spans="1:20">
      <c r="A46" s="198" t="s">
        <v>1227</v>
      </c>
      <c r="B46" s="22"/>
      <c r="C46" s="22" t="s">
        <v>1228</v>
      </c>
      <c r="D46" s="1081">
        <v>8019</v>
      </c>
      <c r="E46" s="1082"/>
      <c r="F46" s="1082"/>
      <c r="G46" s="1082">
        <v>150</v>
      </c>
      <c r="H46" s="1082"/>
      <c r="I46" s="1290">
        <v>889</v>
      </c>
      <c r="J46" s="267" t="s">
        <v>1227</v>
      </c>
      <c r="K46" s="198" t="s">
        <v>1227</v>
      </c>
      <c r="L46" s="22"/>
      <c r="M46" s="1081">
        <v>609</v>
      </c>
      <c r="N46" s="1082">
        <v>3525</v>
      </c>
      <c r="O46" s="1082">
        <v>4924</v>
      </c>
      <c r="P46" s="1082">
        <f>+N46+O46</f>
        <v>8449</v>
      </c>
      <c r="Q46" s="1082"/>
      <c r="R46" s="1082">
        <v>1888140</v>
      </c>
      <c r="S46" s="28"/>
      <c r="T46" s="267" t="s">
        <v>1227</v>
      </c>
    </row>
    <row r="47" spans="1:20">
      <c r="A47" s="248"/>
      <c r="B47" s="16"/>
      <c r="C47" s="16" t="s">
        <v>1229</v>
      </c>
      <c r="D47" s="1291"/>
      <c r="E47" s="1084"/>
      <c r="F47" s="1084"/>
      <c r="G47" s="1084"/>
      <c r="H47" s="1084"/>
      <c r="I47" s="1289"/>
      <c r="J47" s="249"/>
      <c r="K47" s="248"/>
      <c r="L47" s="16"/>
      <c r="M47" s="1291"/>
      <c r="N47" s="1084"/>
      <c r="O47" s="1084"/>
      <c r="P47" s="1084"/>
      <c r="Q47" s="1084"/>
      <c r="R47" s="1084"/>
      <c r="S47" s="30"/>
      <c r="T47" s="249"/>
    </row>
    <row r="48" spans="1:20">
      <c r="A48" s="198" t="s">
        <v>1230</v>
      </c>
      <c r="B48" s="22"/>
      <c r="C48" s="22" t="s">
        <v>1231</v>
      </c>
      <c r="D48" s="1081">
        <v>963</v>
      </c>
      <c r="E48" s="1082"/>
      <c r="F48" s="1082"/>
      <c r="G48" s="1082">
        <v>957</v>
      </c>
      <c r="H48" s="1082"/>
      <c r="I48" s="1290">
        <v>350</v>
      </c>
      <c r="J48" s="267" t="s">
        <v>1230</v>
      </c>
      <c r="K48" s="198" t="s">
        <v>1230</v>
      </c>
      <c r="L48" s="22"/>
      <c r="M48" s="1081">
        <v>18</v>
      </c>
      <c r="N48" s="1082">
        <v>563</v>
      </c>
      <c r="O48" s="1082">
        <v>1689</v>
      </c>
      <c r="P48" s="1082">
        <f>+N48+O48</f>
        <v>2252</v>
      </c>
      <c r="Q48" s="1082"/>
      <c r="R48" s="1082">
        <v>104179</v>
      </c>
      <c r="S48" s="28"/>
      <c r="T48" s="267" t="s">
        <v>1230</v>
      </c>
    </row>
    <row r="49" spans="1:20">
      <c r="A49" s="248"/>
      <c r="B49" s="16"/>
      <c r="C49" s="16" t="s">
        <v>1232</v>
      </c>
      <c r="D49" s="1291"/>
      <c r="E49" s="1084"/>
      <c r="F49" s="1084"/>
      <c r="G49" s="1084"/>
      <c r="H49" s="1084"/>
      <c r="I49" s="1289"/>
      <c r="J49" s="249"/>
      <c r="K49" s="248"/>
      <c r="L49" s="16"/>
      <c r="M49" s="1291"/>
      <c r="N49" s="1084"/>
      <c r="O49" s="1084"/>
      <c r="P49" s="1084"/>
      <c r="Q49" s="1084"/>
      <c r="R49" s="1084"/>
      <c r="S49" s="30"/>
      <c r="T49" s="249"/>
    </row>
    <row r="50" spans="1:20">
      <c r="A50" s="198" t="s">
        <v>1233</v>
      </c>
      <c r="B50" s="22"/>
      <c r="C50" s="22" t="s">
        <v>1234</v>
      </c>
      <c r="D50" s="1081">
        <v>24</v>
      </c>
      <c r="E50" s="1082"/>
      <c r="F50" s="1082"/>
      <c r="G50" s="1082"/>
      <c r="H50" s="1082"/>
      <c r="I50" s="1290"/>
      <c r="J50" s="267" t="s">
        <v>1233</v>
      </c>
      <c r="K50" s="198" t="s">
        <v>1233</v>
      </c>
      <c r="L50" s="22"/>
      <c r="M50" s="1081">
        <v>8</v>
      </c>
      <c r="N50" s="1082">
        <v>16</v>
      </c>
      <c r="O50" s="1082"/>
      <c r="P50" s="1082">
        <f>+N50+O50</f>
        <v>16</v>
      </c>
      <c r="Q50" s="1082"/>
      <c r="R50" s="1082">
        <v>1419</v>
      </c>
      <c r="S50" s="28"/>
      <c r="T50" s="267" t="s">
        <v>1233</v>
      </c>
    </row>
    <row r="51" spans="1:20">
      <c r="A51" s="248"/>
      <c r="B51" s="16"/>
      <c r="C51" s="16" t="s">
        <v>1235</v>
      </c>
      <c r="D51" s="1291"/>
      <c r="E51" s="1084"/>
      <c r="F51" s="1084"/>
      <c r="G51" s="1084"/>
      <c r="H51" s="1084"/>
      <c r="I51" s="1289"/>
      <c r="J51" s="249"/>
      <c r="K51" s="248"/>
      <c r="L51" s="16"/>
      <c r="M51" s="1291"/>
      <c r="N51" s="1084"/>
      <c r="O51" s="1084"/>
      <c r="P51" s="1084"/>
      <c r="Q51" s="1084"/>
      <c r="R51" s="1293"/>
      <c r="S51" s="30"/>
      <c r="T51" s="249"/>
    </row>
    <row r="52" spans="1:20">
      <c r="A52" s="197" t="s">
        <v>1236</v>
      </c>
      <c r="B52" s="16"/>
      <c r="C52" s="16" t="s">
        <v>2265</v>
      </c>
      <c r="D52" s="1291"/>
      <c r="E52" s="1084"/>
      <c r="F52" s="1084"/>
      <c r="G52" s="1084"/>
      <c r="H52" s="1084"/>
      <c r="I52" s="1289"/>
      <c r="J52" s="200" t="s">
        <v>1236</v>
      </c>
      <c r="K52" s="197" t="s">
        <v>1236</v>
      </c>
      <c r="L52" s="16"/>
      <c r="M52" s="1291"/>
      <c r="N52" s="1084"/>
      <c r="O52" s="1084"/>
      <c r="P52" s="1084"/>
      <c r="Q52" s="1084"/>
      <c r="R52" s="1293"/>
      <c r="S52" s="30"/>
      <c r="T52" s="200" t="s">
        <v>1236</v>
      </c>
    </row>
    <row r="53" spans="1:20">
      <c r="A53" s="266"/>
      <c r="B53" s="22"/>
      <c r="C53" s="22" t="s">
        <v>2266</v>
      </c>
      <c r="D53" s="1081">
        <v>2711</v>
      </c>
      <c r="E53" s="1082"/>
      <c r="F53" s="1082"/>
      <c r="G53" s="1082"/>
      <c r="H53" s="1082"/>
      <c r="I53" s="1290">
        <v>14</v>
      </c>
      <c r="J53" s="192"/>
      <c r="K53" s="266"/>
      <c r="L53" s="22"/>
      <c r="M53" s="1081">
        <v>192</v>
      </c>
      <c r="N53" s="1082">
        <v>1034</v>
      </c>
      <c r="O53" s="1082">
        <v>1499</v>
      </c>
      <c r="P53" s="1082">
        <f>+N53+O53</f>
        <v>2533</v>
      </c>
      <c r="Q53" s="1082"/>
      <c r="R53" s="1082">
        <v>269207</v>
      </c>
      <c r="S53" s="28"/>
      <c r="T53" s="192"/>
    </row>
    <row r="54" spans="1:20">
      <c r="A54" s="248"/>
      <c r="B54" s="16"/>
      <c r="C54" s="16" t="s">
        <v>2267</v>
      </c>
      <c r="D54" s="1291"/>
      <c r="E54" s="1084"/>
      <c r="F54" s="1084"/>
      <c r="G54" s="1084"/>
      <c r="H54" s="1084"/>
      <c r="I54" s="1289"/>
      <c r="J54" s="249"/>
      <c r="K54" s="248"/>
      <c r="L54" s="16"/>
      <c r="M54" s="1291"/>
      <c r="N54" s="1084"/>
      <c r="O54" s="1084"/>
      <c r="P54" s="1084"/>
      <c r="Q54" s="1084"/>
      <c r="R54" s="1084"/>
      <c r="S54" s="30"/>
      <c r="T54" s="249"/>
    </row>
    <row r="55" spans="1:20">
      <c r="A55" s="197" t="s">
        <v>2268</v>
      </c>
      <c r="B55" s="16"/>
      <c r="C55" s="16" t="s">
        <v>2269</v>
      </c>
      <c r="D55" s="1291"/>
      <c r="E55" s="1084"/>
      <c r="F55" s="1084"/>
      <c r="G55" s="1084"/>
      <c r="H55" s="1084"/>
      <c r="I55" s="1289"/>
      <c r="J55" s="200" t="s">
        <v>2268</v>
      </c>
      <c r="K55" s="197" t="s">
        <v>2268</v>
      </c>
      <c r="L55" s="16"/>
      <c r="M55" s="1291"/>
      <c r="N55" s="1084"/>
      <c r="O55" s="1084"/>
      <c r="P55" s="1084"/>
      <c r="Q55" s="1084"/>
      <c r="R55" s="1084"/>
      <c r="S55" s="30"/>
      <c r="T55" s="200" t="s">
        <v>2268</v>
      </c>
    </row>
    <row r="56" spans="1:20">
      <c r="A56" s="266"/>
      <c r="B56" s="22"/>
      <c r="C56" s="22" t="s">
        <v>2270</v>
      </c>
      <c r="D56" s="1081">
        <v>1</v>
      </c>
      <c r="E56" s="1082"/>
      <c r="F56" s="1082"/>
      <c r="G56" s="1082"/>
      <c r="H56" s="1082"/>
      <c r="I56" s="1290"/>
      <c r="J56" s="192"/>
      <c r="K56" s="266"/>
      <c r="L56" s="22"/>
      <c r="M56" s="1081">
        <v>1</v>
      </c>
      <c r="N56" s="1082"/>
      <c r="O56" s="1082"/>
      <c r="P56" s="1082"/>
      <c r="Q56" s="1082"/>
      <c r="R56" s="1082"/>
      <c r="S56" s="28"/>
      <c r="T56" s="192"/>
    </row>
    <row r="57" spans="1:20">
      <c r="A57" s="248"/>
      <c r="B57" s="16"/>
      <c r="C57" s="16" t="s">
        <v>2271</v>
      </c>
      <c r="D57" s="1291"/>
      <c r="E57" s="1084"/>
      <c r="F57" s="1084"/>
      <c r="G57" s="1084"/>
      <c r="H57" s="1084"/>
      <c r="I57" s="1289"/>
      <c r="J57" s="249"/>
      <c r="K57" s="248"/>
      <c r="L57" s="16"/>
      <c r="M57" s="1291"/>
      <c r="N57" s="1084"/>
      <c r="O57" s="1084"/>
      <c r="P57" s="1084"/>
      <c r="Q57" s="1084"/>
      <c r="R57" s="1293"/>
      <c r="S57" s="30"/>
      <c r="T57" s="249"/>
    </row>
    <row r="58" spans="1:20">
      <c r="A58" s="198" t="s">
        <v>2272</v>
      </c>
      <c r="B58" s="22"/>
      <c r="C58" s="22" t="s">
        <v>2273</v>
      </c>
      <c r="D58" s="1081">
        <v>4</v>
      </c>
      <c r="E58" s="1082"/>
      <c r="F58" s="1082"/>
      <c r="G58" s="1082"/>
      <c r="H58" s="1082"/>
      <c r="I58" s="1290">
        <v>159</v>
      </c>
      <c r="J58" s="267" t="s">
        <v>2272</v>
      </c>
      <c r="K58" s="198" t="s">
        <v>2272</v>
      </c>
      <c r="L58" s="22"/>
      <c r="M58" s="1081">
        <v>6</v>
      </c>
      <c r="N58" s="1082">
        <v>101</v>
      </c>
      <c r="O58" s="1082">
        <v>56</v>
      </c>
      <c r="P58" s="1082">
        <f>+N58+O58</f>
        <v>157</v>
      </c>
      <c r="Q58" s="1082"/>
      <c r="R58" s="1082">
        <v>16055</v>
      </c>
      <c r="S58" s="28"/>
      <c r="T58" s="267" t="s">
        <v>2272</v>
      </c>
    </row>
    <row r="59" spans="1:20">
      <c r="A59" s="248"/>
      <c r="B59" s="16"/>
      <c r="C59" s="16" t="s">
        <v>2274</v>
      </c>
      <c r="D59" s="1291"/>
      <c r="E59" s="1084"/>
      <c r="F59" s="1084"/>
      <c r="G59" s="1084"/>
      <c r="H59" s="1084"/>
      <c r="I59" s="1289"/>
      <c r="J59" s="249"/>
      <c r="K59" s="248"/>
      <c r="L59" s="16"/>
      <c r="M59" s="1291"/>
      <c r="N59" s="1084"/>
      <c r="O59" s="1084"/>
      <c r="P59" s="1084"/>
      <c r="Q59" s="1084"/>
      <c r="R59" s="1293"/>
      <c r="S59" s="30"/>
      <c r="T59" s="249"/>
    </row>
    <row r="60" spans="1:20">
      <c r="A60" s="198" t="s">
        <v>2275</v>
      </c>
      <c r="B60" s="22"/>
      <c r="C60" s="22" t="s">
        <v>2276</v>
      </c>
      <c r="D60" s="1081">
        <v>13</v>
      </c>
      <c r="E60" s="1082"/>
      <c r="F60" s="1082"/>
      <c r="G60" s="1082"/>
      <c r="H60" s="1082"/>
      <c r="I60" s="1290"/>
      <c r="J60" s="267" t="s">
        <v>2275</v>
      </c>
      <c r="K60" s="198" t="s">
        <v>2275</v>
      </c>
      <c r="L60" s="22"/>
      <c r="M60" s="1081">
        <v>4</v>
      </c>
      <c r="N60" s="1082">
        <v>9</v>
      </c>
      <c r="O60" s="1082"/>
      <c r="P60" s="1082">
        <f>+N60+O60</f>
        <v>9</v>
      </c>
      <c r="Q60" s="1082"/>
      <c r="R60" s="1082">
        <v>760</v>
      </c>
      <c r="S60" s="28"/>
      <c r="T60" s="267" t="s">
        <v>2275</v>
      </c>
    </row>
    <row r="61" spans="1:20">
      <c r="A61" s="198">
        <v>53</v>
      </c>
      <c r="B61" s="22"/>
      <c r="C61" s="22" t="s">
        <v>2277</v>
      </c>
      <c r="D61" s="1081">
        <f>SUM(D22:D60)</f>
        <v>72602</v>
      </c>
      <c r="E61" s="1082"/>
      <c r="F61" s="1082"/>
      <c r="G61" s="1082">
        <f>SUM(G23:G60)</f>
        <v>1882</v>
      </c>
      <c r="H61" s="1082"/>
      <c r="I61" s="1290">
        <f>SUM(I22:I60)</f>
        <v>5077</v>
      </c>
      <c r="J61" s="267">
        <v>53</v>
      </c>
      <c r="K61" s="198">
        <v>53</v>
      </c>
      <c r="L61" s="22"/>
      <c r="M61" s="1081">
        <f t="shared" ref="M61:P61" si="0">SUM(M22:M60)</f>
        <v>7421</v>
      </c>
      <c r="N61" s="1082">
        <f t="shared" si="0"/>
        <v>35287</v>
      </c>
      <c r="O61" s="1082">
        <f t="shared" si="0"/>
        <v>36853</v>
      </c>
      <c r="P61" s="1082">
        <f t="shared" si="0"/>
        <v>72140</v>
      </c>
      <c r="Q61" s="1082"/>
      <c r="R61" s="1082">
        <f>SUM(R22:R60)</f>
        <v>8732758</v>
      </c>
      <c r="S61" s="28"/>
      <c r="T61" s="267">
        <v>53</v>
      </c>
    </row>
    <row r="62" spans="1:20">
      <c r="A62" s="198">
        <v>54</v>
      </c>
      <c r="B62" s="22"/>
      <c r="C62" s="22" t="s">
        <v>2278</v>
      </c>
      <c r="D62" s="1275" t="s">
        <v>717</v>
      </c>
      <c r="E62" s="1082">
        <v>190</v>
      </c>
      <c r="F62" s="1082"/>
      <c r="G62" s="1082"/>
      <c r="H62" s="1082"/>
      <c r="I62" s="1290"/>
      <c r="J62" s="267">
        <v>54</v>
      </c>
      <c r="K62" s="198">
        <v>54</v>
      </c>
      <c r="L62" s="22"/>
      <c r="M62" s="1081">
        <v>25</v>
      </c>
      <c r="N62" s="1082">
        <v>165</v>
      </c>
      <c r="O62" s="1082"/>
      <c r="P62" s="1083"/>
      <c r="Q62" s="1082">
        <v>165</v>
      </c>
      <c r="R62" s="1083" t="s">
        <v>717</v>
      </c>
      <c r="S62" s="28"/>
      <c r="T62" s="267">
        <v>54</v>
      </c>
    </row>
    <row r="63" spans="1:20" ht="12" thickBot="1">
      <c r="A63" s="198">
        <v>55</v>
      </c>
      <c r="B63" s="22"/>
      <c r="C63" s="22" t="s">
        <v>2279</v>
      </c>
      <c r="D63" s="1085">
        <f>SUM(D61:D62)</f>
        <v>72602</v>
      </c>
      <c r="E63" s="1086">
        <f>SUM(E61:E62)</f>
        <v>190</v>
      </c>
      <c r="F63" s="1086"/>
      <c r="G63" s="1086">
        <f t="shared" ref="G63" si="1">SUM(G61:G62)</f>
        <v>1882</v>
      </c>
      <c r="H63" s="1086"/>
      <c r="I63" s="1292">
        <f>SUM(I61:I62)</f>
        <v>5077</v>
      </c>
      <c r="J63" s="267">
        <v>55</v>
      </c>
      <c r="K63" s="198">
        <v>55</v>
      </c>
      <c r="L63" s="22"/>
      <c r="M63" s="1085">
        <f t="shared" ref="M63:R63" si="2">SUM(M61:M62)</f>
        <v>7446</v>
      </c>
      <c r="N63" s="1086">
        <f t="shared" si="2"/>
        <v>35452</v>
      </c>
      <c r="O63" s="1086">
        <f t="shared" si="2"/>
        <v>36853</v>
      </c>
      <c r="P63" s="1086">
        <f t="shared" si="2"/>
        <v>72140</v>
      </c>
      <c r="Q63" s="1086">
        <f t="shared" si="2"/>
        <v>165</v>
      </c>
      <c r="R63" s="1086">
        <f t="shared" si="2"/>
        <v>8732758</v>
      </c>
      <c r="S63" s="32"/>
      <c r="T63" s="267">
        <v>55</v>
      </c>
    </row>
    <row r="64" spans="1:20">
      <c r="A64" s="2839"/>
      <c r="B64" s="95"/>
      <c r="C64" s="95"/>
      <c r="D64" s="95"/>
      <c r="E64" s="95"/>
      <c r="F64" s="95"/>
      <c r="G64" s="95"/>
      <c r="H64" s="95"/>
      <c r="I64" s="95"/>
      <c r="J64" s="279"/>
      <c r="K64" s="2839"/>
      <c r="L64" s="95"/>
      <c r="M64" s="95"/>
      <c r="N64" s="95"/>
      <c r="O64" s="95"/>
      <c r="P64" s="95"/>
      <c r="Q64" s="95"/>
      <c r="R64" s="95"/>
      <c r="S64" s="95"/>
      <c r="T64" s="279"/>
    </row>
    <row r="65" spans="1:20" ht="10.5" customHeight="1">
      <c r="A65" s="120"/>
      <c r="B65" s="109"/>
      <c r="C65" s="109"/>
      <c r="D65" s="109"/>
      <c r="E65" s="109"/>
      <c r="F65" s="109"/>
      <c r="G65" s="109"/>
      <c r="H65" s="109"/>
      <c r="I65" s="109"/>
      <c r="J65" s="187" t="s">
        <v>1409</v>
      </c>
      <c r="K65" s="183" t="s">
        <v>1409</v>
      </c>
      <c r="L65" s="109"/>
      <c r="M65" s="109"/>
      <c r="N65" s="109"/>
      <c r="O65" s="109"/>
      <c r="P65" s="109"/>
      <c r="Q65" s="109"/>
      <c r="R65" s="109"/>
      <c r="S65" s="109"/>
      <c r="T65" s="121"/>
    </row>
    <row r="66" spans="1:20">
      <c r="A66" s="174">
        <v>70</v>
      </c>
      <c r="B66" s="176"/>
      <c r="C66" s="176"/>
      <c r="D66" s="176"/>
      <c r="E66" s="176"/>
      <c r="F66" s="176"/>
      <c r="G66" s="176"/>
      <c r="H66" s="186"/>
      <c r="I66" s="176"/>
      <c r="J66" s="188" t="s">
        <v>3253</v>
      </c>
      <c r="K66" s="229" t="s">
        <v>3253</v>
      </c>
      <c r="L66" s="176"/>
      <c r="M66" s="176"/>
      <c r="N66" s="186"/>
      <c r="O66" s="176"/>
      <c r="P66" s="176"/>
      <c r="Q66" s="176"/>
      <c r="R66" s="176"/>
      <c r="S66" s="176"/>
      <c r="T66" s="237">
        <v>71</v>
      </c>
    </row>
    <row r="67" spans="1:20">
      <c r="A67" s="177" t="s">
        <v>1201</v>
      </c>
      <c r="B67" s="50"/>
      <c r="C67" s="50"/>
      <c r="D67" s="50"/>
      <c r="E67" s="50"/>
      <c r="F67" s="50"/>
      <c r="G67" s="50"/>
      <c r="H67" s="50"/>
      <c r="I67" s="50"/>
      <c r="J67" s="269"/>
      <c r="K67" s="177" t="s">
        <v>2280</v>
      </c>
      <c r="L67" s="50"/>
      <c r="M67" s="50"/>
      <c r="N67" s="50"/>
      <c r="O67" s="50"/>
      <c r="P67" s="50"/>
      <c r="Q67" s="50"/>
      <c r="R67" s="50"/>
      <c r="S67" s="50"/>
      <c r="T67" s="269"/>
    </row>
    <row r="68" spans="1:20">
      <c r="A68" s="87"/>
      <c r="B68" s="3"/>
      <c r="C68" s="3"/>
      <c r="D68" s="3"/>
      <c r="E68" s="3"/>
      <c r="F68" s="3"/>
      <c r="G68" s="3"/>
      <c r="H68" s="3"/>
      <c r="I68" s="3"/>
      <c r="J68" s="119"/>
      <c r="K68" s="87"/>
      <c r="L68" s="3"/>
      <c r="M68" s="3"/>
      <c r="N68" s="3"/>
      <c r="O68" s="3"/>
      <c r="P68" s="3"/>
      <c r="Q68" s="3"/>
      <c r="R68" s="3"/>
      <c r="S68" s="3"/>
      <c r="T68" s="119"/>
    </row>
    <row r="69" spans="1:20">
      <c r="A69" s="286" t="s">
        <v>2536</v>
      </c>
      <c r="B69" s="79"/>
      <c r="C69" s="79"/>
      <c r="D69" s="79"/>
      <c r="E69" s="79"/>
      <c r="F69" s="79"/>
      <c r="G69" s="79"/>
      <c r="H69" s="79"/>
      <c r="I69" s="79"/>
      <c r="J69" s="287"/>
      <c r="K69" s="286" t="s">
        <v>2536</v>
      </c>
      <c r="L69" s="79"/>
      <c r="M69" s="79"/>
      <c r="N69" s="79"/>
      <c r="O69" s="79"/>
      <c r="P69" s="79"/>
      <c r="Q69" s="79"/>
      <c r="R69" s="79"/>
      <c r="S69" s="79"/>
      <c r="T69" s="287"/>
    </row>
    <row r="70" spans="1:20">
      <c r="A70" s="248"/>
      <c r="B70" s="16"/>
      <c r="C70" s="16"/>
      <c r="D70" s="12" t="s">
        <v>2204</v>
      </c>
      <c r="E70" s="14"/>
      <c r="F70" s="82" t="s">
        <v>2205</v>
      </c>
      <c r="G70" s="79"/>
      <c r="H70" s="79"/>
      <c r="I70" s="79"/>
      <c r="J70" s="282"/>
      <c r="K70" s="248"/>
      <c r="L70" s="16"/>
      <c r="M70" s="33" t="s">
        <v>2206</v>
      </c>
      <c r="N70" s="82" t="s">
        <v>2207</v>
      </c>
      <c r="O70" s="79"/>
      <c r="P70" s="79"/>
      <c r="Q70" s="79"/>
      <c r="R70" s="79"/>
      <c r="S70" s="79"/>
      <c r="T70" s="279"/>
    </row>
    <row r="71" spans="1:20">
      <c r="A71" s="248"/>
      <c r="B71" s="16"/>
      <c r="C71" s="16"/>
      <c r="D71" s="17" t="s">
        <v>2208</v>
      </c>
      <c r="E71" s="19"/>
      <c r="F71" s="82" t="s">
        <v>2209</v>
      </c>
      <c r="G71" s="79"/>
      <c r="H71" s="79"/>
      <c r="I71" s="79"/>
      <c r="J71" s="249"/>
      <c r="K71" s="248"/>
      <c r="L71" s="16"/>
      <c r="M71" s="26" t="s">
        <v>2210</v>
      </c>
      <c r="N71" s="11"/>
      <c r="O71" s="11"/>
      <c r="P71" s="12" t="s">
        <v>2211</v>
      </c>
      <c r="Q71" s="14"/>
      <c r="R71" s="11"/>
      <c r="S71" s="11"/>
      <c r="T71" s="282"/>
    </row>
    <row r="72" spans="1:20">
      <c r="A72" s="248"/>
      <c r="B72" s="16"/>
      <c r="C72" s="16"/>
      <c r="D72" s="21"/>
      <c r="E72" s="21"/>
      <c r="F72" s="21"/>
      <c r="G72" s="21"/>
      <c r="H72" s="21" t="s">
        <v>2544</v>
      </c>
      <c r="I72" s="21" t="s">
        <v>2212</v>
      </c>
      <c r="J72" s="200"/>
      <c r="K72" s="197"/>
      <c r="L72" s="21"/>
      <c r="M72" s="33" t="s">
        <v>2541</v>
      </c>
      <c r="N72" s="21"/>
      <c r="O72" s="21"/>
      <c r="P72" s="4" t="s">
        <v>2061</v>
      </c>
      <c r="Q72" s="5"/>
      <c r="R72" s="21" t="s">
        <v>2547</v>
      </c>
      <c r="S72" s="21"/>
      <c r="T72" s="200"/>
    </row>
    <row r="73" spans="1:20">
      <c r="A73" s="248"/>
      <c r="B73" s="16"/>
      <c r="C73" s="16"/>
      <c r="D73" s="21"/>
      <c r="E73" s="21"/>
      <c r="F73" s="21"/>
      <c r="G73" s="21"/>
      <c r="H73" s="21" t="s">
        <v>1085</v>
      </c>
      <c r="I73" s="21" t="s">
        <v>2213</v>
      </c>
      <c r="J73" s="200"/>
      <c r="K73" s="197"/>
      <c r="L73" s="21"/>
      <c r="M73" s="21" t="s">
        <v>2543</v>
      </c>
      <c r="N73" s="21"/>
      <c r="O73" s="21"/>
      <c r="P73" s="17" t="s">
        <v>2214</v>
      </c>
      <c r="Q73" s="19"/>
      <c r="R73" s="21" t="s">
        <v>2215</v>
      </c>
      <c r="S73" s="21"/>
      <c r="T73" s="200"/>
    </row>
    <row r="74" spans="1:20">
      <c r="A74" s="248"/>
      <c r="B74" s="16"/>
      <c r="C74" s="16"/>
      <c r="D74" s="21"/>
      <c r="E74" s="21"/>
      <c r="F74" s="21" t="s">
        <v>1090</v>
      </c>
      <c r="G74" s="21"/>
      <c r="H74" s="21" t="s">
        <v>1091</v>
      </c>
      <c r="I74" s="21" t="s">
        <v>2545</v>
      </c>
      <c r="J74" s="200"/>
      <c r="K74" s="197"/>
      <c r="L74" s="21"/>
      <c r="M74" s="21" t="s">
        <v>2546</v>
      </c>
      <c r="N74" s="21"/>
      <c r="O74" s="21"/>
      <c r="P74" s="21"/>
      <c r="Q74" s="11"/>
      <c r="R74" s="21" t="s">
        <v>2217</v>
      </c>
      <c r="S74" s="21"/>
      <c r="T74" s="200"/>
    </row>
    <row r="75" spans="1:20">
      <c r="A75" s="248"/>
      <c r="B75" s="16"/>
      <c r="C75" s="21" t="s">
        <v>2218</v>
      </c>
      <c r="D75" s="21"/>
      <c r="E75" s="21"/>
      <c r="F75" s="21" t="s">
        <v>1097</v>
      </c>
      <c r="G75" s="21" t="s">
        <v>1090</v>
      </c>
      <c r="H75" s="21" t="s">
        <v>1096</v>
      </c>
      <c r="I75" s="21" t="s">
        <v>2220</v>
      </c>
      <c r="J75" s="200"/>
      <c r="K75" s="197"/>
      <c r="L75" s="21"/>
      <c r="M75" s="21" t="s">
        <v>2221</v>
      </c>
      <c r="N75" s="21" t="s">
        <v>1586</v>
      </c>
      <c r="O75" s="21" t="s">
        <v>1099</v>
      </c>
      <c r="P75" s="21"/>
      <c r="Q75" s="21"/>
      <c r="R75" s="21" t="s">
        <v>2222</v>
      </c>
      <c r="S75" s="21" t="s">
        <v>1099</v>
      </c>
      <c r="T75" s="200"/>
    </row>
    <row r="76" spans="1:20">
      <c r="A76" s="197" t="s">
        <v>328</v>
      </c>
      <c r="B76" s="21" t="s">
        <v>352</v>
      </c>
      <c r="C76" s="21" t="s">
        <v>1107</v>
      </c>
      <c r="D76" s="21" t="s">
        <v>2281</v>
      </c>
      <c r="E76" s="21" t="s">
        <v>2223</v>
      </c>
      <c r="F76" s="21" t="s">
        <v>2224</v>
      </c>
      <c r="G76" s="21" t="s">
        <v>1095</v>
      </c>
      <c r="H76" s="21" t="s">
        <v>2225</v>
      </c>
      <c r="I76" s="21" t="s">
        <v>2226</v>
      </c>
      <c r="J76" s="200" t="s">
        <v>328</v>
      </c>
      <c r="K76" s="197" t="s">
        <v>328</v>
      </c>
      <c r="L76" s="21" t="s">
        <v>352</v>
      </c>
      <c r="M76" s="21" t="s">
        <v>2227</v>
      </c>
      <c r="N76" s="21" t="s">
        <v>1107</v>
      </c>
      <c r="O76" s="21" t="s">
        <v>1103</v>
      </c>
      <c r="P76" s="21" t="s">
        <v>2281</v>
      </c>
      <c r="Q76" s="21" t="s">
        <v>2223</v>
      </c>
      <c r="R76" s="21" t="s">
        <v>2228</v>
      </c>
      <c r="S76" s="21" t="s">
        <v>2229</v>
      </c>
      <c r="T76" s="200" t="s">
        <v>328</v>
      </c>
    </row>
    <row r="77" spans="1:20">
      <c r="A77" s="197" t="s">
        <v>333</v>
      </c>
      <c r="B77" s="21" t="s">
        <v>355</v>
      </c>
      <c r="C77" s="21" t="s">
        <v>2230</v>
      </c>
      <c r="D77" s="21" t="s">
        <v>2282</v>
      </c>
      <c r="E77" s="21" t="s">
        <v>2232</v>
      </c>
      <c r="F77" s="21" t="s">
        <v>2233</v>
      </c>
      <c r="G77" s="21" t="s">
        <v>2234</v>
      </c>
      <c r="H77" s="21" t="s">
        <v>2235</v>
      </c>
      <c r="I77" s="21" t="s">
        <v>2227</v>
      </c>
      <c r="J77" s="200" t="s">
        <v>333</v>
      </c>
      <c r="K77" s="197" t="s">
        <v>333</v>
      </c>
      <c r="L77" s="21" t="s">
        <v>355</v>
      </c>
      <c r="M77" s="21" t="s">
        <v>1106</v>
      </c>
      <c r="N77" s="21" t="s">
        <v>1113</v>
      </c>
      <c r="O77" s="21" t="s">
        <v>1111</v>
      </c>
      <c r="P77" s="21" t="s">
        <v>2282</v>
      </c>
      <c r="Q77" s="21" t="s">
        <v>2232</v>
      </c>
      <c r="R77" s="21" t="s">
        <v>2236</v>
      </c>
      <c r="S77" s="21" t="s">
        <v>2232</v>
      </c>
      <c r="T77" s="200" t="s">
        <v>333</v>
      </c>
    </row>
    <row r="78" spans="1:20">
      <c r="A78" s="197"/>
      <c r="B78" s="21"/>
      <c r="C78" s="21"/>
      <c r="D78" s="21"/>
      <c r="E78" s="21"/>
      <c r="F78" s="21"/>
      <c r="G78" s="21"/>
      <c r="H78" s="21" t="s">
        <v>1112</v>
      </c>
      <c r="I78" s="21" t="s">
        <v>2234</v>
      </c>
      <c r="J78" s="200"/>
      <c r="K78" s="197"/>
      <c r="L78" s="21"/>
      <c r="M78" s="21" t="s">
        <v>2545</v>
      </c>
      <c r="N78" s="21"/>
      <c r="O78" s="21"/>
      <c r="P78" s="21"/>
      <c r="Q78" s="16"/>
      <c r="R78" s="21"/>
      <c r="S78" s="21"/>
      <c r="T78" s="200"/>
    </row>
    <row r="79" spans="1:20" ht="12" thickBot="1">
      <c r="A79" s="266"/>
      <c r="B79" s="22"/>
      <c r="C79" s="26" t="s">
        <v>338</v>
      </c>
      <c r="D79" s="26" t="s">
        <v>339</v>
      </c>
      <c r="E79" s="26" t="s">
        <v>340</v>
      </c>
      <c r="F79" s="26" t="s">
        <v>341</v>
      </c>
      <c r="G79" s="26" t="s">
        <v>342</v>
      </c>
      <c r="H79" s="26" t="s">
        <v>343</v>
      </c>
      <c r="I79" s="26" t="s">
        <v>201</v>
      </c>
      <c r="J79" s="192"/>
      <c r="K79" s="266"/>
      <c r="L79" s="22"/>
      <c r="M79" s="26" t="s">
        <v>202</v>
      </c>
      <c r="N79" s="26" t="s">
        <v>420</v>
      </c>
      <c r="O79" s="26" t="s">
        <v>421</v>
      </c>
      <c r="P79" s="26" t="s">
        <v>422</v>
      </c>
      <c r="Q79" s="26" t="s">
        <v>423</v>
      </c>
      <c r="R79" s="26" t="s">
        <v>47</v>
      </c>
      <c r="S79" s="26" t="s">
        <v>2237</v>
      </c>
      <c r="T79" s="267"/>
    </row>
    <row r="80" spans="1:20">
      <c r="A80" s="248"/>
      <c r="B80" s="16"/>
      <c r="C80" s="21" t="s">
        <v>2283</v>
      </c>
      <c r="D80" s="23"/>
      <c r="E80" s="24"/>
      <c r="F80" s="24"/>
      <c r="G80" s="24"/>
      <c r="H80" s="24"/>
      <c r="I80" s="25"/>
      <c r="J80" s="249"/>
      <c r="K80" s="248"/>
      <c r="L80" s="16"/>
      <c r="M80" s="23"/>
      <c r="N80" s="24"/>
      <c r="O80" s="24"/>
      <c r="P80" s="24"/>
      <c r="Q80" s="24"/>
      <c r="R80" s="24"/>
      <c r="S80" s="25"/>
      <c r="T80" s="249"/>
    </row>
    <row r="81" spans="1:20">
      <c r="A81" s="197"/>
      <c r="B81" s="16"/>
      <c r="C81" s="16" t="s">
        <v>2284</v>
      </c>
      <c r="D81" s="29"/>
      <c r="E81" s="16"/>
      <c r="F81" s="16"/>
      <c r="G81" s="16"/>
      <c r="H81" s="16"/>
      <c r="I81" s="30"/>
      <c r="J81" s="200"/>
      <c r="K81" s="197"/>
      <c r="L81" s="16"/>
      <c r="M81" s="29"/>
      <c r="N81" s="16"/>
      <c r="O81" s="16"/>
      <c r="P81" s="16"/>
      <c r="Q81" s="16"/>
      <c r="R81" s="16"/>
      <c r="S81" s="30"/>
      <c r="T81" s="200"/>
    </row>
    <row r="82" spans="1:20">
      <c r="A82" s="198">
        <v>56</v>
      </c>
      <c r="B82" s="22"/>
      <c r="C82" s="22" t="s">
        <v>2285</v>
      </c>
      <c r="D82" s="88"/>
      <c r="E82" s="22"/>
      <c r="F82" s="22"/>
      <c r="G82" s="22"/>
      <c r="H82" s="22"/>
      <c r="I82" s="28"/>
      <c r="J82" s="267">
        <v>56</v>
      </c>
      <c r="K82" s="198">
        <v>56</v>
      </c>
      <c r="L82" s="22"/>
      <c r="M82" s="88"/>
      <c r="N82" s="26"/>
      <c r="O82" s="26"/>
      <c r="P82" s="26"/>
      <c r="Q82" s="26"/>
      <c r="R82" s="26"/>
      <c r="S82" s="89"/>
      <c r="T82" s="267">
        <v>56</v>
      </c>
    </row>
    <row r="83" spans="1:20">
      <c r="A83" s="197"/>
      <c r="B83" s="16"/>
      <c r="C83" s="16" t="s">
        <v>2286</v>
      </c>
      <c r="D83" s="29"/>
      <c r="E83" s="16"/>
      <c r="F83" s="16"/>
      <c r="G83" s="16"/>
      <c r="H83" s="16"/>
      <c r="I83" s="30"/>
      <c r="J83" s="200"/>
      <c r="K83" s="197"/>
      <c r="L83" s="16"/>
      <c r="M83" s="29"/>
      <c r="N83" s="16"/>
      <c r="O83" s="16"/>
      <c r="P83" s="16"/>
      <c r="Q83" s="16"/>
      <c r="R83" s="16"/>
      <c r="S83" s="30"/>
      <c r="T83" s="200"/>
    </row>
    <row r="84" spans="1:20">
      <c r="A84" s="198">
        <v>57</v>
      </c>
      <c r="B84" s="22"/>
      <c r="C84" s="22" t="s">
        <v>2287</v>
      </c>
      <c r="D84" s="88"/>
      <c r="E84" s="22"/>
      <c r="F84" s="22"/>
      <c r="G84" s="22"/>
      <c r="H84" s="22"/>
      <c r="I84" s="28"/>
      <c r="J84" s="267">
        <v>57</v>
      </c>
      <c r="K84" s="198">
        <v>57</v>
      </c>
      <c r="L84" s="22"/>
      <c r="M84" s="27"/>
      <c r="N84" s="26"/>
      <c r="O84" s="26"/>
      <c r="P84" s="26"/>
      <c r="Q84" s="26"/>
      <c r="R84" s="26"/>
      <c r="S84" s="89"/>
      <c r="T84" s="267">
        <v>57</v>
      </c>
    </row>
    <row r="85" spans="1:20" ht="12" thickBot="1">
      <c r="A85" s="198">
        <v>58</v>
      </c>
      <c r="B85" s="22"/>
      <c r="C85" s="22" t="s">
        <v>2288</v>
      </c>
      <c r="D85" s="90"/>
      <c r="E85" s="31"/>
      <c r="F85" s="31"/>
      <c r="G85" s="31"/>
      <c r="H85" s="31"/>
      <c r="I85" s="32"/>
      <c r="J85" s="267">
        <v>58</v>
      </c>
      <c r="K85" s="198">
        <v>58</v>
      </c>
      <c r="L85" s="22"/>
      <c r="M85" s="84"/>
      <c r="N85" s="91"/>
      <c r="O85" s="91"/>
      <c r="P85" s="91"/>
      <c r="Q85" s="91"/>
      <c r="R85" s="91"/>
      <c r="S85" s="92"/>
      <c r="T85" s="267">
        <v>58</v>
      </c>
    </row>
    <row r="86" spans="1:20">
      <c r="A86" s="248"/>
      <c r="B86" s="16"/>
      <c r="C86" s="21" t="s">
        <v>2289</v>
      </c>
      <c r="D86" s="3"/>
      <c r="E86" s="16"/>
      <c r="F86" s="3"/>
      <c r="G86" s="16"/>
      <c r="H86" s="16"/>
      <c r="I86" s="16"/>
      <c r="J86" s="249"/>
      <c r="K86" s="248"/>
      <c r="L86" s="16"/>
      <c r="M86" s="3"/>
      <c r="N86" s="16"/>
      <c r="O86" s="16"/>
      <c r="P86" s="16"/>
      <c r="Q86" s="16"/>
      <c r="R86" s="3"/>
      <c r="S86" s="16"/>
      <c r="T86" s="249"/>
    </row>
    <row r="87" spans="1:20">
      <c r="A87" s="197"/>
      <c r="B87" s="16"/>
      <c r="C87" s="21" t="s">
        <v>126</v>
      </c>
      <c r="D87" s="16"/>
      <c r="E87" s="16"/>
      <c r="F87" s="16"/>
      <c r="G87" s="16"/>
      <c r="H87" s="16"/>
      <c r="I87" s="16"/>
      <c r="J87" s="200"/>
      <c r="K87" s="197"/>
      <c r="L87" s="16"/>
      <c r="M87" s="16"/>
      <c r="N87" s="16"/>
      <c r="O87" s="16"/>
      <c r="P87" s="16"/>
      <c r="Q87" s="16"/>
      <c r="R87" s="16"/>
      <c r="S87" s="16"/>
      <c r="T87" s="200"/>
    </row>
    <row r="88" spans="1:20">
      <c r="A88" s="198">
        <v>59</v>
      </c>
      <c r="B88" s="22"/>
      <c r="C88" s="22" t="s">
        <v>2290</v>
      </c>
      <c r="D88" s="22"/>
      <c r="E88" s="22">
        <v>384</v>
      </c>
      <c r="F88" s="22"/>
      <c r="G88" s="22"/>
      <c r="H88" s="22"/>
      <c r="I88" s="22"/>
      <c r="J88" s="267">
        <v>59</v>
      </c>
      <c r="K88" s="198">
        <v>59</v>
      </c>
      <c r="L88" s="22"/>
      <c r="M88" s="22"/>
      <c r="N88" s="26">
        <v>384</v>
      </c>
      <c r="O88" s="26"/>
      <c r="P88" s="26"/>
      <c r="Q88" s="26">
        <v>384</v>
      </c>
      <c r="R88" s="1083">
        <v>17452</v>
      </c>
      <c r="S88" s="26"/>
      <c r="T88" s="267">
        <v>59</v>
      </c>
    </row>
    <row r="89" spans="1:20">
      <c r="A89" s="198">
        <v>60</v>
      </c>
      <c r="B89" s="22"/>
      <c r="C89" s="22" t="s">
        <v>2291</v>
      </c>
      <c r="D89" s="22"/>
      <c r="E89" s="22"/>
      <c r="F89" s="22"/>
      <c r="G89" s="22"/>
      <c r="H89" s="22"/>
      <c r="I89" s="22"/>
      <c r="J89" s="267">
        <v>60</v>
      </c>
      <c r="K89" s="198">
        <v>60</v>
      </c>
      <c r="L89" s="22"/>
      <c r="M89" s="22"/>
      <c r="N89" s="26"/>
      <c r="O89" s="26"/>
      <c r="P89" s="26"/>
      <c r="Q89" s="26"/>
      <c r="R89" s="26"/>
      <c r="S89" s="26"/>
      <c r="T89" s="267">
        <v>60</v>
      </c>
    </row>
    <row r="90" spans="1:20">
      <c r="A90" s="198">
        <v>61</v>
      </c>
      <c r="B90" s="22"/>
      <c r="C90" s="22" t="s">
        <v>2292</v>
      </c>
      <c r="D90" s="22"/>
      <c r="E90" s="22"/>
      <c r="F90" s="22"/>
      <c r="G90" s="22"/>
      <c r="H90" s="22"/>
      <c r="I90" s="22"/>
      <c r="J90" s="267">
        <v>61</v>
      </c>
      <c r="K90" s="198">
        <v>61</v>
      </c>
      <c r="L90" s="22"/>
      <c r="M90" s="22"/>
      <c r="N90" s="26"/>
      <c r="O90" s="26"/>
      <c r="P90" s="26"/>
      <c r="Q90" s="26"/>
      <c r="R90" s="26"/>
      <c r="S90" s="26"/>
      <c r="T90" s="267">
        <v>61</v>
      </c>
    </row>
    <row r="91" spans="1:20">
      <c r="A91" s="198">
        <v>62</v>
      </c>
      <c r="B91" s="22"/>
      <c r="C91" s="22" t="s">
        <v>2293</v>
      </c>
      <c r="D91" s="22"/>
      <c r="E91" s="22"/>
      <c r="F91" s="22"/>
      <c r="G91" s="22"/>
      <c r="H91" s="22"/>
      <c r="I91" s="22"/>
      <c r="J91" s="267">
        <v>62</v>
      </c>
      <c r="K91" s="198">
        <v>62</v>
      </c>
      <c r="L91" s="22"/>
      <c r="M91" s="22"/>
      <c r="N91" s="26"/>
      <c r="O91" s="26"/>
      <c r="P91" s="26"/>
      <c r="Q91" s="26"/>
      <c r="R91" s="26"/>
      <c r="S91" s="26"/>
      <c r="T91" s="267">
        <v>62</v>
      </c>
    </row>
    <row r="92" spans="1:20">
      <c r="A92" s="198">
        <v>63</v>
      </c>
      <c r="B92" s="22"/>
      <c r="C92" s="22" t="s">
        <v>2294</v>
      </c>
      <c r="D92" s="22"/>
      <c r="E92" s="22"/>
      <c r="F92" s="22"/>
      <c r="G92" s="22"/>
      <c r="H92" s="22"/>
      <c r="I92" s="22"/>
      <c r="J92" s="267">
        <v>63</v>
      </c>
      <c r="K92" s="198">
        <v>63</v>
      </c>
      <c r="L92" s="22"/>
      <c r="M92" s="22"/>
      <c r="N92" s="26"/>
      <c r="O92" s="26"/>
      <c r="P92" s="26"/>
      <c r="Q92" s="26"/>
      <c r="R92" s="26"/>
      <c r="S92" s="26"/>
      <c r="T92" s="267">
        <v>63</v>
      </c>
    </row>
    <row r="93" spans="1:20">
      <c r="A93" s="198">
        <v>64</v>
      </c>
      <c r="B93" s="22"/>
      <c r="C93" s="22" t="s">
        <v>2295</v>
      </c>
      <c r="D93" s="22"/>
      <c r="E93" s="22"/>
      <c r="F93" s="22"/>
      <c r="G93" s="22"/>
      <c r="H93" s="22"/>
      <c r="I93" s="22"/>
      <c r="J93" s="267">
        <v>64</v>
      </c>
      <c r="K93" s="198">
        <v>64</v>
      </c>
      <c r="L93" s="22"/>
      <c r="M93" s="22"/>
      <c r="N93" s="26"/>
      <c r="O93" s="26"/>
      <c r="P93" s="26"/>
      <c r="Q93" s="26"/>
      <c r="R93" s="26"/>
      <c r="S93" s="26"/>
      <c r="T93" s="267">
        <v>64</v>
      </c>
    </row>
    <row r="94" spans="1:20">
      <c r="A94" s="198">
        <v>65</v>
      </c>
      <c r="B94" s="22"/>
      <c r="C94" s="22" t="s">
        <v>2296</v>
      </c>
      <c r="D94" s="22"/>
      <c r="E94" s="22"/>
      <c r="F94" s="22"/>
      <c r="G94" s="22"/>
      <c r="H94" s="22"/>
      <c r="I94" s="22"/>
      <c r="J94" s="267">
        <v>65</v>
      </c>
      <c r="K94" s="198">
        <v>65</v>
      </c>
      <c r="L94" s="22"/>
      <c r="M94" s="22"/>
      <c r="N94" s="26"/>
      <c r="O94" s="26"/>
      <c r="P94" s="26"/>
      <c r="Q94" s="26"/>
      <c r="R94" s="26"/>
      <c r="S94" s="26"/>
      <c r="T94" s="267">
        <v>65</v>
      </c>
    </row>
    <row r="95" spans="1:20">
      <c r="A95" s="198">
        <v>66</v>
      </c>
      <c r="B95" s="22"/>
      <c r="C95" s="22" t="s">
        <v>2297</v>
      </c>
      <c r="D95" s="22"/>
      <c r="E95" s="22"/>
      <c r="F95" s="22"/>
      <c r="G95" s="22"/>
      <c r="H95" s="22"/>
      <c r="I95" s="22"/>
      <c r="J95" s="267">
        <v>66</v>
      </c>
      <c r="K95" s="198">
        <v>66</v>
      </c>
      <c r="L95" s="22"/>
      <c r="M95" s="22"/>
      <c r="N95" s="26"/>
      <c r="O95" s="26"/>
      <c r="P95" s="26"/>
      <c r="Q95" s="26"/>
      <c r="R95" s="26"/>
      <c r="S95" s="26"/>
      <c r="T95" s="267">
        <v>66</v>
      </c>
    </row>
    <row r="96" spans="1:20">
      <c r="A96" s="248"/>
      <c r="B96" s="16"/>
      <c r="C96" s="16" t="s">
        <v>2298</v>
      </c>
      <c r="D96" s="3"/>
      <c r="E96" s="16"/>
      <c r="F96" s="3"/>
      <c r="G96" s="16"/>
      <c r="H96" s="16"/>
      <c r="I96" s="16"/>
      <c r="J96" s="249"/>
      <c r="K96" s="248"/>
      <c r="L96" s="16"/>
      <c r="M96" s="3"/>
      <c r="N96" s="16"/>
      <c r="O96" s="16"/>
      <c r="P96" s="16"/>
      <c r="Q96" s="16"/>
      <c r="R96" s="3"/>
      <c r="S96" s="16"/>
      <c r="T96" s="249"/>
    </row>
    <row r="97" spans="1:20">
      <c r="A97" s="197">
        <v>67</v>
      </c>
      <c r="B97" s="16"/>
      <c r="C97" s="16" t="s">
        <v>2299</v>
      </c>
      <c r="D97" s="16"/>
      <c r="E97" s="16"/>
      <c r="F97" s="16"/>
      <c r="G97" s="16"/>
      <c r="H97" s="16"/>
      <c r="I97" s="16"/>
      <c r="J97" s="200">
        <v>67</v>
      </c>
      <c r="K97" s="197">
        <v>67</v>
      </c>
      <c r="L97" s="16"/>
      <c r="M97" s="16"/>
      <c r="N97" s="16"/>
      <c r="O97" s="16"/>
      <c r="P97" s="16"/>
      <c r="Q97" s="16"/>
      <c r="R97" s="16"/>
      <c r="S97" s="16"/>
      <c r="T97" s="200">
        <v>67</v>
      </c>
    </row>
    <row r="98" spans="1:20">
      <c r="A98" s="198"/>
      <c r="B98" s="22"/>
      <c r="C98" s="22" t="s">
        <v>2300</v>
      </c>
      <c r="D98" s="22"/>
      <c r="E98" s="22"/>
      <c r="F98" s="22"/>
      <c r="G98" s="22"/>
      <c r="H98" s="22"/>
      <c r="I98" s="22"/>
      <c r="J98" s="267"/>
      <c r="K98" s="198"/>
      <c r="L98" s="22"/>
      <c r="M98" s="22"/>
      <c r="N98" s="26"/>
      <c r="O98" s="26"/>
      <c r="P98" s="26"/>
      <c r="Q98" s="26"/>
      <c r="R98" s="26"/>
      <c r="S98" s="26"/>
      <c r="T98" s="267"/>
    </row>
    <row r="99" spans="1:20">
      <c r="A99" s="198">
        <v>68</v>
      </c>
      <c r="B99" s="22"/>
      <c r="C99" s="22" t="s">
        <v>2301</v>
      </c>
      <c r="D99" s="22"/>
      <c r="E99" s="22"/>
      <c r="F99" s="22"/>
      <c r="G99" s="22"/>
      <c r="H99" s="22"/>
      <c r="I99" s="22"/>
      <c r="J99" s="267">
        <v>68</v>
      </c>
      <c r="K99" s="198">
        <v>68</v>
      </c>
      <c r="L99" s="22"/>
      <c r="M99" s="22"/>
      <c r="N99" s="26"/>
      <c r="O99" s="26"/>
      <c r="P99" s="26"/>
      <c r="Q99" s="26"/>
      <c r="R99" s="26"/>
      <c r="S99" s="26"/>
      <c r="T99" s="267">
        <v>68</v>
      </c>
    </row>
    <row r="100" spans="1:20">
      <c r="A100" s="198">
        <v>69</v>
      </c>
      <c r="B100" s="22"/>
      <c r="C100" s="22" t="s">
        <v>2302</v>
      </c>
      <c r="D100" s="22"/>
      <c r="E100" s="22"/>
      <c r="F100" s="22"/>
      <c r="G100" s="22"/>
      <c r="H100" s="22"/>
      <c r="I100" s="22"/>
      <c r="J100" s="267">
        <v>69</v>
      </c>
      <c r="K100" s="198">
        <v>69</v>
      </c>
      <c r="L100" s="22"/>
      <c r="M100" s="22"/>
      <c r="N100" s="26"/>
      <c r="O100" s="26"/>
      <c r="P100" s="26"/>
      <c r="Q100" s="26"/>
      <c r="R100" s="26"/>
      <c r="S100" s="26"/>
      <c r="T100" s="267">
        <v>69</v>
      </c>
    </row>
    <row r="101" spans="1:20">
      <c r="A101" s="198">
        <v>70</v>
      </c>
      <c r="B101" s="22"/>
      <c r="C101" s="22" t="s">
        <v>2303</v>
      </c>
      <c r="D101" s="22"/>
      <c r="E101" s="22">
        <f>SUM(E86:E100)</f>
        <v>384</v>
      </c>
      <c r="F101" s="22"/>
      <c r="G101" s="22"/>
      <c r="H101" s="22"/>
      <c r="I101" s="22"/>
      <c r="J101" s="267">
        <v>70</v>
      </c>
      <c r="K101" s="198">
        <v>70</v>
      </c>
      <c r="L101" s="22"/>
      <c r="M101" s="22"/>
      <c r="N101" s="26">
        <f>SUM(N86:N100)</f>
        <v>384</v>
      </c>
      <c r="O101" s="26"/>
      <c r="P101" s="26"/>
      <c r="Q101" s="26">
        <f>SUM(Q86:Q100)</f>
        <v>384</v>
      </c>
      <c r="R101" s="1083">
        <f>SUM(R86:R100)</f>
        <v>17452</v>
      </c>
      <c r="S101" s="26"/>
      <c r="T101" s="267">
        <v>70</v>
      </c>
    </row>
    <row r="102" spans="1:20">
      <c r="A102" s="278"/>
      <c r="B102" s="36"/>
      <c r="C102" s="36"/>
      <c r="D102" s="36"/>
      <c r="E102" s="36"/>
      <c r="F102" s="36"/>
      <c r="G102" s="36"/>
      <c r="H102" s="36"/>
      <c r="I102" s="36"/>
      <c r="J102" s="268"/>
      <c r="K102" s="189"/>
      <c r="L102" s="36"/>
      <c r="M102" s="36"/>
      <c r="N102" s="36"/>
      <c r="O102" s="36"/>
      <c r="P102" s="36"/>
      <c r="Q102" s="36"/>
      <c r="R102" s="36"/>
      <c r="S102" s="36"/>
      <c r="T102" s="268"/>
    </row>
    <row r="103" spans="1:20">
      <c r="A103" s="168" t="s">
        <v>349</v>
      </c>
      <c r="B103" s="49"/>
      <c r="C103" s="49"/>
      <c r="D103" s="49"/>
      <c r="E103" s="49"/>
      <c r="F103" s="49"/>
      <c r="G103" s="49"/>
      <c r="H103" s="49"/>
      <c r="I103" s="49"/>
      <c r="J103" s="169"/>
      <c r="K103" s="168" t="s">
        <v>349</v>
      </c>
      <c r="L103" s="49"/>
      <c r="M103" s="49"/>
      <c r="N103" s="49"/>
      <c r="O103" s="49"/>
      <c r="P103" s="49"/>
      <c r="Q103" s="49"/>
      <c r="R103" s="49"/>
      <c r="S103" s="49"/>
      <c r="T103" s="169"/>
    </row>
    <row r="104" spans="1:20">
      <c r="A104" s="122"/>
      <c r="B104" s="3"/>
      <c r="C104" s="3"/>
      <c r="D104" s="3"/>
      <c r="E104" s="3"/>
      <c r="F104" s="3"/>
      <c r="G104" s="3"/>
      <c r="H104" s="3"/>
      <c r="I104" s="3"/>
      <c r="J104" s="119"/>
      <c r="K104" s="87"/>
      <c r="L104" s="3"/>
      <c r="M104" s="3"/>
      <c r="N104" s="3"/>
      <c r="O104" s="3"/>
      <c r="P104" s="3"/>
      <c r="Q104" s="3"/>
      <c r="R104" s="3"/>
      <c r="S104" s="3"/>
      <c r="T104" s="119"/>
    </row>
    <row r="105" spans="1:20">
      <c r="A105" s="122" t="s">
        <v>2304</v>
      </c>
      <c r="B105" s="3"/>
      <c r="C105" s="3"/>
      <c r="D105" s="3"/>
      <c r="E105" s="3"/>
      <c r="F105" s="3"/>
      <c r="G105" s="3"/>
      <c r="H105" s="3"/>
      <c r="I105" s="3"/>
      <c r="J105" s="119"/>
      <c r="K105" s="87"/>
      <c r="L105" s="3"/>
      <c r="M105" s="3"/>
      <c r="N105" s="3"/>
      <c r="O105" s="3"/>
      <c r="P105" s="3"/>
      <c r="Q105" s="3"/>
      <c r="R105" s="3"/>
      <c r="S105" s="3"/>
      <c r="T105" s="119"/>
    </row>
    <row r="106" spans="1:20">
      <c r="A106" s="122"/>
      <c r="B106" s="3"/>
      <c r="C106" s="3"/>
      <c r="D106" s="3"/>
      <c r="E106" s="3"/>
      <c r="F106" s="3"/>
      <c r="G106" s="3"/>
      <c r="H106" s="3"/>
      <c r="I106" s="3"/>
      <c r="J106" s="119"/>
      <c r="K106" s="87"/>
      <c r="L106" s="3"/>
      <c r="M106" s="3"/>
      <c r="N106" s="3"/>
      <c r="O106" s="3"/>
      <c r="P106" s="3"/>
      <c r="Q106" s="3"/>
      <c r="R106" s="3"/>
      <c r="S106" s="3"/>
      <c r="T106" s="119"/>
    </row>
    <row r="107" spans="1:20">
      <c r="A107" s="122"/>
      <c r="B107" s="3"/>
      <c r="C107" s="3"/>
      <c r="D107" s="3"/>
      <c r="E107" s="3"/>
      <c r="F107" s="3"/>
      <c r="G107" s="3"/>
      <c r="H107" s="3"/>
      <c r="I107" s="3"/>
      <c r="J107" s="119"/>
      <c r="K107" s="87"/>
      <c r="L107" s="3"/>
      <c r="M107" s="3"/>
      <c r="N107" s="3"/>
      <c r="O107" s="3"/>
      <c r="P107" s="3"/>
      <c r="Q107" s="3"/>
      <c r="R107" s="3"/>
      <c r="S107" s="3"/>
      <c r="T107" s="119"/>
    </row>
    <row r="108" spans="1:20">
      <c r="A108" s="122"/>
      <c r="B108" s="3"/>
      <c r="C108" s="3"/>
      <c r="D108" s="3"/>
      <c r="E108" s="3"/>
      <c r="F108" s="3"/>
      <c r="G108" s="3"/>
      <c r="H108" s="3"/>
      <c r="I108" s="3"/>
      <c r="J108" s="119"/>
      <c r="K108" s="87"/>
      <c r="L108" s="3"/>
      <c r="M108" s="3"/>
      <c r="N108" s="3"/>
      <c r="O108" s="3"/>
      <c r="P108" s="3"/>
      <c r="Q108" s="3"/>
      <c r="R108" s="3"/>
      <c r="S108" s="3"/>
      <c r="T108" s="119"/>
    </row>
    <row r="109" spans="1:20">
      <c r="A109" s="122"/>
      <c r="B109" s="3"/>
      <c r="C109" s="3"/>
      <c r="D109" s="3"/>
      <c r="E109" s="3"/>
      <c r="F109" s="3"/>
      <c r="G109" s="3"/>
      <c r="H109" s="3"/>
      <c r="I109" s="3"/>
      <c r="J109" s="119"/>
      <c r="K109" s="87"/>
      <c r="L109" s="3"/>
      <c r="M109" s="3"/>
      <c r="N109" s="3"/>
      <c r="O109" s="3"/>
      <c r="P109" s="3"/>
      <c r="Q109" s="3"/>
      <c r="R109" s="3"/>
      <c r="S109" s="3"/>
      <c r="T109" s="119"/>
    </row>
    <row r="110" spans="1:20">
      <c r="A110" s="122"/>
      <c r="B110" s="3"/>
      <c r="C110" s="3"/>
      <c r="D110" s="3"/>
      <c r="E110" s="3"/>
      <c r="F110" s="3"/>
      <c r="G110" s="3"/>
      <c r="H110" s="3"/>
      <c r="I110" s="3"/>
      <c r="J110" s="119"/>
      <c r="K110" s="87"/>
      <c r="L110" s="3"/>
      <c r="M110" s="3"/>
      <c r="N110" s="3"/>
      <c r="O110" s="3"/>
      <c r="P110" s="3"/>
      <c r="Q110" s="3"/>
      <c r="R110" s="3"/>
      <c r="S110" s="3"/>
      <c r="T110" s="119"/>
    </row>
    <row r="111" spans="1:20">
      <c r="A111" s="122"/>
      <c r="B111" s="3"/>
      <c r="C111" s="3"/>
      <c r="D111" s="3"/>
      <c r="E111" s="3"/>
      <c r="F111" s="3"/>
      <c r="G111" s="3"/>
      <c r="H111" s="3"/>
      <c r="I111" s="3"/>
      <c r="J111" s="119"/>
      <c r="K111" s="87"/>
      <c r="L111" s="3"/>
      <c r="M111" s="3"/>
      <c r="N111" s="3"/>
      <c r="O111" s="3"/>
      <c r="P111" s="3"/>
      <c r="Q111" s="3"/>
      <c r="R111" s="3"/>
      <c r="S111" s="3"/>
      <c r="T111" s="119"/>
    </row>
    <row r="112" spans="1:20">
      <c r="A112" s="122"/>
      <c r="B112" s="3"/>
      <c r="C112" s="3"/>
      <c r="D112" s="3"/>
      <c r="E112" s="3"/>
      <c r="F112" s="3"/>
      <c r="G112" s="3"/>
      <c r="H112" s="3"/>
      <c r="I112" s="3"/>
      <c r="J112" s="119"/>
      <c r="K112" s="87"/>
      <c r="L112" s="3"/>
      <c r="M112" s="3"/>
      <c r="N112" s="3"/>
      <c r="O112" s="3"/>
      <c r="P112" s="3"/>
      <c r="Q112" s="3"/>
      <c r="R112" s="3"/>
      <c r="S112" s="3"/>
      <c r="T112" s="119"/>
    </row>
    <row r="113" spans="1:20">
      <c r="A113" s="122"/>
      <c r="B113" s="3"/>
      <c r="C113" s="3"/>
      <c r="D113" s="3"/>
      <c r="E113" s="3"/>
      <c r="F113" s="3"/>
      <c r="G113" s="3"/>
      <c r="H113" s="3"/>
      <c r="I113" s="3"/>
      <c r="J113" s="119"/>
      <c r="K113" s="87"/>
      <c r="L113" s="3"/>
      <c r="M113" s="3"/>
      <c r="N113" s="3"/>
      <c r="O113" s="3"/>
      <c r="P113" s="3"/>
      <c r="Q113" s="3"/>
      <c r="R113" s="3"/>
      <c r="S113" s="3"/>
      <c r="T113" s="119"/>
    </row>
    <row r="114" spans="1:20">
      <c r="A114" s="122"/>
      <c r="B114" s="3"/>
      <c r="C114" s="3"/>
      <c r="D114" s="3"/>
      <c r="E114" s="3"/>
      <c r="F114" s="3"/>
      <c r="G114" s="3"/>
      <c r="H114" s="3"/>
      <c r="I114" s="3"/>
      <c r="J114" s="119"/>
      <c r="K114" s="87"/>
      <c r="L114" s="3"/>
      <c r="M114" s="3"/>
      <c r="N114" s="3"/>
      <c r="O114" s="3"/>
      <c r="P114" s="3"/>
      <c r="Q114" s="3"/>
      <c r="R114" s="3"/>
      <c r="S114" s="3"/>
      <c r="T114" s="119"/>
    </row>
    <row r="115" spans="1:20">
      <c r="A115" s="122"/>
      <c r="B115" s="3"/>
      <c r="C115" s="3"/>
      <c r="D115" s="3"/>
      <c r="E115" s="3"/>
      <c r="F115" s="3"/>
      <c r="G115" s="3"/>
      <c r="H115" s="3"/>
      <c r="I115" s="3"/>
      <c r="J115" s="119"/>
      <c r="K115" s="87"/>
      <c r="L115" s="3"/>
      <c r="M115" s="3"/>
      <c r="N115" s="3"/>
      <c r="O115" s="3"/>
      <c r="P115" s="3"/>
      <c r="Q115" s="3"/>
      <c r="R115" s="3"/>
      <c r="S115" s="3"/>
      <c r="T115" s="119"/>
    </row>
    <row r="116" spans="1:20">
      <c r="A116" s="122"/>
      <c r="B116" s="3"/>
      <c r="C116" s="3"/>
      <c r="D116" s="3"/>
      <c r="E116" s="3"/>
      <c r="F116" s="3"/>
      <c r="G116" s="3"/>
      <c r="H116" s="3"/>
      <c r="I116" s="3"/>
      <c r="J116" s="119"/>
      <c r="K116" s="87"/>
      <c r="L116" s="3"/>
      <c r="M116" s="3"/>
      <c r="N116" s="3"/>
      <c r="O116" s="3"/>
      <c r="P116" s="3"/>
      <c r="Q116" s="3"/>
      <c r="R116" s="3"/>
      <c r="S116" s="3"/>
      <c r="T116" s="119"/>
    </row>
    <row r="117" spans="1:20">
      <c r="A117" s="122"/>
      <c r="B117" s="3"/>
      <c r="C117" s="3"/>
      <c r="D117" s="3"/>
      <c r="E117" s="3"/>
      <c r="F117" s="3"/>
      <c r="G117" s="3"/>
      <c r="H117" s="3"/>
      <c r="I117" s="3"/>
      <c r="J117" s="119"/>
      <c r="K117" s="87"/>
      <c r="L117" s="3"/>
      <c r="M117" s="3"/>
      <c r="N117" s="3"/>
      <c r="O117" s="3"/>
      <c r="P117" s="3"/>
      <c r="Q117" s="3"/>
      <c r="R117" s="3"/>
      <c r="S117" s="3"/>
      <c r="T117" s="119"/>
    </row>
    <row r="118" spans="1:20">
      <c r="A118" s="122"/>
      <c r="B118" s="3"/>
      <c r="C118" s="3"/>
      <c r="D118" s="3"/>
      <c r="E118" s="3"/>
      <c r="F118" s="3"/>
      <c r="G118" s="3"/>
      <c r="H118" s="3"/>
      <c r="I118" s="3"/>
      <c r="J118" s="119"/>
      <c r="K118" s="87"/>
      <c r="L118" s="3"/>
      <c r="M118" s="3"/>
      <c r="N118" s="3"/>
      <c r="O118" s="3"/>
      <c r="P118" s="3"/>
      <c r="Q118" s="3"/>
      <c r="R118" s="3"/>
      <c r="S118" s="3"/>
      <c r="T118" s="119"/>
    </row>
    <row r="119" spans="1:20">
      <c r="A119" s="122"/>
      <c r="B119" s="3"/>
      <c r="C119" s="3"/>
      <c r="D119" s="3"/>
      <c r="E119" s="3"/>
      <c r="F119" s="3"/>
      <c r="G119" s="3"/>
      <c r="H119" s="3"/>
      <c r="I119" s="3"/>
      <c r="J119" s="119"/>
      <c r="K119" s="87"/>
      <c r="L119" s="3"/>
      <c r="M119" s="3"/>
      <c r="N119" s="3"/>
      <c r="O119" s="3"/>
      <c r="P119" s="3"/>
      <c r="Q119" s="3"/>
      <c r="R119" s="3"/>
      <c r="S119" s="3"/>
      <c r="T119" s="119"/>
    </row>
    <row r="120" spans="1:20">
      <c r="A120" s="122"/>
      <c r="B120" s="3"/>
      <c r="C120" s="3"/>
      <c r="D120" s="3"/>
      <c r="E120" s="3"/>
      <c r="F120" s="3"/>
      <c r="G120" s="3"/>
      <c r="H120" s="3"/>
      <c r="I120" s="3"/>
      <c r="J120" s="119"/>
      <c r="K120" s="87"/>
      <c r="L120" s="3"/>
      <c r="M120" s="3"/>
      <c r="N120" s="3"/>
      <c r="O120" s="3"/>
      <c r="P120" s="3"/>
      <c r="Q120" s="3"/>
      <c r="R120" s="3"/>
      <c r="S120" s="3"/>
      <c r="T120" s="119"/>
    </row>
    <row r="121" spans="1:20">
      <c r="A121" s="122"/>
      <c r="B121" s="3"/>
      <c r="C121" s="3"/>
      <c r="D121" s="3"/>
      <c r="E121" s="3"/>
      <c r="F121" s="3"/>
      <c r="G121" s="3"/>
      <c r="H121" s="3"/>
      <c r="I121" s="3"/>
      <c r="J121" s="119"/>
      <c r="K121" s="87"/>
      <c r="L121" s="3"/>
      <c r="M121" s="3"/>
      <c r="N121" s="3"/>
      <c r="O121" s="3"/>
      <c r="P121" s="3"/>
      <c r="Q121" s="3"/>
      <c r="R121" s="3"/>
      <c r="S121" s="3"/>
      <c r="T121" s="119"/>
    </row>
    <row r="122" spans="1:20">
      <c r="A122" s="122"/>
      <c r="B122" s="3"/>
      <c r="C122" s="3"/>
      <c r="D122" s="3"/>
      <c r="E122" s="3"/>
      <c r="F122" s="3"/>
      <c r="G122" s="3"/>
      <c r="H122" s="3"/>
      <c r="I122" s="3"/>
      <c r="J122" s="119"/>
      <c r="K122" s="87"/>
      <c r="L122" s="3"/>
      <c r="M122" s="3"/>
      <c r="N122" s="3"/>
      <c r="O122" s="3"/>
      <c r="P122" s="3"/>
      <c r="Q122" s="3"/>
      <c r="R122" s="3"/>
      <c r="S122" s="3"/>
      <c r="T122" s="119"/>
    </row>
    <row r="123" spans="1:20">
      <c r="A123" s="122"/>
      <c r="B123" s="3"/>
      <c r="C123" s="3"/>
      <c r="D123" s="3"/>
      <c r="E123" s="3"/>
      <c r="F123" s="3"/>
      <c r="G123" s="3"/>
      <c r="H123" s="3"/>
      <c r="I123" s="3"/>
      <c r="J123" s="119"/>
      <c r="K123" s="87"/>
      <c r="L123" s="3"/>
      <c r="M123" s="3"/>
      <c r="N123" s="3"/>
      <c r="O123" s="3"/>
      <c r="P123" s="3"/>
      <c r="Q123" s="3"/>
      <c r="R123" s="3"/>
      <c r="S123" s="3"/>
      <c r="T123" s="119"/>
    </row>
    <row r="124" spans="1:20">
      <c r="A124" s="122"/>
      <c r="B124" s="3"/>
      <c r="C124" s="3"/>
      <c r="D124" s="3"/>
      <c r="E124" s="3"/>
      <c r="F124" s="3"/>
      <c r="G124" s="3"/>
      <c r="H124" s="3"/>
      <c r="I124" s="3"/>
      <c r="J124" s="119"/>
      <c r="K124" s="87"/>
      <c r="L124" s="3"/>
      <c r="M124" s="3"/>
      <c r="N124" s="3"/>
      <c r="O124" s="3"/>
      <c r="P124" s="3"/>
      <c r="Q124" s="3"/>
      <c r="R124" s="3"/>
      <c r="S124" s="3"/>
      <c r="T124" s="119"/>
    </row>
    <row r="125" spans="1:20">
      <c r="A125" s="203"/>
      <c r="B125" s="9"/>
      <c r="C125" s="9"/>
      <c r="D125" s="9"/>
      <c r="E125" s="9"/>
      <c r="F125" s="9"/>
      <c r="G125" s="9"/>
      <c r="H125" s="9"/>
      <c r="I125" s="9"/>
      <c r="J125" s="191"/>
      <c r="K125" s="190"/>
      <c r="L125" s="9"/>
      <c r="M125" s="9"/>
      <c r="N125" s="9"/>
      <c r="O125" s="9"/>
      <c r="P125" s="9"/>
      <c r="Q125" s="9"/>
      <c r="R125" s="9"/>
      <c r="S125" s="9"/>
      <c r="T125" s="191"/>
    </row>
    <row r="126" spans="1:20">
      <c r="A126" s="120"/>
      <c r="B126" s="109"/>
      <c r="C126" s="109"/>
      <c r="D126" s="109"/>
      <c r="E126" s="109"/>
      <c r="F126" s="109"/>
      <c r="G126" s="109"/>
      <c r="H126" s="109"/>
      <c r="I126" s="109"/>
      <c r="J126" s="187" t="s">
        <v>1409</v>
      </c>
      <c r="K126" s="183" t="s">
        <v>1409</v>
      </c>
      <c r="L126" s="109"/>
      <c r="M126" s="109"/>
      <c r="N126" s="109"/>
      <c r="O126" s="109"/>
      <c r="P126" s="109"/>
      <c r="Q126" s="109"/>
      <c r="R126" s="109"/>
      <c r="S126" s="109"/>
      <c r="T126" s="121"/>
    </row>
  </sheetData>
  <phoneticPr fontId="0" type="noConversion"/>
  <printOptions horizontalCentered="1" verticalCentered="1"/>
  <pageMargins left="0.7" right="0.7" top="0.75" bottom="0.75" header="0.3" footer="0.3"/>
  <pageSetup fitToWidth="2" pageOrder="overThenDown" orientation="portrait" r:id="rId1"/>
  <headerFooter alignWithMargins="0"/>
  <rowBreaks count="1" manualBreakCount="1">
    <brk id="65" max="16383" man="1"/>
  </rowBreaks>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63"/>
  <sheetViews>
    <sheetView showGridLines="0" view="pageBreakPreview" zoomScaleNormal="100" zoomScaleSheetLayoutView="100" workbookViewId="0">
      <selection activeCell="F24" sqref="F24"/>
    </sheetView>
  </sheetViews>
  <sheetFormatPr defaultColWidth="8.6640625" defaultRowHeight="11.25"/>
  <cols>
    <col min="1" max="1" width="5.33203125" style="1871" customWidth="1"/>
    <col min="2" max="2" width="46.6640625" style="1871" customWidth="1"/>
    <col min="3" max="6" width="14.33203125" style="1871" customWidth="1"/>
    <col min="7" max="7" width="5.33203125" style="1871" customWidth="1"/>
    <col min="8" max="16384" width="8.6640625" style="1871"/>
  </cols>
  <sheetData>
    <row r="1" spans="1:7">
      <c r="A1" s="2279">
        <v>72</v>
      </c>
      <c r="B1" s="2280"/>
      <c r="C1" s="2281"/>
      <c r="D1" s="2280"/>
      <c r="E1" s="2282"/>
      <c r="F1" s="2283"/>
      <c r="G1" s="2275" t="s">
        <v>3253</v>
      </c>
    </row>
    <row r="2" spans="1:7">
      <c r="A2" s="2276" t="s">
        <v>2305</v>
      </c>
      <c r="B2" s="2277"/>
      <c r="C2" s="2277"/>
      <c r="D2" s="2277"/>
      <c r="E2" s="2277"/>
      <c r="F2" s="2277"/>
      <c r="G2" s="2278"/>
    </row>
    <row r="3" spans="1:7">
      <c r="A3" s="1294" t="s">
        <v>351</v>
      </c>
      <c r="B3" s="1872"/>
      <c r="C3" s="1872"/>
      <c r="D3" s="1872"/>
      <c r="E3" s="1872"/>
      <c r="F3" s="1872"/>
      <c r="G3" s="1873"/>
    </row>
    <row r="4" spans="1:7" ht="11.1" customHeight="1">
      <c r="A4" s="1295" t="s">
        <v>440</v>
      </c>
      <c r="B4" s="1296" t="s">
        <v>2306</v>
      </c>
      <c r="C4" s="1296"/>
      <c r="D4" s="1296"/>
      <c r="E4" s="1296"/>
      <c r="F4" s="1296"/>
      <c r="G4" s="1297"/>
    </row>
    <row r="5" spans="1:7" ht="11.1" customHeight="1">
      <c r="A5" s="1298" t="s">
        <v>1650</v>
      </c>
      <c r="B5" s="1296"/>
      <c r="C5" s="1296"/>
      <c r="D5" s="1296"/>
      <c r="E5" s="1296"/>
      <c r="F5" s="1296"/>
      <c r="G5" s="1297"/>
    </row>
    <row r="6" spans="1:7" ht="11.1" customHeight="1">
      <c r="A6" s="1298" t="s">
        <v>1651</v>
      </c>
      <c r="B6" s="1296"/>
      <c r="C6" s="1296"/>
      <c r="D6" s="1296"/>
      <c r="E6" s="1296"/>
      <c r="F6" s="1296"/>
      <c r="G6" s="1297"/>
    </row>
    <row r="7" spans="1:7" ht="11.1" customHeight="1">
      <c r="A7" s="1298" t="s">
        <v>1652</v>
      </c>
      <c r="B7" s="1296"/>
      <c r="C7" s="1296"/>
      <c r="D7" s="1296"/>
      <c r="E7" s="1296"/>
      <c r="F7" s="1296"/>
      <c r="G7" s="1297"/>
    </row>
    <row r="8" spans="1:7" ht="11.1" customHeight="1">
      <c r="A8" s="1298" t="s">
        <v>1653</v>
      </c>
      <c r="B8" s="1296"/>
      <c r="C8" s="1296"/>
      <c r="D8" s="1296"/>
      <c r="E8" s="1296"/>
      <c r="F8" s="1296"/>
      <c r="G8" s="1297"/>
    </row>
    <row r="9" spans="1:7" ht="11.1" customHeight="1">
      <c r="A9" s="1298" t="s">
        <v>1654</v>
      </c>
      <c r="B9" s="1296"/>
      <c r="C9" s="1296"/>
      <c r="D9" s="1296"/>
      <c r="E9" s="1296"/>
      <c r="F9" s="1296"/>
      <c r="G9" s="1297"/>
    </row>
    <row r="10" spans="1:7" ht="11.1" customHeight="1">
      <c r="A10" s="1295" t="s">
        <v>446</v>
      </c>
      <c r="B10" s="1296" t="s">
        <v>1655</v>
      </c>
      <c r="C10" s="1296"/>
      <c r="D10" s="1296"/>
      <c r="E10" s="1296"/>
      <c r="F10" s="1296"/>
      <c r="G10" s="1297"/>
    </row>
    <row r="11" spans="1:7" ht="11.1" customHeight="1">
      <c r="A11" s="1298" t="s">
        <v>1656</v>
      </c>
      <c r="B11" s="1296"/>
      <c r="C11" s="1296"/>
      <c r="D11" s="1296"/>
      <c r="E11" s="1296"/>
      <c r="F11" s="1296"/>
      <c r="G11" s="1297"/>
    </row>
    <row r="12" spans="1:7" ht="11.1" customHeight="1">
      <c r="A12" s="1298" t="s">
        <v>1657</v>
      </c>
      <c r="B12" s="1296"/>
      <c r="C12" s="1296"/>
      <c r="D12" s="1296"/>
      <c r="E12" s="1296"/>
      <c r="F12" s="1296"/>
      <c r="G12" s="1297"/>
    </row>
    <row r="13" spans="1:7" ht="11.1" customHeight="1">
      <c r="A13" s="1298" t="s">
        <v>1658</v>
      </c>
      <c r="B13" s="1296"/>
      <c r="C13" s="1296"/>
      <c r="D13" s="1296"/>
      <c r="E13" s="1296"/>
      <c r="F13" s="1296"/>
      <c r="G13" s="1297"/>
    </row>
    <row r="14" spans="1:7" ht="11.1" customHeight="1">
      <c r="A14" s="1298" t="s">
        <v>1659</v>
      </c>
      <c r="B14" s="1296"/>
      <c r="C14" s="1296"/>
      <c r="D14" s="1296"/>
      <c r="E14" s="1296"/>
      <c r="F14" s="1296"/>
      <c r="G14" s="1297"/>
    </row>
    <row r="15" spans="1:7" ht="11.1" customHeight="1">
      <c r="A15" s="1298" t="s">
        <v>1660</v>
      </c>
      <c r="B15" s="1296"/>
      <c r="C15" s="1296"/>
      <c r="D15" s="1296"/>
      <c r="E15" s="1296"/>
      <c r="F15" s="1296"/>
      <c r="G15" s="1297"/>
    </row>
    <row r="16" spans="1:7" ht="11.1" customHeight="1">
      <c r="A16" s="1295" t="s">
        <v>450</v>
      </c>
      <c r="B16" s="1296" t="s">
        <v>1661</v>
      </c>
      <c r="C16" s="1296"/>
      <c r="D16" s="1296"/>
      <c r="E16" s="1296"/>
      <c r="F16" s="1296"/>
      <c r="G16" s="1297"/>
    </row>
    <row r="17" spans="1:7" ht="11.1" customHeight="1">
      <c r="A17" s="1295" t="s">
        <v>457</v>
      </c>
      <c r="B17" s="1296" t="s">
        <v>1662</v>
      </c>
      <c r="C17" s="1296"/>
      <c r="D17" s="1296"/>
      <c r="E17" s="1296"/>
      <c r="F17" s="1296"/>
      <c r="G17" s="1297"/>
    </row>
    <row r="18" spans="1:7" ht="11.1" customHeight="1">
      <c r="A18" s="1295" t="s">
        <v>461</v>
      </c>
      <c r="B18" s="1296" t="s">
        <v>1663</v>
      </c>
      <c r="C18" s="1296"/>
      <c r="D18" s="1296"/>
      <c r="E18" s="1296"/>
      <c r="F18" s="1296"/>
      <c r="G18" s="1297"/>
    </row>
    <row r="19" spans="1:7" ht="11.1" customHeight="1">
      <c r="A19" s="1298" t="s">
        <v>1242</v>
      </c>
      <c r="B19" s="1296"/>
      <c r="C19" s="1296"/>
      <c r="D19" s="1296"/>
      <c r="E19" s="1296"/>
      <c r="F19" s="1296"/>
      <c r="G19" s="1297"/>
    </row>
    <row r="20" spans="1:7" ht="11.1" customHeight="1">
      <c r="A20" s="1298" t="s">
        <v>1243</v>
      </c>
      <c r="B20" s="1296"/>
      <c r="C20" s="1296"/>
      <c r="D20" s="1296"/>
      <c r="E20" s="1296"/>
      <c r="F20" s="1296"/>
      <c r="G20" s="1297"/>
    </row>
    <row r="21" spans="1:7" ht="11.1" customHeight="1">
      <c r="A21" s="1298" t="s">
        <v>1244</v>
      </c>
      <c r="B21" s="1296"/>
      <c r="C21" s="1296"/>
      <c r="D21" s="1296"/>
      <c r="E21" s="1296"/>
      <c r="F21" s="1296"/>
      <c r="G21" s="1297"/>
    </row>
    <row r="22" spans="1:7" ht="11.1" customHeight="1">
      <c r="A22" s="1295" t="s">
        <v>916</v>
      </c>
      <c r="B22" s="1296" t="s">
        <v>1245</v>
      </c>
      <c r="C22" s="1296"/>
      <c r="D22" s="1296"/>
      <c r="E22" s="1296"/>
      <c r="F22" s="1296"/>
      <c r="G22" s="1297"/>
    </row>
    <row r="23" spans="1:7" ht="11.1" customHeight="1">
      <c r="A23" s="1298" t="s">
        <v>1246</v>
      </c>
      <c r="B23" s="1296"/>
      <c r="C23" s="1296"/>
      <c r="D23" s="1296"/>
      <c r="E23" s="1296"/>
      <c r="F23" s="1296"/>
      <c r="G23" s="1297"/>
    </row>
    <row r="24" spans="1:7" ht="72.75" customHeight="1">
      <c r="A24" s="1874" t="s">
        <v>1247</v>
      </c>
      <c r="B24" s="1875"/>
      <c r="C24" s="1875"/>
      <c r="D24" s="1875"/>
      <c r="E24" s="1875"/>
      <c r="F24" s="1875"/>
      <c r="G24" s="1876"/>
    </row>
    <row r="25" spans="1:7" ht="11.1" customHeight="1">
      <c r="A25" s="2583"/>
      <c r="B25" s="2584"/>
      <c r="C25" s="2584"/>
      <c r="D25" s="2584"/>
      <c r="E25" s="2584"/>
      <c r="F25" s="33" t="s">
        <v>1248</v>
      </c>
      <c r="G25" s="2585"/>
    </row>
    <row r="26" spans="1:7" ht="11.1" customHeight="1">
      <c r="A26" s="197" t="s">
        <v>328</v>
      </c>
      <c r="B26" s="21" t="s">
        <v>2218</v>
      </c>
      <c r="C26" s="21" t="s">
        <v>1249</v>
      </c>
      <c r="D26" s="21" t="s">
        <v>1250</v>
      </c>
      <c r="E26" s="21" t="s">
        <v>1381</v>
      </c>
      <c r="F26" s="21" t="s">
        <v>1251</v>
      </c>
      <c r="G26" s="200" t="s">
        <v>328</v>
      </c>
    </row>
    <row r="27" spans="1:7" ht="11.1" customHeight="1">
      <c r="A27" s="197" t="s">
        <v>333</v>
      </c>
      <c r="B27"/>
      <c r="C27" s="21" t="s">
        <v>1252</v>
      </c>
      <c r="D27" s="21" t="s">
        <v>1253</v>
      </c>
      <c r="E27" s="21" t="s">
        <v>711</v>
      </c>
      <c r="F27" s="21" t="s">
        <v>1254</v>
      </c>
      <c r="G27" s="200" t="s">
        <v>333</v>
      </c>
    </row>
    <row r="28" spans="1:7" ht="11.1" customHeight="1">
      <c r="A28" s="250">
        <v>1</v>
      </c>
      <c r="B28" s="2586" t="s">
        <v>1062</v>
      </c>
      <c r="C28" s="2587"/>
      <c r="D28" s="2587"/>
      <c r="E28" s="2588"/>
      <c r="F28" s="2587"/>
      <c r="G28" s="251">
        <v>1</v>
      </c>
    </row>
    <row r="29" spans="1:7" ht="11.1" customHeight="1">
      <c r="A29" s="250">
        <v>2</v>
      </c>
      <c r="B29" s="2587" t="s">
        <v>3240</v>
      </c>
      <c r="C29" s="2587">
        <v>50</v>
      </c>
      <c r="D29" s="2666">
        <v>10907.999999999996</v>
      </c>
      <c r="E29" s="2588">
        <v>142636</v>
      </c>
      <c r="F29" s="104" t="s">
        <v>3219</v>
      </c>
      <c r="G29" s="251">
        <v>2</v>
      </c>
    </row>
    <row r="30" spans="1:7" ht="11.1" customHeight="1">
      <c r="A30" s="250">
        <v>3</v>
      </c>
      <c r="B30" s="2587"/>
      <c r="C30" s="2587"/>
      <c r="D30" s="2587"/>
      <c r="E30" s="2587"/>
      <c r="F30" s="2587"/>
      <c r="G30" s="251">
        <v>3</v>
      </c>
    </row>
    <row r="31" spans="1:7" ht="11.1" customHeight="1">
      <c r="A31" s="250">
        <v>4</v>
      </c>
      <c r="B31" s="2587"/>
      <c r="C31" s="2587"/>
      <c r="D31" s="2587"/>
      <c r="E31" s="2587"/>
      <c r="F31" s="2587"/>
      <c r="G31" s="251">
        <v>4</v>
      </c>
    </row>
    <row r="32" spans="1:7" ht="11.1" customHeight="1">
      <c r="A32" s="250">
        <v>5</v>
      </c>
      <c r="B32" s="2587"/>
      <c r="C32" s="2587"/>
      <c r="D32" s="2587"/>
      <c r="E32" s="2587"/>
      <c r="F32" s="2587"/>
      <c r="G32" s="251">
        <v>5</v>
      </c>
    </row>
    <row r="33" spans="1:7" ht="11.1" customHeight="1">
      <c r="A33" s="250">
        <v>6</v>
      </c>
      <c r="B33" s="2587"/>
      <c r="C33" s="2587"/>
      <c r="D33" s="2587"/>
      <c r="E33" s="2587"/>
      <c r="F33" s="2587"/>
      <c r="G33" s="251">
        <v>6</v>
      </c>
    </row>
    <row r="34" spans="1:7" ht="11.1" customHeight="1">
      <c r="A34" s="250">
        <v>7</v>
      </c>
      <c r="B34" s="2587"/>
      <c r="C34" s="2587"/>
      <c r="D34" s="2587"/>
      <c r="E34" s="2587"/>
      <c r="F34" s="2587"/>
      <c r="G34" s="251">
        <v>7</v>
      </c>
    </row>
    <row r="35" spans="1:7" ht="11.1" customHeight="1">
      <c r="A35" s="250">
        <v>8</v>
      </c>
      <c r="B35" s="2587"/>
      <c r="C35" s="2587"/>
      <c r="D35" s="2587"/>
      <c r="E35" s="2587"/>
      <c r="F35" s="2587"/>
      <c r="G35" s="251">
        <v>8</v>
      </c>
    </row>
    <row r="36" spans="1:7" ht="11.1" customHeight="1">
      <c r="A36" s="250">
        <v>9</v>
      </c>
      <c r="B36" s="2587"/>
      <c r="C36" s="2587"/>
      <c r="D36" s="2587"/>
      <c r="E36" s="2587"/>
      <c r="F36" s="2587"/>
      <c r="G36" s="251">
        <v>9</v>
      </c>
    </row>
    <row r="37" spans="1:7" ht="11.1" customHeight="1">
      <c r="A37" s="250">
        <v>10</v>
      </c>
      <c r="B37" s="2587"/>
      <c r="C37" s="2587"/>
      <c r="D37" s="2587"/>
      <c r="E37" s="2587"/>
      <c r="F37" s="2587"/>
      <c r="G37" s="251">
        <v>10</v>
      </c>
    </row>
    <row r="38" spans="1:7" ht="11.1" customHeight="1">
      <c r="A38" s="250">
        <v>11</v>
      </c>
      <c r="B38" s="2587"/>
      <c r="C38" s="2587"/>
      <c r="D38" s="2587"/>
      <c r="E38" s="2587"/>
      <c r="F38" s="2587"/>
      <c r="G38" s="251">
        <v>11</v>
      </c>
    </row>
    <row r="39" spans="1:7" ht="11.1" customHeight="1">
      <c r="A39" s="250">
        <v>12</v>
      </c>
      <c r="B39" s="2723" t="s">
        <v>2060</v>
      </c>
      <c r="C39" s="2587">
        <f>+C29</f>
        <v>50</v>
      </c>
      <c r="D39" s="2666">
        <f>+D29</f>
        <v>10907.999999999996</v>
      </c>
      <c r="E39" s="2666">
        <f>+E29</f>
        <v>142636</v>
      </c>
      <c r="F39" s="104" t="s">
        <v>717</v>
      </c>
      <c r="G39" s="251">
        <v>12</v>
      </c>
    </row>
    <row r="40" spans="1:7" ht="11.1" customHeight="1">
      <c r="A40" s="250">
        <v>13</v>
      </c>
      <c r="B40" s="2587"/>
      <c r="C40" s="2587"/>
      <c r="D40" s="2587"/>
      <c r="E40" s="2587"/>
      <c r="F40" s="2587"/>
      <c r="G40" s="251">
        <v>13</v>
      </c>
    </row>
    <row r="41" spans="1:7" ht="11.1" customHeight="1">
      <c r="A41" s="250">
        <v>14</v>
      </c>
      <c r="B41" s="2587"/>
      <c r="C41" s="2587"/>
      <c r="D41" s="2587"/>
      <c r="E41" s="2587"/>
      <c r="F41" s="2587"/>
      <c r="G41" s="251">
        <v>14</v>
      </c>
    </row>
    <row r="42" spans="1:7" ht="11.1" customHeight="1">
      <c r="A42" s="250">
        <v>15</v>
      </c>
      <c r="B42" s="2587"/>
      <c r="C42" s="2587"/>
      <c r="D42" s="2587"/>
      <c r="E42" s="2587"/>
      <c r="F42" s="2587"/>
      <c r="G42" s="251">
        <v>15</v>
      </c>
    </row>
    <row r="43" spans="1:7" ht="11.1" customHeight="1">
      <c r="A43" s="250">
        <v>16</v>
      </c>
      <c r="B43" s="2587"/>
      <c r="C43" s="2587"/>
      <c r="D43" s="2587"/>
      <c r="E43" s="2587"/>
      <c r="F43" s="2587"/>
      <c r="G43" s="251">
        <v>16</v>
      </c>
    </row>
    <row r="44" spans="1:7" ht="11.1" customHeight="1">
      <c r="A44" s="250">
        <v>17</v>
      </c>
      <c r="B44" s="2587"/>
      <c r="C44" s="2587"/>
      <c r="D44" s="2587"/>
      <c r="E44" s="2587"/>
      <c r="F44" s="2587"/>
      <c r="G44" s="251">
        <v>17</v>
      </c>
    </row>
    <row r="45" spans="1:7" ht="11.1" customHeight="1">
      <c r="A45" s="250">
        <v>18</v>
      </c>
      <c r="B45" s="2587"/>
      <c r="C45" s="2587"/>
      <c r="D45" s="2587"/>
      <c r="E45" s="2587"/>
      <c r="F45" s="2587"/>
      <c r="G45" s="251">
        <v>18</v>
      </c>
    </row>
    <row r="46" spans="1:7" ht="11.1" customHeight="1">
      <c r="A46" s="250">
        <v>19</v>
      </c>
      <c r="B46" s="2587"/>
      <c r="C46" s="2587"/>
      <c r="D46" s="2587"/>
      <c r="E46" s="2587"/>
      <c r="F46" s="2587"/>
      <c r="G46" s="251">
        <v>19</v>
      </c>
    </row>
    <row r="47" spans="1:7" ht="11.1" customHeight="1">
      <c r="A47" s="250">
        <v>20</v>
      </c>
      <c r="B47" s="2587"/>
      <c r="C47" s="2587"/>
      <c r="D47" s="2587"/>
      <c r="E47" s="2587"/>
      <c r="F47" s="2587"/>
      <c r="G47" s="251">
        <v>20</v>
      </c>
    </row>
    <row r="48" spans="1:7">
      <c r="A48" s="2589" t="s">
        <v>1255</v>
      </c>
      <c r="B48" s="2590"/>
      <c r="C48" s="2590"/>
      <c r="D48" s="2590"/>
      <c r="E48" s="2590"/>
      <c r="F48" s="2590"/>
      <c r="G48" s="2591"/>
    </row>
    <row r="49" spans="1:7">
      <c r="A49" s="250">
        <v>21</v>
      </c>
      <c r="B49" s="2722" t="s">
        <v>1194</v>
      </c>
      <c r="C49" s="2587">
        <v>1</v>
      </c>
      <c r="D49" s="2666">
        <v>208</v>
      </c>
      <c r="E49" s="2588">
        <v>48</v>
      </c>
      <c r="F49" s="104" t="s">
        <v>177</v>
      </c>
      <c r="G49" s="250">
        <v>21</v>
      </c>
    </row>
    <row r="50" spans="1:7">
      <c r="A50" s="250">
        <v>22</v>
      </c>
      <c r="B50" s="2722" t="s">
        <v>3275</v>
      </c>
      <c r="C50" s="2587">
        <v>4</v>
      </c>
      <c r="D50" s="2666">
        <v>182</v>
      </c>
      <c r="E50" s="2588">
        <v>1281</v>
      </c>
      <c r="F50" s="104" t="s">
        <v>177</v>
      </c>
      <c r="G50" s="250">
        <v>22</v>
      </c>
    </row>
    <row r="51" spans="1:7">
      <c r="A51" s="250">
        <v>23</v>
      </c>
      <c r="B51" s="34"/>
      <c r="C51" s="34"/>
      <c r="D51" s="34"/>
      <c r="E51" s="34"/>
      <c r="F51" s="34"/>
      <c r="G51" s="250">
        <v>23</v>
      </c>
    </row>
    <row r="52" spans="1:7">
      <c r="A52" s="250">
        <v>24</v>
      </c>
      <c r="B52" s="34"/>
      <c r="C52" s="34"/>
      <c r="D52" s="34"/>
      <c r="E52" s="34"/>
      <c r="F52" s="34"/>
      <c r="G52" s="250">
        <v>24</v>
      </c>
    </row>
    <row r="53" spans="1:7">
      <c r="A53" s="250">
        <v>25</v>
      </c>
      <c r="B53" s="34"/>
      <c r="C53" s="34"/>
      <c r="D53" s="34"/>
      <c r="E53" s="34"/>
      <c r="F53" s="34"/>
      <c r="G53" s="250">
        <v>25</v>
      </c>
    </row>
    <row r="54" spans="1:7">
      <c r="A54" s="250">
        <v>26</v>
      </c>
      <c r="B54" s="34"/>
      <c r="C54" s="34"/>
      <c r="D54" s="34"/>
      <c r="E54" s="34"/>
      <c r="F54" s="34"/>
      <c r="G54" s="250">
        <v>26</v>
      </c>
    </row>
    <row r="55" spans="1:7">
      <c r="A55" s="250">
        <v>27</v>
      </c>
      <c r="B55" s="34"/>
      <c r="C55" s="34"/>
      <c r="D55" s="34"/>
      <c r="E55" s="34"/>
      <c r="F55" s="34"/>
      <c r="G55" s="250">
        <v>27</v>
      </c>
    </row>
    <row r="56" spans="1:7">
      <c r="A56" s="250">
        <v>28</v>
      </c>
      <c r="B56" s="34"/>
      <c r="C56" s="34"/>
      <c r="D56" s="34"/>
      <c r="E56" s="34"/>
      <c r="F56" s="34"/>
      <c r="G56" s="250">
        <v>28</v>
      </c>
    </row>
    <row r="57" spans="1:7">
      <c r="A57" s="250">
        <v>29</v>
      </c>
      <c r="B57" s="34"/>
      <c r="C57" s="34"/>
      <c r="D57" s="34"/>
      <c r="E57" s="34"/>
      <c r="F57" s="34"/>
      <c r="G57" s="250">
        <v>29</v>
      </c>
    </row>
    <row r="58" spans="1:7">
      <c r="A58" s="250">
        <v>30</v>
      </c>
      <c r="B58" s="34"/>
      <c r="C58" s="34"/>
      <c r="D58" s="34"/>
      <c r="E58" s="34"/>
      <c r="F58" s="34"/>
      <c r="G58" s="250">
        <v>30</v>
      </c>
    </row>
    <row r="59" spans="1:7">
      <c r="A59" s="250">
        <v>31</v>
      </c>
      <c r="B59" s="34"/>
      <c r="C59" s="34"/>
      <c r="D59" s="34"/>
      <c r="E59" s="34"/>
      <c r="F59" s="34"/>
      <c r="G59" s="250">
        <v>31</v>
      </c>
    </row>
    <row r="60" spans="1:7">
      <c r="A60" s="250">
        <v>32</v>
      </c>
      <c r="B60" s="34"/>
      <c r="C60" s="2724"/>
      <c r="D60" s="34"/>
      <c r="E60" s="34"/>
      <c r="F60" s="34"/>
      <c r="G60" s="250">
        <v>32</v>
      </c>
    </row>
    <row r="61" spans="1:7">
      <c r="A61" s="250">
        <v>33</v>
      </c>
      <c r="B61" s="2723" t="s">
        <v>2060</v>
      </c>
      <c r="C61" s="2587">
        <f>+C49+C50</f>
        <v>5</v>
      </c>
      <c r="D61" s="2666">
        <f>+D50+D49</f>
        <v>390</v>
      </c>
      <c r="E61" s="2588">
        <f>+E49+E50</f>
        <v>1329</v>
      </c>
      <c r="F61" s="104" t="s">
        <v>717</v>
      </c>
      <c r="G61" s="250">
        <v>33</v>
      </c>
    </row>
    <row r="62" spans="1:7">
      <c r="A62" s="250">
        <v>34</v>
      </c>
      <c r="B62" s="2723" t="s">
        <v>3131</v>
      </c>
      <c r="C62" s="2587">
        <f>+C61+C39</f>
        <v>55</v>
      </c>
      <c r="D62" s="2666">
        <f t="shared" ref="D62:E62" si="0">+D61+D39</f>
        <v>11297.999999999996</v>
      </c>
      <c r="E62" s="2588">
        <f t="shared" si="0"/>
        <v>143965</v>
      </c>
      <c r="F62" s="104" t="s">
        <v>717</v>
      </c>
      <c r="G62" s="250">
        <v>34</v>
      </c>
    </row>
    <row r="63" spans="1:7">
      <c r="A63" s="126"/>
      <c r="B63" s="52"/>
      <c r="C63" s="52"/>
      <c r="D63" s="52"/>
      <c r="E63" s="52"/>
      <c r="F63" s="52"/>
      <c r="G63" s="187" t="s">
        <v>3220</v>
      </c>
    </row>
  </sheetData>
  <printOptions horizontalCentered="1" verticalCentered="1"/>
  <pageMargins left="0.7" right="0.7" top="0.75" bottom="0.75" header="0.3" footer="0.3"/>
  <pageSetup scale="99" fitToWidth="2" orientation="portrait" r:id="rId1"/>
  <headerFooter alignWithMargins="0"/>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34"/>
  <sheetViews>
    <sheetView showGridLines="0" view="pageBreakPreview" zoomScaleNormal="100" zoomScaleSheetLayoutView="100" workbookViewId="0">
      <selection activeCell="L22" sqref="L22"/>
    </sheetView>
  </sheetViews>
  <sheetFormatPr defaultColWidth="11.5" defaultRowHeight="11.25"/>
  <cols>
    <col min="1" max="1" width="3.33203125" style="1891" customWidth="1"/>
    <col min="2" max="2" width="5.33203125" style="1888" customWidth="1"/>
    <col min="3" max="3" width="26" style="1888" customWidth="1"/>
    <col min="4" max="4" width="27.33203125" style="1888" customWidth="1"/>
    <col min="5" max="5" width="31" style="1888" customWidth="1"/>
    <col min="6" max="7" width="26.6640625" style="1888" customWidth="1"/>
    <col min="8" max="8" width="5.33203125" style="1888" customWidth="1"/>
    <col min="9" max="9" width="3.33203125" style="1891" customWidth="1"/>
    <col min="10" max="16384" width="11.5" style="1888"/>
  </cols>
  <sheetData>
    <row r="1" spans="1:9" ht="11.25" customHeight="1">
      <c r="A1" s="2950" t="s">
        <v>1409</v>
      </c>
      <c r="B1" s="2291" t="s">
        <v>2596</v>
      </c>
      <c r="C1" s="1886"/>
      <c r="D1" s="1886"/>
      <c r="E1" s="1886"/>
      <c r="F1" s="1886"/>
      <c r="G1" s="1886"/>
      <c r="H1" s="1887"/>
      <c r="I1" s="2948" t="s">
        <v>3253</v>
      </c>
    </row>
    <row r="2" spans="1:9">
      <c r="A2" s="2951"/>
      <c r="B2" s="1889"/>
      <c r="C2" s="1889"/>
      <c r="D2" s="1889"/>
      <c r="E2" s="1889"/>
      <c r="F2" s="1889"/>
      <c r="G2" s="1889"/>
      <c r="H2" s="1890"/>
      <c r="I2" s="2949"/>
    </row>
    <row r="3" spans="1:9" ht="12" customHeight="1">
      <c r="A3" s="2951"/>
      <c r="B3" s="2292" t="s">
        <v>440</v>
      </c>
      <c r="C3" s="1312" t="s">
        <v>1256</v>
      </c>
      <c r="D3" s="1312"/>
      <c r="E3" s="1312"/>
      <c r="F3" s="1312"/>
      <c r="G3" s="1312"/>
      <c r="H3" s="1787"/>
      <c r="I3" s="2949"/>
    </row>
    <row r="4" spans="1:9" ht="12" customHeight="1">
      <c r="A4" s="2951"/>
      <c r="B4" s="2293" t="s">
        <v>1770</v>
      </c>
      <c r="C4" s="1312" t="s">
        <v>1257</v>
      </c>
      <c r="D4" s="1312"/>
      <c r="E4" s="1312"/>
      <c r="F4" s="1312"/>
      <c r="G4" s="1312"/>
      <c r="H4" s="1787"/>
      <c r="I4" s="2949"/>
    </row>
    <row r="5" spans="1:9" ht="12" customHeight="1">
      <c r="A5" s="2951"/>
      <c r="B5" s="2293" t="s">
        <v>1786</v>
      </c>
      <c r="C5" s="1312" t="s">
        <v>1258</v>
      </c>
      <c r="D5" s="1312"/>
      <c r="E5" s="1312"/>
      <c r="F5" s="1312"/>
      <c r="G5" s="1312"/>
      <c r="H5" s="1787"/>
      <c r="I5" s="2949"/>
    </row>
    <row r="6" spans="1:9" ht="12" customHeight="1">
      <c r="A6" s="2951"/>
      <c r="B6" s="2293" t="s">
        <v>1259</v>
      </c>
      <c r="C6" s="1312" t="s">
        <v>1260</v>
      </c>
      <c r="D6" s="1312"/>
      <c r="E6" s="1312"/>
      <c r="F6" s="1312"/>
      <c r="G6" s="1312"/>
      <c r="H6" s="1787"/>
      <c r="I6" s="2949"/>
    </row>
    <row r="7" spans="1:9" ht="12" customHeight="1">
      <c r="A7" s="2951"/>
      <c r="B7" s="2293" t="s">
        <v>1261</v>
      </c>
      <c r="C7" s="1312" t="s">
        <v>1262</v>
      </c>
      <c r="D7" s="1312"/>
      <c r="E7" s="1312"/>
      <c r="F7" s="1312"/>
      <c r="G7" s="1312"/>
      <c r="H7" s="1787"/>
      <c r="I7" s="2949"/>
    </row>
    <row r="8" spans="1:9" ht="12" customHeight="1">
      <c r="A8" s="2951"/>
      <c r="B8" s="2293" t="s">
        <v>1263</v>
      </c>
      <c r="C8" s="1312" t="s">
        <v>1264</v>
      </c>
      <c r="D8" s="1312"/>
      <c r="E8" s="1312"/>
      <c r="F8" s="1312"/>
      <c r="G8" s="1312"/>
      <c r="H8" s="1787"/>
      <c r="I8" s="2949"/>
    </row>
    <row r="9" spans="1:9" ht="12" customHeight="1">
      <c r="A9" s="2951"/>
      <c r="B9" s="2293" t="s">
        <v>1265</v>
      </c>
      <c r="C9" s="1312" t="s">
        <v>1266</v>
      </c>
      <c r="D9" s="1312"/>
      <c r="E9" s="1312"/>
      <c r="F9" s="1312"/>
      <c r="G9" s="1312"/>
      <c r="H9" s="1787"/>
      <c r="I9" s="2949"/>
    </row>
    <row r="10" spans="1:9" ht="12" customHeight="1">
      <c r="A10" s="2951"/>
      <c r="B10" s="1312"/>
      <c r="C10" s="1312" t="s">
        <v>1267</v>
      </c>
      <c r="D10" s="1312"/>
      <c r="E10" s="1312"/>
      <c r="F10" s="1312"/>
      <c r="G10" s="1312"/>
      <c r="H10" s="1787"/>
      <c r="I10" s="2949"/>
    </row>
    <row r="11" spans="1:9" ht="12" customHeight="1">
      <c r="A11" s="2951"/>
      <c r="B11" s="2293"/>
      <c r="C11" s="1312" t="s">
        <v>2597</v>
      </c>
      <c r="D11" s="1312"/>
      <c r="E11" s="1312"/>
      <c r="F11" s="1312"/>
      <c r="G11" s="1312"/>
      <c r="H11" s="1787"/>
      <c r="I11" s="2949"/>
    </row>
    <row r="12" spans="1:9" ht="12" customHeight="1">
      <c r="A12" s="2951"/>
      <c r="B12" s="2292" t="s">
        <v>446</v>
      </c>
      <c r="C12" s="1312" t="s">
        <v>2109</v>
      </c>
      <c r="D12" s="1312"/>
      <c r="E12" s="1312"/>
      <c r="F12" s="1312"/>
      <c r="G12" s="1312"/>
      <c r="H12" s="1787"/>
      <c r="I12" s="2949"/>
    </row>
    <row r="13" spans="1:9" ht="12" customHeight="1">
      <c r="A13" s="2951"/>
      <c r="B13" s="2292" t="s">
        <v>450</v>
      </c>
      <c r="C13" s="1312" t="s">
        <v>1270</v>
      </c>
      <c r="D13" s="1312"/>
      <c r="E13" s="1312"/>
      <c r="F13" s="1312"/>
      <c r="G13" s="1312"/>
      <c r="H13" s="1787"/>
      <c r="I13" s="2949"/>
    </row>
    <row r="14" spans="1:9" ht="12" customHeight="1">
      <c r="A14" s="2951"/>
      <c r="B14" s="1312"/>
      <c r="C14" s="1312" t="s">
        <v>1271</v>
      </c>
      <c r="D14" s="1312"/>
      <c r="E14" s="1312"/>
      <c r="F14" s="1312"/>
      <c r="G14" s="1312"/>
      <c r="H14" s="1787"/>
      <c r="I14" s="2949"/>
    </row>
    <row r="15" spans="1:9" ht="12" customHeight="1">
      <c r="A15" s="2299"/>
      <c r="B15" s="2292" t="s">
        <v>457</v>
      </c>
      <c r="C15" s="1312" t="s">
        <v>1272</v>
      </c>
      <c r="D15" s="1312"/>
      <c r="E15" s="1312"/>
      <c r="F15" s="1312"/>
      <c r="G15" s="1312"/>
      <c r="H15" s="1787"/>
      <c r="I15" s="2949"/>
    </row>
    <row r="16" spans="1:9">
      <c r="A16" s="2299"/>
      <c r="B16" s="1314"/>
      <c r="C16" s="1314"/>
      <c r="D16" s="1314"/>
      <c r="E16" s="1314"/>
      <c r="F16" s="1314"/>
      <c r="G16" s="1314"/>
      <c r="H16" s="1788"/>
      <c r="I16" s="2949"/>
    </row>
    <row r="17" spans="1:9">
      <c r="A17" s="2840"/>
      <c r="B17" s="2294" t="s">
        <v>1273</v>
      </c>
      <c r="C17" s="1313"/>
      <c r="D17" s="1313"/>
      <c r="E17" s="1313"/>
      <c r="F17" s="1313"/>
      <c r="G17" s="1787"/>
      <c r="H17" s="1787"/>
      <c r="I17" s="2299"/>
    </row>
    <row r="18" spans="1:9">
      <c r="A18" s="2840"/>
      <c r="B18" s="1312"/>
      <c r="C18" s="1312"/>
      <c r="D18" s="1312"/>
      <c r="E18" s="1312"/>
      <c r="F18" s="1312"/>
      <c r="G18" s="1787"/>
      <c r="H18" s="1787"/>
      <c r="I18" s="2299"/>
    </row>
    <row r="19" spans="1:9">
      <c r="A19" s="2840"/>
      <c r="B19" s="1312"/>
      <c r="C19" s="1312" t="s">
        <v>1274</v>
      </c>
      <c r="D19" s="1312"/>
      <c r="E19" s="1312"/>
      <c r="F19" s="1312"/>
      <c r="G19" s="1787"/>
      <c r="H19" s="1787"/>
      <c r="I19" s="2299"/>
    </row>
    <row r="20" spans="1:9">
      <c r="A20" s="2840"/>
      <c r="B20" s="1312"/>
      <c r="C20" s="1312"/>
      <c r="D20" s="1312"/>
      <c r="E20" s="1312"/>
      <c r="F20" s="1312"/>
      <c r="G20" s="1787"/>
      <c r="H20" s="1787"/>
      <c r="I20" s="2299"/>
    </row>
    <row r="21" spans="1:9" ht="12" customHeight="1">
      <c r="A21" s="2840"/>
      <c r="B21" s="2295"/>
      <c r="C21" s="1310"/>
      <c r="D21" s="1310" t="s">
        <v>1275</v>
      </c>
      <c r="E21" s="1310" t="s">
        <v>1276</v>
      </c>
      <c r="F21" s="1310" t="s">
        <v>1277</v>
      </c>
      <c r="G21" s="1311" t="s">
        <v>1278</v>
      </c>
      <c r="H21" s="1311"/>
      <c r="I21" s="2299"/>
    </row>
    <row r="22" spans="1:9" ht="12" customHeight="1">
      <c r="A22" s="2840"/>
      <c r="B22" s="2296" t="s">
        <v>328</v>
      </c>
      <c r="C22" s="1308" t="s">
        <v>1279</v>
      </c>
      <c r="D22" s="1308" t="s">
        <v>1280</v>
      </c>
      <c r="E22" s="1308" t="s">
        <v>1281</v>
      </c>
      <c r="F22" s="1308" t="s">
        <v>1282</v>
      </c>
      <c r="G22" s="1309" t="s">
        <v>1283</v>
      </c>
      <c r="H22" s="1309" t="s">
        <v>328</v>
      </c>
      <c r="I22" s="2299"/>
    </row>
    <row r="23" spans="1:9" ht="12" customHeight="1">
      <c r="A23" s="2840"/>
      <c r="B23" s="2296" t="s">
        <v>333</v>
      </c>
      <c r="C23" s="1308"/>
      <c r="D23" s="1308" t="s">
        <v>1284</v>
      </c>
      <c r="E23" s="1308" t="s">
        <v>1285</v>
      </c>
      <c r="F23" s="1308" t="s">
        <v>1285</v>
      </c>
      <c r="G23" s="1309" t="s">
        <v>1280</v>
      </c>
      <c r="H23" s="1309" t="s">
        <v>333</v>
      </c>
      <c r="I23" s="2299"/>
    </row>
    <row r="24" spans="1:9" ht="12" customHeight="1">
      <c r="A24" s="2840"/>
      <c r="B24" s="2297"/>
      <c r="C24" s="1306" t="s">
        <v>338</v>
      </c>
      <c r="D24" s="1308" t="s">
        <v>339</v>
      </c>
      <c r="E24" s="1308" t="s">
        <v>340</v>
      </c>
      <c r="F24" s="1308" t="s">
        <v>341</v>
      </c>
      <c r="G24" s="1307" t="s">
        <v>342</v>
      </c>
      <c r="H24" s="1307"/>
      <c r="I24" s="2299"/>
    </row>
    <row r="25" spans="1:9" ht="12" customHeight="1">
      <c r="A25" s="2840"/>
      <c r="B25" s="1878">
        <v>1</v>
      </c>
      <c r="C25" s="1303" t="s">
        <v>173</v>
      </c>
      <c r="D25" s="1879">
        <v>17417</v>
      </c>
      <c r="E25" s="1880">
        <v>57.93</v>
      </c>
      <c r="F25" s="2847">
        <v>59.57</v>
      </c>
      <c r="G25" s="1878">
        <v>292</v>
      </c>
      <c r="H25" s="1878">
        <v>1</v>
      </c>
      <c r="I25" s="2299"/>
    </row>
    <row r="26" spans="1:9" ht="12" customHeight="1">
      <c r="A26" s="2840"/>
      <c r="B26" s="1878">
        <v>2</v>
      </c>
      <c r="C26" s="1303" t="s">
        <v>175</v>
      </c>
      <c r="D26" s="1881">
        <v>9075</v>
      </c>
      <c r="E26" s="1302">
        <v>12.52</v>
      </c>
      <c r="F26" s="1882">
        <v>49.23</v>
      </c>
      <c r="G26" s="1878">
        <v>431</v>
      </c>
      <c r="H26" s="1878">
        <v>2</v>
      </c>
      <c r="I26" s="2299"/>
    </row>
    <row r="27" spans="1:9" ht="12" customHeight="1">
      <c r="A27" s="2840"/>
      <c r="B27" s="1878">
        <v>3</v>
      </c>
      <c r="C27" s="1303" t="s">
        <v>177</v>
      </c>
      <c r="D27" s="1881">
        <v>2989</v>
      </c>
      <c r="E27" s="1302">
        <v>2.73</v>
      </c>
      <c r="F27" s="1882">
        <v>38.020000000000003</v>
      </c>
      <c r="G27" s="1878">
        <v>194</v>
      </c>
      <c r="H27" s="1878">
        <v>3</v>
      </c>
      <c r="I27" s="2299"/>
    </row>
    <row r="28" spans="1:9" ht="12" customHeight="1">
      <c r="A28" s="2840"/>
      <c r="B28" s="1878">
        <v>4</v>
      </c>
      <c r="C28" s="1303" t="s">
        <v>1515</v>
      </c>
      <c r="D28" s="1881">
        <v>1502</v>
      </c>
      <c r="E28" s="1302">
        <v>0.39</v>
      </c>
      <c r="F28" s="1882">
        <v>33.5</v>
      </c>
      <c r="G28" s="1878">
        <v>69</v>
      </c>
      <c r="H28" s="1878">
        <v>4</v>
      </c>
      <c r="I28" s="2299"/>
    </row>
    <row r="29" spans="1:9" ht="12" customHeight="1">
      <c r="A29" s="2840"/>
      <c r="B29" s="1878">
        <v>5</v>
      </c>
      <c r="C29" s="1303" t="s">
        <v>1526</v>
      </c>
      <c r="D29" s="1883">
        <v>9720</v>
      </c>
      <c r="E29" s="1302" t="s">
        <v>717</v>
      </c>
      <c r="F29" s="1882" t="s">
        <v>717</v>
      </c>
      <c r="G29" s="1878" t="s">
        <v>717</v>
      </c>
      <c r="H29" s="1878">
        <v>5</v>
      </c>
      <c r="I29" s="2299"/>
    </row>
    <row r="30" spans="1:9" ht="12" customHeight="1">
      <c r="A30" s="2840"/>
      <c r="B30" s="1878">
        <v>6</v>
      </c>
      <c r="C30" s="1303" t="s">
        <v>2060</v>
      </c>
      <c r="D30" s="1883">
        <f>SUM(D25:D29)</f>
        <v>40703</v>
      </c>
      <c r="E30" s="1302">
        <v>36.520000000000003</v>
      </c>
      <c r="F30" s="1882">
        <v>53.2</v>
      </c>
      <c r="G30" s="1878">
        <f>SUM(G25:G29)</f>
        <v>986</v>
      </c>
      <c r="H30" s="1878">
        <v>6</v>
      </c>
      <c r="I30" s="2299"/>
    </row>
    <row r="31" spans="1:9" ht="12" customHeight="1">
      <c r="A31" s="2840"/>
      <c r="B31" s="1878">
        <v>7</v>
      </c>
      <c r="C31" s="1303" t="s">
        <v>1286</v>
      </c>
      <c r="D31" s="1883">
        <v>12196</v>
      </c>
      <c r="E31" s="1302" t="s">
        <v>717</v>
      </c>
      <c r="F31" s="1882" t="s">
        <v>717</v>
      </c>
      <c r="G31" s="1878"/>
      <c r="H31" s="1878">
        <v>7</v>
      </c>
      <c r="I31" s="2299"/>
    </row>
    <row r="32" spans="1:9" ht="12" customHeight="1">
      <c r="A32" s="2840"/>
      <c r="B32" s="1878">
        <v>8</v>
      </c>
      <c r="C32" s="1877" t="s">
        <v>1287</v>
      </c>
      <c r="D32" s="2845"/>
      <c r="E32" s="1884"/>
      <c r="F32" s="1885"/>
      <c r="G32" s="1878"/>
      <c r="H32" s="1878">
        <v>8</v>
      </c>
      <c r="I32" s="2299"/>
    </row>
    <row r="33" spans="1:9" ht="12" customHeight="1">
      <c r="A33" s="2840"/>
      <c r="B33" s="1301"/>
      <c r="C33" s="1301" t="s">
        <v>1288</v>
      </c>
      <c r="D33" s="1312"/>
      <c r="E33" s="1312"/>
      <c r="F33" s="1312"/>
      <c r="G33" s="1312"/>
      <c r="H33" s="1787"/>
      <c r="I33" s="2299"/>
    </row>
    <row r="34" spans="1:9" ht="165" customHeight="1">
      <c r="A34" s="2841"/>
      <c r="B34" s="2298" t="s">
        <v>204</v>
      </c>
      <c r="C34" s="1300"/>
      <c r="D34" s="1300"/>
      <c r="E34" s="1300"/>
      <c r="F34" s="1300"/>
      <c r="G34" s="1300"/>
      <c r="H34" s="1788"/>
      <c r="I34" s="2300">
        <v>73</v>
      </c>
    </row>
  </sheetData>
  <mergeCells count="2">
    <mergeCell ref="I1:I16"/>
    <mergeCell ref="A1:A14"/>
  </mergeCells>
  <printOptions horizontalCentered="1" verticalCentered="1"/>
  <pageMargins left="0.7" right="0.7" top="0.75" bottom="0.75" header="0.3" footer="0.3"/>
  <pageSetup fitToWidth="2" orientation="landscape" r:id="rId1"/>
  <headerFooter alignWithMargins="0"/>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dimension ref="A1:P25"/>
  <sheetViews>
    <sheetView showGridLines="0" view="pageBreakPreview" zoomScaleNormal="100" zoomScaleSheetLayoutView="100" workbookViewId="0">
      <selection activeCell="J24" sqref="J24"/>
    </sheetView>
  </sheetViews>
  <sheetFormatPr defaultRowHeight="11.25"/>
  <cols>
    <col min="1" max="1" width="3.33203125" style="1818" customWidth="1"/>
    <col min="2" max="2" width="19.6640625" customWidth="1"/>
    <col min="3" max="3" width="11.6640625" customWidth="1"/>
    <col min="4" max="4" width="3.6640625" customWidth="1"/>
    <col min="8" max="8" width="9.1640625" customWidth="1"/>
    <col min="10" max="10" width="16" customWidth="1"/>
    <col min="13" max="14" width="10.6640625" customWidth="1"/>
    <col min="15" max="15" width="11" customWidth="1"/>
    <col min="16" max="16" width="3.33203125" style="1818" customWidth="1"/>
  </cols>
  <sheetData>
    <row r="1" spans="1:16" ht="16.5">
      <c r="A1" s="2832"/>
      <c r="B1" s="117"/>
      <c r="C1" s="117"/>
      <c r="D1" s="117"/>
      <c r="E1" s="117"/>
      <c r="F1" s="117"/>
      <c r="G1" s="117"/>
      <c r="H1" s="117"/>
      <c r="I1" s="117"/>
      <c r="J1" s="117"/>
      <c r="K1" s="117"/>
      <c r="L1" s="117"/>
      <c r="M1" s="117"/>
      <c r="N1" s="117"/>
      <c r="O1" s="118"/>
      <c r="P1" s="2272" t="s">
        <v>3188</v>
      </c>
    </row>
    <row r="2" spans="1:16">
      <c r="A2" s="2207"/>
      <c r="B2" s="3"/>
      <c r="C2" s="3"/>
      <c r="D2" s="3"/>
      <c r="E2" s="3"/>
      <c r="F2" s="3"/>
      <c r="G2" s="3"/>
      <c r="H2" s="3"/>
      <c r="I2" s="3"/>
      <c r="J2" s="3"/>
      <c r="K2" s="3"/>
      <c r="L2" s="3"/>
      <c r="M2" s="3"/>
      <c r="N2" s="3"/>
      <c r="O2" s="119"/>
      <c r="P2" s="2207"/>
    </row>
    <row r="3" spans="1:16">
      <c r="A3" s="2207"/>
      <c r="B3" s="3"/>
      <c r="C3" s="3"/>
      <c r="D3" s="3"/>
      <c r="E3" s="3"/>
      <c r="F3" s="3"/>
      <c r="G3" s="3"/>
      <c r="H3" s="3"/>
      <c r="I3" s="3"/>
      <c r="J3" s="3"/>
      <c r="K3" s="3"/>
      <c r="L3" s="3"/>
      <c r="M3" s="3"/>
      <c r="N3" s="3"/>
      <c r="O3" s="119"/>
      <c r="P3" s="2207"/>
    </row>
    <row r="4" spans="1:16" ht="11.1" customHeight="1">
      <c r="A4" s="2207"/>
      <c r="B4" s="3"/>
      <c r="C4" s="3"/>
      <c r="D4" s="1" t="s">
        <v>1850</v>
      </c>
      <c r="E4" s="13"/>
      <c r="F4" s="13"/>
      <c r="G4" s="13"/>
      <c r="H4" s="13"/>
      <c r="I4" s="13"/>
      <c r="J4" s="13"/>
      <c r="K4" s="13"/>
      <c r="L4" s="14"/>
      <c r="M4" s="3"/>
      <c r="N4" s="3"/>
      <c r="O4" s="119"/>
      <c r="P4" s="2207"/>
    </row>
    <row r="5" spans="1:16" ht="11.1" customHeight="1">
      <c r="A5" s="2207"/>
      <c r="B5" s="3"/>
      <c r="C5" s="3"/>
      <c r="D5" s="4" t="s">
        <v>351</v>
      </c>
      <c r="E5" s="49"/>
      <c r="F5" s="49"/>
      <c r="G5" s="49"/>
      <c r="H5" s="49"/>
      <c r="I5" s="49"/>
      <c r="J5" s="49"/>
      <c r="K5" s="49"/>
      <c r="L5" s="5"/>
      <c r="M5" s="3"/>
      <c r="N5" s="3"/>
      <c r="O5" s="119"/>
      <c r="P5" s="2207"/>
    </row>
    <row r="6" spans="1:16" ht="11.1" customHeight="1">
      <c r="A6" s="2207"/>
      <c r="B6" s="3"/>
      <c r="C6" s="3"/>
      <c r="D6" s="8"/>
      <c r="E6" s="9"/>
      <c r="F6" s="9"/>
      <c r="G6" s="9"/>
      <c r="H6" s="9"/>
      <c r="I6" s="9"/>
      <c r="J6" s="9"/>
      <c r="K6" s="9"/>
      <c r="L6" s="10"/>
      <c r="M6" s="3"/>
      <c r="N6" s="3"/>
      <c r="O6" s="119"/>
      <c r="P6" s="2207"/>
    </row>
    <row r="7" spans="1:16" ht="11.1" customHeight="1">
      <c r="A7" s="2207"/>
      <c r="B7" s="3"/>
      <c r="C7" s="3"/>
      <c r="D7" s="11"/>
      <c r="E7" s="82" t="s">
        <v>2459</v>
      </c>
      <c r="F7" s="79"/>
      <c r="G7" s="79"/>
      <c r="H7" s="79"/>
      <c r="I7" s="79"/>
      <c r="J7" s="79"/>
      <c r="K7" s="80"/>
      <c r="L7" s="11"/>
      <c r="M7" s="3"/>
      <c r="N7" s="3"/>
      <c r="O7" s="119"/>
      <c r="P7" s="2207"/>
    </row>
    <row r="8" spans="1:16" ht="11.1" customHeight="1">
      <c r="A8" s="2207"/>
      <c r="B8" s="3"/>
      <c r="C8" s="3"/>
      <c r="D8" s="21" t="s">
        <v>328</v>
      </c>
      <c r="E8" s="12" t="s">
        <v>1851</v>
      </c>
      <c r="F8" s="13"/>
      <c r="G8" s="13"/>
      <c r="H8" s="14"/>
      <c r="I8" s="12" t="s">
        <v>1852</v>
      </c>
      <c r="J8" s="13"/>
      <c r="K8" s="14"/>
      <c r="L8" s="21" t="s">
        <v>328</v>
      </c>
      <c r="M8" s="3"/>
      <c r="N8" s="3"/>
      <c r="O8" s="119"/>
      <c r="P8" s="2207"/>
    </row>
    <row r="9" spans="1:16" ht="11.1" customHeight="1">
      <c r="A9" s="2207"/>
      <c r="B9" s="3"/>
      <c r="C9" s="3"/>
      <c r="D9" s="21" t="s">
        <v>333</v>
      </c>
      <c r="E9" s="4" t="s">
        <v>338</v>
      </c>
      <c r="F9" s="49"/>
      <c r="G9" s="49"/>
      <c r="H9" s="5"/>
      <c r="I9" s="4" t="s">
        <v>339</v>
      </c>
      <c r="J9" s="49"/>
      <c r="K9" s="5"/>
      <c r="L9" s="21" t="s">
        <v>333</v>
      </c>
      <c r="M9" s="3"/>
      <c r="N9" s="3"/>
      <c r="O9" s="119"/>
      <c r="P9" s="2207"/>
    </row>
    <row r="10" spans="1:16" ht="11.1" customHeight="1" thickBot="1">
      <c r="A10" s="2207"/>
      <c r="D10" s="83"/>
      <c r="E10" s="103"/>
      <c r="F10" s="44"/>
      <c r="G10" s="44"/>
      <c r="H10" s="70"/>
      <c r="I10" s="103"/>
      <c r="J10" s="44"/>
      <c r="K10" s="70"/>
      <c r="L10" s="83"/>
      <c r="O10" s="125"/>
      <c r="P10" s="2207"/>
    </row>
    <row r="11" spans="1:16">
      <c r="A11" s="2207"/>
      <c r="D11" s="104" t="s">
        <v>287</v>
      </c>
      <c r="E11" s="44"/>
      <c r="F11" s="44" t="s">
        <v>1853</v>
      </c>
      <c r="G11" s="44"/>
      <c r="H11" s="44"/>
      <c r="I11" s="1315"/>
      <c r="J11" s="1319">
        <v>1141105562</v>
      </c>
      <c r="K11" s="105"/>
      <c r="L11" s="104" t="s">
        <v>287</v>
      </c>
      <c r="O11" s="125"/>
      <c r="P11" s="2207"/>
    </row>
    <row r="12" spans="1:16" ht="11.1" customHeight="1">
      <c r="A12" s="2207"/>
      <c r="D12" s="104" t="s">
        <v>435</v>
      </c>
      <c r="E12" s="44"/>
      <c r="F12" s="44" t="s">
        <v>1388</v>
      </c>
      <c r="G12" s="44"/>
      <c r="H12" s="44"/>
      <c r="I12" s="106"/>
      <c r="J12" s="1320"/>
      <c r="K12" s="107"/>
      <c r="L12" s="104" t="s">
        <v>435</v>
      </c>
      <c r="O12" s="125"/>
      <c r="P12" s="2207"/>
    </row>
    <row r="13" spans="1:16">
      <c r="A13" s="2207"/>
      <c r="D13" s="104" t="s">
        <v>914</v>
      </c>
      <c r="E13" s="44"/>
      <c r="F13" s="44" t="s">
        <v>1854</v>
      </c>
      <c r="G13" s="44"/>
      <c r="H13" s="44"/>
      <c r="I13" s="1316"/>
      <c r="J13" s="1320">
        <v>42901454</v>
      </c>
      <c r="K13" s="107"/>
      <c r="L13" s="104" t="s">
        <v>914</v>
      </c>
      <c r="O13" s="125"/>
      <c r="P13" s="2207"/>
    </row>
    <row r="14" spans="1:16" ht="12" thickBot="1">
      <c r="A14" s="2207"/>
      <c r="D14" s="104" t="s">
        <v>344</v>
      </c>
      <c r="E14" s="44"/>
      <c r="F14" s="44" t="s">
        <v>1855</v>
      </c>
      <c r="G14" s="44"/>
      <c r="H14" s="44"/>
      <c r="I14" s="1317"/>
      <c r="J14" s="1321">
        <f>SUM(J11:J13)</f>
        <v>1184007016</v>
      </c>
      <c r="K14" s="108"/>
      <c r="L14" s="104" t="s">
        <v>344</v>
      </c>
      <c r="O14" s="125"/>
      <c r="P14" s="2207"/>
    </row>
    <row r="15" spans="1:16">
      <c r="A15" s="2207"/>
      <c r="D15" s="104" t="s">
        <v>288</v>
      </c>
      <c r="E15" s="44"/>
      <c r="F15" s="44" t="s">
        <v>1856</v>
      </c>
      <c r="G15" s="44"/>
      <c r="H15" s="44"/>
      <c r="I15" s="1318"/>
      <c r="J15" s="1320">
        <v>3111803</v>
      </c>
      <c r="K15" s="44"/>
      <c r="L15" s="104" t="s">
        <v>288</v>
      </c>
      <c r="O15" s="125"/>
      <c r="P15" s="2207"/>
    </row>
    <row r="16" spans="1:16">
      <c r="A16" s="2207"/>
      <c r="D16" s="104" t="s">
        <v>564</v>
      </c>
      <c r="E16" s="44"/>
      <c r="F16" s="44" t="s">
        <v>1857</v>
      </c>
      <c r="G16" s="44"/>
      <c r="H16" s="44"/>
      <c r="I16" s="1318"/>
      <c r="J16" s="1320">
        <v>6863541</v>
      </c>
      <c r="K16" s="44"/>
      <c r="L16" s="104" t="s">
        <v>564</v>
      </c>
      <c r="O16" s="125"/>
      <c r="P16" s="2207"/>
    </row>
    <row r="17" spans="1:16">
      <c r="A17" s="2207"/>
      <c r="O17" s="125"/>
      <c r="P17" s="2207"/>
    </row>
    <row r="18" spans="1:16">
      <c r="A18" s="2207"/>
      <c r="O18" s="125"/>
      <c r="P18" s="2207"/>
    </row>
    <row r="19" spans="1:16">
      <c r="A19" s="2207"/>
      <c r="O19" s="125"/>
      <c r="P19" s="2207"/>
    </row>
    <row r="20" spans="1:16" ht="30" customHeight="1">
      <c r="A20" s="2877" t="s">
        <v>1409</v>
      </c>
      <c r="B20" s="86" t="s">
        <v>204</v>
      </c>
      <c r="O20" s="125"/>
      <c r="P20" s="2877" t="s">
        <v>3253</v>
      </c>
    </row>
    <row r="21" spans="1:16" ht="30" customHeight="1">
      <c r="A21" s="2877"/>
      <c r="O21" s="125"/>
      <c r="P21" s="2877"/>
    </row>
    <row r="22" spans="1:16" ht="30" customHeight="1">
      <c r="A22" s="2877"/>
      <c r="O22" s="125"/>
      <c r="P22" s="2877"/>
    </row>
    <row r="23" spans="1:16" ht="30" customHeight="1">
      <c r="A23" s="2877"/>
      <c r="O23" s="125"/>
      <c r="P23" s="2877"/>
    </row>
    <row r="24" spans="1:16" ht="35.450000000000003" customHeight="1">
      <c r="A24" s="2877"/>
      <c r="O24" s="137"/>
      <c r="P24" s="2877"/>
    </row>
    <row r="25" spans="1:16" ht="144.75" customHeight="1">
      <c r="A25" s="2878"/>
      <c r="B25" s="52"/>
      <c r="C25" s="52"/>
      <c r="D25" s="52"/>
      <c r="E25" s="52"/>
      <c r="F25" s="52"/>
      <c r="G25" s="52"/>
      <c r="H25" s="52"/>
      <c r="I25" s="52"/>
      <c r="J25" s="52"/>
      <c r="K25" s="52"/>
      <c r="L25" s="52"/>
      <c r="M25" s="52"/>
      <c r="N25" s="52"/>
      <c r="O25" s="138"/>
      <c r="P25" s="2878"/>
    </row>
  </sheetData>
  <mergeCells count="2">
    <mergeCell ref="P20:P25"/>
    <mergeCell ref="A20:A25"/>
  </mergeCells>
  <phoneticPr fontId="0" type="noConversion"/>
  <printOptions horizontalCentered="1" verticalCentered="1"/>
  <pageMargins left="0.7" right="0.7" top="0.75" bottom="0.75" header="0.3" footer="0.3"/>
  <pageSetup fitToWidth="2" orientation="landscape" r:id="rId1"/>
  <headerFooter alignWithMargins="0"/>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139"/>
  <sheetViews>
    <sheetView showGridLines="0" view="pageBreakPreview" zoomScaleNormal="100" zoomScaleSheetLayoutView="100" workbookViewId="0">
      <selection activeCell="B70" sqref="B70"/>
    </sheetView>
  </sheetViews>
  <sheetFormatPr defaultRowHeight="11.25"/>
  <cols>
    <col min="1" max="1" width="5.5" customWidth="1"/>
    <col min="2" max="2" width="109.33203125" customWidth="1"/>
    <col min="3" max="3" width="9.33203125" customWidth="1"/>
  </cols>
  <sheetData>
    <row r="1" spans="1:2">
      <c r="A1" s="174" t="s">
        <v>3256</v>
      </c>
      <c r="B1" s="237"/>
    </row>
    <row r="2" spans="1:2">
      <c r="A2" s="177" t="s">
        <v>1858</v>
      </c>
      <c r="B2" s="269"/>
    </row>
    <row r="3" spans="1:2" s="38" customFormat="1" ht="9">
      <c r="A3" s="272"/>
      <c r="B3" s="271"/>
    </row>
    <row r="4" spans="1:2" s="38" customFormat="1" ht="11.1" customHeight="1">
      <c r="A4" s="272"/>
      <c r="B4" s="271" t="s">
        <v>1859</v>
      </c>
    </row>
    <row r="5" spans="1:2" s="38" customFormat="1" ht="11.1" customHeight="1">
      <c r="A5" s="272" t="s">
        <v>1860</v>
      </c>
      <c r="B5" s="271"/>
    </row>
    <row r="6" spans="1:2" s="38" customFormat="1" ht="11.1" customHeight="1">
      <c r="A6" s="272" t="s">
        <v>1861</v>
      </c>
      <c r="B6" s="271"/>
    </row>
    <row r="7" spans="1:2" s="38" customFormat="1" ht="11.1" customHeight="1">
      <c r="A7" s="272" t="s">
        <v>1862</v>
      </c>
      <c r="B7" s="271"/>
    </row>
    <row r="8" spans="1:2" s="38" customFormat="1" ht="11.1" customHeight="1">
      <c r="A8" s="272" t="s">
        <v>1863</v>
      </c>
      <c r="B8" s="271"/>
    </row>
    <row r="9" spans="1:2" s="38" customFormat="1" ht="11.1" customHeight="1">
      <c r="A9" s="272" t="s">
        <v>1864</v>
      </c>
      <c r="B9" s="271"/>
    </row>
    <row r="10" spans="1:2" s="38" customFormat="1" ht="11.1" customHeight="1">
      <c r="A10" s="272" t="s">
        <v>1865</v>
      </c>
      <c r="B10" s="271"/>
    </row>
    <row r="11" spans="1:2" s="38" customFormat="1" ht="11.1" customHeight="1">
      <c r="A11" s="272" t="s">
        <v>1866</v>
      </c>
      <c r="B11" s="271"/>
    </row>
    <row r="12" spans="1:2" s="38" customFormat="1" ht="11.1" customHeight="1">
      <c r="A12" s="272" t="s">
        <v>1867</v>
      </c>
      <c r="B12" s="271"/>
    </row>
    <row r="13" spans="1:2" s="38" customFormat="1" ht="11.1" customHeight="1">
      <c r="A13" s="272" t="s">
        <v>1868</v>
      </c>
      <c r="B13" s="271"/>
    </row>
    <row r="14" spans="1:2" s="38" customFormat="1" ht="11.1" customHeight="1">
      <c r="A14" s="272" t="s">
        <v>1869</v>
      </c>
      <c r="B14" s="271"/>
    </row>
    <row r="15" spans="1:2" s="38" customFormat="1" ht="11.1" customHeight="1">
      <c r="A15" s="272" t="s">
        <v>1870</v>
      </c>
      <c r="B15" s="271"/>
    </row>
    <row r="16" spans="1:2" s="38" customFormat="1" ht="11.1" customHeight="1">
      <c r="A16" s="272"/>
      <c r="B16" s="271"/>
    </row>
    <row r="17" spans="1:2" s="38" customFormat="1" ht="11.1" customHeight="1">
      <c r="A17" s="270" t="s">
        <v>940</v>
      </c>
      <c r="B17" s="271" t="s">
        <v>1871</v>
      </c>
    </row>
    <row r="18" spans="1:2" s="38" customFormat="1" ht="11.1" customHeight="1">
      <c r="A18" s="272"/>
      <c r="B18" s="271"/>
    </row>
    <row r="19" spans="1:2" s="38" customFormat="1" ht="11.1" customHeight="1">
      <c r="A19" s="270" t="s">
        <v>942</v>
      </c>
      <c r="B19" s="271" t="s">
        <v>1872</v>
      </c>
    </row>
    <row r="20" spans="1:2" s="38" customFormat="1" ht="11.1" customHeight="1">
      <c r="A20" s="272" t="s">
        <v>1873</v>
      </c>
      <c r="B20" s="271"/>
    </row>
    <row r="21" spans="1:2" s="38" customFormat="1" ht="11.1" customHeight="1">
      <c r="A21" s="272" t="s">
        <v>2307</v>
      </c>
      <c r="B21" s="271"/>
    </row>
    <row r="22" spans="1:2" s="38" customFormat="1" ht="11.1" customHeight="1">
      <c r="A22" s="272" t="s">
        <v>2308</v>
      </c>
      <c r="B22" s="271"/>
    </row>
    <row r="23" spans="1:2" s="38" customFormat="1" ht="11.1" customHeight="1">
      <c r="A23" s="272" t="s">
        <v>2309</v>
      </c>
      <c r="B23" s="271"/>
    </row>
    <row r="24" spans="1:2" s="38" customFormat="1" ht="11.1" customHeight="1">
      <c r="A24" s="272" t="s">
        <v>2310</v>
      </c>
      <c r="B24" s="271"/>
    </row>
    <row r="25" spans="1:2" s="38" customFormat="1" ht="11.1" customHeight="1">
      <c r="A25" s="272" t="s">
        <v>2311</v>
      </c>
      <c r="B25" s="271"/>
    </row>
    <row r="26" spans="1:2" s="38" customFormat="1" ht="11.1" customHeight="1">
      <c r="A26" s="272"/>
      <c r="B26" s="271"/>
    </row>
    <row r="27" spans="1:2" s="38" customFormat="1" ht="11.1" customHeight="1">
      <c r="A27" s="270" t="s">
        <v>946</v>
      </c>
      <c r="B27" s="271" t="s">
        <v>2312</v>
      </c>
    </row>
    <row r="28" spans="1:2" s="38" customFormat="1" ht="11.1" customHeight="1">
      <c r="A28" s="272"/>
      <c r="B28" s="271"/>
    </row>
    <row r="29" spans="1:2" s="38" customFormat="1" ht="11.1" customHeight="1">
      <c r="A29" s="270" t="s">
        <v>2313</v>
      </c>
      <c r="B29" s="271" t="s">
        <v>1487</v>
      </c>
    </row>
    <row r="30" spans="1:2" s="38" customFormat="1" ht="11.1" customHeight="1">
      <c r="A30" s="272" t="s">
        <v>1488</v>
      </c>
      <c r="B30" s="271"/>
    </row>
    <row r="31" spans="1:2" s="38" customFormat="1" ht="11.1" customHeight="1">
      <c r="A31" s="272" t="s">
        <v>1489</v>
      </c>
      <c r="B31" s="271"/>
    </row>
    <row r="32" spans="1:2" s="38" customFormat="1" ht="11.1" customHeight="1">
      <c r="A32" s="272"/>
      <c r="B32" s="271"/>
    </row>
    <row r="33" spans="1:2" s="38" customFormat="1" ht="11.1" customHeight="1">
      <c r="A33" s="270" t="s">
        <v>1490</v>
      </c>
      <c r="B33" s="271" t="s">
        <v>1491</v>
      </c>
    </row>
    <row r="34" spans="1:2" s="38" customFormat="1" ht="11.1" customHeight="1">
      <c r="A34" s="272" t="s">
        <v>1492</v>
      </c>
      <c r="B34" s="271"/>
    </row>
    <row r="35" spans="1:2" s="38" customFormat="1" ht="11.1" customHeight="1">
      <c r="A35" s="272"/>
      <c r="B35" s="271"/>
    </row>
    <row r="36" spans="1:2" s="38" customFormat="1" ht="11.1" customHeight="1">
      <c r="A36" s="270" t="s">
        <v>1493</v>
      </c>
      <c r="B36" s="271" t="s">
        <v>1494</v>
      </c>
    </row>
    <row r="37" spans="1:2" s="38" customFormat="1" ht="11.1" customHeight="1">
      <c r="A37" s="272" t="s">
        <v>1495</v>
      </c>
      <c r="B37" s="271"/>
    </row>
    <row r="38" spans="1:2" s="38" customFormat="1" ht="11.1" customHeight="1">
      <c r="A38" s="272"/>
      <c r="B38" s="271"/>
    </row>
    <row r="39" spans="1:2" s="38" customFormat="1" ht="11.1" customHeight="1">
      <c r="A39" s="270" t="s">
        <v>1496</v>
      </c>
      <c r="B39" s="271" t="s">
        <v>1497</v>
      </c>
    </row>
    <row r="40" spans="1:2" s="38" customFormat="1" ht="11.1" customHeight="1">
      <c r="A40" s="272" t="s">
        <v>1498</v>
      </c>
      <c r="B40" s="271"/>
    </row>
    <row r="41" spans="1:2" s="38" customFormat="1" ht="11.1" customHeight="1">
      <c r="A41" s="272" t="s">
        <v>1499</v>
      </c>
      <c r="B41" s="271"/>
    </row>
    <row r="42" spans="1:2" s="38" customFormat="1" ht="11.1" customHeight="1">
      <c r="A42" s="272"/>
      <c r="B42" s="271"/>
    </row>
    <row r="43" spans="1:2" s="38" customFormat="1" ht="11.1" customHeight="1">
      <c r="A43" s="270" t="s">
        <v>1500</v>
      </c>
      <c r="B43" s="271" t="s">
        <v>26</v>
      </c>
    </row>
    <row r="44" spans="1:2" s="38" customFormat="1" ht="11.1" customHeight="1">
      <c r="A44" s="272" t="s">
        <v>27</v>
      </c>
      <c r="B44" s="271"/>
    </row>
    <row r="45" spans="1:2" s="38" customFormat="1" ht="11.1" customHeight="1">
      <c r="A45" s="272" t="s">
        <v>28</v>
      </c>
      <c r="B45" s="271"/>
    </row>
    <row r="46" spans="1:2" s="38" customFormat="1" ht="11.1" customHeight="1">
      <c r="A46" s="272" t="s">
        <v>29</v>
      </c>
      <c r="B46" s="271"/>
    </row>
    <row r="47" spans="1:2" s="38" customFormat="1" ht="11.1" customHeight="1">
      <c r="A47" s="272" t="s">
        <v>30</v>
      </c>
      <c r="B47" s="271"/>
    </row>
    <row r="48" spans="1:2" s="38" customFormat="1" ht="11.1" customHeight="1">
      <c r="A48" s="272" t="s">
        <v>31</v>
      </c>
      <c r="B48" s="271"/>
    </row>
    <row r="49" spans="1:2" s="38" customFormat="1" ht="11.1" customHeight="1">
      <c r="A49" s="272"/>
      <c r="B49" s="271"/>
    </row>
    <row r="50" spans="1:2" s="38" customFormat="1" ht="11.1" customHeight="1">
      <c r="A50" s="270" t="s">
        <v>1501</v>
      </c>
      <c r="B50" s="271" t="s">
        <v>32</v>
      </c>
    </row>
    <row r="51" spans="1:2" s="38" customFormat="1" ht="11.1" customHeight="1">
      <c r="A51" s="272" t="s">
        <v>33</v>
      </c>
      <c r="B51" s="271"/>
    </row>
    <row r="52" spans="1:2" s="38" customFormat="1" ht="11.1" customHeight="1">
      <c r="A52" s="272" t="s">
        <v>34</v>
      </c>
      <c r="B52" s="271"/>
    </row>
    <row r="53" spans="1:2" s="38" customFormat="1" ht="11.1" customHeight="1">
      <c r="A53" s="272"/>
      <c r="B53" s="271"/>
    </row>
    <row r="54" spans="1:2" s="38" customFormat="1" ht="11.1" customHeight="1">
      <c r="A54" s="270" t="s">
        <v>1502</v>
      </c>
      <c r="B54" s="271" t="s">
        <v>1503</v>
      </c>
    </row>
    <row r="55" spans="1:2" s="38" customFormat="1" ht="11.1" customHeight="1">
      <c r="A55" s="272" t="s">
        <v>1504</v>
      </c>
      <c r="B55" s="271"/>
    </row>
    <row r="56" spans="1:2" s="38" customFormat="1" ht="11.1" customHeight="1">
      <c r="A56" s="272" t="s">
        <v>1505</v>
      </c>
      <c r="B56" s="271"/>
    </row>
    <row r="57" spans="1:2" s="38" customFormat="1" ht="11.1" customHeight="1">
      <c r="A57" s="272" t="s">
        <v>1506</v>
      </c>
      <c r="B57" s="271"/>
    </row>
    <row r="58" spans="1:2" s="38" customFormat="1" ht="11.1" customHeight="1">
      <c r="A58" s="272" t="s">
        <v>1507</v>
      </c>
      <c r="B58" s="271"/>
    </row>
    <row r="59" spans="1:2" s="38" customFormat="1" ht="11.1" customHeight="1">
      <c r="A59" s="272" t="s">
        <v>1508</v>
      </c>
      <c r="B59" s="271"/>
    </row>
    <row r="60" spans="1:2" s="38" customFormat="1" ht="11.1" customHeight="1">
      <c r="A60" s="272"/>
      <c r="B60" s="271"/>
    </row>
    <row r="61" spans="1:2" s="38" customFormat="1" ht="11.1" customHeight="1">
      <c r="A61" s="270" t="s">
        <v>1509</v>
      </c>
      <c r="B61" s="271" t="s">
        <v>1510</v>
      </c>
    </row>
    <row r="62" spans="1:2" s="38" customFormat="1" ht="11.1" customHeight="1">
      <c r="A62" s="272" t="s">
        <v>1511</v>
      </c>
      <c r="B62" s="271"/>
    </row>
    <row r="63" spans="1:2" s="38" customFormat="1" ht="11.1" customHeight="1">
      <c r="A63" s="272" t="s">
        <v>1512</v>
      </c>
      <c r="B63" s="271"/>
    </row>
    <row r="64" spans="1:2" s="38" customFormat="1" ht="11.1" customHeight="1">
      <c r="A64" s="272" t="s">
        <v>1513</v>
      </c>
      <c r="B64" s="271"/>
    </row>
    <row r="65" spans="1:2" s="38" customFormat="1" ht="11.1" customHeight="1">
      <c r="A65" s="272" t="s">
        <v>2549</v>
      </c>
      <c r="B65" s="271"/>
    </row>
    <row r="66" spans="1:2" s="38" customFormat="1" ht="11.1" customHeight="1">
      <c r="A66" s="272" t="s">
        <v>2550</v>
      </c>
      <c r="B66" s="271"/>
    </row>
    <row r="67" spans="1:2" ht="16.5" customHeight="1">
      <c r="A67" s="181"/>
      <c r="B67" s="182"/>
    </row>
    <row r="68" spans="1:2">
      <c r="A68" s="238" t="s">
        <v>1409</v>
      </c>
      <c r="B68" s="187"/>
    </row>
    <row r="69" spans="1:2">
      <c r="A69" s="174">
        <v>76</v>
      </c>
      <c r="B69" s="188" t="s">
        <v>3253</v>
      </c>
    </row>
    <row r="70" spans="1:2" ht="9.9499999999999993" customHeight="1">
      <c r="A70" s="177" t="s">
        <v>2551</v>
      </c>
      <c r="B70" s="269"/>
    </row>
    <row r="71" spans="1:2" ht="6.75" customHeight="1">
      <c r="A71" s="124"/>
      <c r="B71" s="288"/>
    </row>
    <row r="72" spans="1:2" ht="11.1" customHeight="1">
      <c r="A72" s="270" t="s">
        <v>2552</v>
      </c>
      <c r="B72" s="271" t="s">
        <v>2553</v>
      </c>
    </row>
    <row r="73" spans="1:2" ht="11.1" customHeight="1">
      <c r="A73" s="272" t="s">
        <v>2554</v>
      </c>
      <c r="B73" s="289"/>
    </row>
    <row r="74" spans="1:2" ht="11.1" customHeight="1">
      <c r="A74" s="272" t="s">
        <v>2555</v>
      </c>
      <c r="B74" s="271"/>
    </row>
    <row r="75" spans="1:2" ht="11.1" customHeight="1">
      <c r="A75" s="272" t="s">
        <v>1996</v>
      </c>
      <c r="B75" s="289"/>
    </row>
    <row r="76" spans="1:2" ht="9" customHeight="1">
      <c r="A76" s="272"/>
      <c r="B76" s="271"/>
    </row>
    <row r="77" spans="1:2" ht="11.1" customHeight="1">
      <c r="A77" s="270" t="s">
        <v>1997</v>
      </c>
      <c r="B77" s="289" t="s">
        <v>1998</v>
      </c>
    </row>
    <row r="78" spans="1:2" ht="11.1" customHeight="1">
      <c r="A78" s="272" t="s">
        <v>1999</v>
      </c>
      <c r="B78" s="289"/>
    </row>
    <row r="79" spans="1:2" ht="11.1" customHeight="1">
      <c r="A79" s="272" t="s">
        <v>2000</v>
      </c>
      <c r="B79" s="289"/>
    </row>
    <row r="80" spans="1:2" ht="11.1" customHeight="1">
      <c r="A80" s="272" t="s">
        <v>2001</v>
      </c>
      <c r="B80" s="289"/>
    </row>
    <row r="81" spans="1:2" ht="11.1" customHeight="1">
      <c r="A81" s="272" t="s">
        <v>2002</v>
      </c>
      <c r="B81" s="289"/>
    </row>
    <row r="82" spans="1:2" ht="11.1" customHeight="1">
      <c r="A82" s="272" t="s">
        <v>2003</v>
      </c>
      <c r="B82" s="271"/>
    </row>
    <row r="83" spans="1:2" ht="9" customHeight="1">
      <c r="A83" s="290"/>
      <c r="B83" s="291"/>
    </row>
    <row r="84" spans="1:2" ht="11.1" customHeight="1">
      <c r="A84" s="270" t="s">
        <v>2004</v>
      </c>
      <c r="B84" s="289" t="s">
        <v>2005</v>
      </c>
    </row>
    <row r="85" spans="1:2" ht="11.1" customHeight="1">
      <c r="A85" s="272" t="s">
        <v>2006</v>
      </c>
      <c r="B85" s="271"/>
    </row>
    <row r="86" spans="1:2" ht="11.1" customHeight="1">
      <c r="A86" s="272" t="s">
        <v>2007</v>
      </c>
      <c r="B86" s="271"/>
    </row>
    <row r="87" spans="1:2" ht="9" customHeight="1">
      <c r="A87" s="272"/>
      <c r="B87" s="271"/>
    </row>
    <row r="88" spans="1:2" ht="11.1" customHeight="1">
      <c r="A88" s="270" t="s">
        <v>2008</v>
      </c>
      <c r="B88" s="289" t="s">
        <v>2009</v>
      </c>
    </row>
    <row r="89" spans="1:2" ht="11.1" customHeight="1">
      <c r="A89" s="272" t="s">
        <v>2010</v>
      </c>
      <c r="B89" s="271"/>
    </row>
    <row r="90" spans="1:2" ht="11.1" customHeight="1">
      <c r="A90" s="272" t="s">
        <v>2011</v>
      </c>
      <c r="B90" s="271"/>
    </row>
    <row r="91" spans="1:2" ht="11.1" customHeight="1">
      <c r="A91" s="272" t="s">
        <v>2012</v>
      </c>
      <c r="B91" s="289"/>
    </row>
    <row r="92" spans="1:2" ht="11.1" customHeight="1">
      <c r="A92" s="272" t="s">
        <v>2013</v>
      </c>
      <c r="B92" s="271"/>
    </row>
    <row r="93" spans="1:2" ht="11.1" customHeight="1">
      <c r="A93" s="272" t="s">
        <v>2014</v>
      </c>
      <c r="B93" s="271"/>
    </row>
    <row r="94" spans="1:2" ht="11.1" customHeight="1">
      <c r="A94" s="272" t="s">
        <v>2015</v>
      </c>
      <c r="B94" s="271"/>
    </row>
    <row r="95" spans="1:2" ht="9" customHeight="1">
      <c r="A95" s="272"/>
      <c r="B95" s="271"/>
    </row>
    <row r="96" spans="1:2" ht="11.1" customHeight="1">
      <c r="A96" s="270" t="s">
        <v>2016</v>
      </c>
      <c r="B96" s="271" t="s">
        <v>2017</v>
      </c>
    </row>
    <row r="97" spans="1:2" ht="11.1" customHeight="1">
      <c r="A97" s="272" t="s">
        <v>2018</v>
      </c>
      <c r="B97" s="271"/>
    </row>
    <row r="98" spans="1:2" ht="11.1" customHeight="1">
      <c r="A98" s="272" t="s">
        <v>2019</v>
      </c>
      <c r="B98" s="289"/>
    </row>
    <row r="99" spans="1:2" ht="11.1" customHeight="1">
      <c r="A99" s="272" t="s">
        <v>2020</v>
      </c>
      <c r="B99" s="271"/>
    </row>
    <row r="100" spans="1:2" ht="11.1" customHeight="1">
      <c r="A100" s="272" t="s">
        <v>2021</v>
      </c>
      <c r="B100" s="271"/>
    </row>
    <row r="101" spans="1:2" ht="11.1" customHeight="1">
      <c r="A101" s="272" t="s">
        <v>2022</v>
      </c>
      <c r="B101" s="289"/>
    </row>
    <row r="102" spans="1:2" ht="11.1" customHeight="1">
      <c r="A102" s="272" t="s">
        <v>2023</v>
      </c>
      <c r="B102" s="271"/>
    </row>
    <row r="103" spans="1:2" ht="9" customHeight="1">
      <c r="A103" s="272"/>
      <c r="B103" s="271"/>
    </row>
    <row r="104" spans="1:2" ht="11.1" customHeight="1">
      <c r="A104" s="270" t="s">
        <v>2024</v>
      </c>
      <c r="B104" s="271" t="s">
        <v>2025</v>
      </c>
    </row>
    <row r="105" spans="1:2" ht="11.1" customHeight="1">
      <c r="A105" s="272" t="s">
        <v>2026</v>
      </c>
      <c r="B105" s="271"/>
    </row>
    <row r="106" spans="1:2" ht="9" customHeight="1">
      <c r="A106" s="272"/>
      <c r="B106" s="271"/>
    </row>
    <row r="107" spans="1:2" ht="11.1" customHeight="1">
      <c r="A107" s="270" t="s">
        <v>2027</v>
      </c>
      <c r="B107" s="271" t="s">
        <v>2028</v>
      </c>
    </row>
    <row r="108" spans="1:2" ht="11.1" customHeight="1">
      <c r="A108" s="272" t="s">
        <v>2029</v>
      </c>
      <c r="B108" s="271"/>
    </row>
    <row r="109" spans="1:2" ht="11.1" customHeight="1">
      <c r="A109" s="272" t="s">
        <v>2030</v>
      </c>
      <c r="B109" s="271"/>
    </row>
    <row r="110" spans="1:2" ht="11.1" customHeight="1">
      <c r="A110" s="272" t="s">
        <v>2031</v>
      </c>
      <c r="B110" s="271"/>
    </row>
    <row r="111" spans="1:2" ht="11.1" customHeight="1">
      <c r="A111" s="272" t="s">
        <v>2032</v>
      </c>
      <c r="B111" s="271"/>
    </row>
    <row r="112" spans="1:2" ht="11.1" customHeight="1">
      <c r="A112" s="272" t="s">
        <v>2033</v>
      </c>
      <c r="B112" s="271"/>
    </row>
    <row r="113" spans="1:2" ht="9" customHeight="1">
      <c r="A113" s="272"/>
      <c r="B113" s="271"/>
    </row>
    <row r="114" spans="1:2" ht="11.1" customHeight="1">
      <c r="A114" s="270" t="s">
        <v>2034</v>
      </c>
      <c r="B114" s="271" t="s">
        <v>2035</v>
      </c>
    </row>
    <row r="115" spans="1:2" ht="11.1" customHeight="1">
      <c r="A115" s="272" t="s">
        <v>2036</v>
      </c>
      <c r="B115" s="271"/>
    </row>
    <row r="116" spans="1:2" ht="9" customHeight="1">
      <c r="A116" s="272"/>
      <c r="B116" s="271"/>
    </row>
    <row r="117" spans="1:2" ht="11.1" customHeight="1">
      <c r="A117" s="270" t="s">
        <v>2037</v>
      </c>
      <c r="B117" s="271" t="s">
        <v>2038</v>
      </c>
    </row>
    <row r="118" spans="1:2" ht="11.1" customHeight="1">
      <c r="A118" s="272" t="s">
        <v>2476</v>
      </c>
      <c r="B118" s="271"/>
    </row>
    <row r="119" spans="1:2" ht="11.1" customHeight="1">
      <c r="A119" s="272" t="s">
        <v>2477</v>
      </c>
      <c r="B119" s="271"/>
    </row>
    <row r="120" spans="1:2" ht="9" customHeight="1">
      <c r="A120" s="272"/>
      <c r="B120" s="271"/>
    </row>
    <row r="121" spans="1:2" ht="11.1" customHeight="1">
      <c r="A121" s="272"/>
      <c r="B121" s="271" t="s">
        <v>2478</v>
      </c>
    </row>
    <row r="122" spans="1:2" ht="11.1" customHeight="1">
      <c r="A122" s="272" t="s">
        <v>2479</v>
      </c>
      <c r="B122" s="271"/>
    </row>
    <row r="123" spans="1:2" ht="11.1" customHeight="1">
      <c r="A123" s="272" t="s">
        <v>2480</v>
      </c>
      <c r="B123" s="271"/>
    </row>
    <row r="124" spans="1:2" ht="11.1" customHeight="1">
      <c r="A124" s="272" t="s">
        <v>2481</v>
      </c>
      <c r="B124" s="271"/>
    </row>
    <row r="125" spans="1:2" ht="11.1" customHeight="1">
      <c r="A125" s="272" t="s">
        <v>2482</v>
      </c>
      <c r="B125" s="271"/>
    </row>
    <row r="126" spans="1:2" ht="9" customHeight="1">
      <c r="A126" s="272"/>
      <c r="B126" s="271"/>
    </row>
    <row r="127" spans="1:2" ht="11.1" customHeight="1">
      <c r="A127" s="272"/>
      <c r="B127" s="271" t="s">
        <v>2483</v>
      </c>
    </row>
    <row r="128" spans="1:2" ht="11.1" customHeight="1">
      <c r="A128" s="272" t="s">
        <v>625</v>
      </c>
      <c r="B128" s="271"/>
    </row>
    <row r="129" spans="1:2" ht="11.1" customHeight="1">
      <c r="A129" s="272" t="s">
        <v>626</v>
      </c>
      <c r="B129" s="271"/>
    </row>
    <row r="130" spans="1:2" ht="11.1" customHeight="1">
      <c r="A130" s="2952" t="s">
        <v>2581</v>
      </c>
      <c r="B130" s="2953"/>
    </row>
    <row r="131" spans="1:2" ht="11.1" customHeight="1">
      <c r="A131" s="2658" t="s">
        <v>2580</v>
      </c>
      <c r="B131" s="2659"/>
    </row>
    <row r="132" spans="1:2" ht="9" customHeight="1">
      <c r="A132" s="2648"/>
      <c r="B132" s="2649"/>
    </row>
    <row r="133" spans="1:2" ht="11.1" customHeight="1">
      <c r="A133" s="2657" t="s">
        <v>3235</v>
      </c>
      <c r="B133" s="2649"/>
    </row>
    <row r="134" spans="1:2" ht="11.1" customHeight="1">
      <c r="A134" s="2657" t="s">
        <v>3236</v>
      </c>
      <c r="B134" s="2649"/>
    </row>
    <row r="135" spans="1:2" ht="11.1" customHeight="1">
      <c r="A135" s="2657" t="s">
        <v>3237</v>
      </c>
      <c r="B135" s="2649"/>
    </row>
    <row r="136" spans="1:2" ht="11.1" customHeight="1">
      <c r="A136" s="2657" t="s">
        <v>3238</v>
      </c>
      <c r="B136" s="2649"/>
    </row>
    <row r="137" spans="1:2" ht="11.1" customHeight="1">
      <c r="A137" s="2657" t="s">
        <v>3239</v>
      </c>
      <c r="B137" s="2649"/>
    </row>
    <row r="138" spans="1:2" ht="9" customHeight="1">
      <c r="A138" s="2660"/>
      <c r="B138" s="2661"/>
    </row>
    <row r="139" spans="1:2">
      <c r="A139" s="389"/>
      <c r="B139" s="1911" t="s">
        <v>1409</v>
      </c>
    </row>
  </sheetData>
  <mergeCells count="1">
    <mergeCell ref="A130:B130"/>
  </mergeCells>
  <phoneticPr fontId="0" type="noConversion"/>
  <printOptions horizontalCentered="1" verticalCentered="1"/>
  <pageMargins left="0.7" right="0.7" top="0.75" bottom="0.75" header="0.3" footer="0.3"/>
  <pageSetup fitToWidth="2" orientation="portrait" r:id="rId1"/>
  <headerFooter alignWithMargins="0"/>
  <rowBreaks count="1" manualBreakCount="1">
    <brk id="68" max="16383" man="1"/>
  </rowBreaks>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71"/>
  <sheetViews>
    <sheetView showGridLines="0" view="pageBreakPreview" topLeftCell="A243" zoomScaleNormal="100" zoomScaleSheetLayoutView="100" workbookViewId="0">
      <selection activeCell="I81" sqref="I81"/>
    </sheetView>
  </sheetViews>
  <sheetFormatPr defaultColWidth="8.6640625" defaultRowHeight="11.25"/>
  <cols>
    <col min="1" max="1" width="5.33203125" style="210" customWidth="1"/>
    <col min="2" max="2" width="6.33203125" style="210" customWidth="1"/>
    <col min="3" max="3" width="5" style="210" customWidth="1"/>
    <col min="4" max="4" width="8.6640625" style="210"/>
    <col min="5" max="5" width="50.6640625" style="210" customWidth="1"/>
    <col min="6" max="7" width="16.6640625" style="210" customWidth="1"/>
    <col min="8" max="8" width="6.5" style="210" customWidth="1"/>
    <col min="9" max="9" width="15.1640625" style="210" bestFit="1" customWidth="1"/>
    <col min="10" max="16384" width="8.6640625" style="210"/>
  </cols>
  <sheetData>
    <row r="1" spans="1:8">
      <c r="A1" s="570" t="s">
        <v>3253</v>
      </c>
      <c r="B1" s="431"/>
      <c r="C1" s="596"/>
      <c r="D1" s="596"/>
      <c r="E1" s="1322"/>
      <c r="F1" s="431"/>
      <c r="G1" s="431"/>
      <c r="H1" s="1323">
        <v>77</v>
      </c>
    </row>
    <row r="2" spans="1:8">
      <c r="A2" s="586"/>
      <c r="B2" s="587"/>
      <c r="C2" s="587"/>
      <c r="D2" s="587"/>
      <c r="E2" s="587"/>
      <c r="F2" s="587"/>
      <c r="G2" s="587"/>
      <c r="H2" s="588"/>
    </row>
    <row r="3" spans="1:8">
      <c r="A3" s="577" t="s">
        <v>627</v>
      </c>
      <c r="B3" s="578"/>
      <c r="C3" s="578"/>
      <c r="D3" s="578"/>
      <c r="E3" s="578"/>
      <c r="F3" s="578"/>
      <c r="G3" s="578"/>
      <c r="H3" s="580"/>
    </row>
    <row r="4" spans="1:8">
      <c r="A4" s="615"/>
      <c r="B4" s="584"/>
      <c r="C4" s="584"/>
      <c r="D4" s="584"/>
      <c r="E4" s="584"/>
      <c r="F4" s="584"/>
      <c r="G4" s="584"/>
      <c r="H4" s="616"/>
    </row>
    <row r="5" spans="1:8">
      <c r="A5" s="1324" t="s">
        <v>328</v>
      </c>
      <c r="B5" s="217" t="s">
        <v>352</v>
      </c>
      <c r="C5" s="575" t="s">
        <v>628</v>
      </c>
      <c r="D5" s="575"/>
      <c r="E5" s="574"/>
      <c r="F5" s="217" t="s">
        <v>1853</v>
      </c>
      <c r="G5" s="217" t="s">
        <v>1388</v>
      </c>
      <c r="H5" s="1325" t="s">
        <v>328</v>
      </c>
    </row>
    <row r="6" spans="1:8">
      <c r="A6" s="992" t="s">
        <v>333</v>
      </c>
      <c r="B6" s="216" t="s">
        <v>355</v>
      </c>
      <c r="C6" s="369"/>
      <c r="D6" s="369"/>
      <c r="E6" s="369"/>
      <c r="F6" s="216" t="s">
        <v>629</v>
      </c>
      <c r="G6" s="216" t="s">
        <v>629</v>
      </c>
      <c r="H6" s="994" t="s">
        <v>333</v>
      </c>
    </row>
    <row r="7" spans="1:8" ht="12" thickBot="1">
      <c r="A7" s="995"/>
      <c r="B7" s="218"/>
      <c r="C7" s="215" t="s">
        <v>338</v>
      </c>
      <c r="D7" s="215"/>
      <c r="E7" s="591"/>
      <c r="F7" s="216" t="s">
        <v>339</v>
      </c>
      <c r="G7" s="216" t="s">
        <v>340</v>
      </c>
      <c r="H7" s="608"/>
    </row>
    <row r="8" spans="1:8">
      <c r="A8" s="1073">
        <v>1</v>
      </c>
      <c r="B8" s="212"/>
      <c r="C8" s="605">
        <v>1</v>
      </c>
      <c r="D8" s="213" t="s">
        <v>630</v>
      </c>
      <c r="E8" s="584"/>
      <c r="F8" s="1326">
        <v>32897</v>
      </c>
      <c r="G8" s="1327"/>
      <c r="H8" s="1010">
        <v>1</v>
      </c>
    </row>
    <row r="9" spans="1:8">
      <c r="A9" s="367"/>
      <c r="B9" s="211"/>
      <c r="C9" s="387">
        <v>2</v>
      </c>
      <c r="D9" s="283" t="s">
        <v>631</v>
      </c>
      <c r="F9" s="1002"/>
      <c r="G9" s="1328"/>
      <c r="H9" s="365"/>
    </row>
    <row r="10" spans="1:8">
      <c r="A10" s="1073">
        <v>2</v>
      </c>
      <c r="B10" s="212"/>
      <c r="C10" s="605"/>
      <c r="D10" s="1329" t="s">
        <v>632</v>
      </c>
      <c r="E10" s="213" t="s">
        <v>633</v>
      </c>
      <c r="F10" s="1044">
        <v>43645362</v>
      </c>
      <c r="G10" s="1330" t="s">
        <v>634</v>
      </c>
      <c r="H10" s="1010">
        <v>2</v>
      </c>
    </row>
    <row r="11" spans="1:8">
      <c r="A11" s="1073">
        <v>3</v>
      </c>
      <c r="B11" s="212"/>
      <c r="C11" s="605"/>
      <c r="D11" s="1329" t="s">
        <v>635</v>
      </c>
      <c r="E11" s="213" t="s">
        <v>636</v>
      </c>
      <c r="F11" s="1044">
        <v>7275658</v>
      </c>
      <c r="G11" s="1330" t="s">
        <v>634</v>
      </c>
      <c r="H11" s="1010">
        <v>3</v>
      </c>
    </row>
    <row r="12" spans="1:8">
      <c r="A12" s="1073">
        <v>4</v>
      </c>
      <c r="B12" s="212"/>
      <c r="C12" s="605"/>
      <c r="D12" s="1329" t="s">
        <v>637</v>
      </c>
      <c r="E12" s="213" t="s">
        <v>638</v>
      </c>
      <c r="F12" s="1044">
        <v>87625957</v>
      </c>
      <c r="G12" s="1056"/>
      <c r="H12" s="1010">
        <v>4</v>
      </c>
    </row>
    <row r="13" spans="1:8">
      <c r="A13" s="1073">
        <v>5</v>
      </c>
      <c r="B13" s="212"/>
      <c r="C13" s="605"/>
      <c r="D13" s="1329" t="s">
        <v>639</v>
      </c>
      <c r="E13" s="213" t="s">
        <v>640</v>
      </c>
      <c r="F13" s="1044">
        <f>SUM(F10:F12)</f>
        <v>138546977</v>
      </c>
      <c r="G13" s="1056"/>
      <c r="H13" s="1010">
        <v>5</v>
      </c>
    </row>
    <row r="14" spans="1:8">
      <c r="A14" s="1073">
        <v>6</v>
      </c>
      <c r="B14" s="212"/>
      <c r="C14" s="605"/>
      <c r="D14" s="1329" t="s">
        <v>641</v>
      </c>
      <c r="E14" s="213" t="s">
        <v>642</v>
      </c>
      <c r="F14" s="1331"/>
      <c r="G14" s="1056"/>
      <c r="H14" s="1010">
        <v>6</v>
      </c>
    </row>
    <row r="15" spans="1:8">
      <c r="A15" s="1073">
        <v>7</v>
      </c>
      <c r="B15" s="212"/>
      <c r="C15" s="605"/>
      <c r="D15" s="1329" t="s">
        <v>643</v>
      </c>
      <c r="E15" s="213" t="s">
        <v>644</v>
      </c>
      <c r="F15" s="1044">
        <f>SUM(F13:F14)</f>
        <v>138546977</v>
      </c>
      <c r="G15" s="1056"/>
      <c r="H15" s="1010">
        <v>7</v>
      </c>
    </row>
    <row r="16" spans="1:8">
      <c r="A16" s="367"/>
      <c r="B16" s="211"/>
      <c r="C16" s="387">
        <v>3</v>
      </c>
      <c r="D16" s="1332" t="s">
        <v>645</v>
      </c>
      <c r="E16" s="283"/>
      <c r="F16" s="1002"/>
      <c r="G16" s="1328"/>
      <c r="H16" s="365"/>
    </row>
    <row r="17" spans="1:8">
      <c r="A17" s="367"/>
      <c r="B17" s="211"/>
      <c r="C17" s="387"/>
      <c r="D17" s="1332" t="s">
        <v>646</v>
      </c>
      <c r="E17" s="283"/>
      <c r="F17" s="1002"/>
      <c r="G17" s="1328"/>
      <c r="H17" s="365"/>
    </row>
    <row r="18" spans="1:8">
      <c r="A18" s="1073">
        <v>8</v>
      </c>
      <c r="B18" s="212"/>
      <c r="C18" s="605"/>
      <c r="D18" s="1329" t="s">
        <v>647</v>
      </c>
      <c r="E18" s="213" t="s">
        <v>633</v>
      </c>
      <c r="F18" s="1044">
        <v>149210332</v>
      </c>
      <c r="G18" s="1330" t="s">
        <v>634</v>
      </c>
      <c r="H18" s="1010">
        <v>8</v>
      </c>
    </row>
    <row r="19" spans="1:8">
      <c r="A19" s="1073">
        <v>9</v>
      </c>
      <c r="B19" s="212"/>
      <c r="C19" s="605"/>
      <c r="D19" s="1329" t="s">
        <v>648</v>
      </c>
      <c r="E19" s="213" t="s">
        <v>636</v>
      </c>
      <c r="F19" s="1044">
        <v>15714351</v>
      </c>
      <c r="G19" s="1330" t="s">
        <v>634</v>
      </c>
      <c r="H19" s="1010">
        <v>9</v>
      </c>
    </row>
    <row r="20" spans="1:8">
      <c r="A20" s="1073">
        <v>10</v>
      </c>
      <c r="B20" s="212"/>
      <c r="C20" s="605"/>
      <c r="D20" s="1329" t="s">
        <v>649</v>
      </c>
      <c r="E20" s="213" t="s">
        <v>638</v>
      </c>
      <c r="F20" s="1044">
        <v>293807821</v>
      </c>
      <c r="G20" s="1056"/>
      <c r="H20" s="1010">
        <v>10</v>
      </c>
    </row>
    <row r="21" spans="1:8">
      <c r="A21" s="1073">
        <v>11</v>
      </c>
      <c r="B21" s="212"/>
      <c r="C21" s="605"/>
      <c r="D21" s="1329" t="s">
        <v>650</v>
      </c>
      <c r="E21" s="213" t="s">
        <v>651</v>
      </c>
      <c r="F21" s="1044">
        <f>SUM(F18:F20)</f>
        <v>458732504</v>
      </c>
      <c r="G21" s="1056"/>
      <c r="H21" s="1010">
        <v>11</v>
      </c>
    </row>
    <row r="22" spans="1:8">
      <c r="A22" s="1073">
        <v>12</v>
      </c>
      <c r="B22" s="212"/>
      <c r="C22" s="605"/>
      <c r="D22" s="1329" t="s">
        <v>652</v>
      </c>
      <c r="E22" s="213" t="s">
        <v>653</v>
      </c>
      <c r="F22" s="1044">
        <v>4601994</v>
      </c>
      <c r="G22" s="1330" t="s">
        <v>634</v>
      </c>
      <c r="H22" s="1010">
        <v>12</v>
      </c>
    </row>
    <row r="23" spans="1:8">
      <c r="A23" s="1073">
        <v>13</v>
      </c>
      <c r="B23" s="212"/>
      <c r="C23" s="605"/>
      <c r="D23" s="1329" t="s">
        <v>654</v>
      </c>
      <c r="E23" s="213" t="s">
        <v>655</v>
      </c>
      <c r="F23" s="1044">
        <v>12644694</v>
      </c>
      <c r="G23" s="1056"/>
      <c r="H23" s="1010">
        <v>13</v>
      </c>
    </row>
    <row r="24" spans="1:8">
      <c r="A24" s="1073">
        <v>14</v>
      </c>
      <c r="B24" s="212"/>
      <c r="C24" s="605"/>
      <c r="D24" s="1329" t="s">
        <v>656</v>
      </c>
      <c r="E24" s="213" t="s">
        <v>657</v>
      </c>
      <c r="F24" s="1044">
        <f>SUM(F21:F23)</f>
        <v>475979192</v>
      </c>
      <c r="G24" s="1056"/>
      <c r="H24" s="1010">
        <v>14</v>
      </c>
    </row>
    <row r="25" spans="1:8">
      <c r="A25" s="367"/>
      <c r="B25" s="211"/>
      <c r="C25" s="387">
        <v>4</v>
      </c>
      <c r="D25" s="1332" t="s">
        <v>658</v>
      </c>
      <c r="E25" s="283"/>
      <c r="F25" s="1002"/>
      <c r="G25" s="1328"/>
      <c r="H25" s="365"/>
    </row>
    <row r="26" spans="1:8">
      <c r="A26" s="367"/>
      <c r="B26" s="211"/>
      <c r="C26" s="387"/>
      <c r="D26" s="369" t="s">
        <v>659</v>
      </c>
      <c r="E26" s="283" t="s">
        <v>660</v>
      </c>
      <c r="F26" s="1002"/>
      <c r="G26" s="1328"/>
      <c r="H26" s="365"/>
    </row>
    <row r="27" spans="1:8">
      <c r="A27" s="1073">
        <v>15</v>
      </c>
      <c r="B27" s="212"/>
      <c r="C27" s="605"/>
      <c r="D27" s="1329" t="s">
        <v>661</v>
      </c>
      <c r="E27" s="213" t="s">
        <v>662</v>
      </c>
      <c r="F27" s="1331"/>
      <c r="G27" s="1330" t="s">
        <v>634</v>
      </c>
      <c r="H27" s="1010">
        <v>15</v>
      </c>
    </row>
    <row r="28" spans="1:8">
      <c r="A28" s="1073">
        <v>16</v>
      </c>
      <c r="B28" s="212"/>
      <c r="C28" s="605"/>
      <c r="D28" s="1329" t="s">
        <v>663</v>
      </c>
      <c r="E28" s="213" t="s">
        <v>664</v>
      </c>
      <c r="F28" s="1044">
        <v>15877</v>
      </c>
      <c r="G28" s="1330" t="s">
        <v>634</v>
      </c>
      <c r="H28" s="1010">
        <v>16</v>
      </c>
    </row>
    <row r="29" spans="1:8">
      <c r="A29" s="1073">
        <v>17</v>
      </c>
      <c r="B29" s="212"/>
      <c r="C29" s="605"/>
      <c r="D29" s="1329" t="s">
        <v>665</v>
      </c>
      <c r="E29" s="213" t="s">
        <v>666</v>
      </c>
      <c r="F29" s="1044">
        <v>68349</v>
      </c>
      <c r="G29" s="1330" t="s">
        <v>634</v>
      </c>
      <c r="H29" s="1010">
        <v>17</v>
      </c>
    </row>
    <row r="30" spans="1:8">
      <c r="A30" s="1073">
        <v>18</v>
      </c>
      <c r="B30" s="212"/>
      <c r="C30" s="605"/>
      <c r="D30" s="1329" t="s">
        <v>667</v>
      </c>
      <c r="E30" s="213" t="s">
        <v>668</v>
      </c>
      <c r="F30" s="1044">
        <v>228198</v>
      </c>
      <c r="G30" s="1330" t="s">
        <v>634</v>
      </c>
      <c r="H30" s="1010">
        <v>18</v>
      </c>
    </row>
    <row r="31" spans="1:8">
      <c r="A31" s="1073">
        <v>19</v>
      </c>
      <c r="B31" s="212"/>
      <c r="C31" s="605"/>
      <c r="D31" s="1329" t="s">
        <v>669</v>
      </c>
      <c r="E31" s="213" t="s">
        <v>670</v>
      </c>
      <c r="F31" s="1044">
        <v>50648</v>
      </c>
      <c r="G31" s="1330" t="s">
        <v>634</v>
      </c>
      <c r="H31" s="1010">
        <v>19</v>
      </c>
    </row>
    <row r="32" spans="1:8">
      <c r="A32" s="1073">
        <v>20</v>
      </c>
      <c r="B32" s="212"/>
      <c r="C32" s="605"/>
      <c r="D32" s="1329" t="s">
        <v>671</v>
      </c>
      <c r="E32" s="213" t="s">
        <v>672</v>
      </c>
      <c r="F32" s="1044">
        <v>844300</v>
      </c>
      <c r="G32" s="1330" t="s">
        <v>634</v>
      </c>
      <c r="H32" s="1010">
        <v>20</v>
      </c>
    </row>
    <row r="33" spans="1:8">
      <c r="A33" s="1073">
        <v>21</v>
      </c>
      <c r="B33" s="212"/>
      <c r="C33" s="605"/>
      <c r="D33" s="1329" t="s">
        <v>673</v>
      </c>
      <c r="E33" s="213" t="s">
        <v>674</v>
      </c>
      <c r="F33" s="1044">
        <v>7155</v>
      </c>
      <c r="G33" s="1330" t="s">
        <v>634</v>
      </c>
      <c r="H33" s="1010">
        <v>21</v>
      </c>
    </row>
    <row r="34" spans="1:8">
      <c r="A34" s="1073">
        <v>22</v>
      </c>
      <c r="B34" s="212"/>
      <c r="C34" s="605"/>
      <c r="D34" s="1329" t="s">
        <v>675</v>
      </c>
      <c r="E34" s="213" t="s">
        <v>676</v>
      </c>
      <c r="F34" s="1044">
        <v>89160</v>
      </c>
      <c r="G34" s="1330" t="s">
        <v>634</v>
      </c>
      <c r="H34" s="1010">
        <v>22</v>
      </c>
    </row>
    <row r="35" spans="1:8">
      <c r="A35" s="1073">
        <v>23</v>
      </c>
      <c r="B35" s="212"/>
      <c r="C35" s="605"/>
      <c r="D35" s="1329" t="s">
        <v>677</v>
      </c>
      <c r="E35" s="213" t="s">
        <v>678</v>
      </c>
      <c r="F35" s="1044">
        <v>13797</v>
      </c>
      <c r="G35" s="1330" t="s">
        <v>634</v>
      </c>
      <c r="H35" s="1010">
        <v>23</v>
      </c>
    </row>
    <row r="36" spans="1:8">
      <c r="A36" s="1073">
        <v>24</v>
      </c>
      <c r="B36" s="212"/>
      <c r="C36" s="605"/>
      <c r="D36" s="1329" t="s">
        <v>679</v>
      </c>
      <c r="E36" s="213" t="s">
        <v>680</v>
      </c>
      <c r="F36" s="1044">
        <v>3109</v>
      </c>
      <c r="G36" s="1330" t="s">
        <v>634</v>
      </c>
      <c r="H36" s="1010">
        <v>24</v>
      </c>
    </row>
    <row r="37" spans="1:8">
      <c r="A37" s="1073">
        <v>25</v>
      </c>
      <c r="B37" s="212"/>
      <c r="C37" s="605"/>
      <c r="D37" s="1329" t="s">
        <v>681</v>
      </c>
      <c r="E37" s="213" t="s">
        <v>682</v>
      </c>
      <c r="F37" s="1044">
        <v>525009</v>
      </c>
      <c r="G37" s="1330" t="s">
        <v>634</v>
      </c>
      <c r="H37" s="1010">
        <v>25</v>
      </c>
    </row>
    <row r="38" spans="1:8">
      <c r="A38" s="1073">
        <v>26</v>
      </c>
      <c r="B38" s="212"/>
      <c r="C38" s="605"/>
      <c r="D38" s="1329" t="s">
        <v>683</v>
      </c>
      <c r="E38" s="213" t="s">
        <v>684</v>
      </c>
      <c r="F38" s="1044">
        <v>88447</v>
      </c>
      <c r="G38" s="1330" t="s">
        <v>634</v>
      </c>
      <c r="H38" s="1010">
        <v>26</v>
      </c>
    </row>
    <row r="39" spans="1:8">
      <c r="A39" s="1073">
        <v>27</v>
      </c>
      <c r="B39" s="212"/>
      <c r="C39" s="605"/>
      <c r="D39" s="1329" t="s">
        <v>685</v>
      </c>
      <c r="E39" s="213" t="s">
        <v>686</v>
      </c>
      <c r="F39" s="1044">
        <v>116</v>
      </c>
      <c r="G39" s="1330" t="s">
        <v>634</v>
      </c>
      <c r="H39" s="1010">
        <v>27</v>
      </c>
    </row>
    <row r="40" spans="1:8">
      <c r="A40" s="1073">
        <v>28</v>
      </c>
      <c r="B40" s="212"/>
      <c r="C40" s="605"/>
      <c r="D40" s="1329" t="s">
        <v>687</v>
      </c>
      <c r="E40" s="213" t="s">
        <v>688</v>
      </c>
      <c r="F40" s="1044">
        <v>76836</v>
      </c>
      <c r="G40" s="1330" t="s">
        <v>634</v>
      </c>
      <c r="H40" s="1010">
        <v>28</v>
      </c>
    </row>
    <row r="41" spans="1:8">
      <c r="A41" s="1073">
        <v>29</v>
      </c>
      <c r="B41" s="212"/>
      <c r="C41" s="605"/>
      <c r="D41" s="1329" t="s">
        <v>689</v>
      </c>
      <c r="E41" s="213" t="s">
        <v>690</v>
      </c>
      <c r="F41" s="1044">
        <v>397</v>
      </c>
      <c r="G41" s="1330" t="s">
        <v>634</v>
      </c>
      <c r="H41" s="1010">
        <v>29</v>
      </c>
    </row>
    <row r="42" spans="1:8" ht="12" thickBot="1">
      <c r="A42" s="1073">
        <v>30</v>
      </c>
      <c r="B42" s="212"/>
      <c r="C42" s="605"/>
      <c r="D42" s="1329" t="s">
        <v>691</v>
      </c>
      <c r="E42" s="213" t="s">
        <v>692</v>
      </c>
      <c r="F42" s="1333">
        <f>SUM(F28:F41)</f>
        <v>2011398</v>
      </c>
      <c r="G42" s="1334" t="s">
        <v>634</v>
      </c>
      <c r="H42" s="1010">
        <v>30</v>
      </c>
    </row>
    <row r="43" spans="1:8">
      <c r="A43" s="1335"/>
      <c r="B43" s="602"/>
      <c r="C43" s="602"/>
      <c r="D43" s="602"/>
      <c r="E43" s="602"/>
      <c r="G43" s="283"/>
      <c r="H43" s="1336"/>
    </row>
    <row r="44" spans="1:8">
      <c r="A44" s="370"/>
      <c r="B44" s="283"/>
      <c r="C44" s="283"/>
      <c r="D44" s="283"/>
      <c r="E44" s="283"/>
      <c r="G44" s="283"/>
      <c r="H44" s="368"/>
    </row>
    <row r="45" spans="1:8">
      <c r="A45" s="370"/>
      <c r="B45" s="283"/>
      <c r="C45" s="283"/>
      <c r="D45" s="283"/>
      <c r="E45" s="283"/>
      <c r="G45" s="283"/>
      <c r="H45" s="368"/>
    </row>
    <row r="46" spans="1:8">
      <c r="A46" s="370"/>
      <c r="B46" s="283"/>
      <c r="C46" s="283"/>
      <c r="D46" s="283"/>
      <c r="E46" s="283"/>
      <c r="G46" s="283"/>
      <c r="H46" s="368"/>
    </row>
    <row r="47" spans="1:8">
      <c r="A47" s="370"/>
      <c r="B47" s="283"/>
      <c r="C47" s="283"/>
      <c r="D47" s="283"/>
      <c r="E47" s="283"/>
      <c r="G47" s="283"/>
      <c r="H47" s="368"/>
    </row>
    <row r="48" spans="1:8">
      <c r="A48" s="370"/>
      <c r="B48" s="283"/>
      <c r="C48" s="283"/>
      <c r="D48" s="283"/>
      <c r="E48" s="283"/>
      <c r="G48" s="283"/>
      <c r="H48" s="368"/>
    </row>
    <row r="49" spans="1:8">
      <c r="A49" s="370"/>
      <c r="B49" s="283"/>
      <c r="C49" s="283"/>
      <c r="D49" s="283"/>
      <c r="E49" s="283"/>
      <c r="G49" s="283"/>
      <c r="H49" s="368"/>
    </row>
    <row r="50" spans="1:8">
      <c r="A50" s="370"/>
      <c r="B50" s="283"/>
      <c r="C50" s="283"/>
      <c r="D50" s="283"/>
      <c r="E50" s="283"/>
      <c r="G50" s="283"/>
      <c r="H50" s="368"/>
    </row>
    <row r="51" spans="1:8">
      <c r="A51" s="370"/>
      <c r="B51" s="283"/>
      <c r="C51" s="283"/>
      <c r="D51" s="283"/>
      <c r="E51" s="283"/>
      <c r="G51" s="283"/>
      <c r="H51" s="368"/>
    </row>
    <row r="52" spans="1:8">
      <c r="A52" s="370"/>
      <c r="B52" s="283"/>
      <c r="C52" s="283"/>
      <c r="D52" s="283"/>
      <c r="E52" s="283"/>
      <c r="G52" s="283"/>
      <c r="H52" s="368"/>
    </row>
    <row r="53" spans="1:8">
      <c r="A53" s="370"/>
      <c r="B53" s="283"/>
      <c r="C53" s="283"/>
      <c r="D53" s="283"/>
      <c r="E53" s="283"/>
      <c r="G53" s="283"/>
      <c r="H53" s="368"/>
    </row>
    <row r="54" spans="1:8">
      <c r="A54" s="370"/>
      <c r="B54" s="283"/>
      <c r="C54" s="283"/>
      <c r="D54" s="283"/>
      <c r="E54" s="283"/>
      <c r="G54" s="283"/>
      <c r="H54" s="368"/>
    </row>
    <row r="55" spans="1:8">
      <c r="A55" s="370"/>
      <c r="B55" s="283"/>
      <c r="C55" s="283"/>
      <c r="D55" s="283"/>
      <c r="E55" s="283"/>
      <c r="G55" s="283"/>
      <c r="H55" s="368"/>
    </row>
    <row r="56" spans="1:8">
      <c r="A56" s="370"/>
      <c r="B56" s="283"/>
      <c r="C56" s="283"/>
      <c r="D56" s="283"/>
      <c r="E56" s="283"/>
      <c r="G56" s="283"/>
      <c r="H56" s="368"/>
    </row>
    <row r="57" spans="1:8">
      <c r="A57" s="370"/>
      <c r="B57" s="283"/>
      <c r="C57" s="283"/>
      <c r="D57" s="283"/>
      <c r="E57" s="283"/>
      <c r="G57" s="283"/>
      <c r="H57" s="368"/>
    </row>
    <row r="58" spans="1:8">
      <c r="A58" s="370"/>
      <c r="B58" s="283"/>
      <c r="C58" s="283"/>
      <c r="D58" s="283"/>
      <c r="E58" s="283"/>
      <c r="G58" s="283"/>
      <c r="H58" s="368"/>
    </row>
    <row r="59" spans="1:8">
      <c r="A59" s="370"/>
      <c r="B59" s="283"/>
      <c r="C59" s="283"/>
      <c r="D59" s="283"/>
      <c r="E59" s="283"/>
      <c r="G59" s="283"/>
      <c r="H59" s="368"/>
    </row>
    <row r="60" spans="1:8">
      <c r="A60" s="370"/>
      <c r="B60" s="283"/>
      <c r="C60" s="283"/>
      <c r="D60" s="283"/>
      <c r="E60" s="283"/>
      <c r="G60" s="283"/>
      <c r="H60" s="368"/>
    </row>
    <row r="61" spans="1:8">
      <c r="A61" s="370"/>
      <c r="B61" s="283"/>
      <c r="C61" s="283"/>
      <c r="D61" s="283"/>
      <c r="E61" s="283"/>
      <c r="G61" s="283"/>
      <c r="H61" s="368"/>
    </row>
    <row r="62" spans="1:8">
      <c r="A62" s="370"/>
      <c r="B62" s="283"/>
      <c r="C62" s="283"/>
      <c r="D62" s="283"/>
      <c r="E62" s="283"/>
      <c r="G62" s="283"/>
      <c r="H62" s="368"/>
    </row>
    <row r="63" spans="1:8" ht="6.6" customHeight="1">
      <c r="A63" s="370"/>
      <c r="B63" s="283"/>
      <c r="C63" s="283"/>
      <c r="D63" s="283"/>
      <c r="E63" s="283"/>
      <c r="G63" s="283"/>
      <c r="H63" s="368"/>
    </row>
    <row r="64" spans="1:8" ht="6.6" customHeight="1">
      <c r="A64" s="370"/>
      <c r="B64" s="283"/>
      <c r="C64" s="283"/>
      <c r="D64" s="283"/>
      <c r="E64" s="283"/>
      <c r="G64" s="283"/>
      <c r="H64" s="368"/>
    </row>
    <row r="65" spans="1:8" ht="5.85" customHeight="1">
      <c r="A65" s="370"/>
      <c r="B65" s="283"/>
      <c r="C65" s="283"/>
      <c r="D65" s="283"/>
      <c r="E65" s="283"/>
      <c r="G65" s="283"/>
      <c r="H65" s="368"/>
    </row>
    <row r="66" spans="1:8" ht="4.5" customHeight="1">
      <c r="A66" s="370"/>
      <c r="B66" s="283"/>
      <c r="C66" s="283"/>
      <c r="D66" s="283"/>
      <c r="E66" s="283"/>
      <c r="G66" s="283"/>
      <c r="H66" s="368"/>
    </row>
    <row r="67" spans="1:8" ht="4.5" customHeight="1">
      <c r="A67" s="370"/>
      <c r="B67" s="283"/>
      <c r="C67" s="283"/>
      <c r="D67" s="283"/>
      <c r="E67" s="283"/>
      <c r="G67" s="283"/>
      <c r="H67" s="368"/>
    </row>
    <row r="68" spans="1:8" ht="4.5" customHeight="1">
      <c r="A68" s="370"/>
      <c r="B68" s="283"/>
      <c r="C68" s="283"/>
      <c r="D68" s="283"/>
      <c r="E68" s="283"/>
      <c r="G68" s="283"/>
      <c r="H68" s="368"/>
    </row>
    <row r="69" spans="1:8">
      <c r="A69" s="611"/>
      <c r="B69" s="361"/>
      <c r="C69" s="361"/>
      <c r="D69" s="361"/>
      <c r="E69" s="361"/>
      <c r="F69" s="284"/>
      <c r="G69" s="361"/>
      <c r="H69" s="1892"/>
    </row>
    <row r="70" spans="1:8">
      <c r="A70" s="2444" t="s">
        <v>1409</v>
      </c>
      <c r="B70" s="284"/>
      <c r="C70" s="284"/>
      <c r="D70" s="284"/>
      <c r="E70" s="284"/>
      <c r="F70" s="284"/>
      <c r="G70" s="284"/>
      <c r="H70" s="612"/>
    </row>
    <row r="71" spans="1:8">
      <c r="A71" s="570">
        <v>78</v>
      </c>
      <c r="B71" s="431"/>
      <c r="C71" s="596"/>
      <c r="D71" s="596"/>
      <c r="E71" s="1337"/>
      <c r="F71" s="596"/>
      <c r="G71" s="431"/>
      <c r="H71" s="597" t="s">
        <v>3253</v>
      </c>
    </row>
    <row r="72" spans="1:8">
      <c r="A72" s="586"/>
      <c r="B72" s="587"/>
      <c r="C72" s="587"/>
      <c r="D72" s="587"/>
      <c r="E72" s="587"/>
      <c r="F72" s="587"/>
      <c r="G72" s="587"/>
      <c r="H72" s="588"/>
    </row>
    <row r="73" spans="1:8">
      <c r="A73" s="577" t="s">
        <v>693</v>
      </c>
      <c r="B73" s="578"/>
      <c r="C73" s="578"/>
      <c r="D73" s="578"/>
      <c r="E73" s="578"/>
      <c r="F73" s="578"/>
      <c r="G73" s="578"/>
      <c r="H73" s="580"/>
    </row>
    <row r="74" spans="1:8">
      <c r="A74" s="615"/>
      <c r="B74" s="584"/>
      <c r="C74" s="584"/>
      <c r="D74" s="584"/>
      <c r="E74" s="584"/>
      <c r="F74" s="584"/>
      <c r="G74" s="584"/>
      <c r="H74" s="616"/>
    </row>
    <row r="75" spans="1:8">
      <c r="A75" s="1324" t="s">
        <v>328</v>
      </c>
      <c r="B75" s="217" t="s">
        <v>352</v>
      </c>
      <c r="C75" s="575" t="s">
        <v>628</v>
      </c>
      <c r="D75" s="575"/>
      <c r="E75" s="574"/>
      <c r="F75" s="217" t="s">
        <v>1853</v>
      </c>
      <c r="G75" s="217" t="s">
        <v>1388</v>
      </c>
      <c r="H75" s="1325" t="s">
        <v>328</v>
      </c>
    </row>
    <row r="76" spans="1:8">
      <c r="A76" s="992" t="s">
        <v>333</v>
      </c>
      <c r="B76" s="216" t="s">
        <v>355</v>
      </c>
      <c r="C76" s="369"/>
      <c r="D76" s="369"/>
      <c r="E76" s="369"/>
      <c r="F76" s="216" t="s">
        <v>629</v>
      </c>
      <c r="G76" s="216" t="s">
        <v>629</v>
      </c>
      <c r="H76" s="994" t="s">
        <v>333</v>
      </c>
    </row>
    <row r="77" spans="1:8" ht="12" thickBot="1">
      <c r="A77" s="995"/>
      <c r="B77" s="218"/>
      <c r="C77" s="215" t="s">
        <v>338</v>
      </c>
      <c r="D77" s="215"/>
      <c r="E77" s="591"/>
      <c r="F77" s="216" t="s">
        <v>339</v>
      </c>
      <c r="G77" s="216" t="s">
        <v>340</v>
      </c>
      <c r="H77" s="608"/>
    </row>
    <row r="78" spans="1:8">
      <c r="A78" s="998"/>
      <c r="B78" s="214"/>
      <c r="D78" s="283" t="s">
        <v>694</v>
      </c>
      <c r="E78" s="283" t="s">
        <v>695</v>
      </c>
      <c r="F78" s="1338"/>
      <c r="G78" s="1339"/>
      <c r="H78" s="368"/>
    </row>
    <row r="79" spans="1:8">
      <c r="A79" s="1004">
        <v>31</v>
      </c>
      <c r="B79" s="218"/>
      <c r="C79" s="584"/>
      <c r="D79" s="213" t="s">
        <v>696</v>
      </c>
      <c r="E79" s="213" t="s">
        <v>662</v>
      </c>
      <c r="F79" s="1340"/>
      <c r="G79" s="1330" t="s">
        <v>634</v>
      </c>
      <c r="H79" s="1010">
        <v>31</v>
      </c>
    </row>
    <row r="80" spans="1:8">
      <c r="A80" s="1004">
        <v>32</v>
      </c>
      <c r="B80" s="1075"/>
      <c r="C80" s="584"/>
      <c r="D80" s="213" t="s">
        <v>697</v>
      </c>
      <c r="E80" s="213" t="s">
        <v>664</v>
      </c>
      <c r="F80" s="1044">
        <v>10284</v>
      </c>
      <c r="G80" s="1330" t="s">
        <v>634</v>
      </c>
      <c r="H80" s="1010">
        <v>32</v>
      </c>
    </row>
    <row r="81" spans="1:8">
      <c r="A81" s="1004">
        <v>33</v>
      </c>
      <c r="B81" s="1075"/>
      <c r="C81" s="584"/>
      <c r="D81" s="213" t="s">
        <v>698</v>
      </c>
      <c r="E81" s="213" t="s">
        <v>666</v>
      </c>
      <c r="F81" s="1044">
        <v>57772</v>
      </c>
      <c r="G81" s="1330" t="s">
        <v>634</v>
      </c>
      <c r="H81" s="1010">
        <v>33</v>
      </c>
    </row>
    <row r="82" spans="1:8">
      <c r="A82" s="1004">
        <v>34</v>
      </c>
      <c r="B82" s="1075"/>
      <c r="C82" s="584"/>
      <c r="D82" s="213" t="s">
        <v>699</v>
      </c>
      <c r="E82" s="213" t="s">
        <v>668</v>
      </c>
      <c r="F82" s="1044">
        <v>205051</v>
      </c>
      <c r="G82" s="1330" t="s">
        <v>634</v>
      </c>
      <c r="H82" s="1010">
        <v>34</v>
      </c>
    </row>
    <row r="83" spans="1:8">
      <c r="A83" s="1004">
        <v>35</v>
      </c>
      <c r="B83" s="1075"/>
      <c r="C83" s="584"/>
      <c r="D83" s="213" t="s">
        <v>700</v>
      </c>
      <c r="E83" s="213" t="s">
        <v>670</v>
      </c>
      <c r="F83" s="1044">
        <v>48456</v>
      </c>
      <c r="G83" s="1330" t="s">
        <v>634</v>
      </c>
      <c r="H83" s="1010">
        <v>35</v>
      </c>
    </row>
    <row r="84" spans="1:8">
      <c r="A84" s="1004">
        <v>36</v>
      </c>
      <c r="B84" s="1075"/>
      <c r="C84" s="584"/>
      <c r="D84" s="213" t="s">
        <v>701</v>
      </c>
      <c r="E84" s="213" t="s">
        <v>672</v>
      </c>
      <c r="F84" s="1044">
        <v>830373</v>
      </c>
      <c r="G84" s="1330" t="s">
        <v>634</v>
      </c>
      <c r="H84" s="1010">
        <v>36</v>
      </c>
    </row>
    <row r="85" spans="1:8">
      <c r="A85" s="1004">
        <v>37</v>
      </c>
      <c r="B85" s="1075"/>
      <c r="C85" s="584"/>
      <c r="D85" s="213" t="s">
        <v>702</v>
      </c>
      <c r="E85" s="213" t="s">
        <v>674</v>
      </c>
      <c r="F85" s="1044">
        <v>10753</v>
      </c>
      <c r="G85" s="1330" t="s">
        <v>634</v>
      </c>
      <c r="H85" s="1010">
        <v>37</v>
      </c>
    </row>
    <row r="86" spans="1:8">
      <c r="A86" s="1004">
        <v>38</v>
      </c>
      <c r="B86" s="1075"/>
      <c r="C86" s="584"/>
      <c r="D86" s="213" t="s">
        <v>703</v>
      </c>
      <c r="E86" s="213" t="s">
        <v>676</v>
      </c>
      <c r="F86" s="1044">
        <v>90844</v>
      </c>
      <c r="G86" s="1330" t="s">
        <v>634</v>
      </c>
      <c r="H86" s="1010">
        <v>38</v>
      </c>
    </row>
    <row r="87" spans="1:8">
      <c r="A87" s="1004">
        <v>39</v>
      </c>
      <c r="B87" s="1075"/>
      <c r="C87" s="584"/>
      <c r="D87" s="213" t="s">
        <v>704</v>
      </c>
      <c r="E87" s="213" t="s">
        <v>678</v>
      </c>
      <c r="F87" s="1044">
        <v>12187</v>
      </c>
      <c r="G87" s="1330" t="s">
        <v>634</v>
      </c>
      <c r="H87" s="1010">
        <v>39</v>
      </c>
    </row>
    <row r="88" spans="1:8">
      <c r="A88" s="1004">
        <v>40</v>
      </c>
      <c r="B88" s="1075"/>
      <c r="C88" s="584"/>
      <c r="D88" s="213" t="s">
        <v>705</v>
      </c>
      <c r="E88" s="213" t="s">
        <v>680</v>
      </c>
      <c r="F88" s="1044">
        <v>4073</v>
      </c>
      <c r="G88" s="1330" t="s">
        <v>634</v>
      </c>
      <c r="H88" s="1010">
        <v>40</v>
      </c>
    </row>
    <row r="89" spans="1:8">
      <c r="A89" s="1004">
        <v>41</v>
      </c>
      <c r="B89" s="1075"/>
      <c r="C89" s="584"/>
      <c r="D89" s="213" t="s">
        <v>706</v>
      </c>
      <c r="E89" s="213" t="s">
        <v>682</v>
      </c>
      <c r="F89" s="1044">
        <v>85681</v>
      </c>
      <c r="G89" s="1330" t="s">
        <v>634</v>
      </c>
      <c r="H89" s="1010">
        <v>41</v>
      </c>
    </row>
    <row r="90" spans="1:8">
      <c r="A90" s="1004">
        <v>42</v>
      </c>
      <c r="B90" s="1075"/>
      <c r="C90" s="584"/>
      <c r="D90" s="213" t="s">
        <v>707</v>
      </c>
      <c r="E90" s="213" t="s">
        <v>684</v>
      </c>
      <c r="F90" s="1044">
        <v>33097</v>
      </c>
      <c r="G90" s="1330" t="s">
        <v>634</v>
      </c>
      <c r="H90" s="1010">
        <v>42</v>
      </c>
    </row>
    <row r="91" spans="1:8">
      <c r="A91" s="1004">
        <v>43</v>
      </c>
      <c r="B91" s="1075"/>
      <c r="C91" s="584"/>
      <c r="D91" s="213" t="s">
        <v>1676</v>
      </c>
      <c r="E91" s="213" t="s">
        <v>686</v>
      </c>
      <c r="F91" s="1044">
        <v>368</v>
      </c>
      <c r="G91" s="1330" t="s">
        <v>634</v>
      </c>
      <c r="H91" s="1010">
        <v>43</v>
      </c>
    </row>
    <row r="92" spans="1:8">
      <c r="A92" s="1004">
        <v>44</v>
      </c>
      <c r="B92" s="1075"/>
      <c r="C92" s="584"/>
      <c r="D92" s="213" t="s">
        <v>1677</v>
      </c>
      <c r="E92" s="213" t="s">
        <v>688</v>
      </c>
      <c r="F92" s="1044">
        <v>75303</v>
      </c>
      <c r="G92" s="1330" t="s">
        <v>634</v>
      </c>
      <c r="H92" s="1010">
        <v>44</v>
      </c>
    </row>
    <row r="93" spans="1:8">
      <c r="A93" s="1004">
        <v>45</v>
      </c>
      <c r="B93" s="1075"/>
      <c r="C93" s="584"/>
      <c r="D93" s="213" t="s">
        <v>1678</v>
      </c>
      <c r="E93" s="213" t="s">
        <v>690</v>
      </c>
      <c r="F93" s="1044">
        <v>578</v>
      </c>
      <c r="G93" s="1330" t="s">
        <v>634</v>
      </c>
      <c r="H93" s="1010">
        <v>45</v>
      </c>
    </row>
    <row r="94" spans="1:8">
      <c r="A94" s="1004">
        <v>46</v>
      </c>
      <c r="B94" s="1075"/>
      <c r="C94" s="584"/>
      <c r="D94" s="213" t="s">
        <v>1679</v>
      </c>
      <c r="E94" s="213" t="s">
        <v>1680</v>
      </c>
      <c r="F94" s="1044">
        <f>SUM(F80:F93)</f>
        <v>1464820</v>
      </c>
      <c r="G94" s="1330" t="s">
        <v>634</v>
      </c>
      <c r="H94" s="1010">
        <v>46</v>
      </c>
    </row>
    <row r="95" spans="1:8">
      <c r="A95" s="992"/>
      <c r="B95" s="216"/>
      <c r="D95" s="283" t="s">
        <v>1681</v>
      </c>
      <c r="E95" s="283" t="s">
        <v>1682</v>
      </c>
      <c r="F95" s="1341"/>
      <c r="G95" s="1342"/>
      <c r="H95" s="365"/>
    </row>
    <row r="96" spans="1:8">
      <c r="A96" s="1004" t="s">
        <v>1230</v>
      </c>
      <c r="B96" s="219"/>
      <c r="C96" s="584"/>
      <c r="D96" s="213" t="s">
        <v>1683</v>
      </c>
      <c r="E96" s="213" t="s">
        <v>662</v>
      </c>
      <c r="F96" s="1340"/>
      <c r="G96" s="1330" t="s">
        <v>634</v>
      </c>
      <c r="H96" s="1010" t="s">
        <v>1230</v>
      </c>
    </row>
    <row r="97" spans="1:8">
      <c r="A97" s="1004" t="s">
        <v>1233</v>
      </c>
      <c r="B97" s="219"/>
      <c r="C97" s="584"/>
      <c r="D97" s="213" t="s">
        <v>1684</v>
      </c>
      <c r="E97" s="213" t="s">
        <v>664</v>
      </c>
      <c r="F97" s="1044">
        <v>2074</v>
      </c>
      <c r="G97" s="1330" t="s">
        <v>634</v>
      </c>
      <c r="H97" s="1010" t="s">
        <v>1233</v>
      </c>
    </row>
    <row r="98" spans="1:8">
      <c r="A98" s="1004" t="s">
        <v>1236</v>
      </c>
      <c r="B98" s="1075"/>
      <c r="C98" s="584"/>
      <c r="D98" s="213" t="s">
        <v>1685</v>
      </c>
      <c r="E98" s="213" t="s">
        <v>666</v>
      </c>
      <c r="F98" s="1044">
        <v>84656</v>
      </c>
      <c r="G98" s="1330" t="s">
        <v>634</v>
      </c>
      <c r="H98" s="1010" t="s">
        <v>1236</v>
      </c>
    </row>
    <row r="99" spans="1:8">
      <c r="A99" s="1004" t="s">
        <v>2268</v>
      </c>
      <c r="B99" s="1075"/>
      <c r="C99" s="584"/>
      <c r="D99" s="213" t="s">
        <v>1686</v>
      </c>
      <c r="E99" s="213" t="s">
        <v>668</v>
      </c>
      <c r="F99" s="1044">
        <v>587614</v>
      </c>
      <c r="G99" s="1330" t="s">
        <v>634</v>
      </c>
      <c r="H99" s="1010" t="s">
        <v>2268</v>
      </c>
    </row>
    <row r="100" spans="1:8">
      <c r="A100" s="1004" t="s">
        <v>2272</v>
      </c>
      <c r="B100" s="1075"/>
      <c r="C100" s="584"/>
      <c r="D100" s="213" t="s">
        <v>1687</v>
      </c>
      <c r="E100" s="213" t="s">
        <v>670</v>
      </c>
      <c r="F100" s="1044">
        <v>22585</v>
      </c>
      <c r="G100" s="1330" t="s">
        <v>634</v>
      </c>
      <c r="H100" s="1010" t="s">
        <v>2272</v>
      </c>
    </row>
    <row r="101" spans="1:8">
      <c r="A101" s="1004" t="s">
        <v>2275</v>
      </c>
      <c r="B101" s="1075"/>
      <c r="C101" s="584"/>
      <c r="D101" s="213" t="s">
        <v>1688</v>
      </c>
      <c r="E101" s="213" t="s">
        <v>672</v>
      </c>
      <c r="F101" s="1044">
        <v>575028</v>
      </c>
      <c r="G101" s="1330" t="s">
        <v>634</v>
      </c>
      <c r="H101" s="1010" t="s">
        <v>2275</v>
      </c>
    </row>
    <row r="102" spans="1:8">
      <c r="A102" s="1004" t="s">
        <v>1689</v>
      </c>
      <c r="B102" s="1075"/>
      <c r="C102" s="584"/>
      <c r="D102" s="213" t="s">
        <v>1690</v>
      </c>
      <c r="E102" s="213" t="s">
        <v>674</v>
      </c>
      <c r="F102" s="1044">
        <v>41531</v>
      </c>
      <c r="G102" s="1330" t="s">
        <v>634</v>
      </c>
      <c r="H102" s="1010" t="s">
        <v>1689</v>
      </c>
    </row>
    <row r="103" spans="1:8">
      <c r="A103" s="1004" t="s">
        <v>1691</v>
      </c>
      <c r="B103" s="1075"/>
      <c r="C103" s="584"/>
      <c r="D103" s="213" t="s">
        <v>1692</v>
      </c>
      <c r="E103" s="213" t="s">
        <v>676</v>
      </c>
      <c r="F103" s="1044">
        <v>453334</v>
      </c>
      <c r="G103" s="1330" t="s">
        <v>634</v>
      </c>
      <c r="H103" s="1010" t="s">
        <v>1691</v>
      </c>
    </row>
    <row r="104" spans="1:8">
      <c r="A104" s="1004" t="s">
        <v>1693</v>
      </c>
      <c r="B104" s="1075"/>
      <c r="C104" s="584"/>
      <c r="D104" s="213" t="s">
        <v>1694</v>
      </c>
      <c r="E104" s="213" t="s">
        <v>678</v>
      </c>
      <c r="F104" s="1044">
        <v>4068</v>
      </c>
      <c r="G104" s="1330" t="s">
        <v>634</v>
      </c>
      <c r="H104" s="1010" t="s">
        <v>1693</v>
      </c>
    </row>
    <row r="105" spans="1:8">
      <c r="A105" s="1004" t="s">
        <v>1695</v>
      </c>
      <c r="B105" s="1075"/>
      <c r="C105" s="584"/>
      <c r="D105" s="213" t="s">
        <v>1696</v>
      </c>
      <c r="E105" s="213" t="s">
        <v>680</v>
      </c>
      <c r="F105" s="1044">
        <v>10</v>
      </c>
      <c r="G105" s="1330" t="s">
        <v>634</v>
      </c>
      <c r="H105" s="1010" t="s">
        <v>1695</v>
      </c>
    </row>
    <row r="106" spans="1:8">
      <c r="A106" s="1004" t="s">
        <v>1697</v>
      </c>
      <c r="B106" s="1075"/>
      <c r="C106" s="584"/>
      <c r="D106" s="213" t="s">
        <v>1698</v>
      </c>
      <c r="E106" s="213" t="s">
        <v>682</v>
      </c>
      <c r="F106" s="1044">
        <v>1162884</v>
      </c>
      <c r="G106" s="1330" t="s">
        <v>634</v>
      </c>
      <c r="H106" s="1010" t="s">
        <v>1697</v>
      </c>
    </row>
    <row r="107" spans="1:8">
      <c r="A107" s="1004" t="s">
        <v>46</v>
      </c>
      <c r="B107" s="1075"/>
      <c r="C107" s="584"/>
      <c r="D107" s="213" t="s">
        <v>1699</v>
      </c>
      <c r="E107" s="213" t="s">
        <v>684</v>
      </c>
      <c r="F107" s="1044">
        <v>385514</v>
      </c>
      <c r="G107" s="1330" t="s">
        <v>634</v>
      </c>
      <c r="H107" s="1010" t="s">
        <v>46</v>
      </c>
    </row>
    <row r="108" spans="1:8">
      <c r="A108" s="1004" t="s">
        <v>1700</v>
      </c>
      <c r="B108" s="1075"/>
      <c r="C108" s="584"/>
      <c r="D108" s="213" t="s">
        <v>1701</v>
      </c>
      <c r="E108" s="213" t="s">
        <v>686</v>
      </c>
      <c r="F108" s="1044"/>
      <c r="G108" s="1330" t="s">
        <v>634</v>
      </c>
      <c r="H108" s="1010" t="s">
        <v>1700</v>
      </c>
    </row>
    <row r="109" spans="1:8">
      <c r="A109" s="1004" t="s">
        <v>54</v>
      </c>
      <c r="B109" s="1075"/>
      <c r="C109" s="584"/>
      <c r="D109" s="213" t="s">
        <v>1702</v>
      </c>
      <c r="E109" s="213" t="s">
        <v>688</v>
      </c>
      <c r="F109" s="1044">
        <v>68601</v>
      </c>
      <c r="G109" s="1330" t="s">
        <v>634</v>
      </c>
      <c r="H109" s="1010" t="s">
        <v>54</v>
      </c>
    </row>
    <row r="110" spans="1:8">
      <c r="A110" s="1004" t="s">
        <v>1703</v>
      </c>
      <c r="B110" s="1075"/>
      <c r="C110" s="584"/>
      <c r="D110" s="213" t="s">
        <v>1704</v>
      </c>
      <c r="E110" s="213" t="s">
        <v>1705</v>
      </c>
      <c r="F110" s="1044">
        <v>124587</v>
      </c>
      <c r="G110" s="1330" t="s">
        <v>634</v>
      </c>
      <c r="H110" s="1010" t="s">
        <v>1703</v>
      </c>
    </row>
    <row r="111" spans="1:8">
      <c r="A111" s="1004" t="s">
        <v>1128</v>
      </c>
      <c r="B111" s="1075"/>
      <c r="C111" s="584"/>
      <c r="D111" s="213" t="s">
        <v>1129</v>
      </c>
      <c r="E111" s="213" t="s">
        <v>1130</v>
      </c>
      <c r="F111" s="1044">
        <v>648421</v>
      </c>
      <c r="G111" s="1330" t="s">
        <v>634</v>
      </c>
      <c r="H111" s="1010" t="s">
        <v>1128</v>
      </c>
    </row>
    <row r="112" spans="1:8">
      <c r="A112" s="1004" t="s">
        <v>1131</v>
      </c>
      <c r="B112" s="1075"/>
      <c r="C112" s="584"/>
      <c r="D112" s="213" t="s">
        <v>1132</v>
      </c>
      <c r="E112" s="213" t="s">
        <v>690</v>
      </c>
      <c r="F112" s="1044">
        <v>491</v>
      </c>
      <c r="G112" s="1330" t="s">
        <v>634</v>
      </c>
      <c r="H112" s="1010" t="s">
        <v>1131</v>
      </c>
    </row>
    <row r="113" spans="1:8" ht="12" thickBot="1">
      <c r="A113" s="1004" t="s">
        <v>1133</v>
      </c>
      <c r="B113" s="1075"/>
      <c r="C113" s="584"/>
      <c r="D113" s="213" t="s">
        <v>1134</v>
      </c>
      <c r="E113" s="213" t="s">
        <v>1135</v>
      </c>
      <c r="F113" s="1333">
        <f>SUM(F97:F112)</f>
        <v>4161398</v>
      </c>
      <c r="G113" s="1334" t="s">
        <v>634</v>
      </c>
      <c r="H113" s="1010" t="s">
        <v>1133</v>
      </c>
    </row>
    <row r="114" spans="1:8">
      <c r="A114" s="367"/>
      <c r="D114" s="283"/>
      <c r="E114" s="283"/>
      <c r="G114" s="369"/>
      <c r="H114" s="600"/>
    </row>
    <row r="115" spans="1:8">
      <c r="A115" s="367"/>
      <c r="D115" s="283"/>
      <c r="E115" s="283"/>
      <c r="G115" s="369"/>
      <c r="H115" s="600"/>
    </row>
    <row r="116" spans="1:8">
      <c r="A116" s="367"/>
      <c r="D116" s="283"/>
      <c r="E116" s="283"/>
      <c r="G116" s="369"/>
      <c r="H116" s="600"/>
    </row>
    <row r="117" spans="1:8">
      <c r="A117" s="367"/>
      <c r="D117" s="283"/>
      <c r="E117" s="283"/>
      <c r="G117" s="369"/>
      <c r="H117" s="600"/>
    </row>
    <row r="118" spans="1:8">
      <c r="A118" s="367"/>
      <c r="D118" s="283"/>
      <c r="E118" s="283"/>
      <c r="G118" s="369"/>
      <c r="H118" s="600"/>
    </row>
    <row r="119" spans="1:8">
      <c r="A119" s="367"/>
      <c r="D119" s="283"/>
      <c r="E119" s="283"/>
      <c r="G119" s="369"/>
      <c r="H119" s="600"/>
    </row>
    <row r="120" spans="1:8">
      <c r="A120" s="367"/>
      <c r="D120" s="283"/>
      <c r="E120" s="283"/>
      <c r="G120" s="369"/>
      <c r="H120" s="600"/>
    </row>
    <row r="121" spans="1:8">
      <c r="A121" s="367"/>
      <c r="D121" s="283"/>
      <c r="E121" s="283"/>
      <c r="G121" s="369"/>
      <c r="H121" s="600"/>
    </row>
    <row r="122" spans="1:8">
      <c r="A122" s="367"/>
      <c r="D122" s="283"/>
      <c r="E122" s="283"/>
      <c r="G122" s="369"/>
      <c r="H122" s="600"/>
    </row>
    <row r="123" spans="1:8">
      <c r="A123" s="367"/>
      <c r="D123" s="283"/>
      <c r="E123" s="283"/>
      <c r="G123" s="369"/>
      <c r="H123" s="600"/>
    </row>
    <row r="124" spans="1:8">
      <c r="A124" s="367"/>
      <c r="D124" s="283"/>
      <c r="E124" s="283"/>
      <c r="G124" s="369"/>
      <c r="H124" s="600"/>
    </row>
    <row r="125" spans="1:8" ht="12.75" customHeight="1">
      <c r="A125" s="367"/>
      <c r="D125" s="283"/>
      <c r="E125" s="283"/>
      <c r="G125" s="369"/>
      <c r="H125" s="600"/>
    </row>
    <row r="126" spans="1:8" ht="12.75" customHeight="1">
      <c r="A126" s="367"/>
      <c r="D126" s="283"/>
      <c r="E126" s="283"/>
      <c r="G126" s="369"/>
      <c r="H126" s="600"/>
    </row>
    <row r="127" spans="1:8">
      <c r="A127" s="367"/>
      <c r="D127" s="283"/>
      <c r="E127" s="283"/>
      <c r="G127" s="369"/>
      <c r="H127" s="600"/>
    </row>
    <row r="128" spans="1:8">
      <c r="A128" s="367"/>
      <c r="D128" s="283"/>
      <c r="E128" s="283"/>
      <c r="G128" s="369"/>
      <c r="H128" s="600"/>
    </row>
    <row r="129" spans="1:8">
      <c r="A129" s="367"/>
      <c r="D129" s="283"/>
      <c r="E129" s="283"/>
      <c r="G129" s="369"/>
      <c r="H129" s="600"/>
    </row>
    <row r="130" spans="1:8">
      <c r="A130" s="367"/>
      <c r="D130" s="283"/>
      <c r="E130" s="283"/>
      <c r="G130" s="369"/>
      <c r="H130" s="600"/>
    </row>
    <row r="131" spans="1:8" ht="5.85" customHeight="1">
      <c r="A131" s="367"/>
      <c r="D131" s="283"/>
      <c r="E131" s="283"/>
      <c r="G131" s="369"/>
      <c r="H131" s="600"/>
    </row>
    <row r="132" spans="1:8" ht="5.85" customHeight="1">
      <c r="A132" s="367"/>
      <c r="D132" s="283"/>
      <c r="E132" s="283"/>
      <c r="G132" s="369"/>
      <c r="H132" s="600"/>
    </row>
    <row r="133" spans="1:8" ht="8.85" customHeight="1">
      <c r="A133" s="367"/>
      <c r="D133" s="283"/>
      <c r="E133" s="283"/>
      <c r="G133" s="369"/>
      <c r="H133" s="600"/>
    </row>
    <row r="134" spans="1:8" ht="6" customHeight="1">
      <c r="A134" s="367"/>
      <c r="D134" s="283"/>
      <c r="E134" s="283"/>
      <c r="G134" s="369"/>
      <c r="H134" s="600"/>
    </row>
    <row r="135" spans="1:8" ht="6" customHeight="1">
      <c r="A135" s="367"/>
      <c r="D135" s="283"/>
      <c r="E135" s="283"/>
      <c r="G135" s="369"/>
      <c r="H135" s="600"/>
    </row>
    <row r="136" spans="1:8" ht="4.5" customHeight="1">
      <c r="A136" s="367"/>
      <c r="D136" s="283"/>
      <c r="E136" s="283"/>
      <c r="G136" s="369"/>
      <c r="H136" s="600"/>
    </row>
    <row r="137" spans="1:8" ht="4.5" customHeight="1">
      <c r="A137" s="367"/>
      <c r="D137" s="283"/>
      <c r="E137" s="283"/>
      <c r="G137" s="369"/>
      <c r="H137" s="600"/>
    </row>
    <row r="138" spans="1:8" ht="4.5" customHeight="1">
      <c r="A138" s="367"/>
      <c r="D138" s="283"/>
      <c r="E138" s="283"/>
      <c r="G138" s="369"/>
      <c r="H138" s="600"/>
    </row>
    <row r="139" spans="1:8" ht="10.35" customHeight="1">
      <c r="A139" s="364"/>
      <c r="B139" s="284"/>
      <c r="C139" s="284"/>
      <c r="D139" s="361"/>
      <c r="E139" s="361"/>
      <c r="F139" s="284"/>
      <c r="G139" s="362"/>
      <c r="H139" s="593"/>
    </row>
    <row r="140" spans="1:8">
      <c r="A140" s="592"/>
      <c r="B140" s="361"/>
      <c r="C140" s="361"/>
      <c r="D140" s="361"/>
      <c r="E140" s="361"/>
      <c r="F140" s="284"/>
      <c r="G140" s="361"/>
      <c r="H140" s="612" t="s">
        <v>1409</v>
      </c>
    </row>
    <row r="141" spans="1:8">
      <c r="A141" s="570" t="s">
        <v>3253</v>
      </c>
      <c r="B141" s="431"/>
      <c r="C141" s="596"/>
      <c r="D141" s="596"/>
      <c r="E141" s="1080"/>
      <c r="F141" s="431"/>
      <c r="G141" s="431"/>
      <c r="H141" s="1323">
        <v>79</v>
      </c>
    </row>
    <row r="142" spans="1:8">
      <c r="A142" s="586"/>
      <c r="B142" s="587"/>
      <c r="C142" s="587"/>
      <c r="D142" s="587"/>
      <c r="E142" s="587"/>
      <c r="F142" s="587"/>
      <c r="G142" s="587"/>
      <c r="H142" s="588"/>
    </row>
    <row r="143" spans="1:8">
      <c r="A143" s="577" t="s">
        <v>693</v>
      </c>
      <c r="B143" s="578"/>
      <c r="C143" s="578"/>
      <c r="D143" s="578"/>
      <c r="E143" s="578"/>
      <c r="F143" s="578"/>
      <c r="G143" s="578"/>
      <c r="H143" s="580"/>
    </row>
    <row r="144" spans="1:8">
      <c r="A144" s="615"/>
      <c r="B144" s="584"/>
      <c r="C144" s="584"/>
      <c r="D144" s="584"/>
      <c r="E144" s="584"/>
      <c r="F144" s="584"/>
      <c r="G144" s="584"/>
      <c r="H144" s="616"/>
    </row>
    <row r="145" spans="1:8">
      <c r="A145" s="1324" t="s">
        <v>328</v>
      </c>
      <c r="B145" s="217" t="s">
        <v>352</v>
      </c>
      <c r="C145" s="575" t="s">
        <v>628</v>
      </c>
      <c r="D145" s="575"/>
      <c r="E145" s="574"/>
      <c r="F145" s="217" t="s">
        <v>1853</v>
      </c>
      <c r="G145" s="217" t="s">
        <v>1388</v>
      </c>
      <c r="H145" s="1325" t="s">
        <v>328</v>
      </c>
    </row>
    <row r="146" spans="1:8">
      <c r="A146" s="992" t="s">
        <v>333</v>
      </c>
      <c r="B146" s="216" t="s">
        <v>355</v>
      </c>
      <c r="C146" s="369"/>
      <c r="D146" s="369"/>
      <c r="E146" s="369"/>
      <c r="F146" s="216" t="s">
        <v>629</v>
      </c>
      <c r="G146" s="216" t="s">
        <v>629</v>
      </c>
      <c r="H146" s="994" t="s">
        <v>333</v>
      </c>
    </row>
    <row r="147" spans="1:8" ht="12" thickBot="1">
      <c r="A147" s="995"/>
      <c r="B147" s="218"/>
      <c r="C147" s="215" t="s">
        <v>338</v>
      </c>
      <c r="D147" s="215"/>
      <c r="E147" s="591"/>
      <c r="F147" s="216" t="s">
        <v>339</v>
      </c>
      <c r="G147" s="216" t="s">
        <v>340</v>
      </c>
      <c r="H147" s="608"/>
    </row>
    <row r="148" spans="1:8">
      <c r="A148" s="1343"/>
      <c r="B148" s="1041"/>
      <c r="D148" s="283" t="s">
        <v>1136</v>
      </c>
      <c r="E148" s="283" t="s">
        <v>1137</v>
      </c>
      <c r="F148" s="1338"/>
      <c r="G148" s="1344"/>
      <c r="H148" s="600"/>
    </row>
    <row r="149" spans="1:8">
      <c r="A149" s="1004">
        <v>65</v>
      </c>
      <c r="B149" s="1075"/>
      <c r="C149" s="584"/>
      <c r="D149" s="213" t="s">
        <v>1138</v>
      </c>
      <c r="E149" s="213" t="s">
        <v>662</v>
      </c>
      <c r="F149" s="1340"/>
      <c r="G149" s="1330" t="s">
        <v>634</v>
      </c>
      <c r="H149" s="1010">
        <v>65</v>
      </c>
    </row>
    <row r="150" spans="1:8">
      <c r="A150" s="1004">
        <v>66</v>
      </c>
      <c r="B150" s="1075"/>
      <c r="C150" s="584"/>
      <c r="D150" s="213" t="s">
        <v>1139</v>
      </c>
      <c r="E150" s="213" t="s">
        <v>664</v>
      </c>
      <c r="F150" s="1044">
        <v>1158</v>
      </c>
      <c r="G150" s="1330" t="s">
        <v>634</v>
      </c>
      <c r="H150" s="1010">
        <v>66</v>
      </c>
    </row>
    <row r="151" spans="1:8">
      <c r="A151" s="1004">
        <v>67</v>
      </c>
      <c r="B151" s="1075"/>
      <c r="C151" s="213"/>
      <c r="D151" s="213" t="s">
        <v>1140</v>
      </c>
      <c r="E151" s="213" t="s">
        <v>666</v>
      </c>
      <c r="F151" s="1044">
        <v>43634</v>
      </c>
      <c r="G151" s="1330" t="s">
        <v>634</v>
      </c>
      <c r="H151" s="1010">
        <v>67</v>
      </c>
    </row>
    <row r="152" spans="1:8">
      <c r="A152" s="1004">
        <v>68</v>
      </c>
      <c r="B152" s="1075"/>
      <c r="C152" s="213"/>
      <c r="D152" s="213" t="s">
        <v>1141</v>
      </c>
      <c r="E152" s="213" t="s">
        <v>668</v>
      </c>
      <c r="F152" s="1044">
        <v>599981</v>
      </c>
      <c r="G152" s="1330" t="s">
        <v>634</v>
      </c>
      <c r="H152" s="1010">
        <v>68</v>
      </c>
    </row>
    <row r="153" spans="1:8">
      <c r="A153" s="1004">
        <v>69</v>
      </c>
      <c r="B153" s="1075"/>
      <c r="C153" s="584"/>
      <c r="D153" s="213" t="s">
        <v>1142</v>
      </c>
      <c r="E153" s="213" t="s">
        <v>670</v>
      </c>
      <c r="F153" s="1044">
        <v>22606</v>
      </c>
      <c r="G153" s="1330" t="s">
        <v>634</v>
      </c>
      <c r="H153" s="1010">
        <v>69</v>
      </c>
    </row>
    <row r="154" spans="1:8">
      <c r="A154" s="1004">
        <v>70</v>
      </c>
      <c r="B154" s="1075"/>
      <c r="C154" s="584"/>
      <c r="D154" s="213" t="s">
        <v>1143</v>
      </c>
      <c r="E154" s="213" t="s">
        <v>672</v>
      </c>
      <c r="F154" s="1044">
        <v>584720</v>
      </c>
      <c r="G154" s="1330" t="s">
        <v>634</v>
      </c>
      <c r="H154" s="1010">
        <v>70</v>
      </c>
    </row>
    <row r="155" spans="1:8">
      <c r="A155" s="1004">
        <v>71</v>
      </c>
      <c r="B155" s="1075"/>
      <c r="C155" s="584"/>
      <c r="D155" s="213" t="s">
        <v>1144</v>
      </c>
      <c r="E155" s="213" t="s">
        <v>674</v>
      </c>
      <c r="F155" s="1044">
        <v>43101</v>
      </c>
      <c r="G155" s="1330" t="s">
        <v>634</v>
      </c>
      <c r="H155" s="1010">
        <v>71</v>
      </c>
    </row>
    <row r="156" spans="1:8">
      <c r="A156" s="1004">
        <v>72</v>
      </c>
      <c r="B156" s="1075"/>
      <c r="C156" s="584"/>
      <c r="D156" s="213" t="s">
        <v>1145</v>
      </c>
      <c r="E156" s="213" t="s">
        <v>676</v>
      </c>
      <c r="F156" s="1044">
        <v>463279</v>
      </c>
      <c r="G156" s="1330" t="s">
        <v>634</v>
      </c>
      <c r="H156" s="1010">
        <v>72</v>
      </c>
    </row>
    <row r="157" spans="1:8">
      <c r="A157" s="1004">
        <v>73</v>
      </c>
      <c r="B157" s="1075"/>
      <c r="C157" s="584"/>
      <c r="D157" s="213" t="s">
        <v>1146</v>
      </c>
      <c r="E157" s="213" t="s">
        <v>678</v>
      </c>
      <c r="F157" s="1044">
        <v>5322</v>
      </c>
      <c r="G157" s="1330" t="s">
        <v>634</v>
      </c>
      <c r="H157" s="1010">
        <v>73</v>
      </c>
    </row>
    <row r="158" spans="1:8">
      <c r="A158" s="1004">
        <v>74</v>
      </c>
      <c r="B158" s="1075"/>
      <c r="C158" s="584"/>
      <c r="D158" s="213" t="s">
        <v>1147</v>
      </c>
      <c r="E158" s="213" t="s">
        <v>680</v>
      </c>
      <c r="F158" s="1044">
        <v>13</v>
      </c>
      <c r="G158" s="1330" t="s">
        <v>634</v>
      </c>
      <c r="H158" s="1010">
        <v>74</v>
      </c>
    </row>
    <row r="159" spans="1:8">
      <c r="A159" s="1004">
        <v>75</v>
      </c>
      <c r="B159" s="1075"/>
      <c r="C159" s="584"/>
      <c r="D159" s="213" t="s">
        <v>1148</v>
      </c>
      <c r="E159" s="213" t="s">
        <v>682</v>
      </c>
      <c r="F159" s="1044">
        <v>180385</v>
      </c>
      <c r="G159" s="1330" t="s">
        <v>634</v>
      </c>
      <c r="H159" s="1010">
        <v>75</v>
      </c>
    </row>
    <row r="160" spans="1:8">
      <c r="A160" s="1004">
        <v>76</v>
      </c>
      <c r="B160" s="1075"/>
      <c r="C160" s="584"/>
      <c r="D160" s="213" t="s">
        <v>1149</v>
      </c>
      <c r="E160" s="213" t="s">
        <v>684</v>
      </c>
      <c r="F160" s="1044">
        <v>98595</v>
      </c>
      <c r="G160" s="1330" t="s">
        <v>634</v>
      </c>
      <c r="H160" s="1010">
        <v>76</v>
      </c>
    </row>
    <row r="161" spans="1:8">
      <c r="A161" s="1004">
        <v>77</v>
      </c>
      <c r="B161" s="1075"/>
      <c r="C161" s="584"/>
      <c r="D161" s="213" t="s">
        <v>1150</v>
      </c>
      <c r="E161" s="213" t="s">
        <v>686</v>
      </c>
      <c r="F161" s="1044">
        <v>15</v>
      </c>
      <c r="G161" s="1330" t="s">
        <v>634</v>
      </c>
      <c r="H161" s="1010">
        <v>77</v>
      </c>
    </row>
    <row r="162" spans="1:8">
      <c r="A162" s="1004">
        <v>78</v>
      </c>
      <c r="B162" s="1075"/>
      <c r="C162" s="584"/>
      <c r="D162" s="213" t="s">
        <v>1151</v>
      </c>
      <c r="E162" s="213" t="s">
        <v>688</v>
      </c>
      <c r="F162" s="1044">
        <v>64291</v>
      </c>
      <c r="G162" s="1330" t="s">
        <v>634</v>
      </c>
      <c r="H162" s="1010">
        <v>78</v>
      </c>
    </row>
    <row r="163" spans="1:8">
      <c r="A163" s="1004">
        <v>79</v>
      </c>
      <c r="B163" s="1075"/>
      <c r="C163" s="584"/>
      <c r="D163" s="213" t="s">
        <v>1152</v>
      </c>
      <c r="E163" s="213" t="s">
        <v>1705</v>
      </c>
      <c r="F163" s="1044">
        <v>131739</v>
      </c>
      <c r="G163" s="1330" t="s">
        <v>634</v>
      </c>
      <c r="H163" s="1010">
        <v>79</v>
      </c>
    </row>
    <row r="164" spans="1:8">
      <c r="A164" s="1004">
        <v>80</v>
      </c>
      <c r="B164" s="1075"/>
      <c r="C164" s="584"/>
      <c r="D164" s="213" t="s">
        <v>1153</v>
      </c>
      <c r="E164" s="213" t="s">
        <v>1130</v>
      </c>
      <c r="F164" s="1044">
        <v>672713</v>
      </c>
      <c r="G164" s="1330" t="s">
        <v>634</v>
      </c>
      <c r="H164" s="1010">
        <v>80</v>
      </c>
    </row>
    <row r="165" spans="1:8">
      <c r="A165" s="1004">
        <v>81</v>
      </c>
      <c r="B165" s="1075"/>
      <c r="C165" s="584"/>
      <c r="D165" s="213" t="s">
        <v>1154</v>
      </c>
      <c r="E165" s="213" t="s">
        <v>690</v>
      </c>
      <c r="F165" s="1044">
        <v>506</v>
      </c>
      <c r="G165" s="1330" t="s">
        <v>634</v>
      </c>
      <c r="H165" s="1010">
        <v>81</v>
      </c>
    </row>
    <row r="166" spans="1:8">
      <c r="A166" s="1004">
        <v>82</v>
      </c>
      <c r="B166" s="1075"/>
      <c r="C166" s="584"/>
      <c r="D166" s="213" t="s">
        <v>1155</v>
      </c>
      <c r="E166" s="213" t="s">
        <v>1156</v>
      </c>
      <c r="F166" s="1044">
        <f>SUM(F150:F165)</f>
        <v>2912058</v>
      </c>
      <c r="G166" s="1330" t="s">
        <v>634</v>
      </c>
      <c r="H166" s="1010">
        <v>82</v>
      </c>
    </row>
    <row r="167" spans="1:8">
      <c r="A167" s="1004">
        <v>83</v>
      </c>
      <c r="B167" s="1075"/>
      <c r="C167" s="584"/>
      <c r="D167" s="213" t="s">
        <v>1157</v>
      </c>
      <c r="E167" s="213" t="s">
        <v>1158</v>
      </c>
      <c r="F167" s="1044">
        <v>98306</v>
      </c>
      <c r="G167" s="1330" t="s">
        <v>634</v>
      </c>
      <c r="H167" s="1010">
        <v>83</v>
      </c>
    </row>
    <row r="168" spans="1:8">
      <c r="A168" s="1004">
        <v>84</v>
      </c>
      <c r="B168" s="1075"/>
      <c r="C168" s="584"/>
      <c r="D168" s="213" t="s">
        <v>1159</v>
      </c>
      <c r="E168" s="213" t="s">
        <v>1160</v>
      </c>
      <c r="F168" s="1345"/>
      <c r="G168" s="1330" t="s">
        <v>634</v>
      </c>
      <c r="H168" s="1010">
        <v>84</v>
      </c>
    </row>
    <row r="169" spans="1:8">
      <c r="A169" s="1343"/>
      <c r="B169" s="1041"/>
      <c r="D169" s="283" t="s">
        <v>1161</v>
      </c>
      <c r="E169" s="283" t="s">
        <v>1162</v>
      </c>
      <c r="F169" s="1341"/>
      <c r="G169" s="1346"/>
      <c r="H169" s="365"/>
    </row>
    <row r="170" spans="1:8">
      <c r="A170" s="1004">
        <v>85</v>
      </c>
      <c r="B170" s="1075"/>
      <c r="C170" s="584"/>
      <c r="D170" s="213" t="s">
        <v>1163</v>
      </c>
      <c r="E170" s="213" t="s">
        <v>633</v>
      </c>
      <c r="F170" s="1044">
        <v>5100772</v>
      </c>
      <c r="G170" s="1330" t="s">
        <v>634</v>
      </c>
      <c r="H170" s="1010">
        <v>85</v>
      </c>
    </row>
    <row r="171" spans="1:8">
      <c r="A171" s="1004">
        <v>86</v>
      </c>
      <c r="B171" s="1075"/>
      <c r="C171" s="584"/>
      <c r="D171" s="213" t="s">
        <v>1164</v>
      </c>
      <c r="E171" s="213" t="s">
        <v>636</v>
      </c>
      <c r="F171" s="1044">
        <v>135446</v>
      </c>
      <c r="G171" s="1330" t="s">
        <v>634</v>
      </c>
      <c r="H171" s="1010">
        <v>86</v>
      </c>
    </row>
    <row r="172" spans="1:8">
      <c r="A172" s="1004">
        <v>87</v>
      </c>
      <c r="B172" s="1075"/>
      <c r="C172" s="584"/>
      <c r="D172" s="213" t="s">
        <v>1165</v>
      </c>
      <c r="E172" s="213" t="s">
        <v>638</v>
      </c>
      <c r="F172" s="1044">
        <v>5411762</v>
      </c>
      <c r="G172" s="1330" t="s">
        <v>634</v>
      </c>
      <c r="H172" s="1010">
        <v>87</v>
      </c>
    </row>
    <row r="173" spans="1:8">
      <c r="A173" s="1004">
        <v>88</v>
      </c>
      <c r="B173" s="1075"/>
      <c r="C173" s="584"/>
      <c r="D173" s="213" t="s">
        <v>1166</v>
      </c>
      <c r="E173" s="213" t="s">
        <v>1167</v>
      </c>
      <c r="F173" s="1044">
        <f>SUM(F170:F172)</f>
        <v>10647980</v>
      </c>
      <c r="G173" s="1330" t="s">
        <v>634</v>
      </c>
      <c r="H173" s="1010">
        <v>88</v>
      </c>
    </row>
    <row r="174" spans="1:8" ht="12" thickBot="1">
      <c r="A174" s="1004">
        <v>89</v>
      </c>
      <c r="B174" s="1075"/>
      <c r="C174" s="584"/>
      <c r="D174" s="213" t="s">
        <v>1168</v>
      </c>
      <c r="E174" s="213" t="s">
        <v>1169</v>
      </c>
      <c r="F174" s="1333">
        <v>41</v>
      </c>
      <c r="G174" s="1334" t="s">
        <v>634</v>
      </c>
      <c r="H174" s="1010">
        <v>89</v>
      </c>
    </row>
    <row r="175" spans="1:8">
      <c r="A175" s="586"/>
      <c r="B175" s="587"/>
      <c r="C175" s="587"/>
      <c r="D175" s="587"/>
      <c r="E175" s="587"/>
      <c r="H175" s="588"/>
    </row>
    <row r="176" spans="1:8">
      <c r="A176" s="370"/>
      <c r="B176" s="283" t="s">
        <v>3133</v>
      </c>
      <c r="C176" s="283"/>
      <c r="D176" s="283"/>
      <c r="E176" s="283"/>
      <c r="F176" s="283"/>
      <c r="G176" s="283"/>
      <c r="H176" s="368"/>
    </row>
    <row r="177" spans="1:8">
      <c r="A177" s="370"/>
      <c r="B177" s="283"/>
      <c r="C177" s="283"/>
      <c r="D177" s="283"/>
      <c r="E177" s="283"/>
      <c r="F177" s="283"/>
      <c r="G177" s="283"/>
      <c r="H177" s="368"/>
    </row>
    <row r="178" spans="1:8">
      <c r="A178" s="370"/>
      <c r="B178" s="283" t="s">
        <v>1170</v>
      </c>
      <c r="C178" s="283"/>
      <c r="D178" s="283"/>
      <c r="E178" s="283"/>
      <c r="F178" s="283"/>
      <c r="G178" s="283"/>
      <c r="H178" s="368"/>
    </row>
    <row r="179" spans="1:8">
      <c r="A179" s="370"/>
      <c r="B179" s="283" t="s">
        <v>1171</v>
      </c>
      <c r="C179" s="283"/>
      <c r="D179" s="283"/>
      <c r="E179" s="283"/>
      <c r="F179" s="283"/>
      <c r="G179" s="283"/>
      <c r="H179" s="368"/>
    </row>
    <row r="180" spans="1:8">
      <c r="A180" s="370"/>
      <c r="B180" s="283"/>
      <c r="C180" s="283"/>
      <c r="D180" s="283"/>
      <c r="E180" s="283"/>
      <c r="F180" s="283"/>
      <c r="G180" s="283"/>
      <c r="H180" s="368"/>
    </row>
    <row r="181" spans="1:8">
      <c r="A181" s="370"/>
      <c r="B181" s="283"/>
      <c r="C181" s="283"/>
      <c r="D181" s="283"/>
      <c r="E181" s="283"/>
      <c r="F181" s="283"/>
      <c r="G181" s="283"/>
      <c r="H181" s="368"/>
    </row>
    <row r="182" spans="1:8">
      <c r="A182" s="370"/>
      <c r="B182" s="283"/>
      <c r="C182" s="283"/>
      <c r="D182" s="283"/>
      <c r="E182" s="283"/>
      <c r="F182" s="283"/>
      <c r="G182" s="283"/>
      <c r="H182" s="368"/>
    </row>
    <row r="183" spans="1:8">
      <c r="A183" s="370"/>
      <c r="B183" s="283"/>
      <c r="C183" s="283"/>
      <c r="D183" s="283"/>
      <c r="E183" s="283"/>
      <c r="F183" s="283"/>
      <c r="G183" s="283"/>
      <c r="H183" s="368"/>
    </row>
    <row r="184" spans="1:8">
      <c r="A184" s="370"/>
      <c r="B184" s="283"/>
      <c r="C184" s="283"/>
      <c r="D184" s="283"/>
      <c r="E184" s="283"/>
      <c r="F184" s="283"/>
      <c r="G184" s="283"/>
      <c r="H184" s="368"/>
    </row>
    <row r="185" spans="1:8">
      <c r="A185" s="370"/>
      <c r="B185" s="283"/>
      <c r="C185" s="283"/>
      <c r="D185" s="283"/>
      <c r="E185" s="283"/>
      <c r="F185" s="283"/>
      <c r="G185" s="283"/>
      <c r="H185" s="368"/>
    </row>
    <row r="186" spans="1:8">
      <c r="A186" s="370"/>
      <c r="B186" s="283"/>
      <c r="C186" s="283"/>
      <c r="D186" s="283"/>
      <c r="E186" s="283"/>
      <c r="F186" s="283"/>
      <c r="G186" s="283"/>
      <c r="H186" s="368"/>
    </row>
    <row r="187" spans="1:8">
      <c r="A187" s="370"/>
      <c r="B187" s="283"/>
      <c r="C187" s="283"/>
      <c r="D187" s="283"/>
      <c r="E187" s="283"/>
      <c r="F187" s="283"/>
      <c r="G187" s="283"/>
      <c r="H187" s="368"/>
    </row>
    <row r="188" spans="1:8">
      <c r="A188" s="370"/>
      <c r="B188" s="283"/>
      <c r="C188" s="283"/>
      <c r="D188" s="283"/>
      <c r="E188" s="283"/>
      <c r="F188" s="283"/>
      <c r="G188" s="283"/>
      <c r="H188" s="368"/>
    </row>
    <row r="189" spans="1:8">
      <c r="A189" s="370"/>
      <c r="B189" s="283"/>
      <c r="C189" s="283"/>
      <c r="D189" s="283"/>
      <c r="E189" s="283"/>
      <c r="F189" s="283"/>
      <c r="G189" s="283"/>
      <c r="H189" s="368"/>
    </row>
    <row r="190" spans="1:8">
      <c r="A190" s="370"/>
      <c r="B190" s="283"/>
      <c r="C190" s="283"/>
      <c r="D190" s="283"/>
      <c r="E190" s="283"/>
      <c r="F190" s="283"/>
      <c r="G190" s="283"/>
      <c r="H190" s="368"/>
    </row>
    <row r="191" spans="1:8">
      <c r="A191" s="370"/>
      <c r="B191" s="283"/>
      <c r="C191" s="283"/>
      <c r="D191" s="283"/>
      <c r="E191" s="283"/>
      <c r="F191" s="283"/>
      <c r="G191" s="283"/>
      <c r="H191" s="368"/>
    </row>
    <row r="192" spans="1:8">
      <c r="A192" s="370"/>
      <c r="B192" s="283"/>
      <c r="C192" s="283"/>
      <c r="D192" s="283"/>
      <c r="E192" s="283"/>
      <c r="F192" s="283"/>
      <c r="G192" s="283"/>
      <c r="H192" s="368"/>
    </row>
    <row r="193" spans="1:8">
      <c r="A193" s="370"/>
      <c r="B193" s="283"/>
      <c r="C193" s="283"/>
      <c r="D193" s="283"/>
      <c r="E193" s="283"/>
      <c r="F193" s="283"/>
      <c r="G193" s="283"/>
      <c r="H193" s="368"/>
    </row>
    <row r="194" spans="1:8">
      <c r="A194" s="370"/>
      <c r="B194" s="283"/>
      <c r="C194" s="283"/>
      <c r="D194" s="283"/>
      <c r="E194" s="283"/>
      <c r="F194" s="283"/>
      <c r="G194" s="283"/>
      <c r="H194" s="368"/>
    </row>
    <row r="195" spans="1:8">
      <c r="A195" s="370"/>
      <c r="B195" s="283"/>
      <c r="C195" s="283"/>
      <c r="D195" s="283"/>
      <c r="E195" s="283"/>
      <c r="F195" s="283"/>
      <c r="G195" s="283"/>
      <c r="H195" s="368"/>
    </row>
    <row r="196" spans="1:8">
      <c r="A196" s="370"/>
      <c r="B196" s="283"/>
      <c r="C196" s="283"/>
      <c r="D196" s="283"/>
      <c r="E196" s="283"/>
      <c r="F196" s="283"/>
      <c r="G196" s="283"/>
      <c r="H196" s="368"/>
    </row>
    <row r="197" spans="1:8">
      <c r="A197" s="370"/>
      <c r="B197" s="283"/>
      <c r="C197" s="283"/>
      <c r="D197" s="283"/>
      <c r="E197" s="283"/>
      <c r="F197" s="283"/>
      <c r="G197" s="283"/>
      <c r="H197" s="368"/>
    </row>
    <row r="198" spans="1:8">
      <c r="A198" s="370"/>
      <c r="B198" s="283"/>
      <c r="C198" s="283"/>
      <c r="D198" s="283"/>
      <c r="E198" s="283"/>
      <c r="F198" s="283"/>
      <c r="G198" s="283"/>
      <c r="H198" s="368"/>
    </row>
    <row r="199" spans="1:8">
      <c r="A199" s="599"/>
      <c r="H199" s="600"/>
    </row>
    <row r="200" spans="1:8">
      <c r="A200" s="599"/>
      <c r="H200" s="600"/>
    </row>
    <row r="201" spans="1:8" ht="7.35" customHeight="1">
      <c r="A201" s="599"/>
      <c r="H201" s="600"/>
    </row>
    <row r="202" spans="1:8" ht="5.85" customHeight="1">
      <c r="A202" s="599"/>
      <c r="H202" s="600"/>
    </row>
    <row r="203" spans="1:8" ht="7.35" customHeight="1">
      <c r="A203" s="599"/>
      <c r="H203" s="600"/>
    </row>
    <row r="204" spans="1:8" ht="9" customHeight="1">
      <c r="A204" s="599"/>
      <c r="H204" s="600"/>
    </row>
    <row r="205" spans="1:8" ht="4.5" customHeight="1">
      <c r="A205" s="599"/>
      <c r="H205" s="600"/>
    </row>
    <row r="206" spans="1:8" ht="4.5" customHeight="1">
      <c r="A206" s="599"/>
      <c r="H206" s="600"/>
    </row>
    <row r="207" spans="1:8" ht="4.5" customHeight="1">
      <c r="A207" s="599"/>
      <c r="H207" s="600"/>
    </row>
    <row r="208" spans="1:8" ht="4.5" customHeight="1">
      <c r="A208" s="599"/>
      <c r="H208" s="600"/>
    </row>
    <row r="209" spans="1:8" ht="4.5" customHeight="1">
      <c r="A209" s="599"/>
      <c r="H209" s="600"/>
    </row>
    <row r="210" spans="1:8" ht="14.25" customHeight="1">
      <c r="A210" s="615"/>
      <c r="B210" s="584"/>
      <c r="C210" s="584"/>
      <c r="D210" s="584"/>
      <c r="E210" s="584"/>
      <c r="F210" s="584"/>
      <c r="G210" s="584"/>
      <c r="H210" s="616"/>
    </row>
    <row r="211" spans="1:8">
      <c r="A211" s="2444" t="s">
        <v>1409</v>
      </c>
      <c r="B211" s="284"/>
      <c r="C211" s="284"/>
      <c r="D211" s="284"/>
      <c r="E211" s="284"/>
      <c r="F211" s="284"/>
      <c r="G211" s="284"/>
      <c r="H211" s="612"/>
    </row>
    <row r="212" spans="1:8">
      <c r="A212" s="570">
        <v>80</v>
      </c>
      <c r="B212" s="431"/>
      <c r="C212" s="596"/>
      <c r="D212" s="596"/>
      <c r="E212" s="614"/>
      <c r="F212" s="596"/>
      <c r="G212" s="1347"/>
      <c r="H212" s="597" t="s">
        <v>3253</v>
      </c>
    </row>
    <row r="213" spans="1:8">
      <c r="A213" s="586"/>
      <c r="B213" s="587"/>
      <c r="C213" s="587"/>
      <c r="D213" s="587"/>
      <c r="E213" s="587"/>
      <c r="F213" s="587"/>
      <c r="G213" s="587"/>
      <c r="H213" s="588"/>
    </row>
    <row r="214" spans="1:8">
      <c r="A214" s="577" t="s">
        <v>1172</v>
      </c>
      <c r="B214" s="578"/>
      <c r="C214" s="578"/>
      <c r="D214" s="578"/>
      <c r="E214" s="578"/>
      <c r="F214" s="578"/>
      <c r="G214" s="578"/>
      <c r="H214" s="580"/>
    </row>
    <row r="215" spans="1:8">
      <c r="A215" s="615"/>
      <c r="B215" s="584"/>
      <c r="C215" s="584"/>
      <c r="D215" s="584"/>
      <c r="E215" s="584"/>
      <c r="F215" s="584"/>
      <c r="H215" s="616"/>
    </row>
    <row r="216" spans="1:8">
      <c r="A216" s="1324" t="s">
        <v>328</v>
      </c>
      <c r="B216" s="217" t="s">
        <v>352</v>
      </c>
      <c r="C216" s="575" t="s">
        <v>628</v>
      </c>
      <c r="D216" s="575"/>
      <c r="E216" s="574"/>
      <c r="F216" s="610" t="s">
        <v>1853</v>
      </c>
      <c r="G216" s="1233" t="s">
        <v>1388</v>
      </c>
      <c r="H216" s="1336" t="s">
        <v>328</v>
      </c>
    </row>
    <row r="217" spans="1:8">
      <c r="A217" s="992" t="s">
        <v>333</v>
      </c>
      <c r="B217" s="216" t="s">
        <v>355</v>
      </c>
      <c r="C217" s="369"/>
      <c r="D217" s="369"/>
      <c r="E217" s="369"/>
      <c r="F217" s="387" t="s">
        <v>629</v>
      </c>
      <c r="G217" s="1234" t="s">
        <v>629</v>
      </c>
      <c r="H217" s="365" t="s">
        <v>333</v>
      </c>
    </row>
    <row r="218" spans="1:8" ht="12" thickBot="1">
      <c r="A218" s="995"/>
      <c r="B218" s="218"/>
      <c r="C218" s="215" t="s">
        <v>338</v>
      </c>
      <c r="D218" s="215"/>
      <c r="E218" s="591"/>
      <c r="F218" s="387" t="s">
        <v>339</v>
      </c>
      <c r="G218" s="1234" t="s">
        <v>340</v>
      </c>
      <c r="H218" s="590"/>
    </row>
    <row r="219" spans="1:8">
      <c r="A219" s="998"/>
      <c r="B219" s="1041"/>
      <c r="C219" s="387" t="s">
        <v>564</v>
      </c>
      <c r="D219" s="283" t="s">
        <v>1173</v>
      </c>
      <c r="E219" s="283"/>
      <c r="F219" s="1348"/>
      <c r="G219" s="1349"/>
      <c r="H219" s="368"/>
    </row>
    <row r="220" spans="1:8">
      <c r="A220" s="2311">
        <v>98</v>
      </c>
      <c r="B220" s="1350"/>
      <c r="C220" s="221"/>
      <c r="D220" s="1351" t="s">
        <v>1174</v>
      </c>
      <c r="E220" s="1351" t="s">
        <v>1175</v>
      </c>
      <c r="F220" s="1352">
        <v>94883855</v>
      </c>
      <c r="G220" s="1353"/>
      <c r="H220" s="2721">
        <v>98</v>
      </c>
    </row>
    <row r="221" spans="1:8">
      <c r="A221" s="992"/>
      <c r="B221" s="1041"/>
      <c r="C221" s="211"/>
      <c r="D221" s="283" t="s">
        <v>1176</v>
      </c>
      <c r="E221" s="283" t="s">
        <v>1177</v>
      </c>
      <c r="F221" s="1354"/>
      <c r="G221" s="1355"/>
      <c r="H221" s="365"/>
    </row>
    <row r="222" spans="1:8">
      <c r="A222" s="1004">
        <v>99</v>
      </c>
      <c r="B222" s="1075"/>
      <c r="C222" s="212"/>
      <c r="D222" s="213" t="s">
        <v>1178</v>
      </c>
      <c r="E222" s="213" t="s">
        <v>633</v>
      </c>
      <c r="F222" s="1356">
        <v>445376645</v>
      </c>
      <c r="G222" s="1357" t="s">
        <v>634</v>
      </c>
      <c r="H222" s="1010">
        <v>99</v>
      </c>
    </row>
    <row r="223" spans="1:8">
      <c r="A223" s="2311">
        <f>A222+1</f>
        <v>100</v>
      </c>
      <c r="B223" s="1350"/>
      <c r="C223" s="221"/>
      <c r="D223" s="1351" t="s">
        <v>1179</v>
      </c>
      <c r="E223" s="1351" t="s">
        <v>636</v>
      </c>
      <c r="F223" s="1005">
        <v>22143888</v>
      </c>
      <c r="G223" s="1357" t="s">
        <v>634</v>
      </c>
      <c r="H223" s="2721">
        <f>H222+1</f>
        <v>100</v>
      </c>
    </row>
    <row r="224" spans="1:8">
      <c r="A224" s="2311">
        <f>A223+1</f>
        <v>101</v>
      </c>
      <c r="B224" s="1350"/>
      <c r="C224" s="221"/>
      <c r="D224" s="1351" t="s">
        <v>1180</v>
      </c>
      <c r="E224" s="1351" t="s">
        <v>638</v>
      </c>
      <c r="F224" s="1005">
        <v>558453437</v>
      </c>
      <c r="G224" s="1357" t="s">
        <v>634</v>
      </c>
      <c r="H224" s="2721">
        <f>H223+1</f>
        <v>101</v>
      </c>
    </row>
    <row r="225" spans="1:8">
      <c r="A225" s="2311">
        <f>A224+1</f>
        <v>102</v>
      </c>
      <c r="B225" s="1350"/>
      <c r="C225" s="221"/>
      <c r="D225" s="1351" t="s">
        <v>1181</v>
      </c>
      <c r="E225" s="1351" t="s">
        <v>1182</v>
      </c>
      <c r="F225" s="1358"/>
      <c r="G225" s="1353"/>
      <c r="H225" s="2721">
        <f>H224+1</f>
        <v>102</v>
      </c>
    </row>
    <row r="226" spans="1:8">
      <c r="A226" s="2311">
        <f>A225+1</f>
        <v>103</v>
      </c>
      <c r="B226" s="1350"/>
      <c r="C226" s="221"/>
      <c r="D226" s="1351" t="s">
        <v>1183</v>
      </c>
      <c r="E226" s="1351" t="s">
        <v>1184</v>
      </c>
      <c r="F226" s="1005">
        <v>10540244</v>
      </c>
      <c r="G226" s="1357" t="s">
        <v>634</v>
      </c>
      <c r="H226" s="2721">
        <f>H225+1</f>
        <v>103</v>
      </c>
    </row>
    <row r="227" spans="1:8">
      <c r="A227" s="2311">
        <f>A226+1</f>
        <v>104</v>
      </c>
      <c r="B227" s="1350"/>
      <c r="C227" s="221"/>
      <c r="D227" s="1351" t="s">
        <v>1185</v>
      </c>
      <c r="E227" s="1351" t="s">
        <v>2163</v>
      </c>
      <c r="F227" s="1005">
        <f>SUM(F220:F226)</f>
        <v>1131398069</v>
      </c>
      <c r="G227" s="1353"/>
      <c r="H227" s="2721">
        <f>H226+1</f>
        <v>104</v>
      </c>
    </row>
    <row r="228" spans="1:8">
      <c r="A228" s="992"/>
      <c r="B228" s="1041"/>
      <c r="C228" s="387" t="s">
        <v>289</v>
      </c>
      <c r="D228" s="283" t="s">
        <v>2164</v>
      </c>
      <c r="E228" s="283"/>
      <c r="F228" s="1359"/>
      <c r="G228" s="1355"/>
      <c r="H228" s="365"/>
    </row>
    <row r="229" spans="1:8">
      <c r="A229" s="1004">
        <v>105</v>
      </c>
      <c r="B229" s="1075"/>
      <c r="C229" s="1360"/>
      <c r="D229" s="213" t="s">
        <v>2165</v>
      </c>
      <c r="E229" s="213" t="s">
        <v>2166</v>
      </c>
      <c r="F229" s="1005">
        <v>486934</v>
      </c>
      <c r="G229" s="1357" t="s">
        <v>634</v>
      </c>
      <c r="H229" s="1010">
        <v>105</v>
      </c>
    </row>
    <row r="230" spans="1:8">
      <c r="A230" s="1004">
        <f>A229+1</f>
        <v>106</v>
      </c>
      <c r="B230" s="1075"/>
      <c r="C230" s="1360"/>
      <c r="D230" s="213" t="s">
        <v>2167</v>
      </c>
      <c r="E230" s="213" t="s">
        <v>1184</v>
      </c>
      <c r="F230" s="1005">
        <v>9456</v>
      </c>
      <c r="G230" s="1357" t="s">
        <v>634</v>
      </c>
      <c r="H230" s="1010">
        <f>H229+1</f>
        <v>106</v>
      </c>
    </row>
    <row r="231" spans="1:8">
      <c r="A231" s="1004">
        <f>A230+1</f>
        <v>107</v>
      </c>
      <c r="B231" s="1075"/>
      <c r="C231" s="1360"/>
      <c r="D231" s="213" t="s">
        <v>2168</v>
      </c>
      <c r="E231" s="213" t="s">
        <v>2169</v>
      </c>
      <c r="F231" s="1005">
        <f>SUM(F229:F230)</f>
        <v>496390</v>
      </c>
      <c r="G231" s="1357" t="s">
        <v>634</v>
      </c>
      <c r="H231" s="1010">
        <f>H230+1</f>
        <v>107</v>
      </c>
    </row>
    <row r="232" spans="1:8">
      <c r="A232" s="992"/>
      <c r="B232" s="1041"/>
      <c r="C232" s="369" t="s">
        <v>290</v>
      </c>
      <c r="D232" s="283" t="s">
        <v>2170</v>
      </c>
      <c r="E232" s="283"/>
      <c r="F232" s="1359"/>
      <c r="G232" s="1355"/>
      <c r="H232" s="365"/>
    </row>
    <row r="233" spans="1:8">
      <c r="A233" s="1004">
        <v>108</v>
      </c>
      <c r="B233" s="1075"/>
      <c r="C233" s="584"/>
      <c r="D233" s="213" t="s">
        <v>2171</v>
      </c>
      <c r="E233" s="213" t="s">
        <v>2172</v>
      </c>
      <c r="F233" s="1356">
        <v>577677944</v>
      </c>
      <c r="G233" s="1357" t="s">
        <v>634</v>
      </c>
      <c r="H233" s="1010">
        <v>108</v>
      </c>
    </row>
    <row r="234" spans="1:8">
      <c r="A234" s="1004">
        <f t="shared" ref="A234:A239" si="0">A233+1</f>
        <v>109</v>
      </c>
      <c r="B234" s="1075"/>
      <c r="C234" s="584"/>
      <c r="D234" s="213" t="s">
        <v>2173</v>
      </c>
      <c r="E234" s="213" t="s">
        <v>2174</v>
      </c>
      <c r="F234" s="1358"/>
      <c r="G234" s="1357" t="s">
        <v>634</v>
      </c>
      <c r="H234" s="1010">
        <f t="shared" ref="H234:H239" si="1">H233+1</f>
        <v>109</v>
      </c>
    </row>
    <row r="235" spans="1:8">
      <c r="A235" s="1004">
        <f t="shared" si="0"/>
        <v>110</v>
      </c>
      <c r="B235" s="1075"/>
      <c r="C235" s="584"/>
      <c r="D235" s="213" t="s">
        <v>2175</v>
      </c>
      <c r="E235" s="213" t="s">
        <v>2176</v>
      </c>
      <c r="F235" s="1361">
        <f>SUM(F233:F234)</f>
        <v>577677944</v>
      </c>
      <c r="G235" s="1357" t="s">
        <v>634</v>
      </c>
      <c r="H235" s="1010">
        <f t="shared" si="1"/>
        <v>110</v>
      </c>
    </row>
    <row r="236" spans="1:8">
      <c r="A236" s="1004">
        <f t="shared" si="0"/>
        <v>111</v>
      </c>
      <c r="B236" s="1075"/>
      <c r="C236" s="584"/>
      <c r="D236" s="213" t="s">
        <v>2177</v>
      </c>
      <c r="E236" s="213" t="s">
        <v>2178</v>
      </c>
      <c r="F236" s="1356">
        <v>5917928</v>
      </c>
      <c r="G236" s="1357" t="s">
        <v>634</v>
      </c>
      <c r="H236" s="1010">
        <f t="shared" si="1"/>
        <v>111</v>
      </c>
    </row>
    <row r="237" spans="1:8">
      <c r="A237" s="1004">
        <f t="shared" si="0"/>
        <v>112</v>
      </c>
      <c r="B237" s="1075"/>
      <c r="C237" s="584"/>
      <c r="D237" s="213" t="s">
        <v>2179</v>
      </c>
      <c r="E237" s="213" t="s">
        <v>2180</v>
      </c>
      <c r="F237" s="1358"/>
      <c r="G237" s="1357" t="s">
        <v>634</v>
      </c>
      <c r="H237" s="1010">
        <f t="shared" si="1"/>
        <v>112</v>
      </c>
    </row>
    <row r="238" spans="1:8">
      <c r="A238" s="1004">
        <f t="shared" si="0"/>
        <v>113</v>
      </c>
      <c r="B238" s="1075"/>
      <c r="C238" s="584"/>
      <c r="D238" s="213" t="s">
        <v>2181</v>
      </c>
      <c r="E238" s="213" t="s">
        <v>2182</v>
      </c>
      <c r="F238" s="1356">
        <f>SUM(F236:F237)</f>
        <v>5917928</v>
      </c>
      <c r="G238" s="1357" t="s">
        <v>634</v>
      </c>
      <c r="H238" s="1010">
        <f t="shared" si="1"/>
        <v>113</v>
      </c>
    </row>
    <row r="239" spans="1:8">
      <c r="A239" s="1004">
        <f t="shared" si="0"/>
        <v>114</v>
      </c>
      <c r="B239" s="1075"/>
      <c r="C239" s="584"/>
      <c r="D239" s="213" t="s">
        <v>2183</v>
      </c>
      <c r="E239" s="213" t="s">
        <v>2184</v>
      </c>
      <c r="F239" s="1361">
        <f>F238+F235</f>
        <v>583595872</v>
      </c>
      <c r="G239" s="1357" t="s">
        <v>634</v>
      </c>
      <c r="H239" s="1010">
        <f t="shared" si="1"/>
        <v>114</v>
      </c>
    </row>
    <row r="240" spans="1:8">
      <c r="A240" s="992"/>
      <c r="B240" s="1041"/>
      <c r="C240" s="369" t="s">
        <v>291</v>
      </c>
      <c r="D240" s="283" t="s">
        <v>2185</v>
      </c>
      <c r="E240" s="283"/>
      <c r="F240" s="1359"/>
      <c r="G240" s="1355"/>
      <c r="H240" s="365"/>
    </row>
    <row r="241" spans="1:8">
      <c r="A241" s="1004">
        <v>115</v>
      </c>
      <c r="B241" s="1075"/>
      <c r="C241" s="584"/>
      <c r="D241" s="213" t="s">
        <v>2186</v>
      </c>
      <c r="E241" s="213" t="s">
        <v>2187</v>
      </c>
      <c r="F241" s="1356">
        <v>8297762</v>
      </c>
      <c r="G241" s="1357" t="s">
        <v>634</v>
      </c>
      <c r="H241" s="1010">
        <v>115</v>
      </c>
    </row>
    <row r="242" spans="1:8">
      <c r="A242" s="1004">
        <f>A241+1</f>
        <v>116</v>
      </c>
      <c r="B242" s="1075"/>
      <c r="C242" s="584"/>
      <c r="D242" s="213" t="s">
        <v>2188</v>
      </c>
      <c r="E242" s="213" t="s">
        <v>2189</v>
      </c>
      <c r="F242" s="1361">
        <v>288720</v>
      </c>
      <c r="G242" s="1357" t="s">
        <v>634</v>
      </c>
      <c r="H242" s="1010">
        <f>H241+1</f>
        <v>116</v>
      </c>
    </row>
    <row r="243" spans="1:8">
      <c r="A243" s="992">
        <f>A242+1</f>
        <v>117</v>
      </c>
      <c r="B243" s="1041"/>
      <c r="C243" s="369">
        <v>10</v>
      </c>
      <c r="D243" s="283" t="s">
        <v>2190</v>
      </c>
      <c r="F243" s="1354">
        <v>2107449</v>
      </c>
      <c r="G243" s="1355"/>
      <c r="H243" s="365">
        <f>H242+1</f>
        <v>117</v>
      </c>
    </row>
    <row r="244" spans="1:8">
      <c r="A244" s="992"/>
      <c r="B244" s="1041"/>
      <c r="C244" s="369" t="s">
        <v>293</v>
      </c>
      <c r="D244" s="283" t="s">
        <v>2191</v>
      </c>
      <c r="E244" s="283"/>
      <c r="F244" s="1359"/>
      <c r="G244" s="1355"/>
      <c r="H244" s="365"/>
    </row>
    <row r="245" spans="1:8">
      <c r="A245" s="1004">
        <v>118</v>
      </c>
      <c r="B245" s="1075"/>
      <c r="C245" s="584"/>
      <c r="D245" s="213" t="s">
        <v>2192</v>
      </c>
      <c r="E245" s="213" t="s">
        <v>2193</v>
      </c>
      <c r="F245" s="1356">
        <v>1690169</v>
      </c>
      <c r="G245" s="1357" t="s">
        <v>634</v>
      </c>
      <c r="H245" s="1010">
        <v>118</v>
      </c>
    </row>
    <row r="246" spans="1:8">
      <c r="A246" s="1004">
        <f>A245+1</f>
        <v>119</v>
      </c>
      <c r="B246" s="1075"/>
      <c r="C246" s="584"/>
      <c r="D246" s="213" t="s">
        <v>2194</v>
      </c>
      <c r="E246" s="213" t="s">
        <v>2195</v>
      </c>
      <c r="F246" s="1358"/>
      <c r="G246" s="1357" t="s">
        <v>634</v>
      </c>
      <c r="H246" s="1010">
        <f>H245+1</f>
        <v>119</v>
      </c>
    </row>
    <row r="247" spans="1:8">
      <c r="A247" s="992"/>
      <c r="B247" s="1041"/>
      <c r="C247" s="369" t="s">
        <v>294</v>
      </c>
      <c r="D247" s="283" t="s">
        <v>2196</v>
      </c>
      <c r="E247" s="283"/>
      <c r="F247" s="1359"/>
      <c r="G247" s="1355"/>
      <c r="H247" s="365"/>
    </row>
    <row r="248" spans="1:8">
      <c r="A248" s="1004">
        <v>120</v>
      </c>
      <c r="B248" s="218"/>
      <c r="C248" s="213"/>
      <c r="D248" s="213" t="s">
        <v>1729</v>
      </c>
      <c r="E248" s="213" t="s">
        <v>633</v>
      </c>
      <c r="F248" s="1356">
        <v>2991095</v>
      </c>
      <c r="G248" s="1357" t="s">
        <v>634</v>
      </c>
      <c r="H248" s="1010">
        <v>120</v>
      </c>
    </row>
    <row r="249" spans="1:8">
      <c r="A249" s="1004">
        <f>A248+1</f>
        <v>121</v>
      </c>
      <c r="B249" s="218"/>
      <c r="C249" s="213"/>
      <c r="D249" s="213" t="s">
        <v>1730</v>
      </c>
      <c r="E249" s="213" t="s">
        <v>636</v>
      </c>
      <c r="F249" s="1356">
        <v>2463660</v>
      </c>
      <c r="G249" s="1357" t="s">
        <v>634</v>
      </c>
      <c r="H249" s="1010">
        <f>H248+1</f>
        <v>121</v>
      </c>
    </row>
    <row r="250" spans="1:8">
      <c r="A250" s="1004">
        <f>A249+1</f>
        <v>122</v>
      </c>
      <c r="B250" s="218"/>
      <c r="C250" s="213"/>
      <c r="D250" s="213" t="s">
        <v>1731</v>
      </c>
      <c r="E250" s="213" t="s">
        <v>638</v>
      </c>
      <c r="F250" s="1356">
        <v>6025955</v>
      </c>
      <c r="G250" s="1357" t="s">
        <v>634</v>
      </c>
      <c r="H250" s="1010">
        <f>H249+1</f>
        <v>122</v>
      </c>
    </row>
    <row r="251" spans="1:8">
      <c r="A251" s="1004">
        <f>A250+1</f>
        <v>123</v>
      </c>
      <c r="B251" s="218"/>
      <c r="C251" s="1329" t="s">
        <v>295</v>
      </c>
      <c r="D251" s="213" t="s">
        <v>1732</v>
      </c>
      <c r="E251" s="213"/>
      <c r="F251" s="1356">
        <v>7863021</v>
      </c>
      <c r="G251" s="1357" t="s">
        <v>634</v>
      </c>
      <c r="H251" s="1010">
        <f>H250+1</f>
        <v>123</v>
      </c>
    </row>
    <row r="252" spans="1:8">
      <c r="A252" s="1004">
        <v>124</v>
      </c>
      <c r="B252" s="218"/>
      <c r="C252" s="1329">
        <v>14</v>
      </c>
      <c r="D252" s="213" t="s">
        <v>1733</v>
      </c>
      <c r="E252" s="213"/>
      <c r="F252" s="1356">
        <v>2545007</v>
      </c>
      <c r="G252" s="1357" t="s">
        <v>634</v>
      </c>
      <c r="H252" s="1010">
        <v>124</v>
      </c>
    </row>
    <row r="253" spans="1:8">
      <c r="A253" s="1004">
        <v>125</v>
      </c>
      <c r="B253" s="218"/>
      <c r="C253" s="1329" t="s">
        <v>297</v>
      </c>
      <c r="D253" s="213" t="s">
        <v>1734</v>
      </c>
      <c r="E253" s="213"/>
      <c r="F253" s="1356">
        <v>48871</v>
      </c>
      <c r="G253" s="1357" t="s">
        <v>634</v>
      </c>
      <c r="H253" s="1010">
        <v>125</v>
      </c>
    </row>
    <row r="254" spans="1:8">
      <c r="A254" s="992"/>
      <c r="B254" s="214"/>
      <c r="C254" s="369" t="s">
        <v>298</v>
      </c>
      <c r="D254" s="283" t="s">
        <v>1735</v>
      </c>
      <c r="E254" s="283"/>
      <c r="F254" s="1362"/>
      <c r="G254" s="1363"/>
      <c r="H254" s="365"/>
    </row>
    <row r="255" spans="1:8">
      <c r="A255" s="1004">
        <v>126</v>
      </c>
      <c r="B255" s="218"/>
      <c r="C255" s="213"/>
      <c r="D255" s="213" t="s">
        <v>1736</v>
      </c>
      <c r="E255" s="213" t="s">
        <v>1737</v>
      </c>
      <c r="F255" s="1356"/>
      <c r="G255" s="1357" t="s">
        <v>634</v>
      </c>
      <c r="H255" s="1010">
        <v>126</v>
      </c>
    </row>
    <row r="256" spans="1:8">
      <c r="A256" s="1004">
        <f>A255+1</f>
        <v>127</v>
      </c>
      <c r="B256" s="218"/>
      <c r="C256" s="213"/>
      <c r="D256" s="213" t="s">
        <v>1738</v>
      </c>
      <c r="E256" s="213" t="s">
        <v>1739</v>
      </c>
      <c r="F256" s="1364">
        <v>11740309</v>
      </c>
      <c r="G256" s="1357" t="s">
        <v>634</v>
      </c>
      <c r="H256" s="1010">
        <f>H255+1</f>
        <v>127</v>
      </c>
    </row>
    <row r="257" spans="1:8">
      <c r="A257" s="1004">
        <f>A256+1</f>
        <v>128</v>
      </c>
      <c r="B257" s="218"/>
      <c r="C257" s="213"/>
      <c r="D257" s="213" t="s">
        <v>1740</v>
      </c>
      <c r="E257" s="213" t="s">
        <v>1741</v>
      </c>
      <c r="F257" s="1356"/>
      <c r="G257" s="1357" t="s">
        <v>634</v>
      </c>
      <c r="H257" s="1010">
        <f>H256+1</f>
        <v>128</v>
      </c>
    </row>
    <row r="258" spans="1:8">
      <c r="A258" s="1004">
        <f>A257+1</f>
        <v>129</v>
      </c>
      <c r="B258" s="218"/>
      <c r="C258" s="213"/>
      <c r="D258" s="213" t="s">
        <v>1742</v>
      </c>
      <c r="E258" s="213" t="s">
        <v>1743</v>
      </c>
      <c r="F258" s="1356">
        <f>SUM(F255:F257)</f>
        <v>11740309</v>
      </c>
      <c r="G258" s="1357" t="s">
        <v>634</v>
      </c>
      <c r="H258" s="1010">
        <f>H257+1</f>
        <v>129</v>
      </c>
    </row>
    <row r="259" spans="1:8">
      <c r="A259" s="992"/>
      <c r="B259" s="214"/>
      <c r="C259" s="369" t="s">
        <v>299</v>
      </c>
      <c r="D259" s="283" t="s">
        <v>1744</v>
      </c>
      <c r="E259" s="283"/>
      <c r="F259" s="1362"/>
      <c r="G259" s="1363"/>
      <c r="H259" s="365"/>
    </row>
    <row r="260" spans="1:8">
      <c r="A260" s="1004">
        <v>130</v>
      </c>
      <c r="B260" s="218"/>
      <c r="C260" s="213"/>
      <c r="D260" s="213" t="s">
        <v>1745</v>
      </c>
      <c r="E260" s="213" t="s">
        <v>1746</v>
      </c>
      <c r="F260" s="1356">
        <v>10488</v>
      </c>
      <c r="G260" s="1357" t="s">
        <v>634</v>
      </c>
      <c r="H260" s="1010">
        <v>130</v>
      </c>
    </row>
    <row r="261" spans="1:8">
      <c r="A261" s="1004">
        <f>A260+1</f>
        <v>131</v>
      </c>
      <c r="B261" s="218"/>
      <c r="C261" s="213"/>
      <c r="D261" s="213" t="s">
        <v>1747</v>
      </c>
      <c r="E261" s="213" t="s">
        <v>1748</v>
      </c>
      <c r="F261" s="1365">
        <v>53</v>
      </c>
      <c r="G261" s="1357" t="s">
        <v>634</v>
      </c>
      <c r="H261" s="1010">
        <f>H260+1</f>
        <v>131</v>
      </c>
    </row>
    <row r="262" spans="1:8">
      <c r="A262" s="1004">
        <f>A261+1</f>
        <v>132</v>
      </c>
      <c r="B262" s="218"/>
      <c r="C262" s="213"/>
      <c r="D262" s="213" t="s">
        <v>1749</v>
      </c>
      <c r="E262" s="213" t="s">
        <v>1750</v>
      </c>
      <c r="F262" s="1365">
        <v>164</v>
      </c>
      <c r="G262" s="1366" t="s">
        <v>634</v>
      </c>
      <c r="H262" s="1010">
        <f>H261+1</f>
        <v>132</v>
      </c>
    </row>
    <row r="263" spans="1:8">
      <c r="A263" s="1004">
        <f>A262+1</f>
        <v>133</v>
      </c>
      <c r="B263" s="218"/>
      <c r="C263" s="213"/>
      <c r="D263" s="213" t="s">
        <v>1751</v>
      </c>
      <c r="E263" s="213" t="s">
        <v>1752</v>
      </c>
      <c r="F263" s="1365">
        <f>SUM(F260:F262)</f>
        <v>10705</v>
      </c>
      <c r="G263" s="1367" t="s">
        <v>634</v>
      </c>
      <c r="H263" s="1010">
        <f>H262+1</f>
        <v>133</v>
      </c>
    </row>
    <row r="264" spans="1:8" ht="12" thickBot="1">
      <c r="A264" s="1004">
        <f>A263+1</f>
        <v>134</v>
      </c>
      <c r="B264" s="218"/>
      <c r="C264" s="213"/>
      <c r="D264" s="2954" t="s">
        <v>2579</v>
      </c>
      <c r="E264" s="2955"/>
      <c r="F264" s="1368">
        <v>5</v>
      </c>
      <c r="G264" s="1369" t="s">
        <v>634</v>
      </c>
      <c r="H264" s="1010">
        <f>H263+1</f>
        <v>134</v>
      </c>
    </row>
    <row r="265" spans="1:8">
      <c r="A265" s="599"/>
      <c r="C265" s="283"/>
      <c r="D265" s="283"/>
      <c r="E265" s="283"/>
      <c r="H265" s="600"/>
    </row>
    <row r="266" spans="1:8">
      <c r="A266" s="599"/>
      <c r="C266" s="283"/>
      <c r="D266" s="283"/>
      <c r="E266" s="283"/>
      <c r="H266" s="600"/>
    </row>
    <row r="267" spans="1:8">
      <c r="A267" s="599"/>
      <c r="C267" s="283"/>
      <c r="D267" s="283"/>
      <c r="E267" s="283"/>
      <c r="H267" s="600"/>
    </row>
    <row r="268" spans="1:8">
      <c r="A268" s="599"/>
      <c r="C268" s="283"/>
      <c r="D268" s="283"/>
      <c r="E268" s="283"/>
      <c r="H268" s="600"/>
    </row>
    <row r="269" spans="1:8">
      <c r="A269" s="599"/>
      <c r="C269" s="283"/>
      <c r="D269" s="283"/>
      <c r="E269" s="283"/>
      <c r="H269" s="600"/>
    </row>
    <row r="270" spans="1:8" ht="87.75" customHeight="1">
      <c r="A270" s="615"/>
      <c r="B270" s="584"/>
      <c r="C270" s="213"/>
      <c r="D270" s="213"/>
      <c r="E270" s="213"/>
      <c r="F270" s="584"/>
      <c r="G270" s="584"/>
      <c r="H270" s="616"/>
    </row>
    <row r="271" spans="1:8">
      <c r="A271" s="592"/>
      <c r="B271" s="284"/>
      <c r="C271" s="361"/>
      <c r="D271" s="361"/>
      <c r="E271" s="361"/>
      <c r="F271" s="284"/>
      <c r="G271" s="284"/>
      <c r="H271" s="612" t="s">
        <v>1409</v>
      </c>
    </row>
  </sheetData>
  <mergeCells count="1">
    <mergeCell ref="D264:E264"/>
  </mergeCells>
  <printOptions horizontalCentered="1" verticalCentered="1"/>
  <pageMargins left="0.7" right="0.7" top="0.75" bottom="0.75" header="0.3" footer="0.3"/>
  <pageSetup scale="98" fitToWidth="2" orientation="portrait" r:id="rId1"/>
  <headerFooter alignWithMargins="0"/>
  <rowBreaks count="3" manualBreakCount="3">
    <brk id="70" max="16383" man="1"/>
    <brk id="140" max="16383" man="1"/>
    <brk id="211" max="16383" man="1"/>
  </rowBreaks>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57"/>
  <sheetViews>
    <sheetView showGridLines="0" view="pageBreakPreview" topLeftCell="A20" zoomScaleNormal="100" zoomScaleSheetLayoutView="100" workbookViewId="0">
      <selection activeCell="M22" sqref="M22"/>
    </sheetView>
  </sheetViews>
  <sheetFormatPr defaultColWidth="8.6640625" defaultRowHeight="11.25"/>
  <cols>
    <col min="1" max="1" width="6" style="379" customWidth="1"/>
    <col min="2" max="2" width="5" style="379" customWidth="1"/>
    <col min="3" max="3" width="3.1640625" style="379" customWidth="1"/>
    <col min="4" max="4" width="88.6640625" style="379" customWidth="1"/>
    <col min="5" max="5" width="11.6640625" style="379" customWidth="1"/>
    <col min="6" max="9" width="9.33203125" style="379" customWidth="1"/>
    <col min="10" max="11" width="8.6640625" style="379"/>
    <col min="12" max="12" width="3.33203125" style="379" customWidth="1"/>
    <col min="13" max="16384" width="8.6640625" style="379"/>
  </cols>
  <sheetData>
    <row r="1" spans="1:5">
      <c r="A1" s="570" t="s">
        <v>3253</v>
      </c>
      <c r="B1" s="596"/>
      <c r="C1" s="596"/>
      <c r="D1" s="596"/>
      <c r="E1" s="597">
        <v>81</v>
      </c>
    </row>
    <row r="2" spans="1:5" ht="44.1" customHeight="1">
      <c r="A2" s="2284"/>
      <c r="B2" s="381"/>
      <c r="C2" s="381"/>
      <c r="D2" s="381"/>
      <c r="E2" s="2285"/>
    </row>
    <row r="3" spans="1:5">
      <c r="A3" s="2286"/>
      <c r="E3" s="2287"/>
    </row>
    <row r="4" spans="1:5">
      <c r="A4" s="2286"/>
      <c r="E4" s="2287"/>
    </row>
    <row r="5" spans="1:5">
      <c r="A5" s="2286"/>
      <c r="E5" s="2287"/>
    </row>
    <row r="6" spans="1:5" ht="20.25">
      <c r="A6" s="2286"/>
      <c r="D6" s="386" t="s">
        <v>2755</v>
      </c>
      <c r="E6" s="2287"/>
    </row>
    <row r="7" spans="1:5">
      <c r="A7" s="2286"/>
      <c r="D7" s="382"/>
      <c r="E7" s="2287"/>
    </row>
    <row r="8" spans="1:5" ht="31.5">
      <c r="A8" s="2286" t="s">
        <v>766</v>
      </c>
      <c r="D8" s="384" t="s">
        <v>2778</v>
      </c>
      <c r="E8" s="2287"/>
    </row>
    <row r="9" spans="1:5">
      <c r="A9" s="2286" t="s">
        <v>766</v>
      </c>
      <c r="E9" s="2287"/>
    </row>
    <row r="10" spans="1:5">
      <c r="A10" s="2286" t="s">
        <v>766</v>
      </c>
      <c r="E10" s="2287"/>
    </row>
    <row r="11" spans="1:5">
      <c r="A11" s="2286" t="s">
        <v>766</v>
      </c>
      <c r="E11" s="2287"/>
    </row>
    <row r="12" spans="1:5">
      <c r="A12" s="2286" t="s">
        <v>766</v>
      </c>
      <c r="E12" s="2287"/>
    </row>
    <row r="13" spans="1:5">
      <c r="A13" s="2286" t="s">
        <v>766</v>
      </c>
      <c r="E13" s="2287"/>
    </row>
    <row r="14" spans="1:5">
      <c r="A14" s="2286" t="s">
        <v>766</v>
      </c>
      <c r="E14" s="2287"/>
    </row>
    <row r="15" spans="1:5">
      <c r="A15" s="2286" t="s">
        <v>766</v>
      </c>
      <c r="E15" s="2287"/>
    </row>
    <row r="16" spans="1:5" ht="18.75">
      <c r="A16" s="2286"/>
      <c r="D16" s="383" t="s">
        <v>767</v>
      </c>
      <c r="E16" s="2287"/>
    </row>
    <row r="17" spans="1:5">
      <c r="A17" s="2286"/>
      <c r="D17" s="382" t="s">
        <v>766</v>
      </c>
      <c r="E17" s="2287"/>
    </row>
    <row r="18" spans="1:5" ht="18.75">
      <c r="A18" s="2286"/>
      <c r="D18" s="383" t="s">
        <v>768</v>
      </c>
      <c r="E18" s="2287"/>
    </row>
    <row r="19" spans="1:5">
      <c r="A19" s="2286"/>
      <c r="D19" s="382" t="s">
        <v>766</v>
      </c>
      <c r="E19" s="2287"/>
    </row>
    <row r="20" spans="1:5" ht="18.75">
      <c r="A20" s="2286"/>
      <c r="D20" s="383" t="s">
        <v>769</v>
      </c>
      <c r="E20" s="2287"/>
    </row>
    <row r="21" spans="1:5">
      <c r="A21" s="2286"/>
      <c r="D21" s="382" t="s">
        <v>766</v>
      </c>
      <c r="E21" s="2287"/>
    </row>
    <row r="22" spans="1:5" ht="18.75">
      <c r="A22" s="2286"/>
      <c r="D22" s="383" t="s">
        <v>3264</v>
      </c>
      <c r="E22" s="2287"/>
    </row>
    <row r="23" spans="1:5">
      <c r="A23" s="2286" t="s">
        <v>766</v>
      </c>
      <c r="E23" s="2287"/>
    </row>
    <row r="24" spans="1:5">
      <c r="A24" s="2286" t="s">
        <v>766</v>
      </c>
      <c r="E24" s="2287"/>
    </row>
    <row r="25" spans="1:5">
      <c r="A25" s="2286" t="s">
        <v>766</v>
      </c>
      <c r="E25" s="2287"/>
    </row>
    <row r="26" spans="1:5">
      <c r="A26" s="2286" t="s">
        <v>766</v>
      </c>
      <c r="E26" s="2287"/>
    </row>
    <row r="27" spans="1:5">
      <c r="A27" s="2286"/>
      <c r="E27" s="2287"/>
    </row>
    <row r="28" spans="1:5">
      <c r="A28" s="2286"/>
      <c r="E28" s="2287"/>
    </row>
    <row r="29" spans="1:5">
      <c r="A29" s="2286"/>
      <c r="E29" s="2287"/>
    </row>
    <row r="30" spans="1:5">
      <c r="A30" s="2286"/>
      <c r="E30" s="2287"/>
    </row>
    <row r="31" spans="1:5">
      <c r="A31" s="2286"/>
      <c r="E31" s="2287"/>
    </row>
    <row r="32" spans="1:5">
      <c r="A32" s="2286"/>
      <c r="E32" s="2287"/>
    </row>
    <row r="33" spans="1:5">
      <c r="A33" s="2286"/>
      <c r="E33" s="2287"/>
    </row>
    <row r="34" spans="1:5">
      <c r="A34" s="2286"/>
      <c r="E34" s="2287"/>
    </row>
    <row r="35" spans="1:5">
      <c r="A35" s="2286"/>
      <c r="E35" s="2287"/>
    </row>
    <row r="36" spans="1:5">
      <c r="A36" s="2286"/>
      <c r="E36" s="2287"/>
    </row>
    <row r="37" spans="1:5">
      <c r="A37" s="2286"/>
      <c r="E37" s="2287"/>
    </row>
    <row r="38" spans="1:5">
      <c r="A38" s="2286"/>
      <c r="E38" s="2287"/>
    </row>
    <row r="39" spans="1:5">
      <c r="A39" s="2286"/>
      <c r="E39" s="2287"/>
    </row>
    <row r="40" spans="1:5">
      <c r="A40" s="2286"/>
      <c r="E40" s="2287"/>
    </row>
    <row r="41" spans="1:5">
      <c r="A41" s="2286"/>
      <c r="E41" s="2287"/>
    </row>
    <row r="42" spans="1:5">
      <c r="A42" s="2286"/>
      <c r="E42" s="2287"/>
    </row>
    <row r="43" spans="1:5">
      <c r="A43" s="2286"/>
      <c r="E43" s="2287"/>
    </row>
    <row r="44" spans="1:5">
      <c r="A44" s="2286"/>
      <c r="E44" s="2287"/>
    </row>
    <row r="45" spans="1:5">
      <c r="A45" s="2286"/>
      <c r="E45" s="2287"/>
    </row>
    <row r="46" spans="1:5">
      <c r="A46" s="2286"/>
      <c r="E46" s="2287"/>
    </row>
    <row r="47" spans="1:5">
      <c r="A47" s="2286"/>
      <c r="E47" s="2287"/>
    </row>
    <row r="48" spans="1:5">
      <c r="A48" s="2286"/>
      <c r="E48" s="2287"/>
    </row>
    <row r="49" spans="1:5">
      <c r="A49" s="2286"/>
      <c r="E49" s="2287"/>
    </row>
    <row r="50" spans="1:5">
      <c r="A50" s="2286"/>
      <c r="E50" s="2287"/>
    </row>
    <row r="51" spans="1:5" ht="4.5" customHeight="1">
      <c r="A51" s="2286"/>
      <c r="E51" s="2287"/>
    </row>
    <row r="52" spans="1:5">
      <c r="A52" s="2286"/>
      <c r="E52" s="2287"/>
    </row>
    <row r="53" spans="1:5" ht="7.35" customHeight="1">
      <c r="A53" s="2286"/>
      <c r="E53" s="2287"/>
    </row>
    <row r="54" spans="1:5" ht="7.35" customHeight="1">
      <c r="A54" s="2286"/>
      <c r="E54" s="2287"/>
    </row>
    <row r="55" spans="1:5" ht="7.35" customHeight="1">
      <c r="A55" s="2286"/>
      <c r="E55" s="2287"/>
    </row>
    <row r="56" spans="1:5" ht="51" customHeight="1">
      <c r="A56" s="2288"/>
      <c r="B56" s="380"/>
      <c r="C56" s="380"/>
      <c r="D56" s="380"/>
      <c r="E56" s="2289"/>
    </row>
    <row r="57" spans="1:5">
      <c r="A57" s="617" t="s">
        <v>1409</v>
      </c>
      <c r="B57" s="2290"/>
      <c r="C57" s="2290"/>
      <c r="D57" s="380"/>
      <c r="E57" s="2289"/>
    </row>
  </sheetData>
  <printOptions horizontalCentered="1" verticalCentered="1"/>
  <pageMargins left="0.7" right="0.7" top="0.75" bottom="0.75" header="0.3" footer="0.3"/>
  <pageSetup scale="99" fitToWidth="2" orientation="portrait" r:id="rId1"/>
  <headerFooter alignWithMargins="0"/>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25"/>
  <sheetViews>
    <sheetView showGridLines="0" tabSelected="1" view="pageBreakPreview" zoomScaleNormal="100" zoomScaleSheetLayoutView="100" workbookViewId="0">
      <selection activeCell="P26" sqref="P26"/>
    </sheetView>
  </sheetViews>
  <sheetFormatPr defaultRowHeight="11.25"/>
  <cols>
    <col min="1" max="1" width="5.33203125" customWidth="1"/>
    <col min="2" max="2" width="29.6640625" customWidth="1"/>
    <col min="3" max="3" width="28.6640625" customWidth="1"/>
    <col min="4" max="4" width="13" customWidth="1"/>
    <col min="5" max="7" width="10.6640625" customWidth="1"/>
    <col min="8" max="8" width="6" customWidth="1"/>
  </cols>
  <sheetData>
    <row r="1" spans="1:8">
      <c r="A1" s="229" t="s">
        <v>3253</v>
      </c>
      <c r="B1" s="185"/>
      <c r="C1" s="175"/>
      <c r="D1" s="185"/>
      <c r="E1" s="185"/>
      <c r="F1" s="185"/>
      <c r="G1" s="185"/>
      <c r="H1" s="188" t="s">
        <v>914</v>
      </c>
    </row>
    <row r="2" spans="1:8">
      <c r="A2" s="177" t="s">
        <v>915</v>
      </c>
      <c r="B2" s="2"/>
      <c r="C2" s="2"/>
      <c r="D2" s="2"/>
      <c r="E2" s="2"/>
      <c r="F2" s="2"/>
      <c r="G2" s="2"/>
      <c r="H2" s="178"/>
    </row>
    <row r="3" spans="1:8">
      <c r="A3" s="434" t="s">
        <v>2828</v>
      </c>
      <c r="B3" s="435"/>
      <c r="C3" s="435"/>
      <c r="D3" s="435"/>
      <c r="E3" s="435"/>
      <c r="F3" s="435"/>
      <c r="G3" s="435"/>
      <c r="H3" s="436"/>
    </row>
    <row r="4" spans="1:8">
      <c r="A4" s="434" t="s">
        <v>2829</v>
      </c>
      <c r="B4" s="435"/>
      <c r="C4" s="435"/>
      <c r="D4" s="435"/>
      <c r="E4" s="435"/>
      <c r="F4" s="435"/>
      <c r="G4" s="435"/>
      <c r="H4" s="436"/>
    </row>
    <row r="5" spans="1:8">
      <c r="A5" s="434" t="s">
        <v>2830</v>
      </c>
      <c r="B5" s="435"/>
      <c r="C5" s="435"/>
      <c r="D5" s="435"/>
      <c r="E5" s="435"/>
      <c r="F5" s="435"/>
      <c r="G5" s="435"/>
      <c r="H5" s="436"/>
    </row>
    <row r="6" spans="1:8">
      <c r="A6" s="434" t="s">
        <v>2831</v>
      </c>
      <c r="B6" s="435"/>
      <c r="C6" s="435"/>
      <c r="D6" s="435"/>
      <c r="E6" s="435"/>
      <c r="F6" s="435"/>
      <c r="G6" s="435"/>
      <c r="H6" s="436"/>
    </row>
    <row r="7" spans="1:8">
      <c r="A7" s="434" t="s">
        <v>2832</v>
      </c>
      <c r="B7" s="435"/>
      <c r="C7" s="435"/>
      <c r="D7" s="435"/>
      <c r="E7" s="435"/>
      <c r="F7" s="435"/>
      <c r="G7" s="435"/>
      <c r="H7" s="436"/>
    </row>
    <row r="8" spans="1:8">
      <c r="A8" s="434" t="s">
        <v>2833</v>
      </c>
      <c r="B8" s="435"/>
      <c r="C8" s="435"/>
      <c r="D8" s="435"/>
      <c r="E8" s="435"/>
      <c r="F8" s="435"/>
      <c r="G8" s="435"/>
      <c r="H8" s="436"/>
    </row>
    <row r="9" spans="1:8">
      <c r="A9" s="434" t="s">
        <v>2834</v>
      </c>
      <c r="B9" s="435"/>
      <c r="C9" s="435"/>
      <c r="D9" s="435"/>
      <c r="E9" s="435"/>
      <c r="F9" s="435"/>
      <c r="G9" s="435"/>
      <c r="H9" s="436"/>
    </row>
    <row r="10" spans="1:8">
      <c r="A10" s="434" t="s">
        <v>2835</v>
      </c>
      <c r="B10" s="435"/>
      <c r="C10" s="435"/>
      <c r="D10" s="435"/>
      <c r="E10" s="435"/>
      <c r="F10" s="435"/>
      <c r="G10" s="435"/>
      <c r="H10" s="436"/>
    </row>
    <row r="11" spans="1:8">
      <c r="A11" s="434" t="s">
        <v>2836</v>
      </c>
      <c r="B11" s="435"/>
      <c r="C11" s="435"/>
      <c r="D11" s="435"/>
      <c r="E11" s="435"/>
      <c r="F11" s="435"/>
      <c r="G11" s="435"/>
      <c r="H11" s="436"/>
    </row>
    <row r="12" spans="1:8">
      <c r="A12" s="434" t="s">
        <v>2837</v>
      </c>
      <c r="B12" s="435"/>
      <c r="C12" s="435"/>
      <c r="D12" s="435"/>
      <c r="E12" s="435"/>
      <c r="F12" s="435"/>
      <c r="G12" s="435"/>
      <c r="H12" s="436"/>
    </row>
    <row r="13" spans="1:8">
      <c r="A13" s="434" t="s">
        <v>2838</v>
      </c>
      <c r="B13" s="435"/>
      <c r="C13" s="435"/>
      <c r="D13" s="435"/>
      <c r="E13" s="435"/>
      <c r="F13" s="435"/>
      <c r="G13" s="435"/>
      <c r="H13" s="436"/>
    </row>
    <row r="14" spans="1:8">
      <c r="A14" s="437" t="s">
        <v>2839</v>
      </c>
      <c r="B14" s="435"/>
      <c r="C14" s="435"/>
      <c r="D14" s="435"/>
      <c r="E14" s="435"/>
      <c r="F14" s="435"/>
      <c r="G14" s="435"/>
      <c r="H14" s="436"/>
    </row>
    <row r="15" spans="1:8">
      <c r="A15" s="434" t="s">
        <v>2840</v>
      </c>
      <c r="B15" s="435"/>
      <c r="C15" s="435"/>
      <c r="D15" s="435"/>
      <c r="E15" s="435"/>
      <c r="F15" s="435"/>
      <c r="G15" s="435"/>
      <c r="H15" s="436"/>
    </row>
    <row r="16" spans="1:8">
      <c r="A16" s="438" t="s">
        <v>3283</v>
      </c>
      <c r="B16" s="435"/>
      <c r="C16" s="435"/>
      <c r="D16" s="435"/>
      <c r="E16" s="435"/>
      <c r="F16" s="435"/>
      <c r="G16" s="435"/>
      <c r="H16" s="436"/>
    </row>
    <row r="17" spans="1:8">
      <c r="A17" s="434" t="s">
        <v>2841</v>
      </c>
      <c r="B17" s="435"/>
      <c r="C17" s="435"/>
      <c r="D17" s="435"/>
      <c r="E17" s="435"/>
      <c r="F17" s="435"/>
      <c r="G17" s="435"/>
      <c r="H17" s="436"/>
    </row>
    <row r="18" spans="1:8">
      <c r="A18" s="434" t="s">
        <v>2842</v>
      </c>
      <c r="B18" s="435"/>
      <c r="C18" s="435"/>
      <c r="D18" s="435"/>
      <c r="E18" s="435"/>
      <c r="F18" s="435"/>
      <c r="G18" s="435"/>
      <c r="H18" s="436"/>
    </row>
    <row r="19" spans="1:8">
      <c r="A19" s="439" t="s">
        <v>2843</v>
      </c>
      <c r="B19" s="435"/>
      <c r="C19" s="435"/>
      <c r="D19" s="435"/>
      <c r="E19" s="435"/>
      <c r="F19" s="435"/>
      <c r="G19" s="435"/>
      <c r="H19" s="436"/>
    </row>
    <row r="20" spans="1:8">
      <c r="A20" s="439" t="s">
        <v>2844</v>
      </c>
      <c r="B20" s="435"/>
      <c r="C20" s="435"/>
      <c r="D20" s="435"/>
      <c r="E20" s="435"/>
      <c r="F20" s="435"/>
      <c r="G20" s="435"/>
      <c r="H20" s="436"/>
    </row>
    <row r="21" spans="1:8">
      <c r="A21" s="439" t="s">
        <v>2845</v>
      </c>
      <c r="B21" s="435"/>
      <c r="C21" s="435"/>
      <c r="D21" s="435"/>
      <c r="E21" s="435"/>
      <c r="F21" s="435"/>
      <c r="G21" s="435"/>
      <c r="H21" s="436"/>
    </row>
    <row r="22" spans="1:8">
      <c r="A22" s="439" t="s">
        <v>2846</v>
      </c>
      <c r="B22" s="435"/>
      <c r="C22" s="435"/>
      <c r="D22" s="435"/>
      <c r="E22" s="435"/>
      <c r="F22" s="435"/>
      <c r="G22" s="435"/>
      <c r="H22" s="436"/>
    </row>
    <row r="23" spans="1:8">
      <c r="A23" s="439" t="s">
        <v>2847</v>
      </c>
      <c r="B23" s="435"/>
      <c r="C23" s="435"/>
      <c r="D23" s="435"/>
      <c r="E23" s="435"/>
      <c r="F23" s="435"/>
      <c r="G23" s="435"/>
      <c r="H23" s="436"/>
    </row>
    <row r="24" spans="1:8">
      <c r="A24" s="439" t="s">
        <v>2848</v>
      </c>
      <c r="B24" s="435"/>
      <c r="C24" s="435"/>
      <c r="D24" s="435"/>
      <c r="E24" s="435"/>
      <c r="F24" s="435"/>
      <c r="G24" s="435"/>
      <c r="H24" s="436"/>
    </row>
    <row r="25" spans="1:8">
      <c r="A25" s="439" t="s">
        <v>2849</v>
      </c>
      <c r="B25" s="435"/>
      <c r="C25" s="435"/>
      <c r="D25" s="435"/>
      <c r="E25" s="435"/>
      <c r="F25" s="435"/>
      <c r="G25" s="435"/>
      <c r="H25" s="436"/>
    </row>
    <row r="26" spans="1:8" ht="72" customHeight="1">
      <c r="A26" s="87"/>
      <c r="B26" s="3"/>
      <c r="C26" s="3"/>
      <c r="D26" s="3"/>
      <c r="E26" s="3"/>
      <c r="F26" s="3"/>
      <c r="G26" s="3"/>
      <c r="H26" s="119"/>
    </row>
    <row r="27" spans="1:8">
      <c r="A27" s="203"/>
      <c r="B27" s="47"/>
      <c r="C27" s="47"/>
      <c r="D27" s="47"/>
      <c r="E27" s="47"/>
      <c r="F27" s="47"/>
      <c r="G27" s="47"/>
      <c r="H27" s="199"/>
    </row>
    <row r="28" spans="1:8">
      <c r="A28" s="196"/>
      <c r="B28" s="33"/>
      <c r="C28" s="33"/>
      <c r="D28" s="33"/>
      <c r="E28" s="13" t="s">
        <v>323</v>
      </c>
      <c r="F28" s="13"/>
      <c r="G28" s="13"/>
      <c r="H28" s="247"/>
    </row>
    <row r="29" spans="1:8">
      <c r="A29" s="197"/>
      <c r="B29" s="21"/>
      <c r="C29" s="21"/>
      <c r="D29" s="21" t="s">
        <v>324</v>
      </c>
      <c r="E29" s="18" t="s">
        <v>325</v>
      </c>
      <c r="F29" s="18"/>
      <c r="G29" s="18"/>
      <c r="H29" s="200"/>
    </row>
    <row r="30" spans="1:8">
      <c r="A30" s="197"/>
      <c r="B30" s="21"/>
      <c r="C30" s="21"/>
      <c r="D30" s="21" t="s">
        <v>326</v>
      </c>
      <c r="E30" s="49" t="s">
        <v>327</v>
      </c>
      <c r="F30" s="49"/>
      <c r="G30" s="49"/>
      <c r="H30" s="200"/>
    </row>
    <row r="31" spans="1:8">
      <c r="A31" s="197" t="s">
        <v>328</v>
      </c>
      <c r="B31" s="21" t="s">
        <v>329</v>
      </c>
      <c r="C31" s="21" t="s">
        <v>330</v>
      </c>
      <c r="D31" s="21" t="s">
        <v>331</v>
      </c>
      <c r="E31" s="41"/>
      <c r="F31" s="13" t="s">
        <v>332</v>
      </c>
      <c r="G31" s="13"/>
      <c r="H31" s="200" t="s">
        <v>328</v>
      </c>
    </row>
    <row r="32" spans="1:8">
      <c r="A32" s="197" t="s">
        <v>333</v>
      </c>
      <c r="B32" s="21" t="s">
        <v>331</v>
      </c>
      <c r="C32" s="21" t="s">
        <v>331</v>
      </c>
      <c r="D32" s="21" t="s">
        <v>334</v>
      </c>
      <c r="E32" s="42" t="s">
        <v>335</v>
      </c>
      <c r="F32" s="41" t="s">
        <v>336</v>
      </c>
      <c r="G32" s="40" t="s">
        <v>337</v>
      </c>
      <c r="H32" s="200" t="s">
        <v>333</v>
      </c>
    </row>
    <row r="33" spans="1:8">
      <c r="A33" s="248"/>
      <c r="B33" s="21" t="s">
        <v>338</v>
      </c>
      <c r="C33" s="21" t="s">
        <v>339</v>
      </c>
      <c r="D33" s="21" t="s">
        <v>340</v>
      </c>
      <c r="E33" s="42" t="s">
        <v>341</v>
      </c>
      <c r="F33" s="42" t="s">
        <v>342</v>
      </c>
      <c r="G33" s="20" t="s">
        <v>343</v>
      </c>
      <c r="H33" s="249"/>
    </row>
    <row r="34" spans="1:8" ht="10.35" customHeight="1">
      <c r="A34" s="250">
        <v>1</v>
      </c>
      <c r="B34" s="35" t="s">
        <v>2850</v>
      </c>
      <c r="C34" s="35" t="s">
        <v>2851</v>
      </c>
      <c r="D34" s="34">
        <v>1000</v>
      </c>
      <c r="E34" s="34">
        <v>1000</v>
      </c>
      <c r="F34" s="35"/>
      <c r="G34" s="35"/>
      <c r="H34" s="251">
        <v>1</v>
      </c>
    </row>
    <row r="35" spans="1:8" ht="10.35" customHeight="1">
      <c r="A35" s="250">
        <v>2</v>
      </c>
      <c r="B35" s="35"/>
      <c r="C35" s="35" t="s">
        <v>2852</v>
      </c>
      <c r="D35" s="35"/>
      <c r="E35" s="35"/>
      <c r="F35" s="35"/>
      <c r="G35" s="35"/>
      <c r="H35" s="251">
        <v>2</v>
      </c>
    </row>
    <row r="36" spans="1:8" ht="10.35" customHeight="1">
      <c r="A36" s="250">
        <v>3</v>
      </c>
      <c r="B36" s="35"/>
      <c r="C36" s="35"/>
      <c r="D36" s="35"/>
      <c r="E36" s="35"/>
      <c r="F36" s="35"/>
      <c r="G36" s="35"/>
      <c r="H36" s="251">
        <v>3</v>
      </c>
    </row>
    <row r="37" spans="1:8" ht="10.35" customHeight="1">
      <c r="A37" s="250">
        <v>4</v>
      </c>
      <c r="B37" s="35"/>
      <c r="C37" s="35"/>
      <c r="D37" s="35"/>
      <c r="E37" s="35"/>
      <c r="F37" s="35"/>
      <c r="G37" s="35"/>
      <c r="H37" s="251">
        <v>4</v>
      </c>
    </row>
    <row r="38" spans="1:8" ht="10.35" customHeight="1">
      <c r="A38" s="250">
        <v>5</v>
      </c>
      <c r="B38" s="35"/>
      <c r="C38" s="35"/>
      <c r="D38" s="35"/>
      <c r="E38" s="35"/>
      <c r="F38" s="35"/>
      <c r="G38" s="35"/>
      <c r="H38" s="251">
        <v>5</v>
      </c>
    </row>
    <row r="39" spans="1:8" ht="10.35" customHeight="1">
      <c r="A39" s="250">
        <v>6</v>
      </c>
      <c r="B39" s="35"/>
      <c r="C39" s="35"/>
      <c r="D39" s="35"/>
      <c r="E39" s="35"/>
      <c r="F39" s="35"/>
      <c r="G39" s="35"/>
      <c r="H39" s="251">
        <v>6</v>
      </c>
    </row>
    <row r="40" spans="1:8" ht="10.35" customHeight="1">
      <c r="A40" s="250">
        <v>7</v>
      </c>
      <c r="B40" s="35"/>
      <c r="C40" s="35"/>
      <c r="D40" s="35"/>
      <c r="E40" s="35"/>
      <c r="F40" s="35"/>
      <c r="G40" s="35"/>
      <c r="H40" s="251">
        <v>7</v>
      </c>
    </row>
    <row r="41" spans="1:8" ht="10.35" customHeight="1">
      <c r="A41" s="250">
        <v>8</v>
      </c>
      <c r="B41" s="35"/>
      <c r="C41" s="35"/>
      <c r="D41" s="35"/>
      <c r="E41" s="35"/>
      <c r="F41" s="35"/>
      <c r="G41" s="35"/>
      <c r="H41" s="251">
        <v>8</v>
      </c>
    </row>
    <row r="42" spans="1:8" ht="10.35" customHeight="1">
      <c r="A42" s="250">
        <v>9</v>
      </c>
      <c r="B42" s="35"/>
      <c r="C42" s="35"/>
      <c r="D42" s="35"/>
      <c r="E42" s="35"/>
      <c r="F42" s="35"/>
      <c r="G42" s="35"/>
      <c r="H42" s="251">
        <v>9</v>
      </c>
    </row>
    <row r="43" spans="1:8" ht="10.35" customHeight="1">
      <c r="A43" s="250">
        <v>10</v>
      </c>
      <c r="B43" s="35"/>
      <c r="C43" s="35"/>
      <c r="D43" s="35"/>
      <c r="E43" s="35"/>
      <c r="F43" s="35"/>
      <c r="G43" s="35"/>
      <c r="H43" s="251">
        <v>10</v>
      </c>
    </row>
    <row r="44" spans="1:8" ht="10.35" customHeight="1">
      <c r="A44" s="250">
        <v>11</v>
      </c>
      <c r="B44" s="35"/>
      <c r="C44" s="35"/>
      <c r="D44" s="35"/>
      <c r="E44" s="35"/>
      <c r="F44" s="35"/>
      <c r="G44" s="35"/>
      <c r="H44" s="251">
        <v>11</v>
      </c>
    </row>
    <row r="45" spans="1:8" ht="10.35" customHeight="1">
      <c r="A45" s="250">
        <v>12</v>
      </c>
      <c r="B45" s="35"/>
      <c r="C45" s="35"/>
      <c r="D45" s="35"/>
      <c r="E45" s="35"/>
      <c r="F45" s="35"/>
      <c r="G45" s="35"/>
      <c r="H45" s="251">
        <v>12</v>
      </c>
    </row>
    <row r="46" spans="1:8" ht="10.35" customHeight="1">
      <c r="A46" s="250">
        <v>13</v>
      </c>
      <c r="B46" s="35"/>
      <c r="C46" s="35"/>
      <c r="D46" s="35"/>
      <c r="E46" s="35"/>
      <c r="F46" s="35"/>
      <c r="G46" s="35"/>
      <c r="H46" s="251">
        <v>13</v>
      </c>
    </row>
    <row r="47" spans="1:8" ht="10.35" customHeight="1">
      <c r="A47" s="250">
        <v>14</v>
      </c>
      <c r="B47" s="35"/>
      <c r="C47" s="35"/>
      <c r="D47" s="35"/>
      <c r="E47" s="35"/>
      <c r="F47" s="35"/>
      <c r="G47" s="35"/>
      <c r="H47" s="251">
        <v>14</v>
      </c>
    </row>
    <row r="48" spans="1:8" ht="10.35" customHeight="1">
      <c r="A48" s="250">
        <v>15</v>
      </c>
      <c r="B48" s="35"/>
      <c r="C48" s="35"/>
      <c r="D48" s="35"/>
      <c r="E48" s="35"/>
      <c r="F48" s="35"/>
      <c r="G48" s="35"/>
      <c r="H48" s="251">
        <v>15</v>
      </c>
    </row>
    <row r="49" spans="1:8" ht="10.35" customHeight="1">
      <c r="A49" s="250">
        <v>16</v>
      </c>
      <c r="B49" s="35"/>
      <c r="C49" s="35"/>
      <c r="D49" s="35"/>
      <c r="E49" s="35"/>
      <c r="F49" s="35"/>
      <c r="G49" s="35"/>
      <c r="H49" s="251">
        <v>16</v>
      </c>
    </row>
    <row r="50" spans="1:8" ht="10.35" customHeight="1">
      <c r="A50" s="250">
        <v>17</v>
      </c>
      <c r="B50" s="35"/>
      <c r="C50" s="35"/>
      <c r="D50" s="35"/>
      <c r="E50" s="35"/>
      <c r="F50" s="35"/>
      <c r="G50" s="35"/>
      <c r="H50" s="251">
        <v>17</v>
      </c>
    </row>
    <row r="51" spans="1:8" ht="10.35" customHeight="1">
      <c r="A51" s="250">
        <v>18</v>
      </c>
      <c r="B51" s="35"/>
      <c r="C51" s="35"/>
      <c r="D51" s="35"/>
      <c r="E51" s="35"/>
      <c r="F51" s="35"/>
      <c r="G51" s="35"/>
      <c r="H51" s="251">
        <v>18</v>
      </c>
    </row>
    <row r="52" spans="1:8" ht="10.35" customHeight="1">
      <c r="A52" s="250">
        <v>19</v>
      </c>
      <c r="B52" s="35"/>
      <c r="C52" s="35"/>
      <c r="D52" s="35"/>
      <c r="E52" s="35"/>
      <c r="F52" s="35"/>
      <c r="G52" s="35"/>
      <c r="H52" s="251">
        <v>19</v>
      </c>
    </row>
    <row r="53" spans="1:8" ht="10.35" customHeight="1">
      <c r="A53" s="250">
        <v>20</v>
      </c>
      <c r="B53" s="35"/>
      <c r="C53" s="35"/>
      <c r="D53" s="35"/>
      <c r="E53" s="35"/>
      <c r="F53" s="35"/>
      <c r="G53" s="35"/>
      <c r="H53" s="251">
        <v>20</v>
      </c>
    </row>
    <row r="54" spans="1:8" ht="10.35" customHeight="1">
      <c r="A54" s="250">
        <v>21</v>
      </c>
      <c r="B54" s="35"/>
      <c r="C54" s="35"/>
      <c r="D54" s="35"/>
      <c r="E54" s="35"/>
      <c r="F54" s="35"/>
      <c r="G54" s="35"/>
      <c r="H54" s="251">
        <v>21</v>
      </c>
    </row>
    <row r="55" spans="1:8" ht="10.35" customHeight="1">
      <c r="A55" s="250">
        <v>22</v>
      </c>
      <c r="B55" s="35"/>
      <c r="C55" s="35"/>
      <c r="D55" s="35"/>
      <c r="E55" s="35"/>
      <c r="F55" s="35"/>
      <c r="G55" s="35"/>
      <c r="H55" s="251">
        <v>22</v>
      </c>
    </row>
    <row r="56" spans="1:8" ht="10.35" customHeight="1">
      <c r="A56" s="250">
        <v>23</v>
      </c>
      <c r="B56" s="35"/>
      <c r="C56" s="35"/>
      <c r="D56" s="35"/>
      <c r="E56" s="35"/>
      <c r="F56" s="35"/>
      <c r="G56" s="35"/>
      <c r="H56" s="251">
        <v>23</v>
      </c>
    </row>
    <row r="57" spans="1:8" ht="10.35" customHeight="1">
      <c r="A57" s="250">
        <v>24</v>
      </c>
      <c r="B57" s="35"/>
      <c r="C57" s="35"/>
      <c r="D57" s="35"/>
      <c r="E57" s="35"/>
      <c r="F57" s="35"/>
      <c r="G57" s="35"/>
      <c r="H57" s="251">
        <v>24</v>
      </c>
    </row>
    <row r="58" spans="1:8" ht="10.35" customHeight="1">
      <c r="A58" s="250">
        <v>25</v>
      </c>
      <c r="B58" s="35"/>
      <c r="C58" s="35"/>
      <c r="D58" s="35"/>
      <c r="E58" s="35"/>
      <c r="F58" s="35"/>
      <c r="G58" s="35"/>
      <c r="H58" s="251">
        <v>25</v>
      </c>
    </row>
    <row r="59" spans="1:8" ht="10.35" customHeight="1">
      <c r="A59" s="250">
        <v>26</v>
      </c>
      <c r="B59" s="35"/>
      <c r="C59" s="35"/>
      <c r="D59" s="35"/>
      <c r="E59" s="35"/>
      <c r="F59" s="35"/>
      <c r="G59" s="35"/>
      <c r="H59" s="251">
        <v>26</v>
      </c>
    </row>
    <row r="60" spans="1:8" ht="10.35" customHeight="1">
      <c r="A60" s="250">
        <v>27</v>
      </c>
      <c r="B60" s="35"/>
      <c r="C60" s="35"/>
      <c r="D60" s="35"/>
      <c r="E60" s="35"/>
      <c r="F60" s="35"/>
      <c r="G60" s="35"/>
      <c r="H60" s="251">
        <v>27</v>
      </c>
    </row>
    <row r="61" spans="1:8" ht="10.35" customHeight="1">
      <c r="A61" s="250">
        <v>28</v>
      </c>
      <c r="B61" s="35"/>
      <c r="C61" s="35"/>
      <c r="D61" s="35"/>
      <c r="E61" s="35"/>
      <c r="F61" s="35"/>
      <c r="G61" s="35"/>
      <c r="H61" s="251">
        <v>28</v>
      </c>
    </row>
    <row r="62" spans="1:8" ht="10.35" customHeight="1">
      <c r="A62" s="250">
        <v>29</v>
      </c>
      <c r="B62" s="35"/>
      <c r="C62" s="35"/>
      <c r="D62" s="35"/>
      <c r="E62" s="35"/>
      <c r="F62" s="35"/>
      <c r="G62" s="35"/>
      <c r="H62" s="251">
        <v>29</v>
      </c>
    </row>
    <row r="63" spans="1:8" ht="10.35" customHeight="1">
      <c r="A63" s="250">
        <v>30</v>
      </c>
      <c r="B63" s="35"/>
      <c r="C63" s="35"/>
      <c r="D63" s="35"/>
      <c r="E63" s="35"/>
      <c r="F63" s="35"/>
      <c r="G63" s="35"/>
      <c r="H63" s="251">
        <v>30</v>
      </c>
    </row>
    <row r="64" spans="1:8">
      <c r="A64" s="238" t="s">
        <v>1409</v>
      </c>
      <c r="B64" s="109"/>
      <c r="C64" s="109"/>
      <c r="D64" s="109"/>
      <c r="E64" s="109"/>
      <c r="F64" s="109"/>
      <c r="G64" s="109"/>
      <c r="H64" s="121"/>
    </row>
    <row r="65" spans="1:8">
      <c r="A65" s="174" t="s">
        <v>344</v>
      </c>
      <c r="B65" s="185"/>
      <c r="C65" s="185"/>
      <c r="D65" s="176"/>
      <c r="E65" s="222"/>
      <c r="F65" s="186"/>
      <c r="G65" s="176"/>
      <c r="H65" s="188" t="s">
        <v>3253</v>
      </c>
    </row>
    <row r="66" spans="1:8">
      <c r="A66" s="177" t="s">
        <v>345</v>
      </c>
      <c r="B66" s="2"/>
      <c r="C66" s="2"/>
      <c r="D66" s="2"/>
      <c r="E66" s="2"/>
      <c r="F66" s="2"/>
      <c r="G66" s="2"/>
      <c r="H66" s="178"/>
    </row>
    <row r="67" spans="1:8">
      <c r="A67" s="87"/>
      <c r="B67" s="3"/>
      <c r="C67" s="3"/>
      <c r="D67" s="3"/>
      <c r="E67" s="3"/>
      <c r="F67" s="3"/>
      <c r="G67" s="3"/>
      <c r="H67" s="119"/>
    </row>
    <row r="68" spans="1:8">
      <c r="A68" s="122" t="s">
        <v>346</v>
      </c>
      <c r="B68" s="3" t="s">
        <v>2855</v>
      </c>
      <c r="C68" s="3"/>
      <c r="D68" s="3"/>
      <c r="E68" s="3"/>
      <c r="F68" s="3"/>
      <c r="G68" s="3"/>
      <c r="H68" s="119"/>
    </row>
    <row r="69" spans="1:8">
      <c r="A69" s="122" t="s">
        <v>347</v>
      </c>
      <c r="B69" s="3" t="s">
        <v>2853</v>
      </c>
      <c r="C69" s="3"/>
      <c r="D69" s="3"/>
      <c r="E69" s="3"/>
      <c r="F69" s="3"/>
      <c r="G69" s="3"/>
      <c r="H69" s="119"/>
    </row>
    <row r="70" spans="1:8">
      <c r="A70" s="122" t="s">
        <v>348</v>
      </c>
      <c r="B70" s="3" t="s">
        <v>2854</v>
      </c>
      <c r="C70" s="3"/>
      <c r="D70" s="3"/>
      <c r="E70" s="3"/>
      <c r="F70" s="3"/>
      <c r="G70" s="3"/>
      <c r="H70" s="119"/>
    </row>
    <row r="71" spans="1:8">
      <c r="A71" s="87"/>
      <c r="B71" s="3"/>
      <c r="C71" s="3"/>
      <c r="D71" s="3"/>
      <c r="E71" s="3"/>
      <c r="F71" s="3"/>
      <c r="G71" s="3"/>
      <c r="H71" s="119"/>
    </row>
    <row r="72" spans="1:8">
      <c r="A72" s="87"/>
      <c r="B72" s="3"/>
      <c r="C72" s="3"/>
      <c r="D72" s="3"/>
      <c r="E72" s="3"/>
      <c r="F72" s="3"/>
      <c r="G72" s="3"/>
      <c r="H72" s="119"/>
    </row>
    <row r="73" spans="1:8">
      <c r="A73" s="87"/>
      <c r="B73" s="3"/>
      <c r="C73" s="3"/>
      <c r="D73" s="3"/>
      <c r="E73" s="3"/>
      <c r="F73" s="3"/>
      <c r="G73" s="3"/>
      <c r="H73" s="119"/>
    </row>
    <row r="74" spans="1:8">
      <c r="A74" s="87"/>
      <c r="B74" s="3"/>
      <c r="C74" s="3"/>
      <c r="D74" s="3"/>
      <c r="E74" s="3"/>
      <c r="F74" s="3"/>
      <c r="G74" s="3"/>
      <c r="H74" s="119"/>
    </row>
    <row r="75" spans="1:8">
      <c r="A75" s="179" t="s">
        <v>349</v>
      </c>
      <c r="B75" s="157"/>
      <c r="C75" s="157"/>
      <c r="D75" s="157"/>
      <c r="E75" s="157"/>
      <c r="F75" s="157"/>
      <c r="G75" s="157"/>
      <c r="H75" s="180"/>
    </row>
    <row r="76" spans="1:8">
      <c r="A76" s="440" t="s">
        <v>2856</v>
      </c>
      <c r="B76" s="441"/>
      <c r="C76" s="441"/>
      <c r="D76" s="157"/>
      <c r="E76" s="157"/>
      <c r="F76" s="157"/>
      <c r="G76" s="157"/>
      <c r="H76" s="180"/>
    </row>
    <row r="77" spans="1:8">
      <c r="A77" s="434"/>
      <c r="B77" s="445" t="s">
        <v>2824</v>
      </c>
      <c r="C77" s="441"/>
      <c r="D77" s="157"/>
      <c r="E77" s="157"/>
      <c r="F77" s="157"/>
      <c r="G77" s="157"/>
      <c r="H77" s="180"/>
    </row>
    <row r="78" spans="1:8">
      <c r="A78" s="434"/>
      <c r="B78" s="444" t="s">
        <v>2857</v>
      </c>
      <c r="C78" s="441"/>
      <c r="D78" s="157"/>
      <c r="E78" s="157"/>
      <c r="F78" s="157"/>
      <c r="G78" s="157"/>
      <c r="H78" s="180"/>
    </row>
    <row r="79" spans="1:8">
      <c r="A79" s="434"/>
      <c r="B79" s="444" t="s">
        <v>2858</v>
      </c>
      <c r="C79" s="441"/>
      <c r="D79" s="157"/>
      <c r="E79" s="157"/>
      <c r="F79" s="157"/>
      <c r="G79" s="157"/>
      <c r="H79" s="180"/>
    </row>
    <row r="80" spans="1:8">
      <c r="A80" s="434"/>
      <c r="B80" s="445" t="s">
        <v>2859</v>
      </c>
      <c r="C80" s="435"/>
      <c r="D80" s="157"/>
      <c r="E80" s="157"/>
      <c r="F80" s="157"/>
      <c r="G80" s="157"/>
      <c r="H80" s="180"/>
    </row>
    <row r="81" spans="1:8">
      <c r="A81" s="434"/>
      <c r="B81" s="445" t="s">
        <v>2860</v>
      </c>
      <c r="C81" s="435"/>
      <c r="D81" s="157"/>
      <c r="E81" s="157"/>
      <c r="F81" s="157"/>
      <c r="G81" s="157"/>
      <c r="H81" s="180"/>
    </row>
    <row r="82" spans="1:8">
      <c r="A82" s="434"/>
      <c r="B82" s="445" t="s">
        <v>2861</v>
      </c>
      <c r="C82" s="435"/>
      <c r="D82" s="157"/>
      <c r="E82" s="157"/>
      <c r="F82" s="157"/>
      <c r="G82" s="157"/>
      <c r="H82" s="180"/>
    </row>
    <row r="83" spans="1:8">
      <c r="A83" s="434"/>
      <c r="B83" s="445" t="s">
        <v>2862</v>
      </c>
      <c r="C83" s="435"/>
      <c r="D83" s="157"/>
      <c r="E83" s="157"/>
      <c r="F83" s="157"/>
      <c r="G83" s="157"/>
      <c r="H83" s="180"/>
    </row>
    <row r="84" spans="1:8">
      <c r="A84" s="434"/>
      <c r="B84" s="444" t="s">
        <v>2863</v>
      </c>
      <c r="C84" s="441"/>
      <c r="D84" s="157"/>
      <c r="E84" s="157"/>
      <c r="F84" s="157"/>
      <c r="G84" s="157"/>
      <c r="H84" s="180"/>
    </row>
    <row r="85" spans="1:8">
      <c r="A85" s="434"/>
      <c r="B85" s="445" t="s">
        <v>2864</v>
      </c>
      <c r="C85" s="435"/>
      <c r="D85" s="157"/>
      <c r="E85" s="157"/>
      <c r="F85" s="157"/>
      <c r="G85" s="157"/>
      <c r="H85" s="180"/>
    </row>
    <row r="86" spans="1:8">
      <c r="A86" s="434"/>
      <c r="B86" s="445" t="s">
        <v>2865</v>
      </c>
      <c r="C86" s="435"/>
      <c r="D86" s="157"/>
      <c r="E86" s="157"/>
      <c r="F86" s="157"/>
      <c r="G86" s="157"/>
      <c r="H86" s="180"/>
    </row>
    <row r="87" spans="1:8">
      <c r="A87" s="434"/>
      <c r="B87" s="444" t="s">
        <v>2866</v>
      </c>
      <c r="C87" s="435"/>
      <c r="D87" s="157"/>
      <c r="E87" s="157"/>
      <c r="F87" s="157"/>
      <c r="G87" s="157"/>
      <c r="H87" s="180"/>
    </row>
    <row r="88" spans="1:8">
      <c r="A88" s="434"/>
      <c r="B88" s="445" t="s">
        <v>2867</v>
      </c>
      <c r="C88" s="435"/>
      <c r="D88" s="157"/>
      <c r="E88" s="157"/>
      <c r="F88" s="157"/>
      <c r="G88" s="157"/>
      <c r="H88" s="180"/>
    </row>
    <row r="89" spans="1:8">
      <c r="A89" s="442"/>
      <c r="B89" s="445" t="s">
        <v>2868</v>
      </c>
      <c r="C89" s="435"/>
      <c r="D89" s="157"/>
      <c r="E89" s="157"/>
      <c r="F89" s="157"/>
      <c r="G89" s="157"/>
      <c r="H89" s="180"/>
    </row>
    <row r="90" spans="1:8">
      <c r="A90" s="442"/>
      <c r="B90" s="445" t="s">
        <v>2869</v>
      </c>
      <c r="C90" s="435"/>
      <c r="D90" s="157"/>
      <c r="E90" s="157"/>
      <c r="F90" s="157"/>
      <c r="G90" s="157"/>
      <c r="H90" s="180"/>
    </row>
    <row r="91" spans="1:8">
      <c r="A91" s="442"/>
      <c r="B91" s="445" t="s">
        <v>2870</v>
      </c>
      <c r="C91" s="435"/>
      <c r="D91" s="157"/>
      <c r="E91" s="157"/>
      <c r="F91" s="157"/>
      <c r="G91" s="157"/>
      <c r="H91" s="180"/>
    </row>
    <row r="92" spans="1:8">
      <c r="A92" s="442"/>
      <c r="B92" s="444" t="s">
        <v>2871</v>
      </c>
      <c r="C92" s="443"/>
      <c r="D92" s="157"/>
      <c r="E92" s="157"/>
      <c r="F92" s="157"/>
      <c r="G92" s="157"/>
      <c r="H92" s="180"/>
    </row>
    <row r="93" spans="1:8">
      <c r="A93" s="442"/>
      <c r="B93" s="445" t="s">
        <v>2872</v>
      </c>
      <c r="C93" s="435"/>
      <c r="D93" s="157"/>
      <c r="E93" s="157"/>
      <c r="F93" s="157"/>
      <c r="G93" s="157"/>
      <c r="H93" s="180"/>
    </row>
    <row r="94" spans="1:8">
      <c r="A94" s="442"/>
      <c r="B94" s="445" t="s">
        <v>2873</v>
      </c>
      <c r="C94" s="435"/>
      <c r="D94" s="157"/>
      <c r="E94" s="157"/>
      <c r="F94" s="157"/>
      <c r="G94" s="157"/>
      <c r="H94" s="180"/>
    </row>
    <row r="95" spans="1:8">
      <c r="A95" s="442"/>
      <c r="B95" s="445" t="s">
        <v>2874</v>
      </c>
      <c r="C95" s="435"/>
      <c r="D95" s="157"/>
      <c r="E95" s="157"/>
      <c r="F95" s="157"/>
      <c r="G95" s="157"/>
      <c r="H95" s="180"/>
    </row>
    <row r="96" spans="1:8">
      <c r="A96" s="442"/>
      <c r="B96" s="445" t="s">
        <v>2875</v>
      </c>
      <c r="C96" s="435"/>
      <c r="D96" s="157"/>
      <c r="E96" s="157"/>
      <c r="F96" s="157"/>
      <c r="G96" s="157"/>
      <c r="H96" s="180"/>
    </row>
    <row r="97" spans="1:8">
      <c r="A97" s="442"/>
      <c r="B97" s="445" t="s">
        <v>2876</v>
      </c>
      <c r="C97" s="435"/>
      <c r="D97" s="157"/>
      <c r="E97" s="157"/>
      <c r="F97" s="157"/>
      <c r="G97" s="157"/>
      <c r="H97" s="180"/>
    </row>
    <row r="98" spans="1:8">
      <c r="A98" s="442"/>
      <c r="B98" s="445" t="s">
        <v>2877</v>
      </c>
      <c r="C98" s="435"/>
      <c r="D98" s="157"/>
      <c r="E98" s="157"/>
      <c r="F98" s="157"/>
      <c r="G98" s="157"/>
      <c r="H98" s="180"/>
    </row>
    <row r="99" spans="1:8">
      <c r="A99" s="442"/>
      <c r="B99" s="445" t="s">
        <v>2878</v>
      </c>
      <c r="C99" s="435"/>
      <c r="D99" s="157"/>
      <c r="E99" s="157"/>
      <c r="F99" s="157"/>
      <c r="G99" s="157"/>
      <c r="H99" s="180"/>
    </row>
    <row r="100" spans="1:8">
      <c r="A100" s="442"/>
      <c r="B100" s="445" t="s">
        <v>2879</v>
      </c>
      <c r="C100" s="435"/>
      <c r="D100" s="157"/>
      <c r="E100" s="157"/>
      <c r="F100" s="157"/>
      <c r="G100" s="157"/>
      <c r="H100" s="180"/>
    </row>
    <row r="101" spans="1:8">
      <c r="A101" s="179"/>
      <c r="B101" s="157"/>
      <c r="C101" s="157"/>
      <c r="D101" s="157"/>
      <c r="E101" s="157"/>
      <c r="F101" s="157"/>
      <c r="G101" s="157"/>
      <c r="H101" s="180"/>
    </row>
    <row r="102" spans="1:8">
      <c r="A102" s="442"/>
      <c r="B102" s="435" t="s">
        <v>3166</v>
      </c>
      <c r="C102" s="157"/>
      <c r="D102" s="157"/>
      <c r="E102" s="157"/>
      <c r="F102" s="157"/>
      <c r="G102" s="157"/>
      <c r="H102" s="180"/>
    </row>
    <row r="103" spans="1:8">
      <c r="A103" s="442"/>
      <c r="B103" s="441" t="s">
        <v>3167</v>
      </c>
      <c r="C103" s="157"/>
      <c r="D103" s="157"/>
      <c r="E103" s="157"/>
      <c r="F103" s="157"/>
      <c r="G103" s="157"/>
      <c r="H103" s="180"/>
    </row>
    <row r="104" spans="1:8">
      <c r="A104" s="179"/>
      <c r="B104" s="157"/>
      <c r="C104" s="157"/>
      <c r="D104" s="157"/>
      <c r="E104" s="157"/>
      <c r="F104" s="157"/>
      <c r="G104" s="157"/>
      <c r="H104" s="180"/>
    </row>
    <row r="105" spans="1:8">
      <c r="A105" s="179"/>
      <c r="B105" s="157"/>
      <c r="C105" s="157"/>
      <c r="D105" s="157"/>
      <c r="E105" s="157"/>
      <c r="F105" s="157"/>
      <c r="G105" s="157"/>
      <c r="H105" s="180"/>
    </row>
    <row r="106" spans="1:8">
      <c r="A106" s="179"/>
      <c r="B106" s="157"/>
      <c r="C106" s="157"/>
      <c r="D106" s="157"/>
      <c r="E106" s="157"/>
      <c r="F106" s="157"/>
      <c r="G106" s="157"/>
      <c r="H106" s="180"/>
    </row>
    <row r="107" spans="1:8">
      <c r="A107" s="179"/>
      <c r="B107" s="157"/>
      <c r="C107" s="157"/>
      <c r="D107" s="157"/>
      <c r="E107" s="157"/>
      <c r="F107" s="157"/>
      <c r="G107" s="157"/>
      <c r="H107" s="180"/>
    </row>
    <row r="108" spans="1:8">
      <c r="A108" s="179"/>
      <c r="B108" s="157"/>
      <c r="C108" s="157"/>
      <c r="D108" s="157"/>
      <c r="E108" s="157"/>
      <c r="F108" s="157"/>
      <c r="G108" s="157"/>
      <c r="H108" s="180"/>
    </row>
    <row r="109" spans="1:8">
      <c r="A109" s="179"/>
      <c r="B109" s="157"/>
      <c r="C109" s="157"/>
      <c r="D109" s="157"/>
      <c r="E109" s="157"/>
      <c r="F109" s="157"/>
      <c r="G109" s="157"/>
      <c r="H109" s="180"/>
    </row>
    <row r="110" spans="1:8">
      <c r="A110" s="179"/>
      <c r="B110" s="157"/>
      <c r="C110" s="157"/>
      <c r="D110" s="157"/>
      <c r="E110" s="157"/>
      <c r="F110" s="157"/>
      <c r="G110" s="157"/>
      <c r="H110" s="180"/>
    </row>
    <row r="111" spans="1:8">
      <c r="A111" s="179"/>
      <c r="B111" s="157"/>
      <c r="C111" s="157"/>
      <c r="D111" s="157"/>
      <c r="E111" s="157"/>
      <c r="F111" s="157"/>
      <c r="G111" s="157"/>
      <c r="H111" s="180"/>
    </row>
    <row r="112" spans="1:8">
      <c r="A112" s="179"/>
      <c r="B112" s="157"/>
      <c r="C112" s="157"/>
      <c r="D112" s="157"/>
      <c r="E112" s="157"/>
      <c r="F112" s="157"/>
      <c r="G112" s="157"/>
      <c r="H112" s="180"/>
    </row>
    <row r="113" spans="1:8">
      <c r="A113" s="179"/>
      <c r="B113" s="157"/>
      <c r="C113" s="157"/>
      <c r="D113" s="157"/>
      <c r="E113" s="157"/>
      <c r="F113" s="157"/>
      <c r="G113" s="157"/>
      <c r="H113" s="180"/>
    </row>
    <row r="114" spans="1:8">
      <c r="A114" s="87"/>
      <c r="B114" s="3"/>
      <c r="C114" s="3"/>
      <c r="D114" s="3"/>
      <c r="E114" s="3"/>
      <c r="F114" s="3"/>
      <c r="G114" s="3"/>
      <c r="H114" s="119"/>
    </row>
    <row r="115" spans="1:8">
      <c r="A115" s="87"/>
      <c r="B115" s="3"/>
      <c r="C115" s="3"/>
      <c r="D115" s="3"/>
      <c r="E115" s="3"/>
      <c r="F115" s="3"/>
      <c r="G115" s="3"/>
      <c r="H115" s="119"/>
    </row>
    <row r="116" spans="1:8">
      <c r="A116" s="87"/>
      <c r="B116" s="3"/>
      <c r="C116" s="3"/>
      <c r="D116" s="3"/>
      <c r="E116" s="3"/>
      <c r="F116" s="3"/>
      <c r="G116" s="3"/>
      <c r="H116" s="119"/>
    </row>
    <row r="117" spans="1:8">
      <c r="A117" s="87"/>
      <c r="B117" s="3"/>
      <c r="C117" s="3"/>
      <c r="D117" s="3"/>
      <c r="E117" s="3"/>
      <c r="F117" s="3"/>
      <c r="G117" s="3"/>
      <c r="H117" s="119"/>
    </row>
    <row r="118" spans="1:8">
      <c r="A118" s="87"/>
      <c r="B118" s="3"/>
      <c r="C118" s="3"/>
      <c r="D118" s="3"/>
      <c r="E118" s="3"/>
      <c r="F118" s="3"/>
      <c r="G118" s="3"/>
      <c r="H118" s="119"/>
    </row>
    <row r="119" spans="1:8">
      <c r="A119" s="87"/>
      <c r="B119" s="3"/>
      <c r="C119" s="3"/>
      <c r="D119" s="3"/>
      <c r="E119" s="3"/>
      <c r="F119" s="3"/>
      <c r="G119" s="3"/>
      <c r="H119" s="119"/>
    </row>
    <row r="120" spans="1:8">
      <c r="A120" s="87"/>
      <c r="B120" s="3"/>
      <c r="C120" s="3"/>
      <c r="D120" s="3"/>
      <c r="E120" s="3"/>
      <c r="F120" s="3"/>
      <c r="G120" s="3"/>
      <c r="H120" s="119"/>
    </row>
    <row r="121" spans="1:8">
      <c r="A121" s="87"/>
      <c r="B121" s="3"/>
      <c r="C121" s="3"/>
      <c r="D121" s="3"/>
      <c r="E121" s="3"/>
      <c r="F121" s="3"/>
      <c r="G121" s="3"/>
      <c r="H121" s="119"/>
    </row>
    <row r="122" spans="1:8">
      <c r="A122" s="87"/>
      <c r="B122" s="3"/>
      <c r="C122" s="3"/>
      <c r="D122" s="3"/>
      <c r="E122" s="3"/>
      <c r="F122" s="3"/>
      <c r="G122" s="3"/>
      <c r="H122" s="119"/>
    </row>
    <row r="123" spans="1:8">
      <c r="A123" s="87"/>
      <c r="B123" s="3"/>
      <c r="C123" s="3"/>
      <c r="D123" s="3"/>
      <c r="E123" s="3"/>
      <c r="F123" s="3"/>
      <c r="G123" s="3"/>
      <c r="H123" s="119"/>
    </row>
    <row r="124" spans="1:8" ht="77.25" customHeight="1">
      <c r="A124" s="190"/>
      <c r="B124" s="9"/>
      <c r="C124" s="9"/>
      <c r="D124" s="9"/>
      <c r="E124" s="9"/>
      <c r="F124" s="9"/>
      <c r="G124" s="9"/>
      <c r="H124" s="191"/>
    </row>
    <row r="125" spans="1:8">
      <c r="A125" s="120"/>
      <c r="B125" s="109"/>
      <c r="C125" s="109"/>
      <c r="D125" s="109"/>
      <c r="E125" s="109"/>
      <c r="F125" s="109"/>
      <c r="G125" s="109"/>
      <c r="H125" s="187" t="s">
        <v>1409</v>
      </c>
    </row>
  </sheetData>
  <phoneticPr fontId="0" type="noConversion"/>
  <pageMargins left="0.7" right="0.7" top="0.75" bottom="0.75" header="0.3" footer="0.3"/>
  <pageSetup orientation="portrait" r:id="rId1"/>
  <headerFooter alignWithMargins="0"/>
  <rowBreaks count="1" manualBreakCount="1">
    <brk id="64" max="16383" man="1"/>
  </rowBreaks>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O60"/>
  <sheetViews>
    <sheetView showGridLines="0" view="pageBreakPreview" topLeftCell="A30" zoomScaleNormal="100" zoomScaleSheetLayoutView="100" workbookViewId="0">
      <selection activeCell="G59" sqref="G59"/>
    </sheetView>
  </sheetViews>
  <sheetFormatPr defaultColWidth="8.6640625" defaultRowHeight="11.25"/>
  <cols>
    <col min="1" max="2" width="5.33203125" style="446" customWidth="1"/>
    <col min="3" max="3" width="4.1640625" style="446" bestFit="1" customWidth="1"/>
    <col min="4" max="4" width="44.6640625" style="446" customWidth="1"/>
    <col min="5" max="7" width="16.6640625" style="446" customWidth="1"/>
    <col min="8" max="9" width="5.33203125" style="446" customWidth="1"/>
    <col min="10" max="10" width="5.6640625" style="446" customWidth="1"/>
    <col min="11" max="14" width="24.5" style="446" customWidth="1"/>
    <col min="15" max="15" width="5.33203125" style="446" customWidth="1"/>
    <col min="16" max="16384" width="8.6640625" style="446"/>
  </cols>
  <sheetData>
    <row r="1" spans="1:15">
      <c r="A1" s="1372">
        <v>82</v>
      </c>
      <c r="B1" s="1370"/>
      <c r="C1" s="1370"/>
      <c r="D1" s="927"/>
      <c r="E1" s="927"/>
      <c r="F1" s="1371"/>
      <c r="G1" s="1371"/>
      <c r="H1" s="2375" t="s">
        <v>3253</v>
      </c>
      <c r="I1" s="1372" t="s">
        <v>3253</v>
      </c>
      <c r="J1" s="927"/>
      <c r="K1" s="927"/>
      <c r="L1" s="927"/>
      <c r="M1" s="927"/>
      <c r="N1" s="927"/>
      <c r="O1" s="1373">
        <v>83</v>
      </c>
    </row>
    <row r="2" spans="1:15">
      <c r="A2" s="1374" t="s">
        <v>2818</v>
      </c>
      <c r="B2" s="507"/>
      <c r="C2" s="507"/>
      <c r="D2" s="507"/>
      <c r="E2" s="507"/>
      <c r="F2" s="507"/>
      <c r="G2" s="507"/>
      <c r="H2" s="1375"/>
      <c r="I2" s="1374" t="s">
        <v>1016</v>
      </c>
      <c r="J2" s="1376"/>
      <c r="K2" s="1376"/>
      <c r="L2" s="1376"/>
      <c r="M2" s="1376"/>
      <c r="N2" s="1376"/>
      <c r="O2" s="1377"/>
    </row>
    <row r="3" spans="1:15">
      <c r="A3" s="1378" t="s">
        <v>351</v>
      </c>
      <c r="B3" s="448"/>
      <c r="C3" s="448"/>
      <c r="D3" s="448"/>
      <c r="E3" s="448"/>
      <c r="F3" s="448"/>
      <c r="G3" s="448"/>
      <c r="H3" s="449"/>
      <c r="I3" s="1378" t="s">
        <v>351</v>
      </c>
      <c r="J3" s="448"/>
      <c r="K3" s="448"/>
      <c r="L3" s="448"/>
      <c r="M3" s="448"/>
      <c r="N3" s="448"/>
      <c r="O3" s="449"/>
    </row>
    <row r="4" spans="1:15">
      <c r="A4" s="1379"/>
      <c r="B4" s="455"/>
      <c r="C4" s="455"/>
      <c r="D4" s="455"/>
      <c r="E4" s="455"/>
      <c r="F4" s="455"/>
      <c r="G4" s="455"/>
      <c r="H4" s="1380"/>
      <c r="I4" s="1379"/>
      <c r="J4" s="455"/>
      <c r="K4" s="455"/>
      <c r="L4" s="455"/>
      <c r="M4" s="455"/>
      <c r="N4" s="455"/>
      <c r="O4" s="1380"/>
    </row>
    <row r="5" spans="1:15">
      <c r="A5" s="1381"/>
      <c r="B5" s="1382"/>
      <c r="C5" s="1383"/>
      <c r="D5" s="1384"/>
      <c r="E5" s="1271"/>
      <c r="F5" s="1271" t="s">
        <v>1017</v>
      </c>
      <c r="G5" s="1271" t="s">
        <v>1017</v>
      </c>
      <c r="H5" s="1385"/>
      <c r="I5" s="457"/>
      <c r="J5" s="1382"/>
      <c r="K5" s="1268"/>
      <c r="L5" s="1268"/>
      <c r="M5" s="1268"/>
      <c r="N5" s="1268"/>
      <c r="O5" s="1175"/>
    </row>
    <row r="6" spans="1:15">
      <c r="A6" s="1386"/>
      <c r="B6" s="928"/>
      <c r="C6" s="540"/>
      <c r="D6" s="1268"/>
      <c r="E6" s="1270" t="s">
        <v>977</v>
      </c>
      <c r="F6" s="1270" t="s">
        <v>1018</v>
      </c>
      <c r="G6" s="1270" t="s">
        <v>1019</v>
      </c>
      <c r="H6" s="544"/>
      <c r="I6" s="462"/>
      <c r="J6" s="928"/>
      <c r="K6" s="1268"/>
      <c r="L6" s="1268"/>
      <c r="M6" s="1268"/>
      <c r="N6" s="1268"/>
      <c r="O6" s="1175"/>
    </row>
    <row r="7" spans="1:15">
      <c r="A7" s="1387" t="s">
        <v>328</v>
      </c>
      <c r="B7" s="1388" t="s">
        <v>352</v>
      </c>
      <c r="C7" s="1389"/>
      <c r="D7" s="1268"/>
      <c r="E7" s="1270" t="s">
        <v>1020</v>
      </c>
      <c r="F7" s="1270" t="s">
        <v>1021</v>
      </c>
      <c r="G7" s="1270" t="s">
        <v>1022</v>
      </c>
      <c r="H7" s="1390" t="s">
        <v>328</v>
      </c>
      <c r="I7" s="1387" t="s">
        <v>328</v>
      </c>
      <c r="J7" s="1388" t="s">
        <v>352</v>
      </c>
      <c r="K7" s="463" t="s">
        <v>1023</v>
      </c>
      <c r="L7" s="463" t="s">
        <v>1024</v>
      </c>
      <c r="M7" s="463" t="s">
        <v>1025</v>
      </c>
      <c r="N7" s="463" t="s">
        <v>977</v>
      </c>
      <c r="O7" s="1390" t="s">
        <v>328</v>
      </c>
    </row>
    <row r="8" spans="1:15">
      <c r="A8" s="1387" t="s">
        <v>333</v>
      </c>
      <c r="B8" s="1388" t="s">
        <v>333</v>
      </c>
      <c r="C8" s="1391"/>
      <c r="D8" s="463" t="s">
        <v>353</v>
      </c>
      <c r="E8" s="1388" t="s">
        <v>356</v>
      </c>
      <c r="F8" s="1270" t="s">
        <v>1026</v>
      </c>
      <c r="G8" s="1270" t="s">
        <v>1027</v>
      </c>
      <c r="H8" s="1390" t="s">
        <v>333</v>
      </c>
      <c r="I8" s="1387" t="s">
        <v>333</v>
      </c>
      <c r="J8" s="1388" t="s">
        <v>333</v>
      </c>
      <c r="K8" s="463" t="s">
        <v>1028</v>
      </c>
      <c r="L8" s="463" t="s">
        <v>1028</v>
      </c>
      <c r="M8" s="463" t="s">
        <v>1028</v>
      </c>
      <c r="N8" s="463" t="s">
        <v>1029</v>
      </c>
      <c r="O8" s="1390" t="s">
        <v>333</v>
      </c>
    </row>
    <row r="9" spans="1:15" ht="12" thickBot="1">
      <c r="A9" s="1392"/>
      <c r="B9" s="657"/>
      <c r="C9" s="524"/>
      <c r="D9" s="1393" t="s">
        <v>338</v>
      </c>
      <c r="E9" s="931" t="s">
        <v>339</v>
      </c>
      <c r="F9" s="1394" t="s">
        <v>340</v>
      </c>
      <c r="G9" s="1394" t="s">
        <v>341</v>
      </c>
      <c r="H9" s="1395"/>
      <c r="I9" s="1392"/>
      <c r="J9" s="657"/>
      <c r="K9" s="469" t="s">
        <v>342</v>
      </c>
      <c r="L9" s="469" t="s">
        <v>343</v>
      </c>
      <c r="M9" s="469" t="s">
        <v>201</v>
      </c>
      <c r="N9" s="469" t="s">
        <v>202</v>
      </c>
      <c r="O9" s="473"/>
    </row>
    <row r="10" spans="1:15">
      <c r="A10" s="468">
        <v>1</v>
      </c>
      <c r="B10" s="657"/>
      <c r="C10" s="1396" t="s">
        <v>1030</v>
      </c>
      <c r="D10" s="1397" t="s">
        <v>1031</v>
      </c>
      <c r="E10" s="1398">
        <v>35</v>
      </c>
      <c r="F10" s="1399"/>
      <c r="G10" s="1400"/>
      <c r="H10" s="1401">
        <v>1</v>
      </c>
      <c r="I10" s="468">
        <v>1</v>
      </c>
      <c r="J10" s="657"/>
      <c r="K10" s="1398"/>
      <c r="L10" s="1399"/>
      <c r="M10" s="1399"/>
      <c r="N10" s="1400">
        <f>+E10+M10</f>
        <v>35</v>
      </c>
      <c r="O10" s="1401">
        <v>1</v>
      </c>
    </row>
    <row r="11" spans="1:15">
      <c r="A11" s="468">
        <v>2</v>
      </c>
      <c r="B11" s="657"/>
      <c r="C11" s="1396">
        <v>-3</v>
      </c>
      <c r="D11" s="1397" t="s">
        <v>1032</v>
      </c>
      <c r="E11" s="1402"/>
      <c r="F11" s="1403"/>
      <c r="G11" s="1404"/>
      <c r="H11" s="1401">
        <v>2</v>
      </c>
      <c r="I11" s="468">
        <v>2</v>
      </c>
      <c r="J11" s="657"/>
      <c r="K11" s="1402"/>
      <c r="L11" s="1403"/>
      <c r="M11" s="1403"/>
      <c r="N11" s="1404"/>
      <c r="O11" s="1401">
        <v>2</v>
      </c>
    </row>
    <row r="12" spans="1:15">
      <c r="A12" s="468">
        <v>3</v>
      </c>
      <c r="B12" s="657"/>
      <c r="C12" s="1396">
        <f t="shared" ref="C12:C17" si="0">C11-1</f>
        <v>-4</v>
      </c>
      <c r="D12" s="1397" t="s">
        <v>1033</v>
      </c>
      <c r="E12" s="1402"/>
      <c r="F12" s="1403"/>
      <c r="G12" s="1404"/>
      <c r="H12" s="1401">
        <v>3</v>
      </c>
      <c r="I12" s="468">
        <v>3</v>
      </c>
      <c r="J12" s="657"/>
      <c r="K12" s="1402"/>
      <c r="L12" s="1403"/>
      <c r="M12" s="1403"/>
      <c r="N12" s="1404"/>
      <c r="O12" s="1401">
        <v>3</v>
      </c>
    </row>
    <row r="13" spans="1:15">
      <c r="A13" s="468">
        <v>4</v>
      </c>
      <c r="B13" s="657"/>
      <c r="C13" s="1396">
        <f t="shared" si="0"/>
        <v>-5</v>
      </c>
      <c r="D13" s="1397" t="s">
        <v>1034</v>
      </c>
      <c r="E13" s="1402"/>
      <c r="F13" s="1403"/>
      <c r="G13" s="1404"/>
      <c r="H13" s="1401">
        <v>4</v>
      </c>
      <c r="I13" s="468">
        <v>4</v>
      </c>
      <c r="J13" s="657"/>
      <c r="K13" s="1402"/>
      <c r="L13" s="1403"/>
      <c r="M13" s="1403"/>
      <c r="N13" s="1404"/>
      <c r="O13" s="1401">
        <v>4</v>
      </c>
    </row>
    <row r="14" spans="1:15">
      <c r="A14" s="468">
        <v>5</v>
      </c>
      <c r="B14" s="657"/>
      <c r="C14" s="1396">
        <f t="shared" si="0"/>
        <v>-6</v>
      </c>
      <c r="D14" s="1397" t="s">
        <v>1035</v>
      </c>
      <c r="E14" s="1402"/>
      <c r="F14" s="1403"/>
      <c r="G14" s="1404"/>
      <c r="H14" s="1401">
        <v>5</v>
      </c>
      <c r="I14" s="468">
        <v>5</v>
      </c>
      <c r="J14" s="657"/>
      <c r="K14" s="1402"/>
      <c r="L14" s="1403"/>
      <c r="M14" s="1403"/>
      <c r="N14" s="1404"/>
      <c r="O14" s="1401">
        <v>5</v>
      </c>
    </row>
    <row r="15" spans="1:15">
      <c r="A15" s="468">
        <v>6</v>
      </c>
      <c r="B15" s="657"/>
      <c r="C15" s="1396">
        <f t="shared" si="0"/>
        <v>-7</v>
      </c>
      <c r="D15" s="1397" t="s">
        <v>1036</v>
      </c>
      <c r="E15" s="1402"/>
      <c r="F15" s="1403"/>
      <c r="G15" s="1404"/>
      <c r="H15" s="1401">
        <v>6</v>
      </c>
      <c r="I15" s="468">
        <v>6</v>
      </c>
      <c r="J15" s="657"/>
      <c r="K15" s="1402"/>
      <c r="L15" s="1403"/>
      <c r="M15" s="1403"/>
      <c r="N15" s="1404"/>
      <c r="O15" s="1401">
        <v>6</v>
      </c>
    </row>
    <row r="16" spans="1:15">
      <c r="A16" s="468">
        <v>7</v>
      </c>
      <c r="B16" s="657"/>
      <c r="C16" s="1396">
        <f t="shared" si="0"/>
        <v>-8</v>
      </c>
      <c r="D16" s="1397" t="s">
        <v>1037</v>
      </c>
      <c r="E16" s="1402">
        <v>76</v>
      </c>
      <c r="F16" s="1403"/>
      <c r="G16" s="1404"/>
      <c r="H16" s="1401">
        <v>7</v>
      </c>
      <c r="I16" s="468">
        <v>7</v>
      </c>
      <c r="J16" s="657"/>
      <c r="K16" s="1402"/>
      <c r="L16" s="1403"/>
      <c r="M16" s="1403"/>
      <c r="N16" s="1404">
        <f>+E16+M16</f>
        <v>76</v>
      </c>
      <c r="O16" s="1401">
        <v>7</v>
      </c>
    </row>
    <row r="17" spans="1:15">
      <c r="A17" s="468">
        <v>8</v>
      </c>
      <c r="B17" s="657"/>
      <c r="C17" s="1396">
        <f t="shared" si="0"/>
        <v>-9</v>
      </c>
      <c r="D17" s="1397" t="s">
        <v>1038</v>
      </c>
      <c r="E17" s="1402">
        <v>49938</v>
      </c>
      <c r="F17" s="1403"/>
      <c r="G17" s="1404"/>
      <c r="H17" s="1401">
        <v>8</v>
      </c>
      <c r="I17" s="468">
        <v>8</v>
      </c>
      <c r="J17" s="657"/>
      <c r="K17" s="1402">
        <v>503</v>
      </c>
      <c r="L17" s="1403"/>
      <c r="M17" s="1403">
        <f>+K17-L17</f>
        <v>503</v>
      </c>
      <c r="N17" s="1404">
        <f>+E17+M17</f>
        <v>50441</v>
      </c>
      <c r="O17" s="1401">
        <v>8</v>
      </c>
    </row>
    <row r="18" spans="1:15">
      <c r="A18" s="468">
        <v>9</v>
      </c>
      <c r="B18" s="657"/>
      <c r="C18" s="1396">
        <v>-11</v>
      </c>
      <c r="D18" s="1397" t="s">
        <v>1039</v>
      </c>
      <c r="E18" s="1402"/>
      <c r="F18" s="1403"/>
      <c r="G18" s="1404"/>
      <c r="H18" s="1401">
        <v>9</v>
      </c>
      <c r="I18" s="468">
        <v>9</v>
      </c>
      <c r="J18" s="657"/>
      <c r="K18" s="1402"/>
      <c r="L18" s="1403"/>
      <c r="M18" s="1403"/>
      <c r="N18" s="1404"/>
      <c r="O18" s="1401">
        <v>9</v>
      </c>
    </row>
    <row r="19" spans="1:15">
      <c r="A19" s="468">
        <v>10</v>
      </c>
      <c r="B19" s="657"/>
      <c r="C19" s="1396">
        <v>-13</v>
      </c>
      <c r="D19" s="1397" t="s">
        <v>1040</v>
      </c>
      <c r="E19" s="1402"/>
      <c r="F19" s="1403"/>
      <c r="G19" s="1404"/>
      <c r="H19" s="1401">
        <v>10</v>
      </c>
      <c r="I19" s="468">
        <v>10</v>
      </c>
      <c r="J19" s="657"/>
      <c r="K19" s="1402"/>
      <c r="L19" s="1403"/>
      <c r="M19" s="1403"/>
      <c r="N19" s="1404"/>
      <c r="O19" s="1401">
        <v>10</v>
      </c>
    </row>
    <row r="20" spans="1:15">
      <c r="A20" s="468">
        <v>11</v>
      </c>
      <c r="B20" s="657"/>
      <c r="C20" s="1396">
        <v>-16</v>
      </c>
      <c r="D20" s="1397" t="s">
        <v>1041</v>
      </c>
      <c r="E20" s="1402">
        <v>2811</v>
      </c>
      <c r="F20" s="1403"/>
      <c r="G20" s="1404"/>
      <c r="H20" s="1401">
        <v>11</v>
      </c>
      <c r="I20" s="468">
        <v>11</v>
      </c>
      <c r="J20" s="657"/>
      <c r="K20" s="1402"/>
      <c r="L20" s="1403"/>
      <c r="M20" s="1403"/>
      <c r="N20" s="1404">
        <f>+E20+M20</f>
        <v>2811</v>
      </c>
      <c r="O20" s="1401">
        <v>11</v>
      </c>
    </row>
    <row r="21" spans="1:15">
      <c r="A21" s="468">
        <v>12</v>
      </c>
      <c r="B21" s="657"/>
      <c r="C21" s="1396">
        <f>C20-1</f>
        <v>-17</v>
      </c>
      <c r="D21" s="1397" t="s">
        <v>1042</v>
      </c>
      <c r="E21" s="1402"/>
      <c r="F21" s="1403"/>
      <c r="G21" s="1404"/>
      <c r="H21" s="1401">
        <v>12</v>
      </c>
      <c r="I21" s="468">
        <v>12</v>
      </c>
      <c r="J21" s="657"/>
      <c r="K21" s="1402"/>
      <c r="L21" s="1403"/>
      <c r="M21" s="1403"/>
      <c r="N21" s="1404"/>
      <c r="O21" s="1401">
        <v>12</v>
      </c>
    </row>
    <row r="22" spans="1:15">
      <c r="A22" s="468">
        <v>13</v>
      </c>
      <c r="B22" s="657"/>
      <c r="C22" s="1396">
        <f>C21-1</f>
        <v>-18</v>
      </c>
      <c r="D22" s="1397" t="s">
        <v>1043</v>
      </c>
      <c r="E22" s="1402"/>
      <c r="F22" s="1403"/>
      <c r="G22" s="1404"/>
      <c r="H22" s="1401">
        <v>13</v>
      </c>
      <c r="I22" s="468">
        <v>13</v>
      </c>
      <c r="J22" s="657"/>
      <c r="K22" s="1402"/>
      <c r="L22" s="1403"/>
      <c r="M22" s="1403"/>
      <c r="N22" s="1404"/>
      <c r="O22" s="1401">
        <v>13</v>
      </c>
    </row>
    <row r="23" spans="1:15">
      <c r="A23" s="468">
        <v>14</v>
      </c>
      <c r="B23" s="657"/>
      <c r="C23" s="1396">
        <f>C22-1</f>
        <v>-19</v>
      </c>
      <c r="D23" s="1397" t="s">
        <v>1044</v>
      </c>
      <c r="E23" s="1402"/>
      <c r="F23" s="1403"/>
      <c r="G23" s="1404"/>
      <c r="H23" s="1401">
        <v>14</v>
      </c>
      <c r="I23" s="468">
        <v>14</v>
      </c>
      <c r="J23" s="657"/>
      <c r="K23" s="1402"/>
      <c r="L23" s="1403"/>
      <c r="M23" s="1403"/>
      <c r="N23" s="1404"/>
      <c r="O23" s="1401">
        <v>14</v>
      </c>
    </row>
    <row r="24" spans="1:15">
      <c r="A24" s="468">
        <v>15</v>
      </c>
      <c r="B24" s="657"/>
      <c r="C24" s="1396">
        <f>C23-1</f>
        <v>-20</v>
      </c>
      <c r="D24" s="1397" t="s">
        <v>1045</v>
      </c>
      <c r="E24" s="1402"/>
      <c r="F24" s="1403"/>
      <c r="G24" s="1404"/>
      <c r="H24" s="1401">
        <v>15</v>
      </c>
      <c r="I24" s="468">
        <v>15</v>
      </c>
      <c r="J24" s="657"/>
      <c r="K24" s="1402"/>
      <c r="L24" s="1403"/>
      <c r="M24" s="1403"/>
      <c r="N24" s="1404"/>
      <c r="O24" s="1401">
        <v>15</v>
      </c>
    </row>
    <row r="25" spans="1:15">
      <c r="A25" s="468">
        <v>16</v>
      </c>
      <c r="B25" s="657"/>
      <c r="C25" s="1396">
        <v>-22</v>
      </c>
      <c r="D25" s="1397" t="s">
        <v>1046</v>
      </c>
      <c r="E25" s="1402"/>
      <c r="F25" s="1403"/>
      <c r="G25" s="1404"/>
      <c r="H25" s="1401">
        <v>16</v>
      </c>
      <c r="I25" s="468">
        <v>16</v>
      </c>
      <c r="J25" s="657"/>
      <c r="K25" s="1402"/>
      <c r="L25" s="1403"/>
      <c r="M25" s="1403"/>
      <c r="N25" s="1404"/>
      <c r="O25" s="1401">
        <v>16</v>
      </c>
    </row>
    <row r="26" spans="1:15">
      <c r="A26" s="468">
        <v>17</v>
      </c>
      <c r="B26" s="657"/>
      <c r="C26" s="1396">
        <f>C25-1</f>
        <v>-23</v>
      </c>
      <c r="D26" s="1397" t="s">
        <v>1047</v>
      </c>
      <c r="E26" s="1402"/>
      <c r="F26" s="1403"/>
      <c r="G26" s="1404"/>
      <c r="H26" s="1401">
        <v>17</v>
      </c>
      <c r="I26" s="468">
        <v>17</v>
      </c>
      <c r="J26" s="657"/>
      <c r="K26" s="1402"/>
      <c r="L26" s="1403"/>
      <c r="M26" s="1403"/>
      <c r="N26" s="1404"/>
      <c r="O26" s="1401">
        <v>17</v>
      </c>
    </row>
    <row r="27" spans="1:15">
      <c r="A27" s="468">
        <v>18</v>
      </c>
      <c r="B27" s="657"/>
      <c r="C27" s="1396">
        <f>C26-1</f>
        <v>-24</v>
      </c>
      <c r="D27" s="1397" t="s">
        <v>1048</v>
      </c>
      <c r="E27" s="1402"/>
      <c r="F27" s="1403"/>
      <c r="G27" s="1404"/>
      <c r="H27" s="1401">
        <v>18</v>
      </c>
      <c r="I27" s="468">
        <v>18</v>
      </c>
      <c r="J27" s="657"/>
      <c r="K27" s="1402"/>
      <c r="L27" s="1403"/>
      <c r="M27" s="1403"/>
      <c r="N27" s="1404"/>
      <c r="O27" s="1401">
        <v>18</v>
      </c>
    </row>
    <row r="28" spans="1:15">
      <c r="A28" s="468">
        <v>19</v>
      </c>
      <c r="B28" s="657"/>
      <c r="C28" s="1396">
        <f>C27-1</f>
        <v>-25</v>
      </c>
      <c r="D28" s="1397" t="s">
        <v>1049</v>
      </c>
      <c r="E28" s="1402"/>
      <c r="F28" s="1403"/>
      <c r="G28" s="1404"/>
      <c r="H28" s="1401">
        <v>19</v>
      </c>
      <c r="I28" s="468">
        <v>19</v>
      </c>
      <c r="J28" s="657"/>
      <c r="K28" s="1402"/>
      <c r="L28" s="1403"/>
      <c r="M28" s="1403"/>
      <c r="N28" s="1404"/>
      <c r="O28" s="1401">
        <v>19</v>
      </c>
    </row>
    <row r="29" spans="1:15">
      <c r="A29" s="468">
        <v>20</v>
      </c>
      <c r="B29" s="657"/>
      <c r="C29" s="1396">
        <f>C28-1</f>
        <v>-26</v>
      </c>
      <c r="D29" s="1397" t="s">
        <v>1050</v>
      </c>
      <c r="E29" s="1402">
        <v>117526</v>
      </c>
      <c r="F29" s="1403"/>
      <c r="G29" s="1404"/>
      <c r="H29" s="1401">
        <v>20</v>
      </c>
      <c r="I29" s="468">
        <v>20</v>
      </c>
      <c r="J29" s="657"/>
      <c r="K29" s="1402">
        <v>1982</v>
      </c>
      <c r="L29" s="1403">
        <v>2273</v>
      </c>
      <c r="M29" s="1403">
        <f>+K29-L29</f>
        <v>-291</v>
      </c>
      <c r="N29" s="1404">
        <f>+E29+M29</f>
        <v>117235</v>
      </c>
      <c r="O29" s="1401">
        <v>20</v>
      </c>
    </row>
    <row r="30" spans="1:15">
      <c r="A30" s="468">
        <v>21</v>
      </c>
      <c r="B30" s="657"/>
      <c r="C30" s="1396">
        <f>C29-1</f>
        <v>-27</v>
      </c>
      <c r="D30" s="1397" t="s">
        <v>1051</v>
      </c>
      <c r="E30" s="1402">
        <v>1445521</v>
      </c>
      <c r="F30" s="1403"/>
      <c r="G30" s="1404"/>
      <c r="H30" s="1401">
        <v>21</v>
      </c>
      <c r="I30" s="468">
        <v>21</v>
      </c>
      <c r="J30" s="657"/>
      <c r="K30" s="1402">
        <v>75314</v>
      </c>
      <c r="L30" s="1403">
        <v>7684</v>
      </c>
      <c r="M30" s="1403">
        <f>+K30-L30</f>
        <v>67630</v>
      </c>
      <c r="N30" s="1404">
        <f>+E30+M30</f>
        <v>1513151</v>
      </c>
      <c r="O30" s="1401">
        <v>21</v>
      </c>
    </row>
    <row r="31" spans="1:15">
      <c r="A31" s="468">
        <v>22</v>
      </c>
      <c r="B31" s="657"/>
      <c r="C31" s="1396">
        <v>-29</v>
      </c>
      <c r="D31" s="1397" t="s">
        <v>1052</v>
      </c>
      <c r="E31" s="1402"/>
      <c r="F31" s="1403"/>
      <c r="G31" s="1404"/>
      <c r="H31" s="1401">
        <v>22</v>
      </c>
      <c r="I31" s="468">
        <v>22</v>
      </c>
      <c r="J31" s="657"/>
      <c r="K31" s="1402"/>
      <c r="L31" s="1403"/>
      <c r="M31" s="1403"/>
      <c r="N31" s="1404"/>
      <c r="O31" s="1401">
        <v>22</v>
      </c>
    </row>
    <row r="32" spans="1:15">
      <c r="A32" s="468">
        <v>23</v>
      </c>
      <c r="B32" s="657"/>
      <c r="C32" s="1396">
        <v>-31</v>
      </c>
      <c r="D32" s="1397" t="s">
        <v>1053</v>
      </c>
      <c r="E32" s="1402"/>
      <c r="F32" s="1403"/>
      <c r="G32" s="1404"/>
      <c r="H32" s="1401">
        <v>23</v>
      </c>
      <c r="I32" s="468">
        <v>23</v>
      </c>
      <c r="J32" s="657"/>
      <c r="K32" s="1402"/>
      <c r="L32" s="1403"/>
      <c r="M32" s="1403"/>
      <c r="N32" s="1404"/>
      <c r="O32" s="1401">
        <v>23</v>
      </c>
    </row>
    <row r="33" spans="1:15">
      <c r="A33" s="468">
        <v>24</v>
      </c>
      <c r="B33" s="657"/>
      <c r="C33" s="1396">
        <v>-35</v>
      </c>
      <c r="D33" s="1397" t="s">
        <v>1054</v>
      </c>
      <c r="E33" s="1402"/>
      <c r="F33" s="1403"/>
      <c r="G33" s="1404"/>
      <c r="H33" s="1401">
        <v>24</v>
      </c>
      <c r="I33" s="468">
        <v>24</v>
      </c>
      <c r="J33" s="657"/>
      <c r="K33" s="1402"/>
      <c r="L33" s="1403"/>
      <c r="M33" s="1403"/>
      <c r="N33" s="1404"/>
      <c r="O33" s="1401">
        <v>24</v>
      </c>
    </row>
    <row r="34" spans="1:15">
      <c r="A34" s="468">
        <v>25</v>
      </c>
      <c r="B34" s="657"/>
      <c r="C34" s="1396">
        <v>-37</v>
      </c>
      <c r="D34" s="1397" t="s">
        <v>1055</v>
      </c>
      <c r="E34" s="1402"/>
      <c r="F34" s="1403"/>
      <c r="G34" s="1404"/>
      <c r="H34" s="1401">
        <v>25</v>
      </c>
      <c r="I34" s="468">
        <v>25</v>
      </c>
      <c r="J34" s="657"/>
      <c r="K34" s="1402"/>
      <c r="L34" s="1403"/>
      <c r="M34" s="1403"/>
      <c r="N34" s="1404"/>
      <c r="O34" s="1401">
        <v>25</v>
      </c>
    </row>
    <row r="35" spans="1:15">
      <c r="A35" s="468">
        <v>26</v>
      </c>
      <c r="B35" s="657"/>
      <c r="C35" s="1396">
        <v>-39</v>
      </c>
      <c r="D35" s="1397" t="s">
        <v>1056</v>
      </c>
      <c r="E35" s="1402"/>
      <c r="F35" s="1403"/>
      <c r="G35" s="1404"/>
      <c r="H35" s="1401">
        <v>26</v>
      </c>
      <c r="I35" s="468">
        <v>26</v>
      </c>
      <c r="J35" s="657"/>
      <c r="K35" s="1402"/>
      <c r="L35" s="1403"/>
      <c r="M35" s="1403"/>
      <c r="N35" s="1404"/>
      <c r="O35" s="1401">
        <v>26</v>
      </c>
    </row>
    <row r="36" spans="1:15">
      <c r="A36" s="468">
        <v>27</v>
      </c>
      <c r="B36" s="657"/>
      <c r="C36" s="1396" t="s">
        <v>1057</v>
      </c>
      <c r="D36" s="1397" t="s">
        <v>1058</v>
      </c>
      <c r="E36" s="1402"/>
      <c r="F36" s="1403"/>
      <c r="G36" s="1404"/>
      <c r="H36" s="1401">
        <v>27</v>
      </c>
      <c r="I36" s="468">
        <v>27</v>
      </c>
      <c r="J36" s="657"/>
      <c r="K36" s="1402"/>
      <c r="L36" s="1403"/>
      <c r="M36" s="1403"/>
      <c r="N36" s="1404"/>
      <c r="O36" s="1401">
        <v>27</v>
      </c>
    </row>
    <row r="37" spans="1:15">
      <c r="A37" s="468">
        <v>28</v>
      </c>
      <c r="B37" s="657"/>
      <c r="C37" s="1396">
        <v>-45</v>
      </c>
      <c r="D37" s="1397" t="s">
        <v>1059</v>
      </c>
      <c r="E37" s="1402"/>
      <c r="F37" s="1403"/>
      <c r="G37" s="1404"/>
      <c r="H37" s="1401">
        <v>28</v>
      </c>
      <c r="I37" s="468">
        <v>28</v>
      </c>
      <c r="J37" s="657"/>
      <c r="K37" s="1402"/>
      <c r="L37" s="1403"/>
      <c r="M37" s="1403"/>
      <c r="N37" s="1404"/>
      <c r="O37" s="1401">
        <v>28</v>
      </c>
    </row>
    <row r="38" spans="1:15">
      <c r="A38" s="468">
        <v>29</v>
      </c>
      <c r="B38" s="657"/>
      <c r="C38" s="1396"/>
      <c r="D38" s="1397" t="s">
        <v>1060</v>
      </c>
      <c r="E38" s="1402"/>
      <c r="F38" s="1403"/>
      <c r="G38" s="1404"/>
      <c r="H38" s="1401">
        <v>29</v>
      </c>
      <c r="I38" s="468">
        <v>29</v>
      </c>
      <c r="J38" s="657"/>
      <c r="K38" s="1402"/>
      <c r="L38" s="1403"/>
      <c r="M38" s="1403"/>
      <c r="N38" s="1404"/>
      <c r="O38" s="1401">
        <v>29</v>
      </c>
    </row>
    <row r="39" spans="1:15">
      <c r="A39" s="468">
        <v>30</v>
      </c>
      <c r="B39" s="657"/>
      <c r="C39" s="520"/>
      <c r="D39" s="1397" t="s">
        <v>1061</v>
      </c>
      <c r="E39" s="1402">
        <f>SUM(E10:E38)</f>
        <v>1615907</v>
      </c>
      <c r="F39" s="1403"/>
      <c r="G39" s="1404"/>
      <c r="H39" s="1401">
        <v>30</v>
      </c>
      <c r="I39" s="468">
        <v>30</v>
      </c>
      <c r="J39" s="657"/>
      <c r="K39" s="1402">
        <f t="shared" ref="K39:N39" si="1">SUM(K10:K38)</f>
        <v>77799</v>
      </c>
      <c r="L39" s="1403">
        <f t="shared" si="1"/>
        <v>9957</v>
      </c>
      <c r="M39" s="1403">
        <f t="shared" si="1"/>
        <v>67842</v>
      </c>
      <c r="N39" s="1404">
        <f t="shared" si="1"/>
        <v>1683749</v>
      </c>
      <c r="O39" s="1401">
        <v>30</v>
      </c>
    </row>
    <row r="40" spans="1:15">
      <c r="A40" s="468">
        <v>31</v>
      </c>
      <c r="B40" s="657"/>
      <c r="C40" s="1396">
        <v>-52</v>
      </c>
      <c r="D40" s="1397" t="s">
        <v>1062</v>
      </c>
      <c r="E40" s="1402">
        <v>406384</v>
      </c>
      <c r="F40" s="1403"/>
      <c r="G40" s="1404"/>
      <c r="H40" s="1401">
        <v>31</v>
      </c>
      <c r="I40" s="468">
        <v>31</v>
      </c>
      <c r="J40" s="657"/>
      <c r="K40" s="1402"/>
      <c r="L40" s="1403"/>
      <c r="M40" s="1403"/>
      <c r="N40" s="1404">
        <f>+E40+M40</f>
        <v>406384</v>
      </c>
      <c r="O40" s="1401">
        <v>31</v>
      </c>
    </row>
    <row r="41" spans="1:15">
      <c r="A41" s="468">
        <v>32</v>
      </c>
      <c r="B41" s="657"/>
      <c r="C41" s="1396">
        <f t="shared" ref="C41:C47" si="2">C40-1</f>
        <v>-53</v>
      </c>
      <c r="D41" s="1397" t="s">
        <v>1063</v>
      </c>
      <c r="E41" s="1402"/>
      <c r="F41" s="1403"/>
      <c r="G41" s="1404"/>
      <c r="H41" s="1401">
        <v>32</v>
      </c>
      <c r="I41" s="468">
        <v>32</v>
      </c>
      <c r="J41" s="657"/>
      <c r="K41" s="1402"/>
      <c r="L41" s="1403"/>
      <c r="M41" s="1403"/>
      <c r="N41" s="1404"/>
      <c r="O41" s="1401">
        <v>32</v>
      </c>
    </row>
    <row r="42" spans="1:15">
      <c r="A42" s="468">
        <v>33</v>
      </c>
      <c r="B42" s="657"/>
      <c r="C42" s="1396">
        <f t="shared" si="2"/>
        <v>-54</v>
      </c>
      <c r="D42" s="1397" t="s">
        <v>1064</v>
      </c>
      <c r="E42" s="1402"/>
      <c r="F42" s="1403"/>
      <c r="G42" s="1404"/>
      <c r="H42" s="1401">
        <v>33</v>
      </c>
      <c r="I42" s="468">
        <v>33</v>
      </c>
      <c r="J42" s="657"/>
      <c r="K42" s="1402"/>
      <c r="L42" s="1403"/>
      <c r="M42" s="1403"/>
      <c r="N42" s="1404"/>
      <c r="O42" s="1401">
        <v>33</v>
      </c>
    </row>
    <row r="43" spans="1:15">
      <c r="A43" s="468">
        <v>34</v>
      </c>
      <c r="B43" s="657"/>
      <c r="C43" s="1396">
        <f t="shared" si="2"/>
        <v>-55</v>
      </c>
      <c r="D43" s="1397" t="s">
        <v>1065</v>
      </c>
      <c r="E43" s="1402"/>
      <c r="F43" s="1403"/>
      <c r="G43" s="1404"/>
      <c r="H43" s="1401">
        <v>34</v>
      </c>
      <c r="I43" s="468">
        <v>34</v>
      </c>
      <c r="J43" s="657"/>
      <c r="K43" s="1402"/>
      <c r="L43" s="1403"/>
      <c r="M43" s="1403"/>
      <c r="N43" s="1404"/>
      <c r="O43" s="1401">
        <v>34</v>
      </c>
    </row>
    <row r="44" spans="1:15">
      <c r="A44" s="468">
        <v>35</v>
      </c>
      <c r="B44" s="657"/>
      <c r="C44" s="1396">
        <f t="shared" si="2"/>
        <v>-56</v>
      </c>
      <c r="D44" s="1397" t="s">
        <v>1066</v>
      </c>
      <c r="E44" s="1402"/>
      <c r="F44" s="1403"/>
      <c r="G44" s="1404"/>
      <c r="H44" s="1401">
        <v>35</v>
      </c>
      <c r="I44" s="468">
        <v>35</v>
      </c>
      <c r="J44" s="657"/>
      <c r="K44" s="1402"/>
      <c r="L44" s="1403"/>
      <c r="M44" s="1403"/>
      <c r="N44" s="1404"/>
      <c r="O44" s="1401">
        <v>35</v>
      </c>
    </row>
    <row r="45" spans="1:15">
      <c r="A45" s="468">
        <v>36</v>
      </c>
      <c r="B45" s="657"/>
      <c r="C45" s="1396">
        <f t="shared" si="2"/>
        <v>-57</v>
      </c>
      <c r="D45" s="1397" t="s">
        <v>1067</v>
      </c>
      <c r="E45" s="1402"/>
      <c r="F45" s="1403"/>
      <c r="G45" s="1404"/>
      <c r="H45" s="1401">
        <v>36</v>
      </c>
      <c r="I45" s="468">
        <v>36</v>
      </c>
      <c r="J45" s="657"/>
      <c r="K45" s="1402"/>
      <c r="L45" s="1403"/>
      <c r="M45" s="1403"/>
      <c r="N45" s="1404"/>
      <c r="O45" s="1401">
        <v>36</v>
      </c>
    </row>
    <row r="46" spans="1:15">
      <c r="A46" s="468">
        <v>37</v>
      </c>
      <c r="B46" s="657"/>
      <c r="C46" s="1396">
        <f t="shared" si="2"/>
        <v>-58</v>
      </c>
      <c r="D46" s="1397" t="s">
        <v>1068</v>
      </c>
      <c r="E46" s="1402">
        <v>2648</v>
      </c>
      <c r="F46" s="1403"/>
      <c r="G46" s="1404"/>
      <c r="H46" s="1401">
        <v>37</v>
      </c>
      <c r="I46" s="468">
        <v>37</v>
      </c>
      <c r="J46" s="657"/>
      <c r="K46" s="1402"/>
      <c r="L46" s="1403">
        <v>370</v>
      </c>
      <c r="M46" s="1403">
        <f>+K46-L46</f>
        <v>-370</v>
      </c>
      <c r="N46" s="1404">
        <f>+E46+M46</f>
        <v>2278</v>
      </c>
      <c r="O46" s="1401">
        <v>37</v>
      </c>
    </row>
    <row r="47" spans="1:15">
      <c r="A47" s="468">
        <v>38</v>
      </c>
      <c r="B47" s="657"/>
      <c r="C47" s="1396">
        <f t="shared" si="2"/>
        <v>-59</v>
      </c>
      <c r="D47" s="1397" t="s">
        <v>1069</v>
      </c>
      <c r="E47" s="1402">
        <v>201240</v>
      </c>
      <c r="F47" s="1403"/>
      <c r="G47" s="1404"/>
      <c r="H47" s="1401">
        <v>38</v>
      </c>
      <c r="I47" s="468">
        <v>38</v>
      </c>
      <c r="J47" s="657"/>
      <c r="K47" s="1402">
        <v>575</v>
      </c>
      <c r="L47" s="1403"/>
      <c r="M47" s="1403">
        <f>+K47-L47</f>
        <v>575</v>
      </c>
      <c r="N47" s="1404">
        <f>+E47+M47</f>
        <v>201815</v>
      </c>
      <c r="O47" s="1401">
        <v>38</v>
      </c>
    </row>
    <row r="48" spans="1:15">
      <c r="A48" s="468">
        <v>39</v>
      </c>
      <c r="B48" s="657"/>
      <c r="C48" s="1396"/>
      <c r="D48" s="1397" t="s">
        <v>1070</v>
      </c>
      <c r="E48" s="1402">
        <f>SUM(E40:E47)</f>
        <v>610272</v>
      </c>
      <c r="F48" s="1403"/>
      <c r="G48" s="1404"/>
      <c r="H48" s="1401">
        <v>39</v>
      </c>
      <c r="I48" s="468">
        <v>39</v>
      </c>
      <c r="J48" s="657"/>
      <c r="K48" s="1402">
        <f t="shared" ref="K48:N48" si="3">SUM(K40:K47)</f>
        <v>575</v>
      </c>
      <c r="L48" s="1403">
        <f t="shared" si="3"/>
        <v>370</v>
      </c>
      <c r="M48" s="1403">
        <f t="shared" si="3"/>
        <v>205</v>
      </c>
      <c r="N48" s="1404">
        <f t="shared" si="3"/>
        <v>610477</v>
      </c>
      <c r="O48" s="1401">
        <v>39</v>
      </c>
    </row>
    <row r="49" spans="1:15">
      <c r="A49" s="468">
        <v>40</v>
      </c>
      <c r="B49" s="657"/>
      <c r="C49" s="1396">
        <v>-76</v>
      </c>
      <c r="D49" s="1397" t="s">
        <v>1071</v>
      </c>
      <c r="E49" s="1402"/>
      <c r="F49" s="1403"/>
      <c r="G49" s="1404"/>
      <c r="H49" s="1401">
        <v>40</v>
      </c>
      <c r="I49" s="468">
        <v>40</v>
      </c>
      <c r="J49" s="657"/>
      <c r="K49" s="1402"/>
      <c r="L49" s="1403"/>
      <c r="M49" s="1403"/>
      <c r="N49" s="1404"/>
      <c r="O49" s="1401">
        <v>40</v>
      </c>
    </row>
    <row r="50" spans="1:15">
      <c r="A50" s="468">
        <v>41</v>
      </c>
      <c r="B50" s="657"/>
      <c r="C50" s="1396">
        <v>-80</v>
      </c>
      <c r="D50" s="1397" t="s">
        <v>1072</v>
      </c>
      <c r="E50" s="1402"/>
      <c r="F50" s="1403"/>
      <c r="G50" s="1404"/>
      <c r="H50" s="1401">
        <v>41</v>
      </c>
      <c r="I50" s="468">
        <v>41</v>
      </c>
      <c r="J50" s="657"/>
      <c r="K50" s="1402"/>
      <c r="L50" s="1403"/>
      <c r="M50" s="1403"/>
      <c r="N50" s="1404"/>
      <c r="O50" s="1401">
        <v>41</v>
      </c>
    </row>
    <row r="51" spans="1:15">
      <c r="A51" s="468">
        <v>42</v>
      </c>
      <c r="B51" s="657"/>
      <c r="C51" s="1396">
        <v>-90</v>
      </c>
      <c r="D51" s="1397" t="s">
        <v>1073</v>
      </c>
      <c r="E51" s="1402">
        <v>76820</v>
      </c>
      <c r="F51" s="1403"/>
      <c r="G51" s="1404"/>
      <c r="H51" s="1401">
        <v>42</v>
      </c>
      <c r="I51" s="468">
        <v>42</v>
      </c>
      <c r="J51" s="657"/>
      <c r="K51" s="1402">
        <v>18516</v>
      </c>
      <c r="L51" s="1403"/>
      <c r="M51" s="1403">
        <f>+K51-L51</f>
        <v>18516</v>
      </c>
      <c r="N51" s="1404">
        <f>+E51+M51</f>
        <v>95336</v>
      </c>
      <c r="O51" s="1401">
        <v>42</v>
      </c>
    </row>
    <row r="52" spans="1:15" ht="12" thickBot="1">
      <c r="A52" s="468">
        <v>43</v>
      </c>
      <c r="B52" s="657"/>
      <c r="C52" s="522"/>
      <c r="D52" s="1397" t="s">
        <v>1074</v>
      </c>
      <c r="E52" s="1405">
        <f>SUM(E39,E48,E49:E51)</f>
        <v>2302999</v>
      </c>
      <c r="F52" s="1406"/>
      <c r="G52" s="1407"/>
      <c r="H52" s="1401">
        <v>43</v>
      </c>
      <c r="I52" s="468">
        <v>43</v>
      </c>
      <c r="J52" s="657"/>
      <c r="K52" s="1405">
        <f t="shared" ref="K52:N52" si="4">SUM(K39,K48,K49:K51)</f>
        <v>96890</v>
      </c>
      <c r="L52" s="1406">
        <f t="shared" si="4"/>
        <v>10327</v>
      </c>
      <c r="M52" s="1406">
        <f t="shared" si="4"/>
        <v>86563</v>
      </c>
      <c r="N52" s="1407">
        <f t="shared" si="4"/>
        <v>2389562</v>
      </c>
      <c r="O52" s="1401">
        <v>43</v>
      </c>
    </row>
    <row r="53" spans="1:15">
      <c r="A53" s="1408"/>
      <c r="B53" s="1409"/>
      <c r="C53" s="1410"/>
      <c r="D53" s="1409"/>
      <c r="E53" s="1409"/>
      <c r="F53" s="1409"/>
      <c r="G53" s="1409"/>
      <c r="H53" s="1411"/>
      <c r="I53" s="1408"/>
      <c r="J53" s="1409"/>
      <c r="K53" s="1409"/>
      <c r="L53" s="1409"/>
      <c r="M53" s="1409"/>
      <c r="N53" s="1409"/>
      <c r="O53" s="461"/>
    </row>
    <row r="54" spans="1:15">
      <c r="A54" s="1412"/>
      <c r="B54" s="465" t="s">
        <v>3213</v>
      </c>
      <c r="C54" s="1413"/>
      <c r="D54" s="465"/>
      <c r="E54" s="465"/>
      <c r="F54" s="465"/>
      <c r="G54" s="465"/>
      <c r="H54" s="1175"/>
      <c r="I54" s="1412"/>
      <c r="J54" s="465"/>
      <c r="K54" s="465"/>
      <c r="L54" s="465"/>
      <c r="M54" s="465"/>
      <c r="N54" s="465"/>
      <c r="O54" s="467"/>
    </row>
    <row r="55" spans="1:15">
      <c r="A55" s="704"/>
      <c r="B55" s="465"/>
      <c r="D55" s="465"/>
      <c r="E55" s="1805" t="s">
        <v>891</v>
      </c>
      <c r="F55" s="1805" t="s">
        <v>3212</v>
      </c>
      <c r="G55" s="465"/>
      <c r="H55" s="1175"/>
      <c r="I55" s="1412"/>
      <c r="J55" s="465"/>
      <c r="K55" s="465"/>
      <c r="L55" s="465"/>
      <c r="M55" s="465"/>
      <c r="N55" s="465"/>
      <c r="O55" s="467"/>
    </row>
    <row r="56" spans="1:15">
      <c r="A56" s="1414"/>
      <c r="D56" s="2551" t="s">
        <v>2909</v>
      </c>
      <c r="E56" s="2638">
        <v>9000</v>
      </c>
      <c r="F56" s="2638">
        <v>128653</v>
      </c>
      <c r="H56" s="1416"/>
      <c r="I56" s="1414"/>
      <c r="O56" s="478"/>
    </row>
    <row r="57" spans="1:15">
      <c r="A57" s="1414"/>
      <c r="D57" s="2551" t="s">
        <v>2911</v>
      </c>
      <c r="E57" s="2638">
        <v>661</v>
      </c>
      <c r="F57" s="2638">
        <v>21534</v>
      </c>
      <c r="H57" s="1416"/>
      <c r="I57" s="1414"/>
      <c r="O57" s="478"/>
    </row>
    <row r="58" spans="1:15">
      <c r="A58" s="1414"/>
      <c r="C58" s="1415"/>
      <c r="H58" s="1416"/>
      <c r="I58" s="1414"/>
      <c r="O58" s="478"/>
    </row>
    <row r="59" spans="1:15" ht="87.75" customHeight="1">
      <c r="A59" s="1379"/>
      <c r="B59" s="455"/>
      <c r="C59" s="1417"/>
      <c r="D59" s="455"/>
      <c r="E59" s="455"/>
      <c r="F59" s="455"/>
      <c r="G59" s="455"/>
      <c r="H59" s="1380"/>
      <c r="I59" s="1379"/>
      <c r="J59" s="455"/>
      <c r="K59" s="455"/>
      <c r="L59" s="455"/>
      <c r="M59" s="455"/>
      <c r="N59" s="455"/>
      <c r="O59" s="1380"/>
    </row>
    <row r="60" spans="1:15">
      <c r="A60" s="1418"/>
      <c r="B60" s="513"/>
      <c r="C60" s="560"/>
      <c r="D60" s="513"/>
      <c r="E60" s="513"/>
      <c r="F60" s="513"/>
      <c r="G60" s="513"/>
      <c r="H60" s="1419" t="s">
        <v>1409</v>
      </c>
      <c r="I60" s="1420" t="s">
        <v>1409</v>
      </c>
      <c r="J60" s="513"/>
      <c r="K60" s="513"/>
      <c r="L60" s="513"/>
      <c r="M60" s="513"/>
      <c r="N60" s="513"/>
      <c r="O60" s="1421"/>
    </row>
  </sheetData>
  <printOptions horizontalCentered="1" verticalCentered="1"/>
  <pageMargins left="0.7" right="0.7" top="0.75" bottom="0.75" header="0.3" footer="0.3"/>
  <pageSetup fitToWidth="2" orientation="portrait" r:id="rId1"/>
  <headerFooter alignWithMargins="0"/>
  <colBreaks count="1" manualBreakCount="1">
    <brk id="8" max="1048575" man="1"/>
  </colBreaks>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80"/>
  <sheetViews>
    <sheetView showGridLines="0" view="pageBreakPreview" zoomScaleNormal="100" zoomScaleSheetLayoutView="100" workbookViewId="0">
      <selection activeCell="IY75" sqref="IY75"/>
    </sheetView>
  </sheetViews>
  <sheetFormatPr defaultColWidth="0" defaultRowHeight="0" customHeight="1" zeroHeight="1"/>
  <cols>
    <col min="1" max="1" width="5.33203125" style="756" customWidth="1"/>
    <col min="2" max="2" width="4.5" style="756" customWidth="1"/>
    <col min="3" max="3" width="39.6640625" style="756" customWidth="1"/>
    <col min="4" max="5" width="13.5" style="756" customWidth="1"/>
    <col min="6" max="6" width="10" style="756" customWidth="1"/>
    <col min="7" max="8" width="13.5" style="756" customWidth="1"/>
    <col min="9" max="9" width="10" style="756" customWidth="1"/>
    <col min="10" max="10" width="5.33203125" style="756" customWidth="1"/>
    <col min="11" max="11" width="9.6640625" style="1430" customWidth="1"/>
    <col min="12" max="13" width="9.6640625" style="756" customWidth="1"/>
    <col min="14" max="256" width="0" style="756" hidden="1"/>
    <col min="257" max="257" width="4.6640625" style="756" customWidth="1"/>
    <col min="258" max="258" width="4.5" style="756" customWidth="1"/>
    <col min="259" max="259" width="35.1640625" style="756" customWidth="1"/>
    <col min="260" max="260" width="14.6640625" style="756" customWidth="1"/>
    <col min="261" max="261" width="14.33203125" style="756" customWidth="1"/>
    <col min="262" max="262" width="11.33203125" style="756" customWidth="1"/>
    <col min="263" max="263" width="12.6640625" style="756" customWidth="1"/>
    <col min="264" max="264" width="12.33203125" style="756" customWidth="1"/>
    <col min="265" max="265" width="11.33203125" style="756" customWidth="1"/>
    <col min="266" max="266" width="5" style="756" customWidth="1"/>
    <col min="267" max="269" width="9.6640625" style="756" customWidth="1"/>
    <col min="270" max="512" width="0" style="756" hidden="1"/>
    <col min="513" max="513" width="4.6640625" style="756" customWidth="1"/>
    <col min="514" max="514" width="4.5" style="756" customWidth="1"/>
    <col min="515" max="515" width="35.1640625" style="756" customWidth="1"/>
    <col min="516" max="516" width="14.6640625" style="756" customWidth="1"/>
    <col min="517" max="517" width="14.33203125" style="756" customWidth="1"/>
    <col min="518" max="518" width="11.33203125" style="756" customWidth="1"/>
    <col min="519" max="519" width="12.6640625" style="756" customWidth="1"/>
    <col min="520" max="520" width="12.33203125" style="756" customWidth="1"/>
    <col min="521" max="521" width="11.33203125" style="756" customWidth="1"/>
    <col min="522" max="522" width="5" style="756" customWidth="1"/>
    <col min="523" max="525" width="9.6640625" style="756" customWidth="1"/>
    <col min="526" max="768" width="0" style="756" hidden="1"/>
    <col min="769" max="769" width="4.6640625" style="756" customWidth="1"/>
    <col min="770" max="770" width="4.5" style="756" customWidth="1"/>
    <col min="771" max="771" width="35.1640625" style="756" customWidth="1"/>
    <col min="772" max="772" width="14.6640625" style="756" customWidth="1"/>
    <col min="773" max="773" width="14.33203125" style="756" customWidth="1"/>
    <col min="774" max="774" width="11.33203125" style="756" customWidth="1"/>
    <col min="775" max="775" width="12.6640625" style="756" customWidth="1"/>
    <col min="776" max="776" width="12.33203125" style="756" customWidth="1"/>
    <col min="777" max="777" width="11.33203125" style="756" customWidth="1"/>
    <col min="778" max="778" width="5" style="756" customWidth="1"/>
    <col min="779" max="781" width="9.6640625" style="756" customWidth="1"/>
    <col min="782" max="1024" width="0" style="756" hidden="1"/>
    <col min="1025" max="1025" width="4.6640625" style="756" customWidth="1"/>
    <col min="1026" max="1026" width="4.5" style="756" customWidth="1"/>
    <col min="1027" max="1027" width="35.1640625" style="756" customWidth="1"/>
    <col min="1028" max="1028" width="14.6640625" style="756" customWidth="1"/>
    <col min="1029" max="1029" width="14.33203125" style="756" customWidth="1"/>
    <col min="1030" max="1030" width="11.33203125" style="756" customWidth="1"/>
    <col min="1031" max="1031" width="12.6640625" style="756" customWidth="1"/>
    <col min="1032" max="1032" width="12.33203125" style="756" customWidth="1"/>
    <col min="1033" max="1033" width="11.33203125" style="756" customWidth="1"/>
    <col min="1034" max="1034" width="5" style="756" customWidth="1"/>
    <col min="1035" max="1037" width="9.6640625" style="756" customWidth="1"/>
    <col min="1038" max="1280" width="0" style="756" hidden="1"/>
    <col min="1281" max="1281" width="4.6640625" style="756" customWidth="1"/>
    <col min="1282" max="1282" width="4.5" style="756" customWidth="1"/>
    <col min="1283" max="1283" width="35.1640625" style="756" customWidth="1"/>
    <col min="1284" max="1284" width="14.6640625" style="756" customWidth="1"/>
    <col min="1285" max="1285" width="14.33203125" style="756" customWidth="1"/>
    <col min="1286" max="1286" width="11.33203125" style="756" customWidth="1"/>
    <col min="1287" max="1287" width="12.6640625" style="756" customWidth="1"/>
    <col min="1288" max="1288" width="12.33203125" style="756" customWidth="1"/>
    <col min="1289" max="1289" width="11.33203125" style="756" customWidth="1"/>
    <col min="1290" max="1290" width="5" style="756" customWidth="1"/>
    <col min="1291" max="1293" width="9.6640625" style="756" customWidth="1"/>
    <col min="1294" max="1536" width="0" style="756" hidden="1"/>
    <col min="1537" max="1537" width="4.6640625" style="756" customWidth="1"/>
    <col min="1538" max="1538" width="4.5" style="756" customWidth="1"/>
    <col min="1539" max="1539" width="35.1640625" style="756" customWidth="1"/>
    <col min="1540" max="1540" width="14.6640625" style="756" customWidth="1"/>
    <col min="1541" max="1541" width="14.33203125" style="756" customWidth="1"/>
    <col min="1542" max="1542" width="11.33203125" style="756" customWidth="1"/>
    <col min="1543" max="1543" width="12.6640625" style="756" customWidth="1"/>
    <col min="1544" max="1544" width="12.33203125" style="756" customWidth="1"/>
    <col min="1545" max="1545" width="11.33203125" style="756" customWidth="1"/>
    <col min="1546" max="1546" width="5" style="756" customWidth="1"/>
    <col min="1547" max="1549" width="9.6640625" style="756" customWidth="1"/>
    <col min="1550" max="1792" width="0" style="756" hidden="1"/>
    <col min="1793" max="1793" width="4.6640625" style="756" customWidth="1"/>
    <col min="1794" max="1794" width="4.5" style="756" customWidth="1"/>
    <col min="1795" max="1795" width="35.1640625" style="756" customWidth="1"/>
    <col min="1796" max="1796" width="14.6640625" style="756" customWidth="1"/>
    <col min="1797" max="1797" width="14.33203125" style="756" customWidth="1"/>
    <col min="1798" max="1798" width="11.33203125" style="756" customWidth="1"/>
    <col min="1799" max="1799" width="12.6640625" style="756" customWidth="1"/>
    <col min="1800" max="1800" width="12.33203125" style="756" customWidth="1"/>
    <col min="1801" max="1801" width="11.33203125" style="756" customWidth="1"/>
    <col min="1802" max="1802" width="5" style="756" customWidth="1"/>
    <col min="1803" max="1805" width="9.6640625" style="756" customWidth="1"/>
    <col min="1806" max="2048" width="0" style="756" hidden="1"/>
    <col min="2049" max="2049" width="4.6640625" style="756" customWidth="1"/>
    <col min="2050" max="2050" width="4.5" style="756" customWidth="1"/>
    <col min="2051" max="2051" width="35.1640625" style="756" customWidth="1"/>
    <col min="2052" max="2052" width="14.6640625" style="756" customWidth="1"/>
    <col min="2053" max="2053" width="14.33203125" style="756" customWidth="1"/>
    <col min="2054" max="2054" width="11.33203125" style="756" customWidth="1"/>
    <col min="2055" max="2055" width="12.6640625" style="756" customWidth="1"/>
    <col min="2056" max="2056" width="12.33203125" style="756" customWidth="1"/>
    <col min="2057" max="2057" width="11.33203125" style="756" customWidth="1"/>
    <col min="2058" max="2058" width="5" style="756" customWidth="1"/>
    <col min="2059" max="2061" width="9.6640625" style="756" customWidth="1"/>
    <col min="2062" max="2304" width="0" style="756" hidden="1"/>
    <col min="2305" max="2305" width="4.6640625" style="756" customWidth="1"/>
    <col min="2306" max="2306" width="4.5" style="756" customWidth="1"/>
    <col min="2307" max="2307" width="35.1640625" style="756" customWidth="1"/>
    <col min="2308" max="2308" width="14.6640625" style="756" customWidth="1"/>
    <col min="2309" max="2309" width="14.33203125" style="756" customWidth="1"/>
    <col min="2310" max="2310" width="11.33203125" style="756" customWidth="1"/>
    <col min="2311" max="2311" width="12.6640625" style="756" customWidth="1"/>
    <col min="2312" max="2312" width="12.33203125" style="756" customWidth="1"/>
    <col min="2313" max="2313" width="11.33203125" style="756" customWidth="1"/>
    <col min="2314" max="2314" width="5" style="756" customWidth="1"/>
    <col min="2315" max="2317" width="9.6640625" style="756" customWidth="1"/>
    <col min="2318" max="2560" width="0" style="756" hidden="1"/>
    <col min="2561" max="2561" width="4.6640625" style="756" customWidth="1"/>
    <col min="2562" max="2562" width="4.5" style="756" customWidth="1"/>
    <col min="2563" max="2563" width="35.1640625" style="756" customWidth="1"/>
    <col min="2564" max="2564" width="14.6640625" style="756" customWidth="1"/>
    <col min="2565" max="2565" width="14.33203125" style="756" customWidth="1"/>
    <col min="2566" max="2566" width="11.33203125" style="756" customWidth="1"/>
    <col min="2567" max="2567" width="12.6640625" style="756" customWidth="1"/>
    <col min="2568" max="2568" width="12.33203125" style="756" customWidth="1"/>
    <col min="2569" max="2569" width="11.33203125" style="756" customWidth="1"/>
    <col min="2570" max="2570" width="5" style="756" customWidth="1"/>
    <col min="2571" max="2573" width="9.6640625" style="756" customWidth="1"/>
    <col min="2574" max="2816" width="0" style="756" hidden="1"/>
    <col min="2817" max="2817" width="4.6640625" style="756" customWidth="1"/>
    <col min="2818" max="2818" width="4.5" style="756" customWidth="1"/>
    <col min="2819" max="2819" width="35.1640625" style="756" customWidth="1"/>
    <col min="2820" max="2820" width="14.6640625" style="756" customWidth="1"/>
    <col min="2821" max="2821" width="14.33203125" style="756" customWidth="1"/>
    <col min="2822" max="2822" width="11.33203125" style="756" customWidth="1"/>
    <col min="2823" max="2823" width="12.6640625" style="756" customWidth="1"/>
    <col min="2824" max="2824" width="12.33203125" style="756" customWidth="1"/>
    <col min="2825" max="2825" width="11.33203125" style="756" customWidth="1"/>
    <col min="2826" max="2826" width="5" style="756" customWidth="1"/>
    <col min="2827" max="2829" width="9.6640625" style="756" customWidth="1"/>
    <col min="2830" max="3072" width="0" style="756" hidden="1"/>
    <col min="3073" max="3073" width="4.6640625" style="756" customWidth="1"/>
    <col min="3074" max="3074" width="4.5" style="756" customWidth="1"/>
    <col min="3075" max="3075" width="35.1640625" style="756" customWidth="1"/>
    <col min="3076" max="3076" width="14.6640625" style="756" customWidth="1"/>
    <col min="3077" max="3077" width="14.33203125" style="756" customWidth="1"/>
    <col min="3078" max="3078" width="11.33203125" style="756" customWidth="1"/>
    <col min="3079" max="3079" width="12.6640625" style="756" customWidth="1"/>
    <col min="3080" max="3080" width="12.33203125" style="756" customWidth="1"/>
    <col min="3081" max="3081" width="11.33203125" style="756" customWidth="1"/>
    <col min="3082" max="3082" width="5" style="756" customWidth="1"/>
    <col min="3083" max="3085" width="9.6640625" style="756" customWidth="1"/>
    <col min="3086" max="3328" width="0" style="756" hidden="1"/>
    <col min="3329" max="3329" width="4.6640625" style="756" customWidth="1"/>
    <col min="3330" max="3330" width="4.5" style="756" customWidth="1"/>
    <col min="3331" max="3331" width="35.1640625" style="756" customWidth="1"/>
    <col min="3332" max="3332" width="14.6640625" style="756" customWidth="1"/>
    <col min="3333" max="3333" width="14.33203125" style="756" customWidth="1"/>
    <col min="3334" max="3334" width="11.33203125" style="756" customWidth="1"/>
    <col min="3335" max="3335" width="12.6640625" style="756" customWidth="1"/>
    <col min="3336" max="3336" width="12.33203125" style="756" customWidth="1"/>
    <col min="3337" max="3337" width="11.33203125" style="756" customWidth="1"/>
    <col min="3338" max="3338" width="5" style="756" customWidth="1"/>
    <col min="3339" max="3341" width="9.6640625" style="756" customWidth="1"/>
    <col min="3342" max="3584" width="0" style="756" hidden="1"/>
    <col min="3585" max="3585" width="4.6640625" style="756" customWidth="1"/>
    <col min="3586" max="3586" width="4.5" style="756" customWidth="1"/>
    <col min="3587" max="3587" width="35.1640625" style="756" customWidth="1"/>
    <col min="3588" max="3588" width="14.6640625" style="756" customWidth="1"/>
    <col min="3589" max="3589" width="14.33203125" style="756" customWidth="1"/>
    <col min="3590" max="3590" width="11.33203125" style="756" customWidth="1"/>
    <col min="3591" max="3591" width="12.6640625" style="756" customWidth="1"/>
    <col min="3592" max="3592" width="12.33203125" style="756" customWidth="1"/>
    <col min="3593" max="3593" width="11.33203125" style="756" customWidth="1"/>
    <col min="3594" max="3594" width="5" style="756" customWidth="1"/>
    <col min="3595" max="3597" width="9.6640625" style="756" customWidth="1"/>
    <col min="3598" max="3840" width="0" style="756" hidden="1"/>
    <col min="3841" max="3841" width="4.6640625" style="756" customWidth="1"/>
    <col min="3842" max="3842" width="4.5" style="756" customWidth="1"/>
    <col min="3843" max="3843" width="35.1640625" style="756" customWidth="1"/>
    <col min="3844" max="3844" width="14.6640625" style="756" customWidth="1"/>
    <col min="3845" max="3845" width="14.33203125" style="756" customWidth="1"/>
    <col min="3846" max="3846" width="11.33203125" style="756" customWidth="1"/>
    <col min="3847" max="3847" width="12.6640625" style="756" customWidth="1"/>
    <col min="3848" max="3848" width="12.33203125" style="756" customWidth="1"/>
    <col min="3849" max="3849" width="11.33203125" style="756" customWidth="1"/>
    <col min="3850" max="3850" width="5" style="756" customWidth="1"/>
    <col min="3851" max="3853" width="9.6640625" style="756" customWidth="1"/>
    <col min="3854" max="4096" width="0" style="756" hidden="1"/>
    <col min="4097" max="4097" width="4.6640625" style="756" customWidth="1"/>
    <col min="4098" max="4098" width="4.5" style="756" customWidth="1"/>
    <col min="4099" max="4099" width="35.1640625" style="756" customWidth="1"/>
    <col min="4100" max="4100" width="14.6640625" style="756" customWidth="1"/>
    <col min="4101" max="4101" width="14.33203125" style="756" customWidth="1"/>
    <col min="4102" max="4102" width="11.33203125" style="756" customWidth="1"/>
    <col min="4103" max="4103" width="12.6640625" style="756" customWidth="1"/>
    <col min="4104" max="4104" width="12.33203125" style="756" customWidth="1"/>
    <col min="4105" max="4105" width="11.33203125" style="756" customWidth="1"/>
    <col min="4106" max="4106" width="5" style="756" customWidth="1"/>
    <col min="4107" max="4109" width="9.6640625" style="756" customWidth="1"/>
    <col min="4110" max="4352" width="0" style="756" hidden="1"/>
    <col min="4353" max="4353" width="4.6640625" style="756" customWidth="1"/>
    <col min="4354" max="4354" width="4.5" style="756" customWidth="1"/>
    <col min="4355" max="4355" width="35.1640625" style="756" customWidth="1"/>
    <col min="4356" max="4356" width="14.6640625" style="756" customWidth="1"/>
    <col min="4357" max="4357" width="14.33203125" style="756" customWidth="1"/>
    <col min="4358" max="4358" width="11.33203125" style="756" customWidth="1"/>
    <col min="4359" max="4359" width="12.6640625" style="756" customWidth="1"/>
    <col min="4360" max="4360" width="12.33203125" style="756" customWidth="1"/>
    <col min="4361" max="4361" width="11.33203125" style="756" customWidth="1"/>
    <col min="4362" max="4362" width="5" style="756" customWidth="1"/>
    <col min="4363" max="4365" width="9.6640625" style="756" customWidth="1"/>
    <col min="4366" max="4608" width="0" style="756" hidden="1"/>
    <col min="4609" max="4609" width="4.6640625" style="756" customWidth="1"/>
    <col min="4610" max="4610" width="4.5" style="756" customWidth="1"/>
    <col min="4611" max="4611" width="35.1640625" style="756" customWidth="1"/>
    <col min="4612" max="4612" width="14.6640625" style="756" customWidth="1"/>
    <col min="4613" max="4613" width="14.33203125" style="756" customWidth="1"/>
    <col min="4614" max="4614" width="11.33203125" style="756" customWidth="1"/>
    <col min="4615" max="4615" width="12.6640625" style="756" customWidth="1"/>
    <col min="4616" max="4616" width="12.33203125" style="756" customWidth="1"/>
    <col min="4617" max="4617" width="11.33203125" style="756" customWidth="1"/>
    <col min="4618" max="4618" width="5" style="756" customWidth="1"/>
    <col min="4619" max="4621" width="9.6640625" style="756" customWidth="1"/>
    <col min="4622" max="4864" width="0" style="756" hidden="1"/>
    <col min="4865" max="4865" width="4.6640625" style="756" customWidth="1"/>
    <col min="4866" max="4866" width="4.5" style="756" customWidth="1"/>
    <col min="4867" max="4867" width="35.1640625" style="756" customWidth="1"/>
    <col min="4868" max="4868" width="14.6640625" style="756" customWidth="1"/>
    <col min="4869" max="4869" width="14.33203125" style="756" customWidth="1"/>
    <col min="4870" max="4870" width="11.33203125" style="756" customWidth="1"/>
    <col min="4871" max="4871" width="12.6640625" style="756" customWidth="1"/>
    <col min="4872" max="4872" width="12.33203125" style="756" customWidth="1"/>
    <col min="4873" max="4873" width="11.33203125" style="756" customWidth="1"/>
    <col min="4874" max="4874" width="5" style="756" customWidth="1"/>
    <col min="4875" max="4877" width="9.6640625" style="756" customWidth="1"/>
    <col min="4878" max="5120" width="0" style="756" hidden="1"/>
    <col min="5121" max="5121" width="4.6640625" style="756" customWidth="1"/>
    <col min="5122" max="5122" width="4.5" style="756" customWidth="1"/>
    <col min="5123" max="5123" width="35.1640625" style="756" customWidth="1"/>
    <col min="5124" max="5124" width="14.6640625" style="756" customWidth="1"/>
    <col min="5125" max="5125" width="14.33203125" style="756" customWidth="1"/>
    <col min="5126" max="5126" width="11.33203125" style="756" customWidth="1"/>
    <col min="5127" max="5127" width="12.6640625" style="756" customWidth="1"/>
    <col min="5128" max="5128" width="12.33203125" style="756" customWidth="1"/>
    <col min="5129" max="5129" width="11.33203125" style="756" customWidth="1"/>
    <col min="5130" max="5130" width="5" style="756" customWidth="1"/>
    <col min="5131" max="5133" width="9.6640625" style="756" customWidth="1"/>
    <col min="5134" max="5376" width="0" style="756" hidden="1"/>
    <col min="5377" max="5377" width="4.6640625" style="756" customWidth="1"/>
    <col min="5378" max="5378" width="4.5" style="756" customWidth="1"/>
    <col min="5379" max="5379" width="35.1640625" style="756" customWidth="1"/>
    <col min="5380" max="5380" width="14.6640625" style="756" customWidth="1"/>
    <col min="5381" max="5381" width="14.33203125" style="756" customWidth="1"/>
    <col min="5382" max="5382" width="11.33203125" style="756" customWidth="1"/>
    <col min="5383" max="5383" width="12.6640625" style="756" customWidth="1"/>
    <col min="5384" max="5384" width="12.33203125" style="756" customWidth="1"/>
    <col min="5385" max="5385" width="11.33203125" style="756" customWidth="1"/>
    <col min="5386" max="5386" width="5" style="756" customWidth="1"/>
    <col min="5387" max="5389" width="9.6640625" style="756" customWidth="1"/>
    <col min="5390" max="5632" width="0" style="756" hidden="1"/>
    <col min="5633" max="5633" width="4.6640625" style="756" customWidth="1"/>
    <col min="5634" max="5634" width="4.5" style="756" customWidth="1"/>
    <col min="5635" max="5635" width="35.1640625" style="756" customWidth="1"/>
    <col min="5636" max="5636" width="14.6640625" style="756" customWidth="1"/>
    <col min="5637" max="5637" width="14.33203125" style="756" customWidth="1"/>
    <col min="5638" max="5638" width="11.33203125" style="756" customWidth="1"/>
    <col min="5639" max="5639" width="12.6640625" style="756" customWidth="1"/>
    <col min="5640" max="5640" width="12.33203125" style="756" customWidth="1"/>
    <col min="5641" max="5641" width="11.33203125" style="756" customWidth="1"/>
    <col min="5642" max="5642" width="5" style="756" customWidth="1"/>
    <col min="5643" max="5645" width="9.6640625" style="756" customWidth="1"/>
    <col min="5646" max="5888" width="0" style="756" hidden="1"/>
    <col min="5889" max="5889" width="4.6640625" style="756" customWidth="1"/>
    <col min="5890" max="5890" width="4.5" style="756" customWidth="1"/>
    <col min="5891" max="5891" width="35.1640625" style="756" customWidth="1"/>
    <col min="5892" max="5892" width="14.6640625" style="756" customWidth="1"/>
    <col min="5893" max="5893" width="14.33203125" style="756" customWidth="1"/>
    <col min="5894" max="5894" width="11.33203125" style="756" customWidth="1"/>
    <col min="5895" max="5895" width="12.6640625" style="756" customWidth="1"/>
    <col min="5896" max="5896" width="12.33203125" style="756" customWidth="1"/>
    <col min="5897" max="5897" width="11.33203125" style="756" customWidth="1"/>
    <col min="5898" max="5898" width="5" style="756" customWidth="1"/>
    <col min="5899" max="5901" width="9.6640625" style="756" customWidth="1"/>
    <col min="5902" max="6144" width="0" style="756" hidden="1"/>
    <col min="6145" max="6145" width="4.6640625" style="756" customWidth="1"/>
    <col min="6146" max="6146" width="4.5" style="756" customWidth="1"/>
    <col min="6147" max="6147" width="35.1640625" style="756" customWidth="1"/>
    <col min="6148" max="6148" width="14.6640625" style="756" customWidth="1"/>
    <col min="6149" max="6149" width="14.33203125" style="756" customWidth="1"/>
    <col min="6150" max="6150" width="11.33203125" style="756" customWidth="1"/>
    <col min="6151" max="6151" width="12.6640625" style="756" customWidth="1"/>
    <col min="6152" max="6152" width="12.33203125" style="756" customWidth="1"/>
    <col min="6153" max="6153" width="11.33203125" style="756" customWidth="1"/>
    <col min="6154" max="6154" width="5" style="756" customWidth="1"/>
    <col min="6155" max="6157" width="9.6640625" style="756" customWidth="1"/>
    <col min="6158" max="6400" width="0" style="756" hidden="1"/>
    <col min="6401" max="6401" width="4.6640625" style="756" customWidth="1"/>
    <col min="6402" max="6402" width="4.5" style="756" customWidth="1"/>
    <col min="6403" max="6403" width="35.1640625" style="756" customWidth="1"/>
    <col min="6404" max="6404" width="14.6640625" style="756" customWidth="1"/>
    <col min="6405" max="6405" width="14.33203125" style="756" customWidth="1"/>
    <col min="6406" max="6406" width="11.33203125" style="756" customWidth="1"/>
    <col min="6407" max="6407" width="12.6640625" style="756" customWidth="1"/>
    <col min="6408" max="6408" width="12.33203125" style="756" customWidth="1"/>
    <col min="6409" max="6409" width="11.33203125" style="756" customWidth="1"/>
    <col min="6410" max="6410" width="5" style="756" customWidth="1"/>
    <col min="6411" max="6413" width="9.6640625" style="756" customWidth="1"/>
    <col min="6414" max="6656" width="0" style="756" hidden="1"/>
    <col min="6657" max="6657" width="4.6640625" style="756" customWidth="1"/>
    <col min="6658" max="6658" width="4.5" style="756" customWidth="1"/>
    <col min="6659" max="6659" width="35.1640625" style="756" customWidth="1"/>
    <col min="6660" max="6660" width="14.6640625" style="756" customWidth="1"/>
    <col min="6661" max="6661" width="14.33203125" style="756" customWidth="1"/>
    <col min="6662" max="6662" width="11.33203125" style="756" customWidth="1"/>
    <col min="6663" max="6663" width="12.6640625" style="756" customWidth="1"/>
    <col min="6664" max="6664" width="12.33203125" style="756" customWidth="1"/>
    <col min="6665" max="6665" width="11.33203125" style="756" customWidth="1"/>
    <col min="6666" max="6666" width="5" style="756" customWidth="1"/>
    <col min="6667" max="6669" width="9.6640625" style="756" customWidth="1"/>
    <col min="6670" max="6912" width="0" style="756" hidden="1"/>
    <col min="6913" max="6913" width="4.6640625" style="756" customWidth="1"/>
    <col min="6914" max="6914" width="4.5" style="756" customWidth="1"/>
    <col min="6915" max="6915" width="35.1640625" style="756" customWidth="1"/>
    <col min="6916" max="6916" width="14.6640625" style="756" customWidth="1"/>
    <col min="6917" max="6917" width="14.33203125" style="756" customWidth="1"/>
    <col min="6918" max="6918" width="11.33203125" style="756" customWidth="1"/>
    <col min="6919" max="6919" width="12.6640625" style="756" customWidth="1"/>
    <col min="6920" max="6920" width="12.33203125" style="756" customWidth="1"/>
    <col min="6921" max="6921" width="11.33203125" style="756" customWidth="1"/>
    <col min="6922" max="6922" width="5" style="756" customWidth="1"/>
    <col min="6923" max="6925" width="9.6640625" style="756" customWidth="1"/>
    <col min="6926" max="7168" width="0" style="756" hidden="1"/>
    <col min="7169" max="7169" width="4.6640625" style="756" customWidth="1"/>
    <col min="7170" max="7170" width="4.5" style="756" customWidth="1"/>
    <col min="7171" max="7171" width="35.1640625" style="756" customWidth="1"/>
    <col min="7172" max="7172" width="14.6640625" style="756" customWidth="1"/>
    <col min="7173" max="7173" width="14.33203125" style="756" customWidth="1"/>
    <col min="7174" max="7174" width="11.33203125" style="756" customWidth="1"/>
    <col min="7175" max="7175" width="12.6640625" style="756" customWidth="1"/>
    <col min="7176" max="7176" width="12.33203125" style="756" customWidth="1"/>
    <col min="7177" max="7177" width="11.33203125" style="756" customWidth="1"/>
    <col min="7178" max="7178" width="5" style="756" customWidth="1"/>
    <col min="7179" max="7181" width="9.6640625" style="756" customWidth="1"/>
    <col min="7182" max="7424" width="0" style="756" hidden="1"/>
    <col min="7425" max="7425" width="4.6640625" style="756" customWidth="1"/>
    <col min="7426" max="7426" width="4.5" style="756" customWidth="1"/>
    <col min="7427" max="7427" width="35.1640625" style="756" customWidth="1"/>
    <col min="7428" max="7428" width="14.6640625" style="756" customWidth="1"/>
    <col min="7429" max="7429" width="14.33203125" style="756" customWidth="1"/>
    <col min="7430" max="7430" width="11.33203125" style="756" customWidth="1"/>
    <col min="7431" max="7431" width="12.6640625" style="756" customWidth="1"/>
    <col min="7432" max="7432" width="12.33203125" style="756" customWidth="1"/>
    <col min="7433" max="7433" width="11.33203125" style="756" customWidth="1"/>
    <col min="7434" max="7434" width="5" style="756" customWidth="1"/>
    <col min="7435" max="7437" width="9.6640625" style="756" customWidth="1"/>
    <col min="7438" max="7680" width="0" style="756" hidden="1"/>
    <col min="7681" max="7681" width="4.6640625" style="756" customWidth="1"/>
    <col min="7682" max="7682" width="4.5" style="756" customWidth="1"/>
    <col min="7683" max="7683" width="35.1640625" style="756" customWidth="1"/>
    <col min="7684" max="7684" width="14.6640625" style="756" customWidth="1"/>
    <col min="7685" max="7685" width="14.33203125" style="756" customWidth="1"/>
    <col min="7686" max="7686" width="11.33203125" style="756" customWidth="1"/>
    <col min="7687" max="7687" width="12.6640625" style="756" customWidth="1"/>
    <col min="7688" max="7688" width="12.33203125" style="756" customWidth="1"/>
    <col min="7689" max="7689" width="11.33203125" style="756" customWidth="1"/>
    <col min="7690" max="7690" width="5" style="756" customWidth="1"/>
    <col min="7691" max="7693" width="9.6640625" style="756" customWidth="1"/>
    <col min="7694" max="7936" width="0" style="756" hidden="1"/>
    <col min="7937" max="7937" width="4.6640625" style="756" customWidth="1"/>
    <col min="7938" max="7938" width="4.5" style="756" customWidth="1"/>
    <col min="7939" max="7939" width="35.1640625" style="756" customWidth="1"/>
    <col min="7940" max="7940" width="14.6640625" style="756" customWidth="1"/>
    <col min="7941" max="7941" width="14.33203125" style="756" customWidth="1"/>
    <col min="7942" max="7942" width="11.33203125" style="756" customWidth="1"/>
    <col min="7943" max="7943" width="12.6640625" style="756" customWidth="1"/>
    <col min="7944" max="7944" width="12.33203125" style="756" customWidth="1"/>
    <col min="7945" max="7945" width="11.33203125" style="756" customWidth="1"/>
    <col min="7946" max="7946" width="5" style="756" customWidth="1"/>
    <col min="7947" max="7949" width="9.6640625" style="756" customWidth="1"/>
    <col min="7950" max="8192" width="0" style="756" hidden="1"/>
    <col min="8193" max="8193" width="4.6640625" style="756" customWidth="1"/>
    <col min="8194" max="8194" width="4.5" style="756" customWidth="1"/>
    <col min="8195" max="8195" width="35.1640625" style="756" customWidth="1"/>
    <col min="8196" max="8196" width="14.6640625" style="756" customWidth="1"/>
    <col min="8197" max="8197" width="14.33203125" style="756" customWidth="1"/>
    <col min="8198" max="8198" width="11.33203125" style="756" customWidth="1"/>
    <col min="8199" max="8199" width="12.6640625" style="756" customWidth="1"/>
    <col min="8200" max="8200" width="12.33203125" style="756" customWidth="1"/>
    <col min="8201" max="8201" width="11.33203125" style="756" customWidth="1"/>
    <col min="8202" max="8202" width="5" style="756" customWidth="1"/>
    <col min="8203" max="8205" width="9.6640625" style="756" customWidth="1"/>
    <col min="8206" max="8448" width="0" style="756" hidden="1"/>
    <col min="8449" max="8449" width="4.6640625" style="756" customWidth="1"/>
    <col min="8450" max="8450" width="4.5" style="756" customWidth="1"/>
    <col min="8451" max="8451" width="35.1640625" style="756" customWidth="1"/>
    <col min="8452" max="8452" width="14.6640625" style="756" customWidth="1"/>
    <col min="8453" max="8453" width="14.33203125" style="756" customWidth="1"/>
    <col min="8454" max="8454" width="11.33203125" style="756" customWidth="1"/>
    <col min="8455" max="8455" width="12.6640625" style="756" customWidth="1"/>
    <col min="8456" max="8456" width="12.33203125" style="756" customWidth="1"/>
    <col min="8457" max="8457" width="11.33203125" style="756" customWidth="1"/>
    <col min="8458" max="8458" width="5" style="756" customWidth="1"/>
    <col min="8459" max="8461" width="9.6640625" style="756" customWidth="1"/>
    <col min="8462" max="8704" width="0" style="756" hidden="1"/>
    <col min="8705" max="8705" width="4.6640625" style="756" customWidth="1"/>
    <col min="8706" max="8706" width="4.5" style="756" customWidth="1"/>
    <col min="8707" max="8707" width="35.1640625" style="756" customWidth="1"/>
    <col min="8708" max="8708" width="14.6640625" style="756" customWidth="1"/>
    <col min="8709" max="8709" width="14.33203125" style="756" customWidth="1"/>
    <col min="8710" max="8710" width="11.33203125" style="756" customWidth="1"/>
    <col min="8711" max="8711" width="12.6640625" style="756" customWidth="1"/>
    <col min="8712" max="8712" width="12.33203125" style="756" customWidth="1"/>
    <col min="8713" max="8713" width="11.33203125" style="756" customWidth="1"/>
    <col min="8714" max="8714" width="5" style="756" customWidth="1"/>
    <col min="8715" max="8717" width="9.6640625" style="756" customWidth="1"/>
    <col min="8718" max="8960" width="0" style="756" hidden="1"/>
    <col min="8961" max="8961" width="4.6640625" style="756" customWidth="1"/>
    <col min="8962" max="8962" width="4.5" style="756" customWidth="1"/>
    <col min="8963" max="8963" width="35.1640625" style="756" customWidth="1"/>
    <col min="8964" max="8964" width="14.6640625" style="756" customWidth="1"/>
    <col min="8965" max="8965" width="14.33203125" style="756" customWidth="1"/>
    <col min="8966" max="8966" width="11.33203125" style="756" customWidth="1"/>
    <col min="8967" max="8967" width="12.6640625" style="756" customWidth="1"/>
    <col min="8968" max="8968" width="12.33203125" style="756" customWidth="1"/>
    <col min="8969" max="8969" width="11.33203125" style="756" customWidth="1"/>
    <col min="8970" max="8970" width="5" style="756" customWidth="1"/>
    <col min="8971" max="8973" width="9.6640625" style="756" customWidth="1"/>
    <col min="8974" max="9216" width="0" style="756" hidden="1"/>
    <col min="9217" max="9217" width="4.6640625" style="756" customWidth="1"/>
    <col min="9218" max="9218" width="4.5" style="756" customWidth="1"/>
    <col min="9219" max="9219" width="35.1640625" style="756" customWidth="1"/>
    <col min="9220" max="9220" width="14.6640625" style="756" customWidth="1"/>
    <col min="9221" max="9221" width="14.33203125" style="756" customWidth="1"/>
    <col min="9222" max="9222" width="11.33203125" style="756" customWidth="1"/>
    <col min="9223" max="9223" width="12.6640625" style="756" customWidth="1"/>
    <col min="9224" max="9224" width="12.33203125" style="756" customWidth="1"/>
    <col min="9225" max="9225" width="11.33203125" style="756" customWidth="1"/>
    <col min="9226" max="9226" width="5" style="756" customWidth="1"/>
    <col min="9227" max="9229" width="9.6640625" style="756" customWidth="1"/>
    <col min="9230" max="9472" width="0" style="756" hidden="1"/>
    <col min="9473" max="9473" width="4.6640625" style="756" customWidth="1"/>
    <col min="9474" max="9474" width="4.5" style="756" customWidth="1"/>
    <col min="9475" max="9475" width="35.1640625" style="756" customWidth="1"/>
    <col min="9476" max="9476" width="14.6640625" style="756" customWidth="1"/>
    <col min="9477" max="9477" width="14.33203125" style="756" customWidth="1"/>
    <col min="9478" max="9478" width="11.33203125" style="756" customWidth="1"/>
    <col min="9479" max="9479" width="12.6640625" style="756" customWidth="1"/>
    <col min="9480" max="9480" width="12.33203125" style="756" customWidth="1"/>
    <col min="9481" max="9481" width="11.33203125" style="756" customWidth="1"/>
    <col min="9482" max="9482" width="5" style="756" customWidth="1"/>
    <col min="9483" max="9485" width="9.6640625" style="756" customWidth="1"/>
    <col min="9486" max="9728" width="0" style="756" hidden="1"/>
    <col min="9729" max="9729" width="4.6640625" style="756" customWidth="1"/>
    <col min="9730" max="9730" width="4.5" style="756" customWidth="1"/>
    <col min="9731" max="9731" width="35.1640625" style="756" customWidth="1"/>
    <col min="9732" max="9732" width="14.6640625" style="756" customWidth="1"/>
    <col min="9733" max="9733" width="14.33203125" style="756" customWidth="1"/>
    <col min="9734" max="9734" width="11.33203125" style="756" customWidth="1"/>
    <col min="9735" max="9735" width="12.6640625" style="756" customWidth="1"/>
    <col min="9736" max="9736" width="12.33203125" style="756" customWidth="1"/>
    <col min="9737" max="9737" width="11.33203125" style="756" customWidth="1"/>
    <col min="9738" max="9738" width="5" style="756" customWidth="1"/>
    <col min="9739" max="9741" width="9.6640625" style="756" customWidth="1"/>
    <col min="9742" max="9984" width="0" style="756" hidden="1"/>
    <col min="9985" max="9985" width="4.6640625" style="756" customWidth="1"/>
    <col min="9986" max="9986" width="4.5" style="756" customWidth="1"/>
    <col min="9987" max="9987" width="35.1640625" style="756" customWidth="1"/>
    <col min="9988" max="9988" width="14.6640625" style="756" customWidth="1"/>
    <col min="9989" max="9989" width="14.33203125" style="756" customWidth="1"/>
    <col min="9990" max="9990" width="11.33203125" style="756" customWidth="1"/>
    <col min="9991" max="9991" width="12.6640625" style="756" customWidth="1"/>
    <col min="9992" max="9992" width="12.33203125" style="756" customWidth="1"/>
    <col min="9993" max="9993" width="11.33203125" style="756" customWidth="1"/>
    <col min="9994" max="9994" width="5" style="756" customWidth="1"/>
    <col min="9995" max="9997" width="9.6640625" style="756" customWidth="1"/>
    <col min="9998" max="10240" width="0" style="756" hidden="1"/>
    <col min="10241" max="10241" width="4.6640625" style="756" customWidth="1"/>
    <col min="10242" max="10242" width="4.5" style="756" customWidth="1"/>
    <col min="10243" max="10243" width="35.1640625" style="756" customWidth="1"/>
    <col min="10244" max="10244" width="14.6640625" style="756" customWidth="1"/>
    <col min="10245" max="10245" width="14.33203125" style="756" customWidth="1"/>
    <col min="10246" max="10246" width="11.33203125" style="756" customWidth="1"/>
    <col min="10247" max="10247" width="12.6640625" style="756" customWidth="1"/>
    <col min="10248" max="10248" width="12.33203125" style="756" customWidth="1"/>
    <col min="10249" max="10249" width="11.33203125" style="756" customWidth="1"/>
    <col min="10250" max="10250" width="5" style="756" customWidth="1"/>
    <col min="10251" max="10253" width="9.6640625" style="756" customWidth="1"/>
    <col min="10254" max="10496" width="0" style="756" hidden="1"/>
    <col min="10497" max="10497" width="4.6640625" style="756" customWidth="1"/>
    <col min="10498" max="10498" width="4.5" style="756" customWidth="1"/>
    <col min="10499" max="10499" width="35.1640625" style="756" customWidth="1"/>
    <col min="10500" max="10500" width="14.6640625" style="756" customWidth="1"/>
    <col min="10501" max="10501" width="14.33203125" style="756" customWidth="1"/>
    <col min="10502" max="10502" width="11.33203125" style="756" customWidth="1"/>
    <col min="10503" max="10503" width="12.6640625" style="756" customWidth="1"/>
    <col min="10504" max="10504" width="12.33203125" style="756" customWidth="1"/>
    <col min="10505" max="10505" width="11.33203125" style="756" customWidth="1"/>
    <col min="10506" max="10506" width="5" style="756" customWidth="1"/>
    <col min="10507" max="10509" width="9.6640625" style="756" customWidth="1"/>
    <col min="10510" max="10752" width="0" style="756" hidden="1"/>
    <col min="10753" max="10753" width="4.6640625" style="756" customWidth="1"/>
    <col min="10754" max="10754" width="4.5" style="756" customWidth="1"/>
    <col min="10755" max="10755" width="35.1640625" style="756" customWidth="1"/>
    <col min="10756" max="10756" width="14.6640625" style="756" customWidth="1"/>
    <col min="10757" max="10757" width="14.33203125" style="756" customWidth="1"/>
    <col min="10758" max="10758" width="11.33203125" style="756" customWidth="1"/>
    <col min="10759" max="10759" width="12.6640625" style="756" customWidth="1"/>
    <col min="10760" max="10760" width="12.33203125" style="756" customWidth="1"/>
    <col min="10761" max="10761" width="11.33203125" style="756" customWidth="1"/>
    <col min="10762" max="10762" width="5" style="756" customWidth="1"/>
    <col min="10763" max="10765" width="9.6640625" style="756" customWidth="1"/>
    <col min="10766" max="11008" width="0" style="756" hidden="1"/>
    <col min="11009" max="11009" width="4.6640625" style="756" customWidth="1"/>
    <col min="11010" max="11010" width="4.5" style="756" customWidth="1"/>
    <col min="11011" max="11011" width="35.1640625" style="756" customWidth="1"/>
    <col min="11012" max="11012" width="14.6640625" style="756" customWidth="1"/>
    <col min="11013" max="11013" width="14.33203125" style="756" customWidth="1"/>
    <col min="11014" max="11014" width="11.33203125" style="756" customWidth="1"/>
    <col min="11015" max="11015" width="12.6640625" style="756" customWidth="1"/>
    <col min="11016" max="11016" width="12.33203125" style="756" customWidth="1"/>
    <col min="11017" max="11017" width="11.33203125" style="756" customWidth="1"/>
    <col min="11018" max="11018" width="5" style="756" customWidth="1"/>
    <col min="11019" max="11021" width="9.6640625" style="756" customWidth="1"/>
    <col min="11022" max="11264" width="0" style="756" hidden="1"/>
    <col min="11265" max="11265" width="4.6640625" style="756" customWidth="1"/>
    <col min="11266" max="11266" width="4.5" style="756" customWidth="1"/>
    <col min="11267" max="11267" width="35.1640625" style="756" customWidth="1"/>
    <col min="11268" max="11268" width="14.6640625" style="756" customWidth="1"/>
    <col min="11269" max="11269" width="14.33203125" style="756" customWidth="1"/>
    <col min="11270" max="11270" width="11.33203125" style="756" customWidth="1"/>
    <col min="11271" max="11271" width="12.6640625" style="756" customWidth="1"/>
    <col min="11272" max="11272" width="12.33203125" style="756" customWidth="1"/>
    <col min="11273" max="11273" width="11.33203125" style="756" customWidth="1"/>
    <col min="11274" max="11274" width="5" style="756" customWidth="1"/>
    <col min="11275" max="11277" width="9.6640625" style="756" customWidth="1"/>
    <col min="11278" max="11520" width="0" style="756" hidden="1"/>
    <col min="11521" max="11521" width="4.6640625" style="756" customWidth="1"/>
    <col min="11522" max="11522" width="4.5" style="756" customWidth="1"/>
    <col min="11523" max="11523" width="35.1640625" style="756" customWidth="1"/>
    <col min="11524" max="11524" width="14.6640625" style="756" customWidth="1"/>
    <col min="11525" max="11525" width="14.33203125" style="756" customWidth="1"/>
    <col min="11526" max="11526" width="11.33203125" style="756" customWidth="1"/>
    <col min="11527" max="11527" width="12.6640625" style="756" customWidth="1"/>
    <col min="11528" max="11528" width="12.33203125" style="756" customWidth="1"/>
    <col min="11529" max="11529" width="11.33203125" style="756" customWidth="1"/>
    <col min="11530" max="11530" width="5" style="756" customWidth="1"/>
    <col min="11531" max="11533" width="9.6640625" style="756" customWidth="1"/>
    <col min="11534" max="11776" width="0" style="756" hidden="1"/>
    <col min="11777" max="11777" width="4.6640625" style="756" customWidth="1"/>
    <col min="11778" max="11778" width="4.5" style="756" customWidth="1"/>
    <col min="11779" max="11779" width="35.1640625" style="756" customWidth="1"/>
    <col min="11780" max="11780" width="14.6640625" style="756" customWidth="1"/>
    <col min="11781" max="11781" width="14.33203125" style="756" customWidth="1"/>
    <col min="11782" max="11782" width="11.33203125" style="756" customWidth="1"/>
    <col min="11783" max="11783" width="12.6640625" style="756" customWidth="1"/>
    <col min="11784" max="11784" width="12.33203125" style="756" customWidth="1"/>
    <col min="11785" max="11785" width="11.33203125" style="756" customWidth="1"/>
    <col min="11786" max="11786" width="5" style="756" customWidth="1"/>
    <col min="11787" max="11789" width="9.6640625" style="756" customWidth="1"/>
    <col min="11790" max="12032" width="0" style="756" hidden="1"/>
    <col min="12033" max="12033" width="4.6640625" style="756" customWidth="1"/>
    <col min="12034" max="12034" width="4.5" style="756" customWidth="1"/>
    <col min="12035" max="12035" width="35.1640625" style="756" customWidth="1"/>
    <col min="12036" max="12036" width="14.6640625" style="756" customWidth="1"/>
    <col min="12037" max="12037" width="14.33203125" style="756" customWidth="1"/>
    <col min="12038" max="12038" width="11.33203125" style="756" customWidth="1"/>
    <col min="12039" max="12039" width="12.6640625" style="756" customWidth="1"/>
    <col min="12040" max="12040" width="12.33203125" style="756" customWidth="1"/>
    <col min="12041" max="12041" width="11.33203125" style="756" customWidth="1"/>
    <col min="12042" max="12042" width="5" style="756" customWidth="1"/>
    <col min="12043" max="12045" width="9.6640625" style="756" customWidth="1"/>
    <col min="12046" max="12288" width="0" style="756" hidden="1"/>
    <col min="12289" max="12289" width="4.6640625" style="756" customWidth="1"/>
    <col min="12290" max="12290" width="4.5" style="756" customWidth="1"/>
    <col min="12291" max="12291" width="35.1640625" style="756" customWidth="1"/>
    <col min="12292" max="12292" width="14.6640625" style="756" customWidth="1"/>
    <col min="12293" max="12293" width="14.33203125" style="756" customWidth="1"/>
    <col min="12294" max="12294" width="11.33203125" style="756" customWidth="1"/>
    <col min="12295" max="12295" width="12.6640625" style="756" customWidth="1"/>
    <col min="12296" max="12296" width="12.33203125" style="756" customWidth="1"/>
    <col min="12297" max="12297" width="11.33203125" style="756" customWidth="1"/>
    <col min="12298" max="12298" width="5" style="756" customWidth="1"/>
    <col min="12299" max="12301" width="9.6640625" style="756" customWidth="1"/>
    <col min="12302" max="12544" width="0" style="756" hidden="1"/>
    <col min="12545" max="12545" width="4.6640625" style="756" customWidth="1"/>
    <col min="12546" max="12546" width="4.5" style="756" customWidth="1"/>
    <col min="12547" max="12547" width="35.1640625" style="756" customWidth="1"/>
    <col min="12548" max="12548" width="14.6640625" style="756" customWidth="1"/>
    <col min="12549" max="12549" width="14.33203125" style="756" customWidth="1"/>
    <col min="12550" max="12550" width="11.33203125" style="756" customWidth="1"/>
    <col min="12551" max="12551" width="12.6640625" style="756" customWidth="1"/>
    <col min="12552" max="12552" width="12.33203125" style="756" customWidth="1"/>
    <col min="12553" max="12553" width="11.33203125" style="756" customWidth="1"/>
    <col min="12554" max="12554" width="5" style="756" customWidth="1"/>
    <col min="12555" max="12557" width="9.6640625" style="756" customWidth="1"/>
    <col min="12558" max="12800" width="0" style="756" hidden="1"/>
    <col min="12801" max="12801" width="4.6640625" style="756" customWidth="1"/>
    <col min="12802" max="12802" width="4.5" style="756" customWidth="1"/>
    <col min="12803" max="12803" width="35.1640625" style="756" customWidth="1"/>
    <col min="12804" max="12804" width="14.6640625" style="756" customWidth="1"/>
    <col min="12805" max="12805" width="14.33203125" style="756" customWidth="1"/>
    <col min="12806" max="12806" width="11.33203125" style="756" customWidth="1"/>
    <col min="12807" max="12807" width="12.6640625" style="756" customWidth="1"/>
    <col min="12808" max="12808" width="12.33203125" style="756" customWidth="1"/>
    <col min="12809" max="12809" width="11.33203125" style="756" customWidth="1"/>
    <col min="12810" max="12810" width="5" style="756" customWidth="1"/>
    <col min="12811" max="12813" width="9.6640625" style="756" customWidth="1"/>
    <col min="12814" max="13056" width="0" style="756" hidden="1"/>
    <col min="13057" max="13057" width="4.6640625" style="756" customWidth="1"/>
    <col min="13058" max="13058" width="4.5" style="756" customWidth="1"/>
    <col min="13059" max="13059" width="35.1640625" style="756" customWidth="1"/>
    <col min="13060" max="13060" width="14.6640625" style="756" customWidth="1"/>
    <col min="13061" max="13061" width="14.33203125" style="756" customWidth="1"/>
    <col min="13062" max="13062" width="11.33203125" style="756" customWidth="1"/>
    <col min="13063" max="13063" width="12.6640625" style="756" customWidth="1"/>
    <col min="13064" max="13064" width="12.33203125" style="756" customWidth="1"/>
    <col min="13065" max="13065" width="11.33203125" style="756" customWidth="1"/>
    <col min="13066" max="13066" width="5" style="756" customWidth="1"/>
    <col min="13067" max="13069" width="9.6640625" style="756" customWidth="1"/>
    <col min="13070" max="13312" width="0" style="756" hidden="1"/>
    <col min="13313" max="13313" width="4.6640625" style="756" customWidth="1"/>
    <col min="13314" max="13314" width="4.5" style="756" customWidth="1"/>
    <col min="13315" max="13315" width="35.1640625" style="756" customWidth="1"/>
    <col min="13316" max="13316" width="14.6640625" style="756" customWidth="1"/>
    <col min="13317" max="13317" width="14.33203125" style="756" customWidth="1"/>
    <col min="13318" max="13318" width="11.33203125" style="756" customWidth="1"/>
    <col min="13319" max="13319" width="12.6640625" style="756" customWidth="1"/>
    <col min="13320" max="13320" width="12.33203125" style="756" customWidth="1"/>
    <col min="13321" max="13321" width="11.33203125" style="756" customWidth="1"/>
    <col min="13322" max="13322" width="5" style="756" customWidth="1"/>
    <col min="13323" max="13325" width="9.6640625" style="756" customWidth="1"/>
    <col min="13326" max="13568" width="0" style="756" hidden="1"/>
    <col min="13569" max="13569" width="4.6640625" style="756" customWidth="1"/>
    <col min="13570" max="13570" width="4.5" style="756" customWidth="1"/>
    <col min="13571" max="13571" width="35.1640625" style="756" customWidth="1"/>
    <col min="13572" max="13572" width="14.6640625" style="756" customWidth="1"/>
    <col min="13573" max="13573" width="14.33203125" style="756" customWidth="1"/>
    <col min="13574" max="13574" width="11.33203125" style="756" customWidth="1"/>
    <col min="13575" max="13575" width="12.6640625" style="756" customWidth="1"/>
    <col min="13576" max="13576" width="12.33203125" style="756" customWidth="1"/>
    <col min="13577" max="13577" width="11.33203125" style="756" customWidth="1"/>
    <col min="13578" max="13578" width="5" style="756" customWidth="1"/>
    <col min="13579" max="13581" width="9.6640625" style="756" customWidth="1"/>
    <col min="13582" max="13824" width="0" style="756" hidden="1"/>
    <col min="13825" max="13825" width="4.6640625" style="756" customWidth="1"/>
    <col min="13826" max="13826" width="4.5" style="756" customWidth="1"/>
    <col min="13827" max="13827" width="35.1640625" style="756" customWidth="1"/>
    <col min="13828" max="13828" width="14.6640625" style="756" customWidth="1"/>
    <col min="13829" max="13829" width="14.33203125" style="756" customWidth="1"/>
    <col min="13830" max="13830" width="11.33203125" style="756" customWidth="1"/>
    <col min="13831" max="13831" width="12.6640625" style="756" customWidth="1"/>
    <col min="13832" max="13832" width="12.33203125" style="756" customWidth="1"/>
    <col min="13833" max="13833" width="11.33203125" style="756" customWidth="1"/>
    <col min="13834" max="13834" width="5" style="756" customWidth="1"/>
    <col min="13835" max="13837" width="9.6640625" style="756" customWidth="1"/>
    <col min="13838" max="14080" width="0" style="756" hidden="1"/>
    <col min="14081" max="14081" width="4.6640625" style="756" customWidth="1"/>
    <col min="14082" max="14082" width="4.5" style="756" customWidth="1"/>
    <col min="14083" max="14083" width="35.1640625" style="756" customWidth="1"/>
    <col min="14084" max="14084" width="14.6640625" style="756" customWidth="1"/>
    <col min="14085" max="14085" width="14.33203125" style="756" customWidth="1"/>
    <col min="14086" max="14086" width="11.33203125" style="756" customWidth="1"/>
    <col min="14087" max="14087" width="12.6640625" style="756" customWidth="1"/>
    <col min="14088" max="14088" width="12.33203125" style="756" customWidth="1"/>
    <col min="14089" max="14089" width="11.33203125" style="756" customWidth="1"/>
    <col min="14090" max="14090" width="5" style="756" customWidth="1"/>
    <col min="14091" max="14093" width="9.6640625" style="756" customWidth="1"/>
    <col min="14094" max="14336" width="0" style="756" hidden="1"/>
    <col min="14337" max="14337" width="4.6640625" style="756" customWidth="1"/>
    <col min="14338" max="14338" width="4.5" style="756" customWidth="1"/>
    <col min="14339" max="14339" width="35.1640625" style="756" customWidth="1"/>
    <col min="14340" max="14340" width="14.6640625" style="756" customWidth="1"/>
    <col min="14341" max="14341" width="14.33203125" style="756" customWidth="1"/>
    <col min="14342" max="14342" width="11.33203125" style="756" customWidth="1"/>
    <col min="14343" max="14343" width="12.6640625" style="756" customWidth="1"/>
    <col min="14344" max="14344" width="12.33203125" style="756" customWidth="1"/>
    <col min="14345" max="14345" width="11.33203125" style="756" customWidth="1"/>
    <col min="14346" max="14346" width="5" style="756" customWidth="1"/>
    <col min="14347" max="14349" width="9.6640625" style="756" customWidth="1"/>
    <col min="14350" max="14592" width="0" style="756" hidden="1"/>
    <col min="14593" max="14593" width="4.6640625" style="756" customWidth="1"/>
    <col min="14594" max="14594" width="4.5" style="756" customWidth="1"/>
    <col min="14595" max="14595" width="35.1640625" style="756" customWidth="1"/>
    <col min="14596" max="14596" width="14.6640625" style="756" customWidth="1"/>
    <col min="14597" max="14597" width="14.33203125" style="756" customWidth="1"/>
    <col min="14598" max="14598" width="11.33203125" style="756" customWidth="1"/>
    <col min="14599" max="14599" width="12.6640625" style="756" customWidth="1"/>
    <col min="14600" max="14600" width="12.33203125" style="756" customWidth="1"/>
    <col min="14601" max="14601" width="11.33203125" style="756" customWidth="1"/>
    <col min="14602" max="14602" width="5" style="756" customWidth="1"/>
    <col min="14603" max="14605" width="9.6640625" style="756" customWidth="1"/>
    <col min="14606" max="14848" width="0" style="756" hidden="1"/>
    <col min="14849" max="14849" width="4.6640625" style="756" customWidth="1"/>
    <col min="14850" max="14850" width="4.5" style="756" customWidth="1"/>
    <col min="14851" max="14851" width="35.1640625" style="756" customWidth="1"/>
    <col min="14852" max="14852" width="14.6640625" style="756" customWidth="1"/>
    <col min="14853" max="14853" width="14.33203125" style="756" customWidth="1"/>
    <col min="14854" max="14854" width="11.33203125" style="756" customWidth="1"/>
    <col min="14855" max="14855" width="12.6640625" style="756" customWidth="1"/>
    <col min="14856" max="14856" width="12.33203125" style="756" customWidth="1"/>
    <col min="14857" max="14857" width="11.33203125" style="756" customWidth="1"/>
    <col min="14858" max="14858" width="5" style="756" customWidth="1"/>
    <col min="14859" max="14861" width="9.6640625" style="756" customWidth="1"/>
    <col min="14862" max="15104" width="0" style="756" hidden="1"/>
    <col min="15105" max="15105" width="4.6640625" style="756" customWidth="1"/>
    <col min="15106" max="15106" width="4.5" style="756" customWidth="1"/>
    <col min="15107" max="15107" width="35.1640625" style="756" customWidth="1"/>
    <col min="15108" max="15108" width="14.6640625" style="756" customWidth="1"/>
    <col min="15109" max="15109" width="14.33203125" style="756" customWidth="1"/>
    <col min="15110" max="15110" width="11.33203125" style="756" customWidth="1"/>
    <col min="15111" max="15111" width="12.6640625" style="756" customWidth="1"/>
    <col min="15112" max="15112" width="12.33203125" style="756" customWidth="1"/>
    <col min="15113" max="15113" width="11.33203125" style="756" customWidth="1"/>
    <col min="15114" max="15114" width="5" style="756" customWidth="1"/>
    <col min="15115" max="15117" width="9.6640625" style="756" customWidth="1"/>
    <col min="15118" max="15360" width="0" style="756" hidden="1"/>
    <col min="15361" max="15361" width="4.6640625" style="756" customWidth="1"/>
    <col min="15362" max="15362" width="4.5" style="756" customWidth="1"/>
    <col min="15363" max="15363" width="35.1640625" style="756" customWidth="1"/>
    <col min="15364" max="15364" width="14.6640625" style="756" customWidth="1"/>
    <col min="15365" max="15365" width="14.33203125" style="756" customWidth="1"/>
    <col min="15366" max="15366" width="11.33203125" style="756" customWidth="1"/>
    <col min="15367" max="15367" width="12.6640625" style="756" customWidth="1"/>
    <col min="15368" max="15368" width="12.33203125" style="756" customWidth="1"/>
    <col min="15369" max="15369" width="11.33203125" style="756" customWidth="1"/>
    <col min="15370" max="15370" width="5" style="756" customWidth="1"/>
    <col min="15371" max="15373" width="9.6640625" style="756" customWidth="1"/>
    <col min="15374" max="15616" width="0" style="756" hidden="1"/>
    <col min="15617" max="15617" width="4.6640625" style="756" customWidth="1"/>
    <col min="15618" max="15618" width="4.5" style="756" customWidth="1"/>
    <col min="15619" max="15619" width="35.1640625" style="756" customWidth="1"/>
    <col min="15620" max="15620" width="14.6640625" style="756" customWidth="1"/>
    <col min="15621" max="15621" width="14.33203125" style="756" customWidth="1"/>
    <col min="15622" max="15622" width="11.33203125" style="756" customWidth="1"/>
    <col min="15623" max="15623" width="12.6640625" style="756" customWidth="1"/>
    <col min="15624" max="15624" width="12.33203125" style="756" customWidth="1"/>
    <col min="15625" max="15625" width="11.33203125" style="756" customWidth="1"/>
    <col min="15626" max="15626" width="5" style="756" customWidth="1"/>
    <col min="15627" max="15629" width="9.6640625" style="756" customWidth="1"/>
    <col min="15630" max="15872" width="0" style="756" hidden="1"/>
    <col min="15873" max="15873" width="4.6640625" style="756" customWidth="1"/>
    <col min="15874" max="15874" width="4.5" style="756" customWidth="1"/>
    <col min="15875" max="15875" width="35.1640625" style="756" customWidth="1"/>
    <col min="15876" max="15876" width="14.6640625" style="756" customWidth="1"/>
    <col min="15877" max="15877" width="14.33203125" style="756" customWidth="1"/>
    <col min="15878" max="15878" width="11.33203125" style="756" customWidth="1"/>
    <col min="15879" max="15879" width="12.6640625" style="756" customWidth="1"/>
    <col min="15880" max="15880" width="12.33203125" style="756" customWidth="1"/>
    <col min="15881" max="15881" width="11.33203125" style="756" customWidth="1"/>
    <col min="15882" max="15882" width="5" style="756" customWidth="1"/>
    <col min="15883" max="15885" width="9.6640625" style="756" customWidth="1"/>
    <col min="15886" max="16128" width="0" style="756" hidden="1"/>
    <col min="16129" max="16129" width="4.6640625" style="756" customWidth="1"/>
    <col min="16130" max="16130" width="4.5" style="756" customWidth="1"/>
    <col min="16131" max="16131" width="35.1640625" style="756" customWidth="1"/>
    <col min="16132" max="16132" width="14.6640625" style="756" customWidth="1"/>
    <col min="16133" max="16133" width="14.33203125" style="756" customWidth="1"/>
    <col min="16134" max="16134" width="11.33203125" style="756" customWidth="1"/>
    <col min="16135" max="16135" width="12.6640625" style="756" customWidth="1"/>
    <col min="16136" max="16136" width="12.33203125" style="756" customWidth="1"/>
    <col min="16137" max="16137" width="11.33203125" style="756" customWidth="1"/>
    <col min="16138" max="16138" width="5" style="756" customWidth="1"/>
    <col min="16139" max="16141" width="9.6640625" style="756" customWidth="1"/>
    <col min="16142" max="16384" width="0" style="756" hidden="1"/>
  </cols>
  <sheetData>
    <row r="1" spans="1:10" ht="11.25">
      <c r="A1" s="2301">
        <v>84</v>
      </c>
      <c r="B1" s="2302"/>
      <c r="C1" s="2302"/>
      <c r="D1" s="2303"/>
      <c r="E1" s="2303"/>
      <c r="F1" s="1422"/>
      <c r="G1" s="2303"/>
      <c r="H1" s="1423"/>
      <c r="I1" s="1422"/>
      <c r="J1" s="2376" t="s">
        <v>3253</v>
      </c>
    </row>
    <row r="2" spans="1:10" ht="11.25">
      <c r="A2" s="1424" t="s">
        <v>2819</v>
      </c>
      <c r="B2" s="1425"/>
      <c r="C2" s="1425"/>
      <c r="D2" s="1425"/>
      <c r="E2" s="1425"/>
      <c r="F2" s="1425"/>
      <c r="G2" s="1425"/>
      <c r="H2" s="1425"/>
      <c r="I2" s="1425"/>
      <c r="J2" s="1426"/>
    </row>
    <row r="3" spans="1:10" ht="11.25">
      <c r="A3" s="1427" t="s">
        <v>351</v>
      </c>
      <c r="B3" s="1428"/>
      <c r="C3" s="1428"/>
      <c r="D3" s="1428"/>
      <c r="E3" s="1428"/>
      <c r="F3" s="1428"/>
      <c r="G3" s="1428"/>
      <c r="H3" s="1428"/>
      <c r="I3" s="1428"/>
      <c r="J3" s="1429"/>
    </row>
    <row r="4" spans="1:10" ht="9" customHeight="1">
      <c r="A4" s="759"/>
      <c r="J4" s="760"/>
    </row>
    <row r="5" spans="1:10" s="763" customFormat="1" ht="9">
      <c r="A5" s="761" t="s">
        <v>440</v>
      </c>
      <c r="B5" s="762" t="s">
        <v>3134</v>
      </c>
      <c r="J5" s="764"/>
    </row>
    <row r="6" spans="1:10" s="763" customFormat="1" ht="9">
      <c r="A6" s="765" t="s">
        <v>3135</v>
      </c>
      <c r="J6" s="764"/>
    </row>
    <row r="7" spans="1:10" s="763" customFormat="1" ht="9">
      <c r="A7" s="765" t="s">
        <v>3136</v>
      </c>
      <c r="J7" s="764"/>
    </row>
    <row r="8" spans="1:10" s="763" customFormat="1" ht="9">
      <c r="A8" s="765" t="s">
        <v>3137</v>
      </c>
      <c r="J8" s="764"/>
    </row>
    <row r="9" spans="1:10" s="763" customFormat="1" ht="9">
      <c r="A9" s="765" t="s">
        <v>3138</v>
      </c>
      <c r="J9" s="764"/>
    </row>
    <row r="10" spans="1:10" s="763" customFormat="1" ht="9">
      <c r="A10" s="765" t="s">
        <v>3139</v>
      </c>
      <c r="J10" s="764"/>
    </row>
    <row r="11" spans="1:10" s="763" customFormat="1" ht="9">
      <c r="A11" s="765" t="s">
        <v>3140</v>
      </c>
      <c r="J11" s="764"/>
    </row>
    <row r="12" spans="1:10" s="763" customFormat="1" ht="9">
      <c r="A12" s="765" t="s">
        <v>3141</v>
      </c>
      <c r="J12" s="764"/>
    </row>
    <row r="13" spans="1:10" s="763" customFormat="1" ht="9">
      <c r="A13" s="765" t="s">
        <v>3142</v>
      </c>
      <c r="J13" s="764"/>
    </row>
    <row r="14" spans="1:10" s="763" customFormat="1" ht="9">
      <c r="A14" s="765" t="s">
        <v>3143</v>
      </c>
      <c r="J14" s="764"/>
    </row>
    <row r="15" spans="1:10" s="763" customFormat="1" ht="9">
      <c r="A15" s="766" t="s">
        <v>102</v>
      </c>
      <c r="J15" s="764"/>
    </row>
    <row r="16" spans="1:10" ht="9" customHeight="1">
      <c r="A16" s="766"/>
      <c r="B16" s="763"/>
      <c r="C16" s="763"/>
      <c r="D16" s="763"/>
      <c r="E16" s="763"/>
      <c r="F16" s="763"/>
      <c r="G16" s="763"/>
      <c r="H16" s="763"/>
      <c r="I16" s="763"/>
      <c r="J16" s="764"/>
    </row>
    <row r="17" spans="1:10" s="763" customFormat="1" ht="9">
      <c r="A17" s="761" t="s">
        <v>446</v>
      </c>
      <c r="B17" s="762" t="s">
        <v>3144</v>
      </c>
      <c r="J17" s="764"/>
    </row>
    <row r="18" spans="1:10" s="763" customFormat="1" ht="9">
      <c r="A18" s="766" t="s">
        <v>104</v>
      </c>
      <c r="J18" s="764"/>
    </row>
    <row r="19" spans="1:10" ht="9" customHeight="1">
      <c r="A19" s="767"/>
      <c r="B19" s="768"/>
      <c r="C19" s="768"/>
      <c r="D19" s="768"/>
      <c r="E19" s="768"/>
      <c r="F19" s="768"/>
      <c r="G19" s="768"/>
      <c r="H19" s="768"/>
      <c r="I19" s="768"/>
      <c r="J19" s="769"/>
    </row>
    <row r="20" spans="1:10" s="763" customFormat="1" ht="9">
      <c r="A20" s="761" t="s">
        <v>450</v>
      </c>
      <c r="B20" s="762" t="s">
        <v>3145</v>
      </c>
      <c r="J20" s="764"/>
    </row>
    <row r="21" spans="1:10" s="763" customFormat="1" ht="9">
      <c r="A21" s="766" t="s">
        <v>106</v>
      </c>
      <c r="J21" s="764"/>
    </row>
    <row r="22" spans="1:10" ht="9" customHeight="1">
      <c r="A22" s="766"/>
      <c r="B22" s="763"/>
      <c r="C22" s="763"/>
      <c r="D22" s="763"/>
      <c r="E22" s="763"/>
      <c r="F22" s="763"/>
      <c r="G22" s="763"/>
      <c r="H22" s="763"/>
      <c r="I22" s="763"/>
      <c r="J22" s="764"/>
    </row>
    <row r="23" spans="1:10" s="763" customFormat="1" ht="9">
      <c r="A23" s="761" t="s">
        <v>457</v>
      </c>
      <c r="B23" s="762" t="s">
        <v>3146</v>
      </c>
      <c r="J23" s="764"/>
    </row>
    <row r="24" spans="1:10" s="763" customFormat="1" ht="9">
      <c r="A24" s="765" t="s">
        <v>3147</v>
      </c>
      <c r="J24" s="764"/>
    </row>
    <row r="25" spans="1:10" ht="9" customHeight="1">
      <c r="A25" s="766"/>
      <c r="B25" s="763"/>
      <c r="C25" s="763"/>
      <c r="D25" s="763"/>
      <c r="E25" s="763"/>
      <c r="F25" s="763"/>
      <c r="G25" s="763"/>
      <c r="H25" s="763"/>
      <c r="I25" s="763"/>
      <c r="J25" s="764"/>
    </row>
    <row r="26" spans="1:10" s="763" customFormat="1" ht="9">
      <c r="A26" s="761" t="s">
        <v>461</v>
      </c>
      <c r="B26" s="762" t="s">
        <v>3148</v>
      </c>
      <c r="J26" s="764"/>
    </row>
    <row r="27" spans="1:10" s="763" customFormat="1" ht="9">
      <c r="A27" s="765" t="s">
        <v>3149</v>
      </c>
      <c r="J27" s="764"/>
    </row>
    <row r="28" spans="1:10" ht="11.25">
      <c r="A28" s="770"/>
      <c r="B28" s="771"/>
      <c r="C28" s="771"/>
      <c r="D28" s="771"/>
      <c r="E28" s="771"/>
      <c r="F28" s="771"/>
      <c r="G28" s="771"/>
      <c r="H28" s="771"/>
      <c r="I28" s="771"/>
      <c r="J28" s="772"/>
    </row>
    <row r="29" spans="1:10" ht="11.1" customHeight="1">
      <c r="A29" s="773"/>
      <c r="B29" s="774"/>
      <c r="C29" s="774"/>
      <c r="D29" s="775" t="s">
        <v>111</v>
      </c>
      <c r="E29" s="776"/>
      <c r="F29" s="777"/>
      <c r="G29" s="775" t="s">
        <v>112</v>
      </c>
      <c r="H29" s="776"/>
      <c r="I29" s="777"/>
      <c r="J29" s="778"/>
    </row>
    <row r="30" spans="1:10" ht="11.1" customHeight="1">
      <c r="A30" s="779"/>
      <c r="B30" s="780"/>
      <c r="C30" s="780"/>
      <c r="D30" s="775" t="s">
        <v>113</v>
      </c>
      <c r="E30" s="777"/>
      <c r="F30" s="779" t="s">
        <v>114</v>
      </c>
      <c r="G30" s="775" t="s">
        <v>113</v>
      </c>
      <c r="H30" s="777"/>
      <c r="I30" s="779" t="s">
        <v>114</v>
      </c>
      <c r="J30" s="779"/>
    </row>
    <row r="31" spans="1:10" ht="11.1" customHeight="1">
      <c r="A31" s="779"/>
      <c r="B31" s="780"/>
      <c r="C31" s="780"/>
      <c r="D31" s="1431" t="s">
        <v>115</v>
      </c>
      <c r="E31" s="1432" t="s">
        <v>116</v>
      </c>
      <c r="F31" s="779" t="s">
        <v>117</v>
      </c>
      <c r="G31" s="779"/>
      <c r="H31" s="779"/>
      <c r="I31" s="779" t="s">
        <v>117</v>
      </c>
      <c r="J31" s="779"/>
    </row>
    <row r="32" spans="1:10" ht="11.1" customHeight="1">
      <c r="A32" s="781" t="s">
        <v>328</v>
      </c>
      <c r="B32" s="782"/>
      <c r="C32" s="780" t="s">
        <v>353</v>
      </c>
      <c r="D32" s="779" t="s">
        <v>118</v>
      </c>
      <c r="E32" s="779" t="s">
        <v>119</v>
      </c>
      <c r="F32" s="779" t="s">
        <v>120</v>
      </c>
      <c r="G32" s="779" t="s">
        <v>118</v>
      </c>
      <c r="H32" s="779" t="s">
        <v>119</v>
      </c>
      <c r="I32" s="779" t="s">
        <v>120</v>
      </c>
      <c r="J32" s="781" t="s">
        <v>328</v>
      </c>
    </row>
    <row r="33" spans="1:10" ht="11.1" customHeight="1">
      <c r="A33" s="781" t="s">
        <v>333</v>
      </c>
      <c r="B33" s="782"/>
      <c r="C33" s="780"/>
      <c r="D33" s="779" t="s">
        <v>356</v>
      </c>
      <c r="E33" s="779" t="s">
        <v>356</v>
      </c>
      <c r="F33" s="779" t="s">
        <v>121</v>
      </c>
      <c r="G33" s="779" t="s">
        <v>356</v>
      </c>
      <c r="H33" s="779" t="s">
        <v>356</v>
      </c>
      <c r="I33" s="779" t="s">
        <v>121</v>
      </c>
      <c r="J33" s="781" t="s">
        <v>333</v>
      </c>
    </row>
    <row r="34" spans="1:10" ht="11.1" customHeight="1" thickBot="1">
      <c r="A34" s="783"/>
      <c r="B34" s="784"/>
      <c r="C34" s="785" t="s">
        <v>338</v>
      </c>
      <c r="D34" s="779" t="s">
        <v>339</v>
      </c>
      <c r="E34" s="779" t="s">
        <v>340</v>
      </c>
      <c r="F34" s="786" t="s">
        <v>341</v>
      </c>
      <c r="G34" s="786" t="s">
        <v>342</v>
      </c>
      <c r="H34" s="786" t="s">
        <v>343</v>
      </c>
      <c r="I34" s="786" t="s">
        <v>201</v>
      </c>
      <c r="J34" s="783"/>
    </row>
    <row r="35" spans="1:10" ht="11.1" customHeight="1">
      <c r="A35" s="787"/>
      <c r="B35" s="763"/>
      <c r="C35" s="780" t="s">
        <v>122</v>
      </c>
      <c r="D35" s="1433"/>
      <c r="E35" s="1433"/>
      <c r="F35" s="764"/>
      <c r="G35" s="790"/>
      <c r="H35" s="791"/>
      <c r="I35" s="787"/>
      <c r="J35" s="787"/>
    </row>
    <row r="36" spans="1:10" ht="11.1" customHeight="1">
      <c r="A36" s="786">
        <v>1</v>
      </c>
      <c r="B36" s="792">
        <v>-3</v>
      </c>
      <c r="C36" s="784" t="s">
        <v>1032</v>
      </c>
      <c r="D36" s="793"/>
      <c r="E36" s="793"/>
      <c r="F36" s="794" t="s">
        <v>3150</v>
      </c>
      <c r="G36" s="795"/>
      <c r="H36" s="796"/>
      <c r="I36" s="797"/>
      <c r="J36" s="786">
        <v>1</v>
      </c>
    </row>
    <row r="37" spans="1:10" ht="11.1" customHeight="1">
      <c r="A37" s="786">
        <v>2</v>
      </c>
      <c r="B37" s="792">
        <v>-4</v>
      </c>
      <c r="C37" s="784" t="s">
        <v>1033</v>
      </c>
      <c r="D37" s="793"/>
      <c r="E37" s="793"/>
      <c r="F37" s="794" t="s">
        <v>3150</v>
      </c>
      <c r="G37" s="795"/>
      <c r="H37" s="796"/>
      <c r="I37" s="797"/>
      <c r="J37" s="786">
        <v>2</v>
      </c>
    </row>
    <row r="38" spans="1:10" ht="11.1" customHeight="1">
      <c r="A38" s="786">
        <v>3</v>
      </c>
      <c r="B38" s="792">
        <v>-5</v>
      </c>
      <c r="C38" s="784" t="s">
        <v>1034</v>
      </c>
      <c r="D38" s="793"/>
      <c r="E38" s="793"/>
      <c r="F38" s="794" t="s">
        <v>3150</v>
      </c>
      <c r="G38" s="795"/>
      <c r="H38" s="796"/>
      <c r="I38" s="797"/>
      <c r="J38" s="786">
        <v>3</v>
      </c>
    </row>
    <row r="39" spans="1:10" ht="11.1" customHeight="1">
      <c r="A39" s="786">
        <v>4</v>
      </c>
      <c r="B39" s="792">
        <v>-6</v>
      </c>
      <c r="C39" s="784" t="s">
        <v>1035</v>
      </c>
      <c r="D39" s="793"/>
      <c r="E39" s="793"/>
      <c r="F39" s="794" t="s">
        <v>3150</v>
      </c>
      <c r="G39" s="795"/>
      <c r="H39" s="796"/>
      <c r="I39" s="797"/>
      <c r="J39" s="786">
        <v>4</v>
      </c>
    </row>
    <row r="40" spans="1:10" ht="11.1" customHeight="1">
      <c r="A40" s="786">
        <v>5</v>
      </c>
      <c r="B40" s="792">
        <v>-7</v>
      </c>
      <c r="C40" s="784" t="s">
        <v>1036</v>
      </c>
      <c r="D40" s="793"/>
      <c r="E40" s="793"/>
      <c r="F40" s="794" t="s">
        <v>3150</v>
      </c>
      <c r="G40" s="795"/>
      <c r="H40" s="796"/>
      <c r="I40" s="797"/>
      <c r="J40" s="786">
        <v>5</v>
      </c>
    </row>
    <row r="41" spans="1:10" ht="11.1" customHeight="1">
      <c r="A41" s="786">
        <v>6</v>
      </c>
      <c r="B41" s="792">
        <v>-8</v>
      </c>
      <c r="C41" s="784" t="s">
        <v>1037</v>
      </c>
      <c r="D41" s="793">
        <v>76</v>
      </c>
      <c r="E41" s="793">
        <v>76</v>
      </c>
      <c r="F41" s="794">
        <v>3.56E-2</v>
      </c>
      <c r="G41" s="795" t="s">
        <v>2995</v>
      </c>
      <c r="H41" s="796"/>
      <c r="I41" s="797"/>
      <c r="J41" s="786">
        <v>6</v>
      </c>
    </row>
    <row r="42" spans="1:10" ht="11.1" customHeight="1">
      <c r="A42" s="786">
        <v>7</v>
      </c>
      <c r="B42" s="792">
        <v>-9</v>
      </c>
      <c r="C42" s="784" t="s">
        <v>1038</v>
      </c>
      <c r="D42" s="793">
        <v>49938</v>
      </c>
      <c r="E42" s="793">
        <v>50441</v>
      </c>
      <c r="F42" s="794">
        <v>2.63E-2</v>
      </c>
      <c r="G42" s="795"/>
      <c r="H42" s="796"/>
      <c r="I42" s="797"/>
      <c r="J42" s="786">
        <v>7</v>
      </c>
    </row>
    <row r="43" spans="1:10" ht="11.1" customHeight="1">
      <c r="A43" s="786">
        <v>8</v>
      </c>
      <c r="B43" s="792">
        <v>-11</v>
      </c>
      <c r="C43" s="784" t="s">
        <v>1039</v>
      </c>
      <c r="D43" s="793"/>
      <c r="E43" s="793"/>
      <c r="F43" s="794" t="s">
        <v>3150</v>
      </c>
      <c r="G43" s="795" t="s">
        <v>2996</v>
      </c>
      <c r="H43" s="796"/>
      <c r="I43" s="797"/>
      <c r="J43" s="786">
        <v>8</v>
      </c>
    </row>
    <row r="44" spans="1:10" ht="11.1" customHeight="1">
      <c r="A44" s="786">
        <v>9</v>
      </c>
      <c r="B44" s="792">
        <v>-13</v>
      </c>
      <c r="C44" s="784" t="s">
        <v>1040</v>
      </c>
      <c r="D44" s="793"/>
      <c r="E44" s="793"/>
      <c r="F44" s="794" t="s">
        <v>3150</v>
      </c>
      <c r="G44" s="795"/>
      <c r="H44" s="796"/>
      <c r="I44" s="797"/>
      <c r="J44" s="786">
        <v>9</v>
      </c>
    </row>
    <row r="45" spans="1:10" ht="11.1" customHeight="1">
      <c r="A45" s="786">
        <v>10</v>
      </c>
      <c r="B45" s="792">
        <v>-16</v>
      </c>
      <c r="C45" s="784" t="s">
        <v>1041</v>
      </c>
      <c r="D45" s="793">
        <v>2811</v>
      </c>
      <c r="E45" s="793">
        <v>2811</v>
      </c>
      <c r="F45" s="794">
        <v>2.63E-2</v>
      </c>
      <c r="G45" s="795" t="s">
        <v>2997</v>
      </c>
      <c r="H45" s="796"/>
      <c r="I45" s="797"/>
      <c r="J45" s="786">
        <v>10</v>
      </c>
    </row>
    <row r="46" spans="1:10" ht="11.1" customHeight="1">
      <c r="A46" s="786">
        <v>11</v>
      </c>
      <c r="B46" s="792">
        <v>-17</v>
      </c>
      <c r="C46" s="784" t="s">
        <v>1042</v>
      </c>
      <c r="D46" s="793"/>
      <c r="E46" s="793"/>
      <c r="F46" s="794" t="s">
        <v>3150</v>
      </c>
      <c r="G46" s="795"/>
      <c r="H46" s="796"/>
      <c r="I46" s="797"/>
      <c r="J46" s="786">
        <v>11</v>
      </c>
    </row>
    <row r="47" spans="1:10" ht="11.1" customHeight="1">
      <c r="A47" s="786">
        <v>12</v>
      </c>
      <c r="B47" s="792">
        <v>-18</v>
      </c>
      <c r="C47" s="784" t="s">
        <v>1043</v>
      </c>
      <c r="D47" s="793"/>
      <c r="E47" s="793"/>
      <c r="F47" s="794" t="s">
        <v>3150</v>
      </c>
      <c r="G47" s="795" t="s">
        <v>2998</v>
      </c>
      <c r="H47" s="796"/>
      <c r="I47" s="797"/>
      <c r="J47" s="786">
        <v>12</v>
      </c>
    </row>
    <row r="48" spans="1:10" ht="11.1" customHeight="1">
      <c r="A48" s="786">
        <v>13</v>
      </c>
      <c r="B48" s="792">
        <v>-19</v>
      </c>
      <c r="C48" s="784" t="s">
        <v>1044</v>
      </c>
      <c r="D48" s="793"/>
      <c r="E48" s="793"/>
      <c r="F48" s="794" t="s">
        <v>3150</v>
      </c>
      <c r="G48" s="795"/>
      <c r="H48" s="796"/>
      <c r="I48" s="797"/>
      <c r="J48" s="786">
        <v>13</v>
      </c>
    </row>
    <row r="49" spans="1:10" ht="11.1" customHeight="1">
      <c r="A49" s="786">
        <v>14</v>
      </c>
      <c r="B49" s="792">
        <v>-20</v>
      </c>
      <c r="C49" s="784" t="s">
        <v>1045</v>
      </c>
      <c r="D49" s="793"/>
      <c r="E49" s="793"/>
      <c r="F49" s="794" t="s">
        <v>3150</v>
      </c>
      <c r="G49" s="795"/>
      <c r="H49" s="796"/>
      <c r="I49" s="797"/>
      <c r="J49" s="786">
        <v>14</v>
      </c>
    </row>
    <row r="50" spans="1:10" ht="11.1" customHeight="1">
      <c r="A50" s="786">
        <v>15</v>
      </c>
      <c r="B50" s="792">
        <v>-22</v>
      </c>
      <c r="C50" s="784" t="s">
        <v>1046</v>
      </c>
      <c r="D50" s="793"/>
      <c r="E50" s="793"/>
      <c r="F50" s="794" t="s">
        <v>3150</v>
      </c>
      <c r="G50" s="795"/>
      <c r="H50" s="796"/>
      <c r="I50" s="797"/>
      <c r="J50" s="786">
        <v>15</v>
      </c>
    </row>
    <row r="51" spans="1:10" ht="11.1" customHeight="1">
      <c r="A51" s="786">
        <v>16</v>
      </c>
      <c r="B51" s="792">
        <v>-23</v>
      </c>
      <c r="C51" s="784" t="s">
        <v>1047</v>
      </c>
      <c r="D51" s="793"/>
      <c r="E51" s="793"/>
      <c r="F51" s="794" t="s">
        <v>3150</v>
      </c>
      <c r="G51" s="795"/>
      <c r="H51" s="796"/>
      <c r="I51" s="797"/>
      <c r="J51" s="786">
        <v>16</v>
      </c>
    </row>
    <row r="52" spans="1:10" ht="11.1" customHeight="1">
      <c r="A52" s="786">
        <v>17</v>
      </c>
      <c r="B52" s="792">
        <v>-24</v>
      </c>
      <c r="C52" s="784" t="s">
        <v>1048</v>
      </c>
      <c r="D52" s="793"/>
      <c r="E52" s="793"/>
      <c r="F52" s="794" t="s">
        <v>3150</v>
      </c>
      <c r="G52" s="795"/>
      <c r="H52" s="796"/>
      <c r="I52" s="797"/>
      <c r="J52" s="786">
        <v>17</v>
      </c>
    </row>
    <row r="53" spans="1:10" ht="11.1" customHeight="1">
      <c r="A53" s="786">
        <v>18</v>
      </c>
      <c r="B53" s="792">
        <v>-25</v>
      </c>
      <c r="C53" s="784" t="s">
        <v>1049</v>
      </c>
      <c r="D53" s="793"/>
      <c r="E53" s="793"/>
      <c r="F53" s="794" t="s">
        <v>3150</v>
      </c>
      <c r="G53" s="795"/>
      <c r="H53" s="796"/>
      <c r="I53" s="797"/>
      <c r="J53" s="786">
        <v>18</v>
      </c>
    </row>
    <row r="54" spans="1:10" ht="11.1" customHeight="1">
      <c r="A54" s="786">
        <v>19</v>
      </c>
      <c r="B54" s="792">
        <v>-26</v>
      </c>
      <c r="C54" s="784" t="s">
        <v>1050</v>
      </c>
      <c r="D54" s="793">
        <v>117526</v>
      </c>
      <c r="E54" s="793">
        <v>117235</v>
      </c>
      <c r="F54" s="794">
        <v>4.5499999999999999E-2</v>
      </c>
      <c r="G54" s="795"/>
      <c r="H54" s="796"/>
      <c r="I54" s="797"/>
      <c r="J54" s="786">
        <v>19</v>
      </c>
    </row>
    <row r="55" spans="1:10" ht="11.1" customHeight="1">
      <c r="A55" s="786">
        <v>20</v>
      </c>
      <c r="B55" s="792">
        <v>-27</v>
      </c>
      <c r="C55" s="784" t="s">
        <v>1051</v>
      </c>
      <c r="D55" s="793">
        <v>1445521</v>
      </c>
      <c r="E55" s="793">
        <v>1513151</v>
      </c>
      <c r="F55" s="794">
        <v>0.04</v>
      </c>
      <c r="G55" s="795"/>
      <c r="H55" s="796"/>
      <c r="I55" s="797"/>
      <c r="J55" s="786">
        <v>20</v>
      </c>
    </row>
    <row r="56" spans="1:10" ht="11.1" customHeight="1">
      <c r="A56" s="786">
        <v>21</v>
      </c>
      <c r="B56" s="792">
        <v>-29</v>
      </c>
      <c r="C56" s="784" t="s">
        <v>1052</v>
      </c>
      <c r="D56" s="793"/>
      <c r="E56" s="793"/>
      <c r="F56" s="794" t="s">
        <v>3150</v>
      </c>
      <c r="G56" s="795"/>
      <c r="H56" s="796"/>
      <c r="I56" s="797"/>
      <c r="J56" s="786">
        <v>21</v>
      </c>
    </row>
    <row r="57" spans="1:10" ht="11.1" customHeight="1">
      <c r="A57" s="786">
        <v>22</v>
      </c>
      <c r="B57" s="792">
        <v>-31</v>
      </c>
      <c r="C57" s="784" t="s">
        <v>1053</v>
      </c>
      <c r="D57" s="793"/>
      <c r="E57" s="793"/>
      <c r="F57" s="794" t="s">
        <v>3150</v>
      </c>
      <c r="G57" s="795"/>
      <c r="H57" s="796"/>
      <c r="I57" s="797"/>
      <c r="J57" s="786">
        <v>22</v>
      </c>
    </row>
    <row r="58" spans="1:10" ht="11.1" customHeight="1">
      <c r="A58" s="786">
        <v>23</v>
      </c>
      <c r="B58" s="792">
        <v>-35</v>
      </c>
      <c r="C58" s="784" t="s">
        <v>1054</v>
      </c>
      <c r="D58" s="793"/>
      <c r="E58" s="793"/>
      <c r="F58" s="794" t="s">
        <v>3150</v>
      </c>
      <c r="G58" s="795"/>
      <c r="H58" s="796"/>
      <c r="I58" s="797"/>
      <c r="J58" s="786">
        <v>23</v>
      </c>
    </row>
    <row r="59" spans="1:10" ht="11.1" customHeight="1">
      <c r="A59" s="786">
        <v>24</v>
      </c>
      <c r="B59" s="792">
        <v>-37</v>
      </c>
      <c r="C59" s="784" t="s">
        <v>1055</v>
      </c>
      <c r="D59" s="793"/>
      <c r="E59" s="793"/>
      <c r="F59" s="794" t="s">
        <v>3150</v>
      </c>
      <c r="G59" s="795"/>
      <c r="H59" s="796"/>
      <c r="I59" s="797"/>
      <c r="J59" s="786">
        <v>24</v>
      </c>
    </row>
    <row r="60" spans="1:10" ht="11.1" customHeight="1">
      <c r="A60" s="786">
        <v>25</v>
      </c>
      <c r="B60" s="792">
        <v>-39</v>
      </c>
      <c r="C60" s="784" t="s">
        <v>1056</v>
      </c>
      <c r="D60" s="793"/>
      <c r="E60" s="793"/>
      <c r="F60" s="794" t="s">
        <v>3150</v>
      </c>
      <c r="G60" s="795"/>
      <c r="H60" s="796"/>
      <c r="I60" s="797"/>
      <c r="J60" s="786">
        <v>25</v>
      </c>
    </row>
    <row r="61" spans="1:10" ht="11.1" customHeight="1">
      <c r="A61" s="786">
        <v>26</v>
      </c>
      <c r="B61" s="792">
        <v>-44</v>
      </c>
      <c r="C61" s="784" t="s">
        <v>1058</v>
      </c>
      <c r="D61" s="793"/>
      <c r="E61" s="793"/>
      <c r="F61" s="794" t="s">
        <v>3150</v>
      </c>
      <c r="G61" s="795"/>
      <c r="H61" s="796"/>
      <c r="I61" s="797"/>
      <c r="J61" s="786">
        <v>26</v>
      </c>
    </row>
    <row r="62" spans="1:10" ht="11.1" customHeight="1">
      <c r="A62" s="786">
        <v>27</v>
      </c>
      <c r="B62" s="792">
        <v>-45</v>
      </c>
      <c r="C62" s="784" t="s">
        <v>1059</v>
      </c>
      <c r="D62" s="793"/>
      <c r="E62" s="793"/>
      <c r="F62" s="794" t="s">
        <v>3150</v>
      </c>
      <c r="G62" s="795"/>
      <c r="H62" s="796"/>
      <c r="I62" s="797"/>
      <c r="J62" s="786">
        <v>27</v>
      </c>
    </row>
    <row r="63" spans="1:10" ht="11.1" customHeight="1">
      <c r="A63" s="786">
        <v>28</v>
      </c>
      <c r="B63" s="792"/>
      <c r="C63" s="784" t="s">
        <v>123</v>
      </c>
      <c r="D63" s="793"/>
      <c r="E63" s="793"/>
      <c r="F63" s="798"/>
      <c r="G63" s="795"/>
      <c r="H63" s="796"/>
      <c r="I63" s="797"/>
      <c r="J63" s="786">
        <v>28</v>
      </c>
    </row>
    <row r="64" spans="1:10" ht="11.1" customHeight="1">
      <c r="A64" s="786">
        <v>29</v>
      </c>
      <c r="B64" s="792"/>
      <c r="C64" s="784" t="s">
        <v>124</v>
      </c>
      <c r="D64" s="793"/>
      <c r="E64" s="793"/>
      <c r="F64" s="798"/>
      <c r="G64" s="795"/>
      <c r="H64" s="796"/>
      <c r="I64" s="797"/>
      <c r="J64" s="786">
        <v>29</v>
      </c>
    </row>
    <row r="65" spans="1:10" ht="11.1" customHeight="1" thickBot="1">
      <c r="A65" s="799">
        <v>30</v>
      </c>
      <c r="B65" s="800"/>
      <c r="C65" s="801" t="s">
        <v>125</v>
      </c>
      <c r="D65" s="802">
        <f>SUM(D35:D64)</f>
        <v>1615872</v>
      </c>
      <c r="E65" s="802">
        <f>SUM(E35:E64)</f>
        <v>1683714</v>
      </c>
      <c r="F65" s="803">
        <v>4.0028706715017848E-2</v>
      </c>
      <c r="G65" s="804"/>
      <c r="H65" s="805"/>
      <c r="I65" s="806"/>
      <c r="J65" s="799">
        <v>30</v>
      </c>
    </row>
    <row r="66" spans="1:10" ht="11.1" customHeight="1" thickTop="1">
      <c r="A66" s="787"/>
      <c r="B66" s="807"/>
      <c r="C66" s="780" t="s">
        <v>126</v>
      </c>
      <c r="D66" s="1434"/>
      <c r="E66" s="1434"/>
      <c r="F66" s="1435"/>
      <c r="G66" s="810"/>
      <c r="H66" s="811"/>
      <c r="I66" s="787"/>
      <c r="J66" s="787"/>
    </row>
    <row r="67" spans="1:10" ht="11.1" customHeight="1">
      <c r="A67" s="786">
        <v>31</v>
      </c>
      <c r="B67" s="812">
        <v>-52</v>
      </c>
      <c r="C67" s="784" t="s">
        <v>1062</v>
      </c>
      <c r="D67" s="793">
        <v>406384</v>
      </c>
      <c r="E67" s="793">
        <v>406384</v>
      </c>
      <c r="F67" s="1436">
        <v>8.3199999999999996E-2</v>
      </c>
      <c r="G67" s="795"/>
      <c r="H67" s="813"/>
      <c r="I67" s="783"/>
      <c r="J67" s="786">
        <v>31</v>
      </c>
    </row>
    <row r="68" spans="1:10" ht="11.1" customHeight="1">
      <c r="A68" s="786">
        <v>32</v>
      </c>
      <c r="B68" s="812">
        <v>-53</v>
      </c>
      <c r="C68" s="784" t="s">
        <v>1063</v>
      </c>
      <c r="D68" s="793"/>
      <c r="E68" s="793"/>
      <c r="F68" s="794" t="s">
        <v>3150</v>
      </c>
      <c r="G68" s="795"/>
      <c r="H68" s="813"/>
      <c r="I68" s="783"/>
      <c r="J68" s="786">
        <v>32</v>
      </c>
    </row>
    <row r="69" spans="1:10" ht="11.1" customHeight="1">
      <c r="A69" s="786">
        <v>33</v>
      </c>
      <c r="B69" s="812">
        <v>-54</v>
      </c>
      <c r="C69" s="784" t="s">
        <v>1064</v>
      </c>
      <c r="D69" s="793"/>
      <c r="E69" s="793"/>
      <c r="F69" s="814" t="s">
        <v>3150</v>
      </c>
      <c r="G69" s="795"/>
      <c r="H69" s="813"/>
      <c r="I69" s="783"/>
      <c r="J69" s="786">
        <v>33</v>
      </c>
    </row>
    <row r="70" spans="1:10" ht="11.1" customHeight="1">
      <c r="A70" s="786">
        <v>34</v>
      </c>
      <c r="B70" s="812">
        <v>-55</v>
      </c>
      <c r="C70" s="815" t="s">
        <v>1065</v>
      </c>
      <c r="D70" s="793"/>
      <c r="E70" s="793"/>
      <c r="F70" s="794" t="s">
        <v>3150</v>
      </c>
      <c r="G70" s="795"/>
      <c r="H70" s="813"/>
      <c r="I70" s="783"/>
      <c r="J70" s="786">
        <v>34</v>
      </c>
    </row>
    <row r="71" spans="1:10" ht="11.1" customHeight="1">
      <c r="A71" s="786">
        <v>35</v>
      </c>
      <c r="B71" s="812">
        <v>-56</v>
      </c>
      <c r="C71" s="784" t="s">
        <v>1066</v>
      </c>
      <c r="D71" s="793"/>
      <c r="E71" s="793"/>
      <c r="F71" s="814" t="s">
        <v>3150</v>
      </c>
      <c r="G71" s="795"/>
      <c r="H71" s="813"/>
      <c r="I71" s="783"/>
      <c r="J71" s="786">
        <v>35</v>
      </c>
    </row>
    <row r="72" spans="1:10" ht="11.1" customHeight="1">
      <c r="A72" s="786">
        <v>36</v>
      </c>
      <c r="B72" s="812">
        <v>-57</v>
      </c>
      <c r="C72" s="784" t="s">
        <v>1067</v>
      </c>
      <c r="D72" s="793"/>
      <c r="E72" s="793"/>
      <c r="F72" s="794" t="s">
        <v>3150</v>
      </c>
      <c r="G72" s="795"/>
      <c r="H72" s="813"/>
      <c r="I72" s="783"/>
      <c r="J72" s="786">
        <v>36</v>
      </c>
    </row>
    <row r="73" spans="1:10" ht="11.1" customHeight="1">
      <c r="A73" s="786">
        <v>37</v>
      </c>
      <c r="B73" s="812">
        <v>-58</v>
      </c>
      <c r="C73" s="784" t="s">
        <v>1068</v>
      </c>
      <c r="D73" s="793">
        <v>2648</v>
      </c>
      <c r="E73" s="793">
        <v>2278</v>
      </c>
      <c r="F73" s="794">
        <v>7.6700000000000004E-2</v>
      </c>
      <c r="G73" s="795"/>
      <c r="H73" s="813"/>
      <c r="I73" s="783"/>
      <c r="J73" s="786">
        <v>37</v>
      </c>
    </row>
    <row r="74" spans="1:10" ht="11.1" customHeight="1">
      <c r="A74" s="786">
        <v>38</v>
      </c>
      <c r="B74" s="812">
        <v>-59</v>
      </c>
      <c r="C74" s="784" t="s">
        <v>127</v>
      </c>
      <c r="D74" s="793">
        <v>201240</v>
      </c>
      <c r="E74" s="793">
        <v>201815</v>
      </c>
      <c r="F74" s="794">
        <v>8.8200000000000001E-2</v>
      </c>
      <c r="G74" s="795"/>
      <c r="H74" s="813"/>
      <c r="I74" s="783"/>
      <c r="J74" s="786">
        <v>38</v>
      </c>
    </row>
    <row r="75" spans="1:10" ht="11.1" customHeight="1" thickBot="1">
      <c r="A75" s="799">
        <v>39</v>
      </c>
      <c r="B75" s="800"/>
      <c r="C75" s="801" t="s">
        <v>128</v>
      </c>
      <c r="D75" s="1437">
        <f>SUM(D66:D74)</f>
        <v>610272</v>
      </c>
      <c r="E75" s="1437">
        <f>SUM(E66:E74)</f>
        <v>610477</v>
      </c>
      <c r="F75" s="818">
        <v>8.48E-2</v>
      </c>
      <c r="G75" s="804"/>
      <c r="H75" s="819"/>
      <c r="I75" s="820"/>
      <c r="J75" s="799">
        <v>39</v>
      </c>
    </row>
    <row r="76" spans="1:10" ht="11.1" customHeight="1" thickTop="1" thickBot="1">
      <c r="A76" s="821">
        <v>40</v>
      </c>
      <c r="B76" s="822"/>
      <c r="C76" s="823" t="s">
        <v>1074</v>
      </c>
      <c r="D76" s="1438">
        <f>SUM(D65,D75)</f>
        <v>2226144</v>
      </c>
      <c r="E76" s="1438">
        <f>SUM(E65,E75)</f>
        <v>2294191</v>
      </c>
      <c r="F76" s="1439" t="s">
        <v>129</v>
      </c>
      <c r="G76" s="825"/>
      <c r="H76" s="826"/>
      <c r="I76" s="821" t="s">
        <v>129</v>
      </c>
      <c r="J76" s="821">
        <v>40</v>
      </c>
    </row>
    <row r="77" spans="1:10" ht="11.25">
      <c r="A77" s="1440"/>
      <c r="B77" s="763" t="s">
        <v>3209</v>
      </c>
      <c r="C77" s="763"/>
      <c r="D77" s="1441"/>
      <c r="E77" s="1441"/>
      <c r="F77" s="780"/>
      <c r="G77" s="763"/>
      <c r="H77" s="763"/>
      <c r="I77" s="780"/>
      <c r="J77" s="1442"/>
    </row>
    <row r="78" spans="1:10" ht="9" customHeight="1">
      <c r="A78" s="1440"/>
      <c r="B78" s="763" t="s">
        <v>3210</v>
      </c>
      <c r="C78" s="763"/>
      <c r="D78" s="1441"/>
      <c r="E78" s="1441"/>
      <c r="F78" s="780"/>
      <c r="G78" s="763"/>
      <c r="H78" s="763"/>
      <c r="I78" s="780"/>
      <c r="J78" s="1442"/>
    </row>
    <row r="79" spans="1:10" ht="21.75" customHeight="1">
      <c r="A79" s="1443"/>
      <c r="B79" s="1444"/>
      <c r="C79" s="1445"/>
      <c r="D79" s="1446"/>
      <c r="E79" s="1446"/>
      <c r="F79" s="1445"/>
      <c r="G79" s="1447"/>
      <c r="H79" s="833"/>
      <c r="I79" s="832"/>
      <c r="J79" s="1448"/>
    </row>
    <row r="80" spans="1:10" ht="11.25">
      <c r="A80" s="1449"/>
      <c r="B80" s="1450"/>
      <c r="C80" s="1300"/>
      <c r="D80" s="1300"/>
      <c r="E80" s="1300"/>
      <c r="F80" s="1300"/>
      <c r="G80" s="1300"/>
      <c r="H80" s="1300"/>
      <c r="I80" s="1300"/>
      <c r="J80" s="1451" t="s">
        <v>1409</v>
      </c>
    </row>
  </sheetData>
  <printOptions horizontalCentered="1" verticalCentered="1"/>
  <pageMargins left="0.7" right="0.7" top="0.75" bottom="0.75" header="0.3" footer="0.3"/>
  <pageSetup scale="89" fitToWidth="2" orientation="portrait" r:id="rId1"/>
  <headerFooter alignWithMargins="0"/>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70"/>
  <sheetViews>
    <sheetView showGridLines="0" view="pageBreakPreview" topLeftCell="A27" zoomScaleNormal="100" zoomScaleSheetLayoutView="100" workbookViewId="0">
      <selection activeCell="M37" sqref="M37"/>
    </sheetView>
  </sheetViews>
  <sheetFormatPr defaultColWidth="8.6640625" defaultRowHeight="11.25"/>
  <cols>
    <col min="1" max="1" width="5.33203125" style="446" customWidth="1"/>
    <col min="2" max="2" width="5.5" style="446" customWidth="1"/>
    <col min="3" max="3" width="4" style="446" customWidth="1"/>
    <col min="4" max="4" width="31.6640625" style="446" customWidth="1"/>
    <col min="5" max="10" width="10.5" style="446" customWidth="1"/>
    <col min="11" max="11" width="5.33203125" style="446" customWidth="1"/>
    <col min="12" max="16384" width="8.6640625" style="446"/>
  </cols>
  <sheetData>
    <row r="1" spans="1:11">
      <c r="A1" s="1372" t="s">
        <v>3253</v>
      </c>
      <c r="B1" s="927"/>
      <c r="C1" s="927"/>
      <c r="D1" s="927"/>
      <c r="E1" s="927"/>
      <c r="F1" s="927"/>
      <c r="G1" s="927"/>
      <c r="H1" s="927"/>
      <c r="I1" s="927"/>
      <c r="J1" s="927"/>
      <c r="K1" s="1373">
        <v>85</v>
      </c>
    </row>
    <row r="2" spans="1:11">
      <c r="A2" s="1491" t="s">
        <v>2820</v>
      </c>
      <c r="B2" s="1490"/>
      <c r="C2" s="1490"/>
      <c r="D2" s="1489"/>
      <c r="E2" s="1489"/>
      <c r="F2" s="1489"/>
      <c r="G2" s="1489"/>
      <c r="H2" s="1489"/>
      <c r="I2" s="1489"/>
      <c r="J2" s="1489"/>
      <c r="K2" s="1488"/>
    </row>
    <row r="3" spans="1:11">
      <c r="A3" s="1487" t="s">
        <v>351</v>
      </c>
      <c r="B3" s="1269"/>
      <c r="C3" s="1269"/>
      <c r="D3" s="1269"/>
      <c r="E3" s="1269"/>
      <c r="F3" s="1269"/>
      <c r="G3" s="1269"/>
      <c r="H3" s="1269"/>
      <c r="I3" s="1269"/>
      <c r="J3" s="1269"/>
      <c r="K3" s="1486"/>
    </row>
    <row r="4" spans="1:11" ht="4.3499999999999996" customHeight="1">
      <c r="A4" s="1485"/>
      <c r="B4" s="1410"/>
      <c r="C4" s="1410"/>
      <c r="D4" s="1409"/>
      <c r="E4" s="1409"/>
      <c r="F4" s="1409"/>
      <c r="G4" s="1409"/>
      <c r="H4" s="1409"/>
      <c r="I4" s="1409"/>
      <c r="J4" s="1409"/>
      <c r="K4" s="1411"/>
    </row>
    <row r="5" spans="1:11">
      <c r="A5" s="1483" t="s">
        <v>440</v>
      </c>
      <c r="B5" s="1482" t="s">
        <v>521</v>
      </c>
      <c r="C5" s="1482"/>
      <c r="D5" s="465"/>
      <c r="E5" s="465"/>
      <c r="F5" s="465"/>
      <c r="G5" s="465"/>
      <c r="H5" s="465"/>
      <c r="I5" s="465"/>
      <c r="J5" s="465"/>
      <c r="K5" s="1175"/>
    </row>
    <row r="6" spans="1:11">
      <c r="A6" s="1484" t="s">
        <v>522</v>
      </c>
      <c r="B6" s="1482"/>
      <c r="C6" s="1482"/>
      <c r="D6" s="465"/>
      <c r="E6" s="465"/>
      <c r="F6" s="465"/>
      <c r="G6" s="465"/>
      <c r="H6" s="465"/>
      <c r="I6" s="465"/>
      <c r="J6" s="465"/>
      <c r="K6" s="1175"/>
    </row>
    <row r="7" spans="1:11">
      <c r="A7" s="1484" t="s">
        <v>523</v>
      </c>
      <c r="B7" s="1482"/>
      <c r="C7" s="1482"/>
      <c r="D7" s="465"/>
      <c r="E7" s="465"/>
      <c r="F7" s="465"/>
      <c r="G7" s="465"/>
      <c r="H7" s="465"/>
      <c r="I7" s="465"/>
      <c r="J7" s="465"/>
      <c r="K7" s="1175"/>
    </row>
    <row r="8" spans="1:11">
      <c r="A8" s="1484" t="s">
        <v>524</v>
      </c>
      <c r="B8" s="1482"/>
      <c r="C8" s="1482"/>
      <c r="D8" s="465"/>
      <c r="E8" s="465"/>
      <c r="F8" s="465"/>
      <c r="G8" s="465"/>
      <c r="H8" s="465"/>
      <c r="I8" s="465"/>
      <c r="J8" s="465"/>
      <c r="K8" s="1175"/>
    </row>
    <row r="9" spans="1:11">
      <c r="A9" s="1484" t="s">
        <v>2616</v>
      </c>
      <c r="B9" s="1482"/>
      <c r="C9" s="1482"/>
      <c r="D9" s="465"/>
      <c r="E9" s="465"/>
      <c r="F9" s="465"/>
      <c r="G9" s="465"/>
      <c r="H9" s="465"/>
      <c r="I9" s="465"/>
      <c r="J9" s="465"/>
      <c r="K9" s="1175"/>
    </row>
    <row r="10" spans="1:11" ht="4.3499999999999996" customHeight="1">
      <c r="A10" s="1483"/>
      <c r="B10" s="1482"/>
      <c r="C10" s="1482"/>
      <c r="D10" s="465"/>
      <c r="E10" s="465"/>
      <c r="F10" s="465"/>
      <c r="G10" s="465"/>
      <c r="H10" s="465"/>
      <c r="I10" s="465"/>
      <c r="J10" s="465"/>
      <c r="K10" s="1175"/>
    </row>
    <row r="11" spans="1:11">
      <c r="A11" s="1483" t="s">
        <v>446</v>
      </c>
      <c r="B11" s="1482" t="s">
        <v>525</v>
      </c>
      <c r="C11" s="1482"/>
      <c r="D11" s="465"/>
      <c r="E11" s="465"/>
      <c r="F11" s="465"/>
      <c r="G11" s="465"/>
      <c r="H11" s="465"/>
      <c r="I11" s="465"/>
      <c r="J11" s="465"/>
      <c r="K11" s="1175"/>
    </row>
    <row r="12" spans="1:11" ht="4.3499999999999996" customHeight="1">
      <c r="A12" s="1483"/>
      <c r="B12" s="1482"/>
      <c r="C12" s="1482"/>
      <c r="D12" s="465"/>
      <c r="E12" s="465"/>
      <c r="F12" s="465"/>
      <c r="G12" s="465"/>
      <c r="H12" s="465"/>
      <c r="I12" s="465"/>
      <c r="J12" s="465"/>
      <c r="K12" s="1175"/>
    </row>
    <row r="13" spans="1:11">
      <c r="A13" s="1483" t="s">
        <v>450</v>
      </c>
      <c r="B13" s="1482" t="s">
        <v>526</v>
      </c>
      <c r="C13" s="1482"/>
      <c r="D13" s="465"/>
      <c r="E13" s="465"/>
      <c r="F13" s="465"/>
      <c r="G13" s="465"/>
      <c r="H13" s="465"/>
      <c r="I13" s="465"/>
      <c r="J13" s="465"/>
      <c r="K13" s="1175"/>
    </row>
    <row r="14" spans="1:11" ht="4.3499999999999996" customHeight="1">
      <c r="A14" s="1483"/>
      <c r="B14" s="1482"/>
      <c r="C14" s="1482"/>
      <c r="D14" s="465"/>
      <c r="E14" s="465"/>
      <c r="F14" s="465"/>
      <c r="G14" s="465"/>
      <c r="H14" s="465"/>
      <c r="I14" s="465"/>
      <c r="J14" s="465"/>
      <c r="K14" s="1175"/>
    </row>
    <row r="15" spans="1:11">
      <c r="A15" s="1483" t="s">
        <v>457</v>
      </c>
      <c r="B15" s="1482" t="s">
        <v>527</v>
      </c>
      <c r="C15" s="1482"/>
      <c r="D15" s="465"/>
      <c r="E15" s="465"/>
      <c r="F15" s="465"/>
      <c r="G15" s="465"/>
      <c r="H15" s="465"/>
      <c r="I15" s="465"/>
      <c r="J15" s="465"/>
      <c r="K15" s="1175"/>
    </row>
    <row r="16" spans="1:11">
      <c r="A16" s="1484" t="s">
        <v>528</v>
      </c>
      <c r="B16" s="1482"/>
      <c r="C16" s="1482"/>
      <c r="D16" s="465"/>
      <c r="E16" s="465"/>
      <c r="F16" s="465"/>
      <c r="G16" s="465"/>
      <c r="H16" s="465"/>
      <c r="I16" s="465"/>
      <c r="J16" s="465"/>
      <c r="K16" s="1175"/>
    </row>
    <row r="17" spans="1:11">
      <c r="A17" s="1483"/>
      <c r="B17" s="1482"/>
      <c r="C17" s="1482"/>
      <c r="D17" s="465"/>
      <c r="E17" s="465"/>
      <c r="F17" s="465"/>
      <c r="G17" s="465"/>
      <c r="H17" s="465"/>
      <c r="I17" s="465"/>
      <c r="J17" s="465"/>
      <c r="K17" s="1175"/>
    </row>
    <row r="18" spans="1:11">
      <c r="A18" s="1483" t="s">
        <v>461</v>
      </c>
      <c r="B18" s="1482" t="s">
        <v>529</v>
      </c>
      <c r="C18" s="1482"/>
      <c r="D18" s="465"/>
      <c r="E18" s="465"/>
      <c r="F18" s="465"/>
      <c r="G18" s="465"/>
      <c r="H18" s="465"/>
      <c r="I18" s="465"/>
      <c r="J18" s="465"/>
      <c r="K18" s="1175"/>
    </row>
    <row r="19" spans="1:11" ht="8.25" customHeight="1">
      <c r="A19" s="519"/>
      <c r="B19" s="482"/>
      <c r="C19" s="482"/>
      <c r="D19" s="486"/>
      <c r="E19" s="486"/>
      <c r="F19" s="486"/>
      <c r="G19" s="486"/>
      <c r="H19" s="486"/>
      <c r="I19" s="486"/>
      <c r="J19" s="486"/>
      <c r="K19" s="1481"/>
    </row>
    <row r="20" spans="1:11">
      <c r="A20" s="457"/>
      <c r="B20" s="1480"/>
      <c r="C20" s="1410"/>
      <c r="D20" s="1384"/>
      <c r="E20" s="1382"/>
      <c r="F20" s="1479" t="s">
        <v>530</v>
      </c>
      <c r="G20" s="1478"/>
      <c r="H20" s="1479" t="s">
        <v>531</v>
      </c>
      <c r="I20" s="1478"/>
      <c r="J20" s="1384"/>
      <c r="K20" s="1385"/>
    </row>
    <row r="21" spans="1:11">
      <c r="A21" s="462"/>
      <c r="B21" s="1475"/>
      <c r="C21" s="1413"/>
      <c r="D21" s="1268"/>
      <c r="E21" s="1270" t="s">
        <v>415</v>
      </c>
      <c r="F21" s="1477" t="s">
        <v>532</v>
      </c>
      <c r="G21" s="1476"/>
      <c r="H21" s="1477" t="s">
        <v>532</v>
      </c>
      <c r="I21" s="1476"/>
      <c r="J21" s="463" t="s">
        <v>415</v>
      </c>
      <c r="K21" s="544"/>
    </row>
    <row r="22" spans="1:11">
      <c r="A22" s="462" t="s">
        <v>328</v>
      </c>
      <c r="B22" s="1475" t="s">
        <v>352</v>
      </c>
      <c r="C22" s="1413"/>
      <c r="D22" s="1268"/>
      <c r="E22" s="1270" t="s">
        <v>533</v>
      </c>
      <c r="F22" s="1270" t="s">
        <v>534</v>
      </c>
      <c r="G22" s="1270"/>
      <c r="H22" s="1270"/>
      <c r="I22" s="1270"/>
      <c r="J22" s="463" t="s">
        <v>983</v>
      </c>
      <c r="K22" s="544" t="s">
        <v>328</v>
      </c>
    </row>
    <row r="23" spans="1:11">
      <c r="A23" s="462" t="s">
        <v>333</v>
      </c>
      <c r="B23" s="1475" t="s">
        <v>355</v>
      </c>
      <c r="C23" s="1413"/>
      <c r="D23" s="463" t="s">
        <v>353</v>
      </c>
      <c r="E23" s="1270" t="s">
        <v>980</v>
      </c>
      <c r="F23" s="1270" t="s">
        <v>535</v>
      </c>
      <c r="G23" s="1270" t="s">
        <v>536</v>
      </c>
      <c r="H23" s="1270" t="s">
        <v>537</v>
      </c>
      <c r="I23" s="1270" t="s">
        <v>536</v>
      </c>
      <c r="J23" s="463" t="s">
        <v>538</v>
      </c>
      <c r="K23" s="544" t="s">
        <v>333</v>
      </c>
    </row>
    <row r="24" spans="1:11">
      <c r="A24" s="1386"/>
      <c r="B24" s="928"/>
      <c r="C24" s="465"/>
      <c r="D24" s="1268"/>
      <c r="E24" s="1270" t="s">
        <v>356</v>
      </c>
      <c r="F24" s="1270" t="s">
        <v>756</v>
      </c>
      <c r="G24" s="1270" t="s">
        <v>539</v>
      </c>
      <c r="H24" s="1270"/>
      <c r="I24" s="1270" t="s">
        <v>540</v>
      </c>
      <c r="J24" s="463" t="s">
        <v>541</v>
      </c>
      <c r="K24" s="1468"/>
    </row>
    <row r="25" spans="1:11" ht="12" thickBot="1">
      <c r="A25" s="1392"/>
      <c r="B25" s="657"/>
      <c r="C25" s="486"/>
      <c r="D25" s="469" t="s">
        <v>338</v>
      </c>
      <c r="E25" s="931" t="s">
        <v>339</v>
      </c>
      <c r="F25" s="931" t="s">
        <v>340</v>
      </c>
      <c r="G25" s="931" t="s">
        <v>341</v>
      </c>
      <c r="H25" s="931" t="s">
        <v>342</v>
      </c>
      <c r="I25" s="931" t="s">
        <v>343</v>
      </c>
      <c r="J25" s="931" t="s">
        <v>201</v>
      </c>
      <c r="K25" s="1395"/>
    </row>
    <row r="26" spans="1:11">
      <c r="A26" s="1386"/>
      <c r="B26" s="1268"/>
      <c r="D26" s="463" t="s">
        <v>122</v>
      </c>
      <c r="E26" s="1474"/>
      <c r="F26" s="1473"/>
      <c r="G26" s="1473"/>
      <c r="H26" s="1473"/>
      <c r="I26" s="1473"/>
      <c r="J26" s="1472"/>
      <c r="K26" s="1468"/>
    </row>
    <row r="27" spans="1:11">
      <c r="A27" s="468">
        <v>1</v>
      </c>
      <c r="B27" s="1467"/>
      <c r="C27" s="482">
        <v>-3</v>
      </c>
      <c r="D27" s="1397" t="s">
        <v>1032</v>
      </c>
      <c r="E27" s="1402"/>
      <c r="F27" s="1466"/>
      <c r="G27" s="1466"/>
      <c r="H27" s="1466"/>
      <c r="I27" s="1466"/>
      <c r="J27" s="1465"/>
      <c r="K27" s="1401">
        <v>1</v>
      </c>
    </row>
    <row r="28" spans="1:11">
      <c r="A28" s="468">
        <v>2</v>
      </c>
      <c r="B28" s="1467"/>
      <c r="C28" s="482">
        <f t="shared" ref="C28:C33" si="0">C27-1</f>
        <v>-4</v>
      </c>
      <c r="D28" s="1397" t="s">
        <v>1033</v>
      </c>
      <c r="E28" s="1402"/>
      <c r="F28" s="1466"/>
      <c r="G28" s="1466"/>
      <c r="H28" s="1466"/>
      <c r="I28" s="1466"/>
      <c r="J28" s="1465"/>
      <c r="K28" s="1401">
        <v>2</v>
      </c>
    </row>
    <row r="29" spans="1:11">
      <c r="A29" s="468">
        <v>3</v>
      </c>
      <c r="B29" s="1467"/>
      <c r="C29" s="482">
        <f t="shared" si="0"/>
        <v>-5</v>
      </c>
      <c r="D29" s="1397" t="s">
        <v>1034</v>
      </c>
      <c r="E29" s="1402"/>
      <c r="F29" s="1466"/>
      <c r="G29" s="1466"/>
      <c r="H29" s="1466"/>
      <c r="I29" s="1466"/>
      <c r="J29" s="1465"/>
      <c r="K29" s="1401">
        <v>3</v>
      </c>
    </row>
    <row r="30" spans="1:11">
      <c r="A30" s="468">
        <v>4</v>
      </c>
      <c r="B30" s="1467"/>
      <c r="C30" s="482">
        <f t="shared" si="0"/>
        <v>-6</v>
      </c>
      <c r="D30" s="1397" t="s">
        <v>1035</v>
      </c>
      <c r="E30" s="1402"/>
      <c r="F30" s="1466"/>
      <c r="G30" s="1466"/>
      <c r="H30" s="1466"/>
      <c r="I30" s="1466"/>
      <c r="J30" s="1465"/>
      <c r="K30" s="1401">
        <v>4</v>
      </c>
    </row>
    <row r="31" spans="1:11">
      <c r="A31" s="468">
        <v>5</v>
      </c>
      <c r="B31" s="1467"/>
      <c r="C31" s="482">
        <f t="shared" si="0"/>
        <v>-7</v>
      </c>
      <c r="D31" s="1397" t="s">
        <v>1036</v>
      </c>
      <c r="E31" s="1402"/>
      <c r="F31" s="1466"/>
      <c r="G31" s="1466"/>
      <c r="H31" s="1466"/>
      <c r="I31" s="1466"/>
      <c r="J31" s="1465"/>
      <c r="K31" s="1401">
        <v>5</v>
      </c>
    </row>
    <row r="32" spans="1:11">
      <c r="A32" s="468">
        <v>6</v>
      </c>
      <c r="B32" s="1467"/>
      <c r="C32" s="482">
        <f t="shared" si="0"/>
        <v>-8</v>
      </c>
      <c r="D32" s="1397" t="s">
        <v>1037</v>
      </c>
      <c r="E32" s="1402">
        <v>26</v>
      </c>
      <c r="F32" s="1466">
        <v>3</v>
      </c>
      <c r="G32" s="1466"/>
      <c r="H32" s="1466"/>
      <c r="I32" s="1466"/>
      <c r="J32" s="1465">
        <f>+E32+F32-H32</f>
        <v>29</v>
      </c>
      <c r="K32" s="1401">
        <v>6</v>
      </c>
    </row>
    <row r="33" spans="1:11">
      <c r="A33" s="468">
        <v>7</v>
      </c>
      <c r="B33" s="1467"/>
      <c r="C33" s="482">
        <f t="shared" si="0"/>
        <v>-9</v>
      </c>
      <c r="D33" s="1397" t="s">
        <v>1038</v>
      </c>
      <c r="E33" s="1402">
        <v>10772</v>
      </c>
      <c r="F33" s="1466">
        <v>1320</v>
      </c>
      <c r="G33" s="1466"/>
      <c r="H33" s="1466"/>
      <c r="I33" s="1466"/>
      <c r="J33" s="1465">
        <f>+E33+F33-H33</f>
        <v>12092</v>
      </c>
      <c r="K33" s="1401">
        <v>7</v>
      </c>
    </row>
    <row r="34" spans="1:11">
      <c r="A34" s="468">
        <v>8</v>
      </c>
      <c r="B34" s="1467"/>
      <c r="C34" s="482">
        <v>-11</v>
      </c>
      <c r="D34" s="1397" t="s">
        <v>1039</v>
      </c>
      <c r="E34" s="1402"/>
      <c r="F34" s="1466"/>
      <c r="G34" s="1466"/>
      <c r="H34" s="1466"/>
      <c r="I34" s="1466"/>
      <c r="J34" s="1465"/>
      <c r="K34" s="1401">
        <v>8</v>
      </c>
    </row>
    <row r="35" spans="1:11">
      <c r="A35" s="468">
        <v>9</v>
      </c>
      <c r="B35" s="1467"/>
      <c r="C35" s="482">
        <v>-13</v>
      </c>
      <c r="D35" s="1397" t="s">
        <v>1040</v>
      </c>
      <c r="E35" s="1402"/>
      <c r="F35" s="1466"/>
      <c r="G35" s="1466"/>
      <c r="H35" s="1466"/>
      <c r="I35" s="1466"/>
      <c r="J35" s="1465"/>
      <c r="K35" s="1401">
        <v>9</v>
      </c>
    </row>
    <row r="36" spans="1:11">
      <c r="A36" s="468">
        <v>10</v>
      </c>
      <c r="B36" s="1467"/>
      <c r="C36" s="482">
        <v>-16</v>
      </c>
      <c r="D36" s="1397" t="s">
        <v>1041</v>
      </c>
      <c r="E36" s="1402">
        <v>664</v>
      </c>
      <c r="F36" s="1466">
        <v>74</v>
      </c>
      <c r="G36" s="1466"/>
      <c r="H36" s="1466"/>
      <c r="I36" s="1466"/>
      <c r="J36" s="1465">
        <f>+E36+F36-H36</f>
        <v>738</v>
      </c>
      <c r="K36" s="1401">
        <v>10</v>
      </c>
    </row>
    <row r="37" spans="1:11">
      <c r="A37" s="468">
        <v>11</v>
      </c>
      <c r="B37" s="1467"/>
      <c r="C37" s="482">
        <f>C36-1</f>
        <v>-17</v>
      </c>
      <c r="D37" s="1397" t="s">
        <v>1042</v>
      </c>
      <c r="E37" s="1402"/>
      <c r="F37" s="1466"/>
      <c r="G37" s="1466"/>
      <c r="H37" s="1466"/>
      <c r="I37" s="1466"/>
      <c r="J37" s="1465"/>
      <c r="K37" s="1401">
        <v>11</v>
      </c>
    </row>
    <row r="38" spans="1:11">
      <c r="A38" s="468">
        <v>12</v>
      </c>
      <c r="B38" s="1467"/>
      <c r="C38" s="482">
        <f>C37-1</f>
        <v>-18</v>
      </c>
      <c r="D38" s="1397" t="s">
        <v>1043</v>
      </c>
      <c r="E38" s="1402"/>
      <c r="F38" s="1466"/>
      <c r="G38" s="1466"/>
      <c r="H38" s="1466"/>
      <c r="I38" s="1466"/>
      <c r="J38" s="1465"/>
      <c r="K38" s="1401">
        <v>12</v>
      </c>
    </row>
    <row r="39" spans="1:11">
      <c r="A39" s="468">
        <v>13</v>
      </c>
      <c r="B39" s="1467"/>
      <c r="C39" s="482">
        <f>C38-1</f>
        <v>-19</v>
      </c>
      <c r="D39" s="1397" t="s">
        <v>1044</v>
      </c>
      <c r="E39" s="1402"/>
      <c r="F39" s="1466"/>
      <c r="G39" s="1466"/>
      <c r="H39" s="1466"/>
      <c r="I39" s="1466"/>
      <c r="J39" s="1465"/>
      <c r="K39" s="1401">
        <v>13</v>
      </c>
    </row>
    <row r="40" spans="1:11">
      <c r="A40" s="468">
        <v>14</v>
      </c>
      <c r="B40" s="1467"/>
      <c r="C40" s="482">
        <f>C39-1</f>
        <v>-20</v>
      </c>
      <c r="D40" s="1397" t="s">
        <v>1045</v>
      </c>
      <c r="E40" s="1402"/>
      <c r="F40" s="1466"/>
      <c r="G40" s="1466"/>
      <c r="H40" s="1466"/>
      <c r="I40" s="1466"/>
      <c r="J40" s="1465"/>
      <c r="K40" s="1401">
        <v>14</v>
      </c>
    </row>
    <row r="41" spans="1:11">
      <c r="A41" s="468">
        <v>15</v>
      </c>
      <c r="B41" s="1467"/>
      <c r="C41" s="482">
        <v>-22</v>
      </c>
      <c r="D41" s="1397" t="s">
        <v>1046</v>
      </c>
      <c r="E41" s="1402"/>
      <c r="F41" s="1466"/>
      <c r="G41" s="1466"/>
      <c r="H41" s="1466"/>
      <c r="I41" s="1466"/>
      <c r="J41" s="1465"/>
      <c r="K41" s="1401">
        <v>15</v>
      </c>
    </row>
    <row r="42" spans="1:11">
      <c r="A42" s="468">
        <v>16</v>
      </c>
      <c r="B42" s="1467"/>
      <c r="C42" s="482">
        <f>C41-1</f>
        <v>-23</v>
      </c>
      <c r="D42" s="1397" t="s">
        <v>1047</v>
      </c>
      <c r="E42" s="1402"/>
      <c r="F42" s="1466"/>
      <c r="G42" s="1466"/>
      <c r="H42" s="1466"/>
      <c r="I42" s="1466"/>
      <c r="J42" s="1465"/>
      <c r="K42" s="1401">
        <v>16</v>
      </c>
    </row>
    <row r="43" spans="1:11">
      <c r="A43" s="468">
        <v>17</v>
      </c>
      <c r="B43" s="1467"/>
      <c r="C43" s="482">
        <f>C42-1</f>
        <v>-24</v>
      </c>
      <c r="D43" s="1397" t="s">
        <v>1048</v>
      </c>
      <c r="E43" s="1402"/>
      <c r="F43" s="1466"/>
      <c r="G43" s="1466"/>
      <c r="H43" s="1466"/>
      <c r="I43" s="1466"/>
      <c r="J43" s="1465"/>
      <c r="K43" s="1401">
        <v>17</v>
      </c>
    </row>
    <row r="44" spans="1:11">
      <c r="A44" s="468">
        <v>18</v>
      </c>
      <c r="B44" s="1467"/>
      <c r="C44" s="482">
        <f>C43-1</f>
        <v>-25</v>
      </c>
      <c r="D44" s="1397" t="s">
        <v>1049</v>
      </c>
      <c r="E44" s="1402"/>
      <c r="F44" s="1466"/>
      <c r="G44" s="1466"/>
      <c r="H44" s="1466"/>
      <c r="I44" s="1466"/>
      <c r="J44" s="1465"/>
      <c r="K44" s="1401">
        <v>18</v>
      </c>
    </row>
    <row r="45" spans="1:11">
      <c r="A45" s="468">
        <v>19</v>
      </c>
      <c r="B45" s="1467"/>
      <c r="C45" s="482">
        <f>C44-1</f>
        <v>-26</v>
      </c>
      <c r="D45" s="1397" t="s">
        <v>1050</v>
      </c>
      <c r="E45" s="1402">
        <v>45676</v>
      </c>
      <c r="F45" s="1466">
        <v>5496</v>
      </c>
      <c r="G45" s="1466"/>
      <c r="H45" s="1466">
        <v>2283</v>
      </c>
      <c r="I45" s="1466"/>
      <c r="J45" s="1465">
        <f>+E45+F45-H45</f>
        <v>48889</v>
      </c>
      <c r="K45" s="1401">
        <v>19</v>
      </c>
    </row>
    <row r="46" spans="1:11">
      <c r="A46" s="468">
        <v>20</v>
      </c>
      <c r="B46" s="1467"/>
      <c r="C46" s="482">
        <f>C45-1</f>
        <v>-27</v>
      </c>
      <c r="D46" s="1397" t="s">
        <v>1051</v>
      </c>
      <c r="E46" s="1402">
        <v>444874</v>
      </c>
      <c r="F46" s="1466">
        <v>60352</v>
      </c>
      <c r="G46" s="1466"/>
      <c r="H46" s="1466">
        <v>3523</v>
      </c>
      <c r="I46" s="1466"/>
      <c r="J46" s="1465">
        <f>+E46+F46-H46</f>
        <v>501703</v>
      </c>
      <c r="K46" s="1401">
        <v>20</v>
      </c>
    </row>
    <row r="47" spans="1:11">
      <c r="A47" s="468">
        <v>21</v>
      </c>
      <c r="B47" s="1467"/>
      <c r="C47" s="482">
        <v>-29</v>
      </c>
      <c r="D47" s="1397" t="s">
        <v>1052</v>
      </c>
      <c r="E47" s="1402"/>
      <c r="F47" s="1466"/>
      <c r="G47" s="1466"/>
      <c r="H47" s="1466"/>
      <c r="I47" s="1466"/>
      <c r="J47" s="1465"/>
      <c r="K47" s="1401">
        <v>21</v>
      </c>
    </row>
    <row r="48" spans="1:11">
      <c r="A48" s="468">
        <v>22</v>
      </c>
      <c r="B48" s="1467"/>
      <c r="C48" s="482">
        <v>-31</v>
      </c>
      <c r="D48" s="1397" t="s">
        <v>1053</v>
      </c>
      <c r="E48" s="1402"/>
      <c r="F48" s="1466"/>
      <c r="G48" s="1466"/>
      <c r="H48" s="1466"/>
      <c r="I48" s="1466"/>
      <c r="J48" s="1465"/>
      <c r="K48" s="1401">
        <v>22</v>
      </c>
    </row>
    <row r="49" spans="1:11">
      <c r="A49" s="468">
        <v>23</v>
      </c>
      <c r="B49" s="1467"/>
      <c r="C49" s="482">
        <v>-35</v>
      </c>
      <c r="D49" s="1397" t="s">
        <v>1054</v>
      </c>
      <c r="E49" s="1402"/>
      <c r="F49" s="1466"/>
      <c r="G49" s="1466"/>
      <c r="H49" s="1466"/>
      <c r="I49" s="1466"/>
      <c r="J49" s="1465"/>
      <c r="K49" s="1401">
        <v>23</v>
      </c>
    </row>
    <row r="50" spans="1:11">
      <c r="A50" s="468">
        <v>24</v>
      </c>
      <c r="B50" s="1467"/>
      <c r="C50" s="482">
        <v>-37</v>
      </c>
      <c r="D50" s="1397" t="s">
        <v>1055</v>
      </c>
      <c r="E50" s="1402"/>
      <c r="F50" s="1466"/>
      <c r="G50" s="1466"/>
      <c r="H50" s="1466"/>
      <c r="I50" s="1466"/>
      <c r="J50" s="1465"/>
      <c r="K50" s="1401">
        <v>24</v>
      </c>
    </row>
    <row r="51" spans="1:11">
      <c r="A51" s="468">
        <v>25</v>
      </c>
      <c r="B51" s="1467"/>
      <c r="C51" s="482">
        <v>-39</v>
      </c>
      <c r="D51" s="1397" t="s">
        <v>1208</v>
      </c>
      <c r="E51" s="1402"/>
      <c r="F51" s="1466"/>
      <c r="G51" s="1466"/>
      <c r="H51" s="1466"/>
      <c r="I51" s="1466"/>
      <c r="J51" s="1465"/>
      <c r="K51" s="1401">
        <v>25</v>
      </c>
    </row>
    <row r="52" spans="1:11">
      <c r="A52" s="468">
        <v>26</v>
      </c>
      <c r="B52" s="1467"/>
      <c r="C52" s="482">
        <v>-44</v>
      </c>
      <c r="D52" s="1397" t="s">
        <v>1058</v>
      </c>
      <c r="E52" s="1402"/>
      <c r="F52" s="1466"/>
      <c r="G52" s="1466"/>
      <c r="H52" s="1466"/>
      <c r="I52" s="1466"/>
      <c r="J52" s="1465"/>
      <c r="K52" s="1401">
        <v>26</v>
      </c>
    </row>
    <row r="53" spans="1:11">
      <c r="A53" s="468">
        <v>27</v>
      </c>
      <c r="B53" s="1467"/>
      <c r="C53" s="482">
        <v>-45</v>
      </c>
      <c r="D53" s="1397" t="s">
        <v>1059</v>
      </c>
      <c r="E53" s="1402"/>
      <c r="F53" s="1466"/>
      <c r="G53" s="1466"/>
      <c r="H53" s="1466"/>
      <c r="I53" s="1466"/>
      <c r="J53" s="1465"/>
      <c r="K53" s="1401">
        <v>27</v>
      </c>
    </row>
    <row r="54" spans="1:11">
      <c r="A54" s="468">
        <v>28</v>
      </c>
      <c r="B54" s="1467"/>
      <c r="C54" s="482"/>
      <c r="D54" s="1397" t="s">
        <v>123</v>
      </c>
      <c r="E54" s="1402"/>
      <c r="F54" s="1466"/>
      <c r="G54" s="1466"/>
      <c r="H54" s="1466"/>
      <c r="I54" s="1466"/>
      <c r="J54" s="1465"/>
      <c r="K54" s="1401">
        <v>28</v>
      </c>
    </row>
    <row r="55" spans="1:11">
      <c r="A55" s="468">
        <v>29</v>
      </c>
      <c r="B55" s="1467"/>
      <c r="C55" s="482"/>
      <c r="D55" s="1397" t="s">
        <v>1209</v>
      </c>
      <c r="E55" s="1402"/>
      <c r="F55" s="1466"/>
      <c r="G55" s="1466"/>
      <c r="H55" s="1466"/>
      <c r="I55" s="1466"/>
      <c r="J55" s="1465"/>
      <c r="K55" s="1401">
        <v>29</v>
      </c>
    </row>
    <row r="56" spans="1:11" ht="12" thickBot="1">
      <c r="A56" s="1464">
        <v>30</v>
      </c>
      <c r="B56" s="1463"/>
      <c r="C56" s="1462"/>
      <c r="D56" s="1461" t="s">
        <v>125</v>
      </c>
      <c r="E56" s="1460">
        <f>SUM(E26:E55)</f>
        <v>502012</v>
      </c>
      <c r="F56" s="1459">
        <f t="shared" ref="F56" si="1">SUM(F26:F55)</f>
        <v>67245</v>
      </c>
      <c r="G56" s="1459"/>
      <c r="H56" s="1459">
        <f>SUM(H26:H55)</f>
        <v>5806</v>
      </c>
      <c r="I56" s="1459"/>
      <c r="J56" s="1458">
        <f>SUM(J26:J55)</f>
        <v>563451</v>
      </c>
      <c r="K56" s="1457">
        <v>30</v>
      </c>
    </row>
    <row r="57" spans="1:11" ht="12" thickTop="1">
      <c r="A57" s="1386"/>
      <c r="B57" s="477"/>
      <c r="C57" s="1413"/>
      <c r="D57" s="463" t="s">
        <v>126</v>
      </c>
      <c r="E57" s="1471"/>
      <c r="F57" s="1470"/>
      <c r="G57" s="1470"/>
      <c r="H57" s="1470"/>
      <c r="I57" s="1470"/>
      <c r="J57" s="1469"/>
      <c r="K57" s="1468"/>
    </row>
    <row r="58" spans="1:11">
      <c r="A58" s="468">
        <v>31</v>
      </c>
      <c r="B58" s="1397"/>
      <c r="C58" s="482">
        <v>-52</v>
      </c>
      <c r="D58" s="1397" t="s">
        <v>1062</v>
      </c>
      <c r="E58" s="1402">
        <v>361240</v>
      </c>
      <c r="F58" s="1466">
        <v>33812</v>
      </c>
      <c r="G58" s="1466"/>
      <c r="H58" s="1466"/>
      <c r="I58" s="1466"/>
      <c r="J58" s="1465">
        <f>+E58+F58-H58</f>
        <v>395052</v>
      </c>
      <c r="K58" s="1401">
        <v>31</v>
      </c>
    </row>
    <row r="59" spans="1:11">
      <c r="A59" s="468">
        <v>32</v>
      </c>
      <c r="B59" s="1397"/>
      <c r="C59" s="482">
        <f t="shared" ref="C59:C65" si="2">C58-1</f>
        <v>-53</v>
      </c>
      <c r="D59" s="1397" t="s">
        <v>1063</v>
      </c>
      <c r="E59" s="1402"/>
      <c r="F59" s="1466"/>
      <c r="G59" s="1466"/>
      <c r="H59" s="1466"/>
      <c r="I59" s="1466"/>
      <c r="J59" s="1465"/>
      <c r="K59" s="1401">
        <v>32</v>
      </c>
    </row>
    <row r="60" spans="1:11">
      <c r="A60" s="468">
        <v>33</v>
      </c>
      <c r="B60" s="1467"/>
      <c r="C60" s="1396">
        <f t="shared" si="2"/>
        <v>-54</v>
      </c>
      <c r="D60" s="1397" t="s">
        <v>1064</v>
      </c>
      <c r="E60" s="1402"/>
      <c r="F60" s="1466"/>
      <c r="G60" s="1466"/>
      <c r="H60" s="1466"/>
      <c r="I60" s="1466"/>
      <c r="J60" s="1465"/>
      <c r="K60" s="1401">
        <v>33</v>
      </c>
    </row>
    <row r="61" spans="1:11">
      <c r="A61" s="468">
        <v>34</v>
      </c>
      <c r="B61" s="1397"/>
      <c r="C61" s="482">
        <f t="shared" si="2"/>
        <v>-55</v>
      </c>
      <c r="D61" s="1397" t="s">
        <v>1065</v>
      </c>
      <c r="E61" s="1402"/>
      <c r="F61" s="1466"/>
      <c r="G61" s="1466"/>
      <c r="H61" s="1466"/>
      <c r="I61" s="1466"/>
      <c r="J61" s="1465"/>
      <c r="K61" s="1401">
        <v>34</v>
      </c>
    </row>
    <row r="62" spans="1:11">
      <c r="A62" s="468">
        <v>35</v>
      </c>
      <c r="B62" s="1397"/>
      <c r="C62" s="482">
        <f t="shared" si="2"/>
        <v>-56</v>
      </c>
      <c r="D62" s="1397" t="s">
        <v>1066</v>
      </c>
      <c r="E62" s="1402"/>
      <c r="F62" s="1466"/>
      <c r="G62" s="1466"/>
      <c r="H62" s="1466"/>
      <c r="I62" s="1466"/>
      <c r="J62" s="1465"/>
      <c r="K62" s="1401">
        <v>35</v>
      </c>
    </row>
    <row r="63" spans="1:11">
      <c r="A63" s="468">
        <v>36</v>
      </c>
      <c r="B63" s="1397"/>
      <c r="C63" s="482">
        <f t="shared" si="2"/>
        <v>-57</v>
      </c>
      <c r="D63" s="1397" t="s">
        <v>1067</v>
      </c>
      <c r="E63" s="1402"/>
      <c r="F63" s="1466"/>
      <c r="G63" s="1466"/>
      <c r="H63" s="1466"/>
      <c r="I63" s="1466"/>
      <c r="J63" s="1465"/>
      <c r="K63" s="1401">
        <v>36</v>
      </c>
    </row>
    <row r="64" spans="1:11">
      <c r="A64" s="468">
        <v>37</v>
      </c>
      <c r="B64" s="1397"/>
      <c r="C64" s="482">
        <f t="shared" si="2"/>
        <v>-58</v>
      </c>
      <c r="D64" s="1397" t="s">
        <v>1068</v>
      </c>
      <c r="E64" s="1402">
        <v>2689</v>
      </c>
      <c r="F64" s="1466">
        <v>192</v>
      </c>
      <c r="G64" s="1466"/>
      <c r="H64" s="1466">
        <v>397</v>
      </c>
      <c r="I64" s="1466"/>
      <c r="J64" s="1465">
        <f>+E64+F64-H64</f>
        <v>2484</v>
      </c>
      <c r="K64" s="1401">
        <v>37</v>
      </c>
    </row>
    <row r="65" spans="1:11">
      <c r="A65" s="468">
        <v>38</v>
      </c>
      <c r="B65" s="1397"/>
      <c r="C65" s="482">
        <f t="shared" si="2"/>
        <v>-59</v>
      </c>
      <c r="D65" s="1397" t="s">
        <v>1210</v>
      </c>
      <c r="E65" s="1402">
        <v>79293</v>
      </c>
      <c r="F65" s="1466">
        <v>17798</v>
      </c>
      <c r="G65" s="1466"/>
      <c r="H65" s="1466"/>
      <c r="I65" s="1466"/>
      <c r="J65" s="1465">
        <f>+E65+F65-H65</f>
        <v>97091</v>
      </c>
      <c r="K65" s="1401">
        <v>38</v>
      </c>
    </row>
    <row r="66" spans="1:11">
      <c r="A66" s="468">
        <v>39</v>
      </c>
      <c r="B66" s="1397"/>
      <c r="C66" s="482"/>
      <c r="D66" s="1397" t="s">
        <v>1209</v>
      </c>
      <c r="E66" s="1402"/>
      <c r="F66" s="1466"/>
      <c r="G66" s="1466"/>
      <c r="H66" s="1466"/>
      <c r="I66" s="1466"/>
      <c r="J66" s="1465"/>
      <c r="K66" s="1401">
        <v>39</v>
      </c>
    </row>
    <row r="67" spans="1:11" ht="12" thickBot="1">
      <c r="A67" s="1464">
        <v>40</v>
      </c>
      <c r="B67" s="1463"/>
      <c r="C67" s="1462"/>
      <c r="D67" s="1461" t="s">
        <v>128</v>
      </c>
      <c r="E67" s="1460">
        <f>SUM(E57:E66)</f>
        <v>443222</v>
      </c>
      <c r="F67" s="1459">
        <f t="shared" ref="F67" si="3">SUM(F57:F66)</f>
        <v>51802</v>
      </c>
      <c r="G67" s="1459"/>
      <c r="H67" s="1459">
        <f>SUM(H57:H66)</f>
        <v>397</v>
      </c>
      <c r="I67" s="1459"/>
      <c r="J67" s="1458">
        <f>SUM(J57:J66)</f>
        <v>494627</v>
      </c>
      <c r="K67" s="1457">
        <v>40</v>
      </c>
    </row>
    <row r="68" spans="1:11" ht="12.75" thickTop="1" thickBot="1">
      <c r="A68" s="468">
        <v>41</v>
      </c>
      <c r="B68" s="1397"/>
      <c r="C68" s="482"/>
      <c r="D68" s="469" t="s">
        <v>1074</v>
      </c>
      <c r="E68" s="1405">
        <f>SUM(E56,E67)</f>
        <v>945234</v>
      </c>
      <c r="F68" s="1456">
        <f t="shared" ref="F68" si="4">SUM(F56,F67)</f>
        <v>119047</v>
      </c>
      <c r="G68" s="1456"/>
      <c r="H68" s="1456">
        <f>SUM(H56,H67)</f>
        <v>6203</v>
      </c>
      <c r="I68" s="1456"/>
      <c r="J68" s="1455">
        <f>SUM(J56,J67)</f>
        <v>1058078</v>
      </c>
      <c r="K68" s="1401">
        <v>41</v>
      </c>
    </row>
    <row r="69" spans="1:11">
      <c r="A69" s="1454"/>
      <c r="B69" s="1453"/>
      <c r="C69" s="1453"/>
      <c r="D69" s="1453"/>
      <c r="E69" s="1453"/>
      <c r="F69" s="1453"/>
      <c r="G69" s="1453"/>
      <c r="H69" s="1453"/>
      <c r="I69" s="1453"/>
      <c r="J69" s="1453"/>
      <c r="K69" s="1452"/>
    </row>
    <row r="70" spans="1:11">
      <c r="A70" s="1420" t="s">
        <v>1409</v>
      </c>
      <c r="B70" s="513"/>
      <c r="C70" s="513"/>
      <c r="D70" s="513"/>
      <c r="E70" s="513"/>
      <c r="F70" s="513"/>
      <c r="G70" s="513"/>
      <c r="H70" s="513"/>
      <c r="I70" s="513"/>
      <c r="J70" s="513"/>
      <c r="K70" s="1421"/>
    </row>
  </sheetData>
  <printOptions horizontalCentered="1" verticalCentered="1"/>
  <pageMargins left="0.7" right="0.7" top="0.75" bottom="0.75" header="0.3" footer="0.3"/>
  <pageSetup scale="99" fitToWidth="2" orientation="portrait" r:id="rId1"/>
  <headerFooter alignWithMargins="0"/>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69"/>
  <sheetViews>
    <sheetView showGridLines="0" view="pageBreakPreview" zoomScaleNormal="100" zoomScaleSheetLayoutView="100" workbookViewId="0">
      <selection activeCell="O62" sqref="O62"/>
    </sheetView>
  </sheetViews>
  <sheetFormatPr defaultColWidth="8.6640625" defaultRowHeight="11.25"/>
  <cols>
    <col min="1" max="1" width="5.33203125" style="446" customWidth="1"/>
    <col min="2" max="2" width="5.5" style="446" customWidth="1"/>
    <col min="3" max="3" width="4.5" style="446" customWidth="1"/>
    <col min="4" max="4" width="38" style="446" customWidth="1"/>
    <col min="5" max="8" width="14" style="446" customWidth="1"/>
    <col min="9" max="9" width="5.33203125" style="446" customWidth="1"/>
    <col min="10" max="16384" width="8.6640625" style="446"/>
  </cols>
  <sheetData>
    <row r="1" spans="1:9">
      <c r="A1" s="1372">
        <v>86</v>
      </c>
      <c r="B1" s="927"/>
      <c r="C1" s="927"/>
      <c r="D1" s="927"/>
      <c r="E1" s="927"/>
      <c r="F1" s="1492"/>
      <c r="G1" s="927"/>
      <c r="H1" s="927"/>
      <c r="I1" s="1373" t="s">
        <v>3253</v>
      </c>
    </row>
    <row r="2" spans="1:9">
      <c r="A2" s="1491" t="s">
        <v>2821</v>
      </c>
      <c r="B2" s="506"/>
      <c r="C2" s="506"/>
      <c r="D2" s="506"/>
      <c r="E2" s="506"/>
      <c r="F2" s="506"/>
      <c r="G2" s="506"/>
      <c r="H2" s="506"/>
      <c r="I2" s="508"/>
    </row>
    <row r="3" spans="1:9">
      <c r="A3" s="565" t="s">
        <v>351</v>
      </c>
      <c r="B3" s="1493"/>
      <c r="C3" s="1493"/>
      <c r="D3" s="1493"/>
      <c r="E3" s="1493"/>
      <c r="F3" s="1493"/>
      <c r="G3" s="1493"/>
      <c r="H3" s="1493"/>
      <c r="I3" s="1494"/>
    </row>
    <row r="4" spans="1:9" ht="4.3499999999999996" customHeight="1">
      <c r="A4" s="1412"/>
      <c r="B4" s="465"/>
      <c r="C4" s="465"/>
      <c r="D4" s="465"/>
      <c r="E4" s="465"/>
      <c r="F4" s="465"/>
      <c r="G4" s="465"/>
      <c r="H4" s="465"/>
      <c r="I4" s="1175"/>
    </row>
    <row r="5" spans="1:9">
      <c r="A5" s="531" t="s">
        <v>440</v>
      </c>
      <c r="B5" s="465" t="s">
        <v>316</v>
      </c>
      <c r="C5" s="465"/>
      <c r="D5" s="465"/>
      <c r="E5" s="465"/>
      <c r="F5" s="465"/>
      <c r="G5" s="465"/>
      <c r="H5" s="465"/>
      <c r="I5" s="1175"/>
    </row>
    <row r="6" spans="1:9">
      <c r="A6" s="1412" t="s">
        <v>317</v>
      </c>
      <c r="B6" s="465"/>
      <c r="C6" s="465"/>
      <c r="D6" s="465"/>
      <c r="E6" s="465"/>
      <c r="F6" s="465"/>
      <c r="G6" s="465"/>
      <c r="H6" s="465"/>
      <c r="I6" s="1175"/>
    </row>
    <row r="7" spans="1:9" ht="4.3499999999999996" customHeight="1">
      <c r="A7" s="1412"/>
      <c r="B7" s="465"/>
      <c r="C7" s="465"/>
      <c r="D7" s="465"/>
      <c r="E7" s="465"/>
      <c r="F7" s="465"/>
      <c r="G7" s="465"/>
      <c r="H7" s="465"/>
      <c r="I7" s="1175"/>
    </row>
    <row r="8" spans="1:9">
      <c r="A8" s="531" t="s">
        <v>446</v>
      </c>
      <c r="B8" s="465" t="s">
        <v>318</v>
      </c>
      <c r="C8" s="465"/>
      <c r="D8" s="465"/>
      <c r="E8" s="465"/>
      <c r="F8" s="465"/>
      <c r="G8" s="465"/>
      <c r="H8" s="465"/>
      <c r="I8" s="1175"/>
    </row>
    <row r="9" spans="1:9">
      <c r="A9" s="1412" t="s">
        <v>319</v>
      </c>
      <c r="B9" s="465"/>
      <c r="C9" s="465"/>
      <c r="D9" s="465"/>
      <c r="E9" s="465"/>
      <c r="F9" s="465"/>
      <c r="G9" s="465"/>
      <c r="H9" s="465"/>
      <c r="I9" s="1175"/>
    </row>
    <row r="10" spans="1:9">
      <c r="A10" s="1412" t="s">
        <v>320</v>
      </c>
      <c r="B10" s="465"/>
      <c r="C10" s="465"/>
      <c r="D10" s="465"/>
      <c r="E10" s="465"/>
      <c r="F10" s="465"/>
      <c r="G10" s="465"/>
      <c r="H10" s="465"/>
      <c r="I10" s="1175"/>
    </row>
    <row r="11" spans="1:9" ht="4.3499999999999996" customHeight="1">
      <c r="A11" s="1412"/>
      <c r="B11" s="465"/>
      <c r="C11" s="465"/>
      <c r="D11" s="465"/>
      <c r="E11" s="465"/>
      <c r="F11" s="465"/>
      <c r="G11" s="465"/>
      <c r="H11" s="465"/>
      <c r="I11" s="1175"/>
    </row>
    <row r="12" spans="1:9">
      <c r="A12" s="531" t="s">
        <v>450</v>
      </c>
      <c r="B12" s="465" t="s">
        <v>321</v>
      </c>
      <c r="C12" s="465"/>
      <c r="D12" s="465"/>
      <c r="E12" s="465"/>
      <c r="F12" s="465"/>
      <c r="G12" s="465"/>
      <c r="H12" s="465"/>
      <c r="I12" s="1175"/>
    </row>
    <row r="13" spans="1:9">
      <c r="A13" s="1412" t="s">
        <v>322</v>
      </c>
      <c r="B13" s="465"/>
      <c r="C13" s="465"/>
      <c r="D13" s="465"/>
      <c r="E13" s="465"/>
      <c r="F13" s="465"/>
      <c r="G13" s="465"/>
      <c r="H13" s="465"/>
      <c r="I13" s="1175"/>
    </row>
    <row r="14" spans="1:9">
      <c r="A14" s="1412" t="s">
        <v>1289</v>
      </c>
      <c r="B14" s="465"/>
      <c r="C14" s="465"/>
      <c r="D14" s="465"/>
      <c r="E14" s="465"/>
      <c r="F14" s="465"/>
      <c r="G14" s="465"/>
      <c r="H14" s="465"/>
      <c r="I14" s="1175"/>
    </row>
    <row r="15" spans="1:9" ht="4.3499999999999996" customHeight="1">
      <c r="A15" s="1412"/>
      <c r="B15" s="465"/>
      <c r="C15" s="465"/>
      <c r="D15" s="465"/>
      <c r="E15" s="465"/>
      <c r="F15" s="465"/>
      <c r="G15" s="465"/>
      <c r="H15" s="465"/>
      <c r="I15" s="1175"/>
    </row>
    <row r="16" spans="1:9">
      <c r="A16" s="531" t="s">
        <v>457</v>
      </c>
      <c r="B16" s="465" t="s">
        <v>1290</v>
      </c>
      <c r="C16" s="465"/>
      <c r="D16" s="465"/>
      <c r="E16" s="465"/>
      <c r="F16" s="465"/>
      <c r="G16" s="465"/>
      <c r="H16" s="465"/>
      <c r="I16" s="1175"/>
    </row>
    <row r="17" spans="1:9">
      <c r="A17" s="1412" t="s">
        <v>1291</v>
      </c>
      <c r="B17" s="465"/>
      <c r="C17" s="465"/>
      <c r="D17" s="465"/>
      <c r="E17" s="465"/>
      <c r="F17" s="465"/>
      <c r="G17" s="465"/>
      <c r="H17" s="465"/>
      <c r="I17" s="1175"/>
    </row>
    <row r="18" spans="1:9">
      <c r="A18" s="1412" t="s">
        <v>1292</v>
      </c>
      <c r="B18" s="465"/>
      <c r="C18" s="465"/>
      <c r="D18" s="465"/>
      <c r="E18" s="465"/>
      <c r="F18" s="465"/>
      <c r="G18" s="465"/>
      <c r="H18" s="465"/>
      <c r="I18" s="1175"/>
    </row>
    <row r="19" spans="1:9">
      <c r="A19" s="1412" t="s">
        <v>1293</v>
      </c>
      <c r="B19" s="465"/>
      <c r="C19" s="465"/>
      <c r="D19" s="465"/>
      <c r="E19" s="465"/>
      <c r="F19" s="465"/>
      <c r="G19" s="465"/>
      <c r="H19" s="465"/>
      <c r="I19" s="1175"/>
    </row>
    <row r="20" spans="1:9" ht="4.3499999999999996" customHeight="1">
      <c r="A20" s="1495"/>
      <c r="B20" s="486"/>
      <c r="C20" s="486"/>
      <c r="D20" s="486"/>
      <c r="E20" s="486"/>
      <c r="F20" s="486"/>
      <c r="G20" s="486"/>
      <c r="H20" s="486"/>
      <c r="I20" s="1481"/>
    </row>
    <row r="21" spans="1:9">
      <c r="A21" s="462" t="s">
        <v>328</v>
      </c>
      <c r="B21" s="1270" t="s">
        <v>352</v>
      </c>
      <c r="C21" s="517"/>
      <c r="D21" s="463" t="s">
        <v>353</v>
      </c>
      <c r="E21" s="1270" t="s">
        <v>1294</v>
      </c>
      <c r="F21" s="1270" t="s">
        <v>1295</v>
      </c>
      <c r="G21" s="1270" t="s">
        <v>1296</v>
      </c>
      <c r="H21" s="1270" t="s">
        <v>1297</v>
      </c>
      <c r="I21" s="544" t="s">
        <v>328</v>
      </c>
    </row>
    <row r="22" spans="1:9">
      <c r="A22" s="462" t="s">
        <v>333</v>
      </c>
      <c r="B22" s="1270" t="s">
        <v>355</v>
      </c>
      <c r="C22" s="517"/>
      <c r="D22" s="463"/>
      <c r="E22" s="1270"/>
      <c r="F22" s="1270" t="s">
        <v>1298</v>
      </c>
      <c r="G22" s="1270" t="s">
        <v>1299</v>
      </c>
      <c r="H22" s="1270" t="s">
        <v>1300</v>
      </c>
      <c r="I22" s="544" t="s">
        <v>333</v>
      </c>
    </row>
    <row r="23" spans="1:9" ht="12" thickBot="1">
      <c r="A23" s="1392"/>
      <c r="B23" s="657"/>
      <c r="C23" s="524"/>
      <c r="D23" s="469" t="s">
        <v>338</v>
      </c>
      <c r="E23" s="931" t="s">
        <v>339</v>
      </c>
      <c r="F23" s="931" t="s">
        <v>340</v>
      </c>
      <c r="G23" s="931" t="s">
        <v>341</v>
      </c>
      <c r="H23" s="931" t="s">
        <v>342</v>
      </c>
      <c r="I23" s="1395"/>
    </row>
    <row r="24" spans="1:9">
      <c r="A24" s="468">
        <v>1</v>
      </c>
      <c r="B24" s="657"/>
      <c r="C24" s="1396" t="s">
        <v>1030</v>
      </c>
      <c r="D24" s="1397" t="s">
        <v>1031</v>
      </c>
      <c r="E24" s="1398">
        <v>35</v>
      </c>
      <c r="F24" s="1399"/>
      <c r="G24" s="1399"/>
      <c r="H24" s="1400"/>
      <c r="I24" s="1401">
        <v>1</v>
      </c>
    </row>
    <row r="25" spans="1:9">
      <c r="A25" s="468">
        <v>2</v>
      </c>
      <c r="B25" s="657"/>
      <c r="C25" s="1396">
        <v>-3</v>
      </c>
      <c r="D25" s="1397" t="s">
        <v>1032</v>
      </c>
      <c r="E25" s="1402"/>
      <c r="F25" s="1403"/>
      <c r="G25" s="1403"/>
      <c r="H25" s="1404"/>
      <c r="I25" s="1401">
        <v>2</v>
      </c>
    </row>
    <row r="26" spans="1:9">
      <c r="A26" s="468">
        <v>3</v>
      </c>
      <c r="B26" s="657"/>
      <c r="C26" s="1396">
        <f t="shared" ref="C26:C31" si="0">C25-1</f>
        <v>-4</v>
      </c>
      <c r="D26" s="1397" t="s">
        <v>1033</v>
      </c>
      <c r="E26" s="1402"/>
      <c r="F26" s="1403"/>
      <c r="G26" s="1403"/>
      <c r="H26" s="1404"/>
      <c r="I26" s="1401">
        <v>3</v>
      </c>
    </row>
    <row r="27" spans="1:9">
      <c r="A27" s="468">
        <v>4</v>
      </c>
      <c r="B27" s="657"/>
      <c r="C27" s="1396">
        <f t="shared" si="0"/>
        <v>-5</v>
      </c>
      <c r="D27" s="1397" t="s">
        <v>1034</v>
      </c>
      <c r="E27" s="1402"/>
      <c r="F27" s="1403"/>
      <c r="G27" s="1403"/>
      <c r="H27" s="1404"/>
      <c r="I27" s="1401">
        <v>4</v>
      </c>
    </row>
    <row r="28" spans="1:9">
      <c r="A28" s="468">
        <v>5</v>
      </c>
      <c r="B28" s="657"/>
      <c r="C28" s="1396">
        <f t="shared" si="0"/>
        <v>-6</v>
      </c>
      <c r="D28" s="1397" t="s">
        <v>1035</v>
      </c>
      <c r="E28" s="1402"/>
      <c r="F28" s="1403"/>
      <c r="G28" s="1403"/>
      <c r="H28" s="1404"/>
      <c r="I28" s="1401">
        <v>5</v>
      </c>
    </row>
    <row r="29" spans="1:9">
      <c r="A29" s="468">
        <v>6</v>
      </c>
      <c r="B29" s="657"/>
      <c r="C29" s="1396">
        <f t="shared" si="0"/>
        <v>-7</v>
      </c>
      <c r="D29" s="1397" t="s">
        <v>1036</v>
      </c>
      <c r="E29" s="1402"/>
      <c r="F29" s="1403"/>
      <c r="G29" s="1403"/>
      <c r="H29" s="1404"/>
      <c r="I29" s="1401">
        <v>6</v>
      </c>
    </row>
    <row r="30" spans="1:9">
      <c r="A30" s="468">
        <v>7</v>
      </c>
      <c r="B30" s="657"/>
      <c r="C30" s="1396">
        <f t="shared" si="0"/>
        <v>-8</v>
      </c>
      <c r="D30" s="1397" t="s">
        <v>1037</v>
      </c>
      <c r="E30" s="1402">
        <v>76</v>
      </c>
      <c r="F30" s="1403"/>
      <c r="G30" s="1403"/>
      <c r="H30" s="1404"/>
      <c r="I30" s="1401">
        <v>7</v>
      </c>
    </row>
    <row r="31" spans="1:9">
      <c r="A31" s="468">
        <v>8</v>
      </c>
      <c r="B31" s="657"/>
      <c r="C31" s="1396">
        <f t="shared" si="0"/>
        <v>-9</v>
      </c>
      <c r="D31" s="1397" t="s">
        <v>1038</v>
      </c>
      <c r="E31" s="1402">
        <v>50441</v>
      </c>
      <c r="F31" s="1403"/>
      <c r="G31" s="1403"/>
      <c r="H31" s="1404"/>
      <c r="I31" s="1401">
        <v>8</v>
      </c>
    </row>
    <row r="32" spans="1:9">
      <c r="A32" s="468">
        <v>9</v>
      </c>
      <c r="B32" s="657"/>
      <c r="C32" s="1396">
        <v>-11</v>
      </c>
      <c r="D32" s="1397" t="s">
        <v>1039</v>
      </c>
      <c r="E32" s="1402"/>
      <c r="F32" s="1403"/>
      <c r="G32" s="1403"/>
      <c r="H32" s="1404"/>
      <c r="I32" s="1401">
        <v>9</v>
      </c>
    </row>
    <row r="33" spans="1:9">
      <c r="A33" s="468">
        <v>10</v>
      </c>
      <c r="B33" s="657"/>
      <c r="C33" s="1396">
        <v>-13</v>
      </c>
      <c r="D33" s="1397" t="s">
        <v>1040</v>
      </c>
      <c r="E33" s="1402"/>
      <c r="F33" s="1403"/>
      <c r="G33" s="1403"/>
      <c r="H33" s="1404"/>
      <c r="I33" s="1401">
        <v>10</v>
      </c>
    </row>
    <row r="34" spans="1:9">
      <c r="A34" s="468">
        <v>11</v>
      </c>
      <c r="B34" s="657"/>
      <c r="C34" s="1396">
        <v>-16</v>
      </c>
      <c r="D34" s="1397" t="s">
        <v>1041</v>
      </c>
      <c r="E34" s="1402">
        <v>2811</v>
      </c>
      <c r="F34" s="1403"/>
      <c r="G34" s="1403"/>
      <c r="H34" s="1404"/>
      <c r="I34" s="1401">
        <v>11</v>
      </c>
    </row>
    <row r="35" spans="1:9">
      <c r="A35" s="468">
        <v>12</v>
      </c>
      <c r="B35" s="657"/>
      <c r="C35" s="1396">
        <f>C34-1</f>
        <v>-17</v>
      </c>
      <c r="D35" s="1397" t="s">
        <v>1042</v>
      </c>
      <c r="E35" s="1402"/>
      <c r="F35" s="1403"/>
      <c r="G35" s="1403"/>
      <c r="H35" s="1404"/>
      <c r="I35" s="1401">
        <v>12</v>
      </c>
    </row>
    <row r="36" spans="1:9">
      <c r="A36" s="468">
        <v>13</v>
      </c>
      <c r="B36" s="657"/>
      <c r="C36" s="1396">
        <f>C35-1</f>
        <v>-18</v>
      </c>
      <c r="D36" s="1397" t="s">
        <v>1043</v>
      </c>
      <c r="E36" s="1402"/>
      <c r="F36" s="1403"/>
      <c r="G36" s="1403"/>
      <c r="H36" s="1404"/>
      <c r="I36" s="1401">
        <v>13</v>
      </c>
    </row>
    <row r="37" spans="1:9">
      <c r="A37" s="468">
        <v>14</v>
      </c>
      <c r="B37" s="657"/>
      <c r="C37" s="1396">
        <f>C36-1</f>
        <v>-19</v>
      </c>
      <c r="D37" s="1397" t="s">
        <v>1044</v>
      </c>
      <c r="E37" s="1402"/>
      <c r="F37" s="1403"/>
      <c r="G37" s="1403"/>
      <c r="H37" s="1404"/>
      <c r="I37" s="1401">
        <v>14</v>
      </c>
    </row>
    <row r="38" spans="1:9">
      <c r="A38" s="468">
        <v>15</v>
      </c>
      <c r="B38" s="657"/>
      <c r="C38" s="1396">
        <f>C37-1</f>
        <v>-20</v>
      </c>
      <c r="D38" s="1397" t="s">
        <v>1045</v>
      </c>
      <c r="E38" s="1402"/>
      <c r="F38" s="1403"/>
      <c r="G38" s="1403"/>
      <c r="H38" s="1404"/>
      <c r="I38" s="1401">
        <v>15</v>
      </c>
    </row>
    <row r="39" spans="1:9">
      <c r="A39" s="468">
        <v>16</v>
      </c>
      <c r="B39" s="657"/>
      <c r="C39" s="1396">
        <v>-22</v>
      </c>
      <c r="D39" s="1397" t="s">
        <v>1046</v>
      </c>
      <c r="E39" s="1402"/>
      <c r="F39" s="1403"/>
      <c r="G39" s="1403"/>
      <c r="H39" s="1404"/>
      <c r="I39" s="1401">
        <v>16</v>
      </c>
    </row>
    <row r="40" spans="1:9">
      <c r="A40" s="468">
        <v>17</v>
      </c>
      <c r="B40" s="657"/>
      <c r="C40" s="1396">
        <f>C39-1</f>
        <v>-23</v>
      </c>
      <c r="D40" s="1397" t="s">
        <v>1047</v>
      </c>
      <c r="E40" s="1402"/>
      <c r="F40" s="1403"/>
      <c r="G40" s="1403"/>
      <c r="H40" s="1404"/>
      <c r="I40" s="1401">
        <v>17</v>
      </c>
    </row>
    <row r="41" spans="1:9">
      <c r="A41" s="468">
        <v>18</v>
      </c>
      <c r="B41" s="657"/>
      <c r="C41" s="1396">
        <f>C40-1</f>
        <v>-24</v>
      </c>
      <c r="D41" s="1397" t="s">
        <v>1048</v>
      </c>
      <c r="E41" s="1402"/>
      <c r="F41" s="1403"/>
      <c r="G41" s="1403"/>
      <c r="H41" s="1404"/>
      <c r="I41" s="1401">
        <v>18</v>
      </c>
    </row>
    <row r="42" spans="1:9">
      <c r="A42" s="468">
        <v>19</v>
      </c>
      <c r="B42" s="657"/>
      <c r="C42" s="1396">
        <f>C41-1</f>
        <v>-25</v>
      </c>
      <c r="D42" s="1397" t="s">
        <v>1049</v>
      </c>
      <c r="E42" s="1402"/>
      <c r="F42" s="1403"/>
      <c r="G42" s="1403"/>
      <c r="H42" s="1404"/>
      <c r="I42" s="1401">
        <v>19</v>
      </c>
    </row>
    <row r="43" spans="1:9">
      <c r="A43" s="468">
        <v>20</v>
      </c>
      <c r="B43" s="657"/>
      <c r="C43" s="1396">
        <f>C42-1</f>
        <v>-26</v>
      </c>
      <c r="D43" s="1397" t="s">
        <v>1050</v>
      </c>
      <c r="E43" s="1402">
        <v>117235</v>
      </c>
      <c r="F43" s="1403"/>
      <c r="G43" s="1403"/>
      <c r="H43" s="1404"/>
      <c r="I43" s="1401">
        <v>20</v>
      </c>
    </row>
    <row r="44" spans="1:9">
      <c r="A44" s="468">
        <v>21</v>
      </c>
      <c r="B44" s="657"/>
      <c r="C44" s="1396">
        <f>C43-1</f>
        <v>-27</v>
      </c>
      <c r="D44" s="1397" t="s">
        <v>1051</v>
      </c>
      <c r="E44" s="1402">
        <v>1513151</v>
      </c>
      <c r="F44" s="1403"/>
      <c r="G44" s="1403"/>
      <c r="H44" s="1404"/>
      <c r="I44" s="1401">
        <v>21</v>
      </c>
    </row>
    <row r="45" spans="1:9">
      <c r="A45" s="468">
        <v>22</v>
      </c>
      <c r="B45" s="657"/>
      <c r="C45" s="1396">
        <v>-29</v>
      </c>
      <c r="D45" s="1397" t="s">
        <v>1052</v>
      </c>
      <c r="E45" s="1402"/>
      <c r="F45" s="1403"/>
      <c r="G45" s="1403"/>
      <c r="H45" s="1404"/>
      <c r="I45" s="1401">
        <v>22</v>
      </c>
    </row>
    <row r="46" spans="1:9">
      <c r="A46" s="468">
        <v>23</v>
      </c>
      <c r="B46" s="657"/>
      <c r="C46" s="1396">
        <v>-31</v>
      </c>
      <c r="D46" s="1397" t="s">
        <v>1053</v>
      </c>
      <c r="E46" s="1402"/>
      <c r="F46" s="1403"/>
      <c r="G46" s="1403"/>
      <c r="H46" s="1404"/>
      <c r="I46" s="1401">
        <v>23</v>
      </c>
    </row>
    <row r="47" spans="1:9">
      <c r="A47" s="468">
        <v>24</v>
      </c>
      <c r="B47" s="657"/>
      <c r="C47" s="1396">
        <v>-35</v>
      </c>
      <c r="D47" s="1397" t="s">
        <v>1054</v>
      </c>
      <c r="E47" s="1402"/>
      <c r="F47" s="1403"/>
      <c r="G47" s="1403"/>
      <c r="H47" s="1404"/>
      <c r="I47" s="1401">
        <v>24</v>
      </c>
    </row>
    <row r="48" spans="1:9">
      <c r="A48" s="468">
        <v>25</v>
      </c>
      <c r="B48" s="657"/>
      <c r="C48" s="1396">
        <v>-37</v>
      </c>
      <c r="D48" s="1397" t="s">
        <v>1055</v>
      </c>
      <c r="E48" s="1402"/>
      <c r="F48" s="1403"/>
      <c r="G48" s="1403"/>
      <c r="H48" s="1404"/>
      <c r="I48" s="1401">
        <v>25</v>
      </c>
    </row>
    <row r="49" spans="1:9">
      <c r="A49" s="468">
        <v>26</v>
      </c>
      <c r="B49" s="657"/>
      <c r="C49" s="1396">
        <v>-39</v>
      </c>
      <c r="D49" s="1397" t="s">
        <v>1056</v>
      </c>
      <c r="E49" s="1402"/>
      <c r="F49" s="1403"/>
      <c r="G49" s="1403"/>
      <c r="H49" s="1404"/>
      <c r="I49" s="1401">
        <v>26</v>
      </c>
    </row>
    <row r="50" spans="1:9">
      <c r="A50" s="468">
        <v>27</v>
      </c>
      <c r="B50" s="657"/>
      <c r="C50" s="1396" t="s">
        <v>1057</v>
      </c>
      <c r="D50" s="1397" t="s">
        <v>1058</v>
      </c>
      <c r="E50" s="1402"/>
      <c r="F50" s="1403"/>
      <c r="G50" s="1403"/>
      <c r="H50" s="1404"/>
      <c r="I50" s="1401">
        <v>27</v>
      </c>
    </row>
    <row r="51" spans="1:9">
      <c r="A51" s="468">
        <v>28</v>
      </c>
      <c r="B51" s="657"/>
      <c r="C51" s="1396">
        <v>-45</v>
      </c>
      <c r="D51" s="1397" t="s">
        <v>1059</v>
      </c>
      <c r="E51" s="1402"/>
      <c r="F51" s="1403"/>
      <c r="G51" s="1403"/>
      <c r="H51" s="1404"/>
      <c r="I51" s="1401">
        <v>28</v>
      </c>
    </row>
    <row r="52" spans="1:9">
      <c r="A52" s="468">
        <v>29</v>
      </c>
      <c r="B52" s="657"/>
      <c r="C52" s="1396"/>
      <c r="D52" s="1397" t="s">
        <v>1301</v>
      </c>
      <c r="E52" s="1402"/>
      <c r="F52" s="1403"/>
      <c r="G52" s="1403"/>
      <c r="H52" s="1404"/>
      <c r="I52" s="1401">
        <v>29</v>
      </c>
    </row>
    <row r="53" spans="1:9">
      <c r="A53" s="468">
        <v>30</v>
      </c>
      <c r="B53" s="657"/>
      <c r="C53" s="1396"/>
      <c r="D53" s="1397" t="s">
        <v>1302</v>
      </c>
      <c r="E53" s="1402"/>
      <c r="F53" s="1403"/>
      <c r="G53" s="1403"/>
      <c r="H53" s="1404"/>
      <c r="I53" s="1401">
        <v>30</v>
      </c>
    </row>
    <row r="54" spans="1:9">
      <c r="A54" s="468">
        <v>31</v>
      </c>
      <c r="B54" s="657"/>
      <c r="C54" s="520"/>
      <c r="D54" s="1397" t="s">
        <v>125</v>
      </c>
      <c r="E54" s="1402">
        <f>SUM(E24:E53)</f>
        <v>1683749</v>
      </c>
      <c r="F54" s="1403"/>
      <c r="G54" s="1403"/>
      <c r="H54" s="1404"/>
      <c r="I54" s="1401">
        <v>31</v>
      </c>
    </row>
    <row r="55" spans="1:9">
      <c r="A55" s="468">
        <v>32</v>
      </c>
      <c r="B55" s="657"/>
      <c r="C55" s="1396">
        <v>-52</v>
      </c>
      <c r="D55" s="1397" t="s">
        <v>1062</v>
      </c>
      <c r="E55" s="1402">
        <v>406384</v>
      </c>
      <c r="F55" s="1403"/>
      <c r="G55" s="1403"/>
      <c r="H55" s="1404"/>
      <c r="I55" s="1401">
        <v>32</v>
      </c>
    </row>
    <row r="56" spans="1:9">
      <c r="A56" s="468">
        <v>33</v>
      </c>
      <c r="B56" s="657"/>
      <c r="C56" s="1396">
        <f t="shared" ref="C56:C62" si="1">C55-1</f>
        <v>-53</v>
      </c>
      <c r="D56" s="1397" t="s">
        <v>1063</v>
      </c>
      <c r="E56" s="1402"/>
      <c r="F56" s="1403"/>
      <c r="G56" s="1403"/>
      <c r="H56" s="1404"/>
      <c r="I56" s="1401">
        <v>33</v>
      </c>
    </row>
    <row r="57" spans="1:9">
      <c r="A57" s="468">
        <v>34</v>
      </c>
      <c r="B57" s="657"/>
      <c r="C57" s="1396">
        <f t="shared" si="1"/>
        <v>-54</v>
      </c>
      <c r="D57" s="1397" t="s">
        <v>1064</v>
      </c>
      <c r="E57" s="1402"/>
      <c r="F57" s="1403"/>
      <c r="G57" s="1403"/>
      <c r="H57" s="1404"/>
      <c r="I57" s="1401">
        <v>34</v>
      </c>
    </row>
    <row r="58" spans="1:9">
      <c r="A58" s="468">
        <v>35</v>
      </c>
      <c r="B58" s="657"/>
      <c r="C58" s="1396">
        <f t="shared" si="1"/>
        <v>-55</v>
      </c>
      <c r="D58" s="1397" t="s">
        <v>1065</v>
      </c>
      <c r="E58" s="1402"/>
      <c r="F58" s="1403"/>
      <c r="G58" s="1403"/>
      <c r="H58" s="1404"/>
      <c r="I58" s="1401">
        <v>35</v>
      </c>
    </row>
    <row r="59" spans="1:9">
      <c r="A59" s="468">
        <v>36</v>
      </c>
      <c r="B59" s="657"/>
      <c r="C59" s="1396">
        <f t="shared" si="1"/>
        <v>-56</v>
      </c>
      <c r="D59" s="1397" t="s">
        <v>1066</v>
      </c>
      <c r="E59" s="1402"/>
      <c r="F59" s="1403"/>
      <c r="G59" s="1403"/>
      <c r="H59" s="1404"/>
      <c r="I59" s="1401">
        <v>36</v>
      </c>
    </row>
    <row r="60" spans="1:9">
      <c r="A60" s="468">
        <v>37</v>
      </c>
      <c r="B60" s="657"/>
      <c r="C60" s="1396">
        <f t="shared" si="1"/>
        <v>-57</v>
      </c>
      <c r="D60" s="1397" t="s">
        <v>1067</v>
      </c>
      <c r="E60" s="1402"/>
      <c r="F60" s="1403"/>
      <c r="G60" s="1403"/>
      <c r="H60" s="1404"/>
      <c r="I60" s="1401">
        <v>37</v>
      </c>
    </row>
    <row r="61" spans="1:9">
      <c r="A61" s="468">
        <v>38</v>
      </c>
      <c r="B61" s="657"/>
      <c r="C61" s="1396">
        <f t="shared" si="1"/>
        <v>-58</v>
      </c>
      <c r="D61" s="1397" t="s">
        <v>1068</v>
      </c>
      <c r="E61" s="1402">
        <v>2278</v>
      </c>
      <c r="F61" s="1403"/>
      <c r="G61" s="1403"/>
      <c r="H61" s="1404"/>
      <c r="I61" s="1401">
        <v>38</v>
      </c>
    </row>
    <row r="62" spans="1:9">
      <c r="A62" s="468">
        <v>39</v>
      </c>
      <c r="B62" s="657"/>
      <c r="C62" s="1396">
        <f t="shared" si="1"/>
        <v>-59</v>
      </c>
      <c r="D62" s="1397" t="s">
        <v>127</v>
      </c>
      <c r="E62" s="1402">
        <v>201815</v>
      </c>
      <c r="F62" s="1403"/>
      <c r="G62" s="1403"/>
      <c r="H62" s="1404"/>
      <c r="I62" s="1401">
        <v>39</v>
      </c>
    </row>
    <row r="63" spans="1:9">
      <c r="A63" s="468">
        <v>40</v>
      </c>
      <c r="B63" s="657"/>
      <c r="C63" s="1396"/>
      <c r="D63" s="1397" t="s">
        <v>128</v>
      </c>
      <c r="E63" s="1402">
        <f>SUM(E55:E62)</f>
        <v>610477</v>
      </c>
      <c r="F63" s="1403"/>
      <c r="G63" s="1403"/>
      <c r="H63" s="1404"/>
      <c r="I63" s="1401">
        <v>40</v>
      </c>
    </row>
    <row r="64" spans="1:9">
      <c r="A64" s="468">
        <v>41</v>
      </c>
      <c r="B64" s="657"/>
      <c r="C64" s="1396">
        <v>-76</v>
      </c>
      <c r="D64" s="1397" t="s">
        <v>1071</v>
      </c>
      <c r="E64" s="1402"/>
      <c r="F64" s="1403"/>
      <c r="G64" s="1403"/>
      <c r="H64" s="1404"/>
      <c r="I64" s="1401">
        <v>41</v>
      </c>
    </row>
    <row r="65" spans="1:9">
      <c r="A65" s="468">
        <v>42</v>
      </c>
      <c r="B65" s="657"/>
      <c r="C65" s="1396">
        <v>-80</v>
      </c>
      <c r="D65" s="1397" t="s">
        <v>1072</v>
      </c>
      <c r="E65" s="1402"/>
      <c r="F65" s="1403"/>
      <c r="G65" s="1403"/>
      <c r="H65" s="1404"/>
      <c r="I65" s="1401">
        <v>42</v>
      </c>
    </row>
    <row r="66" spans="1:9">
      <c r="A66" s="468">
        <v>43</v>
      </c>
      <c r="B66" s="657"/>
      <c r="C66" s="1396">
        <v>-90</v>
      </c>
      <c r="D66" s="1397" t="s">
        <v>1073</v>
      </c>
      <c r="E66" s="1402">
        <v>95336</v>
      </c>
      <c r="F66" s="1403"/>
      <c r="G66" s="1403"/>
      <c r="H66" s="1404"/>
      <c r="I66" s="1401">
        <v>43</v>
      </c>
    </row>
    <row r="67" spans="1:9" ht="12" thickBot="1">
      <c r="A67" s="468">
        <v>44</v>
      </c>
      <c r="B67" s="657"/>
      <c r="C67" s="522"/>
      <c r="D67" s="1397" t="s">
        <v>1074</v>
      </c>
      <c r="E67" s="1405">
        <f>SUM(E54,E63,E64:E66)</f>
        <v>2389562</v>
      </c>
      <c r="F67" s="1406"/>
      <c r="G67" s="1406"/>
      <c r="H67" s="1407"/>
      <c r="I67" s="1401">
        <v>44</v>
      </c>
    </row>
    <row r="68" spans="1:9" ht="15.6" customHeight="1">
      <c r="A68" s="1893" t="s">
        <v>3280</v>
      </c>
      <c r="B68" s="455"/>
      <c r="C68" s="1417"/>
      <c r="D68" s="455"/>
      <c r="E68" s="455"/>
      <c r="F68" s="455"/>
      <c r="G68" s="455"/>
      <c r="H68" s="455"/>
      <c r="I68" s="1380"/>
    </row>
    <row r="69" spans="1:9">
      <c r="A69" s="1420"/>
      <c r="B69" s="513"/>
      <c r="C69" s="513"/>
      <c r="D69" s="513"/>
      <c r="E69" s="513"/>
      <c r="F69" s="513"/>
      <c r="G69" s="513"/>
      <c r="H69" s="513"/>
      <c r="I69" s="1419" t="s">
        <v>1409</v>
      </c>
    </row>
  </sheetData>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WVY313"/>
  <sheetViews>
    <sheetView showGridLines="0" view="pageBreakPreview" zoomScale="120" zoomScaleNormal="100" zoomScaleSheetLayoutView="120" workbookViewId="0">
      <selection activeCell="R301" sqref="R301"/>
    </sheetView>
  </sheetViews>
  <sheetFormatPr defaultColWidth="0" defaultRowHeight="11.25"/>
  <cols>
    <col min="1" max="1" width="3.33203125" style="2367" customWidth="1"/>
    <col min="2" max="2" width="4.6640625" style="2085" customWidth="1"/>
    <col min="3" max="3" width="5.33203125" style="2085" customWidth="1"/>
    <col min="4" max="4" width="4.5" style="2085" customWidth="1"/>
    <col min="5" max="5" width="44.1640625" style="2085" customWidth="1"/>
    <col min="6" max="9" width="12.1640625" style="1637" customWidth="1"/>
    <col min="10" max="12" width="12.1640625" style="2085" customWidth="1"/>
    <col min="13" max="13" width="4.6640625" style="2085" customWidth="1"/>
    <col min="14" max="14" width="3.33203125" style="2389" customWidth="1"/>
    <col min="15" max="15" width="9.6640625" style="2085" customWidth="1"/>
    <col min="16" max="267" width="12.33203125" style="2085" customWidth="1"/>
    <col min="268" max="268" width="3.1640625" style="2085" customWidth="1"/>
    <col min="269" max="270" width="5.6640625" style="2085" customWidth="1"/>
    <col min="271" max="271" width="4.5" style="2085" customWidth="1"/>
    <col min="272" max="272" width="38.6640625" style="2085" customWidth="1"/>
    <col min="273" max="279" width="14.5" style="2085" customWidth="1"/>
    <col min="280" max="280" width="5.5" style="2085" customWidth="1"/>
    <col min="281" max="281" width="3.1640625" style="2085" customWidth="1"/>
    <col min="282" max="284" width="9.6640625" style="2085" customWidth="1"/>
    <col min="285" max="523" width="9.6640625" style="2085" hidden="1"/>
    <col min="524" max="524" width="3.1640625" style="2085" customWidth="1"/>
    <col min="525" max="526" width="5.6640625" style="2085" customWidth="1"/>
    <col min="527" max="527" width="4.5" style="2085" customWidth="1"/>
    <col min="528" max="528" width="38.6640625" style="2085" customWidth="1"/>
    <col min="529" max="535" width="14.5" style="2085" customWidth="1"/>
    <col min="536" max="536" width="5.5" style="2085" customWidth="1"/>
    <col min="537" max="537" width="3.1640625" style="2085" customWidth="1"/>
    <col min="538" max="540" width="9.6640625" style="2085" customWidth="1"/>
    <col min="541" max="779" width="9.6640625" style="2085" hidden="1"/>
    <col min="780" max="780" width="3.1640625" style="2085" customWidth="1"/>
    <col min="781" max="782" width="5.6640625" style="2085" customWidth="1"/>
    <col min="783" max="783" width="4.5" style="2085" customWidth="1"/>
    <col min="784" max="784" width="38.6640625" style="2085" customWidth="1"/>
    <col min="785" max="791" width="14.5" style="2085" customWidth="1"/>
    <col min="792" max="792" width="5.5" style="2085" customWidth="1"/>
    <col min="793" max="793" width="3.1640625" style="2085" customWidth="1"/>
    <col min="794" max="796" width="9.6640625" style="2085" customWidth="1"/>
    <col min="797" max="1035" width="9.6640625" style="2085" hidden="1"/>
    <col min="1036" max="1036" width="3.1640625" style="2085" customWidth="1"/>
    <col min="1037" max="1038" width="5.6640625" style="2085" customWidth="1"/>
    <col min="1039" max="1039" width="4.5" style="2085" customWidth="1"/>
    <col min="1040" max="1040" width="38.6640625" style="2085" customWidth="1"/>
    <col min="1041" max="1047" width="14.5" style="2085" customWidth="1"/>
    <col min="1048" max="1048" width="5.5" style="2085" customWidth="1"/>
    <col min="1049" max="1049" width="3.1640625" style="2085" customWidth="1"/>
    <col min="1050" max="1052" width="9.6640625" style="2085" customWidth="1"/>
    <col min="1053" max="1291" width="9.6640625" style="2085" hidden="1"/>
    <col min="1292" max="1292" width="3.1640625" style="2085" customWidth="1"/>
    <col min="1293" max="1294" width="5.6640625" style="2085" customWidth="1"/>
    <col min="1295" max="1295" width="4.5" style="2085" customWidth="1"/>
    <col min="1296" max="1296" width="38.6640625" style="2085" customWidth="1"/>
    <col min="1297" max="1303" width="14.5" style="2085" customWidth="1"/>
    <col min="1304" max="1304" width="5.5" style="2085" customWidth="1"/>
    <col min="1305" max="1305" width="3.1640625" style="2085" customWidth="1"/>
    <col min="1306" max="1308" width="9.6640625" style="2085" customWidth="1"/>
    <col min="1309" max="1547" width="9.6640625" style="2085" hidden="1"/>
    <col min="1548" max="1548" width="3.1640625" style="2085" customWidth="1"/>
    <col min="1549" max="1550" width="5.6640625" style="2085" customWidth="1"/>
    <col min="1551" max="1551" width="4.5" style="2085" customWidth="1"/>
    <col min="1552" max="1552" width="38.6640625" style="2085" customWidth="1"/>
    <col min="1553" max="1559" width="14.5" style="2085" customWidth="1"/>
    <col min="1560" max="1560" width="5.5" style="2085" customWidth="1"/>
    <col min="1561" max="1561" width="3.1640625" style="2085" customWidth="1"/>
    <col min="1562" max="1564" width="9.6640625" style="2085" customWidth="1"/>
    <col min="1565" max="1803" width="9.6640625" style="2085" hidden="1"/>
    <col min="1804" max="1804" width="3.1640625" style="2085" customWidth="1"/>
    <col min="1805" max="1806" width="5.6640625" style="2085" customWidth="1"/>
    <col min="1807" max="1807" width="4.5" style="2085" customWidth="1"/>
    <col min="1808" max="1808" width="38.6640625" style="2085" customWidth="1"/>
    <col min="1809" max="1815" width="14.5" style="2085" customWidth="1"/>
    <col min="1816" max="1816" width="5.5" style="2085" customWidth="1"/>
    <col min="1817" max="1817" width="3.1640625" style="2085" customWidth="1"/>
    <col min="1818" max="1820" width="9.6640625" style="2085" customWidth="1"/>
    <col min="1821" max="2059" width="9.6640625" style="2085" hidden="1"/>
    <col min="2060" max="2060" width="3.1640625" style="2085" customWidth="1"/>
    <col min="2061" max="2062" width="5.6640625" style="2085" customWidth="1"/>
    <col min="2063" max="2063" width="4.5" style="2085" customWidth="1"/>
    <col min="2064" max="2064" width="38.6640625" style="2085" customWidth="1"/>
    <col min="2065" max="2071" width="14.5" style="2085" customWidth="1"/>
    <col min="2072" max="2072" width="5.5" style="2085" customWidth="1"/>
    <col min="2073" max="2073" width="3.1640625" style="2085" customWidth="1"/>
    <col min="2074" max="2076" width="9.6640625" style="2085" customWidth="1"/>
    <col min="2077" max="2315" width="9.6640625" style="2085" hidden="1"/>
    <col min="2316" max="2316" width="3.1640625" style="2085" customWidth="1"/>
    <col min="2317" max="2318" width="5.6640625" style="2085" customWidth="1"/>
    <col min="2319" max="2319" width="4.5" style="2085" customWidth="1"/>
    <col min="2320" max="2320" width="38.6640625" style="2085" customWidth="1"/>
    <col min="2321" max="2327" width="14.5" style="2085" customWidth="1"/>
    <col min="2328" max="2328" width="5.5" style="2085" customWidth="1"/>
    <col min="2329" max="2329" width="3.1640625" style="2085" customWidth="1"/>
    <col min="2330" max="2332" width="9.6640625" style="2085" customWidth="1"/>
    <col min="2333" max="2571" width="9.6640625" style="2085" hidden="1"/>
    <col min="2572" max="2572" width="3.1640625" style="2085" customWidth="1"/>
    <col min="2573" max="2574" width="5.6640625" style="2085" customWidth="1"/>
    <col min="2575" max="2575" width="4.5" style="2085" customWidth="1"/>
    <col min="2576" max="2576" width="38.6640625" style="2085" customWidth="1"/>
    <col min="2577" max="2583" width="14.5" style="2085" customWidth="1"/>
    <col min="2584" max="2584" width="5.5" style="2085" customWidth="1"/>
    <col min="2585" max="2585" width="3.1640625" style="2085" customWidth="1"/>
    <col min="2586" max="2588" width="9.6640625" style="2085" customWidth="1"/>
    <col min="2589" max="2827" width="9.6640625" style="2085" hidden="1"/>
    <col min="2828" max="2828" width="3.1640625" style="2085" customWidth="1"/>
    <col min="2829" max="2830" width="5.6640625" style="2085" customWidth="1"/>
    <col min="2831" max="2831" width="4.5" style="2085" customWidth="1"/>
    <col min="2832" max="2832" width="38.6640625" style="2085" customWidth="1"/>
    <col min="2833" max="2839" width="14.5" style="2085" customWidth="1"/>
    <col min="2840" max="2840" width="5.5" style="2085" customWidth="1"/>
    <col min="2841" max="2841" width="3.1640625" style="2085" customWidth="1"/>
    <col min="2842" max="2844" width="9.6640625" style="2085" customWidth="1"/>
    <col min="2845" max="3083" width="9.6640625" style="2085" hidden="1"/>
    <col min="3084" max="3084" width="3.1640625" style="2085" customWidth="1"/>
    <col min="3085" max="3086" width="5.6640625" style="2085" customWidth="1"/>
    <col min="3087" max="3087" width="4.5" style="2085" customWidth="1"/>
    <col min="3088" max="3088" width="38.6640625" style="2085" customWidth="1"/>
    <col min="3089" max="3095" width="14.5" style="2085" customWidth="1"/>
    <col min="3096" max="3096" width="5.5" style="2085" customWidth="1"/>
    <col min="3097" max="3097" width="3.1640625" style="2085" customWidth="1"/>
    <col min="3098" max="3100" width="9.6640625" style="2085" customWidth="1"/>
    <col min="3101" max="3339" width="9.6640625" style="2085" hidden="1"/>
    <col min="3340" max="3340" width="3.1640625" style="2085" customWidth="1"/>
    <col min="3341" max="3342" width="5.6640625" style="2085" customWidth="1"/>
    <col min="3343" max="3343" width="4.5" style="2085" customWidth="1"/>
    <col min="3344" max="3344" width="38.6640625" style="2085" customWidth="1"/>
    <col min="3345" max="3351" width="14.5" style="2085" customWidth="1"/>
    <col min="3352" max="3352" width="5.5" style="2085" customWidth="1"/>
    <col min="3353" max="3353" width="3.1640625" style="2085" customWidth="1"/>
    <col min="3354" max="3356" width="9.6640625" style="2085" customWidth="1"/>
    <col min="3357" max="3595" width="9.6640625" style="2085" hidden="1"/>
    <col min="3596" max="3596" width="3.1640625" style="2085" customWidth="1"/>
    <col min="3597" max="3598" width="5.6640625" style="2085" customWidth="1"/>
    <col min="3599" max="3599" width="4.5" style="2085" customWidth="1"/>
    <col min="3600" max="3600" width="38.6640625" style="2085" customWidth="1"/>
    <col min="3601" max="3607" width="14.5" style="2085" customWidth="1"/>
    <col min="3608" max="3608" width="5.5" style="2085" customWidth="1"/>
    <col min="3609" max="3609" width="3.1640625" style="2085" customWidth="1"/>
    <col min="3610" max="3612" width="9.6640625" style="2085" customWidth="1"/>
    <col min="3613" max="3851" width="9.6640625" style="2085" hidden="1"/>
    <col min="3852" max="3852" width="3.1640625" style="2085" customWidth="1"/>
    <col min="3853" max="3854" width="5.6640625" style="2085" customWidth="1"/>
    <col min="3855" max="3855" width="4.5" style="2085" customWidth="1"/>
    <col min="3856" max="3856" width="38.6640625" style="2085" customWidth="1"/>
    <col min="3857" max="3863" width="14.5" style="2085" customWidth="1"/>
    <col min="3864" max="3864" width="5.5" style="2085" customWidth="1"/>
    <col min="3865" max="3865" width="3.1640625" style="2085" customWidth="1"/>
    <col min="3866" max="3868" width="9.6640625" style="2085" customWidth="1"/>
    <col min="3869" max="4107" width="9.6640625" style="2085" hidden="1"/>
    <col min="4108" max="4108" width="3.1640625" style="2085" customWidth="1"/>
    <col min="4109" max="4110" width="5.6640625" style="2085" customWidth="1"/>
    <col min="4111" max="4111" width="4.5" style="2085" customWidth="1"/>
    <col min="4112" max="4112" width="38.6640625" style="2085" customWidth="1"/>
    <col min="4113" max="4119" width="14.5" style="2085" customWidth="1"/>
    <col min="4120" max="4120" width="5.5" style="2085" customWidth="1"/>
    <col min="4121" max="4121" width="3.1640625" style="2085" customWidth="1"/>
    <col min="4122" max="4124" width="9.6640625" style="2085" customWidth="1"/>
    <col min="4125" max="4363" width="9.6640625" style="2085" hidden="1"/>
    <col min="4364" max="4364" width="3.1640625" style="2085" customWidth="1"/>
    <col min="4365" max="4366" width="5.6640625" style="2085" customWidth="1"/>
    <col min="4367" max="4367" width="4.5" style="2085" customWidth="1"/>
    <col min="4368" max="4368" width="38.6640625" style="2085" customWidth="1"/>
    <col min="4369" max="4375" width="14.5" style="2085" customWidth="1"/>
    <col min="4376" max="4376" width="5.5" style="2085" customWidth="1"/>
    <col min="4377" max="4377" width="3.1640625" style="2085" customWidth="1"/>
    <col min="4378" max="4380" width="9.6640625" style="2085" customWidth="1"/>
    <col min="4381" max="4619" width="9.6640625" style="2085" hidden="1"/>
    <col min="4620" max="4620" width="3.1640625" style="2085" customWidth="1"/>
    <col min="4621" max="4622" width="5.6640625" style="2085" customWidth="1"/>
    <col min="4623" max="4623" width="4.5" style="2085" customWidth="1"/>
    <col min="4624" max="4624" width="38.6640625" style="2085" customWidth="1"/>
    <col min="4625" max="4631" width="14.5" style="2085" customWidth="1"/>
    <col min="4632" max="4632" width="5.5" style="2085" customWidth="1"/>
    <col min="4633" max="4633" width="3.1640625" style="2085" customWidth="1"/>
    <col min="4634" max="4636" width="9.6640625" style="2085" customWidth="1"/>
    <col min="4637" max="4875" width="9.6640625" style="2085" hidden="1"/>
    <col min="4876" max="4876" width="3.1640625" style="2085" customWidth="1"/>
    <col min="4877" max="4878" width="5.6640625" style="2085" customWidth="1"/>
    <col min="4879" max="4879" width="4.5" style="2085" customWidth="1"/>
    <col min="4880" max="4880" width="38.6640625" style="2085" customWidth="1"/>
    <col min="4881" max="4887" width="14.5" style="2085" customWidth="1"/>
    <col min="4888" max="4888" width="5.5" style="2085" customWidth="1"/>
    <col min="4889" max="4889" width="3.1640625" style="2085" customWidth="1"/>
    <col min="4890" max="4892" width="9.6640625" style="2085" customWidth="1"/>
    <col min="4893" max="5131" width="9.6640625" style="2085" hidden="1"/>
    <col min="5132" max="5132" width="3.1640625" style="2085" customWidth="1"/>
    <col min="5133" max="5134" width="5.6640625" style="2085" customWidth="1"/>
    <col min="5135" max="5135" width="4.5" style="2085" customWidth="1"/>
    <col min="5136" max="5136" width="38.6640625" style="2085" customWidth="1"/>
    <col min="5137" max="5143" width="14.5" style="2085" customWidth="1"/>
    <col min="5144" max="5144" width="5.5" style="2085" customWidth="1"/>
    <col min="5145" max="5145" width="3.1640625" style="2085" customWidth="1"/>
    <col min="5146" max="5148" width="9.6640625" style="2085" customWidth="1"/>
    <col min="5149" max="5387" width="9.6640625" style="2085" hidden="1"/>
    <col min="5388" max="5388" width="3.1640625" style="2085" customWidth="1"/>
    <col min="5389" max="5390" width="5.6640625" style="2085" customWidth="1"/>
    <col min="5391" max="5391" width="4.5" style="2085" customWidth="1"/>
    <col min="5392" max="5392" width="38.6640625" style="2085" customWidth="1"/>
    <col min="5393" max="5399" width="14.5" style="2085" customWidth="1"/>
    <col min="5400" max="5400" width="5.5" style="2085" customWidth="1"/>
    <col min="5401" max="5401" width="3.1640625" style="2085" customWidth="1"/>
    <col min="5402" max="5404" width="9.6640625" style="2085" customWidth="1"/>
    <col min="5405" max="5643" width="9.6640625" style="2085" hidden="1"/>
    <col min="5644" max="5644" width="3.1640625" style="2085" customWidth="1"/>
    <col min="5645" max="5646" width="5.6640625" style="2085" customWidth="1"/>
    <col min="5647" max="5647" width="4.5" style="2085" customWidth="1"/>
    <col min="5648" max="5648" width="38.6640625" style="2085" customWidth="1"/>
    <col min="5649" max="5655" width="14.5" style="2085" customWidth="1"/>
    <col min="5656" max="5656" width="5.5" style="2085" customWidth="1"/>
    <col min="5657" max="5657" width="3.1640625" style="2085" customWidth="1"/>
    <col min="5658" max="5660" width="9.6640625" style="2085" customWidth="1"/>
    <col min="5661" max="5899" width="9.6640625" style="2085" hidden="1"/>
    <col min="5900" max="5900" width="3.1640625" style="2085" customWidth="1"/>
    <col min="5901" max="5902" width="5.6640625" style="2085" customWidth="1"/>
    <col min="5903" max="5903" width="4.5" style="2085" customWidth="1"/>
    <col min="5904" max="5904" width="38.6640625" style="2085" customWidth="1"/>
    <col min="5905" max="5911" width="14.5" style="2085" customWidth="1"/>
    <col min="5912" max="5912" width="5.5" style="2085" customWidth="1"/>
    <col min="5913" max="5913" width="3.1640625" style="2085" customWidth="1"/>
    <col min="5914" max="5916" width="9.6640625" style="2085" customWidth="1"/>
    <col min="5917" max="6155" width="9.6640625" style="2085" hidden="1"/>
    <col min="6156" max="6156" width="3.1640625" style="2085" customWidth="1"/>
    <col min="6157" max="6158" width="5.6640625" style="2085" customWidth="1"/>
    <col min="6159" max="6159" width="4.5" style="2085" customWidth="1"/>
    <col min="6160" max="6160" width="38.6640625" style="2085" customWidth="1"/>
    <col min="6161" max="6167" width="14.5" style="2085" customWidth="1"/>
    <col min="6168" max="6168" width="5.5" style="2085" customWidth="1"/>
    <col min="6169" max="6169" width="3.1640625" style="2085" customWidth="1"/>
    <col min="6170" max="6172" width="9.6640625" style="2085" customWidth="1"/>
    <col min="6173" max="6411" width="9.6640625" style="2085" hidden="1"/>
    <col min="6412" max="6412" width="3.1640625" style="2085" customWidth="1"/>
    <col min="6413" max="6414" width="5.6640625" style="2085" customWidth="1"/>
    <col min="6415" max="6415" width="4.5" style="2085" customWidth="1"/>
    <col min="6416" max="6416" width="38.6640625" style="2085" customWidth="1"/>
    <col min="6417" max="6423" width="14.5" style="2085" customWidth="1"/>
    <col min="6424" max="6424" width="5.5" style="2085" customWidth="1"/>
    <col min="6425" max="6425" width="3.1640625" style="2085" customWidth="1"/>
    <col min="6426" max="6428" width="9.6640625" style="2085" customWidth="1"/>
    <col min="6429" max="6667" width="9.6640625" style="2085" hidden="1"/>
    <col min="6668" max="6668" width="3.1640625" style="2085" customWidth="1"/>
    <col min="6669" max="6670" width="5.6640625" style="2085" customWidth="1"/>
    <col min="6671" max="6671" width="4.5" style="2085" customWidth="1"/>
    <col min="6672" max="6672" width="38.6640625" style="2085" customWidth="1"/>
    <col min="6673" max="6679" width="14.5" style="2085" customWidth="1"/>
    <col min="6680" max="6680" width="5.5" style="2085" customWidth="1"/>
    <col min="6681" max="6681" width="3.1640625" style="2085" customWidth="1"/>
    <col min="6682" max="6684" width="9.6640625" style="2085" customWidth="1"/>
    <col min="6685" max="6923" width="9.6640625" style="2085" hidden="1"/>
    <col min="6924" max="6924" width="3.1640625" style="2085" customWidth="1"/>
    <col min="6925" max="6926" width="5.6640625" style="2085" customWidth="1"/>
    <col min="6927" max="6927" width="4.5" style="2085" customWidth="1"/>
    <col min="6928" max="6928" width="38.6640625" style="2085" customWidth="1"/>
    <col min="6929" max="6935" width="14.5" style="2085" customWidth="1"/>
    <col min="6936" max="6936" width="5.5" style="2085" customWidth="1"/>
    <col min="6937" max="6937" width="3.1640625" style="2085" customWidth="1"/>
    <col min="6938" max="6940" width="9.6640625" style="2085" customWidth="1"/>
    <col min="6941" max="7179" width="9.6640625" style="2085" hidden="1"/>
    <col min="7180" max="7180" width="3.1640625" style="2085" customWidth="1"/>
    <col min="7181" max="7182" width="5.6640625" style="2085" customWidth="1"/>
    <col min="7183" max="7183" width="4.5" style="2085" customWidth="1"/>
    <col min="7184" max="7184" width="38.6640625" style="2085" customWidth="1"/>
    <col min="7185" max="7191" width="14.5" style="2085" customWidth="1"/>
    <col min="7192" max="7192" width="5.5" style="2085" customWidth="1"/>
    <col min="7193" max="7193" width="3.1640625" style="2085" customWidth="1"/>
    <col min="7194" max="7196" width="9.6640625" style="2085" customWidth="1"/>
    <col min="7197" max="7435" width="9.6640625" style="2085" hidden="1"/>
    <col min="7436" max="7436" width="3.1640625" style="2085" customWidth="1"/>
    <col min="7437" max="7438" width="5.6640625" style="2085" customWidth="1"/>
    <col min="7439" max="7439" width="4.5" style="2085" customWidth="1"/>
    <col min="7440" max="7440" width="38.6640625" style="2085" customWidth="1"/>
    <col min="7441" max="7447" width="14.5" style="2085" customWidth="1"/>
    <col min="7448" max="7448" width="5.5" style="2085" customWidth="1"/>
    <col min="7449" max="7449" width="3.1640625" style="2085" customWidth="1"/>
    <col min="7450" max="7452" width="9.6640625" style="2085" customWidth="1"/>
    <col min="7453" max="7691" width="9.6640625" style="2085" hidden="1"/>
    <col min="7692" max="7692" width="3.1640625" style="2085" customWidth="1"/>
    <col min="7693" max="7694" width="5.6640625" style="2085" customWidth="1"/>
    <col min="7695" max="7695" width="4.5" style="2085" customWidth="1"/>
    <col min="7696" max="7696" width="38.6640625" style="2085" customWidth="1"/>
    <col min="7697" max="7703" width="14.5" style="2085" customWidth="1"/>
    <col min="7704" max="7704" width="5.5" style="2085" customWidth="1"/>
    <col min="7705" max="7705" width="3.1640625" style="2085" customWidth="1"/>
    <col min="7706" max="7708" width="9.6640625" style="2085" customWidth="1"/>
    <col min="7709" max="7947" width="9.6640625" style="2085" hidden="1"/>
    <col min="7948" max="7948" width="3.1640625" style="2085" customWidth="1"/>
    <col min="7949" max="7950" width="5.6640625" style="2085" customWidth="1"/>
    <col min="7951" max="7951" width="4.5" style="2085" customWidth="1"/>
    <col min="7952" max="7952" width="38.6640625" style="2085" customWidth="1"/>
    <col min="7953" max="7959" width="14.5" style="2085" customWidth="1"/>
    <col min="7960" max="7960" width="5.5" style="2085" customWidth="1"/>
    <col min="7961" max="7961" width="3.1640625" style="2085" customWidth="1"/>
    <col min="7962" max="7964" width="9.6640625" style="2085" customWidth="1"/>
    <col min="7965" max="8203" width="9.6640625" style="2085" hidden="1"/>
    <col min="8204" max="8204" width="3.1640625" style="2085" customWidth="1"/>
    <col min="8205" max="8206" width="5.6640625" style="2085" customWidth="1"/>
    <col min="8207" max="8207" width="4.5" style="2085" customWidth="1"/>
    <col min="8208" max="8208" width="38.6640625" style="2085" customWidth="1"/>
    <col min="8209" max="8215" width="14.5" style="2085" customWidth="1"/>
    <col min="8216" max="8216" width="5.5" style="2085" customWidth="1"/>
    <col min="8217" max="8217" width="3.1640625" style="2085" customWidth="1"/>
    <col min="8218" max="8220" width="9.6640625" style="2085" customWidth="1"/>
    <col min="8221" max="8459" width="9.6640625" style="2085" hidden="1"/>
    <col min="8460" max="8460" width="3.1640625" style="2085" customWidth="1"/>
    <col min="8461" max="8462" width="5.6640625" style="2085" customWidth="1"/>
    <col min="8463" max="8463" width="4.5" style="2085" customWidth="1"/>
    <col min="8464" max="8464" width="38.6640625" style="2085" customWidth="1"/>
    <col min="8465" max="8471" width="14.5" style="2085" customWidth="1"/>
    <col min="8472" max="8472" width="5.5" style="2085" customWidth="1"/>
    <col min="8473" max="8473" width="3.1640625" style="2085" customWidth="1"/>
    <col min="8474" max="8476" width="9.6640625" style="2085" customWidth="1"/>
    <col min="8477" max="8715" width="9.6640625" style="2085" hidden="1"/>
    <col min="8716" max="8716" width="3.1640625" style="2085" customWidth="1"/>
    <col min="8717" max="8718" width="5.6640625" style="2085" customWidth="1"/>
    <col min="8719" max="8719" width="4.5" style="2085" customWidth="1"/>
    <col min="8720" max="8720" width="38.6640625" style="2085" customWidth="1"/>
    <col min="8721" max="8727" width="14.5" style="2085" customWidth="1"/>
    <col min="8728" max="8728" width="5.5" style="2085" customWidth="1"/>
    <col min="8729" max="8729" width="3.1640625" style="2085" customWidth="1"/>
    <col min="8730" max="8732" width="9.6640625" style="2085" customWidth="1"/>
    <col min="8733" max="8971" width="9.6640625" style="2085" hidden="1"/>
    <col min="8972" max="8972" width="3.1640625" style="2085" customWidth="1"/>
    <col min="8973" max="8974" width="5.6640625" style="2085" customWidth="1"/>
    <col min="8975" max="8975" width="4.5" style="2085" customWidth="1"/>
    <col min="8976" max="8976" width="38.6640625" style="2085" customWidth="1"/>
    <col min="8977" max="8983" width="14.5" style="2085" customWidth="1"/>
    <col min="8984" max="8984" width="5.5" style="2085" customWidth="1"/>
    <col min="8985" max="8985" width="3.1640625" style="2085" customWidth="1"/>
    <col min="8986" max="8988" width="9.6640625" style="2085" customWidth="1"/>
    <col min="8989" max="9227" width="9.6640625" style="2085" hidden="1"/>
    <col min="9228" max="9228" width="3.1640625" style="2085" customWidth="1"/>
    <col min="9229" max="9230" width="5.6640625" style="2085" customWidth="1"/>
    <col min="9231" max="9231" width="4.5" style="2085" customWidth="1"/>
    <col min="9232" max="9232" width="38.6640625" style="2085" customWidth="1"/>
    <col min="9233" max="9239" width="14.5" style="2085" customWidth="1"/>
    <col min="9240" max="9240" width="5.5" style="2085" customWidth="1"/>
    <col min="9241" max="9241" width="3.1640625" style="2085" customWidth="1"/>
    <col min="9242" max="9244" width="9.6640625" style="2085" customWidth="1"/>
    <col min="9245" max="9483" width="9.6640625" style="2085" hidden="1"/>
    <col min="9484" max="9484" width="3.1640625" style="2085" customWidth="1"/>
    <col min="9485" max="9486" width="5.6640625" style="2085" customWidth="1"/>
    <col min="9487" max="9487" width="4.5" style="2085" customWidth="1"/>
    <col min="9488" max="9488" width="38.6640625" style="2085" customWidth="1"/>
    <col min="9489" max="9495" width="14.5" style="2085" customWidth="1"/>
    <col min="9496" max="9496" width="5.5" style="2085" customWidth="1"/>
    <col min="9497" max="9497" width="3.1640625" style="2085" customWidth="1"/>
    <col min="9498" max="9500" width="9.6640625" style="2085" customWidth="1"/>
    <col min="9501" max="9739" width="9.6640625" style="2085" hidden="1"/>
    <col min="9740" max="9740" width="3.1640625" style="2085" customWidth="1"/>
    <col min="9741" max="9742" width="5.6640625" style="2085" customWidth="1"/>
    <col min="9743" max="9743" width="4.5" style="2085" customWidth="1"/>
    <col min="9744" max="9744" width="38.6640625" style="2085" customWidth="1"/>
    <col min="9745" max="9751" width="14.5" style="2085" customWidth="1"/>
    <col min="9752" max="9752" width="5.5" style="2085" customWidth="1"/>
    <col min="9753" max="9753" width="3.1640625" style="2085" customWidth="1"/>
    <col min="9754" max="9756" width="9.6640625" style="2085" customWidth="1"/>
    <col min="9757" max="9995" width="9.6640625" style="2085" hidden="1"/>
    <col min="9996" max="9996" width="3.1640625" style="2085" customWidth="1"/>
    <col min="9997" max="9998" width="5.6640625" style="2085" customWidth="1"/>
    <col min="9999" max="9999" width="4.5" style="2085" customWidth="1"/>
    <col min="10000" max="10000" width="38.6640625" style="2085" customWidth="1"/>
    <col min="10001" max="10007" width="14.5" style="2085" customWidth="1"/>
    <col min="10008" max="10008" width="5.5" style="2085" customWidth="1"/>
    <col min="10009" max="10009" width="3.1640625" style="2085" customWidth="1"/>
    <col min="10010" max="10012" width="9.6640625" style="2085" customWidth="1"/>
    <col min="10013" max="10251" width="9.6640625" style="2085" hidden="1"/>
    <col min="10252" max="10252" width="3.1640625" style="2085" customWidth="1"/>
    <col min="10253" max="10254" width="5.6640625" style="2085" customWidth="1"/>
    <col min="10255" max="10255" width="4.5" style="2085" customWidth="1"/>
    <col min="10256" max="10256" width="38.6640625" style="2085" customWidth="1"/>
    <col min="10257" max="10263" width="14.5" style="2085" customWidth="1"/>
    <col min="10264" max="10264" width="5.5" style="2085" customWidth="1"/>
    <col min="10265" max="10265" width="3.1640625" style="2085" customWidth="1"/>
    <col min="10266" max="10268" width="9.6640625" style="2085" customWidth="1"/>
    <col min="10269" max="10507" width="9.6640625" style="2085" hidden="1"/>
    <col min="10508" max="10508" width="3.1640625" style="2085" customWidth="1"/>
    <col min="10509" max="10510" width="5.6640625" style="2085" customWidth="1"/>
    <col min="10511" max="10511" width="4.5" style="2085" customWidth="1"/>
    <col min="10512" max="10512" width="38.6640625" style="2085" customWidth="1"/>
    <col min="10513" max="10519" width="14.5" style="2085" customWidth="1"/>
    <col min="10520" max="10520" width="5.5" style="2085" customWidth="1"/>
    <col min="10521" max="10521" width="3.1640625" style="2085" customWidth="1"/>
    <col min="10522" max="10524" width="9.6640625" style="2085" customWidth="1"/>
    <col min="10525" max="10763" width="9.6640625" style="2085" hidden="1"/>
    <col min="10764" max="10764" width="3.1640625" style="2085" customWidth="1"/>
    <col min="10765" max="10766" width="5.6640625" style="2085" customWidth="1"/>
    <col min="10767" max="10767" width="4.5" style="2085" customWidth="1"/>
    <col min="10768" max="10768" width="38.6640625" style="2085" customWidth="1"/>
    <col min="10769" max="10775" width="14.5" style="2085" customWidth="1"/>
    <col min="10776" max="10776" width="5.5" style="2085" customWidth="1"/>
    <col min="10777" max="10777" width="3.1640625" style="2085" customWidth="1"/>
    <col min="10778" max="10780" width="9.6640625" style="2085" customWidth="1"/>
    <col min="10781" max="11019" width="9.6640625" style="2085" hidden="1"/>
    <col min="11020" max="11020" width="3.1640625" style="2085" customWidth="1"/>
    <col min="11021" max="11022" width="5.6640625" style="2085" customWidth="1"/>
    <col min="11023" max="11023" width="4.5" style="2085" customWidth="1"/>
    <col min="11024" max="11024" width="38.6640625" style="2085" customWidth="1"/>
    <col min="11025" max="11031" width="14.5" style="2085" customWidth="1"/>
    <col min="11032" max="11032" width="5.5" style="2085" customWidth="1"/>
    <col min="11033" max="11033" width="3.1640625" style="2085" customWidth="1"/>
    <col min="11034" max="11036" width="9.6640625" style="2085" customWidth="1"/>
    <col min="11037" max="11275" width="9.6640625" style="2085" hidden="1"/>
    <col min="11276" max="11276" width="3.1640625" style="2085" customWidth="1"/>
    <col min="11277" max="11278" width="5.6640625" style="2085" customWidth="1"/>
    <col min="11279" max="11279" width="4.5" style="2085" customWidth="1"/>
    <col min="11280" max="11280" width="38.6640625" style="2085" customWidth="1"/>
    <col min="11281" max="11287" width="14.5" style="2085" customWidth="1"/>
    <col min="11288" max="11288" width="5.5" style="2085" customWidth="1"/>
    <col min="11289" max="11289" width="3.1640625" style="2085" customWidth="1"/>
    <col min="11290" max="11292" width="9.6640625" style="2085" customWidth="1"/>
    <col min="11293" max="11531" width="9.6640625" style="2085" hidden="1"/>
    <col min="11532" max="11532" width="3.1640625" style="2085" customWidth="1"/>
    <col min="11533" max="11534" width="5.6640625" style="2085" customWidth="1"/>
    <col min="11535" max="11535" width="4.5" style="2085" customWidth="1"/>
    <col min="11536" max="11536" width="38.6640625" style="2085" customWidth="1"/>
    <col min="11537" max="11543" width="14.5" style="2085" customWidth="1"/>
    <col min="11544" max="11544" width="5.5" style="2085" customWidth="1"/>
    <col min="11545" max="11545" width="3.1640625" style="2085" customWidth="1"/>
    <col min="11546" max="11548" width="9.6640625" style="2085" customWidth="1"/>
    <col min="11549" max="11787" width="9.6640625" style="2085" hidden="1"/>
    <col min="11788" max="11788" width="3.1640625" style="2085" customWidth="1"/>
    <col min="11789" max="11790" width="5.6640625" style="2085" customWidth="1"/>
    <col min="11791" max="11791" width="4.5" style="2085" customWidth="1"/>
    <col min="11792" max="11792" width="38.6640625" style="2085" customWidth="1"/>
    <col min="11793" max="11799" width="14.5" style="2085" customWidth="1"/>
    <col min="11800" max="11800" width="5.5" style="2085" customWidth="1"/>
    <col min="11801" max="11801" width="3.1640625" style="2085" customWidth="1"/>
    <col min="11802" max="11804" width="9.6640625" style="2085" customWidth="1"/>
    <col min="11805" max="12043" width="9.6640625" style="2085" hidden="1"/>
    <col min="12044" max="12044" width="3.1640625" style="2085" customWidth="1"/>
    <col min="12045" max="12046" width="5.6640625" style="2085" customWidth="1"/>
    <col min="12047" max="12047" width="4.5" style="2085" customWidth="1"/>
    <col min="12048" max="12048" width="38.6640625" style="2085" customWidth="1"/>
    <col min="12049" max="12055" width="14.5" style="2085" customWidth="1"/>
    <col min="12056" max="12056" width="5.5" style="2085" customWidth="1"/>
    <col min="12057" max="12057" width="3.1640625" style="2085" customWidth="1"/>
    <col min="12058" max="12060" width="9.6640625" style="2085" customWidth="1"/>
    <col min="12061" max="12299" width="9.6640625" style="2085" hidden="1"/>
    <col min="12300" max="12300" width="3.1640625" style="2085" customWidth="1"/>
    <col min="12301" max="12302" width="5.6640625" style="2085" customWidth="1"/>
    <col min="12303" max="12303" width="4.5" style="2085" customWidth="1"/>
    <col min="12304" max="12304" width="38.6640625" style="2085" customWidth="1"/>
    <col min="12305" max="12311" width="14.5" style="2085" customWidth="1"/>
    <col min="12312" max="12312" width="5.5" style="2085" customWidth="1"/>
    <col min="12313" max="12313" width="3.1640625" style="2085" customWidth="1"/>
    <col min="12314" max="12316" width="9.6640625" style="2085" customWidth="1"/>
    <col min="12317" max="12555" width="9.6640625" style="2085" hidden="1"/>
    <col min="12556" max="12556" width="3.1640625" style="2085" customWidth="1"/>
    <col min="12557" max="12558" width="5.6640625" style="2085" customWidth="1"/>
    <col min="12559" max="12559" width="4.5" style="2085" customWidth="1"/>
    <col min="12560" max="12560" width="38.6640625" style="2085" customWidth="1"/>
    <col min="12561" max="12567" width="14.5" style="2085" customWidth="1"/>
    <col min="12568" max="12568" width="5.5" style="2085" customWidth="1"/>
    <col min="12569" max="12569" width="3.1640625" style="2085" customWidth="1"/>
    <col min="12570" max="12572" width="9.6640625" style="2085" customWidth="1"/>
    <col min="12573" max="12811" width="9.6640625" style="2085" hidden="1"/>
    <col min="12812" max="12812" width="3.1640625" style="2085" customWidth="1"/>
    <col min="12813" max="12814" width="5.6640625" style="2085" customWidth="1"/>
    <col min="12815" max="12815" width="4.5" style="2085" customWidth="1"/>
    <col min="12816" max="12816" width="38.6640625" style="2085" customWidth="1"/>
    <col min="12817" max="12823" width="14.5" style="2085" customWidth="1"/>
    <col min="12824" max="12824" width="5.5" style="2085" customWidth="1"/>
    <col min="12825" max="12825" width="3.1640625" style="2085" customWidth="1"/>
    <col min="12826" max="12828" width="9.6640625" style="2085" customWidth="1"/>
    <col min="12829" max="13067" width="9.6640625" style="2085" hidden="1"/>
    <col min="13068" max="13068" width="3.1640625" style="2085" customWidth="1"/>
    <col min="13069" max="13070" width="5.6640625" style="2085" customWidth="1"/>
    <col min="13071" max="13071" width="4.5" style="2085" customWidth="1"/>
    <col min="13072" max="13072" width="38.6640625" style="2085" customWidth="1"/>
    <col min="13073" max="13079" width="14.5" style="2085" customWidth="1"/>
    <col min="13080" max="13080" width="5.5" style="2085" customWidth="1"/>
    <col min="13081" max="13081" width="3.1640625" style="2085" customWidth="1"/>
    <col min="13082" max="13084" width="9.6640625" style="2085" customWidth="1"/>
    <col min="13085" max="13323" width="9.6640625" style="2085" hidden="1"/>
    <col min="13324" max="13324" width="3.1640625" style="2085" customWidth="1"/>
    <col min="13325" max="13326" width="5.6640625" style="2085" customWidth="1"/>
    <col min="13327" max="13327" width="4.5" style="2085" customWidth="1"/>
    <col min="13328" max="13328" width="38.6640625" style="2085" customWidth="1"/>
    <col min="13329" max="13335" width="14.5" style="2085" customWidth="1"/>
    <col min="13336" max="13336" width="5.5" style="2085" customWidth="1"/>
    <col min="13337" max="13337" width="3.1640625" style="2085" customWidth="1"/>
    <col min="13338" max="13340" width="9.6640625" style="2085" customWidth="1"/>
    <col min="13341" max="13579" width="9.6640625" style="2085" hidden="1"/>
    <col min="13580" max="13580" width="3.1640625" style="2085" customWidth="1"/>
    <col min="13581" max="13582" width="5.6640625" style="2085" customWidth="1"/>
    <col min="13583" max="13583" width="4.5" style="2085" customWidth="1"/>
    <col min="13584" max="13584" width="38.6640625" style="2085" customWidth="1"/>
    <col min="13585" max="13591" width="14.5" style="2085" customWidth="1"/>
    <col min="13592" max="13592" width="5.5" style="2085" customWidth="1"/>
    <col min="13593" max="13593" width="3.1640625" style="2085" customWidth="1"/>
    <col min="13594" max="13596" width="9.6640625" style="2085" customWidth="1"/>
    <col min="13597" max="13835" width="9.6640625" style="2085" hidden="1"/>
    <col min="13836" max="13836" width="3.1640625" style="2085" customWidth="1"/>
    <col min="13837" max="13838" width="5.6640625" style="2085" customWidth="1"/>
    <col min="13839" max="13839" width="4.5" style="2085" customWidth="1"/>
    <col min="13840" max="13840" width="38.6640625" style="2085" customWidth="1"/>
    <col min="13841" max="13847" width="14.5" style="2085" customWidth="1"/>
    <col min="13848" max="13848" width="5.5" style="2085" customWidth="1"/>
    <col min="13849" max="13849" width="3.1640625" style="2085" customWidth="1"/>
    <col min="13850" max="13852" width="9.6640625" style="2085" customWidth="1"/>
    <col min="13853" max="14091" width="9.6640625" style="2085" hidden="1"/>
    <col min="14092" max="14092" width="3.1640625" style="2085" customWidth="1"/>
    <col min="14093" max="14094" width="5.6640625" style="2085" customWidth="1"/>
    <col min="14095" max="14095" width="4.5" style="2085" customWidth="1"/>
    <col min="14096" max="14096" width="38.6640625" style="2085" customWidth="1"/>
    <col min="14097" max="14103" width="14.5" style="2085" customWidth="1"/>
    <col min="14104" max="14104" width="5.5" style="2085" customWidth="1"/>
    <col min="14105" max="14105" width="3.1640625" style="2085" customWidth="1"/>
    <col min="14106" max="14108" width="9.6640625" style="2085" customWidth="1"/>
    <col min="14109" max="14347" width="9.6640625" style="2085" hidden="1"/>
    <col min="14348" max="14348" width="3.1640625" style="2085" customWidth="1"/>
    <col min="14349" max="14350" width="5.6640625" style="2085" customWidth="1"/>
    <col min="14351" max="14351" width="4.5" style="2085" customWidth="1"/>
    <col min="14352" max="14352" width="38.6640625" style="2085" customWidth="1"/>
    <col min="14353" max="14359" width="14.5" style="2085" customWidth="1"/>
    <col min="14360" max="14360" width="5.5" style="2085" customWidth="1"/>
    <col min="14361" max="14361" width="3.1640625" style="2085" customWidth="1"/>
    <col min="14362" max="14364" width="9.6640625" style="2085" customWidth="1"/>
    <col min="14365" max="14603" width="9.6640625" style="2085" hidden="1"/>
    <col min="14604" max="14604" width="3.1640625" style="2085" customWidth="1"/>
    <col min="14605" max="14606" width="5.6640625" style="2085" customWidth="1"/>
    <col min="14607" max="14607" width="4.5" style="2085" customWidth="1"/>
    <col min="14608" max="14608" width="38.6640625" style="2085" customWidth="1"/>
    <col min="14609" max="14615" width="14.5" style="2085" customWidth="1"/>
    <col min="14616" max="14616" width="5.5" style="2085" customWidth="1"/>
    <col min="14617" max="14617" width="3.1640625" style="2085" customWidth="1"/>
    <col min="14618" max="14620" width="9.6640625" style="2085" customWidth="1"/>
    <col min="14621" max="14859" width="9.6640625" style="2085" hidden="1"/>
    <col min="14860" max="14860" width="3.1640625" style="2085" customWidth="1"/>
    <col min="14861" max="14862" width="5.6640625" style="2085" customWidth="1"/>
    <col min="14863" max="14863" width="4.5" style="2085" customWidth="1"/>
    <col min="14864" max="14864" width="38.6640625" style="2085" customWidth="1"/>
    <col min="14865" max="14871" width="14.5" style="2085" customWidth="1"/>
    <col min="14872" max="14872" width="5.5" style="2085" customWidth="1"/>
    <col min="14873" max="14873" width="3.1640625" style="2085" customWidth="1"/>
    <col min="14874" max="14876" width="9.6640625" style="2085" customWidth="1"/>
    <col min="14877" max="15115" width="9.6640625" style="2085" hidden="1"/>
    <col min="15116" max="15116" width="3.1640625" style="2085" customWidth="1"/>
    <col min="15117" max="15118" width="5.6640625" style="2085" customWidth="1"/>
    <col min="15119" max="15119" width="4.5" style="2085" customWidth="1"/>
    <col min="15120" max="15120" width="38.6640625" style="2085" customWidth="1"/>
    <col min="15121" max="15127" width="14.5" style="2085" customWidth="1"/>
    <col min="15128" max="15128" width="5.5" style="2085" customWidth="1"/>
    <col min="15129" max="15129" width="3.1640625" style="2085" customWidth="1"/>
    <col min="15130" max="15132" width="9.6640625" style="2085" customWidth="1"/>
    <col min="15133" max="15371" width="9.6640625" style="2085" hidden="1"/>
    <col min="15372" max="15372" width="3.1640625" style="2085" customWidth="1"/>
    <col min="15373" max="15374" width="5.6640625" style="2085" customWidth="1"/>
    <col min="15375" max="15375" width="4.5" style="2085" customWidth="1"/>
    <col min="15376" max="15376" width="38.6640625" style="2085" customWidth="1"/>
    <col min="15377" max="15383" width="14.5" style="2085" customWidth="1"/>
    <col min="15384" max="15384" width="5.5" style="2085" customWidth="1"/>
    <col min="15385" max="15385" width="3.1640625" style="2085" customWidth="1"/>
    <col min="15386" max="15388" width="9.6640625" style="2085" customWidth="1"/>
    <col min="15389" max="15627" width="9.6640625" style="2085" hidden="1"/>
    <col min="15628" max="15628" width="3.1640625" style="2085" customWidth="1"/>
    <col min="15629" max="15630" width="5.6640625" style="2085" customWidth="1"/>
    <col min="15631" max="15631" width="4.5" style="2085" customWidth="1"/>
    <col min="15632" max="15632" width="38.6640625" style="2085" customWidth="1"/>
    <col min="15633" max="15639" width="14.5" style="2085" customWidth="1"/>
    <col min="15640" max="15640" width="5.5" style="2085" customWidth="1"/>
    <col min="15641" max="15641" width="3.1640625" style="2085" customWidth="1"/>
    <col min="15642" max="15644" width="9.6640625" style="2085" customWidth="1"/>
    <col min="15645" max="15883" width="9.6640625" style="2085" hidden="1"/>
    <col min="15884" max="15884" width="3.1640625" style="2085" customWidth="1"/>
    <col min="15885" max="15886" width="5.6640625" style="2085" customWidth="1"/>
    <col min="15887" max="15887" width="4.5" style="2085" customWidth="1"/>
    <col min="15888" max="15888" width="38.6640625" style="2085" customWidth="1"/>
    <col min="15889" max="15895" width="14.5" style="2085" customWidth="1"/>
    <col min="15896" max="15896" width="5.5" style="2085" customWidth="1"/>
    <col min="15897" max="15897" width="3.1640625" style="2085" customWidth="1"/>
    <col min="15898" max="15900" width="9.6640625" style="2085" customWidth="1"/>
    <col min="15901" max="16128" width="9.6640625" style="2085" hidden="1"/>
    <col min="16129" max="16145" width="0" style="2085" hidden="1"/>
    <col min="16146" max="16384" width="9.6640625" style="2085" hidden="1"/>
  </cols>
  <sheetData>
    <row r="1" spans="1:14">
      <c r="A1" s="2956" t="s">
        <v>1409</v>
      </c>
      <c r="B1" s="2359" t="s">
        <v>2602</v>
      </c>
      <c r="C1" s="2083"/>
      <c r="D1" s="2083"/>
      <c r="E1" s="2083"/>
      <c r="F1" s="2084"/>
      <c r="G1" s="2084"/>
      <c r="H1" s="2084"/>
      <c r="I1" s="2084"/>
      <c r="J1" s="2083"/>
      <c r="K1" s="2083"/>
      <c r="L1" s="2083"/>
      <c r="M1" s="2083"/>
      <c r="N1" s="2966" t="s">
        <v>3253</v>
      </c>
    </row>
    <row r="2" spans="1:14">
      <c r="A2" s="2957"/>
      <c r="B2" s="2086" t="s">
        <v>351</v>
      </c>
      <c r="C2" s="2086"/>
      <c r="D2" s="2086"/>
      <c r="E2" s="2086"/>
      <c r="F2" s="2087"/>
      <c r="G2" s="2087"/>
      <c r="H2" s="2087"/>
      <c r="I2" s="2087"/>
      <c r="J2" s="2086"/>
      <c r="K2" s="2086"/>
      <c r="L2" s="2086"/>
      <c r="M2" s="2086"/>
      <c r="N2" s="2967"/>
    </row>
    <row r="3" spans="1:14" ht="6" customHeight="1">
      <c r="A3" s="2957"/>
      <c r="F3" s="922"/>
      <c r="G3" s="922"/>
      <c r="H3" s="922"/>
      <c r="I3" s="922"/>
      <c r="N3" s="2967"/>
    </row>
    <row r="4" spans="1:14">
      <c r="A4" s="2957"/>
      <c r="B4" s="1684" t="s">
        <v>1378</v>
      </c>
      <c r="D4" s="1684"/>
      <c r="E4" s="1684"/>
      <c r="F4" s="952"/>
      <c r="G4" s="952"/>
      <c r="H4" s="952"/>
      <c r="I4" s="952"/>
      <c r="J4" s="1684"/>
      <c r="K4" s="1684"/>
      <c r="L4" s="1684"/>
      <c r="M4" s="1684"/>
      <c r="N4" s="2967"/>
    </row>
    <row r="5" spans="1:14">
      <c r="A5" s="2957"/>
      <c r="B5" s="1684" t="s">
        <v>1379</v>
      </c>
      <c r="D5" s="1684"/>
      <c r="E5" s="1684"/>
      <c r="F5" s="952"/>
      <c r="G5" s="952"/>
      <c r="H5" s="952"/>
      <c r="I5" s="952"/>
      <c r="J5" s="1684"/>
      <c r="K5" s="1684"/>
      <c r="L5" s="1684"/>
      <c r="M5" s="1684"/>
      <c r="N5" s="2967"/>
    </row>
    <row r="6" spans="1:14" ht="15" customHeight="1">
      <c r="A6" s="2957"/>
      <c r="B6" s="1643"/>
      <c r="C6" s="1643"/>
      <c r="D6" s="1643"/>
      <c r="E6" s="1643"/>
      <c r="F6" s="967"/>
      <c r="G6" s="967"/>
      <c r="H6" s="967"/>
      <c r="I6" s="967"/>
      <c r="J6" s="1643"/>
      <c r="K6" s="1643"/>
      <c r="L6" s="1643"/>
      <c r="M6" s="1643"/>
      <c r="N6" s="2967"/>
    </row>
    <row r="7" spans="1:14" ht="12.95" customHeight="1">
      <c r="A7" s="2957"/>
      <c r="B7" s="1673"/>
      <c r="C7" s="1657"/>
      <c r="D7" s="1674"/>
      <c r="E7" s="1673"/>
      <c r="F7" s="937"/>
      <c r="G7" s="937"/>
      <c r="H7" s="937"/>
      <c r="I7" s="937"/>
      <c r="J7" s="1657"/>
      <c r="K7" s="1657"/>
      <c r="L7" s="1657"/>
      <c r="M7" s="1674"/>
      <c r="N7" s="2967"/>
    </row>
    <row r="8" spans="1:14" ht="12.95" customHeight="1">
      <c r="A8" s="2957"/>
      <c r="B8" s="1673"/>
      <c r="C8" s="1657"/>
      <c r="D8" s="1674"/>
      <c r="E8" s="1673"/>
      <c r="F8" s="937"/>
      <c r="G8" s="937" t="s">
        <v>1380</v>
      </c>
      <c r="H8" s="937"/>
      <c r="I8" s="937"/>
      <c r="J8" s="1657" t="s">
        <v>1381</v>
      </c>
      <c r="K8" s="1657"/>
      <c r="L8" s="1657"/>
      <c r="M8" s="1674"/>
      <c r="N8" s="2967"/>
    </row>
    <row r="9" spans="1:14" ht="12.95" customHeight="1">
      <c r="A9" s="2957"/>
      <c r="B9" s="1673" t="s">
        <v>328</v>
      </c>
      <c r="C9" s="1657" t="s">
        <v>352</v>
      </c>
      <c r="D9" s="1674"/>
      <c r="E9" s="1673" t="s">
        <v>1382</v>
      </c>
      <c r="F9" s="937" t="s">
        <v>1383</v>
      </c>
      <c r="G9" s="937" t="s">
        <v>1384</v>
      </c>
      <c r="H9" s="937" t="s">
        <v>1385</v>
      </c>
      <c r="I9" s="937" t="s">
        <v>1386</v>
      </c>
      <c r="J9" s="1657" t="s">
        <v>1387</v>
      </c>
      <c r="K9" s="1657" t="s">
        <v>1388</v>
      </c>
      <c r="L9" s="1657" t="s">
        <v>1381</v>
      </c>
      <c r="M9" s="1674" t="s">
        <v>328</v>
      </c>
      <c r="N9" s="2967"/>
    </row>
    <row r="10" spans="1:14" ht="12.95" customHeight="1">
      <c r="A10" s="2957"/>
      <c r="B10" s="1673" t="s">
        <v>333</v>
      </c>
      <c r="C10" s="1657" t="s">
        <v>355</v>
      </c>
      <c r="D10" s="1674"/>
      <c r="E10" s="1673"/>
      <c r="F10" s="937" t="s">
        <v>1389</v>
      </c>
      <c r="G10" s="937" t="s">
        <v>1390</v>
      </c>
      <c r="H10" s="937" t="s">
        <v>1391</v>
      </c>
      <c r="I10" s="937"/>
      <c r="J10" s="1657" t="s">
        <v>1392</v>
      </c>
      <c r="K10" s="1657"/>
      <c r="L10" s="1657"/>
      <c r="M10" s="1674" t="s">
        <v>333</v>
      </c>
      <c r="N10" s="2967"/>
    </row>
    <row r="11" spans="1:14" ht="12.95" customHeight="1" thickBot="1">
      <c r="A11" s="2957"/>
      <c r="B11" s="1726"/>
      <c r="C11" s="1648"/>
      <c r="D11" s="1672"/>
      <c r="E11" s="1671" t="s">
        <v>338</v>
      </c>
      <c r="F11" s="937" t="s">
        <v>339</v>
      </c>
      <c r="G11" s="937" t="s">
        <v>340</v>
      </c>
      <c r="H11" s="937" t="s">
        <v>341</v>
      </c>
      <c r="I11" s="937" t="s">
        <v>342</v>
      </c>
      <c r="J11" s="1657" t="s">
        <v>343</v>
      </c>
      <c r="K11" s="1657" t="s">
        <v>201</v>
      </c>
      <c r="L11" s="1657" t="s">
        <v>202</v>
      </c>
      <c r="M11" s="1672"/>
      <c r="N11" s="2967"/>
    </row>
    <row r="12" spans="1:14" ht="12.95" customHeight="1">
      <c r="A12" s="2957"/>
      <c r="B12" s="1709"/>
      <c r="C12" s="1717"/>
      <c r="D12" s="1684" t="s">
        <v>1393</v>
      </c>
      <c r="F12" s="1715"/>
      <c r="G12" s="1714"/>
      <c r="H12" s="1714"/>
      <c r="I12" s="1714"/>
      <c r="J12" s="1711"/>
      <c r="K12" s="1711"/>
      <c r="L12" s="1710"/>
      <c r="M12" s="1684"/>
      <c r="N12" s="2967"/>
    </row>
    <row r="13" spans="1:14" ht="12.95" customHeight="1">
      <c r="A13" s="2957"/>
      <c r="B13" s="1709"/>
      <c r="C13" s="1717"/>
      <c r="D13" s="1684" t="s">
        <v>1394</v>
      </c>
      <c r="F13" s="1747"/>
      <c r="G13" s="938"/>
      <c r="H13" s="938"/>
      <c r="I13" s="938"/>
      <c r="J13" s="1717"/>
      <c r="K13" s="1717"/>
      <c r="L13" s="1746"/>
      <c r="M13" s="1684"/>
      <c r="N13" s="2967"/>
    </row>
    <row r="14" spans="1:14" ht="12.95" customHeight="1">
      <c r="A14" s="2957"/>
      <c r="B14" s="1671">
        <v>1</v>
      </c>
      <c r="C14" s="1648"/>
      <c r="D14" s="1643"/>
      <c r="E14" s="1643" t="s">
        <v>1395</v>
      </c>
      <c r="F14" s="1651"/>
      <c r="G14" s="1649"/>
      <c r="H14" s="1649"/>
      <c r="I14" s="1649"/>
      <c r="J14" s="1645"/>
      <c r="K14" s="1645"/>
      <c r="L14" s="1691"/>
      <c r="M14" s="2357">
        <v>1</v>
      </c>
      <c r="N14" s="2967"/>
    </row>
    <row r="15" spans="1:14" ht="12.95" customHeight="1">
      <c r="A15" s="2420"/>
      <c r="B15" s="1671">
        <v>2</v>
      </c>
      <c r="C15" s="1648"/>
      <c r="D15" s="1643"/>
      <c r="E15" s="1643" t="s">
        <v>2380</v>
      </c>
      <c r="F15" s="1651"/>
      <c r="G15" s="1649"/>
      <c r="H15" s="1649"/>
      <c r="I15" s="1649"/>
      <c r="J15" s="1645"/>
      <c r="K15" s="1645"/>
      <c r="L15" s="1691"/>
      <c r="M15" s="2357">
        <v>2</v>
      </c>
      <c r="N15" s="2967"/>
    </row>
    <row r="16" spans="1:14" ht="12.95" customHeight="1">
      <c r="A16" s="2420"/>
      <c r="B16" s="1671">
        <v>3</v>
      </c>
      <c r="C16" s="1648"/>
      <c r="D16" s="1643"/>
      <c r="E16" s="1643" t="s">
        <v>2381</v>
      </c>
      <c r="F16" s="1651">
        <v>773</v>
      </c>
      <c r="G16" s="1649">
        <v>158</v>
      </c>
      <c r="H16" s="1649">
        <v>228</v>
      </c>
      <c r="I16" s="1649">
        <v>40</v>
      </c>
      <c r="J16" s="1645">
        <f>SUM(F16:I16)</f>
        <v>1199</v>
      </c>
      <c r="K16" s="1645"/>
      <c r="L16" s="1691">
        <f>SUM(J16:K16)</f>
        <v>1199</v>
      </c>
      <c r="M16" s="2357">
        <v>3</v>
      </c>
      <c r="N16" s="2967"/>
    </row>
    <row r="17" spans="1:14" ht="12.95" customHeight="1">
      <c r="A17" s="2420"/>
      <c r="B17" s="1671">
        <v>4</v>
      </c>
      <c r="C17" s="1648"/>
      <c r="D17" s="1643"/>
      <c r="E17" s="1643" t="s">
        <v>2382</v>
      </c>
      <c r="F17" s="1651">
        <v>391</v>
      </c>
      <c r="G17" s="1649"/>
      <c r="H17" s="1649"/>
      <c r="I17" s="1649"/>
      <c r="J17" s="1645">
        <f>SUM(F17:I17)</f>
        <v>391</v>
      </c>
      <c r="K17" s="1645"/>
      <c r="L17" s="1691">
        <f>SUM(J17:K17)</f>
        <v>391</v>
      </c>
      <c r="M17" s="2357">
        <v>4</v>
      </c>
      <c r="N17" s="2967"/>
    </row>
    <row r="18" spans="1:14" ht="12.95" customHeight="1">
      <c r="A18" s="2420"/>
      <c r="B18" s="1671">
        <v>5</v>
      </c>
      <c r="C18" s="1648"/>
      <c r="D18" s="1643"/>
      <c r="E18" s="1643" t="s">
        <v>536</v>
      </c>
      <c r="F18" s="1651"/>
      <c r="G18" s="1649"/>
      <c r="H18" s="1649"/>
      <c r="I18" s="1649"/>
      <c r="J18" s="1645"/>
      <c r="K18" s="1645"/>
      <c r="L18" s="1691"/>
      <c r="M18" s="2357">
        <v>5</v>
      </c>
      <c r="N18" s="2967"/>
    </row>
    <row r="19" spans="1:14" ht="12.95" customHeight="1">
      <c r="A19" s="2420"/>
      <c r="B19" s="1709"/>
      <c r="C19" s="1717"/>
      <c r="D19" s="1684" t="s">
        <v>2383</v>
      </c>
      <c r="F19" s="1698"/>
      <c r="G19" s="1697"/>
      <c r="H19" s="1745"/>
      <c r="I19" s="1660"/>
      <c r="J19" s="1659"/>
      <c r="K19" s="1659"/>
      <c r="L19" s="1694"/>
      <c r="M19" s="1684"/>
      <c r="N19" s="2416"/>
    </row>
    <row r="20" spans="1:14" ht="12.95" customHeight="1">
      <c r="A20" s="2420"/>
      <c r="B20" s="1671">
        <v>6</v>
      </c>
      <c r="C20" s="1648"/>
      <c r="D20" s="1643"/>
      <c r="E20" s="1643" t="s">
        <v>2384</v>
      </c>
      <c r="F20" s="1651">
        <v>46</v>
      </c>
      <c r="G20" s="1649">
        <v>1</v>
      </c>
      <c r="H20" s="1649">
        <v>-12</v>
      </c>
      <c r="I20" s="1649"/>
      <c r="J20" s="1645">
        <f>SUM(F20:I20)</f>
        <v>35</v>
      </c>
      <c r="K20" s="1645"/>
      <c r="L20" s="1691">
        <f>SUM(J20:K20)</f>
        <v>35</v>
      </c>
      <c r="M20" s="2357">
        <v>6</v>
      </c>
      <c r="N20" s="2416"/>
    </row>
    <row r="21" spans="1:14" ht="12.95" customHeight="1">
      <c r="A21" s="2420"/>
      <c r="B21" s="1671">
        <v>7</v>
      </c>
      <c r="C21" s="1648"/>
      <c r="D21" s="1643"/>
      <c r="E21" s="1643" t="s">
        <v>2385</v>
      </c>
      <c r="F21" s="1651"/>
      <c r="G21" s="1649"/>
      <c r="H21" s="1649"/>
      <c r="I21" s="1649"/>
      <c r="J21" s="1645"/>
      <c r="K21" s="1645"/>
      <c r="L21" s="1691"/>
      <c r="M21" s="2357">
        <v>7</v>
      </c>
      <c r="N21" s="2416"/>
    </row>
    <row r="22" spans="1:14" ht="12.95" customHeight="1">
      <c r="A22" s="2420"/>
      <c r="B22" s="1671">
        <v>8</v>
      </c>
      <c r="C22" s="1648"/>
      <c r="D22" s="1643"/>
      <c r="E22" s="1643" t="s">
        <v>2386</v>
      </c>
      <c r="F22" s="1651"/>
      <c r="G22" s="1649"/>
      <c r="H22" s="1649">
        <v>1</v>
      </c>
      <c r="I22" s="1649"/>
      <c r="J22" s="1645">
        <f>SUM(F22:I22)</f>
        <v>1</v>
      </c>
      <c r="K22" s="1645"/>
      <c r="L22" s="1691">
        <f>SUM(J22:K22)</f>
        <v>1</v>
      </c>
      <c r="M22" s="2357">
        <v>8</v>
      </c>
      <c r="N22" s="2416"/>
    </row>
    <row r="23" spans="1:14" ht="12.95" customHeight="1">
      <c r="A23" s="2420"/>
      <c r="B23" s="1671">
        <v>9</v>
      </c>
      <c r="C23" s="1648"/>
      <c r="D23" s="1643"/>
      <c r="E23" s="1643" t="s">
        <v>2387</v>
      </c>
      <c r="F23" s="1651"/>
      <c r="G23" s="1649"/>
      <c r="H23" s="1649"/>
      <c r="I23" s="1649"/>
      <c r="J23" s="1645"/>
      <c r="K23" s="1645"/>
      <c r="L23" s="1691"/>
      <c r="M23" s="2357">
        <v>9</v>
      </c>
      <c r="N23" s="2416"/>
    </row>
    <row r="24" spans="1:14" ht="12.95" customHeight="1">
      <c r="A24" s="2420"/>
      <c r="B24" s="1671">
        <v>10</v>
      </c>
      <c r="C24" s="1648"/>
      <c r="D24" s="1643"/>
      <c r="E24" s="1643" t="s">
        <v>2388</v>
      </c>
      <c r="F24" s="1651">
        <v>16</v>
      </c>
      <c r="G24" s="1649"/>
      <c r="H24" s="1649"/>
      <c r="I24" s="1649"/>
      <c r="J24" s="1645">
        <f>SUM(F24:I24)</f>
        <v>16</v>
      </c>
      <c r="K24" s="1645"/>
      <c r="L24" s="1691">
        <f>SUM(J24:K24)</f>
        <v>16</v>
      </c>
      <c r="M24" s="2357">
        <v>10</v>
      </c>
      <c r="N24" s="2416"/>
    </row>
    <row r="25" spans="1:14" ht="12.95" customHeight="1">
      <c r="A25" s="2420"/>
      <c r="B25" s="1671">
        <v>11</v>
      </c>
      <c r="C25" s="1648"/>
      <c r="D25" s="1643"/>
      <c r="E25" s="1643" t="s">
        <v>2389</v>
      </c>
      <c r="F25" s="1651"/>
      <c r="G25" s="1649"/>
      <c r="H25" s="1649"/>
      <c r="I25" s="1649"/>
      <c r="J25" s="1645"/>
      <c r="K25" s="1645"/>
      <c r="L25" s="1691"/>
      <c r="M25" s="2357">
        <v>11</v>
      </c>
      <c r="N25" s="2416"/>
    </row>
    <row r="26" spans="1:14" ht="12.95" customHeight="1">
      <c r="A26" s="2420"/>
      <c r="B26" s="1671">
        <v>12</v>
      </c>
      <c r="C26" s="1648"/>
      <c r="D26" s="1643"/>
      <c r="E26" s="1643" t="s">
        <v>2390</v>
      </c>
      <c r="F26" s="1651"/>
      <c r="G26" s="1649"/>
      <c r="H26" s="1649"/>
      <c r="I26" s="1649"/>
      <c r="J26" s="1645"/>
      <c r="K26" s="1645"/>
      <c r="L26" s="1691"/>
      <c r="M26" s="2357">
        <v>12</v>
      </c>
      <c r="N26" s="2416"/>
    </row>
    <row r="27" spans="1:14" ht="12.95" customHeight="1">
      <c r="A27" s="2420"/>
      <c r="B27" s="1671">
        <v>13</v>
      </c>
      <c r="C27" s="1648"/>
      <c r="D27" s="1643"/>
      <c r="E27" s="1643" t="s">
        <v>2391</v>
      </c>
      <c r="F27" s="1651"/>
      <c r="G27" s="1649"/>
      <c r="H27" s="1649"/>
      <c r="I27" s="1649"/>
      <c r="J27" s="1645"/>
      <c r="K27" s="1645"/>
      <c r="L27" s="1691"/>
      <c r="M27" s="2357">
        <v>13</v>
      </c>
      <c r="N27" s="2417"/>
    </row>
    <row r="28" spans="1:14" ht="12.95" customHeight="1">
      <c r="A28" s="2420"/>
      <c r="B28" s="1671">
        <v>14</v>
      </c>
      <c r="C28" s="1648"/>
      <c r="D28" s="1643"/>
      <c r="E28" s="1643" t="s">
        <v>2392</v>
      </c>
      <c r="F28" s="1651">
        <v>110</v>
      </c>
      <c r="G28" s="1649">
        <v>2</v>
      </c>
      <c r="H28" s="1649"/>
      <c r="I28" s="1649"/>
      <c r="J28" s="1645">
        <f>SUM(F28:I28)</f>
        <v>112</v>
      </c>
      <c r="K28" s="1645"/>
      <c r="L28" s="1691">
        <f>SUM(J28:K28)</f>
        <v>112</v>
      </c>
      <c r="M28" s="2357">
        <v>14</v>
      </c>
      <c r="N28" s="2417"/>
    </row>
    <row r="29" spans="1:14" ht="12.95" customHeight="1">
      <c r="A29" s="2420"/>
      <c r="B29" s="1671">
        <v>15</v>
      </c>
      <c r="C29" s="1648"/>
      <c r="D29" s="1643"/>
      <c r="E29" s="1643" t="s">
        <v>2393</v>
      </c>
      <c r="F29" s="1651"/>
      <c r="G29" s="1649"/>
      <c r="H29" s="1649"/>
      <c r="I29" s="1649"/>
      <c r="J29" s="1645"/>
      <c r="K29" s="1645"/>
      <c r="L29" s="1691"/>
      <c r="M29" s="2357">
        <v>15</v>
      </c>
      <c r="N29" s="2417"/>
    </row>
    <row r="30" spans="1:14" ht="12.95" customHeight="1">
      <c r="A30" s="2958"/>
      <c r="B30" s="1671">
        <v>16</v>
      </c>
      <c r="C30" s="1648"/>
      <c r="D30" s="1643"/>
      <c r="E30" s="1643" t="s">
        <v>2394</v>
      </c>
      <c r="F30" s="1651">
        <v>1</v>
      </c>
      <c r="G30" s="1649"/>
      <c r="H30" s="1649">
        <v>2</v>
      </c>
      <c r="I30" s="1649"/>
      <c r="J30" s="1645">
        <f>SUM(F30:I30)</f>
        <v>3</v>
      </c>
      <c r="K30" s="1645"/>
      <c r="L30" s="1691">
        <f>SUM(J30:K30)</f>
        <v>3</v>
      </c>
      <c r="M30" s="2357">
        <v>16</v>
      </c>
      <c r="N30" s="2417"/>
    </row>
    <row r="31" spans="1:14" ht="12.95" customHeight="1">
      <c r="A31" s="2958"/>
      <c r="B31" s="1671">
        <v>17</v>
      </c>
      <c r="C31" s="1648"/>
      <c r="D31" s="1643"/>
      <c r="E31" s="1643" t="s">
        <v>2395</v>
      </c>
      <c r="F31" s="1651"/>
      <c r="G31" s="1649"/>
      <c r="H31" s="1649"/>
      <c r="I31" s="1649"/>
      <c r="J31" s="1645"/>
      <c r="K31" s="1645"/>
      <c r="L31" s="1691"/>
      <c r="M31" s="2357">
        <v>17</v>
      </c>
      <c r="N31" s="2417"/>
    </row>
    <row r="32" spans="1:14" ht="12.95" customHeight="1">
      <c r="A32" s="2958"/>
      <c r="B32" s="1671">
        <v>18</v>
      </c>
      <c r="C32" s="1648"/>
      <c r="D32" s="1643"/>
      <c r="E32" s="1643" t="s">
        <v>2396</v>
      </c>
      <c r="F32" s="1651"/>
      <c r="G32" s="1649"/>
      <c r="H32" s="1649"/>
      <c r="I32" s="1649"/>
      <c r="J32" s="1645"/>
      <c r="K32" s="1645"/>
      <c r="L32" s="1691"/>
      <c r="M32" s="2357">
        <v>18</v>
      </c>
      <c r="N32" s="2417"/>
    </row>
    <row r="33" spans="1:14" ht="12.95" customHeight="1">
      <c r="A33" s="2958"/>
      <c r="B33" s="1671">
        <v>19</v>
      </c>
      <c r="C33" s="1648"/>
      <c r="D33" s="1643"/>
      <c r="E33" s="1643" t="s">
        <v>2397</v>
      </c>
      <c r="F33" s="1651"/>
      <c r="G33" s="1649"/>
      <c r="H33" s="1649"/>
      <c r="I33" s="1649"/>
      <c r="J33" s="1645"/>
      <c r="K33" s="1645"/>
      <c r="L33" s="1691"/>
      <c r="M33" s="2357">
        <v>19</v>
      </c>
      <c r="N33" s="2417"/>
    </row>
    <row r="34" spans="1:14" ht="12.95" customHeight="1">
      <c r="A34" s="2958"/>
      <c r="B34" s="1671">
        <v>20</v>
      </c>
      <c r="C34" s="1648"/>
      <c r="D34" s="1643"/>
      <c r="E34" s="1643" t="s">
        <v>2398</v>
      </c>
      <c r="F34" s="1651"/>
      <c r="G34" s="1649"/>
      <c r="H34" s="1649"/>
      <c r="I34" s="1649"/>
      <c r="J34" s="1645"/>
      <c r="K34" s="1645"/>
      <c r="L34" s="1691"/>
      <c r="M34" s="2357">
        <v>20</v>
      </c>
      <c r="N34" s="2417"/>
    </row>
    <row r="35" spans="1:14" ht="12.95" customHeight="1">
      <c r="A35" s="2958"/>
      <c r="B35" s="1671">
        <v>21</v>
      </c>
      <c r="C35" s="1648"/>
      <c r="D35" s="1643"/>
      <c r="E35" s="1643" t="s">
        <v>2399</v>
      </c>
      <c r="F35" s="1651">
        <v>1228</v>
      </c>
      <c r="G35" s="1649">
        <v>270</v>
      </c>
      <c r="H35" s="1649">
        <v>186</v>
      </c>
      <c r="I35" s="1649">
        <v>73</v>
      </c>
      <c r="J35" s="1645">
        <f>SUM(F35:I35)</f>
        <v>1757</v>
      </c>
      <c r="K35" s="1645"/>
      <c r="L35" s="1691">
        <f>SUM(J35:K35)</f>
        <v>1757</v>
      </c>
      <c r="M35" s="2357">
        <v>21</v>
      </c>
      <c r="N35" s="2417"/>
    </row>
    <row r="36" spans="1:14" ht="12.95" customHeight="1">
      <c r="A36" s="2958"/>
      <c r="B36" s="1671">
        <v>22</v>
      </c>
      <c r="C36" s="1648"/>
      <c r="D36" s="1643"/>
      <c r="E36" s="1643" t="s">
        <v>2400</v>
      </c>
      <c r="F36" s="1651"/>
      <c r="G36" s="1649"/>
      <c r="H36" s="1649"/>
      <c r="I36" s="1649"/>
      <c r="J36" s="1645"/>
      <c r="K36" s="1645"/>
      <c r="L36" s="1691"/>
      <c r="M36" s="2357">
        <v>22</v>
      </c>
      <c r="N36" s="2417"/>
    </row>
    <row r="37" spans="1:14" ht="12.95" customHeight="1">
      <c r="A37" s="2958"/>
      <c r="B37" s="1671">
        <v>23</v>
      </c>
      <c r="C37" s="1648"/>
      <c r="D37" s="1643"/>
      <c r="E37" s="1643" t="s">
        <v>1050</v>
      </c>
      <c r="F37" s="1651">
        <v>2497</v>
      </c>
      <c r="G37" s="1649">
        <v>211</v>
      </c>
      <c r="H37" s="1649">
        <v>15</v>
      </c>
      <c r="I37" s="1649"/>
      <c r="J37" s="1645">
        <f t="shared" ref="J37:J39" si="0">SUM(F37:I37)</f>
        <v>2723</v>
      </c>
      <c r="K37" s="1645"/>
      <c r="L37" s="1691">
        <f>SUM(J37:K37)</f>
        <v>2723</v>
      </c>
      <c r="M37" s="2357">
        <v>23</v>
      </c>
      <c r="N37" s="2417"/>
    </row>
    <row r="38" spans="1:14" ht="12.95" customHeight="1">
      <c r="A38" s="2958"/>
      <c r="B38" s="1671">
        <v>24</v>
      </c>
      <c r="C38" s="1648"/>
      <c r="D38" s="1643"/>
      <c r="E38" s="1643" t="s">
        <v>2401</v>
      </c>
      <c r="F38" s="1651">
        <v>96</v>
      </c>
      <c r="G38" s="1649"/>
      <c r="H38" s="1649">
        <v>2</v>
      </c>
      <c r="I38" s="1649"/>
      <c r="J38" s="1645">
        <f t="shared" si="0"/>
        <v>98</v>
      </c>
      <c r="K38" s="1645"/>
      <c r="L38" s="1691">
        <f>SUM(J38:K38)</f>
        <v>98</v>
      </c>
      <c r="M38" s="2357">
        <v>24</v>
      </c>
      <c r="N38" s="2417"/>
    </row>
    <row r="39" spans="1:14" ht="12.95" customHeight="1">
      <c r="A39" s="2958"/>
      <c r="B39" s="1671">
        <v>25</v>
      </c>
      <c r="C39" s="1648"/>
      <c r="D39" s="1643"/>
      <c r="E39" s="1643" t="s">
        <v>2402</v>
      </c>
      <c r="F39" s="1651">
        <v>27</v>
      </c>
      <c r="G39" s="1649"/>
      <c r="H39" s="1649"/>
      <c r="I39" s="1649"/>
      <c r="J39" s="1645">
        <f t="shared" si="0"/>
        <v>27</v>
      </c>
      <c r="K39" s="1645"/>
      <c r="L39" s="1691">
        <f>SUM(J39:K39)</f>
        <v>27</v>
      </c>
      <c r="M39" s="2357">
        <v>25</v>
      </c>
      <c r="N39" s="2417"/>
    </row>
    <row r="40" spans="1:14" ht="12.95" customHeight="1">
      <c r="A40" s="2958"/>
      <c r="B40" s="1671">
        <v>26</v>
      </c>
      <c r="C40" s="1648"/>
      <c r="D40" s="1643"/>
      <c r="E40" s="1643" t="s">
        <v>2403</v>
      </c>
      <c r="F40" s="1651"/>
      <c r="G40" s="1649"/>
      <c r="H40" s="1649"/>
      <c r="I40" s="1649"/>
      <c r="J40" s="1645"/>
      <c r="K40" s="1645"/>
      <c r="L40" s="1691"/>
      <c r="M40" s="2357">
        <v>26</v>
      </c>
      <c r="N40" s="2417"/>
    </row>
    <row r="41" spans="1:14" ht="12.95" customHeight="1">
      <c r="A41" s="2958"/>
      <c r="B41" s="1671">
        <v>27</v>
      </c>
      <c r="C41" s="1648"/>
      <c r="D41" s="1643"/>
      <c r="E41" s="1643" t="s">
        <v>2404</v>
      </c>
      <c r="F41" s="1651">
        <v>16</v>
      </c>
      <c r="G41" s="1649"/>
      <c r="H41" s="1649">
        <v>5</v>
      </c>
      <c r="I41" s="1649"/>
      <c r="J41" s="1645">
        <f>SUM(F41:I41)</f>
        <v>21</v>
      </c>
      <c r="K41" s="1645"/>
      <c r="L41" s="1691">
        <f>SUM(J41:K41)</f>
        <v>21</v>
      </c>
      <c r="M41" s="2357">
        <v>27</v>
      </c>
      <c r="N41" s="2417"/>
    </row>
    <row r="42" spans="1:14" ht="12.95" customHeight="1">
      <c r="A42" s="2958"/>
      <c r="B42" s="1671">
        <v>28</v>
      </c>
      <c r="C42" s="1648"/>
      <c r="D42" s="1643"/>
      <c r="E42" s="1643" t="s">
        <v>2405</v>
      </c>
      <c r="F42" s="1651">
        <v>11</v>
      </c>
      <c r="G42" s="1649"/>
      <c r="H42" s="1649"/>
      <c r="I42" s="1649"/>
      <c r="J42" s="1645">
        <f>SUM(F42:I42)</f>
        <v>11</v>
      </c>
      <c r="K42" s="1645"/>
      <c r="L42" s="1691">
        <f>SUM(J42:K42)</f>
        <v>11</v>
      </c>
      <c r="M42" s="2357">
        <v>28</v>
      </c>
      <c r="N42" s="2417"/>
    </row>
    <row r="43" spans="1:14" ht="12.95" customHeight="1">
      <c r="A43" s="2958"/>
      <c r="B43" s="1671">
        <v>29</v>
      </c>
      <c r="C43" s="1648"/>
      <c r="D43" s="1643"/>
      <c r="E43" s="1643" t="s">
        <v>2406</v>
      </c>
      <c r="F43" s="1651"/>
      <c r="G43" s="1649"/>
      <c r="H43" s="1649"/>
      <c r="I43" s="1649"/>
      <c r="J43" s="1645"/>
      <c r="K43" s="1656" t="s">
        <v>717</v>
      </c>
      <c r="L43" s="1691"/>
      <c r="M43" s="2357">
        <v>29</v>
      </c>
      <c r="N43" s="2962">
        <v>87</v>
      </c>
    </row>
    <row r="44" spans="1:14" ht="12.95" customHeight="1" thickBot="1">
      <c r="A44" s="2959"/>
      <c r="B44" s="1742">
        <v>30</v>
      </c>
      <c r="C44" s="1708"/>
      <c r="D44" s="1744"/>
      <c r="E44" s="1744" t="s">
        <v>2407</v>
      </c>
      <c r="F44" s="2394"/>
      <c r="G44" s="2395"/>
      <c r="H44" s="2395"/>
      <c r="I44" s="2395"/>
      <c r="J44" s="2396"/>
      <c r="K44" s="2396"/>
      <c r="L44" s="2403"/>
      <c r="M44" s="2362">
        <v>30</v>
      </c>
      <c r="N44" s="2963"/>
    </row>
    <row r="45" spans="1:14" ht="4.5" hidden="1" customHeight="1">
      <c r="A45" s="2420"/>
      <c r="B45" s="1680"/>
      <c r="C45" s="1684"/>
      <c r="D45" s="1684"/>
      <c r="E45" s="1684"/>
      <c r="F45" s="1683"/>
      <c r="G45" s="1683"/>
      <c r="H45" s="1683"/>
      <c r="I45" s="1683"/>
      <c r="J45" s="1681"/>
      <c r="K45" s="1681"/>
      <c r="L45" s="1681"/>
      <c r="M45" s="1680"/>
      <c r="N45" s="2391"/>
    </row>
    <row r="46" spans="1:14" ht="14.25">
      <c r="A46" s="2956"/>
      <c r="B46" s="2359" t="s">
        <v>2603</v>
      </c>
      <c r="C46" s="2083"/>
      <c r="D46" s="2083"/>
      <c r="E46" s="2083"/>
      <c r="F46" s="1679"/>
      <c r="G46" s="1679"/>
      <c r="H46" s="1679"/>
      <c r="I46" s="1679"/>
      <c r="J46" s="1678"/>
      <c r="K46" s="1678"/>
      <c r="L46" s="1678"/>
      <c r="M46" s="2083"/>
      <c r="N46" s="2656">
        <v>88</v>
      </c>
    </row>
    <row r="47" spans="1:14">
      <c r="A47" s="2957"/>
      <c r="B47" s="2086" t="s">
        <v>351</v>
      </c>
      <c r="C47" s="2086"/>
      <c r="D47" s="2086"/>
      <c r="E47" s="2086"/>
      <c r="F47" s="982"/>
      <c r="G47" s="982"/>
      <c r="H47" s="982"/>
      <c r="I47" s="982"/>
      <c r="J47" s="1677"/>
      <c r="K47" s="1677"/>
      <c r="L47" s="1677"/>
      <c r="M47" s="2086"/>
      <c r="N47" s="2415"/>
    </row>
    <row r="48" spans="1:14" ht="28.5" customHeight="1">
      <c r="A48" s="2957"/>
      <c r="B48" s="1643"/>
      <c r="C48" s="1643"/>
      <c r="D48" s="1643"/>
      <c r="E48" s="1643"/>
      <c r="F48" s="967"/>
      <c r="G48" s="967"/>
      <c r="H48" s="967"/>
      <c r="I48" s="967"/>
      <c r="J48" s="1643"/>
      <c r="K48" s="1643"/>
      <c r="L48" s="1643"/>
      <c r="M48" s="1643"/>
      <c r="N48" s="2415"/>
    </row>
    <row r="49" spans="1:14" ht="12.95" customHeight="1">
      <c r="A49" s="2957"/>
      <c r="B49" s="1673"/>
      <c r="C49" s="1657"/>
      <c r="D49" s="1674"/>
      <c r="E49" s="1673"/>
      <c r="F49" s="937"/>
      <c r="G49" s="937"/>
      <c r="H49" s="937"/>
      <c r="I49" s="937"/>
      <c r="J49" s="1657"/>
      <c r="K49" s="1657"/>
      <c r="L49" s="1657"/>
      <c r="M49" s="1674"/>
      <c r="N49" s="2415"/>
    </row>
    <row r="50" spans="1:14" ht="12.95" customHeight="1">
      <c r="A50" s="2957"/>
      <c r="B50" s="1673"/>
      <c r="C50" s="1657"/>
      <c r="D50" s="1674"/>
      <c r="E50" s="1673"/>
      <c r="F50" s="937"/>
      <c r="G50" s="937" t="s">
        <v>1380</v>
      </c>
      <c r="H50" s="937"/>
      <c r="I50" s="937"/>
      <c r="J50" s="1657" t="s">
        <v>1381</v>
      </c>
      <c r="K50" s="1657"/>
      <c r="L50" s="1657"/>
      <c r="M50" s="1674"/>
      <c r="N50" s="2415"/>
    </row>
    <row r="51" spans="1:14" ht="12.95" customHeight="1">
      <c r="A51" s="2957"/>
      <c r="B51" s="1673" t="s">
        <v>328</v>
      </c>
      <c r="C51" s="1657" t="s">
        <v>352</v>
      </c>
      <c r="D51" s="1674"/>
      <c r="E51" s="1673" t="s">
        <v>1382</v>
      </c>
      <c r="F51" s="937" t="s">
        <v>1383</v>
      </c>
      <c r="G51" s="937" t="s">
        <v>1384</v>
      </c>
      <c r="H51" s="937" t="s">
        <v>1385</v>
      </c>
      <c r="I51" s="937" t="s">
        <v>1386</v>
      </c>
      <c r="J51" s="1657" t="s">
        <v>1387</v>
      </c>
      <c r="K51" s="1657" t="s">
        <v>1388</v>
      </c>
      <c r="L51" s="1657" t="s">
        <v>1381</v>
      </c>
      <c r="M51" s="1674" t="s">
        <v>328</v>
      </c>
      <c r="N51" s="2415"/>
    </row>
    <row r="52" spans="1:14" ht="12.95" customHeight="1">
      <c r="A52" s="2957"/>
      <c r="B52" s="1673" t="s">
        <v>333</v>
      </c>
      <c r="C52" s="1657" t="s">
        <v>355</v>
      </c>
      <c r="D52" s="1674"/>
      <c r="E52" s="1673"/>
      <c r="F52" s="937" t="s">
        <v>1389</v>
      </c>
      <c r="G52" s="937" t="s">
        <v>1390</v>
      </c>
      <c r="H52" s="937" t="s">
        <v>1391</v>
      </c>
      <c r="I52" s="937"/>
      <c r="J52" s="1657" t="s">
        <v>1392</v>
      </c>
      <c r="K52" s="1657"/>
      <c r="L52" s="1657"/>
      <c r="M52" s="1674" t="s">
        <v>333</v>
      </c>
      <c r="N52" s="2415"/>
    </row>
    <row r="53" spans="1:14" ht="12.95" customHeight="1" thickBot="1">
      <c r="A53" s="2957"/>
      <c r="B53" s="1726"/>
      <c r="C53" s="1648"/>
      <c r="D53" s="1672"/>
      <c r="E53" s="1671" t="s">
        <v>338</v>
      </c>
      <c r="F53" s="937" t="s">
        <v>339</v>
      </c>
      <c r="G53" s="937" t="s">
        <v>340</v>
      </c>
      <c r="H53" s="937" t="s">
        <v>341</v>
      </c>
      <c r="I53" s="937" t="s">
        <v>342</v>
      </c>
      <c r="J53" s="1657" t="s">
        <v>343</v>
      </c>
      <c r="K53" s="1657" t="s">
        <v>201</v>
      </c>
      <c r="L53" s="1657" t="s">
        <v>202</v>
      </c>
      <c r="M53" s="1672"/>
      <c r="N53" s="2415"/>
    </row>
    <row r="54" spans="1:14" ht="12.95" customHeight="1">
      <c r="A54" s="2957"/>
      <c r="B54" s="2390"/>
      <c r="C54" s="2088"/>
      <c r="D54" s="1684" t="s">
        <v>2409</v>
      </c>
      <c r="F54" s="1715"/>
      <c r="G54" s="1714"/>
      <c r="H54" s="1714"/>
      <c r="I54" s="1714"/>
      <c r="J54" s="1711"/>
      <c r="K54" s="1711"/>
      <c r="L54" s="1710"/>
      <c r="N54" s="2415"/>
    </row>
    <row r="55" spans="1:14" ht="12.95" customHeight="1">
      <c r="A55" s="2957"/>
      <c r="B55" s="1671">
        <v>101</v>
      </c>
      <c r="C55" s="1743"/>
      <c r="D55" s="2089"/>
      <c r="E55" s="1643" t="s">
        <v>2410</v>
      </c>
      <c r="F55" s="1651">
        <v>15</v>
      </c>
      <c r="G55" s="1649">
        <v>1</v>
      </c>
      <c r="H55" s="1649"/>
      <c r="I55" s="1649"/>
      <c r="J55" s="1645">
        <f>SUM(F55:I55)</f>
        <v>16</v>
      </c>
      <c r="K55" s="1645"/>
      <c r="L55" s="1691">
        <f>SUM(J55:K55)</f>
        <v>16</v>
      </c>
      <c r="M55" s="2357">
        <v>101</v>
      </c>
      <c r="N55" s="2415"/>
    </row>
    <row r="56" spans="1:14" ht="12.95" customHeight="1">
      <c r="A56" s="2957"/>
      <c r="B56" s="1671">
        <v>102</v>
      </c>
      <c r="C56" s="1743"/>
      <c r="D56" s="2089"/>
      <c r="E56" s="1643" t="s">
        <v>2411</v>
      </c>
      <c r="F56" s="1651">
        <v>40</v>
      </c>
      <c r="G56" s="1649">
        <v>2</v>
      </c>
      <c r="H56" s="1649">
        <v>3</v>
      </c>
      <c r="I56" s="1649"/>
      <c r="J56" s="1645">
        <f>SUM(F56:I56)</f>
        <v>45</v>
      </c>
      <c r="K56" s="1645"/>
      <c r="L56" s="1691">
        <f>SUM(J56:K56)</f>
        <v>45</v>
      </c>
      <c r="M56" s="2357">
        <v>102</v>
      </c>
      <c r="N56" s="2415"/>
    </row>
    <row r="57" spans="1:14" ht="12.95" customHeight="1">
      <c r="A57" s="2957"/>
      <c r="B57" s="1671">
        <v>103</v>
      </c>
      <c r="C57" s="1743"/>
      <c r="D57" s="2089"/>
      <c r="E57" s="1643" t="s">
        <v>2412</v>
      </c>
      <c r="F57" s="1651"/>
      <c r="G57" s="1649"/>
      <c r="H57" s="1649"/>
      <c r="I57" s="1649"/>
      <c r="J57" s="1645"/>
      <c r="K57" s="1656" t="s">
        <v>717</v>
      </c>
      <c r="L57" s="1691"/>
      <c r="M57" s="2357">
        <v>103</v>
      </c>
      <c r="N57" s="2415"/>
    </row>
    <row r="58" spans="1:14" ht="12.95" customHeight="1">
      <c r="A58" s="2957"/>
      <c r="B58" s="1671">
        <v>104</v>
      </c>
      <c r="C58" s="1726"/>
      <c r="D58" s="2089"/>
      <c r="E58" s="1643" t="s">
        <v>2413</v>
      </c>
      <c r="F58" s="1651"/>
      <c r="G58" s="1649"/>
      <c r="H58" s="1649"/>
      <c r="I58" s="1649"/>
      <c r="J58" s="1645"/>
      <c r="K58" s="1656" t="s">
        <v>717</v>
      </c>
      <c r="L58" s="1691"/>
      <c r="M58" s="2357">
        <v>104</v>
      </c>
      <c r="N58" s="2415"/>
    </row>
    <row r="59" spans="1:14" ht="12.95" customHeight="1">
      <c r="A59" s="2957"/>
      <c r="B59" s="1671">
        <v>105</v>
      </c>
      <c r="C59" s="1726"/>
      <c r="D59" s="2089"/>
      <c r="E59" s="1643" t="s">
        <v>2414</v>
      </c>
      <c r="F59" s="1651"/>
      <c r="G59" s="1649"/>
      <c r="H59" s="1649"/>
      <c r="I59" s="1649"/>
      <c r="J59" s="1645"/>
      <c r="K59" s="1656" t="s">
        <v>717</v>
      </c>
      <c r="L59" s="1691"/>
      <c r="M59" s="2357">
        <v>105</v>
      </c>
      <c r="N59" s="2415"/>
    </row>
    <row r="60" spans="1:14" ht="12.95" customHeight="1">
      <c r="A60" s="2957"/>
      <c r="B60" s="1671">
        <v>106</v>
      </c>
      <c r="C60" s="1726"/>
      <c r="D60" s="2089"/>
      <c r="E60" s="1643" t="s">
        <v>1049</v>
      </c>
      <c r="F60" s="1651"/>
      <c r="G60" s="1649"/>
      <c r="H60" s="1649"/>
      <c r="I60" s="1649"/>
      <c r="J60" s="1645"/>
      <c r="K60" s="1656" t="s">
        <v>717</v>
      </c>
      <c r="L60" s="1691"/>
      <c r="M60" s="2357">
        <v>106</v>
      </c>
      <c r="N60" s="2415"/>
    </row>
    <row r="61" spans="1:14" ht="12.95" customHeight="1">
      <c r="A61" s="2420"/>
      <c r="B61" s="1671">
        <v>107</v>
      </c>
      <c r="C61" s="1726"/>
      <c r="D61" s="2089"/>
      <c r="E61" s="1643" t="s">
        <v>2415</v>
      </c>
      <c r="F61" s="1651"/>
      <c r="G61" s="1649"/>
      <c r="H61" s="1649"/>
      <c r="I61" s="1649"/>
      <c r="J61" s="1645"/>
      <c r="K61" s="1656" t="s">
        <v>717</v>
      </c>
      <c r="L61" s="1691"/>
      <c r="M61" s="2357">
        <v>107</v>
      </c>
      <c r="N61" s="2415"/>
    </row>
    <row r="62" spans="1:14" ht="12.95" customHeight="1">
      <c r="A62" s="2420"/>
      <c r="B62" s="1671">
        <v>108</v>
      </c>
      <c r="C62" s="1726"/>
      <c r="D62" s="2089"/>
      <c r="E62" s="1643" t="s">
        <v>2416</v>
      </c>
      <c r="F62" s="1651"/>
      <c r="G62" s="1649"/>
      <c r="H62" s="1649"/>
      <c r="I62" s="1649"/>
      <c r="J62" s="1645"/>
      <c r="K62" s="1656" t="s">
        <v>717</v>
      </c>
      <c r="L62" s="1691"/>
      <c r="M62" s="2357">
        <v>108</v>
      </c>
      <c r="N62" s="2416"/>
    </row>
    <row r="63" spans="1:14" ht="12.95" customHeight="1">
      <c r="A63" s="2420"/>
      <c r="B63" s="1671">
        <v>109</v>
      </c>
      <c r="C63" s="1726"/>
      <c r="D63" s="2089"/>
      <c r="E63" s="1643" t="s">
        <v>1055</v>
      </c>
      <c r="F63" s="1651">
        <v>14</v>
      </c>
      <c r="G63" s="1649">
        <v>1</v>
      </c>
      <c r="H63" s="1649"/>
      <c r="I63" s="1649"/>
      <c r="J63" s="1645">
        <f t="shared" ref="J63:J66" si="1">SUM(F63:I63)</f>
        <v>15</v>
      </c>
      <c r="K63" s="1645"/>
      <c r="L63" s="1691">
        <f t="shared" ref="L63:L66" si="2">SUM(J63:K63)</f>
        <v>15</v>
      </c>
      <c r="M63" s="2357">
        <v>109</v>
      </c>
      <c r="N63" s="2416"/>
    </row>
    <row r="64" spans="1:14" ht="12.95" customHeight="1">
      <c r="A64" s="2420"/>
      <c r="B64" s="1671">
        <v>110</v>
      </c>
      <c r="C64" s="1726"/>
      <c r="D64" s="2089"/>
      <c r="E64" s="1643" t="s">
        <v>2417</v>
      </c>
      <c r="F64" s="1651"/>
      <c r="G64" s="1649">
        <v>71</v>
      </c>
      <c r="H64" s="1649">
        <v>1</v>
      </c>
      <c r="I64" s="1649">
        <v>12</v>
      </c>
      <c r="J64" s="1645">
        <f t="shared" si="1"/>
        <v>84</v>
      </c>
      <c r="K64" s="1645"/>
      <c r="L64" s="1691">
        <f t="shared" si="2"/>
        <v>84</v>
      </c>
      <c r="M64" s="2357">
        <v>110</v>
      </c>
      <c r="N64" s="2416"/>
    </row>
    <row r="65" spans="1:14" ht="12.95" customHeight="1">
      <c r="A65" s="2420"/>
      <c r="B65" s="1671">
        <v>111</v>
      </c>
      <c r="C65" s="1726"/>
      <c r="D65" s="2089"/>
      <c r="E65" s="1643" t="s">
        <v>2418</v>
      </c>
      <c r="F65" s="1651">
        <v>33</v>
      </c>
      <c r="G65" s="1649"/>
      <c r="H65" s="1649"/>
      <c r="I65" s="1649"/>
      <c r="J65" s="1645">
        <f t="shared" si="1"/>
        <v>33</v>
      </c>
      <c r="K65" s="1645"/>
      <c r="L65" s="1691">
        <f t="shared" si="2"/>
        <v>33</v>
      </c>
      <c r="M65" s="2357">
        <v>111</v>
      </c>
      <c r="N65" s="2416"/>
    </row>
    <row r="66" spans="1:14" ht="12.95" customHeight="1">
      <c r="A66" s="2420"/>
      <c r="B66" s="1671">
        <v>112</v>
      </c>
      <c r="C66" s="1726"/>
      <c r="D66" s="2089"/>
      <c r="E66" s="1643" t="s">
        <v>2419</v>
      </c>
      <c r="F66" s="1741" t="s">
        <v>717</v>
      </c>
      <c r="G66" s="1654" t="s">
        <v>717</v>
      </c>
      <c r="H66" s="972" t="s">
        <v>717</v>
      </c>
      <c r="I66" s="1649">
        <v>1236</v>
      </c>
      <c r="J66" s="1645">
        <f t="shared" si="1"/>
        <v>1236</v>
      </c>
      <c r="K66" s="1645"/>
      <c r="L66" s="1691">
        <f t="shared" si="2"/>
        <v>1236</v>
      </c>
      <c r="M66" s="2357">
        <v>112</v>
      </c>
      <c r="N66" s="2416"/>
    </row>
    <row r="67" spans="1:14" ht="12.95" customHeight="1">
      <c r="A67" s="2420"/>
      <c r="B67" s="1671">
        <v>113</v>
      </c>
      <c r="C67" s="1726"/>
      <c r="D67" s="2089"/>
      <c r="E67" s="1643" t="s">
        <v>2420</v>
      </c>
      <c r="F67" s="1737" t="s">
        <v>717</v>
      </c>
      <c r="G67" s="1654" t="s">
        <v>717</v>
      </c>
      <c r="H67" s="972" t="s">
        <v>717</v>
      </c>
      <c r="I67" s="1649"/>
      <c r="J67" s="1645"/>
      <c r="K67" s="1645"/>
      <c r="L67" s="1691"/>
      <c r="M67" s="2357">
        <v>113</v>
      </c>
      <c r="N67" s="2416"/>
    </row>
    <row r="68" spans="1:14" ht="12.95" customHeight="1">
      <c r="A68" s="2420"/>
      <c r="B68" s="1671">
        <v>114</v>
      </c>
      <c r="C68" s="1726"/>
      <c r="D68" s="2089"/>
      <c r="E68" s="1643" t="s">
        <v>2421</v>
      </c>
      <c r="F68" s="1737" t="s">
        <v>717</v>
      </c>
      <c r="G68" s="1654" t="s">
        <v>717</v>
      </c>
      <c r="H68" s="972" t="s">
        <v>717</v>
      </c>
      <c r="I68" s="1649">
        <v>52</v>
      </c>
      <c r="J68" s="1645">
        <f>SUM(F68:I68)</f>
        <v>52</v>
      </c>
      <c r="K68" s="1645"/>
      <c r="L68" s="1691">
        <f>SUM(J68:K68)</f>
        <v>52</v>
      </c>
      <c r="M68" s="2357">
        <v>114</v>
      </c>
      <c r="N68" s="2416"/>
    </row>
    <row r="69" spans="1:14" ht="12.95" customHeight="1">
      <c r="A69" s="2420"/>
      <c r="B69" s="1671">
        <v>115</v>
      </c>
      <c r="C69" s="1726"/>
      <c r="D69" s="2089"/>
      <c r="E69" s="1643" t="s">
        <v>2422</v>
      </c>
      <c r="F69" s="1737" t="s">
        <v>717</v>
      </c>
      <c r="G69" s="1654" t="s">
        <v>717</v>
      </c>
      <c r="H69" s="972" t="s">
        <v>717</v>
      </c>
      <c r="I69" s="1649"/>
      <c r="J69" s="1645"/>
      <c r="K69" s="1645"/>
      <c r="L69" s="1691"/>
      <c r="M69" s="2357">
        <v>115</v>
      </c>
      <c r="N69" s="2417"/>
    </row>
    <row r="70" spans="1:14" ht="12.95" customHeight="1">
      <c r="A70" s="2420"/>
      <c r="B70" s="1671">
        <v>116</v>
      </c>
      <c r="C70" s="1726"/>
      <c r="D70" s="2089"/>
      <c r="E70" s="1643" t="s">
        <v>2423</v>
      </c>
      <c r="F70" s="1737" t="s">
        <v>717</v>
      </c>
      <c r="G70" s="1654" t="s">
        <v>717</v>
      </c>
      <c r="H70" s="972" t="s">
        <v>717</v>
      </c>
      <c r="I70" s="1649"/>
      <c r="J70" s="1645"/>
      <c r="K70" s="1645"/>
      <c r="L70" s="1691"/>
      <c r="M70" s="2357">
        <v>116</v>
      </c>
      <c r="N70" s="2416"/>
    </row>
    <row r="71" spans="1:14" ht="12.95" customHeight="1">
      <c r="A71" s="2420"/>
      <c r="B71" s="1671">
        <v>117</v>
      </c>
      <c r="C71" s="1726"/>
      <c r="D71" s="2089"/>
      <c r="E71" s="1643" t="s">
        <v>2424</v>
      </c>
      <c r="F71" s="1737" t="s">
        <v>717</v>
      </c>
      <c r="G71" s="1654" t="s">
        <v>717</v>
      </c>
      <c r="H71" s="972" t="s">
        <v>717</v>
      </c>
      <c r="I71" s="1649"/>
      <c r="J71" s="1645"/>
      <c r="K71" s="1645"/>
      <c r="L71" s="1691"/>
      <c r="M71" s="2357">
        <v>117</v>
      </c>
      <c r="N71" s="2416"/>
    </row>
    <row r="72" spans="1:14" ht="12.95" customHeight="1">
      <c r="A72" s="2958" t="s">
        <v>1409</v>
      </c>
      <c r="B72" s="1671">
        <v>118</v>
      </c>
      <c r="C72" s="1671" t="s">
        <v>563</v>
      </c>
      <c r="D72" s="2089"/>
      <c r="E72" s="1643" t="s">
        <v>2425</v>
      </c>
      <c r="F72" s="1737" t="s">
        <v>717</v>
      </c>
      <c r="G72" s="1654" t="s">
        <v>717</v>
      </c>
      <c r="H72" s="1649"/>
      <c r="I72" s="1692" t="s">
        <v>717</v>
      </c>
      <c r="J72" s="1645"/>
      <c r="K72" s="1645"/>
      <c r="L72" s="1691"/>
      <c r="M72" s="2357">
        <v>118</v>
      </c>
      <c r="N72" s="2416"/>
    </row>
    <row r="73" spans="1:14" ht="12.95" customHeight="1">
      <c r="A73" s="2958"/>
      <c r="B73" s="1671">
        <v>119</v>
      </c>
      <c r="C73" s="1671" t="s">
        <v>563</v>
      </c>
      <c r="D73" s="2089"/>
      <c r="E73" s="1643" t="s">
        <v>2426</v>
      </c>
      <c r="F73" s="1737" t="s">
        <v>717</v>
      </c>
      <c r="G73" s="1654" t="s">
        <v>717</v>
      </c>
      <c r="H73" s="1649"/>
      <c r="I73" s="1692" t="s">
        <v>717</v>
      </c>
      <c r="J73" s="1645"/>
      <c r="K73" s="1645"/>
      <c r="L73" s="1691"/>
      <c r="M73" s="2357">
        <v>119</v>
      </c>
      <c r="N73" s="2964" t="s">
        <v>3253</v>
      </c>
    </row>
    <row r="74" spans="1:14" ht="12.95" customHeight="1">
      <c r="A74" s="2958"/>
      <c r="B74" s="1671">
        <v>120</v>
      </c>
      <c r="C74" s="1671" t="s">
        <v>563</v>
      </c>
      <c r="D74" s="2089"/>
      <c r="E74" s="1643" t="s">
        <v>2427</v>
      </c>
      <c r="F74" s="1737" t="s">
        <v>717</v>
      </c>
      <c r="G74" s="1654" t="s">
        <v>717</v>
      </c>
      <c r="H74" s="1649"/>
      <c r="I74" s="1654" t="s">
        <v>717</v>
      </c>
      <c r="J74" s="1645"/>
      <c r="K74" s="1645"/>
      <c r="L74" s="1691"/>
      <c r="M74" s="2357">
        <v>120</v>
      </c>
      <c r="N74" s="2964"/>
    </row>
    <row r="75" spans="1:14" ht="12.95" customHeight="1">
      <c r="A75" s="2958"/>
      <c r="B75" s="1671">
        <v>121</v>
      </c>
      <c r="C75" s="1671" t="s">
        <v>563</v>
      </c>
      <c r="D75" s="2089"/>
      <c r="E75" s="1643" t="s">
        <v>2428</v>
      </c>
      <c r="F75" s="1737" t="s">
        <v>717</v>
      </c>
      <c r="G75" s="1654" t="s">
        <v>717</v>
      </c>
      <c r="H75" s="1649"/>
      <c r="I75" s="1654" t="s">
        <v>717</v>
      </c>
      <c r="J75" s="1645"/>
      <c r="K75" s="1656" t="s">
        <v>3221</v>
      </c>
      <c r="L75" s="1691"/>
      <c r="M75" s="2357">
        <v>121</v>
      </c>
      <c r="N75" s="2964"/>
    </row>
    <row r="76" spans="1:14" ht="12.95" customHeight="1">
      <c r="A76" s="2958"/>
      <c r="B76" s="1671">
        <v>122</v>
      </c>
      <c r="C76" s="1671" t="s">
        <v>563</v>
      </c>
      <c r="D76" s="2089"/>
      <c r="E76" s="1643" t="s">
        <v>2429</v>
      </c>
      <c r="F76" s="1737" t="s">
        <v>717</v>
      </c>
      <c r="G76" s="1654" t="s">
        <v>717</v>
      </c>
      <c r="H76" s="1649"/>
      <c r="I76" s="1654" t="s">
        <v>717</v>
      </c>
      <c r="J76" s="1645"/>
      <c r="K76" s="1656" t="s">
        <v>3221</v>
      </c>
      <c r="L76" s="1691"/>
      <c r="M76" s="2357">
        <v>122</v>
      </c>
      <c r="N76" s="2964"/>
    </row>
    <row r="77" spans="1:14" ht="12.95" customHeight="1">
      <c r="A77" s="2958"/>
      <c r="B77" s="1671">
        <v>123</v>
      </c>
      <c r="C77" s="1671" t="s">
        <v>563</v>
      </c>
      <c r="D77" s="2089"/>
      <c r="E77" s="1643" t="s">
        <v>2430</v>
      </c>
      <c r="F77" s="1737" t="s">
        <v>717</v>
      </c>
      <c r="G77" s="1654" t="s">
        <v>717</v>
      </c>
      <c r="H77" s="1649"/>
      <c r="I77" s="1654" t="s">
        <v>717</v>
      </c>
      <c r="J77" s="1645"/>
      <c r="K77" s="1656" t="s">
        <v>3221</v>
      </c>
      <c r="L77" s="1691"/>
      <c r="M77" s="2357">
        <v>123</v>
      </c>
      <c r="N77" s="2964"/>
    </row>
    <row r="78" spans="1:14" ht="12.95" customHeight="1">
      <c r="A78" s="2958"/>
      <c r="B78" s="1671">
        <v>124</v>
      </c>
      <c r="C78" s="1726"/>
      <c r="D78" s="2089"/>
      <c r="E78" s="1643" t="s">
        <v>2431</v>
      </c>
      <c r="F78" s="1737" t="s">
        <v>717</v>
      </c>
      <c r="G78" s="1654" t="s">
        <v>717</v>
      </c>
      <c r="H78" s="1649"/>
      <c r="I78" s="1654" t="s">
        <v>717</v>
      </c>
      <c r="J78" s="1645"/>
      <c r="K78" s="1645"/>
      <c r="L78" s="1691"/>
      <c r="M78" s="2357">
        <v>124</v>
      </c>
      <c r="N78" s="2964"/>
    </row>
    <row r="79" spans="1:14" ht="12.95" customHeight="1">
      <c r="A79" s="2958"/>
      <c r="B79" s="1671">
        <v>125</v>
      </c>
      <c r="C79" s="1726"/>
      <c r="D79" s="2089"/>
      <c r="E79" s="1643" t="s">
        <v>2432</v>
      </c>
      <c r="F79" s="1737" t="s">
        <v>717</v>
      </c>
      <c r="G79" s="1654" t="s">
        <v>717</v>
      </c>
      <c r="H79" s="1649"/>
      <c r="I79" s="1654" t="s">
        <v>717</v>
      </c>
      <c r="J79" s="1645"/>
      <c r="K79" s="1645"/>
      <c r="L79" s="1691"/>
      <c r="M79" s="2357">
        <v>125</v>
      </c>
      <c r="N79" s="2964"/>
    </row>
    <row r="80" spans="1:14" ht="12.95" customHeight="1">
      <c r="A80" s="2958"/>
      <c r="B80" s="1671">
        <v>126</v>
      </c>
      <c r="C80" s="1726"/>
      <c r="D80" s="2089"/>
      <c r="E80" s="1643" t="s">
        <v>2433</v>
      </c>
      <c r="F80" s="1737" t="s">
        <v>717</v>
      </c>
      <c r="G80" s="1654" t="s">
        <v>717</v>
      </c>
      <c r="H80" s="1649"/>
      <c r="I80" s="1654" t="s">
        <v>717</v>
      </c>
      <c r="J80" s="1645"/>
      <c r="K80" s="1645"/>
      <c r="L80" s="1691"/>
      <c r="M80" s="2357">
        <v>126</v>
      </c>
      <c r="N80" s="2964"/>
    </row>
    <row r="81" spans="1:14" ht="12.95" customHeight="1">
      <c r="A81" s="2958"/>
      <c r="B81" s="1671">
        <v>127</v>
      </c>
      <c r="C81" s="1726"/>
      <c r="D81" s="2089"/>
      <c r="E81" s="1643" t="s">
        <v>2434</v>
      </c>
      <c r="F81" s="1737" t="s">
        <v>717</v>
      </c>
      <c r="G81" s="1654" t="s">
        <v>717</v>
      </c>
      <c r="H81" s="1649"/>
      <c r="I81" s="1654" t="s">
        <v>717</v>
      </c>
      <c r="J81" s="1645"/>
      <c r="K81" s="1656" t="s">
        <v>3221</v>
      </c>
      <c r="L81" s="1691"/>
      <c r="M81" s="2357">
        <v>127</v>
      </c>
      <c r="N81" s="2964"/>
    </row>
    <row r="82" spans="1:14" ht="12.95" customHeight="1">
      <c r="A82" s="2958"/>
      <c r="B82" s="1671">
        <v>128</v>
      </c>
      <c r="C82" s="1726"/>
      <c r="D82" s="2089"/>
      <c r="E82" s="1643" t="s">
        <v>2435</v>
      </c>
      <c r="F82" s="1737" t="s">
        <v>717</v>
      </c>
      <c r="G82" s="1654" t="s">
        <v>717</v>
      </c>
      <c r="H82" s="1649"/>
      <c r="I82" s="1654" t="s">
        <v>717</v>
      </c>
      <c r="J82" s="1645"/>
      <c r="K82" s="1656" t="s">
        <v>3221</v>
      </c>
      <c r="L82" s="1691"/>
      <c r="M82" s="2357">
        <v>128</v>
      </c>
      <c r="N82" s="2964"/>
    </row>
    <row r="83" spans="1:14" ht="12.95" customHeight="1">
      <c r="A83" s="2958"/>
      <c r="B83" s="1671">
        <v>129</v>
      </c>
      <c r="C83" s="1726"/>
      <c r="D83" s="2089"/>
      <c r="E83" s="1643" t="s">
        <v>2436</v>
      </c>
      <c r="F83" s="1737" t="s">
        <v>717</v>
      </c>
      <c r="G83" s="1654" t="s">
        <v>717</v>
      </c>
      <c r="H83" s="1649"/>
      <c r="I83" s="1654" t="s">
        <v>717</v>
      </c>
      <c r="J83" s="1645"/>
      <c r="K83" s="1656" t="s">
        <v>3221</v>
      </c>
      <c r="L83" s="1691"/>
      <c r="M83" s="2357">
        <v>129</v>
      </c>
      <c r="N83" s="2964"/>
    </row>
    <row r="84" spans="1:14" ht="12.95" customHeight="1">
      <c r="A84" s="2958"/>
      <c r="B84" s="1671">
        <v>130</v>
      </c>
      <c r="C84" s="1671" t="s">
        <v>563</v>
      </c>
      <c r="D84" s="2089"/>
      <c r="E84" s="1643" t="s">
        <v>2437</v>
      </c>
      <c r="F84" s="1737" t="s">
        <v>717</v>
      </c>
      <c r="G84" s="1654" t="s">
        <v>717</v>
      </c>
      <c r="H84" s="1649"/>
      <c r="I84" s="1654" t="s">
        <v>717</v>
      </c>
      <c r="J84" s="1645"/>
      <c r="K84" s="1645"/>
      <c r="L84" s="1691"/>
      <c r="M84" s="2357">
        <v>130</v>
      </c>
      <c r="N84" s="2964"/>
    </row>
    <row r="85" spans="1:14" ht="12.95" customHeight="1">
      <c r="A85" s="2958"/>
      <c r="B85" s="1671">
        <v>131</v>
      </c>
      <c r="C85" s="1671" t="s">
        <v>563</v>
      </c>
      <c r="D85" s="2089"/>
      <c r="E85" s="1643" t="s">
        <v>2438</v>
      </c>
      <c r="F85" s="1737" t="s">
        <v>717</v>
      </c>
      <c r="G85" s="1654" t="s">
        <v>717</v>
      </c>
      <c r="H85" s="1649"/>
      <c r="I85" s="1654" t="s">
        <v>717</v>
      </c>
      <c r="J85" s="1645"/>
      <c r="K85" s="1645"/>
      <c r="L85" s="1691"/>
      <c r="M85" s="2357">
        <v>131</v>
      </c>
      <c r="N85" s="2964"/>
    </row>
    <row r="86" spans="1:14" ht="12.95" customHeight="1">
      <c r="A86" s="2958"/>
      <c r="B86" s="1671">
        <v>132</v>
      </c>
      <c r="C86" s="1671" t="s">
        <v>563</v>
      </c>
      <c r="D86" s="2089"/>
      <c r="E86" s="1643" t="s">
        <v>2439</v>
      </c>
      <c r="F86" s="1737" t="s">
        <v>717</v>
      </c>
      <c r="G86" s="1654" t="s">
        <v>717</v>
      </c>
      <c r="H86" s="1649"/>
      <c r="I86" s="1654" t="s">
        <v>717</v>
      </c>
      <c r="J86" s="1645"/>
      <c r="K86" s="1645"/>
      <c r="L86" s="1691"/>
      <c r="M86" s="2357">
        <v>132</v>
      </c>
      <c r="N86" s="2964"/>
    </row>
    <row r="87" spans="1:14" ht="12.95" customHeight="1" thickBot="1">
      <c r="A87" s="2959"/>
      <c r="B87" s="1742">
        <v>133</v>
      </c>
      <c r="C87" s="1742" t="s">
        <v>563</v>
      </c>
      <c r="D87" s="2090"/>
      <c r="E87" s="1675" t="s">
        <v>2440</v>
      </c>
      <c r="F87" s="2401" t="s">
        <v>717</v>
      </c>
      <c r="G87" s="2402" t="s">
        <v>717</v>
      </c>
      <c r="H87" s="2395" t="s">
        <v>3221</v>
      </c>
      <c r="I87" s="2402" t="s">
        <v>717</v>
      </c>
      <c r="J87" s="2396"/>
      <c r="K87" s="2397" t="s">
        <v>3221</v>
      </c>
      <c r="L87" s="2398"/>
      <c r="M87" s="2362">
        <v>133</v>
      </c>
      <c r="N87" s="2965"/>
    </row>
    <row r="88" spans="1:14" ht="4.5" hidden="1" customHeight="1">
      <c r="A88" s="2419"/>
      <c r="B88" s="1680"/>
      <c r="C88" s="1680"/>
      <c r="E88" s="1684"/>
      <c r="F88" s="1727"/>
      <c r="G88" s="1727"/>
      <c r="H88" s="1683"/>
      <c r="I88" s="1727"/>
      <c r="J88" s="1681"/>
      <c r="K88" s="1682"/>
      <c r="L88" s="1718"/>
      <c r="M88" s="1680"/>
      <c r="N88" s="2391"/>
    </row>
    <row r="89" spans="1:14">
      <c r="A89" s="2956" t="s">
        <v>1409</v>
      </c>
      <c r="B89" s="2359" t="s">
        <v>2603</v>
      </c>
      <c r="C89" s="2083"/>
      <c r="D89" s="2083"/>
      <c r="E89" s="2083"/>
      <c r="F89" s="1679"/>
      <c r="G89" s="1679"/>
      <c r="H89" s="1679"/>
      <c r="I89" s="1679"/>
      <c r="J89" s="1678"/>
      <c r="K89" s="1678"/>
      <c r="L89" s="1678"/>
      <c r="M89" s="1678"/>
      <c r="N89" s="2966" t="s">
        <v>3253</v>
      </c>
    </row>
    <row r="90" spans="1:14">
      <c r="A90" s="2957"/>
      <c r="B90" s="2086" t="s">
        <v>351</v>
      </c>
      <c r="C90" s="2086"/>
      <c r="D90" s="2086"/>
      <c r="E90" s="2086"/>
      <c r="F90" s="982"/>
      <c r="G90" s="982"/>
      <c r="H90" s="982"/>
      <c r="I90" s="982"/>
      <c r="J90" s="1677"/>
      <c r="K90" s="1677"/>
      <c r="L90" s="1677"/>
      <c r="M90" s="1677"/>
      <c r="N90" s="2967"/>
    </row>
    <row r="91" spans="1:14" ht="9" customHeight="1">
      <c r="A91" s="2957"/>
      <c r="B91" s="1675"/>
      <c r="C91" s="1675"/>
      <c r="D91" s="1675"/>
      <c r="E91" s="1675"/>
      <c r="F91" s="1676"/>
      <c r="G91" s="1676"/>
      <c r="H91" s="1676"/>
      <c r="I91" s="1676"/>
      <c r="J91" s="1675"/>
      <c r="K91" s="1675"/>
      <c r="L91" s="1675"/>
      <c r="M91" s="1675"/>
      <c r="N91" s="2967"/>
    </row>
    <row r="92" spans="1:14" ht="11.1" customHeight="1">
      <c r="A92" s="2957"/>
      <c r="B92" s="1673"/>
      <c r="C92" s="1657"/>
      <c r="D92" s="1674"/>
      <c r="E92" s="1673"/>
      <c r="F92" s="937"/>
      <c r="G92" s="937"/>
      <c r="H92" s="937"/>
      <c r="I92" s="937"/>
      <c r="J92" s="1657"/>
      <c r="K92" s="1657"/>
      <c r="L92" s="1657"/>
      <c r="M92" s="1674"/>
      <c r="N92" s="2967"/>
    </row>
    <row r="93" spans="1:14" ht="11.1" customHeight="1">
      <c r="A93" s="2957"/>
      <c r="B93" s="1673"/>
      <c r="C93" s="1657"/>
      <c r="D93" s="1674"/>
      <c r="E93" s="1673"/>
      <c r="F93" s="937"/>
      <c r="G93" s="937" t="s">
        <v>1380</v>
      </c>
      <c r="H93" s="937"/>
      <c r="I93" s="937"/>
      <c r="J93" s="1657" t="s">
        <v>1381</v>
      </c>
      <c r="K93" s="1657"/>
      <c r="L93" s="1657"/>
      <c r="M93" s="1674"/>
      <c r="N93" s="2967"/>
    </row>
    <row r="94" spans="1:14" ht="11.1" customHeight="1">
      <c r="A94" s="2957"/>
      <c r="B94" s="1673" t="s">
        <v>328</v>
      </c>
      <c r="C94" s="1657" t="s">
        <v>352</v>
      </c>
      <c r="D94" s="1674"/>
      <c r="E94" s="1673" t="s">
        <v>1382</v>
      </c>
      <c r="F94" s="937" t="s">
        <v>1383</v>
      </c>
      <c r="G94" s="937" t="s">
        <v>1384</v>
      </c>
      <c r="H94" s="937" t="s">
        <v>1385</v>
      </c>
      <c r="I94" s="937" t="s">
        <v>1386</v>
      </c>
      <c r="J94" s="1657" t="s">
        <v>1387</v>
      </c>
      <c r="K94" s="1657" t="s">
        <v>1388</v>
      </c>
      <c r="L94" s="1657" t="s">
        <v>1381</v>
      </c>
      <c r="M94" s="1674" t="s">
        <v>328</v>
      </c>
      <c r="N94" s="2967"/>
    </row>
    <row r="95" spans="1:14" ht="11.1" customHeight="1">
      <c r="A95" s="2957"/>
      <c r="B95" s="1673" t="s">
        <v>333</v>
      </c>
      <c r="C95" s="1657" t="s">
        <v>355</v>
      </c>
      <c r="D95" s="1674"/>
      <c r="E95" s="1673"/>
      <c r="F95" s="937" t="s">
        <v>1389</v>
      </c>
      <c r="G95" s="937" t="s">
        <v>1390</v>
      </c>
      <c r="H95" s="937" t="s">
        <v>1391</v>
      </c>
      <c r="I95" s="937"/>
      <c r="J95" s="1657" t="s">
        <v>1392</v>
      </c>
      <c r="K95" s="1657"/>
      <c r="L95" s="1657"/>
      <c r="M95" s="1674" t="s">
        <v>333</v>
      </c>
      <c r="N95" s="2967"/>
    </row>
    <row r="96" spans="1:14" ht="11.1" customHeight="1" thickBot="1">
      <c r="A96" s="2957"/>
      <c r="B96" s="1726"/>
      <c r="C96" s="1648"/>
      <c r="D96" s="1672"/>
      <c r="E96" s="1671" t="s">
        <v>338</v>
      </c>
      <c r="F96" s="937" t="s">
        <v>339</v>
      </c>
      <c r="G96" s="937" t="s">
        <v>340</v>
      </c>
      <c r="H96" s="937" t="s">
        <v>341</v>
      </c>
      <c r="I96" s="937" t="s">
        <v>342</v>
      </c>
      <c r="J96" s="1657" t="s">
        <v>343</v>
      </c>
      <c r="K96" s="1657" t="s">
        <v>201</v>
      </c>
      <c r="L96" s="1657" t="s">
        <v>202</v>
      </c>
      <c r="M96" s="1672"/>
      <c r="N96" s="2967"/>
    </row>
    <row r="97" spans="1:14" ht="11.1" customHeight="1">
      <c r="A97" s="2957"/>
      <c r="B97" s="2088"/>
      <c r="C97" s="2091"/>
      <c r="D97" s="1684" t="s">
        <v>2409</v>
      </c>
      <c r="F97" s="1715"/>
      <c r="G97" s="1714"/>
      <c r="H97" s="1714"/>
      <c r="I97" s="1714"/>
      <c r="J97" s="1711"/>
      <c r="K97" s="1711"/>
      <c r="L97" s="1710"/>
      <c r="M97" s="1684"/>
      <c r="N97" s="2967"/>
    </row>
    <row r="98" spans="1:14">
      <c r="A98" s="2957"/>
      <c r="B98" s="1671">
        <v>134</v>
      </c>
      <c r="C98" s="1638" t="s">
        <v>563</v>
      </c>
      <c r="D98" s="2089"/>
      <c r="E98" s="1643" t="s">
        <v>2441</v>
      </c>
      <c r="F98" s="1737" t="s">
        <v>717</v>
      </c>
      <c r="G98" s="1654" t="s">
        <v>717</v>
      </c>
      <c r="H98" s="1649" t="s">
        <v>3221</v>
      </c>
      <c r="I98" s="1654" t="s">
        <v>717</v>
      </c>
      <c r="J98" s="1645"/>
      <c r="K98" s="1645" t="s">
        <v>3221</v>
      </c>
      <c r="L98" s="1691"/>
      <c r="M98" s="2357">
        <v>134</v>
      </c>
      <c r="N98" s="2967"/>
    </row>
    <row r="99" spans="1:14" ht="12.95" customHeight="1">
      <c r="A99" s="2957"/>
      <c r="B99" s="1671">
        <v>135</v>
      </c>
      <c r="C99" s="1638" t="s">
        <v>563</v>
      </c>
      <c r="D99" s="2089"/>
      <c r="E99" s="1643" t="s">
        <v>2442</v>
      </c>
      <c r="F99" s="1737" t="s">
        <v>717</v>
      </c>
      <c r="G99" s="1654" t="s">
        <v>717</v>
      </c>
      <c r="H99" s="1649" t="s">
        <v>3221</v>
      </c>
      <c r="I99" s="1654" t="s">
        <v>717</v>
      </c>
      <c r="J99" s="1645"/>
      <c r="K99" s="1645" t="s">
        <v>3221</v>
      </c>
      <c r="L99" s="1691"/>
      <c r="M99" s="2357">
        <v>135</v>
      </c>
      <c r="N99" s="2967"/>
    </row>
    <row r="100" spans="1:14" ht="12.95" customHeight="1">
      <c r="A100" s="2420"/>
      <c r="B100" s="1671">
        <v>136</v>
      </c>
      <c r="C100" s="1638" t="s">
        <v>563</v>
      </c>
      <c r="D100" s="2089"/>
      <c r="E100" s="1643" t="s">
        <v>2443</v>
      </c>
      <c r="F100" s="1737" t="s">
        <v>717</v>
      </c>
      <c r="G100" s="1654" t="s">
        <v>717</v>
      </c>
      <c r="H100" s="1654" t="s">
        <v>717</v>
      </c>
      <c r="I100" s="1649">
        <v>1322</v>
      </c>
      <c r="J100" s="1645">
        <f>SUM(F100:I100)</f>
        <v>1322</v>
      </c>
      <c r="K100" s="1656"/>
      <c r="L100" s="1691">
        <f>SUM(J100:K100)</f>
        <v>1322</v>
      </c>
      <c r="M100" s="2357">
        <v>136</v>
      </c>
      <c r="N100" s="2967"/>
    </row>
    <row r="101" spans="1:14" ht="12.95" customHeight="1">
      <c r="A101" s="2420"/>
      <c r="B101" s="1671">
        <v>137</v>
      </c>
      <c r="C101" s="1638" t="s">
        <v>563</v>
      </c>
      <c r="D101" s="2089"/>
      <c r="E101" s="1643" t="s">
        <v>2444</v>
      </c>
      <c r="F101" s="1737" t="s">
        <v>717</v>
      </c>
      <c r="G101" s="1654" t="s">
        <v>717</v>
      </c>
      <c r="H101" s="1654" t="s">
        <v>717</v>
      </c>
      <c r="I101" s="1649"/>
      <c r="J101" s="2645"/>
      <c r="K101" s="1656"/>
      <c r="L101" s="2621"/>
      <c r="M101" s="2357">
        <v>137</v>
      </c>
      <c r="N101" s="2967"/>
    </row>
    <row r="102" spans="1:14" ht="12.95" customHeight="1">
      <c r="A102" s="2420"/>
      <c r="B102" s="1671">
        <v>138</v>
      </c>
      <c r="C102" s="1638" t="s">
        <v>563</v>
      </c>
      <c r="D102" s="2089"/>
      <c r="E102" s="1643" t="s">
        <v>2445</v>
      </c>
      <c r="F102" s="1737" t="s">
        <v>717</v>
      </c>
      <c r="G102" s="1654" t="s">
        <v>717</v>
      </c>
      <c r="H102" s="1654" t="s">
        <v>717</v>
      </c>
      <c r="I102" s="1649">
        <v>65923</v>
      </c>
      <c r="J102" s="1645">
        <f>SUM(F102:I102)</f>
        <v>65923</v>
      </c>
      <c r="K102" s="1656"/>
      <c r="L102" s="1691">
        <f>SUM(J102:K102)</f>
        <v>65923</v>
      </c>
      <c r="M102" s="2357">
        <v>138</v>
      </c>
      <c r="N102" s="2967"/>
    </row>
    <row r="103" spans="1:14" ht="12.95" customHeight="1">
      <c r="A103" s="2420"/>
      <c r="B103" s="1671">
        <v>139</v>
      </c>
      <c r="C103" s="1648"/>
      <c r="D103" s="2089"/>
      <c r="E103" s="1643" t="s">
        <v>2446</v>
      </c>
      <c r="F103" s="1737" t="s">
        <v>717</v>
      </c>
      <c r="G103" s="1654" t="s">
        <v>717</v>
      </c>
      <c r="H103" s="1649"/>
      <c r="I103" s="1654" t="s">
        <v>717</v>
      </c>
      <c r="J103" s="2645"/>
      <c r="K103" s="1645"/>
      <c r="L103" s="1691"/>
      <c r="M103" s="2357">
        <v>139</v>
      </c>
      <c r="N103" s="2967"/>
    </row>
    <row r="104" spans="1:14" ht="12.95" customHeight="1">
      <c r="A104" s="2420"/>
      <c r="B104" s="1671">
        <v>140</v>
      </c>
      <c r="C104" s="1648"/>
      <c r="D104" s="2089"/>
      <c r="E104" s="1643" t="s">
        <v>2447</v>
      </c>
      <c r="F104" s="1737" t="s">
        <v>717</v>
      </c>
      <c r="G104" s="1654" t="s">
        <v>717</v>
      </c>
      <c r="H104" s="1649"/>
      <c r="I104" s="1654" t="s">
        <v>717</v>
      </c>
      <c r="J104" s="1645"/>
      <c r="K104" s="1645"/>
      <c r="L104" s="1691"/>
      <c r="M104" s="2357">
        <v>140</v>
      </c>
      <c r="N104" s="2416"/>
    </row>
    <row r="105" spans="1:14" ht="12.95" customHeight="1">
      <c r="A105" s="2420"/>
      <c r="B105" s="1671">
        <v>141</v>
      </c>
      <c r="C105" s="1648"/>
      <c r="D105" s="2089"/>
      <c r="E105" s="1643" t="s">
        <v>2448</v>
      </c>
      <c r="F105" s="1737" t="s">
        <v>717</v>
      </c>
      <c r="G105" s="1654" t="s">
        <v>717</v>
      </c>
      <c r="H105" s="1649"/>
      <c r="I105" s="1654" t="s">
        <v>717</v>
      </c>
      <c r="J105" s="1645"/>
      <c r="K105" s="1645"/>
      <c r="L105" s="1691"/>
      <c r="M105" s="2357">
        <v>141</v>
      </c>
      <c r="N105" s="2416"/>
    </row>
    <row r="106" spans="1:14" ht="12.95" customHeight="1">
      <c r="A106" s="2420"/>
      <c r="B106" s="1671">
        <v>142</v>
      </c>
      <c r="C106" s="1648"/>
      <c r="D106" s="2089"/>
      <c r="E106" s="1643" t="s">
        <v>2449</v>
      </c>
      <c r="F106" s="1737" t="s">
        <v>717</v>
      </c>
      <c r="G106" s="1654" t="s">
        <v>717</v>
      </c>
      <c r="H106" s="1649" t="s">
        <v>3221</v>
      </c>
      <c r="I106" s="1654" t="s">
        <v>717</v>
      </c>
      <c r="J106" s="1645"/>
      <c r="K106" s="1645" t="s">
        <v>3221</v>
      </c>
      <c r="L106" s="1691"/>
      <c r="M106" s="2357">
        <v>142</v>
      </c>
      <c r="N106" s="2416"/>
    </row>
    <row r="107" spans="1:14" ht="12.95" customHeight="1">
      <c r="A107" s="2420"/>
      <c r="B107" s="1671">
        <v>143</v>
      </c>
      <c r="C107" s="1648"/>
      <c r="D107" s="2089"/>
      <c r="E107" s="1643" t="s">
        <v>2450</v>
      </c>
      <c r="F107" s="1737" t="s">
        <v>717</v>
      </c>
      <c r="G107" s="1654" t="s">
        <v>717</v>
      </c>
      <c r="H107" s="1649" t="s">
        <v>3221</v>
      </c>
      <c r="I107" s="1654" t="s">
        <v>717</v>
      </c>
      <c r="J107" s="1645"/>
      <c r="K107" s="1645" t="s">
        <v>3221</v>
      </c>
      <c r="L107" s="1691"/>
      <c r="M107" s="2357">
        <v>143</v>
      </c>
      <c r="N107" s="2416"/>
    </row>
    <row r="108" spans="1:14" ht="12.95" customHeight="1">
      <c r="A108" s="2420"/>
      <c r="B108" s="1671">
        <v>144</v>
      </c>
      <c r="C108" s="1648"/>
      <c r="D108" s="2089"/>
      <c r="E108" s="1643" t="s">
        <v>2451</v>
      </c>
      <c r="F108" s="1741" t="s">
        <v>717</v>
      </c>
      <c r="G108" s="1740" t="s">
        <v>717</v>
      </c>
      <c r="H108" s="1649" t="s">
        <v>3221</v>
      </c>
      <c r="I108" s="1654" t="s">
        <v>717</v>
      </c>
      <c r="J108" s="1645"/>
      <c r="K108" s="1645" t="s">
        <v>3221</v>
      </c>
      <c r="L108" s="1691"/>
      <c r="M108" s="2357">
        <v>144</v>
      </c>
      <c r="N108" s="2416"/>
    </row>
    <row r="109" spans="1:14" ht="12.95" customHeight="1">
      <c r="A109" s="2420"/>
      <c r="B109" s="1671">
        <v>145</v>
      </c>
      <c r="C109" s="1648"/>
      <c r="D109" s="2089"/>
      <c r="E109" s="1643" t="s">
        <v>2452</v>
      </c>
      <c r="F109" s="1651"/>
      <c r="G109" s="1649"/>
      <c r="H109" s="1649"/>
      <c r="I109" s="1649"/>
      <c r="J109" s="1645"/>
      <c r="K109" s="1645"/>
      <c r="L109" s="1691"/>
      <c r="M109" s="2357">
        <v>145</v>
      </c>
      <c r="N109" s="2416"/>
    </row>
    <row r="110" spans="1:14" ht="12.95" customHeight="1">
      <c r="A110" s="2420"/>
      <c r="B110" s="1671">
        <v>146</v>
      </c>
      <c r="C110" s="1648"/>
      <c r="D110" s="2089"/>
      <c r="E110" s="1643" t="s">
        <v>2453</v>
      </c>
      <c r="F110" s="1651"/>
      <c r="G110" s="1649"/>
      <c r="H110" s="1649"/>
      <c r="I110" s="1649"/>
      <c r="J110" s="1645"/>
      <c r="K110" s="1645"/>
      <c r="L110" s="1691"/>
      <c r="M110" s="2357">
        <v>146</v>
      </c>
      <c r="N110" s="2416"/>
    </row>
    <row r="111" spans="1:14" ht="12.95" customHeight="1">
      <c r="A111" s="2420"/>
      <c r="B111" s="1671">
        <v>147</v>
      </c>
      <c r="C111" s="1648"/>
      <c r="D111" s="2089"/>
      <c r="E111" s="1643" t="s">
        <v>2454</v>
      </c>
      <c r="F111" s="1651"/>
      <c r="G111" s="1649"/>
      <c r="H111" s="1649"/>
      <c r="I111" s="1649"/>
      <c r="J111" s="1645"/>
      <c r="K111" s="1645"/>
      <c r="L111" s="1691"/>
      <c r="M111" s="2357">
        <v>147</v>
      </c>
      <c r="N111" s="2416"/>
    </row>
    <row r="112" spans="1:14" ht="12.95" customHeight="1">
      <c r="A112" s="2420"/>
      <c r="B112" s="1671">
        <v>148</v>
      </c>
      <c r="C112" s="1648"/>
      <c r="D112" s="2089"/>
      <c r="E112" s="1643" t="s">
        <v>2455</v>
      </c>
      <c r="F112" s="1651">
        <v>15</v>
      </c>
      <c r="G112" s="1649"/>
      <c r="H112" s="1649">
        <v>141</v>
      </c>
      <c r="I112" s="1649"/>
      <c r="J112" s="1645">
        <f>SUM(F112:I112)</f>
        <v>156</v>
      </c>
      <c r="K112" s="1645"/>
      <c r="L112" s="1691">
        <f>SUM(J112:K112)</f>
        <v>156</v>
      </c>
      <c r="M112" s="2357">
        <v>148</v>
      </c>
      <c r="N112" s="2416"/>
    </row>
    <row r="113" spans="1:14" ht="12.95" customHeight="1">
      <c r="A113" s="2420"/>
      <c r="B113" s="1671">
        <v>149</v>
      </c>
      <c r="C113" s="1648"/>
      <c r="D113" s="2089"/>
      <c r="E113" s="1643" t="s">
        <v>2456</v>
      </c>
      <c r="F113" s="1651"/>
      <c r="G113" s="1649"/>
      <c r="H113" s="1649"/>
      <c r="I113" s="1649"/>
      <c r="J113" s="1645"/>
      <c r="K113" s="1645"/>
      <c r="L113" s="1691"/>
      <c r="M113" s="2357">
        <v>149</v>
      </c>
      <c r="N113" s="2416"/>
    </row>
    <row r="114" spans="1:14" ht="12.95" customHeight="1">
      <c r="A114" s="2420"/>
      <c r="B114" s="975">
        <v>150</v>
      </c>
      <c r="C114" s="969"/>
      <c r="D114" s="961"/>
      <c r="E114" s="967" t="s">
        <v>2457</v>
      </c>
      <c r="F114" s="1651"/>
      <c r="G114" s="1649"/>
      <c r="H114" s="1649"/>
      <c r="I114" s="1649"/>
      <c r="J114" s="1646"/>
      <c r="K114" s="1646"/>
      <c r="L114" s="1739"/>
      <c r="M114" s="2358">
        <v>150</v>
      </c>
      <c r="N114" s="2416"/>
    </row>
    <row r="115" spans="1:14" ht="12.95" customHeight="1">
      <c r="A115" s="2420"/>
      <c r="B115" s="1671">
        <v>151</v>
      </c>
      <c r="C115" s="1648"/>
      <c r="D115" s="1643" t="s">
        <v>2458</v>
      </c>
      <c r="E115" s="2089"/>
      <c r="F115" s="1738">
        <f>SUM(F12:F44,F54:F87,F97:F114)</f>
        <v>5329</v>
      </c>
      <c r="G115" s="1646">
        <f t="shared" ref="G115:I115" si="3">SUM(G12:G44,G54:G87,G97:G114)</f>
        <v>717</v>
      </c>
      <c r="H115" s="1646">
        <f t="shared" si="3"/>
        <v>572</v>
      </c>
      <c r="I115" s="1646">
        <f t="shared" si="3"/>
        <v>68658</v>
      </c>
      <c r="J115" s="1645">
        <f>SUM(F115:I115)</f>
        <v>75276</v>
      </c>
      <c r="K115" s="1645"/>
      <c r="L115" s="1691">
        <f>SUM(L12:L44,L54:L87,L97:L114)</f>
        <v>75276</v>
      </c>
      <c r="M115" s="2357">
        <v>151</v>
      </c>
      <c r="N115" s="2417"/>
    </row>
    <row r="116" spans="1:14" ht="11.1" customHeight="1">
      <c r="A116" s="2420"/>
      <c r="B116" s="1673"/>
      <c r="C116" s="2091"/>
      <c r="D116" s="1684" t="s">
        <v>126</v>
      </c>
      <c r="F116" s="1731"/>
      <c r="G116" s="1662"/>
      <c r="H116" s="1662"/>
      <c r="I116" s="1662"/>
      <c r="J116" s="1659"/>
      <c r="K116" s="1659"/>
      <c r="L116" s="1694"/>
      <c r="M116" s="1680"/>
      <c r="N116" s="2417"/>
    </row>
    <row r="117" spans="1:14" ht="11.1" customHeight="1">
      <c r="A117" s="2420"/>
      <c r="B117" s="1673"/>
      <c r="C117" s="2091"/>
      <c r="D117" s="1684" t="s">
        <v>2459</v>
      </c>
      <c r="F117" s="1731"/>
      <c r="G117" s="1662"/>
      <c r="H117" s="1662"/>
      <c r="I117" s="1662"/>
      <c r="J117" s="1659"/>
      <c r="K117" s="1659"/>
      <c r="L117" s="1694"/>
      <c r="M117" s="1680"/>
      <c r="N117" s="2417"/>
    </row>
    <row r="118" spans="1:14">
      <c r="A118" s="2958"/>
      <c r="B118" s="1671">
        <v>201</v>
      </c>
      <c r="C118" s="1648"/>
      <c r="D118" s="2089"/>
      <c r="E118" s="1643" t="s">
        <v>2460</v>
      </c>
      <c r="F118" s="1651"/>
      <c r="G118" s="1649">
        <v>103</v>
      </c>
      <c r="H118" s="1649">
        <v>140</v>
      </c>
      <c r="I118" s="1649"/>
      <c r="J118" s="1645">
        <f>SUM(F118:I118)</f>
        <v>243</v>
      </c>
      <c r="K118" s="1645"/>
      <c r="L118" s="1691">
        <f t="shared" ref="L118:L119" si="4">SUM(J118:K118)</f>
        <v>243</v>
      </c>
      <c r="M118" s="2357">
        <v>201</v>
      </c>
      <c r="N118" s="2417"/>
    </row>
    <row r="119" spans="1:14" ht="12.95" customHeight="1">
      <c r="A119" s="2958"/>
      <c r="B119" s="1671">
        <v>202</v>
      </c>
      <c r="C119" s="1638" t="s">
        <v>563</v>
      </c>
      <c r="D119" s="2089"/>
      <c r="E119" s="1643" t="s">
        <v>2461</v>
      </c>
      <c r="F119" s="1651">
        <v>2962</v>
      </c>
      <c r="G119" s="1649"/>
      <c r="H119" s="1649"/>
      <c r="I119" s="1649"/>
      <c r="J119" s="1645">
        <f>SUM(F119:I119)</f>
        <v>2962</v>
      </c>
      <c r="K119" s="1645"/>
      <c r="L119" s="1691">
        <f t="shared" si="4"/>
        <v>2962</v>
      </c>
      <c r="M119" s="2357">
        <v>202</v>
      </c>
      <c r="N119" s="2417"/>
    </row>
    <row r="120" spans="1:14" ht="12.95" customHeight="1">
      <c r="A120" s="2958"/>
      <c r="B120" s="1671">
        <v>203</v>
      </c>
      <c r="C120" s="1638" t="s">
        <v>563</v>
      </c>
      <c r="D120" s="2089"/>
      <c r="E120" s="1643" t="s">
        <v>2462</v>
      </c>
      <c r="F120" s="1651"/>
      <c r="G120" s="1649"/>
      <c r="H120" s="1649"/>
      <c r="I120" s="1649"/>
      <c r="J120" s="1645"/>
      <c r="K120" s="1645"/>
      <c r="L120" s="1691"/>
      <c r="M120" s="2357">
        <v>203</v>
      </c>
      <c r="N120" s="2417"/>
    </row>
    <row r="121" spans="1:14" ht="12.95" customHeight="1">
      <c r="A121" s="2958"/>
      <c r="B121" s="1671">
        <v>204</v>
      </c>
      <c r="C121" s="1648"/>
      <c r="D121" s="2089"/>
      <c r="E121" s="1643" t="s">
        <v>2463</v>
      </c>
      <c r="F121" s="1651"/>
      <c r="G121" s="1649"/>
      <c r="H121" s="1649"/>
      <c r="I121" s="1649"/>
      <c r="J121" s="1645"/>
      <c r="K121" s="1645"/>
      <c r="L121" s="1691"/>
      <c r="M121" s="2357">
        <v>204</v>
      </c>
      <c r="N121" s="2417"/>
    </row>
    <row r="122" spans="1:14" ht="12.95" customHeight="1">
      <c r="A122" s="2958"/>
      <c r="B122" s="1671">
        <v>205</v>
      </c>
      <c r="C122" s="1648"/>
      <c r="D122" s="2089"/>
      <c r="E122" s="1643" t="s">
        <v>2464</v>
      </c>
      <c r="F122" s="1737" t="s">
        <v>717</v>
      </c>
      <c r="G122" s="1654" t="s">
        <v>717</v>
      </c>
      <c r="H122" s="1654" t="s">
        <v>717</v>
      </c>
      <c r="I122" s="1649">
        <v>810</v>
      </c>
      <c r="J122" s="1645">
        <f>SUM(F122:I122)</f>
        <v>810</v>
      </c>
      <c r="K122" s="1645"/>
      <c r="L122" s="1691">
        <f>SUM(J122:K122)</f>
        <v>810</v>
      </c>
      <c r="M122" s="2357">
        <v>205</v>
      </c>
      <c r="N122" s="2417"/>
    </row>
    <row r="123" spans="1:14" ht="12.95" customHeight="1">
      <c r="A123" s="2958"/>
      <c r="B123" s="1671">
        <v>206</v>
      </c>
      <c r="C123" s="1648"/>
      <c r="D123" s="2089"/>
      <c r="E123" s="1643" t="s">
        <v>2465</v>
      </c>
      <c r="F123" s="1737" t="s">
        <v>717</v>
      </c>
      <c r="G123" s="1654" t="s">
        <v>717</v>
      </c>
      <c r="H123" s="1654" t="s">
        <v>717</v>
      </c>
      <c r="I123" s="1649"/>
      <c r="J123" s="1645"/>
      <c r="K123" s="1645"/>
      <c r="L123" s="1691"/>
      <c r="M123" s="2357">
        <v>206</v>
      </c>
      <c r="N123" s="2417"/>
    </row>
    <row r="124" spans="1:14" ht="12.95" customHeight="1">
      <c r="A124" s="2958"/>
      <c r="B124" s="1671">
        <v>207</v>
      </c>
      <c r="C124" s="1638" t="s">
        <v>563</v>
      </c>
      <c r="D124" s="2089"/>
      <c r="E124" s="1643" t="s">
        <v>2466</v>
      </c>
      <c r="F124" s="1737" t="s">
        <v>717</v>
      </c>
      <c r="G124" s="1654" t="s">
        <v>717</v>
      </c>
      <c r="H124" s="1649"/>
      <c r="I124" s="1654" t="s">
        <v>717</v>
      </c>
      <c r="J124" s="1645"/>
      <c r="K124" s="1645"/>
      <c r="L124" s="1691"/>
      <c r="M124" s="2357">
        <v>207</v>
      </c>
      <c r="N124" s="2417"/>
    </row>
    <row r="125" spans="1:14" ht="12.95" customHeight="1">
      <c r="A125" s="2958"/>
      <c r="B125" s="1671">
        <v>208</v>
      </c>
      <c r="C125" s="1638" t="s">
        <v>563</v>
      </c>
      <c r="D125" s="2089"/>
      <c r="E125" s="1643" t="s">
        <v>2467</v>
      </c>
      <c r="F125" s="1737" t="s">
        <v>717</v>
      </c>
      <c r="G125" s="1654" t="s">
        <v>717</v>
      </c>
      <c r="H125" s="1649" t="s">
        <v>3221</v>
      </c>
      <c r="I125" s="1654" t="s">
        <v>717</v>
      </c>
      <c r="J125" s="1645"/>
      <c r="K125" s="1645" t="s">
        <v>3221</v>
      </c>
      <c r="L125" s="1691"/>
      <c r="M125" s="2357">
        <v>208</v>
      </c>
      <c r="N125" s="2417"/>
    </row>
    <row r="126" spans="1:14" ht="12.95" customHeight="1">
      <c r="A126" s="2958"/>
      <c r="B126" s="1671">
        <v>209</v>
      </c>
      <c r="C126" s="1648"/>
      <c r="D126" s="2089"/>
      <c r="E126" s="1643" t="s">
        <v>2468</v>
      </c>
      <c r="F126" s="1737" t="s">
        <v>717</v>
      </c>
      <c r="G126" s="1654" t="s">
        <v>717</v>
      </c>
      <c r="H126" s="1649"/>
      <c r="I126" s="1654" t="s">
        <v>717</v>
      </c>
      <c r="J126" s="1645"/>
      <c r="K126" s="1645"/>
      <c r="L126" s="1691"/>
      <c r="M126" s="2357">
        <v>209</v>
      </c>
      <c r="N126" s="2417"/>
    </row>
    <row r="127" spans="1:14" ht="12.95" customHeight="1">
      <c r="A127" s="2958"/>
      <c r="B127" s="1671">
        <v>210</v>
      </c>
      <c r="C127" s="1648"/>
      <c r="D127" s="2089"/>
      <c r="E127" s="1643" t="s">
        <v>2469</v>
      </c>
      <c r="F127" s="1737" t="s">
        <v>717</v>
      </c>
      <c r="G127" s="1654" t="s">
        <v>717</v>
      </c>
      <c r="H127" s="1649" t="s">
        <v>3221</v>
      </c>
      <c r="I127" s="1654" t="s">
        <v>717</v>
      </c>
      <c r="J127" s="1645"/>
      <c r="K127" s="1645" t="s">
        <v>3221</v>
      </c>
      <c r="L127" s="1691"/>
      <c r="M127" s="2357">
        <v>210</v>
      </c>
      <c r="N127" s="2417"/>
    </row>
    <row r="128" spans="1:14" ht="12.95" customHeight="1">
      <c r="A128" s="2958"/>
      <c r="B128" s="1671">
        <v>211</v>
      </c>
      <c r="C128" s="1638" t="s">
        <v>563</v>
      </c>
      <c r="D128" s="2089"/>
      <c r="E128" s="1643" t="s">
        <v>2470</v>
      </c>
      <c r="F128" s="1737" t="s">
        <v>717</v>
      </c>
      <c r="G128" s="1654" t="s">
        <v>717</v>
      </c>
      <c r="H128" s="1649"/>
      <c r="I128" s="1654" t="s">
        <v>717</v>
      </c>
      <c r="J128" s="1645"/>
      <c r="K128" s="1645"/>
      <c r="L128" s="1691"/>
      <c r="M128" s="2357">
        <v>211</v>
      </c>
      <c r="N128" s="2417"/>
    </row>
    <row r="129" spans="1:14" ht="12.95" customHeight="1">
      <c r="A129" s="2958"/>
      <c r="B129" s="1671">
        <v>212</v>
      </c>
      <c r="C129" s="1638" t="s">
        <v>563</v>
      </c>
      <c r="D129" s="2089"/>
      <c r="E129" s="1643" t="s">
        <v>2471</v>
      </c>
      <c r="F129" s="1737" t="s">
        <v>717</v>
      </c>
      <c r="G129" s="1654" t="s">
        <v>717</v>
      </c>
      <c r="H129" s="1649" t="s">
        <v>3221</v>
      </c>
      <c r="I129" s="1654" t="s">
        <v>717</v>
      </c>
      <c r="J129" s="1645"/>
      <c r="K129" s="1645" t="s">
        <v>3221</v>
      </c>
      <c r="L129" s="1691"/>
      <c r="M129" s="2357">
        <v>212</v>
      </c>
      <c r="N129" s="2417"/>
    </row>
    <row r="130" spans="1:14" ht="12.95" customHeight="1">
      <c r="A130" s="2958"/>
      <c r="B130" s="1671">
        <v>213</v>
      </c>
      <c r="C130" s="1638" t="s">
        <v>563</v>
      </c>
      <c r="D130" s="2089"/>
      <c r="E130" s="1643" t="s">
        <v>1986</v>
      </c>
      <c r="F130" s="1737" t="s">
        <v>717</v>
      </c>
      <c r="G130" s="1654" t="s">
        <v>717</v>
      </c>
      <c r="H130" s="1652" t="s">
        <v>717</v>
      </c>
      <c r="I130" s="1649">
        <v>33812</v>
      </c>
      <c r="J130" s="1645">
        <f>SUM(F130:I130)</f>
        <v>33812</v>
      </c>
      <c r="K130" s="1645"/>
      <c r="L130" s="1691">
        <f>SUM(J130:K130)</f>
        <v>33812</v>
      </c>
      <c r="M130" s="2357">
        <v>213</v>
      </c>
      <c r="N130" s="2417"/>
    </row>
    <row r="131" spans="1:14" ht="12.95" customHeight="1">
      <c r="A131" s="2958"/>
      <c r="B131" s="1671">
        <v>214</v>
      </c>
      <c r="C131" s="1648"/>
      <c r="D131" s="2089"/>
      <c r="E131" s="1643" t="s">
        <v>2472</v>
      </c>
      <c r="F131" s="1737" t="s">
        <v>717</v>
      </c>
      <c r="G131" s="1654" t="s">
        <v>717</v>
      </c>
      <c r="H131" s="1649"/>
      <c r="I131" s="1654" t="s">
        <v>717</v>
      </c>
      <c r="J131" s="1645"/>
      <c r="K131" s="1645"/>
      <c r="L131" s="1691"/>
      <c r="M131" s="2357">
        <v>214</v>
      </c>
      <c r="N131" s="2417"/>
    </row>
    <row r="132" spans="1:14" ht="12.95" customHeight="1">
      <c r="A132" s="2958"/>
      <c r="B132" s="1671">
        <v>215</v>
      </c>
      <c r="C132" s="1648"/>
      <c r="D132" s="2089"/>
      <c r="E132" s="1643" t="s">
        <v>2473</v>
      </c>
      <c r="F132" s="1737" t="s">
        <v>717</v>
      </c>
      <c r="G132" s="1654" t="s">
        <v>717</v>
      </c>
      <c r="H132" s="1649" t="s">
        <v>3221</v>
      </c>
      <c r="I132" s="1654" t="s">
        <v>717</v>
      </c>
      <c r="J132" s="1645"/>
      <c r="K132" s="1645" t="s">
        <v>3221</v>
      </c>
      <c r="L132" s="1691"/>
      <c r="M132" s="2357">
        <v>215</v>
      </c>
      <c r="N132" s="2962">
        <v>89</v>
      </c>
    </row>
    <row r="133" spans="1:14" ht="12.95" customHeight="1" thickBot="1">
      <c r="A133" s="2959"/>
      <c r="B133" s="1742">
        <v>216</v>
      </c>
      <c r="C133" s="2392" t="s">
        <v>563</v>
      </c>
      <c r="D133" s="2090"/>
      <c r="E133" s="1675" t="s">
        <v>2474</v>
      </c>
      <c r="F133" s="2401" t="s">
        <v>717</v>
      </c>
      <c r="G133" s="2482" t="s">
        <v>717</v>
      </c>
      <c r="H133" s="2395" t="s">
        <v>3221</v>
      </c>
      <c r="I133" s="2402" t="s">
        <v>717</v>
      </c>
      <c r="J133" s="2396"/>
      <c r="K133" s="2397" t="s">
        <v>3221</v>
      </c>
      <c r="L133" s="2398"/>
      <c r="M133" s="2362">
        <v>216</v>
      </c>
      <c r="N133" s="2963"/>
    </row>
    <row r="134" spans="1:14" ht="4.5" hidden="1" customHeight="1">
      <c r="A134" s="2420"/>
      <c r="B134" s="1680"/>
      <c r="C134" s="1680"/>
      <c r="E134" s="1684"/>
      <c r="F134" s="1727"/>
      <c r="G134" s="1727"/>
      <c r="H134" s="1683"/>
      <c r="I134" s="1727"/>
      <c r="J134" s="1681"/>
      <c r="K134" s="1682"/>
      <c r="L134" s="1718"/>
      <c r="M134" s="1680"/>
      <c r="N134" s="2416"/>
    </row>
    <row r="135" spans="1:14" ht="14.25">
      <c r="A135" s="2960"/>
      <c r="B135" s="2359" t="s">
        <v>2603</v>
      </c>
      <c r="C135" s="2083"/>
      <c r="D135" s="2083"/>
      <c r="E135" s="2083"/>
      <c r="F135" s="1679"/>
      <c r="G135" s="1679"/>
      <c r="H135" s="1679"/>
      <c r="I135" s="1679"/>
      <c r="J135" s="1678"/>
      <c r="K135" s="1678"/>
      <c r="L135" s="1678"/>
      <c r="M135" s="2083"/>
      <c r="N135" s="2656">
        <v>90</v>
      </c>
    </row>
    <row r="136" spans="1:14">
      <c r="A136" s="2961"/>
      <c r="B136" s="2086" t="s">
        <v>351</v>
      </c>
      <c r="C136" s="2086"/>
      <c r="D136" s="2086"/>
      <c r="E136" s="2086"/>
      <c r="F136" s="982"/>
      <c r="G136" s="982"/>
      <c r="H136" s="982"/>
      <c r="I136" s="982"/>
      <c r="J136" s="1677"/>
      <c r="K136" s="1677"/>
      <c r="L136" s="1677"/>
      <c r="M136" s="2086"/>
      <c r="N136" s="2415"/>
    </row>
    <row r="137" spans="1:14" ht="9.9499999999999993" customHeight="1">
      <c r="A137" s="2961"/>
      <c r="B137" s="1675"/>
      <c r="C137" s="1675"/>
      <c r="D137" s="1675"/>
      <c r="E137" s="1675"/>
      <c r="F137" s="1676"/>
      <c r="G137" s="1676"/>
      <c r="H137" s="1676"/>
      <c r="I137" s="1676"/>
      <c r="J137" s="1675"/>
      <c r="K137" s="1675"/>
      <c r="L137" s="1675"/>
      <c r="M137" s="1675"/>
      <c r="N137" s="2415"/>
    </row>
    <row r="138" spans="1:14" ht="9.9499999999999993" customHeight="1">
      <c r="A138" s="2961"/>
      <c r="B138" s="1673"/>
      <c r="C138" s="1657"/>
      <c r="D138" s="1674"/>
      <c r="E138" s="1673"/>
      <c r="F138" s="937"/>
      <c r="G138" s="937"/>
      <c r="H138" s="937"/>
      <c r="I138" s="937"/>
      <c r="J138" s="1657"/>
      <c r="K138" s="1657"/>
      <c r="L138" s="1657"/>
      <c r="M138" s="1674"/>
      <c r="N138" s="2415"/>
    </row>
    <row r="139" spans="1:14" ht="9.9499999999999993" customHeight="1">
      <c r="A139" s="2961"/>
      <c r="B139" s="1673"/>
      <c r="C139" s="1657"/>
      <c r="D139" s="1674"/>
      <c r="E139" s="1673"/>
      <c r="F139" s="937"/>
      <c r="G139" s="937" t="s">
        <v>1380</v>
      </c>
      <c r="H139" s="937"/>
      <c r="I139" s="937"/>
      <c r="J139" s="1657" t="s">
        <v>1381</v>
      </c>
      <c r="K139" s="1657"/>
      <c r="L139" s="1657"/>
      <c r="M139" s="1674"/>
      <c r="N139" s="2415"/>
    </row>
    <row r="140" spans="1:14" ht="9.9499999999999993" customHeight="1">
      <c r="A140" s="2961"/>
      <c r="B140" s="1673" t="s">
        <v>328</v>
      </c>
      <c r="C140" s="1657" t="s">
        <v>352</v>
      </c>
      <c r="D140" s="1674"/>
      <c r="E140" s="1673" t="s">
        <v>1382</v>
      </c>
      <c r="F140" s="937" t="s">
        <v>1383</v>
      </c>
      <c r="G140" s="937" t="s">
        <v>1384</v>
      </c>
      <c r="H140" s="937" t="s">
        <v>1385</v>
      </c>
      <c r="I140" s="937" t="s">
        <v>1386</v>
      </c>
      <c r="J140" s="1657" t="s">
        <v>1387</v>
      </c>
      <c r="K140" s="1657" t="s">
        <v>1388</v>
      </c>
      <c r="L140" s="1657" t="s">
        <v>1381</v>
      </c>
      <c r="M140" s="1674" t="s">
        <v>328</v>
      </c>
      <c r="N140" s="2415"/>
    </row>
    <row r="141" spans="1:14" ht="9.9499999999999993" customHeight="1">
      <c r="A141" s="2961"/>
      <c r="B141" s="1673" t="s">
        <v>333</v>
      </c>
      <c r="C141" s="1657" t="s">
        <v>355</v>
      </c>
      <c r="D141" s="1674"/>
      <c r="E141" s="1673"/>
      <c r="F141" s="937" t="s">
        <v>1389</v>
      </c>
      <c r="G141" s="937" t="s">
        <v>1390</v>
      </c>
      <c r="H141" s="937" t="s">
        <v>1391</v>
      </c>
      <c r="I141" s="937"/>
      <c r="J141" s="1657" t="s">
        <v>1392</v>
      </c>
      <c r="K141" s="1657"/>
      <c r="L141" s="1657"/>
      <c r="M141" s="1674" t="s">
        <v>333</v>
      </c>
      <c r="N141" s="2415"/>
    </row>
    <row r="142" spans="1:14" ht="9.9499999999999993" customHeight="1" thickBot="1">
      <c r="A142" s="2961"/>
      <c r="B142" s="1726"/>
      <c r="C142" s="1648"/>
      <c r="D142" s="1672"/>
      <c r="E142" s="1671" t="s">
        <v>338</v>
      </c>
      <c r="F142" s="937" t="s">
        <v>339</v>
      </c>
      <c r="G142" s="937" t="s">
        <v>340</v>
      </c>
      <c r="H142" s="937" t="s">
        <v>341</v>
      </c>
      <c r="I142" s="937" t="s">
        <v>342</v>
      </c>
      <c r="J142" s="1657" t="s">
        <v>343</v>
      </c>
      <c r="K142" s="1657" t="s">
        <v>201</v>
      </c>
      <c r="L142" s="1657" t="s">
        <v>202</v>
      </c>
      <c r="M142" s="1672"/>
      <c r="N142" s="2415"/>
    </row>
    <row r="143" spans="1:14" ht="9.9499999999999993" customHeight="1">
      <c r="A143" s="2961"/>
      <c r="B143" s="1709"/>
      <c r="C143" s="1717"/>
      <c r="D143" s="1716" t="s">
        <v>2475</v>
      </c>
      <c r="E143" s="1684"/>
      <c r="F143" s="1715"/>
      <c r="G143" s="1714"/>
      <c r="H143" s="1713"/>
      <c r="I143" s="1712"/>
      <c r="J143" s="1711"/>
      <c r="K143" s="1711"/>
      <c r="L143" s="1710"/>
      <c r="M143" s="1684"/>
      <c r="N143" s="2415"/>
    </row>
    <row r="144" spans="1:14" ht="9.9499999999999993" customHeight="1">
      <c r="A144" s="2961"/>
      <c r="B144" s="1671">
        <v>217</v>
      </c>
      <c r="C144" s="1648"/>
      <c r="D144" s="1643"/>
      <c r="E144" s="1643" t="s">
        <v>1419</v>
      </c>
      <c r="F144" s="1651"/>
      <c r="G144" s="1649"/>
      <c r="H144" s="1649"/>
      <c r="I144" s="1649"/>
      <c r="J144" s="1645"/>
      <c r="K144" s="1645"/>
      <c r="L144" s="1691"/>
      <c r="M144" s="2357">
        <v>217</v>
      </c>
      <c r="N144" s="2415"/>
    </row>
    <row r="145" spans="1:14" ht="12.95" customHeight="1">
      <c r="A145" s="2961"/>
      <c r="B145" s="1671">
        <v>218</v>
      </c>
      <c r="C145" s="1648"/>
      <c r="D145" s="1643"/>
      <c r="E145" s="1643" t="s">
        <v>536</v>
      </c>
      <c r="F145" s="1651"/>
      <c r="G145" s="1649"/>
      <c r="H145" s="1649"/>
      <c r="I145" s="1649"/>
      <c r="J145" s="1645"/>
      <c r="K145" s="1645"/>
      <c r="L145" s="1691"/>
      <c r="M145" s="2357">
        <v>218</v>
      </c>
      <c r="N145" s="2415"/>
    </row>
    <row r="146" spans="1:14" ht="12.95" customHeight="1">
      <c r="A146" s="2961"/>
      <c r="B146" s="1671">
        <v>219</v>
      </c>
      <c r="C146" s="1648"/>
      <c r="D146" s="1643" t="s">
        <v>1420</v>
      </c>
      <c r="E146" s="2089"/>
      <c r="F146" s="1651">
        <f>SUM(F116:F133,F143:F145)</f>
        <v>2962</v>
      </c>
      <c r="G146" s="1699">
        <f t="shared" ref="G146:I146" si="5">SUM(G116:G133,G143:G145)</f>
        <v>103</v>
      </c>
      <c r="H146" s="1735">
        <f t="shared" si="5"/>
        <v>140</v>
      </c>
      <c r="I146" s="1699">
        <f t="shared" si="5"/>
        <v>34622</v>
      </c>
      <c r="J146" s="1734">
        <f>SUM(J116:J133,J143:J145)</f>
        <v>37827</v>
      </c>
      <c r="K146" s="1734"/>
      <c r="L146" s="1691">
        <f>SUM(J146:K146)</f>
        <v>37827</v>
      </c>
      <c r="M146" s="2357">
        <v>219</v>
      </c>
      <c r="N146" s="2415"/>
    </row>
    <row r="147" spans="1:14" ht="9.9499999999999993" customHeight="1">
      <c r="A147" s="2961"/>
      <c r="B147" s="1673"/>
      <c r="C147" s="1717"/>
      <c r="D147" s="1684" t="s">
        <v>1421</v>
      </c>
      <c r="E147" s="1684"/>
      <c r="F147" s="1731"/>
      <c r="G147" s="1695"/>
      <c r="H147" s="1736"/>
      <c r="I147" s="1695"/>
      <c r="J147" s="1730"/>
      <c r="K147" s="1730"/>
      <c r="L147" s="1729"/>
      <c r="M147" s="1680"/>
      <c r="N147" s="2415"/>
    </row>
    <row r="148" spans="1:14" ht="9.9499999999999993" customHeight="1">
      <c r="A148" s="2420"/>
      <c r="B148" s="1671">
        <v>220</v>
      </c>
      <c r="C148" s="1648"/>
      <c r="D148" s="1643"/>
      <c r="E148" s="1643" t="s">
        <v>2460</v>
      </c>
      <c r="F148" s="1651"/>
      <c r="G148" s="1649"/>
      <c r="H148" s="1649"/>
      <c r="I148" s="1649"/>
      <c r="J148" s="1645"/>
      <c r="K148" s="1656" t="s">
        <v>717</v>
      </c>
      <c r="L148" s="1691"/>
      <c r="M148" s="2357">
        <v>220</v>
      </c>
      <c r="N148" s="2415"/>
    </row>
    <row r="149" spans="1:14" ht="12.95" customHeight="1">
      <c r="A149" s="2420"/>
      <c r="B149" s="1671">
        <v>221</v>
      </c>
      <c r="C149" s="1638" t="s">
        <v>563</v>
      </c>
      <c r="D149" s="1643"/>
      <c r="E149" s="1643" t="s">
        <v>2461</v>
      </c>
      <c r="F149" s="1651"/>
      <c r="G149" s="1649"/>
      <c r="H149" s="1649"/>
      <c r="I149" s="1649"/>
      <c r="J149" s="1645"/>
      <c r="K149" s="1656" t="s">
        <v>717</v>
      </c>
      <c r="L149" s="1691"/>
      <c r="M149" s="2357">
        <v>221</v>
      </c>
      <c r="N149" s="2415"/>
    </row>
    <row r="150" spans="1:14" ht="12.95" customHeight="1">
      <c r="A150" s="2420"/>
      <c r="B150" s="2360">
        <v>222</v>
      </c>
      <c r="C150" s="1638" t="s">
        <v>563</v>
      </c>
      <c r="D150" s="1643"/>
      <c r="E150" s="1643" t="s">
        <v>2462</v>
      </c>
      <c r="F150" s="1651"/>
      <c r="G150" s="1649"/>
      <c r="H150" s="1649"/>
      <c r="I150" s="1649"/>
      <c r="J150" s="1645"/>
      <c r="K150" s="1656" t="s">
        <v>717</v>
      </c>
      <c r="L150" s="1691"/>
      <c r="M150" s="2357">
        <v>222</v>
      </c>
      <c r="N150" s="2415"/>
    </row>
    <row r="151" spans="1:14" ht="12.95" customHeight="1">
      <c r="A151" s="2420"/>
      <c r="B151" s="2360">
        <v>223</v>
      </c>
      <c r="C151" s="1648"/>
      <c r="D151" s="1643"/>
      <c r="E151" s="1643" t="s">
        <v>2463</v>
      </c>
      <c r="F151" s="1651"/>
      <c r="G151" s="1649"/>
      <c r="H151" s="1649"/>
      <c r="I151" s="1649"/>
      <c r="J151" s="1645"/>
      <c r="K151" s="1656" t="s">
        <v>717</v>
      </c>
      <c r="L151" s="1691"/>
      <c r="M151" s="2357">
        <v>223</v>
      </c>
      <c r="N151" s="2415"/>
    </row>
    <row r="152" spans="1:14" ht="12.95" customHeight="1">
      <c r="A152" s="2420"/>
      <c r="B152" s="2360">
        <v>224</v>
      </c>
      <c r="C152" s="1648"/>
      <c r="D152" s="1643"/>
      <c r="E152" s="1643" t="s">
        <v>2464</v>
      </c>
      <c r="F152" s="1693" t="s">
        <v>717</v>
      </c>
      <c r="G152" s="1692" t="s">
        <v>717</v>
      </c>
      <c r="H152" s="1728" t="s">
        <v>717</v>
      </c>
      <c r="I152" s="1649"/>
      <c r="J152" s="1645"/>
      <c r="K152" s="1656" t="s">
        <v>717</v>
      </c>
      <c r="L152" s="1691"/>
      <c r="M152" s="2357">
        <v>224</v>
      </c>
      <c r="N152" s="2415"/>
    </row>
    <row r="153" spans="1:14" ht="12.95" customHeight="1">
      <c r="A153" s="2366"/>
      <c r="B153" s="2360">
        <v>225</v>
      </c>
      <c r="C153" s="1648"/>
      <c r="D153" s="1643"/>
      <c r="E153" s="1643" t="s">
        <v>2465</v>
      </c>
      <c r="F153" s="1693" t="s">
        <v>717</v>
      </c>
      <c r="G153" s="1692" t="s">
        <v>717</v>
      </c>
      <c r="H153" s="1728" t="s">
        <v>717</v>
      </c>
      <c r="I153" s="1649"/>
      <c r="J153" s="1645"/>
      <c r="K153" s="1656" t="s">
        <v>717</v>
      </c>
      <c r="L153" s="1691"/>
      <c r="M153" s="2357">
        <v>225</v>
      </c>
      <c r="N153" s="2416"/>
    </row>
    <row r="154" spans="1:14" ht="12.95" customHeight="1">
      <c r="A154" s="2366"/>
      <c r="B154" s="2360">
        <v>226</v>
      </c>
      <c r="C154" s="1638" t="s">
        <v>563</v>
      </c>
      <c r="D154" s="1643"/>
      <c r="E154" s="1643" t="s">
        <v>2466</v>
      </c>
      <c r="F154" s="1693" t="s">
        <v>717</v>
      </c>
      <c r="G154" s="1692" t="s">
        <v>717</v>
      </c>
      <c r="H154" s="1649"/>
      <c r="I154" s="1652" t="s">
        <v>717</v>
      </c>
      <c r="J154" s="1645"/>
      <c r="K154" s="1656" t="s">
        <v>717</v>
      </c>
      <c r="L154" s="1691"/>
      <c r="M154" s="2357">
        <v>226</v>
      </c>
      <c r="N154" s="2416"/>
    </row>
    <row r="155" spans="1:14" ht="12.95" customHeight="1">
      <c r="A155" s="2420"/>
      <c r="B155" s="2360">
        <v>227</v>
      </c>
      <c r="C155" s="1638" t="s">
        <v>563</v>
      </c>
      <c r="D155" s="1643"/>
      <c r="E155" s="1643" t="s">
        <v>2467</v>
      </c>
      <c r="F155" s="1693" t="s">
        <v>717</v>
      </c>
      <c r="G155" s="1692" t="s">
        <v>717</v>
      </c>
      <c r="H155" s="1649" t="s">
        <v>3221</v>
      </c>
      <c r="I155" s="1692" t="s">
        <v>717</v>
      </c>
      <c r="J155" s="1645"/>
      <c r="K155" s="1656" t="s">
        <v>717</v>
      </c>
      <c r="L155" s="1691"/>
      <c r="M155" s="2357">
        <v>227</v>
      </c>
      <c r="N155" s="2416"/>
    </row>
    <row r="156" spans="1:14" ht="12.95" customHeight="1">
      <c r="A156" s="2420"/>
      <c r="B156" s="2360">
        <v>228</v>
      </c>
      <c r="C156" s="1648"/>
      <c r="D156" s="1643"/>
      <c r="E156" s="1643" t="s">
        <v>2468</v>
      </c>
      <c r="F156" s="1693" t="s">
        <v>717</v>
      </c>
      <c r="G156" s="1692" t="s">
        <v>717</v>
      </c>
      <c r="H156" s="1649"/>
      <c r="I156" s="1692" t="s">
        <v>717</v>
      </c>
      <c r="J156" s="1645"/>
      <c r="K156" s="1656" t="s">
        <v>717</v>
      </c>
      <c r="L156" s="1691"/>
      <c r="M156" s="2357">
        <v>228</v>
      </c>
      <c r="N156" s="2416"/>
    </row>
    <row r="157" spans="1:14" ht="12.95" customHeight="1">
      <c r="A157" s="2420"/>
      <c r="B157" s="2360">
        <v>229</v>
      </c>
      <c r="C157" s="1648"/>
      <c r="D157" s="1643"/>
      <c r="E157" s="1643" t="s">
        <v>2469</v>
      </c>
      <c r="F157" s="1693" t="s">
        <v>717</v>
      </c>
      <c r="G157" s="1692" t="s">
        <v>717</v>
      </c>
      <c r="H157" s="1649" t="s">
        <v>3221</v>
      </c>
      <c r="I157" s="1692" t="s">
        <v>717</v>
      </c>
      <c r="J157" s="1645"/>
      <c r="K157" s="1656" t="s">
        <v>717</v>
      </c>
      <c r="L157" s="1691"/>
      <c r="M157" s="2357">
        <v>229</v>
      </c>
      <c r="N157" s="2416"/>
    </row>
    <row r="158" spans="1:14" ht="12.95" customHeight="1">
      <c r="A158" s="2420"/>
      <c r="B158" s="2360">
        <v>230</v>
      </c>
      <c r="C158" s="1638" t="s">
        <v>563</v>
      </c>
      <c r="D158" s="1643"/>
      <c r="E158" s="1643" t="s">
        <v>2470</v>
      </c>
      <c r="F158" s="1693" t="s">
        <v>717</v>
      </c>
      <c r="G158" s="1692" t="s">
        <v>717</v>
      </c>
      <c r="H158" s="1649"/>
      <c r="I158" s="1692" t="s">
        <v>717</v>
      </c>
      <c r="J158" s="1645"/>
      <c r="K158" s="1656" t="s">
        <v>717</v>
      </c>
      <c r="L158" s="1691"/>
      <c r="M158" s="2357">
        <v>230</v>
      </c>
      <c r="N158" s="2416"/>
    </row>
    <row r="159" spans="1:14" ht="12.95" customHeight="1">
      <c r="A159" s="2420"/>
      <c r="B159" s="2360">
        <v>231</v>
      </c>
      <c r="C159" s="1638" t="s">
        <v>563</v>
      </c>
      <c r="D159" s="1643"/>
      <c r="E159" s="1643" t="s">
        <v>2471</v>
      </c>
      <c r="F159" s="1693" t="s">
        <v>717</v>
      </c>
      <c r="G159" s="1692" t="s">
        <v>717</v>
      </c>
      <c r="H159" s="1649" t="s">
        <v>3221</v>
      </c>
      <c r="I159" s="1692" t="s">
        <v>717</v>
      </c>
      <c r="J159" s="1645"/>
      <c r="K159" s="1656" t="s">
        <v>717</v>
      </c>
      <c r="L159" s="1691"/>
      <c r="M159" s="2357">
        <v>231</v>
      </c>
      <c r="N159" s="2416"/>
    </row>
    <row r="160" spans="1:14" ht="12.95" customHeight="1">
      <c r="A160" s="2420"/>
      <c r="B160" s="2360">
        <v>232</v>
      </c>
      <c r="C160" s="1638" t="s">
        <v>563</v>
      </c>
      <c r="D160" s="1643"/>
      <c r="E160" s="1643" t="s">
        <v>1986</v>
      </c>
      <c r="F160" s="1693" t="s">
        <v>717</v>
      </c>
      <c r="G160" s="1692" t="s">
        <v>717</v>
      </c>
      <c r="H160" s="1728" t="s">
        <v>717</v>
      </c>
      <c r="I160" s="1649"/>
      <c r="J160" s="1645"/>
      <c r="K160" s="1656" t="s">
        <v>717</v>
      </c>
      <c r="L160" s="1691"/>
      <c r="M160" s="2357">
        <v>232</v>
      </c>
      <c r="N160" s="2416"/>
    </row>
    <row r="161" spans="1:14" ht="12.95" customHeight="1">
      <c r="A161" s="2420"/>
      <c r="B161" s="2360">
        <v>233</v>
      </c>
      <c r="C161" s="1648"/>
      <c r="D161" s="1643"/>
      <c r="E161" s="1643" t="s">
        <v>2472</v>
      </c>
      <c r="F161" s="1693" t="s">
        <v>717</v>
      </c>
      <c r="G161" s="1692" t="s">
        <v>717</v>
      </c>
      <c r="H161" s="1649"/>
      <c r="I161" s="1692" t="s">
        <v>717</v>
      </c>
      <c r="J161" s="1645"/>
      <c r="K161" s="1656" t="s">
        <v>717</v>
      </c>
      <c r="L161" s="1691"/>
      <c r="M161" s="2357">
        <v>233</v>
      </c>
      <c r="N161" s="2416"/>
    </row>
    <row r="162" spans="1:14" ht="12.95" customHeight="1">
      <c r="A162" s="2420"/>
      <c r="B162" s="2360">
        <v>234</v>
      </c>
      <c r="C162" s="1648"/>
      <c r="D162" s="1643"/>
      <c r="E162" s="1643" t="s">
        <v>2473</v>
      </c>
      <c r="F162" s="1693" t="s">
        <v>717</v>
      </c>
      <c r="G162" s="1692" t="s">
        <v>717</v>
      </c>
      <c r="H162" s="1649" t="s">
        <v>3221</v>
      </c>
      <c r="I162" s="1692" t="s">
        <v>717</v>
      </c>
      <c r="J162" s="1645"/>
      <c r="K162" s="1656" t="s">
        <v>717</v>
      </c>
      <c r="L162" s="1691"/>
      <c r="M162" s="2357">
        <v>234</v>
      </c>
      <c r="N162" s="2416"/>
    </row>
    <row r="163" spans="1:14" ht="12.95" customHeight="1">
      <c r="A163" s="2420"/>
      <c r="B163" s="2360">
        <v>235</v>
      </c>
      <c r="C163" s="1638" t="s">
        <v>563</v>
      </c>
      <c r="D163" s="1643"/>
      <c r="E163" s="1643" t="s">
        <v>2474</v>
      </c>
      <c r="F163" s="1693" t="s">
        <v>717</v>
      </c>
      <c r="G163" s="1692" t="s">
        <v>717</v>
      </c>
      <c r="H163" s="1649" t="s">
        <v>3221</v>
      </c>
      <c r="I163" s="1692" t="s">
        <v>717</v>
      </c>
      <c r="J163" s="1645"/>
      <c r="K163" s="1656" t="s">
        <v>717</v>
      </c>
      <c r="L163" s="1691"/>
      <c r="M163" s="2357">
        <v>235</v>
      </c>
      <c r="N163" s="2416"/>
    </row>
    <row r="164" spans="1:14" ht="12.95" customHeight="1">
      <c r="A164" s="2420"/>
      <c r="B164" s="2360">
        <v>236</v>
      </c>
      <c r="C164" s="1648"/>
      <c r="D164" s="1643"/>
      <c r="E164" s="1643" t="s">
        <v>1419</v>
      </c>
      <c r="F164" s="1651"/>
      <c r="G164" s="1649"/>
      <c r="H164" s="1649"/>
      <c r="I164" s="1649"/>
      <c r="J164" s="1645"/>
      <c r="K164" s="1656" t="s">
        <v>717</v>
      </c>
      <c r="L164" s="1691"/>
      <c r="M164" s="2357">
        <v>236</v>
      </c>
      <c r="N164" s="2416"/>
    </row>
    <row r="165" spans="1:14" ht="12.95" customHeight="1">
      <c r="A165" s="2420"/>
      <c r="B165" s="1671">
        <v>237</v>
      </c>
      <c r="C165" s="1648"/>
      <c r="D165" s="1643"/>
      <c r="E165" s="1643" t="s">
        <v>536</v>
      </c>
      <c r="F165" s="1651"/>
      <c r="G165" s="1649"/>
      <c r="H165" s="1649"/>
      <c r="I165" s="1649"/>
      <c r="J165" s="1645"/>
      <c r="K165" s="1656" t="s">
        <v>717</v>
      </c>
      <c r="L165" s="1691"/>
      <c r="M165" s="2357">
        <v>237</v>
      </c>
      <c r="N165" s="2968" t="s">
        <v>3253</v>
      </c>
    </row>
    <row r="166" spans="1:14" ht="12.95" customHeight="1">
      <c r="A166" s="2420"/>
      <c r="B166" s="1671">
        <v>238</v>
      </c>
      <c r="C166" s="1648"/>
      <c r="D166" s="1643" t="s">
        <v>1422</v>
      </c>
      <c r="E166" s="2089"/>
      <c r="F166" s="1651"/>
      <c r="G166" s="1699"/>
      <c r="H166" s="1735"/>
      <c r="I166" s="1699"/>
      <c r="J166" s="1734"/>
      <c r="K166" s="1733" t="s">
        <v>717</v>
      </c>
      <c r="L166" s="1732"/>
      <c r="M166" s="1680">
        <v>238</v>
      </c>
      <c r="N166" s="2968"/>
    </row>
    <row r="167" spans="1:14" ht="9.9499999999999993" customHeight="1">
      <c r="A167" s="2420"/>
      <c r="B167" s="1673"/>
      <c r="C167" s="1717"/>
      <c r="D167" s="1684" t="s">
        <v>1423</v>
      </c>
      <c r="E167" s="1684"/>
      <c r="F167" s="1698"/>
      <c r="G167" s="1695"/>
      <c r="H167" s="1695"/>
      <c r="I167" s="1695"/>
      <c r="J167" s="1730"/>
      <c r="K167" s="1730"/>
      <c r="L167" s="1729"/>
      <c r="M167" s="2361"/>
      <c r="N167" s="2968"/>
    </row>
    <row r="168" spans="1:14" ht="9.9499999999999993" customHeight="1">
      <c r="A168" s="2420"/>
      <c r="B168" s="1671">
        <v>301</v>
      </c>
      <c r="C168" s="1648"/>
      <c r="D168" s="1643"/>
      <c r="E168" s="1643" t="s">
        <v>2460</v>
      </c>
      <c r="F168" s="1651"/>
      <c r="G168" s="1649"/>
      <c r="H168" s="1649"/>
      <c r="I168" s="1649"/>
      <c r="J168" s="1645"/>
      <c r="K168" s="1645"/>
      <c r="L168" s="1691"/>
      <c r="M168" s="1680">
        <v>301</v>
      </c>
      <c r="N168" s="2968"/>
    </row>
    <row r="169" spans="1:14">
      <c r="A169" s="2420"/>
      <c r="B169" s="1673"/>
      <c r="C169" s="1717"/>
      <c r="D169" s="1684"/>
      <c r="E169" s="1684" t="s">
        <v>1424</v>
      </c>
      <c r="F169" s="1731"/>
      <c r="G169" s="1695"/>
      <c r="H169" s="1695"/>
      <c r="I169" s="1695"/>
      <c r="J169" s="1730"/>
      <c r="K169" s="1730"/>
      <c r="L169" s="1729"/>
      <c r="M169" s="2361"/>
      <c r="N169" s="2968"/>
    </row>
    <row r="170" spans="1:14">
      <c r="A170" s="2958" t="s">
        <v>1409</v>
      </c>
      <c r="B170" s="1671">
        <v>302</v>
      </c>
      <c r="C170" s="1638" t="s">
        <v>563</v>
      </c>
      <c r="D170" s="1643"/>
      <c r="E170" s="1643" t="s">
        <v>1425</v>
      </c>
      <c r="F170" s="1651"/>
      <c r="G170" s="1649"/>
      <c r="H170" s="1649"/>
      <c r="I170" s="1649"/>
      <c r="J170" s="1645"/>
      <c r="K170" s="1656" t="s">
        <v>717</v>
      </c>
      <c r="L170" s="1691"/>
      <c r="M170" s="2362">
        <v>302</v>
      </c>
      <c r="N170" s="2968"/>
    </row>
    <row r="171" spans="1:14" ht="12.95" customHeight="1">
      <c r="A171" s="2958"/>
      <c r="B171" s="1671">
        <v>303</v>
      </c>
      <c r="C171" s="1638" t="s">
        <v>563</v>
      </c>
      <c r="D171" s="1643"/>
      <c r="E171" s="1643" t="s">
        <v>1426</v>
      </c>
      <c r="F171" s="1651"/>
      <c r="G171" s="1649"/>
      <c r="H171" s="1649"/>
      <c r="I171" s="1649"/>
      <c r="J171" s="1645"/>
      <c r="K171" s="1656" t="s">
        <v>717</v>
      </c>
      <c r="L171" s="1691"/>
      <c r="M171" s="2357">
        <v>303</v>
      </c>
      <c r="N171" s="2968"/>
    </row>
    <row r="172" spans="1:14" ht="12.95" customHeight="1">
      <c r="A172" s="2958"/>
      <c r="B172" s="1671">
        <v>304</v>
      </c>
      <c r="C172" s="1638" t="s">
        <v>563</v>
      </c>
      <c r="D172" s="1643"/>
      <c r="E172" s="1643" t="s">
        <v>1427</v>
      </c>
      <c r="F172" s="1651"/>
      <c r="G172" s="1649"/>
      <c r="H172" s="1649"/>
      <c r="I172" s="1649"/>
      <c r="J172" s="1645"/>
      <c r="K172" s="1645"/>
      <c r="L172" s="1691"/>
      <c r="M172" s="2357">
        <v>304</v>
      </c>
      <c r="N172" s="2968"/>
    </row>
    <row r="173" spans="1:14" ht="12.95" customHeight="1">
      <c r="A173" s="2958"/>
      <c r="B173" s="1671">
        <v>305</v>
      </c>
      <c r="C173" s="1638" t="s">
        <v>563</v>
      </c>
      <c r="D173" s="1643"/>
      <c r="E173" s="1643" t="s">
        <v>1428</v>
      </c>
      <c r="F173" s="1651"/>
      <c r="G173" s="1649"/>
      <c r="H173" s="1649"/>
      <c r="I173" s="1649"/>
      <c r="J173" s="1645"/>
      <c r="K173" s="1645"/>
      <c r="L173" s="1691"/>
      <c r="M173" s="2357">
        <v>305</v>
      </c>
      <c r="N173" s="2968"/>
    </row>
    <row r="174" spans="1:14" ht="12.95" customHeight="1">
      <c r="A174" s="2958"/>
      <c r="B174" s="1671">
        <v>306</v>
      </c>
      <c r="C174" s="1638" t="s">
        <v>563</v>
      </c>
      <c r="D174" s="1643"/>
      <c r="E174" s="1643" t="s">
        <v>1429</v>
      </c>
      <c r="F174" s="1651"/>
      <c r="G174" s="1649"/>
      <c r="H174" s="1649"/>
      <c r="I174" s="1649"/>
      <c r="J174" s="1645"/>
      <c r="K174" s="1645"/>
      <c r="L174" s="1691"/>
      <c r="M174" s="2357">
        <v>306</v>
      </c>
      <c r="N174" s="2968"/>
    </row>
    <row r="175" spans="1:14" ht="12.95" customHeight="1">
      <c r="A175" s="2958"/>
      <c r="B175" s="1671">
        <v>307</v>
      </c>
      <c r="C175" s="1638" t="s">
        <v>563</v>
      </c>
      <c r="D175" s="1643"/>
      <c r="E175" s="1643" t="s">
        <v>1430</v>
      </c>
      <c r="F175" s="1651">
        <v>16</v>
      </c>
      <c r="G175" s="1649"/>
      <c r="H175" s="1649"/>
      <c r="I175" s="1649"/>
      <c r="J175" s="1645">
        <f>SUM(F175:I175)</f>
        <v>16</v>
      </c>
      <c r="K175" s="1645"/>
      <c r="L175" s="1691">
        <f>SUM(J175:K175)</f>
        <v>16</v>
      </c>
      <c r="M175" s="2357">
        <v>307</v>
      </c>
      <c r="N175" s="2968"/>
    </row>
    <row r="176" spans="1:14" ht="12.95" customHeight="1">
      <c r="A176" s="2958"/>
      <c r="B176" s="1671">
        <v>308</v>
      </c>
      <c r="C176" s="1648"/>
      <c r="D176" s="1643"/>
      <c r="E176" s="1643" t="s">
        <v>1431</v>
      </c>
      <c r="F176" s="1651"/>
      <c r="G176" s="1649"/>
      <c r="H176" s="1649"/>
      <c r="I176" s="1649"/>
      <c r="J176" s="1645"/>
      <c r="K176" s="1645"/>
      <c r="L176" s="1691"/>
      <c r="M176" s="2357">
        <v>308</v>
      </c>
      <c r="N176" s="2968"/>
    </row>
    <row r="177" spans="1:14" ht="12.95" customHeight="1">
      <c r="A177" s="2958"/>
      <c r="B177" s="1671">
        <v>309</v>
      </c>
      <c r="C177" s="1648"/>
      <c r="D177" s="1643"/>
      <c r="E177" s="1643" t="s">
        <v>2464</v>
      </c>
      <c r="F177" s="1693" t="s">
        <v>717</v>
      </c>
      <c r="G177" s="1692" t="s">
        <v>717</v>
      </c>
      <c r="H177" s="1728" t="s">
        <v>717</v>
      </c>
      <c r="I177" s="1649">
        <v>4</v>
      </c>
      <c r="J177" s="1645">
        <f>SUM(F177:I177)</f>
        <v>4</v>
      </c>
      <c r="K177" s="1645"/>
      <c r="L177" s="1691">
        <f>SUM(J177:K177)</f>
        <v>4</v>
      </c>
      <c r="M177" s="2357">
        <v>309</v>
      </c>
      <c r="N177" s="2968"/>
    </row>
    <row r="178" spans="1:14" ht="12.95" customHeight="1">
      <c r="A178" s="2958"/>
      <c r="B178" s="1671">
        <v>310</v>
      </c>
      <c r="C178" s="1648"/>
      <c r="D178" s="1643"/>
      <c r="E178" s="1643" t="s">
        <v>2465</v>
      </c>
      <c r="F178" s="1693" t="s">
        <v>717</v>
      </c>
      <c r="G178" s="1692" t="s">
        <v>717</v>
      </c>
      <c r="H178" s="1728" t="s">
        <v>717</v>
      </c>
      <c r="I178" s="1649"/>
      <c r="J178" s="1645"/>
      <c r="K178" s="1645"/>
      <c r="L178" s="1691"/>
      <c r="M178" s="2357">
        <v>310</v>
      </c>
      <c r="N178" s="2968"/>
    </row>
    <row r="179" spans="1:14" ht="12.95" customHeight="1">
      <c r="A179" s="2958"/>
      <c r="B179" s="1671">
        <v>311</v>
      </c>
      <c r="C179" s="1638" t="s">
        <v>563</v>
      </c>
      <c r="D179" s="1643"/>
      <c r="E179" s="1643" t="s">
        <v>2466</v>
      </c>
      <c r="F179" s="1693" t="s">
        <v>717</v>
      </c>
      <c r="G179" s="1692" t="s">
        <v>717</v>
      </c>
      <c r="H179" s="1649"/>
      <c r="I179" s="1652" t="s">
        <v>717</v>
      </c>
      <c r="J179" s="1645"/>
      <c r="K179" s="1645"/>
      <c r="L179" s="1691"/>
      <c r="M179" s="2357">
        <v>311</v>
      </c>
      <c r="N179" s="2968"/>
    </row>
    <row r="180" spans="1:14" ht="12.95" customHeight="1" thickBot="1">
      <c r="A180" s="2959"/>
      <c r="B180" s="1742">
        <v>312</v>
      </c>
      <c r="C180" s="2392" t="s">
        <v>563</v>
      </c>
      <c r="D180" s="1675"/>
      <c r="E180" s="1675" t="s">
        <v>2467</v>
      </c>
      <c r="F180" s="2399" t="s">
        <v>717</v>
      </c>
      <c r="G180" s="2400" t="s">
        <v>717</v>
      </c>
      <c r="H180" s="2395" t="s">
        <v>3221</v>
      </c>
      <c r="I180" s="2482" t="s">
        <v>717</v>
      </c>
      <c r="J180" s="2396"/>
      <c r="K180" s="2397" t="s">
        <v>3221</v>
      </c>
      <c r="L180" s="2398"/>
      <c r="M180" s="2362">
        <v>312</v>
      </c>
      <c r="N180" s="2969"/>
    </row>
    <row r="181" spans="1:14" ht="4.5" hidden="1" customHeight="1">
      <c r="A181" s="2419"/>
      <c r="B181" s="1680"/>
      <c r="C181" s="1680"/>
      <c r="D181" s="1684"/>
      <c r="E181" s="1684"/>
      <c r="F181" s="1727"/>
      <c r="G181" s="1727"/>
      <c r="H181" s="1683"/>
      <c r="I181" s="1727"/>
      <c r="J181" s="1681"/>
      <c r="K181" s="1682"/>
      <c r="L181" s="1718"/>
      <c r="M181" s="1680"/>
      <c r="N181" s="2391"/>
    </row>
    <row r="182" spans="1:14">
      <c r="A182" s="2956" t="s">
        <v>1409</v>
      </c>
      <c r="B182" s="2359" t="s">
        <v>2603</v>
      </c>
      <c r="C182" s="2083"/>
      <c r="D182" s="2083"/>
      <c r="E182" s="2083"/>
      <c r="F182" s="1679"/>
      <c r="G182" s="1679"/>
      <c r="H182" s="1679"/>
      <c r="I182" s="1679"/>
      <c r="J182" s="1678"/>
      <c r="K182" s="1678"/>
      <c r="L182" s="1678"/>
      <c r="M182" s="2083"/>
      <c r="N182" s="2966" t="s">
        <v>3253</v>
      </c>
    </row>
    <row r="183" spans="1:14">
      <c r="A183" s="2957"/>
      <c r="B183" s="2086" t="s">
        <v>351</v>
      </c>
      <c r="C183" s="2086"/>
      <c r="D183" s="2086"/>
      <c r="E183" s="2086"/>
      <c r="F183" s="982"/>
      <c r="G183" s="982"/>
      <c r="H183" s="982"/>
      <c r="I183" s="982"/>
      <c r="J183" s="1677"/>
      <c r="K183" s="1677"/>
      <c r="L183" s="1677"/>
      <c r="M183" s="2086"/>
      <c r="N183" s="2967"/>
    </row>
    <row r="184" spans="1:14" ht="15" customHeight="1">
      <c r="A184" s="2957"/>
      <c r="B184" s="1643"/>
      <c r="C184" s="1643"/>
      <c r="D184" s="1643"/>
      <c r="E184" s="1643"/>
      <c r="F184" s="967"/>
      <c r="G184" s="967"/>
      <c r="H184" s="967"/>
      <c r="I184" s="967"/>
      <c r="J184" s="1643"/>
      <c r="K184" s="1643"/>
      <c r="L184" s="1643"/>
      <c r="M184" s="1643"/>
      <c r="N184" s="2967"/>
    </row>
    <row r="185" spans="1:14" ht="9.9499999999999993" customHeight="1">
      <c r="A185" s="2957"/>
      <c r="B185" s="1673"/>
      <c r="C185" s="1657"/>
      <c r="D185" s="1674"/>
      <c r="E185" s="1673"/>
      <c r="F185" s="937"/>
      <c r="G185" s="937"/>
      <c r="H185" s="937"/>
      <c r="I185" s="937"/>
      <c r="J185" s="1657"/>
      <c r="K185" s="1657"/>
      <c r="L185" s="1657"/>
      <c r="M185" s="1674"/>
      <c r="N185" s="2967"/>
    </row>
    <row r="186" spans="1:14" ht="9.9499999999999993" customHeight="1">
      <c r="A186" s="2957"/>
      <c r="B186" s="1673"/>
      <c r="C186" s="1657"/>
      <c r="D186" s="1674"/>
      <c r="E186" s="1673"/>
      <c r="F186" s="937"/>
      <c r="G186" s="937" t="s">
        <v>1380</v>
      </c>
      <c r="H186" s="937"/>
      <c r="I186" s="937"/>
      <c r="J186" s="1657" t="s">
        <v>1381</v>
      </c>
      <c r="K186" s="1657"/>
      <c r="L186" s="1657"/>
      <c r="M186" s="1674"/>
      <c r="N186" s="2967"/>
    </row>
    <row r="187" spans="1:14" ht="9.9499999999999993" customHeight="1">
      <c r="A187" s="2957"/>
      <c r="B187" s="1673" t="s">
        <v>328</v>
      </c>
      <c r="C187" s="1657" t="s">
        <v>352</v>
      </c>
      <c r="D187" s="1674"/>
      <c r="E187" s="1673" t="s">
        <v>1382</v>
      </c>
      <c r="F187" s="937" t="s">
        <v>1383</v>
      </c>
      <c r="G187" s="937" t="s">
        <v>1384</v>
      </c>
      <c r="H187" s="937" t="s">
        <v>1385</v>
      </c>
      <c r="I187" s="937" t="s">
        <v>1386</v>
      </c>
      <c r="J187" s="1657" t="s">
        <v>1387</v>
      </c>
      <c r="K187" s="1657" t="s">
        <v>1388</v>
      </c>
      <c r="L187" s="1657" t="s">
        <v>1381</v>
      </c>
      <c r="M187" s="1674" t="s">
        <v>328</v>
      </c>
      <c r="N187" s="2967"/>
    </row>
    <row r="188" spans="1:14" ht="9.9499999999999993" customHeight="1">
      <c r="A188" s="2957"/>
      <c r="B188" s="1673" t="s">
        <v>333</v>
      </c>
      <c r="C188" s="1657" t="s">
        <v>355</v>
      </c>
      <c r="D188" s="1674"/>
      <c r="E188" s="1673"/>
      <c r="F188" s="937" t="s">
        <v>1389</v>
      </c>
      <c r="G188" s="937" t="s">
        <v>1390</v>
      </c>
      <c r="H188" s="937" t="s">
        <v>1391</v>
      </c>
      <c r="I188" s="937"/>
      <c r="J188" s="1657" t="s">
        <v>1392</v>
      </c>
      <c r="K188" s="1657"/>
      <c r="L188" s="1657"/>
      <c r="M188" s="1674" t="s">
        <v>333</v>
      </c>
      <c r="N188" s="2967"/>
    </row>
    <row r="189" spans="1:14" ht="9.9499999999999993" customHeight="1" thickBot="1">
      <c r="A189" s="2957"/>
      <c r="B189" s="1726"/>
      <c r="C189" s="1648"/>
      <c r="D189" s="1672"/>
      <c r="E189" s="1671" t="s">
        <v>338</v>
      </c>
      <c r="F189" s="937" t="s">
        <v>339</v>
      </c>
      <c r="G189" s="937" t="s">
        <v>340</v>
      </c>
      <c r="H189" s="937" t="s">
        <v>341</v>
      </c>
      <c r="I189" s="937" t="s">
        <v>342</v>
      </c>
      <c r="J189" s="1657" t="s">
        <v>343</v>
      </c>
      <c r="K189" s="1657" t="s">
        <v>201</v>
      </c>
      <c r="L189" s="1657" t="s">
        <v>202</v>
      </c>
      <c r="M189" s="1672"/>
      <c r="N189" s="2967"/>
    </row>
    <row r="190" spans="1:14">
      <c r="A190" s="2957"/>
      <c r="B190" s="1709"/>
      <c r="C190" s="1717"/>
      <c r="D190" s="1716" t="s">
        <v>1432</v>
      </c>
      <c r="E190" s="1684"/>
      <c r="F190" s="1715"/>
      <c r="G190" s="1714"/>
      <c r="H190" s="1714"/>
      <c r="I190" s="1714"/>
      <c r="J190" s="1711"/>
      <c r="K190" s="1711"/>
      <c r="L190" s="1710"/>
      <c r="M190" s="1684"/>
      <c r="N190" s="2967"/>
    </row>
    <row r="191" spans="1:14">
      <c r="A191" s="2957"/>
      <c r="B191" s="1671">
        <v>313</v>
      </c>
      <c r="C191" s="1648"/>
      <c r="D191" s="2089"/>
      <c r="E191" s="1643" t="s">
        <v>2468</v>
      </c>
      <c r="F191" s="1693" t="s">
        <v>717</v>
      </c>
      <c r="G191" s="1692" t="s">
        <v>717</v>
      </c>
      <c r="H191" s="1649"/>
      <c r="I191" s="1654" t="s">
        <v>717</v>
      </c>
      <c r="J191" s="1645"/>
      <c r="K191" s="1645"/>
      <c r="L191" s="1691"/>
      <c r="M191" s="2357">
        <v>313</v>
      </c>
      <c r="N191" s="2967"/>
    </row>
    <row r="192" spans="1:14" ht="12.95" customHeight="1">
      <c r="A192" s="2957"/>
      <c r="B192" s="1671">
        <v>314</v>
      </c>
      <c r="C192" s="1648"/>
      <c r="D192" s="2089"/>
      <c r="E192" s="1643" t="s">
        <v>2469</v>
      </c>
      <c r="F192" s="1693" t="s">
        <v>717</v>
      </c>
      <c r="G192" s="1692" t="s">
        <v>717</v>
      </c>
      <c r="H192" s="1649" t="s">
        <v>3221</v>
      </c>
      <c r="I192" s="1654" t="s">
        <v>717</v>
      </c>
      <c r="J192" s="1645"/>
      <c r="K192" s="1645" t="s">
        <v>3221</v>
      </c>
      <c r="L192" s="1691"/>
      <c r="M192" s="2357">
        <v>314</v>
      </c>
      <c r="N192" s="2967"/>
    </row>
    <row r="193" spans="1:14" ht="12.95" customHeight="1">
      <c r="A193" s="2420"/>
      <c r="B193" s="1671">
        <v>315</v>
      </c>
      <c r="C193" s="1648"/>
      <c r="D193" s="2089"/>
      <c r="E193" s="1643" t="s">
        <v>2470</v>
      </c>
      <c r="F193" s="1693" t="s">
        <v>717</v>
      </c>
      <c r="G193" s="1692" t="s">
        <v>717</v>
      </c>
      <c r="H193" s="1649"/>
      <c r="I193" s="1654" t="s">
        <v>717</v>
      </c>
      <c r="J193" s="1645"/>
      <c r="K193" s="1645"/>
      <c r="L193" s="1691"/>
      <c r="M193" s="2357">
        <v>315</v>
      </c>
      <c r="N193" s="2967"/>
    </row>
    <row r="194" spans="1:14" ht="12.95" customHeight="1">
      <c r="A194" s="2420"/>
      <c r="B194" s="1671">
        <v>316</v>
      </c>
      <c r="C194" s="1648"/>
      <c r="D194" s="2089"/>
      <c r="E194" s="1643" t="s">
        <v>2471</v>
      </c>
      <c r="F194" s="1693" t="s">
        <v>717</v>
      </c>
      <c r="G194" s="1692" t="s">
        <v>717</v>
      </c>
      <c r="H194" s="1649" t="s">
        <v>3221</v>
      </c>
      <c r="I194" s="1654" t="s">
        <v>717</v>
      </c>
      <c r="J194" s="1645"/>
      <c r="K194" s="1645" t="s">
        <v>3221</v>
      </c>
      <c r="L194" s="1691"/>
      <c r="M194" s="2357">
        <v>316</v>
      </c>
      <c r="N194" s="2967"/>
    </row>
    <row r="195" spans="1:14" ht="12.95" customHeight="1">
      <c r="A195" s="2420"/>
      <c r="B195" s="1671">
        <v>317</v>
      </c>
      <c r="C195" s="1648"/>
      <c r="D195" s="2089"/>
      <c r="E195" s="1643" t="s">
        <v>1986</v>
      </c>
      <c r="F195" s="1693" t="s">
        <v>717</v>
      </c>
      <c r="G195" s="1652" t="s">
        <v>717</v>
      </c>
      <c r="H195" s="1725" t="s">
        <v>717</v>
      </c>
      <c r="I195" s="1649">
        <v>17990</v>
      </c>
      <c r="J195" s="1645">
        <f>SUM(F195:I195)</f>
        <v>17990</v>
      </c>
      <c r="K195" s="1645"/>
      <c r="L195" s="1691">
        <f>SUM(J195:K195)</f>
        <v>17990</v>
      </c>
      <c r="M195" s="2357">
        <v>317</v>
      </c>
      <c r="N195" s="2967"/>
    </row>
    <row r="196" spans="1:14" ht="12.95" customHeight="1">
      <c r="A196" s="2420"/>
      <c r="B196" s="1671">
        <v>318</v>
      </c>
      <c r="C196" s="1648"/>
      <c r="D196" s="2089"/>
      <c r="E196" s="1643" t="s">
        <v>2472</v>
      </c>
      <c r="F196" s="1693" t="s">
        <v>717</v>
      </c>
      <c r="G196" s="1652" t="s">
        <v>717</v>
      </c>
      <c r="H196" s="1649"/>
      <c r="I196" s="1654" t="s">
        <v>717</v>
      </c>
      <c r="J196" s="1645"/>
      <c r="K196" s="1645"/>
      <c r="L196" s="1691"/>
      <c r="M196" s="2357">
        <v>318</v>
      </c>
      <c r="N196" s="2967"/>
    </row>
    <row r="197" spans="1:14" ht="12.95" customHeight="1">
      <c r="A197" s="2420"/>
      <c r="B197" s="1671">
        <v>319</v>
      </c>
      <c r="C197" s="1648"/>
      <c r="D197" s="2089"/>
      <c r="E197" s="1643" t="s">
        <v>2473</v>
      </c>
      <c r="F197" s="1693" t="s">
        <v>717</v>
      </c>
      <c r="G197" s="1652" t="s">
        <v>717</v>
      </c>
      <c r="H197" s="1649" t="s">
        <v>3221</v>
      </c>
      <c r="I197" s="1654" t="s">
        <v>717</v>
      </c>
      <c r="J197" s="1645"/>
      <c r="K197" s="1645" t="s">
        <v>3221</v>
      </c>
      <c r="L197" s="1691"/>
      <c r="M197" s="2357">
        <v>319</v>
      </c>
      <c r="N197" s="2967"/>
    </row>
    <row r="198" spans="1:14" ht="12.95" customHeight="1">
      <c r="A198" s="2420"/>
      <c r="B198" s="1671">
        <v>320</v>
      </c>
      <c r="C198" s="1648"/>
      <c r="D198" s="2089"/>
      <c r="E198" s="1643" t="s">
        <v>2474</v>
      </c>
      <c r="F198" s="1693" t="s">
        <v>717</v>
      </c>
      <c r="G198" s="1652" t="s">
        <v>717</v>
      </c>
      <c r="H198" s="1649" t="s">
        <v>3221</v>
      </c>
      <c r="I198" s="1654" t="s">
        <v>717</v>
      </c>
      <c r="J198" s="1645"/>
      <c r="K198" s="1645" t="s">
        <v>3221</v>
      </c>
      <c r="L198" s="1691"/>
      <c r="M198" s="2357">
        <v>320</v>
      </c>
      <c r="N198" s="2967"/>
    </row>
    <row r="199" spans="1:14" ht="12.95" customHeight="1">
      <c r="A199" s="2420"/>
      <c r="B199" s="1671">
        <v>321</v>
      </c>
      <c r="C199" s="1648"/>
      <c r="D199" s="2089"/>
      <c r="E199" s="1643" t="s">
        <v>1419</v>
      </c>
      <c r="F199" s="1651"/>
      <c r="G199" s="1649"/>
      <c r="H199" s="1649"/>
      <c r="I199" s="1649"/>
      <c r="J199" s="1645"/>
      <c r="K199" s="1645"/>
      <c r="L199" s="1691"/>
      <c r="M199" s="2357">
        <v>321</v>
      </c>
      <c r="N199" s="2416"/>
    </row>
    <row r="200" spans="1:14" ht="12.95" customHeight="1">
      <c r="A200" s="2420"/>
      <c r="B200" s="1671">
        <v>322</v>
      </c>
      <c r="C200" s="1648"/>
      <c r="D200" s="2089"/>
      <c r="E200" s="1643" t="s">
        <v>536</v>
      </c>
      <c r="F200" s="1651"/>
      <c r="G200" s="1649"/>
      <c r="H200" s="1649"/>
      <c r="I200" s="1649"/>
      <c r="J200" s="1645"/>
      <c r="K200" s="1645"/>
      <c r="L200" s="1691"/>
      <c r="M200" s="2357">
        <v>322</v>
      </c>
      <c r="N200" s="2416"/>
    </row>
    <row r="201" spans="1:14" ht="12.95" customHeight="1">
      <c r="A201" s="2420"/>
      <c r="B201" s="1671">
        <v>323</v>
      </c>
      <c r="C201" s="1648"/>
      <c r="D201" s="1643" t="s">
        <v>1433</v>
      </c>
      <c r="E201" s="2089"/>
      <c r="F201" s="1651">
        <f>SUM(F167:F180,F190:F200)</f>
        <v>16</v>
      </c>
      <c r="G201" s="1649"/>
      <c r="H201" s="1649"/>
      <c r="I201" s="1699">
        <f>SUM(I167:I180,I190:I200)</f>
        <v>17994</v>
      </c>
      <c r="J201" s="1645">
        <f t="shared" ref="J201:L201" si="6">SUM(J167:J180,J190:J200)</f>
        <v>18010</v>
      </c>
      <c r="K201" s="1645"/>
      <c r="L201" s="1691">
        <f t="shared" si="6"/>
        <v>18010</v>
      </c>
      <c r="M201" s="2357">
        <v>323</v>
      </c>
      <c r="N201" s="2416"/>
    </row>
    <row r="202" spans="1:14" ht="12.95" customHeight="1">
      <c r="A202" s="2420"/>
      <c r="B202" s="1671">
        <v>324</v>
      </c>
      <c r="C202" s="1648"/>
      <c r="D202" s="1643" t="s">
        <v>128</v>
      </c>
      <c r="E202" s="2089"/>
      <c r="F202" s="1651">
        <f>SUM(F146,F166,F201)</f>
        <v>2978</v>
      </c>
      <c r="G202" s="1649">
        <f t="shared" ref="G202:L202" si="7">SUM(G146,G166,G201)</f>
        <v>103</v>
      </c>
      <c r="H202" s="1649">
        <f t="shared" si="7"/>
        <v>140</v>
      </c>
      <c r="I202" s="1699">
        <f t="shared" si="7"/>
        <v>52616</v>
      </c>
      <c r="J202" s="1645">
        <f t="shared" si="7"/>
        <v>55837</v>
      </c>
      <c r="K202" s="1645"/>
      <c r="L202" s="1691">
        <f t="shared" si="7"/>
        <v>55837</v>
      </c>
      <c r="M202" s="2357">
        <v>324</v>
      </c>
      <c r="N202" s="2416"/>
    </row>
    <row r="203" spans="1:14">
      <c r="A203" s="2420"/>
      <c r="B203" s="1673"/>
      <c r="C203" s="2091"/>
      <c r="D203" s="1684" t="s">
        <v>1434</v>
      </c>
      <c r="F203" s="1698"/>
      <c r="G203" s="1697"/>
      <c r="H203" s="1697"/>
      <c r="I203" s="1695"/>
      <c r="J203" s="1659"/>
      <c r="K203" s="1659"/>
      <c r="L203" s="1694"/>
      <c r="M203" s="1680"/>
      <c r="N203" s="2416"/>
    </row>
    <row r="204" spans="1:14">
      <c r="A204" s="2420"/>
      <c r="B204" s="1673"/>
      <c r="C204" s="2091"/>
      <c r="D204" s="1684" t="s">
        <v>1435</v>
      </c>
      <c r="F204" s="1698"/>
      <c r="G204" s="1697"/>
      <c r="H204" s="1697"/>
      <c r="I204" s="1695"/>
      <c r="J204" s="1659"/>
      <c r="K204" s="1659"/>
      <c r="L204" s="1694"/>
      <c r="M204" s="1680"/>
      <c r="N204" s="2416"/>
    </row>
    <row r="205" spans="1:14">
      <c r="A205" s="2420"/>
      <c r="B205" s="1671">
        <v>401</v>
      </c>
      <c r="C205" s="1648"/>
      <c r="D205" s="2089"/>
      <c r="E205" s="1643" t="s">
        <v>2460</v>
      </c>
      <c r="F205" s="1651">
        <v>2785</v>
      </c>
      <c r="G205" s="1649">
        <v>117</v>
      </c>
      <c r="H205" s="1649">
        <v>1298</v>
      </c>
      <c r="I205" s="1649">
        <v>186</v>
      </c>
      <c r="J205" s="1645">
        <f>SUM(F205:I205)</f>
        <v>4386</v>
      </c>
      <c r="K205" s="1645"/>
      <c r="L205" s="1691">
        <f t="shared" ref="L205:L206" si="8">SUM(J205:K205)</f>
        <v>4386</v>
      </c>
      <c r="M205" s="2357">
        <v>401</v>
      </c>
      <c r="N205" s="2416"/>
    </row>
    <row r="206" spans="1:14" ht="12.95" customHeight="1">
      <c r="A206" s="2420"/>
      <c r="B206" s="1671">
        <v>402</v>
      </c>
      <c r="C206" s="1648"/>
      <c r="D206" s="2089"/>
      <c r="E206" s="1643" t="s">
        <v>1436</v>
      </c>
      <c r="F206" s="1651">
        <v>7</v>
      </c>
      <c r="G206" s="1649"/>
      <c r="H206" s="1649"/>
      <c r="I206" s="1649"/>
      <c r="J206" s="1645">
        <f>SUM(F206:I206)</f>
        <v>7</v>
      </c>
      <c r="K206" s="1645"/>
      <c r="L206" s="1691">
        <f t="shared" si="8"/>
        <v>7</v>
      </c>
      <c r="M206" s="2357">
        <v>402</v>
      </c>
      <c r="N206" s="2416"/>
    </row>
    <row r="207" spans="1:14" ht="12.95" customHeight="1">
      <c r="A207" s="2420"/>
      <c r="B207" s="1671">
        <v>403</v>
      </c>
      <c r="C207" s="1648"/>
      <c r="D207" s="2089"/>
      <c r="E207" s="1643" t="s">
        <v>1437</v>
      </c>
      <c r="F207" s="1651"/>
      <c r="G207" s="1649"/>
      <c r="H207" s="1649"/>
      <c r="I207" s="1649"/>
      <c r="J207" s="1645"/>
      <c r="K207" s="1645"/>
      <c r="L207" s="1691"/>
      <c r="M207" s="2357">
        <v>403</v>
      </c>
      <c r="N207" s="2416"/>
    </row>
    <row r="208" spans="1:14" ht="12.95" customHeight="1">
      <c r="A208" s="2420"/>
      <c r="B208" s="1671">
        <v>404</v>
      </c>
      <c r="C208" s="1648"/>
      <c r="D208" s="2089"/>
      <c r="E208" s="1643" t="s">
        <v>1438</v>
      </c>
      <c r="F208" s="1651">
        <v>11</v>
      </c>
      <c r="G208" s="1649"/>
      <c r="H208" s="1649"/>
      <c r="I208" s="1649"/>
      <c r="J208" s="1645">
        <f>SUM(F208:I208)</f>
        <v>11</v>
      </c>
      <c r="K208" s="1645"/>
      <c r="L208" s="1691">
        <f>SUM(J208:K208)</f>
        <v>11</v>
      </c>
      <c r="M208" s="2357">
        <v>404</v>
      </c>
      <c r="N208" s="2416"/>
    </row>
    <row r="209" spans="1:14" ht="12.95" customHeight="1">
      <c r="A209" s="2420"/>
      <c r="B209" s="1671">
        <v>405</v>
      </c>
      <c r="C209" s="1648"/>
      <c r="D209" s="2089"/>
      <c r="E209" s="1643" t="s">
        <v>1439</v>
      </c>
      <c r="F209" s="1651"/>
      <c r="G209" s="1649"/>
      <c r="H209" s="1649"/>
      <c r="I209" s="1649"/>
      <c r="J209" s="1645"/>
      <c r="K209" s="1645"/>
      <c r="L209" s="1691"/>
      <c r="M209" s="2357">
        <v>405</v>
      </c>
      <c r="N209" s="2417"/>
    </row>
    <row r="210" spans="1:14" ht="12.95" customHeight="1">
      <c r="A210" s="2420"/>
      <c r="B210" s="1671">
        <v>406</v>
      </c>
      <c r="C210" s="1648"/>
      <c r="D210" s="2089"/>
      <c r="E210" s="1643" t="s">
        <v>1440</v>
      </c>
      <c r="F210" s="1651">
        <v>14</v>
      </c>
      <c r="G210" s="1649"/>
      <c r="H210" s="1649"/>
      <c r="I210" s="1649"/>
      <c r="J210" s="1645">
        <f>SUM(F210:I210)</f>
        <v>14</v>
      </c>
      <c r="K210" s="1645"/>
      <c r="L210" s="1691">
        <f t="shared" ref="L210:L211" si="9">SUM(J210:K210)</f>
        <v>14</v>
      </c>
      <c r="M210" s="2357">
        <v>406</v>
      </c>
      <c r="N210" s="2417"/>
    </row>
    <row r="211" spans="1:14" ht="12.95" customHeight="1">
      <c r="A211" s="2420"/>
      <c r="B211" s="1671">
        <v>407</v>
      </c>
      <c r="C211" s="1648"/>
      <c r="D211" s="2089"/>
      <c r="E211" s="1643" t="s">
        <v>1441</v>
      </c>
      <c r="F211" s="1651"/>
      <c r="G211" s="1649"/>
      <c r="H211" s="1649">
        <v>10</v>
      </c>
      <c r="I211" s="1649"/>
      <c r="J211" s="1645">
        <f>SUM(F211:I211)</f>
        <v>10</v>
      </c>
      <c r="K211" s="1645"/>
      <c r="L211" s="1691">
        <f t="shared" si="9"/>
        <v>10</v>
      </c>
      <c r="M211" s="2357">
        <v>407</v>
      </c>
      <c r="N211" s="2417"/>
    </row>
    <row r="212" spans="1:14" ht="12.95" customHeight="1">
      <c r="A212" s="2420"/>
      <c r="B212" s="1671">
        <v>408</v>
      </c>
      <c r="C212" s="1648"/>
      <c r="D212" s="2089"/>
      <c r="E212" s="1643" t="s">
        <v>1442</v>
      </c>
      <c r="F212" s="1651"/>
      <c r="G212" s="1649"/>
      <c r="H212" s="1649"/>
      <c r="I212" s="1649"/>
      <c r="J212" s="1645"/>
      <c r="K212" s="1645"/>
      <c r="L212" s="1691"/>
      <c r="M212" s="2357">
        <v>408</v>
      </c>
      <c r="N212" s="2417"/>
    </row>
    <row r="213" spans="1:14" ht="12.95" customHeight="1">
      <c r="A213" s="2958"/>
      <c r="B213" s="1673">
        <v>409</v>
      </c>
      <c r="C213" s="1717"/>
      <c r="E213" s="1684" t="s">
        <v>1443</v>
      </c>
      <c r="F213" s="1651"/>
      <c r="G213" s="1649"/>
      <c r="H213" s="1649"/>
      <c r="I213" s="1649"/>
      <c r="J213" s="1659"/>
      <c r="K213" s="1659"/>
      <c r="L213" s="1694"/>
      <c r="M213" s="1680">
        <v>409</v>
      </c>
      <c r="N213" s="2417"/>
    </row>
    <row r="214" spans="1:14" ht="12.95" customHeight="1">
      <c r="A214" s="2958"/>
      <c r="B214" s="2363">
        <v>410</v>
      </c>
      <c r="C214" s="1724"/>
      <c r="D214" s="2092"/>
      <c r="E214" s="1723" t="s">
        <v>3038</v>
      </c>
      <c r="F214" s="1722"/>
      <c r="G214" s="1721"/>
      <c r="H214" s="1705"/>
      <c r="I214" s="1705"/>
      <c r="J214" s="1720"/>
      <c r="K214" s="1720"/>
      <c r="L214" s="1719"/>
      <c r="M214" s="2363">
        <v>410</v>
      </c>
      <c r="N214" s="2417"/>
    </row>
    <row r="215" spans="1:14" ht="12.95" customHeight="1">
      <c r="A215" s="2958"/>
      <c r="B215" s="1671">
        <v>411</v>
      </c>
      <c r="C215" s="1648"/>
      <c r="D215" s="2089"/>
      <c r="E215" s="1643" t="s">
        <v>1444</v>
      </c>
      <c r="F215" s="1651">
        <v>50</v>
      </c>
      <c r="G215" s="1649"/>
      <c r="H215" s="1649"/>
      <c r="I215" s="1649"/>
      <c r="J215" s="1645">
        <f>SUM(F215:I215)</f>
        <v>50</v>
      </c>
      <c r="K215" s="1645"/>
      <c r="L215" s="1691">
        <f>SUM(J215:K215)</f>
        <v>50</v>
      </c>
      <c r="M215" s="2357">
        <v>411</v>
      </c>
      <c r="N215" s="2417"/>
    </row>
    <row r="216" spans="1:14" ht="12.95" customHeight="1">
      <c r="A216" s="2958"/>
      <c r="B216" s="1671">
        <v>412</v>
      </c>
      <c r="C216" s="1648"/>
      <c r="D216" s="2089"/>
      <c r="E216" s="1643" t="s">
        <v>1445</v>
      </c>
      <c r="F216" s="2622" t="s">
        <v>717</v>
      </c>
      <c r="G216" s="1652" t="s">
        <v>717</v>
      </c>
      <c r="H216" s="1652" t="s">
        <v>717</v>
      </c>
      <c r="I216" s="1649"/>
      <c r="J216" s="1645"/>
      <c r="K216" s="1645"/>
      <c r="L216" s="1691"/>
      <c r="M216" s="2357">
        <v>412</v>
      </c>
      <c r="N216" s="2417"/>
    </row>
    <row r="217" spans="1:14" ht="12.95" customHeight="1">
      <c r="A217" s="2958"/>
      <c r="B217" s="1671">
        <v>413</v>
      </c>
      <c r="C217" s="1648"/>
      <c r="D217" s="2089"/>
      <c r="E217" s="1643" t="s">
        <v>1446</v>
      </c>
      <c r="F217" s="1693"/>
      <c r="G217" s="1652"/>
      <c r="H217" s="1652"/>
      <c r="I217" s="1649"/>
      <c r="J217" s="1645"/>
      <c r="K217" s="1645"/>
      <c r="L217" s="1691"/>
      <c r="M217" s="2357">
        <v>413</v>
      </c>
      <c r="N217" s="2417"/>
    </row>
    <row r="218" spans="1:14" ht="12.95" customHeight="1">
      <c r="A218" s="2958"/>
      <c r="B218" s="1671">
        <v>414</v>
      </c>
      <c r="C218" s="1648"/>
      <c r="D218" s="2089"/>
      <c r="E218" s="1643" t="s">
        <v>2464</v>
      </c>
      <c r="F218" s="1693" t="s">
        <v>717</v>
      </c>
      <c r="G218" s="1652" t="s">
        <v>717</v>
      </c>
      <c r="H218" s="1652" t="s">
        <v>717</v>
      </c>
      <c r="I218" s="1649">
        <v>1704</v>
      </c>
      <c r="J218" s="1645">
        <f>SUM(F218:I218)</f>
        <v>1704</v>
      </c>
      <c r="K218" s="1645"/>
      <c r="L218" s="1691">
        <f>SUM(J218:K218)</f>
        <v>1704</v>
      </c>
      <c r="M218" s="2357">
        <v>414</v>
      </c>
      <c r="N218" s="2417"/>
    </row>
    <row r="219" spans="1:14" ht="12.95" customHeight="1">
      <c r="A219" s="2958"/>
      <c r="B219" s="1671">
        <v>415</v>
      </c>
      <c r="C219" s="1648"/>
      <c r="D219" s="2089"/>
      <c r="E219" s="1643" t="s">
        <v>2465</v>
      </c>
      <c r="F219" s="1693" t="s">
        <v>717</v>
      </c>
      <c r="G219" s="1652" t="s">
        <v>717</v>
      </c>
      <c r="H219" s="1652" t="s">
        <v>717</v>
      </c>
      <c r="I219" s="1649"/>
      <c r="J219" s="1645"/>
      <c r="K219" s="1645"/>
      <c r="L219" s="1691"/>
      <c r="M219" s="2357">
        <v>415</v>
      </c>
      <c r="N219" s="2417"/>
    </row>
    <row r="220" spans="1:14" ht="12.95" customHeight="1">
      <c r="A220" s="2958"/>
      <c r="B220" s="1671">
        <v>416</v>
      </c>
      <c r="C220" s="1648"/>
      <c r="D220" s="2089"/>
      <c r="E220" s="1643" t="s">
        <v>2472</v>
      </c>
      <c r="F220" s="1693" t="s">
        <v>717</v>
      </c>
      <c r="G220" s="1692" t="s">
        <v>717</v>
      </c>
      <c r="H220" s="1652"/>
      <c r="I220" s="1692" t="s">
        <v>717</v>
      </c>
      <c r="J220" s="1645"/>
      <c r="K220" s="1645"/>
      <c r="L220" s="1691"/>
      <c r="M220" s="2357">
        <v>416</v>
      </c>
      <c r="N220" s="2417"/>
    </row>
    <row r="221" spans="1:14" ht="12.95" customHeight="1">
      <c r="A221" s="2958"/>
      <c r="B221" s="1671">
        <v>417</v>
      </c>
      <c r="C221" s="1648"/>
      <c r="D221" s="2089"/>
      <c r="E221" s="1643" t="s">
        <v>2473</v>
      </c>
      <c r="F221" s="1693" t="s">
        <v>717</v>
      </c>
      <c r="G221" s="1652" t="s">
        <v>717</v>
      </c>
      <c r="H221" s="1652" t="s">
        <v>3221</v>
      </c>
      <c r="I221" s="1692" t="s">
        <v>717</v>
      </c>
      <c r="J221" s="1645"/>
      <c r="K221" s="1645" t="s">
        <v>3221</v>
      </c>
      <c r="L221" s="1691"/>
      <c r="M221" s="2357">
        <v>417</v>
      </c>
      <c r="N221" s="2417"/>
    </row>
    <row r="222" spans="1:14" ht="12.95" customHeight="1">
      <c r="A222" s="2958"/>
      <c r="B222" s="1671">
        <v>418</v>
      </c>
      <c r="C222" s="1700"/>
      <c r="D222" s="2089"/>
      <c r="E222" s="1643" t="s">
        <v>536</v>
      </c>
      <c r="F222" s="2622">
        <v>59</v>
      </c>
      <c r="G222" s="2662"/>
      <c r="H222" s="2662"/>
      <c r="I222" s="2662"/>
      <c r="J222" s="1645">
        <f>SUM(F222:I222)</f>
        <v>59</v>
      </c>
      <c r="K222" s="1645"/>
      <c r="L222" s="1691">
        <f>SUM(J222:K222)</f>
        <v>59</v>
      </c>
      <c r="M222" s="2357">
        <v>418</v>
      </c>
      <c r="N222" s="2417"/>
    </row>
    <row r="223" spans="1:14" ht="12.95" customHeight="1">
      <c r="A223" s="2958"/>
      <c r="B223" s="1671">
        <v>419</v>
      </c>
      <c r="C223" s="1648"/>
      <c r="D223" s="1643" t="s">
        <v>1447</v>
      </c>
      <c r="E223" s="2089"/>
      <c r="F223" s="1651">
        <f>SUM(F203:F222)</f>
        <v>2926</v>
      </c>
      <c r="G223" s="1649">
        <f t="shared" ref="G223:J223" si="10">SUM(G203:G222)</f>
        <v>117</v>
      </c>
      <c r="H223" s="1649">
        <f t="shared" si="10"/>
        <v>1308</v>
      </c>
      <c r="I223" s="1699">
        <f t="shared" si="10"/>
        <v>1890</v>
      </c>
      <c r="J223" s="1645">
        <f t="shared" si="10"/>
        <v>6241</v>
      </c>
      <c r="K223" s="1645"/>
      <c r="L223" s="1691">
        <f>SUM(L203:L222)</f>
        <v>6241</v>
      </c>
      <c r="M223" s="2357">
        <v>419</v>
      </c>
      <c r="N223" s="2417"/>
    </row>
    <row r="224" spans="1:14" ht="12.95" customHeight="1">
      <c r="A224" s="2958"/>
      <c r="B224" s="1673"/>
      <c r="C224" s="2091"/>
      <c r="D224" s="1684" t="s">
        <v>1448</v>
      </c>
      <c r="F224" s="1698"/>
      <c r="G224" s="1697"/>
      <c r="H224" s="1697"/>
      <c r="I224" s="1695"/>
      <c r="J224" s="1659"/>
      <c r="K224" s="1659"/>
      <c r="L224" s="1694"/>
      <c r="M224" s="1680"/>
      <c r="N224" s="2417"/>
    </row>
    <row r="225" spans="1:14" ht="12.95" customHeight="1">
      <c r="A225" s="2958"/>
      <c r="B225" s="1671">
        <v>420</v>
      </c>
      <c r="C225" s="1648"/>
      <c r="D225" s="2089"/>
      <c r="E225" s="1643" t="s">
        <v>2460</v>
      </c>
      <c r="F225" s="1651">
        <v>241</v>
      </c>
      <c r="G225" s="1649"/>
      <c r="H225" s="1649"/>
      <c r="I225" s="1649"/>
      <c r="J225" s="1645">
        <f>SUM(F225:I225)</f>
        <v>241</v>
      </c>
      <c r="K225" s="1645"/>
      <c r="L225" s="1691">
        <f>SUM(J225:K225)</f>
        <v>241</v>
      </c>
      <c r="M225" s="2357">
        <v>420</v>
      </c>
      <c r="N225" s="2962">
        <v>91</v>
      </c>
    </row>
    <row r="226" spans="1:14" ht="12.95" customHeight="1" thickBot="1">
      <c r="A226" s="2959"/>
      <c r="B226" s="1742">
        <v>421</v>
      </c>
      <c r="C226" s="2393"/>
      <c r="D226" s="2090"/>
      <c r="E226" s="1675" t="s">
        <v>1449</v>
      </c>
      <c r="F226" s="2394"/>
      <c r="G226" s="2395"/>
      <c r="H226" s="2395"/>
      <c r="I226" s="2395"/>
      <c r="J226" s="2396"/>
      <c r="K226" s="2397"/>
      <c r="L226" s="2398"/>
      <c r="M226" s="2362">
        <v>421</v>
      </c>
      <c r="N226" s="2963"/>
    </row>
    <row r="227" spans="1:14" ht="5.25" hidden="1" customHeight="1">
      <c r="A227" s="2420"/>
      <c r="B227" s="1680"/>
      <c r="C227" s="1684"/>
      <c r="E227" s="1684"/>
      <c r="F227" s="1683"/>
      <c r="G227" s="1683"/>
      <c r="H227" s="1683"/>
      <c r="I227" s="1683"/>
      <c r="J227" s="1681">
        <v>0</v>
      </c>
      <c r="K227" s="1682"/>
      <c r="L227" s="1718">
        <v>0</v>
      </c>
      <c r="M227" s="1680"/>
      <c r="N227" s="2391"/>
    </row>
    <row r="228" spans="1:14" ht="14.25">
      <c r="A228" s="2956"/>
      <c r="B228" s="2359" t="s">
        <v>2603</v>
      </c>
      <c r="C228" s="2083"/>
      <c r="D228" s="2083"/>
      <c r="E228" s="2083"/>
      <c r="F228" s="1679"/>
      <c r="G228" s="1679"/>
      <c r="H228" s="1679"/>
      <c r="I228" s="1679"/>
      <c r="J228" s="1678"/>
      <c r="K228" s="1678"/>
      <c r="L228" s="1678"/>
      <c r="M228" s="2083"/>
      <c r="N228" s="2656">
        <v>92</v>
      </c>
    </row>
    <row r="229" spans="1:14">
      <c r="A229" s="2957"/>
      <c r="B229" s="2086" t="s">
        <v>351</v>
      </c>
      <c r="C229" s="2086"/>
      <c r="D229" s="2086"/>
      <c r="E229" s="2086"/>
      <c r="F229" s="982"/>
      <c r="G229" s="982"/>
      <c r="H229" s="982"/>
      <c r="I229" s="982"/>
      <c r="J229" s="1677"/>
      <c r="K229" s="1677"/>
      <c r="L229" s="1677"/>
      <c r="M229" s="2086"/>
      <c r="N229" s="2415"/>
    </row>
    <row r="230" spans="1:14" ht="15.75" customHeight="1">
      <c r="A230" s="2957"/>
      <c r="B230" s="1675"/>
      <c r="C230" s="1675"/>
      <c r="D230" s="1675"/>
      <c r="E230" s="1675"/>
      <c r="F230" s="1676"/>
      <c r="G230" s="1676"/>
      <c r="H230" s="1676"/>
      <c r="I230" s="1676"/>
      <c r="J230" s="1675"/>
      <c r="K230" s="1675"/>
      <c r="L230" s="1675"/>
      <c r="M230" s="1675"/>
      <c r="N230" s="2415"/>
    </row>
    <row r="231" spans="1:14" ht="12.95" customHeight="1">
      <c r="A231" s="2957"/>
      <c r="B231" s="1673"/>
      <c r="C231" s="1657"/>
      <c r="D231" s="1674"/>
      <c r="E231" s="1673"/>
      <c r="F231" s="937"/>
      <c r="G231" s="937"/>
      <c r="H231" s="937"/>
      <c r="I231" s="937"/>
      <c r="J231" s="1657"/>
      <c r="K231" s="1657"/>
      <c r="L231" s="1657"/>
      <c r="M231" s="1674"/>
      <c r="N231" s="2415"/>
    </row>
    <row r="232" spans="1:14" ht="12.95" customHeight="1">
      <c r="A232" s="2957"/>
      <c r="B232" s="1673"/>
      <c r="C232" s="1657"/>
      <c r="D232" s="1674"/>
      <c r="E232" s="1673"/>
      <c r="F232" s="937"/>
      <c r="G232" s="937" t="s">
        <v>1380</v>
      </c>
      <c r="H232" s="937"/>
      <c r="I232" s="937"/>
      <c r="J232" s="1657" t="s">
        <v>1381</v>
      </c>
      <c r="K232" s="1657"/>
      <c r="L232" s="1657"/>
      <c r="M232" s="1674"/>
      <c r="N232" s="2415"/>
    </row>
    <row r="233" spans="1:14" ht="12.95" customHeight="1">
      <c r="A233" s="2957"/>
      <c r="B233" s="1673" t="s">
        <v>328</v>
      </c>
      <c r="C233" s="1657" t="s">
        <v>352</v>
      </c>
      <c r="D233" s="1674"/>
      <c r="E233" s="1673" t="s">
        <v>1382</v>
      </c>
      <c r="F233" s="937" t="s">
        <v>1383</v>
      </c>
      <c r="G233" s="937" t="s">
        <v>1384</v>
      </c>
      <c r="H233" s="937" t="s">
        <v>1385</v>
      </c>
      <c r="I233" s="937" t="s">
        <v>1386</v>
      </c>
      <c r="J233" s="1657" t="s">
        <v>1387</v>
      </c>
      <c r="K233" s="1657" t="s">
        <v>1388</v>
      </c>
      <c r="L233" s="1657" t="s">
        <v>1381</v>
      </c>
      <c r="M233" s="1674" t="s">
        <v>328</v>
      </c>
      <c r="N233" s="2415"/>
    </row>
    <row r="234" spans="1:14" ht="12.95" customHeight="1">
      <c r="A234" s="2957"/>
      <c r="B234" s="1673" t="s">
        <v>333</v>
      </c>
      <c r="C234" s="1657" t="s">
        <v>355</v>
      </c>
      <c r="D234" s="1674"/>
      <c r="E234" s="1673"/>
      <c r="F234" s="937" t="s">
        <v>1389</v>
      </c>
      <c r="G234" s="937" t="s">
        <v>1390</v>
      </c>
      <c r="H234" s="937" t="s">
        <v>1391</v>
      </c>
      <c r="I234" s="937"/>
      <c r="J234" s="1657" t="s">
        <v>1392</v>
      </c>
      <c r="K234" s="1657"/>
      <c r="L234" s="1657"/>
      <c r="M234" s="1674" t="s">
        <v>333</v>
      </c>
      <c r="N234" s="2415"/>
    </row>
    <row r="235" spans="1:14" ht="12.95" customHeight="1" thickBot="1">
      <c r="A235" s="2957"/>
      <c r="B235" s="1726"/>
      <c r="C235" s="1648"/>
      <c r="D235" s="1672"/>
      <c r="E235" s="1671" t="s">
        <v>338</v>
      </c>
      <c r="F235" s="937" t="s">
        <v>339</v>
      </c>
      <c r="G235" s="937" t="s">
        <v>340</v>
      </c>
      <c r="H235" s="937" t="s">
        <v>341</v>
      </c>
      <c r="I235" s="937" t="s">
        <v>342</v>
      </c>
      <c r="J235" s="1657" t="s">
        <v>343</v>
      </c>
      <c r="K235" s="1657" t="s">
        <v>201</v>
      </c>
      <c r="L235" s="1657" t="s">
        <v>202</v>
      </c>
      <c r="M235" s="1672"/>
      <c r="N235" s="2415"/>
    </row>
    <row r="236" spans="1:14" ht="12.95" customHeight="1">
      <c r="A236" s="2957"/>
      <c r="B236" s="1673"/>
      <c r="C236" s="1717"/>
      <c r="D236" s="1716" t="s">
        <v>1450</v>
      </c>
      <c r="E236" s="1684"/>
      <c r="F236" s="1715"/>
      <c r="G236" s="1714"/>
      <c r="H236" s="1713"/>
      <c r="I236" s="1712"/>
      <c r="J236" s="1711"/>
      <c r="K236" s="1711"/>
      <c r="L236" s="1710"/>
      <c r="M236" s="1684"/>
      <c r="N236" s="2415"/>
    </row>
    <row r="237" spans="1:14" ht="12.95" customHeight="1">
      <c r="A237" s="2957"/>
      <c r="B237" s="1671">
        <v>422</v>
      </c>
      <c r="C237" s="1700"/>
      <c r="D237" s="2089"/>
      <c r="E237" s="1643" t="s">
        <v>1451</v>
      </c>
      <c r="F237" s="1651">
        <v>106</v>
      </c>
      <c r="G237" s="1649"/>
      <c r="H237" s="1649"/>
      <c r="I237" s="1649"/>
      <c r="J237" s="1645">
        <f>SUM(F237:I237)</f>
        <v>106</v>
      </c>
      <c r="K237" s="1645"/>
      <c r="L237" s="1691">
        <f t="shared" ref="L237:L238" si="11">SUM(J237:K237)</f>
        <v>106</v>
      </c>
      <c r="M237" s="2357">
        <v>422</v>
      </c>
      <c r="N237" s="2415"/>
    </row>
    <row r="238" spans="1:14" ht="12.95" customHeight="1">
      <c r="A238" s="2420"/>
      <c r="B238" s="1671">
        <v>423</v>
      </c>
      <c r="C238" s="1700"/>
      <c r="D238" s="2089"/>
      <c r="E238" s="1643" t="s">
        <v>1452</v>
      </c>
      <c r="F238" s="1651">
        <v>2</v>
      </c>
      <c r="G238" s="1649"/>
      <c r="H238" s="1649"/>
      <c r="I238" s="1649"/>
      <c r="J238" s="1645">
        <f>SUM(F238:I238)</f>
        <v>2</v>
      </c>
      <c r="K238" s="1645"/>
      <c r="L238" s="1691">
        <f t="shared" si="11"/>
        <v>2</v>
      </c>
      <c r="M238" s="2357">
        <v>423</v>
      </c>
      <c r="N238" s="2415"/>
    </row>
    <row r="239" spans="1:14" ht="12.95" customHeight="1">
      <c r="A239" s="2420"/>
      <c r="B239" s="1671">
        <v>424</v>
      </c>
      <c r="C239" s="1700"/>
      <c r="D239" s="2089"/>
      <c r="E239" s="1643" t="s">
        <v>1453</v>
      </c>
      <c r="F239" s="1651"/>
      <c r="G239" s="1649"/>
      <c r="H239" s="1649"/>
      <c r="I239" s="1649"/>
      <c r="J239" s="1645"/>
      <c r="K239" s="1645"/>
      <c r="L239" s="1691"/>
      <c r="M239" s="2357">
        <v>424</v>
      </c>
      <c r="N239" s="2415"/>
    </row>
    <row r="240" spans="1:14" ht="12.95" customHeight="1">
      <c r="A240" s="2420"/>
      <c r="B240" s="1671">
        <v>425</v>
      </c>
      <c r="C240" s="1648"/>
      <c r="D240" s="2089"/>
      <c r="E240" s="1643" t="s">
        <v>1443</v>
      </c>
      <c r="F240" s="1651"/>
      <c r="G240" s="1649"/>
      <c r="H240" s="1649"/>
      <c r="I240" s="1649"/>
      <c r="J240" s="1645"/>
      <c r="K240" s="1645"/>
      <c r="L240" s="1691"/>
      <c r="M240" s="2357">
        <v>425</v>
      </c>
      <c r="N240" s="2415"/>
    </row>
    <row r="241" spans="1:14" ht="12.95" customHeight="1">
      <c r="A241" s="2420"/>
      <c r="B241" s="1702">
        <v>426</v>
      </c>
      <c r="C241" s="1708"/>
      <c r="D241" s="2093"/>
      <c r="E241" s="1707" t="s">
        <v>3039</v>
      </c>
      <c r="F241" s="1706"/>
      <c r="G241" s="1705"/>
      <c r="H241" s="1704"/>
      <c r="I241" s="1704"/>
      <c r="J241" s="1704"/>
      <c r="K241" s="1704"/>
      <c r="L241" s="1703"/>
      <c r="M241" s="2364">
        <v>426</v>
      </c>
      <c r="N241" s="2415"/>
    </row>
    <row r="242" spans="1:14" ht="12.95" customHeight="1">
      <c r="A242" s="2420"/>
      <c r="B242" s="1671">
        <v>427</v>
      </c>
      <c r="C242" s="1648"/>
      <c r="D242" s="2089"/>
      <c r="E242" s="1643" t="s">
        <v>1444</v>
      </c>
      <c r="F242" s="1651"/>
      <c r="G242" s="1649"/>
      <c r="H242" s="1649"/>
      <c r="I242" s="1649"/>
      <c r="J242" s="1645"/>
      <c r="K242" s="1645"/>
      <c r="L242" s="1691"/>
      <c r="M242" s="2357">
        <v>427</v>
      </c>
      <c r="N242" s="2415"/>
    </row>
    <row r="243" spans="1:14" ht="12.95" customHeight="1">
      <c r="A243" s="2420"/>
      <c r="B243" s="1671">
        <v>428</v>
      </c>
      <c r="C243" s="1648"/>
      <c r="D243" s="2089"/>
      <c r="E243" s="1643" t="s">
        <v>1445</v>
      </c>
      <c r="F243" s="1693" t="s">
        <v>717</v>
      </c>
      <c r="G243" s="1652" t="s">
        <v>717</v>
      </c>
      <c r="H243" s="1701" t="s">
        <v>717</v>
      </c>
      <c r="I243" s="1649"/>
      <c r="J243" s="1645"/>
      <c r="K243" s="1645"/>
      <c r="L243" s="1691"/>
      <c r="M243" s="2357">
        <v>428</v>
      </c>
      <c r="N243" s="2415"/>
    </row>
    <row r="244" spans="1:14" ht="12.95" customHeight="1">
      <c r="A244" s="2420"/>
      <c r="B244" s="1671">
        <v>429</v>
      </c>
      <c r="C244" s="1648"/>
      <c r="D244" s="2089"/>
      <c r="E244" s="1643" t="s">
        <v>1446</v>
      </c>
      <c r="F244" s="1693"/>
      <c r="G244" s="1652"/>
      <c r="H244" s="1652"/>
      <c r="I244" s="1649"/>
      <c r="J244" s="1645"/>
      <c r="K244" s="1645"/>
      <c r="L244" s="1691"/>
      <c r="M244" s="2357">
        <v>429</v>
      </c>
      <c r="N244" s="2415"/>
    </row>
    <row r="245" spans="1:14" ht="12.95" customHeight="1">
      <c r="A245" s="2420"/>
      <c r="B245" s="1671">
        <v>430</v>
      </c>
      <c r="C245" s="1648"/>
      <c r="D245" s="2089"/>
      <c r="E245" s="1643" t="s">
        <v>2464</v>
      </c>
      <c r="F245" s="1693" t="s">
        <v>717</v>
      </c>
      <c r="G245" s="1652" t="s">
        <v>717</v>
      </c>
      <c r="H245" s="1652" t="s">
        <v>717</v>
      </c>
      <c r="I245" s="1649">
        <v>205</v>
      </c>
      <c r="J245" s="1645">
        <f>SUM(F245:I245)</f>
        <v>205</v>
      </c>
      <c r="K245" s="1645"/>
      <c r="L245" s="1691">
        <f>SUM(J245:K245)</f>
        <v>205</v>
      </c>
      <c r="M245" s="2357">
        <v>430</v>
      </c>
      <c r="N245" s="2415"/>
    </row>
    <row r="246" spans="1:14" ht="12.95" customHeight="1">
      <c r="A246" s="2420"/>
      <c r="B246" s="1671">
        <v>431</v>
      </c>
      <c r="C246" s="1648"/>
      <c r="D246" s="2089"/>
      <c r="E246" s="1643" t="s">
        <v>2465</v>
      </c>
      <c r="F246" s="1693" t="s">
        <v>717</v>
      </c>
      <c r="G246" s="1652" t="s">
        <v>717</v>
      </c>
      <c r="H246" s="1652" t="s">
        <v>717</v>
      </c>
      <c r="I246" s="1649"/>
      <c r="J246" s="1645"/>
      <c r="K246" s="1645"/>
      <c r="L246" s="1691"/>
      <c r="M246" s="2357">
        <v>431</v>
      </c>
      <c r="N246" s="2416"/>
    </row>
    <row r="247" spans="1:14" ht="12.95" customHeight="1">
      <c r="A247" s="2420"/>
      <c r="B247" s="1671">
        <v>432</v>
      </c>
      <c r="C247" s="1648"/>
      <c r="D247" s="2089"/>
      <c r="E247" s="1643" t="s">
        <v>2472</v>
      </c>
      <c r="F247" s="1693" t="s">
        <v>717</v>
      </c>
      <c r="G247" s="1652" t="s">
        <v>717</v>
      </c>
      <c r="H247" s="1652"/>
      <c r="I247" s="1652" t="s">
        <v>717</v>
      </c>
      <c r="J247" s="1645"/>
      <c r="K247" s="1645"/>
      <c r="L247" s="1691"/>
      <c r="M247" s="2357">
        <v>432</v>
      </c>
      <c r="N247" s="2416"/>
    </row>
    <row r="248" spans="1:14" ht="12.95" customHeight="1">
      <c r="A248" s="2420"/>
      <c r="B248" s="1671">
        <v>433</v>
      </c>
      <c r="C248" s="1648"/>
      <c r="D248" s="2089"/>
      <c r="E248" s="1643" t="s">
        <v>2473</v>
      </c>
      <c r="F248" s="1693" t="s">
        <v>717</v>
      </c>
      <c r="G248" s="1652" t="s">
        <v>717</v>
      </c>
      <c r="H248" s="1652" t="s">
        <v>3221</v>
      </c>
      <c r="I248" s="1652" t="s">
        <v>717</v>
      </c>
      <c r="J248" s="1645"/>
      <c r="K248" s="1645" t="s">
        <v>3221</v>
      </c>
      <c r="L248" s="1691"/>
      <c r="M248" s="2357">
        <v>433</v>
      </c>
      <c r="N248" s="2416"/>
    </row>
    <row r="249" spans="1:14" ht="12.95" customHeight="1">
      <c r="A249" s="2420"/>
      <c r="B249" s="1671">
        <v>434</v>
      </c>
      <c r="C249" s="1700"/>
      <c r="D249" s="2089"/>
      <c r="E249" s="1643" t="s">
        <v>536</v>
      </c>
      <c r="F249" s="1693"/>
      <c r="G249" s="1652"/>
      <c r="H249" s="1652"/>
      <c r="I249" s="1652"/>
      <c r="J249" s="1645"/>
      <c r="K249" s="1645"/>
      <c r="L249" s="1691"/>
      <c r="M249" s="2357">
        <v>434</v>
      </c>
      <c r="N249" s="2416"/>
    </row>
    <row r="250" spans="1:14" ht="12.95" customHeight="1">
      <c r="A250" s="2420"/>
      <c r="B250" s="1671">
        <v>435</v>
      </c>
      <c r="C250" s="1648"/>
      <c r="D250" s="1643" t="s">
        <v>1454</v>
      </c>
      <c r="E250" s="1643"/>
      <c r="F250" s="1651">
        <f>SUM(F224:F226,F236:F249)</f>
        <v>349</v>
      </c>
      <c r="G250" s="1649"/>
      <c r="H250" s="1649"/>
      <c r="I250" s="1699">
        <f t="shared" ref="I250:L250" si="12">SUM(I224:I226,I236:I249)</f>
        <v>205</v>
      </c>
      <c r="J250" s="1645">
        <f>SUM(F250:I250)</f>
        <v>554</v>
      </c>
      <c r="K250" s="1645"/>
      <c r="L250" s="1691">
        <f t="shared" si="12"/>
        <v>554</v>
      </c>
      <c r="M250" s="2357">
        <v>435</v>
      </c>
      <c r="N250" s="2416"/>
    </row>
    <row r="251" spans="1:14" ht="12.95" customHeight="1">
      <c r="A251" s="2420"/>
      <c r="B251" s="1673"/>
      <c r="C251" s="2091"/>
      <c r="D251" s="1684" t="s">
        <v>1455</v>
      </c>
      <c r="E251" s="1684"/>
      <c r="F251" s="1698"/>
      <c r="G251" s="1697"/>
      <c r="H251" s="1697"/>
      <c r="I251" s="1695"/>
      <c r="J251" s="1659"/>
      <c r="K251" s="1659"/>
      <c r="L251" s="1694"/>
      <c r="M251" s="1680"/>
      <c r="N251" s="2416"/>
    </row>
    <row r="252" spans="1:14" ht="12.95" customHeight="1">
      <c r="A252" s="2420"/>
      <c r="B252" s="1671">
        <v>501</v>
      </c>
      <c r="C252" s="1648"/>
      <c r="D252" s="2089"/>
      <c r="E252" s="1643" t="s">
        <v>1456</v>
      </c>
      <c r="F252" s="1651"/>
      <c r="G252" s="1649"/>
      <c r="H252" s="1649"/>
      <c r="I252" s="1692" t="s">
        <v>717</v>
      </c>
      <c r="J252" s="1645"/>
      <c r="K252" s="1645"/>
      <c r="L252" s="1691"/>
      <c r="M252" s="2357">
        <v>501</v>
      </c>
      <c r="N252" s="2416"/>
    </row>
    <row r="253" spans="1:14" ht="12.95" customHeight="1">
      <c r="A253" s="2420"/>
      <c r="B253" s="1671">
        <v>502</v>
      </c>
      <c r="C253" s="1648"/>
      <c r="D253" s="2089"/>
      <c r="E253" s="1643" t="s">
        <v>1457</v>
      </c>
      <c r="F253" s="1651"/>
      <c r="G253" s="1649"/>
      <c r="H253" s="1649"/>
      <c r="I253" s="1692" t="s">
        <v>717</v>
      </c>
      <c r="J253" s="1645"/>
      <c r="K253" s="1656" t="s">
        <v>717</v>
      </c>
      <c r="L253" s="1691"/>
      <c r="M253" s="2357">
        <v>502</v>
      </c>
      <c r="N253" s="2416"/>
    </row>
    <row r="254" spans="1:14" ht="12.95" customHeight="1">
      <c r="A254" s="2420"/>
      <c r="B254" s="1671">
        <v>503</v>
      </c>
      <c r="C254" s="1700"/>
      <c r="D254" s="2089"/>
      <c r="E254" s="1643" t="s">
        <v>1458</v>
      </c>
      <c r="F254" s="1693"/>
      <c r="G254" s="1652"/>
      <c r="H254" s="1652"/>
      <c r="I254" s="1692" t="s">
        <v>717</v>
      </c>
      <c r="J254" s="1656"/>
      <c r="K254" s="1656" t="s">
        <v>717</v>
      </c>
      <c r="L254" s="2621"/>
      <c r="M254" s="2357">
        <v>503</v>
      </c>
      <c r="N254" s="2417"/>
    </row>
    <row r="255" spans="1:14" ht="12.95" customHeight="1">
      <c r="A255" s="2420"/>
      <c r="B255" s="1671">
        <v>504</v>
      </c>
      <c r="C255" s="1700"/>
      <c r="D255" s="2089"/>
      <c r="E255" s="1643" t="s">
        <v>1459</v>
      </c>
      <c r="F255" s="1693" t="s">
        <v>717</v>
      </c>
      <c r="G255" s="1652" t="s">
        <v>717</v>
      </c>
      <c r="H255" s="1652" t="s">
        <v>717</v>
      </c>
      <c r="I255" s="1652"/>
      <c r="J255" s="1656"/>
      <c r="K255" s="1656"/>
      <c r="L255" s="2621"/>
      <c r="M255" s="2357">
        <v>504</v>
      </c>
      <c r="N255" s="2416"/>
    </row>
    <row r="256" spans="1:14" ht="12.95" customHeight="1">
      <c r="A256" s="2420"/>
      <c r="B256" s="1671">
        <v>505</v>
      </c>
      <c r="C256" s="1700"/>
      <c r="D256" s="2089"/>
      <c r="E256" s="1643" t="s">
        <v>2464</v>
      </c>
      <c r="F256" s="1693" t="s">
        <v>717</v>
      </c>
      <c r="G256" s="1652" t="s">
        <v>717</v>
      </c>
      <c r="H256" s="1652" t="s">
        <v>717</v>
      </c>
      <c r="I256" s="1652"/>
      <c r="J256" s="1656"/>
      <c r="K256" s="1656"/>
      <c r="L256" s="2621"/>
      <c r="M256" s="2357">
        <v>505</v>
      </c>
      <c r="N256" s="2416"/>
    </row>
    <row r="257" spans="1:14" ht="12.95" customHeight="1">
      <c r="A257" s="2420"/>
      <c r="B257" s="1671">
        <v>506</v>
      </c>
      <c r="C257" s="1648"/>
      <c r="D257" s="1643" t="s">
        <v>1460</v>
      </c>
      <c r="E257" s="1643"/>
      <c r="F257" s="1693"/>
      <c r="G257" s="1652"/>
      <c r="H257" s="1652"/>
      <c r="I257" s="1692"/>
      <c r="J257" s="1656"/>
      <c r="K257" s="1656"/>
      <c r="L257" s="2621"/>
      <c r="M257" s="2357">
        <v>506</v>
      </c>
      <c r="N257" s="2962" t="s">
        <v>3279</v>
      </c>
    </row>
    <row r="258" spans="1:14" ht="12.95" customHeight="1">
      <c r="A258" s="2420"/>
      <c r="B258" s="1673"/>
      <c r="C258" s="2091"/>
      <c r="D258" s="1684" t="s">
        <v>1461</v>
      </c>
      <c r="E258" s="1684"/>
      <c r="F258" s="1698"/>
      <c r="G258" s="1697"/>
      <c r="H258" s="1696"/>
      <c r="I258" s="1695"/>
      <c r="J258" s="1659"/>
      <c r="K258" s="1659"/>
      <c r="L258" s="1694"/>
      <c r="M258" s="1680"/>
      <c r="N258" s="2962"/>
    </row>
    <row r="259" spans="1:14" ht="12.95" customHeight="1">
      <c r="A259" s="2958" t="s">
        <v>1409</v>
      </c>
      <c r="B259" s="1671">
        <v>507</v>
      </c>
      <c r="C259" s="1638" t="s">
        <v>563</v>
      </c>
      <c r="D259" s="2089"/>
      <c r="E259" s="1643" t="s">
        <v>2460</v>
      </c>
      <c r="F259" s="1651"/>
      <c r="G259" s="1649"/>
      <c r="H259" s="1649"/>
      <c r="I259" s="1649"/>
      <c r="J259" s="1645"/>
      <c r="K259" s="1656" t="s">
        <v>717</v>
      </c>
      <c r="L259" s="1691"/>
      <c r="M259" s="2357">
        <v>507</v>
      </c>
      <c r="N259" s="2962"/>
    </row>
    <row r="260" spans="1:14" ht="12.95" customHeight="1">
      <c r="A260" s="2958"/>
      <c r="B260" s="1671">
        <v>508</v>
      </c>
      <c r="C260" s="1638" t="s">
        <v>563</v>
      </c>
      <c r="D260" s="2089"/>
      <c r="E260" s="1643" t="s">
        <v>1462</v>
      </c>
      <c r="F260" s="1651"/>
      <c r="G260" s="1649"/>
      <c r="H260" s="1649"/>
      <c r="I260" s="1649"/>
      <c r="J260" s="1645"/>
      <c r="K260" s="1656" t="s">
        <v>717</v>
      </c>
      <c r="L260" s="1691"/>
      <c r="M260" s="2357">
        <v>508</v>
      </c>
      <c r="N260" s="2962"/>
    </row>
    <row r="261" spans="1:14" ht="12.95" customHeight="1">
      <c r="A261" s="2958"/>
      <c r="B261" s="1671">
        <v>509</v>
      </c>
      <c r="C261" s="1638" t="s">
        <v>563</v>
      </c>
      <c r="D261" s="2089"/>
      <c r="E261" s="1643" t="s">
        <v>1463</v>
      </c>
      <c r="F261" s="1651"/>
      <c r="G261" s="1649"/>
      <c r="H261" s="1649"/>
      <c r="I261" s="1649"/>
      <c r="J261" s="1645"/>
      <c r="K261" s="1656" t="s">
        <v>717</v>
      </c>
      <c r="L261" s="1691"/>
      <c r="M261" s="2357">
        <v>509</v>
      </c>
      <c r="N261" s="2962"/>
    </row>
    <row r="262" spans="1:14" ht="12.95" customHeight="1">
      <c r="A262" s="2958"/>
      <c r="B262" s="1671">
        <v>510</v>
      </c>
      <c r="C262" s="1638" t="s">
        <v>563</v>
      </c>
      <c r="D262" s="2089"/>
      <c r="E262" s="1643" t="s">
        <v>1464</v>
      </c>
      <c r="F262" s="1651"/>
      <c r="G262" s="1649"/>
      <c r="H262" s="1649"/>
      <c r="I262" s="1649"/>
      <c r="J262" s="1645"/>
      <c r="K262" s="1656" t="s">
        <v>717</v>
      </c>
      <c r="L262" s="1691"/>
      <c r="M262" s="2357">
        <v>510</v>
      </c>
      <c r="N262" s="2962"/>
    </row>
    <row r="263" spans="1:14" ht="12.95" customHeight="1">
      <c r="A263" s="2958"/>
      <c r="B263" s="1671">
        <v>511</v>
      </c>
      <c r="C263" s="1638" t="s">
        <v>563</v>
      </c>
      <c r="D263" s="2089"/>
      <c r="E263" s="1643" t="s">
        <v>1445</v>
      </c>
      <c r="F263" s="1693" t="s">
        <v>717</v>
      </c>
      <c r="G263" s="1652" t="s">
        <v>717</v>
      </c>
      <c r="H263" s="1652" t="s">
        <v>717</v>
      </c>
      <c r="I263" s="1649"/>
      <c r="J263" s="1645"/>
      <c r="K263" s="1656" t="s">
        <v>717</v>
      </c>
      <c r="L263" s="1691"/>
      <c r="M263" s="2357">
        <v>511</v>
      </c>
      <c r="N263" s="2962"/>
    </row>
    <row r="264" spans="1:14" ht="12.95" customHeight="1">
      <c r="A264" s="2958"/>
      <c r="B264" s="1671">
        <v>512</v>
      </c>
      <c r="C264" s="1638" t="s">
        <v>563</v>
      </c>
      <c r="D264" s="2089"/>
      <c r="E264" s="1643" t="s">
        <v>2464</v>
      </c>
      <c r="F264" s="1693" t="s">
        <v>717</v>
      </c>
      <c r="G264" s="1652" t="s">
        <v>717</v>
      </c>
      <c r="H264" s="1652" t="s">
        <v>717</v>
      </c>
      <c r="I264" s="1649"/>
      <c r="J264" s="1645"/>
      <c r="K264" s="1656" t="s">
        <v>717</v>
      </c>
      <c r="L264" s="1691"/>
      <c r="M264" s="2357">
        <v>512</v>
      </c>
      <c r="N264" s="2962"/>
    </row>
    <row r="265" spans="1:14" ht="12.95" customHeight="1">
      <c r="A265" s="2958"/>
      <c r="B265" s="1671">
        <v>513</v>
      </c>
      <c r="C265" s="1638" t="s">
        <v>563</v>
      </c>
      <c r="D265" s="2089"/>
      <c r="E265" s="1643" t="s">
        <v>1465</v>
      </c>
      <c r="F265" s="1693" t="s">
        <v>717</v>
      </c>
      <c r="G265" s="1652" t="s">
        <v>717</v>
      </c>
      <c r="H265" s="1652" t="s">
        <v>717</v>
      </c>
      <c r="I265" s="1652"/>
      <c r="J265" s="1656"/>
      <c r="K265" s="1656" t="s">
        <v>717</v>
      </c>
      <c r="L265" s="1691"/>
      <c r="M265" s="2357">
        <v>513</v>
      </c>
      <c r="N265" s="2962"/>
    </row>
    <row r="266" spans="1:14" ht="12.95" customHeight="1">
      <c r="A266" s="2958"/>
      <c r="B266" s="1671">
        <v>514</v>
      </c>
      <c r="C266" s="1638" t="s">
        <v>563</v>
      </c>
      <c r="D266" s="2089"/>
      <c r="E266" s="1643" t="s">
        <v>2472</v>
      </c>
      <c r="F266" s="1693" t="s">
        <v>717</v>
      </c>
      <c r="G266" s="1652" t="s">
        <v>717</v>
      </c>
      <c r="H266" s="1652"/>
      <c r="I266" s="1692" t="s">
        <v>717</v>
      </c>
      <c r="J266" s="1656"/>
      <c r="K266" s="1656" t="s">
        <v>717</v>
      </c>
      <c r="L266" s="1691"/>
      <c r="M266" s="2357">
        <v>514</v>
      </c>
      <c r="N266" s="2962"/>
    </row>
    <row r="267" spans="1:14" ht="12.95" customHeight="1">
      <c r="A267" s="2958"/>
      <c r="B267" s="1671">
        <v>515</v>
      </c>
      <c r="C267" s="1638" t="s">
        <v>563</v>
      </c>
      <c r="D267" s="2089"/>
      <c r="E267" s="1643" t="s">
        <v>2473</v>
      </c>
      <c r="F267" s="1693" t="s">
        <v>717</v>
      </c>
      <c r="G267" s="1652" t="s">
        <v>717</v>
      </c>
      <c r="H267" s="1652" t="s">
        <v>3221</v>
      </c>
      <c r="I267" s="1692" t="s">
        <v>717</v>
      </c>
      <c r="J267" s="1656"/>
      <c r="K267" s="1656" t="s">
        <v>717</v>
      </c>
      <c r="L267" s="1691"/>
      <c r="M267" s="2357">
        <v>515</v>
      </c>
      <c r="N267" s="2962"/>
    </row>
    <row r="268" spans="1:14" ht="12.95" customHeight="1">
      <c r="A268" s="2958"/>
      <c r="B268" s="1671">
        <v>516</v>
      </c>
      <c r="C268" s="1638" t="s">
        <v>563</v>
      </c>
      <c r="D268" s="2089"/>
      <c r="E268" s="1643" t="s">
        <v>536</v>
      </c>
      <c r="F268" s="1693"/>
      <c r="G268" s="1652"/>
      <c r="H268" s="1652"/>
      <c r="I268" s="1652"/>
      <c r="J268" s="1656"/>
      <c r="K268" s="1656" t="s">
        <v>717</v>
      </c>
      <c r="L268" s="1691"/>
      <c r="M268" s="2357">
        <v>516</v>
      </c>
      <c r="N268" s="2962"/>
    </row>
    <row r="269" spans="1:14" ht="12.95" customHeight="1" thickBot="1">
      <c r="A269" s="2958"/>
      <c r="B269" s="1671">
        <v>517</v>
      </c>
      <c r="C269" s="1638" t="s">
        <v>563</v>
      </c>
      <c r="D269" s="1643" t="s">
        <v>1466</v>
      </c>
      <c r="E269" s="1643"/>
      <c r="F269" s="1690"/>
      <c r="G269" s="1689"/>
      <c r="H269" s="1689"/>
      <c r="I269" s="1688"/>
      <c r="J269" s="1687"/>
      <c r="K269" s="1686" t="s">
        <v>717</v>
      </c>
      <c r="L269" s="1685"/>
      <c r="M269" s="2357">
        <v>517</v>
      </c>
      <c r="N269" s="2962"/>
    </row>
    <row r="270" spans="1:14">
      <c r="A270" s="2959"/>
      <c r="B270" s="2362"/>
      <c r="C270" s="2362"/>
      <c r="D270" s="1675"/>
      <c r="E270" s="1675"/>
      <c r="F270" s="2385"/>
      <c r="G270" s="2385"/>
      <c r="H270" s="2385"/>
      <c r="I270" s="2385"/>
      <c r="J270" s="2386"/>
      <c r="K270" s="2387"/>
      <c r="L270" s="2386"/>
      <c r="M270" s="2362"/>
      <c r="N270" s="2963"/>
    </row>
    <row r="271" spans="1:14">
      <c r="A271" s="2972" t="s">
        <v>1409</v>
      </c>
      <c r="B271" s="2359" t="s">
        <v>2603</v>
      </c>
      <c r="C271" s="2083"/>
      <c r="D271" s="2083"/>
      <c r="E271" s="2083"/>
      <c r="F271" s="1679"/>
      <c r="G271" s="1679"/>
      <c r="H271" s="1679"/>
      <c r="I271" s="1679"/>
      <c r="J271" s="1678"/>
      <c r="K271" s="1678"/>
      <c r="L271" s="1678"/>
      <c r="M271" s="1678"/>
      <c r="N271" s="2966" t="s">
        <v>3279</v>
      </c>
    </row>
    <row r="272" spans="1:14">
      <c r="A272" s="2973"/>
      <c r="B272" s="2086" t="s">
        <v>351</v>
      </c>
      <c r="C272" s="2086"/>
      <c r="D272" s="2086"/>
      <c r="E272" s="2086"/>
      <c r="F272" s="982"/>
      <c r="G272" s="982"/>
      <c r="H272" s="982"/>
      <c r="I272" s="982"/>
      <c r="J272" s="1677"/>
      <c r="K272" s="1677"/>
      <c r="L272" s="1677"/>
      <c r="M272" s="1677"/>
      <c r="N272" s="2967"/>
    </row>
    <row r="273" spans="1:14" ht="15" customHeight="1">
      <c r="A273" s="2973"/>
      <c r="B273" s="1675"/>
      <c r="C273" s="1675"/>
      <c r="D273" s="1675"/>
      <c r="E273" s="1675"/>
      <c r="F273" s="1676"/>
      <c r="G273" s="1676"/>
      <c r="H273" s="1676"/>
      <c r="I273" s="1676"/>
      <c r="J273" s="1675"/>
      <c r="K273" s="1675"/>
      <c r="L273" s="1675"/>
      <c r="M273" s="2362"/>
      <c r="N273" s="2967"/>
    </row>
    <row r="274" spans="1:14" ht="12.95" customHeight="1">
      <c r="A274" s="2973"/>
      <c r="B274" s="1673"/>
      <c r="C274" s="1657"/>
      <c r="D274" s="1674"/>
      <c r="E274" s="1673"/>
      <c r="F274" s="937"/>
      <c r="G274" s="937"/>
      <c r="H274" s="937"/>
      <c r="I274" s="937"/>
      <c r="J274" s="1657"/>
      <c r="K274" s="1657"/>
      <c r="L274" s="1657"/>
      <c r="M274" s="1674"/>
      <c r="N274" s="2967"/>
    </row>
    <row r="275" spans="1:14" ht="12.95" customHeight="1">
      <c r="A275" s="2973"/>
      <c r="B275" s="1673"/>
      <c r="C275" s="1657"/>
      <c r="D275" s="1674"/>
      <c r="E275" s="1673"/>
      <c r="F275" s="937"/>
      <c r="G275" s="937" t="s">
        <v>1380</v>
      </c>
      <c r="H275" s="937"/>
      <c r="I275" s="937"/>
      <c r="J275" s="1657" t="s">
        <v>1381</v>
      </c>
      <c r="K275" s="1657"/>
      <c r="L275" s="1657"/>
      <c r="M275" s="1674"/>
      <c r="N275" s="2967"/>
    </row>
    <row r="276" spans="1:14" ht="12.95" customHeight="1">
      <c r="A276" s="2973"/>
      <c r="B276" s="1673" t="s">
        <v>328</v>
      </c>
      <c r="C276" s="1657" t="s">
        <v>352</v>
      </c>
      <c r="D276" s="1674"/>
      <c r="E276" s="1673" t="s">
        <v>1382</v>
      </c>
      <c r="F276" s="937" t="s">
        <v>1383</v>
      </c>
      <c r="G276" s="937" t="s">
        <v>1384</v>
      </c>
      <c r="H276" s="937" t="s">
        <v>1385</v>
      </c>
      <c r="I276" s="937" t="s">
        <v>1386</v>
      </c>
      <c r="J276" s="1657" t="s">
        <v>1387</v>
      </c>
      <c r="K276" s="1657" t="s">
        <v>1388</v>
      </c>
      <c r="L276" s="1657" t="s">
        <v>1381</v>
      </c>
      <c r="M276" s="1674" t="s">
        <v>328</v>
      </c>
      <c r="N276" s="2967"/>
    </row>
    <row r="277" spans="1:14" ht="12.95" customHeight="1">
      <c r="A277" s="2973"/>
      <c r="B277" s="1673" t="s">
        <v>333</v>
      </c>
      <c r="C277" s="1657" t="s">
        <v>355</v>
      </c>
      <c r="D277" s="1674"/>
      <c r="E277" s="1673"/>
      <c r="F277" s="937" t="s">
        <v>1389</v>
      </c>
      <c r="G277" s="937" t="s">
        <v>1390</v>
      </c>
      <c r="H277" s="937" t="s">
        <v>1391</v>
      </c>
      <c r="I277" s="937"/>
      <c r="J277" s="1657" t="s">
        <v>1392</v>
      </c>
      <c r="K277" s="1657"/>
      <c r="L277" s="1657"/>
      <c r="M277" s="1674" t="s">
        <v>333</v>
      </c>
      <c r="N277" s="2967"/>
    </row>
    <row r="278" spans="1:14" ht="12.95" customHeight="1" thickBot="1">
      <c r="A278" s="2973"/>
      <c r="B278" s="1726"/>
      <c r="C278" s="1648"/>
      <c r="D278" s="1672"/>
      <c r="E278" s="1671" t="s">
        <v>338</v>
      </c>
      <c r="F278" s="934" t="s">
        <v>339</v>
      </c>
      <c r="G278" s="934" t="s">
        <v>340</v>
      </c>
      <c r="H278" s="934" t="s">
        <v>341</v>
      </c>
      <c r="I278" s="934" t="s">
        <v>342</v>
      </c>
      <c r="J278" s="1638" t="s">
        <v>343</v>
      </c>
      <c r="K278" s="1638" t="s">
        <v>201</v>
      </c>
      <c r="L278" s="1638" t="s">
        <v>202</v>
      </c>
      <c r="M278" s="2365"/>
      <c r="N278" s="2967"/>
    </row>
    <row r="279" spans="1:14" ht="12.95" customHeight="1">
      <c r="A279" s="2973"/>
      <c r="B279" s="1673"/>
      <c r="C279" s="2091"/>
      <c r="D279" s="1684" t="s">
        <v>3040</v>
      </c>
      <c r="E279" s="1684"/>
      <c r="F279" s="1670"/>
      <c r="G279" s="1669"/>
      <c r="H279" s="1669"/>
      <c r="I279" s="1669"/>
      <c r="J279" s="1668"/>
      <c r="K279" s="1668"/>
      <c r="L279" s="1667"/>
      <c r="M279" s="1674"/>
      <c r="N279" s="2967"/>
    </row>
    <row r="280" spans="1:14" ht="12.95" customHeight="1">
      <c r="A280" s="2973"/>
      <c r="B280" s="1671">
        <v>518</v>
      </c>
      <c r="C280" s="1648"/>
      <c r="D280" s="2089"/>
      <c r="E280" s="1643" t="s">
        <v>2460</v>
      </c>
      <c r="F280" s="1651">
        <v>2886</v>
      </c>
      <c r="G280" s="1649"/>
      <c r="H280" s="1650"/>
      <c r="I280" s="1649"/>
      <c r="J280" s="1645">
        <f t="shared" ref="J280:J282" si="13">SUM(F280:I280)</f>
        <v>2886</v>
      </c>
      <c r="K280" s="1645"/>
      <c r="L280" s="1691">
        <f t="shared" ref="L280:L282" si="14">SUM(J280:K280)</f>
        <v>2886</v>
      </c>
      <c r="M280" s="2365">
        <v>518</v>
      </c>
      <c r="N280" s="2967"/>
    </row>
    <row r="281" spans="1:14" ht="12.95" customHeight="1">
      <c r="A281" s="2973"/>
      <c r="B281" s="1671">
        <v>519</v>
      </c>
      <c r="C281" s="1648"/>
      <c r="D281" s="2089"/>
      <c r="E281" s="1643" t="s">
        <v>1467</v>
      </c>
      <c r="F281" s="1651">
        <v>3</v>
      </c>
      <c r="G281" s="1649"/>
      <c r="H281" s="1650"/>
      <c r="I281" s="1649"/>
      <c r="J281" s="1645">
        <f t="shared" si="13"/>
        <v>3</v>
      </c>
      <c r="K281" s="1645"/>
      <c r="L281" s="1691">
        <f t="shared" si="14"/>
        <v>3</v>
      </c>
      <c r="M281" s="2365">
        <v>519</v>
      </c>
      <c r="N281" s="2967"/>
    </row>
    <row r="282" spans="1:14" ht="12.95" customHeight="1">
      <c r="A282" s="2973"/>
      <c r="B282" s="1671">
        <v>520</v>
      </c>
      <c r="C282" s="1648"/>
      <c r="D282" s="2089"/>
      <c r="E282" s="1643" t="s">
        <v>1468</v>
      </c>
      <c r="F282" s="1651">
        <v>20</v>
      </c>
      <c r="G282" s="1649"/>
      <c r="H282" s="1650">
        <v>138</v>
      </c>
      <c r="I282" s="1649"/>
      <c r="J282" s="1645">
        <f t="shared" si="13"/>
        <v>158</v>
      </c>
      <c r="K282" s="1645"/>
      <c r="L282" s="1691">
        <f t="shared" si="14"/>
        <v>158</v>
      </c>
      <c r="M282" s="2365">
        <v>520</v>
      </c>
      <c r="N282" s="2967"/>
    </row>
    <row r="283" spans="1:14" ht="12.95" customHeight="1">
      <c r="A283" s="2973"/>
      <c r="B283" s="1671">
        <v>521</v>
      </c>
      <c r="C283" s="1648"/>
      <c r="D283" s="2089"/>
      <c r="E283" s="1643" t="s">
        <v>1469</v>
      </c>
      <c r="F283" s="1651"/>
      <c r="G283" s="1649"/>
      <c r="H283" s="1650"/>
      <c r="I283" s="1649"/>
      <c r="J283" s="1645"/>
      <c r="K283" s="1645"/>
      <c r="L283" s="1644"/>
      <c r="M283" s="2365">
        <v>521</v>
      </c>
      <c r="N283" s="2967"/>
    </row>
    <row r="284" spans="1:14" ht="12.95" customHeight="1">
      <c r="A284" s="2973"/>
      <c r="B284" s="1671">
        <v>522</v>
      </c>
      <c r="C284" s="1648"/>
      <c r="D284" s="2089"/>
      <c r="E284" s="1643" t="s">
        <v>2464</v>
      </c>
      <c r="F284" s="1653" t="s">
        <v>717</v>
      </c>
      <c r="G284" s="1654" t="s">
        <v>717</v>
      </c>
      <c r="H284" s="1655" t="s">
        <v>717</v>
      </c>
      <c r="I284" s="1649">
        <v>1700</v>
      </c>
      <c r="J284" s="1645">
        <f>SUM(F284:I284)</f>
        <v>1700</v>
      </c>
      <c r="K284" s="1645"/>
      <c r="L284" s="1691">
        <f>SUM(J284:K284)</f>
        <v>1700</v>
      </c>
      <c r="M284" s="2365">
        <v>522</v>
      </c>
      <c r="N284" s="2967"/>
    </row>
    <row r="285" spans="1:14" ht="12.95" customHeight="1">
      <c r="A285" s="2420"/>
      <c r="B285" s="1671">
        <v>523</v>
      </c>
      <c r="C285" s="1648"/>
      <c r="D285" s="2089"/>
      <c r="E285" s="1643" t="s">
        <v>1465</v>
      </c>
      <c r="F285" s="1653" t="s">
        <v>717</v>
      </c>
      <c r="G285" s="1654" t="s">
        <v>717</v>
      </c>
      <c r="H285" s="1655" t="s">
        <v>717</v>
      </c>
      <c r="I285" s="1649"/>
      <c r="J285" s="1645"/>
      <c r="K285" s="1645"/>
      <c r="L285" s="1644"/>
      <c r="M285" s="2365">
        <v>523</v>
      </c>
      <c r="N285" s="2967"/>
    </row>
    <row r="286" spans="1:14" ht="12.95" customHeight="1">
      <c r="A286" s="2420"/>
      <c r="B286" s="1671">
        <v>524</v>
      </c>
      <c r="C286" s="1648"/>
      <c r="D286" s="2089"/>
      <c r="E286" s="1643" t="s">
        <v>2472</v>
      </c>
      <c r="F286" s="1653" t="s">
        <v>717</v>
      </c>
      <c r="G286" s="1654" t="s">
        <v>717</v>
      </c>
      <c r="H286" s="1650"/>
      <c r="I286" s="1666" t="s">
        <v>717</v>
      </c>
      <c r="J286" s="1645"/>
      <c r="K286" s="1645"/>
      <c r="L286" s="1644"/>
      <c r="M286" s="2365">
        <v>524</v>
      </c>
      <c r="N286" s="2416"/>
    </row>
    <row r="287" spans="1:14" ht="12.95" customHeight="1">
      <c r="A287" s="2420"/>
      <c r="B287" s="1671">
        <v>525</v>
      </c>
      <c r="C287" s="1648"/>
      <c r="D287" s="2089"/>
      <c r="E287" s="1643" t="s">
        <v>2473</v>
      </c>
      <c r="F287" s="1653" t="s">
        <v>717</v>
      </c>
      <c r="G287" s="1654" t="s">
        <v>717</v>
      </c>
      <c r="H287" s="1650" t="s">
        <v>3221</v>
      </c>
      <c r="I287" s="1666" t="s">
        <v>717</v>
      </c>
      <c r="J287" s="1645"/>
      <c r="K287" s="1645" t="s">
        <v>3221</v>
      </c>
      <c r="L287" s="1644"/>
      <c r="M287" s="2365">
        <v>525</v>
      </c>
      <c r="N287" s="2416"/>
    </row>
    <row r="288" spans="1:14" ht="12.95" customHeight="1">
      <c r="A288" s="2420"/>
      <c r="B288" s="1671">
        <v>526</v>
      </c>
      <c r="C288" s="1648"/>
      <c r="D288" s="2089"/>
      <c r="E288" s="1643" t="s">
        <v>536</v>
      </c>
      <c r="F288" s="1651"/>
      <c r="G288" s="1649"/>
      <c r="H288" s="1650"/>
      <c r="I288" s="1649"/>
      <c r="J288" s="1645"/>
      <c r="K288" s="1645"/>
      <c r="L288" s="1644"/>
      <c r="M288" s="2365">
        <v>526</v>
      </c>
      <c r="N288" s="2416"/>
    </row>
    <row r="289" spans="1:14" ht="12.95" customHeight="1">
      <c r="A289" s="2420"/>
      <c r="B289" s="1671">
        <v>527</v>
      </c>
      <c r="C289" s="1648"/>
      <c r="D289" s="1643" t="s">
        <v>3041</v>
      </c>
      <c r="E289" s="1643"/>
      <c r="F289" s="1647">
        <f>SUM(F279:F288)</f>
        <v>2909</v>
      </c>
      <c r="G289" s="1649"/>
      <c r="H289" s="1665">
        <f t="shared" ref="H289:J289" si="15">SUM(H279:H288)</f>
        <v>138</v>
      </c>
      <c r="I289" s="1664">
        <f t="shared" si="15"/>
        <v>1700</v>
      </c>
      <c r="J289" s="1645">
        <f t="shared" si="15"/>
        <v>4747</v>
      </c>
      <c r="K289" s="1645"/>
      <c r="L289" s="1644">
        <f>SUM(L279:L288)</f>
        <v>4747</v>
      </c>
      <c r="M289" s="2365">
        <v>527</v>
      </c>
      <c r="N289" s="2416"/>
    </row>
    <row r="290" spans="1:14" ht="12.95" customHeight="1">
      <c r="A290" s="2420"/>
      <c r="B290" s="1671">
        <v>528</v>
      </c>
      <c r="C290" s="1648"/>
      <c r="D290" s="1643" t="s">
        <v>1470</v>
      </c>
      <c r="E290" s="1643"/>
      <c r="F290" s="1647">
        <f>SUM(F223,F250,F257,F269,F289)</f>
        <v>6184</v>
      </c>
      <c r="G290" s="1649">
        <f t="shared" ref="G290:J290" si="16">SUM(G223,G250,G257,G269,G289)</f>
        <v>117</v>
      </c>
      <c r="H290" s="1665">
        <f t="shared" si="16"/>
        <v>1446</v>
      </c>
      <c r="I290" s="1664">
        <f t="shared" si="16"/>
        <v>3795</v>
      </c>
      <c r="J290" s="1645">
        <f t="shared" si="16"/>
        <v>11542</v>
      </c>
      <c r="K290" s="1645"/>
      <c r="L290" s="1644">
        <f>SUM(L223,L250,L257,L269,L289)</f>
        <v>11542</v>
      </c>
      <c r="M290" s="2365">
        <v>528</v>
      </c>
      <c r="N290" s="2416"/>
    </row>
    <row r="291" spans="1:14" ht="12.95" customHeight="1">
      <c r="A291" s="2420"/>
      <c r="B291" s="1673"/>
      <c r="C291" s="2091"/>
      <c r="D291" s="1684" t="s">
        <v>1471</v>
      </c>
      <c r="E291" s="1684"/>
      <c r="F291" s="1663"/>
      <c r="G291" s="1662"/>
      <c r="H291" s="1661"/>
      <c r="I291" s="1660"/>
      <c r="J291" s="1659"/>
      <c r="K291" s="1659"/>
      <c r="L291" s="1658"/>
      <c r="M291" s="1674"/>
      <c r="N291" s="2416"/>
    </row>
    <row r="292" spans="1:14" ht="12.95" customHeight="1">
      <c r="A292" s="2420"/>
      <c r="B292" s="1671">
        <v>601</v>
      </c>
      <c r="C292" s="1648"/>
      <c r="D292" s="2089"/>
      <c r="E292" s="1643" t="s">
        <v>1472</v>
      </c>
      <c r="F292" s="1651"/>
      <c r="G292" s="1649">
        <v>61</v>
      </c>
      <c r="H292" s="1650">
        <v>787</v>
      </c>
      <c r="I292" s="1649">
        <v>114</v>
      </c>
      <c r="J292" s="1645">
        <f>SUM(F292:I292)</f>
        <v>962</v>
      </c>
      <c r="K292" s="1645"/>
      <c r="L292" s="1691">
        <f>SUM(J292:K292)</f>
        <v>962</v>
      </c>
      <c r="M292" s="2365">
        <v>601</v>
      </c>
      <c r="N292" s="2416"/>
    </row>
    <row r="293" spans="1:14" ht="12.95" customHeight="1">
      <c r="A293" s="2420"/>
      <c r="B293" s="1671">
        <v>602</v>
      </c>
      <c r="C293" s="1648"/>
      <c r="D293" s="2089"/>
      <c r="E293" s="1643" t="s">
        <v>1473</v>
      </c>
      <c r="F293" s="1651"/>
      <c r="G293" s="1649"/>
      <c r="H293" s="1650"/>
      <c r="I293" s="1649"/>
      <c r="J293" s="1645"/>
      <c r="K293" s="1645"/>
      <c r="L293" s="1644"/>
      <c r="M293" s="2365">
        <v>602</v>
      </c>
      <c r="N293" s="2416"/>
    </row>
    <row r="294" spans="1:14" ht="12.95" customHeight="1">
      <c r="A294" s="2420"/>
      <c r="B294" s="1671">
        <v>603</v>
      </c>
      <c r="C294" s="1648"/>
      <c r="D294" s="2089"/>
      <c r="E294" s="1643" t="s">
        <v>1474</v>
      </c>
      <c r="F294" s="1651"/>
      <c r="G294" s="1649"/>
      <c r="H294" s="1650">
        <v>495</v>
      </c>
      <c r="I294" s="1649"/>
      <c r="J294" s="1645">
        <f>SUM(F294:I294)</f>
        <v>495</v>
      </c>
      <c r="K294" s="1645"/>
      <c r="L294" s="1691">
        <f>SUM(J294:K294)</f>
        <v>495</v>
      </c>
      <c r="M294" s="2365">
        <v>603</v>
      </c>
      <c r="N294" s="2417"/>
    </row>
    <row r="295" spans="1:14" ht="12.95" customHeight="1">
      <c r="A295" s="2420"/>
      <c r="B295" s="1671">
        <v>604</v>
      </c>
      <c r="C295" s="1648"/>
      <c r="D295" s="2089"/>
      <c r="E295" s="1643" t="s">
        <v>1475</v>
      </c>
      <c r="F295" s="1651"/>
      <c r="G295" s="1649"/>
      <c r="H295" s="1650"/>
      <c r="I295" s="1649"/>
      <c r="J295" s="1645"/>
      <c r="K295" s="1645"/>
      <c r="L295" s="1644"/>
      <c r="M295" s="2365">
        <v>604</v>
      </c>
      <c r="N295" s="2417"/>
    </row>
    <row r="296" spans="1:14" ht="12.95" customHeight="1">
      <c r="A296" s="2420"/>
      <c r="B296" s="1671">
        <v>605</v>
      </c>
      <c r="C296" s="1648"/>
      <c r="D296" s="2089"/>
      <c r="E296" s="1643" t="s">
        <v>1476</v>
      </c>
      <c r="F296" s="1651"/>
      <c r="G296" s="1649"/>
      <c r="H296" s="1650"/>
      <c r="I296" s="1649"/>
      <c r="J296" s="1645"/>
      <c r="K296" s="1645"/>
      <c r="L296" s="1644"/>
      <c r="M296" s="2365">
        <v>605</v>
      </c>
      <c r="N296" s="2417"/>
    </row>
    <row r="297" spans="1:14" ht="12.95" customHeight="1">
      <c r="A297" s="2420"/>
      <c r="B297" s="1671">
        <v>606</v>
      </c>
      <c r="C297" s="1648"/>
      <c r="D297" s="2089"/>
      <c r="E297" s="1643" t="s">
        <v>1477</v>
      </c>
      <c r="F297" s="1651"/>
      <c r="G297" s="1649"/>
      <c r="H297" s="1650"/>
      <c r="I297" s="1649"/>
      <c r="J297" s="1645"/>
      <c r="K297" s="1656" t="s">
        <v>717</v>
      </c>
      <c r="L297" s="1644"/>
      <c r="M297" s="2365">
        <v>606</v>
      </c>
      <c r="N297" s="2417"/>
    </row>
    <row r="298" spans="1:14" ht="12.95" customHeight="1">
      <c r="A298" s="2420"/>
      <c r="B298" s="1671">
        <v>607</v>
      </c>
      <c r="C298" s="1648"/>
      <c r="D298" s="2089"/>
      <c r="E298" s="1643" t="s">
        <v>1478</v>
      </c>
      <c r="F298" s="1651"/>
      <c r="G298" s="1649"/>
      <c r="H298" s="1650"/>
      <c r="I298" s="1649"/>
      <c r="J298" s="1645"/>
      <c r="K298" s="1645"/>
      <c r="L298" s="1644"/>
      <c r="M298" s="2365">
        <v>607</v>
      </c>
      <c r="N298" s="2417"/>
    </row>
    <row r="299" spans="1:14" ht="12.95" customHeight="1">
      <c r="A299" s="2420"/>
      <c r="B299" s="1671">
        <v>608</v>
      </c>
      <c r="C299" s="1648"/>
      <c r="D299" s="2089"/>
      <c r="E299" s="1643" t="s">
        <v>1479</v>
      </c>
      <c r="F299" s="1651"/>
      <c r="G299" s="1649"/>
      <c r="H299" s="1650"/>
      <c r="I299" s="1649"/>
      <c r="J299" s="1645"/>
      <c r="K299" s="1645"/>
      <c r="L299" s="1644"/>
      <c r="M299" s="2365">
        <v>608</v>
      </c>
      <c r="N299" s="2417"/>
    </row>
    <row r="300" spans="1:14" ht="12.95" customHeight="1">
      <c r="A300" s="2420"/>
      <c r="B300" s="1671">
        <v>609</v>
      </c>
      <c r="C300" s="1648"/>
      <c r="D300" s="2089"/>
      <c r="E300" s="1643" t="s">
        <v>1480</v>
      </c>
      <c r="F300" s="1651"/>
      <c r="G300" s="1649"/>
      <c r="H300" s="1650"/>
      <c r="I300" s="1649"/>
      <c r="J300" s="1645"/>
      <c r="K300" s="1645"/>
      <c r="L300" s="1644"/>
      <c r="M300" s="2365">
        <v>609</v>
      </c>
      <c r="N300" s="2417"/>
    </row>
    <row r="301" spans="1:14" ht="12.95" customHeight="1">
      <c r="A301" s="2420"/>
      <c r="B301" s="1671">
        <v>610</v>
      </c>
      <c r="C301" s="1648"/>
      <c r="D301" s="2089"/>
      <c r="E301" s="1643" t="s">
        <v>1481</v>
      </c>
      <c r="F301" s="1651"/>
      <c r="G301" s="1649"/>
      <c r="H301" s="1650"/>
      <c r="I301" s="1649"/>
      <c r="J301" s="1645"/>
      <c r="K301" s="1645"/>
      <c r="L301" s="1644"/>
      <c r="M301" s="2365">
        <v>610</v>
      </c>
      <c r="N301" s="2417"/>
    </row>
    <row r="302" spans="1:14" ht="12.95" customHeight="1">
      <c r="A302" s="2420"/>
      <c r="B302" s="1671">
        <v>611</v>
      </c>
      <c r="C302" s="1648"/>
      <c r="D302" s="2089"/>
      <c r="E302" s="1643" t="s">
        <v>2464</v>
      </c>
      <c r="F302" s="1653" t="s">
        <v>717</v>
      </c>
      <c r="G302" s="1654" t="s">
        <v>717</v>
      </c>
      <c r="H302" s="1655" t="s">
        <v>717</v>
      </c>
      <c r="I302" s="1649"/>
      <c r="J302" s="1645"/>
      <c r="K302" s="1645"/>
      <c r="L302" s="1644"/>
      <c r="M302" s="2365">
        <v>611</v>
      </c>
      <c r="N302" s="2417"/>
    </row>
    <row r="303" spans="1:14" ht="12.95" customHeight="1">
      <c r="A303" s="2970"/>
      <c r="B303" s="1671">
        <v>612</v>
      </c>
      <c r="C303" s="1648"/>
      <c r="D303" s="2089"/>
      <c r="E303" s="1643" t="s">
        <v>1465</v>
      </c>
      <c r="F303" s="1653" t="s">
        <v>717</v>
      </c>
      <c r="G303" s="1654" t="s">
        <v>717</v>
      </c>
      <c r="H303" s="1655" t="s">
        <v>717</v>
      </c>
      <c r="I303" s="1649"/>
      <c r="J303" s="1645"/>
      <c r="K303" s="1645"/>
      <c r="L303" s="1644"/>
      <c r="M303" s="2365">
        <v>612</v>
      </c>
      <c r="N303" s="2417"/>
    </row>
    <row r="304" spans="1:14" ht="12.95" customHeight="1">
      <c r="A304" s="2970"/>
      <c r="B304" s="1671">
        <v>613</v>
      </c>
      <c r="C304" s="1648"/>
      <c r="D304" s="2089"/>
      <c r="E304" s="1643" t="s">
        <v>1482</v>
      </c>
      <c r="F304" s="1653" t="s">
        <v>717</v>
      </c>
      <c r="G304" s="1654" t="s">
        <v>717</v>
      </c>
      <c r="H304" s="1655" t="s">
        <v>717</v>
      </c>
      <c r="I304" s="1649"/>
      <c r="J304" s="1645"/>
      <c r="K304" s="1645"/>
      <c r="L304" s="1644"/>
      <c r="M304" s="2365">
        <v>613</v>
      </c>
      <c r="N304" s="2417"/>
    </row>
    <row r="305" spans="1:14" ht="12.95" customHeight="1">
      <c r="A305" s="2970"/>
      <c r="B305" s="1671">
        <v>614</v>
      </c>
      <c r="C305" s="1648"/>
      <c r="D305" s="2089"/>
      <c r="E305" s="1643" t="s">
        <v>1483</v>
      </c>
      <c r="F305" s="1653" t="s">
        <v>717</v>
      </c>
      <c r="G305" s="1654" t="s">
        <v>717</v>
      </c>
      <c r="H305" s="1655" t="s">
        <v>717</v>
      </c>
      <c r="I305" s="1649"/>
      <c r="J305" s="1645"/>
      <c r="K305" s="1645"/>
      <c r="L305" s="1644"/>
      <c r="M305" s="2365">
        <v>614</v>
      </c>
      <c r="N305" s="2417"/>
    </row>
    <row r="306" spans="1:14" ht="12.95" customHeight="1">
      <c r="A306" s="2970"/>
      <c r="B306" s="1671">
        <v>615</v>
      </c>
      <c r="C306" s="1648"/>
      <c r="D306" s="2089"/>
      <c r="E306" s="1643" t="s">
        <v>1484</v>
      </c>
      <c r="F306" s="1653" t="s">
        <v>717</v>
      </c>
      <c r="G306" s="1654" t="s">
        <v>717</v>
      </c>
      <c r="H306" s="1655" t="s">
        <v>717</v>
      </c>
      <c r="I306" s="1649"/>
      <c r="J306" s="1645"/>
      <c r="K306" s="1645"/>
      <c r="L306" s="1644"/>
      <c r="M306" s="2365">
        <v>615</v>
      </c>
      <c r="N306" s="2417"/>
    </row>
    <row r="307" spans="1:14" ht="12.95" customHeight="1">
      <c r="A307" s="2970"/>
      <c r="B307" s="1671">
        <v>616</v>
      </c>
      <c r="C307" s="1648"/>
      <c r="D307" s="2089"/>
      <c r="E307" s="1643" t="s">
        <v>2472</v>
      </c>
      <c r="F307" s="1653" t="s">
        <v>717</v>
      </c>
      <c r="G307" s="1654" t="s">
        <v>717</v>
      </c>
      <c r="H307" s="1650"/>
      <c r="I307" s="1652" t="s">
        <v>717</v>
      </c>
      <c r="J307" s="1645"/>
      <c r="K307" s="1645"/>
      <c r="L307" s="1644"/>
      <c r="M307" s="2365">
        <v>616</v>
      </c>
      <c r="N307" s="2417"/>
    </row>
    <row r="308" spans="1:14" ht="12.95" customHeight="1">
      <c r="A308" s="2970"/>
      <c r="B308" s="1671">
        <v>617</v>
      </c>
      <c r="C308" s="1648"/>
      <c r="D308" s="2089"/>
      <c r="E308" s="1643" t="s">
        <v>2473</v>
      </c>
      <c r="F308" s="1653" t="s">
        <v>717</v>
      </c>
      <c r="G308" s="1652" t="s">
        <v>717</v>
      </c>
      <c r="H308" s="1650" t="s">
        <v>3221</v>
      </c>
      <c r="I308" s="1652" t="s">
        <v>717</v>
      </c>
      <c r="J308" s="1645"/>
      <c r="K308" s="1645" t="s">
        <v>3221</v>
      </c>
      <c r="L308" s="1644"/>
      <c r="M308" s="2365">
        <v>617</v>
      </c>
      <c r="N308" s="2417"/>
    </row>
    <row r="309" spans="1:14" ht="12.95" customHeight="1">
      <c r="A309" s="2970"/>
      <c r="B309" s="1671">
        <v>618</v>
      </c>
      <c r="C309" s="1648"/>
      <c r="D309" s="2089"/>
      <c r="E309" s="1643" t="s">
        <v>536</v>
      </c>
      <c r="F309" s="1651"/>
      <c r="G309" s="1649"/>
      <c r="H309" s="1650"/>
      <c r="I309" s="1649"/>
      <c r="J309" s="1645"/>
      <c r="K309" s="1645"/>
      <c r="L309" s="1644"/>
      <c r="M309" s="2365">
        <v>618</v>
      </c>
      <c r="N309" s="2417"/>
    </row>
    <row r="310" spans="1:14" ht="12.95" customHeight="1">
      <c r="A310" s="2970"/>
      <c r="B310" s="1671">
        <v>619</v>
      </c>
      <c r="C310" s="1648"/>
      <c r="D310" s="1643" t="s">
        <v>1485</v>
      </c>
      <c r="E310" s="1643"/>
      <c r="F310" s="1647"/>
      <c r="G310" s="1646">
        <f>SUM(G291:G309)</f>
        <v>61</v>
      </c>
      <c r="H310" s="1646">
        <f t="shared" ref="H310:I310" si="17">SUM(H291:H309)</f>
        <v>1282</v>
      </c>
      <c r="I310" s="1646">
        <f t="shared" si="17"/>
        <v>114</v>
      </c>
      <c r="J310" s="1645">
        <f>SUM(J291:J309)</f>
        <v>1457</v>
      </c>
      <c r="K310" s="1645"/>
      <c r="L310" s="1644">
        <f>SUM(L291:L309)</f>
        <v>1457</v>
      </c>
      <c r="M310" s="2365">
        <v>619</v>
      </c>
      <c r="N310" s="2417"/>
    </row>
    <row r="311" spans="1:14" ht="12.95" customHeight="1" thickBot="1">
      <c r="A311" s="2970"/>
      <c r="B311" s="1671">
        <v>620</v>
      </c>
      <c r="C311" s="1638" t="s">
        <v>563</v>
      </c>
      <c r="D311" s="1643" t="s">
        <v>1486</v>
      </c>
      <c r="E311" s="1643"/>
      <c r="F311" s="1642">
        <f>SUM(F115,F202,F290,F310)</f>
        <v>14491</v>
      </c>
      <c r="G311" s="1641">
        <f>SUM(G115,G202,G290,G310)</f>
        <v>998</v>
      </c>
      <c r="H311" s="1641">
        <f t="shared" ref="H311:J311" si="18">SUM(H115,H202,H290,H310)</f>
        <v>3440</v>
      </c>
      <c r="I311" s="1641">
        <f t="shared" si="18"/>
        <v>125183</v>
      </c>
      <c r="J311" s="1640">
        <f t="shared" si="18"/>
        <v>144112</v>
      </c>
      <c r="K311" s="1640"/>
      <c r="L311" s="1639">
        <f>SUM(L115,L202,L290,L310)</f>
        <v>144112</v>
      </c>
      <c r="M311" s="2365">
        <v>620</v>
      </c>
      <c r="N311" s="2417"/>
    </row>
    <row r="312" spans="1:14" ht="12.95" customHeight="1">
      <c r="A312" s="2970"/>
      <c r="B312" s="2383" t="s">
        <v>3157</v>
      </c>
      <c r="C312" s="1637"/>
      <c r="D312" s="1637"/>
      <c r="E312" s="1637"/>
      <c r="J312" s="1637"/>
      <c r="N312" s="2417"/>
    </row>
    <row r="313" spans="1:14" ht="14.25">
      <c r="A313" s="2971"/>
      <c r="B313" s="2384"/>
      <c r="C313" s="2384"/>
      <c r="D313" s="2384"/>
      <c r="E313" s="2384"/>
      <c r="F313" s="2384"/>
      <c r="G313" s="2384"/>
      <c r="H313" s="2384"/>
      <c r="I313" s="2384"/>
      <c r="J313" s="2384"/>
      <c r="K313" s="2090"/>
      <c r="L313" s="2090"/>
      <c r="M313" s="2090"/>
      <c r="N313" s="2418">
        <v>93</v>
      </c>
    </row>
  </sheetData>
  <mergeCells count="24">
    <mergeCell ref="A303:A313"/>
    <mergeCell ref="A259:A270"/>
    <mergeCell ref="N271:N285"/>
    <mergeCell ref="A271:A284"/>
    <mergeCell ref="N257:N270"/>
    <mergeCell ref="A1:A14"/>
    <mergeCell ref="A30:A44"/>
    <mergeCell ref="A46:A60"/>
    <mergeCell ref="A72:A87"/>
    <mergeCell ref="N225:N226"/>
    <mergeCell ref="N73:N87"/>
    <mergeCell ref="N89:N103"/>
    <mergeCell ref="N165:N180"/>
    <mergeCell ref="N182:N198"/>
    <mergeCell ref="N43:N44"/>
    <mergeCell ref="N1:N18"/>
    <mergeCell ref="N132:N133"/>
    <mergeCell ref="A228:A237"/>
    <mergeCell ref="A213:A226"/>
    <mergeCell ref="A89:A99"/>
    <mergeCell ref="A170:A180"/>
    <mergeCell ref="A118:A133"/>
    <mergeCell ref="A182:A192"/>
    <mergeCell ref="A135:A147"/>
  </mergeCells>
  <printOptions horizontalCentered="1" verticalCentered="1"/>
  <pageMargins left="0.7" right="0.7" top="0.75" bottom="0.75" header="0.3" footer="0.3"/>
  <pageSetup fitToWidth="2" orientation="landscape" r:id="rId1"/>
  <headerFooter alignWithMargins="0"/>
  <rowBreaks count="6" manualBreakCount="6">
    <brk id="45" max="13" man="1"/>
    <brk id="88" max="13" man="1"/>
    <brk id="134" max="16383" man="1"/>
    <brk id="181" max="13" man="1"/>
    <brk id="227" max="13" man="1"/>
    <brk id="270" max="13" man="1"/>
  </rowBreaks>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63"/>
  <sheetViews>
    <sheetView showGridLines="0" showZeros="0" view="pageBreakPreview" topLeftCell="A25" zoomScaleNormal="100" zoomScaleSheetLayoutView="100" workbookViewId="0">
      <selection activeCell="H65" sqref="H65"/>
    </sheetView>
  </sheetViews>
  <sheetFormatPr defaultRowHeight="11.25" zeroHeight="1"/>
  <cols>
    <col min="1" max="1" width="5.33203125" style="1496" customWidth="1"/>
    <col min="2" max="2" width="2.6640625" style="1496" customWidth="1"/>
    <col min="3" max="3" width="13.6640625" style="1496" customWidth="1"/>
    <col min="4" max="4" width="10.6640625" style="1496" customWidth="1"/>
    <col min="5" max="7" width="10.33203125" style="1496" customWidth="1"/>
    <col min="8" max="10" width="12.5" style="1496" customWidth="1"/>
    <col min="11" max="11" width="8.6640625" style="1496" customWidth="1"/>
    <col min="12" max="12" width="5.33203125" style="1496" customWidth="1"/>
    <col min="13" max="13" width="8.6640625" style="1496"/>
    <col min="14" max="14" width="10" style="1496" bestFit="1" customWidth="1"/>
    <col min="15" max="256" width="8.6640625" style="1496"/>
    <col min="257" max="257" width="4.5" style="1496" customWidth="1"/>
    <col min="258" max="258" width="6.33203125" style="1496" customWidth="1"/>
    <col min="259" max="259" width="12.6640625" style="1496" customWidth="1"/>
    <col min="260" max="260" width="8.6640625" style="1496" customWidth="1"/>
    <col min="261" max="261" width="10.33203125" style="1496" customWidth="1"/>
    <col min="262" max="262" width="10" style="1496" customWidth="1"/>
    <col min="263" max="263" width="13.33203125" style="1496" customWidth="1"/>
    <col min="264" max="265" width="12.6640625" style="1496" bestFit="1" customWidth="1"/>
    <col min="266" max="266" width="9.33203125" style="1496" customWidth="1"/>
    <col min="267" max="267" width="4.5" style="1496" customWidth="1"/>
    <col min="268" max="269" width="8.6640625" style="1496"/>
    <col min="270" max="270" width="10" style="1496" bestFit="1" customWidth="1"/>
    <col min="271" max="512" width="8.6640625" style="1496"/>
    <col min="513" max="513" width="4.5" style="1496" customWidth="1"/>
    <col min="514" max="514" width="6.33203125" style="1496" customWidth="1"/>
    <col min="515" max="515" width="12.6640625" style="1496" customWidth="1"/>
    <col min="516" max="516" width="8.6640625" style="1496" customWidth="1"/>
    <col min="517" max="517" width="10.33203125" style="1496" customWidth="1"/>
    <col min="518" max="518" width="10" style="1496" customWidth="1"/>
    <col min="519" max="519" width="13.33203125" style="1496" customWidth="1"/>
    <col min="520" max="521" width="12.6640625" style="1496" bestFit="1" customWidth="1"/>
    <col min="522" max="522" width="9.33203125" style="1496" customWidth="1"/>
    <col min="523" max="523" width="4.5" style="1496" customWidth="1"/>
    <col min="524" max="525" width="8.6640625" style="1496"/>
    <col min="526" max="526" width="10" style="1496" bestFit="1" customWidth="1"/>
    <col min="527" max="768" width="8.6640625" style="1496"/>
    <col min="769" max="769" width="4.5" style="1496" customWidth="1"/>
    <col min="770" max="770" width="6.33203125" style="1496" customWidth="1"/>
    <col min="771" max="771" width="12.6640625" style="1496" customWidth="1"/>
    <col min="772" max="772" width="8.6640625" style="1496" customWidth="1"/>
    <col min="773" max="773" width="10.33203125" style="1496" customWidth="1"/>
    <col min="774" max="774" width="10" style="1496" customWidth="1"/>
    <col min="775" max="775" width="13.33203125" style="1496" customWidth="1"/>
    <col min="776" max="777" width="12.6640625" style="1496" bestFit="1" customWidth="1"/>
    <col min="778" max="778" width="9.33203125" style="1496" customWidth="1"/>
    <col min="779" max="779" width="4.5" style="1496" customWidth="1"/>
    <col min="780" max="781" width="8.6640625" style="1496"/>
    <col min="782" max="782" width="10" style="1496" bestFit="1" customWidth="1"/>
    <col min="783" max="1024" width="8.6640625" style="1496"/>
    <col min="1025" max="1025" width="4.5" style="1496" customWidth="1"/>
    <col min="1026" max="1026" width="6.33203125" style="1496" customWidth="1"/>
    <col min="1027" max="1027" width="12.6640625" style="1496" customWidth="1"/>
    <col min="1028" max="1028" width="8.6640625" style="1496" customWidth="1"/>
    <col min="1029" max="1029" width="10.33203125" style="1496" customWidth="1"/>
    <col min="1030" max="1030" width="10" style="1496" customWidth="1"/>
    <col min="1031" max="1031" width="13.33203125" style="1496" customWidth="1"/>
    <col min="1032" max="1033" width="12.6640625" style="1496" bestFit="1" customWidth="1"/>
    <col min="1034" max="1034" width="9.33203125" style="1496" customWidth="1"/>
    <col min="1035" max="1035" width="4.5" style="1496" customWidth="1"/>
    <col min="1036" max="1037" width="8.6640625" style="1496"/>
    <col min="1038" max="1038" width="10" style="1496" bestFit="1" customWidth="1"/>
    <col min="1039" max="1280" width="8.6640625" style="1496"/>
    <col min="1281" max="1281" width="4.5" style="1496" customWidth="1"/>
    <col min="1282" max="1282" width="6.33203125" style="1496" customWidth="1"/>
    <col min="1283" max="1283" width="12.6640625" style="1496" customWidth="1"/>
    <col min="1284" max="1284" width="8.6640625" style="1496" customWidth="1"/>
    <col min="1285" max="1285" width="10.33203125" style="1496" customWidth="1"/>
    <col min="1286" max="1286" width="10" style="1496" customWidth="1"/>
    <col min="1287" max="1287" width="13.33203125" style="1496" customWidth="1"/>
    <col min="1288" max="1289" width="12.6640625" style="1496" bestFit="1" customWidth="1"/>
    <col min="1290" max="1290" width="9.33203125" style="1496" customWidth="1"/>
    <col min="1291" max="1291" width="4.5" style="1496" customWidth="1"/>
    <col min="1292" max="1293" width="8.6640625" style="1496"/>
    <col min="1294" max="1294" width="10" style="1496" bestFit="1" customWidth="1"/>
    <col min="1295" max="1536" width="8.6640625" style="1496"/>
    <col min="1537" max="1537" width="4.5" style="1496" customWidth="1"/>
    <col min="1538" max="1538" width="6.33203125" style="1496" customWidth="1"/>
    <col min="1539" max="1539" width="12.6640625" style="1496" customWidth="1"/>
    <col min="1540" max="1540" width="8.6640625" style="1496" customWidth="1"/>
    <col min="1541" max="1541" width="10.33203125" style="1496" customWidth="1"/>
    <col min="1542" max="1542" width="10" style="1496" customWidth="1"/>
    <col min="1543" max="1543" width="13.33203125" style="1496" customWidth="1"/>
    <col min="1544" max="1545" width="12.6640625" style="1496" bestFit="1" customWidth="1"/>
    <col min="1546" max="1546" width="9.33203125" style="1496" customWidth="1"/>
    <col min="1547" max="1547" width="4.5" style="1496" customWidth="1"/>
    <col min="1548" max="1549" width="8.6640625" style="1496"/>
    <col min="1550" max="1550" width="10" style="1496" bestFit="1" customWidth="1"/>
    <col min="1551" max="1792" width="8.6640625" style="1496"/>
    <col min="1793" max="1793" width="4.5" style="1496" customWidth="1"/>
    <col min="1794" max="1794" width="6.33203125" style="1496" customWidth="1"/>
    <col min="1795" max="1795" width="12.6640625" style="1496" customWidth="1"/>
    <col min="1796" max="1796" width="8.6640625" style="1496" customWidth="1"/>
    <col min="1797" max="1797" width="10.33203125" style="1496" customWidth="1"/>
    <col min="1798" max="1798" width="10" style="1496" customWidth="1"/>
    <col min="1799" max="1799" width="13.33203125" style="1496" customWidth="1"/>
    <col min="1800" max="1801" width="12.6640625" style="1496" bestFit="1" customWidth="1"/>
    <col min="1802" max="1802" width="9.33203125" style="1496" customWidth="1"/>
    <col min="1803" max="1803" width="4.5" style="1496" customWidth="1"/>
    <col min="1804" max="1805" width="8.6640625" style="1496"/>
    <col min="1806" max="1806" width="10" style="1496" bestFit="1" customWidth="1"/>
    <col min="1807" max="2048" width="8.6640625" style="1496"/>
    <col min="2049" max="2049" width="4.5" style="1496" customWidth="1"/>
    <col min="2050" max="2050" width="6.33203125" style="1496" customWidth="1"/>
    <col min="2051" max="2051" width="12.6640625" style="1496" customWidth="1"/>
    <col min="2052" max="2052" width="8.6640625" style="1496" customWidth="1"/>
    <col min="2053" max="2053" width="10.33203125" style="1496" customWidth="1"/>
    <col min="2054" max="2054" width="10" style="1496" customWidth="1"/>
    <col min="2055" max="2055" width="13.33203125" style="1496" customWidth="1"/>
    <col min="2056" max="2057" width="12.6640625" style="1496" bestFit="1" customWidth="1"/>
    <col min="2058" max="2058" width="9.33203125" style="1496" customWidth="1"/>
    <col min="2059" max="2059" width="4.5" style="1496" customWidth="1"/>
    <col min="2060" max="2061" width="8.6640625" style="1496"/>
    <col min="2062" max="2062" width="10" style="1496" bestFit="1" customWidth="1"/>
    <col min="2063" max="2304" width="8.6640625" style="1496"/>
    <col min="2305" max="2305" width="4.5" style="1496" customWidth="1"/>
    <col min="2306" max="2306" width="6.33203125" style="1496" customWidth="1"/>
    <col min="2307" max="2307" width="12.6640625" style="1496" customWidth="1"/>
    <col min="2308" max="2308" width="8.6640625" style="1496" customWidth="1"/>
    <col min="2309" max="2309" width="10.33203125" style="1496" customWidth="1"/>
    <col min="2310" max="2310" width="10" style="1496" customWidth="1"/>
    <col min="2311" max="2311" width="13.33203125" style="1496" customWidth="1"/>
    <col min="2312" max="2313" width="12.6640625" style="1496" bestFit="1" customWidth="1"/>
    <col min="2314" max="2314" width="9.33203125" style="1496" customWidth="1"/>
    <col min="2315" max="2315" width="4.5" style="1496" customWidth="1"/>
    <col min="2316" max="2317" width="8.6640625" style="1496"/>
    <col min="2318" max="2318" width="10" style="1496" bestFit="1" customWidth="1"/>
    <col min="2319" max="2560" width="8.6640625" style="1496"/>
    <col min="2561" max="2561" width="4.5" style="1496" customWidth="1"/>
    <col min="2562" max="2562" width="6.33203125" style="1496" customWidth="1"/>
    <col min="2563" max="2563" width="12.6640625" style="1496" customWidth="1"/>
    <col min="2564" max="2564" width="8.6640625" style="1496" customWidth="1"/>
    <col min="2565" max="2565" width="10.33203125" style="1496" customWidth="1"/>
    <col min="2566" max="2566" width="10" style="1496" customWidth="1"/>
    <col min="2567" max="2567" width="13.33203125" style="1496" customWidth="1"/>
    <col min="2568" max="2569" width="12.6640625" style="1496" bestFit="1" customWidth="1"/>
    <col min="2570" max="2570" width="9.33203125" style="1496" customWidth="1"/>
    <col min="2571" max="2571" width="4.5" style="1496" customWidth="1"/>
    <col min="2572" max="2573" width="8.6640625" style="1496"/>
    <col min="2574" max="2574" width="10" style="1496" bestFit="1" customWidth="1"/>
    <col min="2575" max="2816" width="8.6640625" style="1496"/>
    <col min="2817" max="2817" width="4.5" style="1496" customWidth="1"/>
    <col min="2818" max="2818" width="6.33203125" style="1496" customWidth="1"/>
    <col min="2819" max="2819" width="12.6640625" style="1496" customWidth="1"/>
    <col min="2820" max="2820" width="8.6640625" style="1496" customWidth="1"/>
    <col min="2821" max="2821" width="10.33203125" style="1496" customWidth="1"/>
    <col min="2822" max="2822" width="10" style="1496" customWidth="1"/>
    <col min="2823" max="2823" width="13.33203125" style="1496" customWidth="1"/>
    <col min="2824" max="2825" width="12.6640625" style="1496" bestFit="1" customWidth="1"/>
    <col min="2826" max="2826" width="9.33203125" style="1496" customWidth="1"/>
    <col min="2827" max="2827" width="4.5" style="1496" customWidth="1"/>
    <col min="2828" max="2829" width="8.6640625" style="1496"/>
    <col min="2830" max="2830" width="10" style="1496" bestFit="1" customWidth="1"/>
    <col min="2831" max="3072" width="8.6640625" style="1496"/>
    <col min="3073" max="3073" width="4.5" style="1496" customWidth="1"/>
    <col min="3074" max="3074" width="6.33203125" style="1496" customWidth="1"/>
    <col min="3075" max="3075" width="12.6640625" style="1496" customWidth="1"/>
    <col min="3076" max="3076" width="8.6640625" style="1496" customWidth="1"/>
    <col min="3077" max="3077" width="10.33203125" style="1496" customWidth="1"/>
    <col min="3078" max="3078" width="10" style="1496" customWidth="1"/>
    <col min="3079" max="3079" width="13.33203125" style="1496" customWidth="1"/>
    <col min="3080" max="3081" width="12.6640625" style="1496" bestFit="1" customWidth="1"/>
    <col min="3082" max="3082" width="9.33203125" style="1496" customWidth="1"/>
    <col min="3083" max="3083" width="4.5" style="1496" customWidth="1"/>
    <col min="3084" max="3085" width="8.6640625" style="1496"/>
    <col min="3086" max="3086" width="10" style="1496" bestFit="1" customWidth="1"/>
    <col min="3087" max="3328" width="8.6640625" style="1496"/>
    <col min="3329" max="3329" width="4.5" style="1496" customWidth="1"/>
    <col min="3330" max="3330" width="6.33203125" style="1496" customWidth="1"/>
    <col min="3331" max="3331" width="12.6640625" style="1496" customWidth="1"/>
    <col min="3332" max="3332" width="8.6640625" style="1496" customWidth="1"/>
    <col min="3333" max="3333" width="10.33203125" style="1496" customWidth="1"/>
    <col min="3334" max="3334" width="10" style="1496" customWidth="1"/>
    <col min="3335" max="3335" width="13.33203125" style="1496" customWidth="1"/>
    <col min="3336" max="3337" width="12.6640625" style="1496" bestFit="1" customWidth="1"/>
    <col min="3338" max="3338" width="9.33203125" style="1496" customWidth="1"/>
    <col min="3339" max="3339" width="4.5" style="1496" customWidth="1"/>
    <col min="3340" max="3341" width="8.6640625" style="1496"/>
    <col min="3342" max="3342" width="10" style="1496" bestFit="1" customWidth="1"/>
    <col min="3343" max="3584" width="8.6640625" style="1496"/>
    <col min="3585" max="3585" width="4.5" style="1496" customWidth="1"/>
    <col min="3586" max="3586" width="6.33203125" style="1496" customWidth="1"/>
    <col min="3587" max="3587" width="12.6640625" style="1496" customWidth="1"/>
    <col min="3588" max="3588" width="8.6640625" style="1496" customWidth="1"/>
    <col min="3589" max="3589" width="10.33203125" style="1496" customWidth="1"/>
    <col min="3590" max="3590" width="10" style="1496" customWidth="1"/>
    <col min="3591" max="3591" width="13.33203125" style="1496" customWidth="1"/>
    <col min="3592" max="3593" width="12.6640625" style="1496" bestFit="1" customWidth="1"/>
    <col min="3594" max="3594" width="9.33203125" style="1496" customWidth="1"/>
    <col min="3595" max="3595" width="4.5" style="1496" customWidth="1"/>
    <col min="3596" max="3597" width="8.6640625" style="1496"/>
    <col min="3598" max="3598" width="10" style="1496" bestFit="1" customWidth="1"/>
    <col min="3599" max="3840" width="8.6640625" style="1496"/>
    <col min="3841" max="3841" width="4.5" style="1496" customWidth="1"/>
    <col min="3842" max="3842" width="6.33203125" style="1496" customWidth="1"/>
    <col min="3843" max="3843" width="12.6640625" style="1496" customWidth="1"/>
    <col min="3844" max="3844" width="8.6640625" style="1496" customWidth="1"/>
    <col min="3845" max="3845" width="10.33203125" style="1496" customWidth="1"/>
    <col min="3846" max="3846" width="10" style="1496" customWidth="1"/>
    <col min="3847" max="3847" width="13.33203125" style="1496" customWidth="1"/>
    <col min="3848" max="3849" width="12.6640625" style="1496" bestFit="1" customWidth="1"/>
    <col min="3850" max="3850" width="9.33203125" style="1496" customWidth="1"/>
    <col min="3851" max="3851" width="4.5" style="1496" customWidth="1"/>
    <col min="3852" max="3853" width="8.6640625" style="1496"/>
    <col min="3854" max="3854" width="10" style="1496" bestFit="1" customWidth="1"/>
    <col min="3855" max="4096" width="8.6640625" style="1496"/>
    <col min="4097" max="4097" width="4.5" style="1496" customWidth="1"/>
    <col min="4098" max="4098" width="6.33203125" style="1496" customWidth="1"/>
    <col min="4099" max="4099" width="12.6640625" style="1496" customWidth="1"/>
    <col min="4100" max="4100" width="8.6640625" style="1496" customWidth="1"/>
    <col min="4101" max="4101" width="10.33203125" style="1496" customWidth="1"/>
    <col min="4102" max="4102" width="10" style="1496" customWidth="1"/>
    <col min="4103" max="4103" width="13.33203125" style="1496" customWidth="1"/>
    <col min="4104" max="4105" width="12.6640625" style="1496" bestFit="1" customWidth="1"/>
    <col min="4106" max="4106" width="9.33203125" style="1496" customWidth="1"/>
    <col min="4107" max="4107" width="4.5" style="1496" customWidth="1"/>
    <col min="4108" max="4109" width="8.6640625" style="1496"/>
    <col min="4110" max="4110" width="10" style="1496" bestFit="1" customWidth="1"/>
    <col min="4111" max="4352" width="8.6640625" style="1496"/>
    <col min="4353" max="4353" width="4.5" style="1496" customWidth="1"/>
    <col min="4354" max="4354" width="6.33203125" style="1496" customWidth="1"/>
    <col min="4355" max="4355" width="12.6640625" style="1496" customWidth="1"/>
    <col min="4356" max="4356" width="8.6640625" style="1496" customWidth="1"/>
    <col min="4357" max="4357" width="10.33203125" style="1496" customWidth="1"/>
    <col min="4358" max="4358" width="10" style="1496" customWidth="1"/>
    <col min="4359" max="4359" width="13.33203125" style="1496" customWidth="1"/>
    <col min="4360" max="4361" width="12.6640625" style="1496" bestFit="1" customWidth="1"/>
    <col min="4362" max="4362" width="9.33203125" style="1496" customWidth="1"/>
    <col min="4363" max="4363" width="4.5" style="1496" customWidth="1"/>
    <col min="4364" max="4365" width="8.6640625" style="1496"/>
    <col min="4366" max="4366" width="10" style="1496" bestFit="1" customWidth="1"/>
    <col min="4367" max="4608" width="8.6640625" style="1496"/>
    <col min="4609" max="4609" width="4.5" style="1496" customWidth="1"/>
    <col min="4610" max="4610" width="6.33203125" style="1496" customWidth="1"/>
    <col min="4611" max="4611" width="12.6640625" style="1496" customWidth="1"/>
    <col min="4612" max="4612" width="8.6640625" style="1496" customWidth="1"/>
    <col min="4613" max="4613" width="10.33203125" style="1496" customWidth="1"/>
    <col min="4614" max="4614" width="10" style="1496" customWidth="1"/>
    <col min="4615" max="4615" width="13.33203125" style="1496" customWidth="1"/>
    <col min="4616" max="4617" width="12.6640625" style="1496" bestFit="1" customWidth="1"/>
    <col min="4618" max="4618" width="9.33203125" style="1496" customWidth="1"/>
    <col min="4619" max="4619" width="4.5" style="1496" customWidth="1"/>
    <col min="4620" max="4621" width="8.6640625" style="1496"/>
    <col min="4622" max="4622" width="10" style="1496" bestFit="1" customWidth="1"/>
    <col min="4623" max="4864" width="8.6640625" style="1496"/>
    <col min="4865" max="4865" width="4.5" style="1496" customWidth="1"/>
    <col min="4866" max="4866" width="6.33203125" style="1496" customWidth="1"/>
    <col min="4867" max="4867" width="12.6640625" style="1496" customWidth="1"/>
    <col min="4868" max="4868" width="8.6640625" style="1496" customWidth="1"/>
    <col min="4869" max="4869" width="10.33203125" style="1496" customWidth="1"/>
    <col min="4870" max="4870" width="10" style="1496" customWidth="1"/>
    <col min="4871" max="4871" width="13.33203125" style="1496" customWidth="1"/>
    <col min="4872" max="4873" width="12.6640625" style="1496" bestFit="1" customWidth="1"/>
    <col min="4874" max="4874" width="9.33203125" style="1496" customWidth="1"/>
    <col min="4875" max="4875" width="4.5" style="1496" customWidth="1"/>
    <col min="4876" max="4877" width="8.6640625" style="1496"/>
    <col min="4878" max="4878" width="10" style="1496" bestFit="1" customWidth="1"/>
    <col min="4879" max="5120" width="8.6640625" style="1496"/>
    <col min="5121" max="5121" width="4.5" style="1496" customWidth="1"/>
    <col min="5122" max="5122" width="6.33203125" style="1496" customWidth="1"/>
    <col min="5123" max="5123" width="12.6640625" style="1496" customWidth="1"/>
    <col min="5124" max="5124" width="8.6640625" style="1496" customWidth="1"/>
    <col min="5125" max="5125" width="10.33203125" style="1496" customWidth="1"/>
    <col min="5126" max="5126" width="10" style="1496" customWidth="1"/>
    <col min="5127" max="5127" width="13.33203125" style="1496" customWidth="1"/>
    <col min="5128" max="5129" width="12.6640625" style="1496" bestFit="1" customWidth="1"/>
    <col min="5130" max="5130" width="9.33203125" style="1496" customWidth="1"/>
    <col min="5131" max="5131" width="4.5" style="1496" customWidth="1"/>
    <col min="5132" max="5133" width="8.6640625" style="1496"/>
    <col min="5134" max="5134" width="10" style="1496" bestFit="1" customWidth="1"/>
    <col min="5135" max="5376" width="8.6640625" style="1496"/>
    <col min="5377" max="5377" width="4.5" style="1496" customWidth="1"/>
    <col min="5378" max="5378" width="6.33203125" style="1496" customWidth="1"/>
    <col min="5379" max="5379" width="12.6640625" style="1496" customWidth="1"/>
    <col min="5380" max="5380" width="8.6640625" style="1496" customWidth="1"/>
    <col min="5381" max="5381" width="10.33203125" style="1496" customWidth="1"/>
    <col min="5382" max="5382" width="10" style="1496" customWidth="1"/>
    <col min="5383" max="5383" width="13.33203125" style="1496" customWidth="1"/>
    <col min="5384" max="5385" width="12.6640625" style="1496" bestFit="1" customWidth="1"/>
    <col min="5386" max="5386" width="9.33203125" style="1496" customWidth="1"/>
    <col min="5387" max="5387" width="4.5" style="1496" customWidth="1"/>
    <col min="5388" max="5389" width="8.6640625" style="1496"/>
    <col min="5390" max="5390" width="10" style="1496" bestFit="1" customWidth="1"/>
    <col min="5391" max="5632" width="8.6640625" style="1496"/>
    <col min="5633" max="5633" width="4.5" style="1496" customWidth="1"/>
    <col min="5634" max="5634" width="6.33203125" style="1496" customWidth="1"/>
    <col min="5635" max="5635" width="12.6640625" style="1496" customWidth="1"/>
    <col min="5636" max="5636" width="8.6640625" style="1496" customWidth="1"/>
    <col min="5637" max="5637" width="10.33203125" style="1496" customWidth="1"/>
    <col min="5638" max="5638" width="10" style="1496" customWidth="1"/>
    <col min="5639" max="5639" width="13.33203125" style="1496" customWidth="1"/>
    <col min="5640" max="5641" width="12.6640625" style="1496" bestFit="1" customWidth="1"/>
    <col min="5642" max="5642" width="9.33203125" style="1496" customWidth="1"/>
    <col min="5643" max="5643" width="4.5" style="1496" customWidth="1"/>
    <col min="5644" max="5645" width="8.6640625" style="1496"/>
    <col min="5646" max="5646" width="10" style="1496" bestFit="1" customWidth="1"/>
    <col min="5647" max="5888" width="8.6640625" style="1496"/>
    <col min="5889" max="5889" width="4.5" style="1496" customWidth="1"/>
    <col min="5890" max="5890" width="6.33203125" style="1496" customWidth="1"/>
    <col min="5891" max="5891" width="12.6640625" style="1496" customWidth="1"/>
    <col min="5892" max="5892" width="8.6640625" style="1496" customWidth="1"/>
    <col min="5893" max="5893" width="10.33203125" style="1496" customWidth="1"/>
    <col min="5894" max="5894" width="10" style="1496" customWidth="1"/>
    <col min="5895" max="5895" width="13.33203125" style="1496" customWidth="1"/>
    <col min="5896" max="5897" width="12.6640625" style="1496" bestFit="1" customWidth="1"/>
    <col min="5898" max="5898" width="9.33203125" style="1496" customWidth="1"/>
    <col min="5899" max="5899" width="4.5" style="1496" customWidth="1"/>
    <col min="5900" max="5901" width="8.6640625" style="1496"/>
    <col min="5902" max="5902" width="10" style="1496" bestFit="1" customWidth="1"/>
    <col min="5903" max="6144" width="8.6640625" style="1496"/>
    <col min="6145" max="6145" width="4.5" style="1496" customWidth="1"/>
    <col min="6146" max="6146" width="6.33203125" style="1496" customWidth="1"/>
    <col min="6147" max="6147" width="12.6640625" style="1496" customWidth="1"/>
    <col min="6148" max="6148" width="8.6640625" style="1496" customWidth="1"/>
    <col min="6149" max="6149" width="10.33203125" style="1496" customWidth="1"/>
    <col min="6150" max="6150" width="10" style="1496" customWidth="1"/>
    <col min="6151" max="6151" width="13.33203125" style="1496" customWidth="1"/>
    <col min="6152" max="6153" width="12.6640625" style="1496" bestFit="1" customWidth="1"/>
    <col min="6154" max="6154" width="9.33203125" style="1496" customWidth="1"/>
    <col min="6155" max="6155" width="4.5" style="1496" customWidth="1"/>
    <col min="6156" max="6157" width="8.6640625" style="1496"/>
    <col min="6158" max="6158" width="10" style="1496" bestFit="1" customWidth="1"/>
    <col min="6159" max="6400" width="8.6640625" style="1496"/>
    <col min="6401" max="6401" width="4.5" style="1496" customWidth="1"/>
    <col min="6402" max="6402" width="6.33203125" style="1496" customWidth="1"/>
    <col min="6403" max="6403" width="12.6640625" style="1496" customWidth="1"/>
    <col min="6404" max="6404" width="8.6640625" style="1496" customWidth="1"/>
    <col min="6405" max="6405" width="10.33203125" style="1496" customWidth="1"/>
    <col min="6406" max="6406" width="10" style="1496" customWidth="1"/>
    <col min="6407" max="6407" width="13.33203125" style="1496" customWidth="1"/>
    <col min="6408" max="6409" width="12.6640625" style="1496" bestFit="1" customWidth="1"/>
    <col min="6410" max="6410" width="9.33203125" style="1496" customWidth="1"/>
    <col min="6411" max="6411" width="4.5" style="1496" customWidth="1"/>
    <col min="6412" max="6413" width="8.6640625" style="1496"/>
    <col min="6414" max="6414" width="10" style="1496" bestFit="1" customWidth="1"/>
    <col min="6415" max="6656" width="8.6640625" style="1496"/>
    <col min="6657" max="6657" width="4.5" style="1496" customWidth="1"/>
    <col min="6658" max="6658" width="6.33203125" style="1496" customWidth="1"/>
    <col min="6659" max="6659" width="12.6640625" style="1496" customWidth="1"/>
    <col min="6660" max="6660" width="8.6640625" style="1496" customWidth="1"/>
    <col min="6661" max="6661" width="10.33203125" style="1496" customWidth="1"/>
    <col min="6662" max="6662" width="10" style="1496" customWidth="1"/>
    <col min="6663" max="6663" width="13.33203125" style="1496" customWidth="1"/>
    <col min="6664" max="6665" width="12.6640625" style="1496" bestFit="1" customWidth="1"/>
    <col min="6666" max="6666" width="9.33203125" style="1496" customWidth="1"/>
    <col min="6667" max="6667" width="4.5" style="1496" customWidth="1"/>
    <col min="6668" max="6669" width="8.6640625" style="1496"/>
    <col min="6670" max="6670" width="10" style="1496" bestFit="1" customWidth="1"/>
    <col min="6671" max="6912" width="8.6640625" style="1496"/>
    <col min="6913" max="6913" width="4.5" style="1496" customWidth="1"/>
    <col min="6914" max="6914" width="6.33203125" style="1496" customWidth="1"/>
    <col min="6915" max="6915" width="12.6640625" style="1496" customWidth="1"/>
    <col min="6916" max="6916" width="8.6640625" style="1496" customWidth="1"/>
    <col min="6917" max="6917" width="10.33203125" style="1496" customWidth="1"/>
    <col min="6918" max="6918" width="10" style="1496" customWidth="1"/>
    <col min="6919" max="6919" width="13.33203125" style="1496" customWidth="1"/>
    <col min="6920" max="6921" width="12.6640625" style="1496" bestFit="1" customWidth="1"/>
    <col min="6922" max="6922" width="9.33203125" style="1496" customWidth="1"/>
    <col min="6923" max="6923" width="4.5" style="1496" customWidth="1"/>
    <col min="6924" max="6925" width="8.6640625" style="1496"/>
    <col min="6926" max="6926" width="10" style="1496" bestFit="1" customWidth="1"/>
    <col min="6927" max="7168" width="8.6640625" style="1496"/>
    <col min="7169" max="7169" width="4.5" style="1496" customWidth="1"/>
    <col min="7170" max="7170" width="6.33203125" style="1496" customWidth="1"/>
    <col min="7171" max="7171" width="12.6640625" style="1496" customWidth="1"/>
    <col min="7172" max="7172" width="8.6640625" style="1496" customWidth="1"/>
    <col min="7173" max="7173" width="10.33203125" style="1496" customWidth="1"/>
    <col min="7174" max="7174" width="10" style="1496" customWidth="1"/>
    <col min="7175" max="7175" width="13.33203125" style="1496" customWidth="1"/>
    <col min="7176" max="7177" width="12.6640625" style="1496" bestFit="1" customWidth="1"/>
    <col min="7178" max="7178" width="9.33203125" style="1496" customWidth="1"/>
    <col min="7179" max="7179" width="4.5" style="1496" customWidth="1"/>
    <col min="7180" max="7181" width="8.6640625" style="1496"/>
    <col min="7182" max="7182" width="10" style="1496" bestFit="1" customWidth="1"/>
    <col min="7183" max="7424" width="8.6640625" style="1496"/>
    <col min="7425" max="7425" width="4.5" style="1496" customWidth="1"/>
    <col min="7426" max="7426" width="6.33203125" style="1496" customWidth="1"/>
    <col min="7427" max="7427" width="12.6640625" style="1496" customWidth="1"/>
    <col min="7428" max="7428" width="8.6640625" style="1496" customWidth="1"/>
    <col min="7429" max="7429" width="10.33203125" style="1496" customWidth="1"/>
    <col min="7430" max="7430" width="10" style="1496" customWidth="1"/>
    <col min="7431" max="7431" width="13.33203125" style="1496" customWidth="1"/>
    <col min="7432" max="7433" width="12.6640625" style="1496" bestFit="1" customWidth="1"/>
    <col min="7434" max="7434" width="9.33203125" style="1496" customWidth="1"/>
    <col min="7435" max="7435" width="4.5" style="1496" customWidth="1"/>
    <col min="7436" max="7437" width="8.6640625" style="1496"/>
    <col min="7438" max="7438" width="10" style="1496" bestFit="1" customWidth="1"/>
    <col min="7439" max="7680" width="8.6640625" style="1496"/>
    <col min="7681" max="7681" width="4.5" style="1496" customWidth="1"/>
    <col min="7682" max="7682" width="6.33203125" style="1496" customWidth="1"/>
    <col min="7683" max="7683" width="12.6640625" style="1496" customWidth="1"/>
    <col min="7684" max="7684" width="8.6640625" style="1496" customWidth="1"/>
    <col min="7685" max="7685" width="10.33203125" style="1496" customWidth="1"/>
    <col min="7686" max="7686" width="10" style="1496" customWidth="1"/>
    <col min="7687" max="7687" width="13.33203125" style="1496" customWidth="1"/>
    <col min="7688" max="7689" width="12.6640625" style="1496" bestFit="1" customWidth="1"/>
    <col min="7690" max="7690" width="9.33203125" style="1496" customWidth="1"/>
    <col min="7691" max="7691" width="4.5" style="1496" customWidth="1"/>
    <col min="7692" max="7693" width="8.6640625" style="1496"/>
    <col min="7694" max="7694" width="10" style="1496" bestFit="1" customWidth="1"/>
    <col min="7695" max="7936" width="8.6640625" style="1496"/>
    <col min="7937" max="7937" width="4.5" style="1496" customWidth="1"/>
    <col min="7938" max="7938" width="6.33203125" style="1496" customWidth="1"/>
    <col min="7939" max="7939" width="12.6640625" style="1496" customWidth="1"/>
    <col min="7940" max="7940" width="8.6640625" style="1496" customWidth="1"/>
    <col min="7941" max="7941" width="10.33203125" style="1496" customWidth="1"/>
    <col min="7942" max="7942" width="10" style="1496" customWidth="1"/>
    <col min="7943" max="7943" width="13.33203125" style="1496" customWidth="1"/>
    <col min="7944" max="7945" width="12.6640625" style="1496" bestFit="1" customWidth="1"/>
    <col min="7946" max="7946" width="9.33203125" style="1496" customWidth="1"/>
    <col min="7947" max="7947" width="4.5" style="1496" customWidth="1"/>
    <col min="7948" max="7949" width="8.6640625" style="1496"/>
    <col min="7950" max="7950" width="10" style="1496" bestFit="1" customWidth="1"/>
    <col min="7951" max="8192" width="8.6640625" style="1496"/>
    <col min="8193" max="8193" width="4.5" style="1496" customWidth="1"/>
    <col min="8194" max="8194" width="6.33203125" style="1496" customWidth="1"/>
    <col min="8195" max="8195" width="12.6640625" style="1496" customWidth="1"/>
    <col min="8196" max="8196" width="8.6640625" style="1496" customWidth="1"/>
    <col min="8197" max="8197" width="10.33203125" style="1496" customWidth="1"/>
    <col min="8198" max="8198" width="10" style="1496" customWidth="1"/>
    <col min="8199" max="8199" width="13.33203125" style="1496" customWidth="1"/>
    <col min="8200" max="8201" width="12.6640625" style="1496" bestFit="1" customWidth="1"/>
    <col min="8202" max="8202" width="9.33203125" style="1496" customWidth="1"/>
    <col min="8203" max="8203" width="4.5" style="1496" customWidth="1"/>
    <col min="8204" max="8205" width="8.6640625" style="1496"/>
    <col min="8206" max="8206" width="10" style="1496" bestFit="1" customWidth="1"/>
    <col min="8207" max="8448" width="8.6640625" style="1496"/>
    <col min="8449" max="8449" width="4.5" style="1496" customWidth="1"/>
    <col min="8450" max="8450" width="6.33203125" style="1496" customWidth="1"/>
    <col min="8451" max="8451" width="12.6640625" style="1496" customWidth="1"/>
    <col min="8452" max="8452" width="8.6640625" style="1496" customWidth="1"/>
    <col min="8453" max="8453" width="10.33203125" style="1496" customWidth="1"/>
    <col min="8454" max="8454" width="10" style="1496" customWidth="1"/>
    <col min="8455" max="8455" width="13.33203125" style="1496" customWidth="1"/>
    <col min="8456" max="8457" width="12.6640625" style="1496" bestFit="1" customWidth="1"/>
    <col min="8458" max="8458" width="9.33203125" style="1496" customWidth="1"/>
    <col min="8459" max="8459" width="4.5" style="1496" customWidth="1"/>
    <col min="8460" max="8461" width="8.6640625" style="1496"/>
    <col min="8462" max="8462" width="10" style="1496" bestFit="1" customWidth="1"/>
    <col min="8463" max="8704" width="8.6640625" style="1496"/>
    <col min="8705" max="8705" width="4.5" style="1496" customWidth="1"/>
    <col min="8706" max="8706" width="6.33203125" style="1496" customWidth="1"/>
    <col min="8707" max="8707" width="12.6640625" style="1496" customWidth="1"/>
    <col min="8708" max="8708" width="8.6640625" style="1496" customWidth="1"/>
    <col min="8709" max="8709" width="10.33203125" style="1496" customWidth="1"/>
    <col min="8710" max="8710" width="10" style="1496" customWidth="1"/>
    <col min="8711" max="8711" width="13.33203125" style="1496" customWidth="1"/>
    <col min="8712" max="8713" width="12.6640625" style="1496" bestFit="1" customWidth="1"/>
    <col min="8714" max="8714" width="9.33203125" style="1496" customWidth="1"/>
    <col min="8715" max="8715" width="4.5" style="1496" customWidth="1"/>
    <col min="8716" max="8717" width="8.6640625" style="1496"/>
    <col min="8718" max="8718" width="10" style="1496" bestFit="1" customWidth="1"/>
    <col min="8719" max="8960" width="8.6640625" style="1496"/>
    <col min="8961" max="8961" width="4.5" style="1496" customWidth="1"/>
    <col min="8962" max="8962" width="6.33203125" style="1496" customWidth="1"/>
    <col min="8963" max="8963" width="12.6640625" style="1496" customWidth="1"/>
    <col min="8964" max="8964" width="8.6640625" style="1496" customWidth="1"/>
    <col min="8965" max="8965" width="10.33203125" style="1496" customWidth="1"/>
    <col min="8966" max="8966" width="10" style="1496" customWidth="1"/>
    <col min="8967" max="8967" width="13.33203125" style="1496" customWidth="1"/>
    <col min="8968" max="8969" width="12.6640625" style="1496" bestFit="1" customWidth="1"/>
    <col min="8970" max="8970" width="9.33203125" style="1496" customWidth="1"/>
    <col min="8971" max="8971" width="4.5" style="1496" customWidth="1"/>
    <col min="8972" max="8973" width="8.6640625" style="1496"/>
    <col min="8974" max="8974" width="10" style="1496" bestFit="1" customWidth="1"/>
    <col min="8975" max="9216" width="8.6640625" style="1496"/>
    <col min="9217" max="9217" width="4.5" style="1496" customWidth="1"/>
    <col min="9218" max="9218" width="6.33203125" style="1496" customWidth="1"/>
    <col min="9219" max="9219" width="12.6640625" style="1496" customWidth="1"/>
    <col min="9220" max="9220" width="8.6640625" style="1496" customWidth="1"/>
    <col min="9221" max="9221" width="10.33203125" style="1496" customWidth="1"/>
    <col min="9222" max="9222" width="10" style="1496" customWidth="1"/>
    <col min="9223" max="9223" width="13.33203125" style="1496" customWidth="1"/>
    <col min="9224" max="9225" width="12.6640625" style="1496" bestFit="1" customWidth="1"/>
    <col min="9226" max="9226" width="9.33203125" style="1496" customWidth="1"/>
    <col min="9227" max="9227" width="4.5" style="1496" customWidth="1"/>
    <col min="9228" max="9229" width="8.6640625" style="1496"/>
    <col min="9230" max="9230" width="10" style="1496" bestFit="1" customWidth="1"/>
    <col min="9231" max="9472" width="8.6640625" style="1496"/>
    <col min="9473" max="9473" width="4.5" style="1496" customWidth="1"/>
    <col min="9474" max="9474" width="6.33203125" style="1496" customWidth="1"/>
    <col min="9475" max="9475" width="12.6640625" style="1496" customWidth="1"/>
    <col min="9476" max="9476" width="8.6640625" style="1496" customWidth="1"/>
    <col min="9477" max="9477" width="10.33203125" style="1496" customWidth="1"/>
    <col min="9478" max="9478" width="10" style="1496" customWidth="1"/>
    <col min="9479" max="9479" width="13.33203125" style="1496" customWidth="1"/>
    <col min="9480" max="9481" width="12.6640625" style="1496" bestFit="1" customWidth="1"/>
    <col min="9482" max="9482" width="9.33203125" style="1496" customWidth="1"/>
    <col min="9483" max="9483" width="4.5" style="1496" customWidth="1"/>
    <col min="9484" max="9485" width="8.6640625" style="1496"/>
    <col min="9486" max="9486" width="10" style="1496" bestFit="1" customWidth="1"/>
    <col min="9487" max="9728" width="8.6640625" style="1496"/>
    <col min="9729" max="9729" width="4.5" style="1496" customWidth="1"/>
    <col min="9730" max="9730" width="6.33203125" style="1496" customWidth="1"/>
    <col min="9731" max="9731" width="12.6640625" style="1496" customWidth="1"/>
    <col min="9732" max="9732" width="8.6640625" style="1496" customWidth="1"/>
    <col min="9733" max="9733" width="10.33203125" style="1496" customWidth="1"/>
    <col min="9734" max="9734" width="10" style="1496" customWidth="1"/>
    <col min="9735" max="9735" width="13.33203125" style="1496" customWidth="1"/>
    <col min="9736" max="9737" width="12.6640625" style="1496" bestFit="1" customWidth="1"/>
    <col min="9738" max="9738" width="9.33203125" style="1496" customWidth="1"/>
    <col min="9739" max="9739" width="4.5" style="1496" customWidth="1"/>
    <col min="9740" max="9741" width="8.6640625" style="1496"/>
    <col min="9742" max="9742" width="10" style="1496" bestFit="1" customWidth="1"/>
    <col min="9743" max="9984" width="8.6640625" style="1496"/>
    <col min="9985" max="9985" width="4.5" style="1496" customWidth="1"/>
    <col min="9986" max="9986" width="6.33203125" style="1496" customWidth="1"/>
    <col min="9987" max="9987" width="12.6640625" style="1496" customWidth="1"/>
    <col min="9988" max="9988" width="8.6640625" style="1496" customWidth="1"/>
    <col min="9989" max="9989" width="10.33203125" style="1496" customWidth="1"/>
    <col min="9990" max="9990" width="10" style="1496" customWidth="1"/>
    <col min="9991" max="9991" width="13.33203125" style="1496" customWidth="1"/>
    <col min="9992" max="9993" width="12.6640625" style="1496" bestFit="1" customWidth="1"/>
    <col min="9994" max="9994" width="9.33203125" style="1496" customWidth="1"/>
    <col min="9995" max="9995" width="4.5" style="1496" customWidth="1"/>
    <col min="9996" max="9997" width="8.6640625" style="1496"/>
    <col min="9998" max="9998" width="10" style="1496" bestFit="1" customWidth="1"/>
    <col min="9999" max="10240" width="8.6640625" style="1496"/>
    <col min="10241" max="10241" width="4.5" style="1496" customWidth="1"/>
    <col min="10242" max="10242" width="6.33203125" style="1496" customWidth="1"/>
    <col min="10243" max="10243" width="12.6640625" style="1496" customWidth="1"/>
    <col min="10244" max="10244" width="8.6640625" style="1496" customWidth="1"/>
    <col min="10245" max="10245" width="10.33203125" style="1496" customWidth="1"/>
    <col min="10246" max="10246" width="10" style="1496" customWidth="1"/>
    <col min="10247" max="10247" width="13.33203125" style="1496" customWidth="1"/>
    <col min="10248" max="10249" width="12.6640625" style="1496" bestFit="1" customWidth="1"/>
    <col min="10250" max="10250" width="9.33203125" style="1496" customWidth="1"/>
    <col min="10251" max="10251" width="4.5" style="1496" customWidth="1"/>
    <col min="10252" max="10253" width="8.6640625" style="1496"/>
    <col min="10254" max="10254" width="10" style="1496" bestFit="1" customWidth="1"/>
    <col min="10255" max="10496" width="8.6640625" style="1496"/>
    <col min="10497" max="10497" width="4.5" style="1496" customWidth="1"/>
    <col min="10498" max="10498" width="6.33203125" style="1496" customWidth="1"/>
    <col min="10499" max="10499" width="12.6640625" style="1496" customWidth="1"/>
    <col min="10500" max="10500" width="8.6640625" style="1496" customWidth="1"/>
    <col min="10501" max="10501" width="10.33203125" style="1496" customWidth="1"/>
    <col min="10502" max="10502" width="10" style="1496" customWidth="1"/>
    <col min="10503" max="10503" width="13.33203125" style="1496" customWidth="1"/>
    <col min="10504" max="10505" width="12.6640625" style="1496" bestFit="1" customWidth="1"/>
    <col min="10506" max="10506" width="9.33203125" style="1496" customWidth="1"/>
    <col min="10507" max="10507" width="4.5" style="1496" customWidth="1"/>
    <col min="10508" max="10509" width="8.6640625" style="1496"/>
    <col min="10510" max="10510" width="10" style="1496" bestFit="1" customWidth="1"/>
    <col min="10511" max="10752" width="8.6640625" style="1496"/>
    <col min="10753" max="10753" width="4.5" style="1496" customWidth="1"/>
    <col min="10754" max="10754" width="6.33203125" style="1496" customWidth="1"/>
    <col min="10755" max="10755" width="12.6640625" style="1496" customWidth="1"/>
    <col min="10756" max="10756" width="8.6640625" style="1496" customWidth="1"/>
    <col min="10757" max="10757" width="10.33203125" style="1496" customWidth="1"/>
    <col min="10758" max="10758" width="10" style="1496" customWidth="1"/>
    <col min="10759" max="10759" width="13.33203125" style="1496" customWidth="1"/>
    <col min="10760" max="10761" width="12.6640625" style="1496" bestFit="1" customWidth="1"/>
    <col min="10762" max="10762" width="9.33203125" style="1496" customWidth="1"/>
    <col min="10763" max="10763" width="4.5" style="1496" customWidth="1"/>
    <col min="10764" max="10765" width="8.6640625" style="1496"/>
    <col min="10766" max="10766" width="10" style="1496" bestFit="1" customWidth="1"/>
    <col min="10767" max="11008" width="8.6640625" style="1496"/>
    <col min="11009" max="11009" width="4.5" style="1496" customWidth="1"/>
    <col min="11010" max="11010" width="6.33203125" style="1496" customWidth="1"/>
    <col min="11011" max="11011" width="12.6640625" style="1496" customWidth="1"/>
    <col min="11012" max="11012" width="8.6640625" style="1496" customWidth="1"/>
    <col min="11013" max="11013" width="10.33203125" style="1496" customWidth="1"/>
    <col min="11014" max="11014" width="10" style="1496" customWidth="1"/>
    <col min="11015" max="11015" width="13.33203125" style="1496" customWidth="1"/>
    <col min="11016" max="11017" width="12.6640625" style="1496" bestFit="1" customWidth="1"/>
    <col min="11018" max="11018" width="9.33203125" style="1496" customWidth="1"/>
    <col min="11019" max="11019" width="4.5" style="1496" customWidth="1"/>
    <col min="11020" max="11021" width="8.6640625" style="1496"/>
    <col min="11022" max="11022" width="10" style="1496" bestFit="1" customWidth="1"/>
    <col min="11023" max="11264" width="8.6640625" style="1496"/>
    <col min="11265" max="11265" width="4.5" style="1496" customWidth="1"/>
    <col min="11266" max="11266" width="6.33203125" style="1496" customWidth="1"/>
    <col min="11267" max="11267" width="12.6640625" style="1496" customWidth="1"/>
    <col min="11268" max="11268" width="8.6640625" style="1496" customWidth="1"/>
    <col min="11269" max="11269" width="10.33203125" style="1496" customWidth="1"/>
    <col min="11270" max="11270" width="10" style="1496" customWidth="1"/>
    <col min="11271" max="11271" width="13.33203125" style="1496" customWidth="1"/>
    <col min="11272" max="11273" width="12.6640625" style="1496" bestFit="1" customWidth="1"/>
    <col min="11274" max="11274" width="9.33203125" style="1496" customWidth="1"/>
    <col min="11275" max="11275" width="4.5" style="1496" customWidth="1"/>
    <col min="11276" max="11277" width="8.6640625" style="1496"/>
    <col min="11278" max="11278" width="10" style="1496" bestFit="1" customWidth="1"/>
    <col min="11279" max="11520" width="8.6640625" style="1496"/>
    <col min="11521" max="11521" width="4.5" style="1496" customWidth="1"/>
    <col min="11522" max="11522" width="6.33203125" style="1496" customWidth="1"/>
    <col min="11523" max="11523" width="12.6640625" style="1496" customWidth="1"/>
    <col min="11524" max="11524" width="8.6640625" style="1496" customWidth="1"/>
    <col min="11525" max="11525" width="10.33203125" style="1496" customWidth="1"/>
    <col min="11526" max="11526" width="10" style="1496" customWidth="1"/>
    <col min="11527" max="11527" width="13.33203125" style="1496" customWidth="1"/>
    <col min="11528" max="11529" width="12.6640625" style="1496" bestFit="1" customWidth="1"/>
    <col min="11530" max="11530" width="9.33203125" style="1496" customWidth="1"/>
    <col min="11531" max="11531" width="4.5" style="1496" customWidth="1"/>
    <col min="11532" max="11533" width="8.6640625" style="1496"/>
    <col min="11534" max="11534" width="10" style="1496" bestFit="1" customWidth="1"/>
    <col min="11535" max="11776" width="8.6640625" style="1496"/>
    <col min="11777" max="11777" width="4.5" style="1496" customWidth="1"/>
    <col min="11778" max="11778" width="6.33203125" style="1496" customWidth="1"/>
    <col min="11779" max="11779" width="12.6640625" style="1496" customWidth="1"/>
    <col min="11780" max="11780" width="8.6640625" style="1496" customWidth="1"/>
    <col min="11781" max="11781" width="10.33203125" style="1496" customWidth="1"/>
    <col min="11782" max="11782" width="10" style="1496" customWidth="1"/>
    <col min="11783" max="11783" width="13.33203125" style="1496" customWidth="1"/>
    <col min="11784" max="11785" width="12.6640625" style="1496" bestFit="1" customWidth="1"/>
    <col min="11786" max="11786" width="9.33203125" style="1496" customWidth="1"/>
    <col min="11787" max="11787" width="4.5" style="1496" customWidth="1"/>
    <col min="11788" max="11789" width="8.6640625" style="1496"/>
    <col min="11790" max="11790" width="10" style="1496" bestFit="1" customWidth="1"/>
    <col min="11791" max="12032" width="8.6640625" style="1496"/>
    <col min="12033" max="12033" width="4.5" style="1496" customWidth="1"/>
    <col min="12034" max="12034" width="6.33203125" style="1496" customWidth="1"/>
    <col min="12035" max="12035" width="12.6640625" style="1496" customWidth="1"/>
    <col min="12036" max="12036" width="8.6640625" style="1496" customWidth="1"/>
    <col min="12037" max="12037" width="10.33203125" style="1496" customWidth="1"/>
    <col min="12038" max="12038" width="10" style="1496" customWidth="1"/>
    <col min="12039" max="12039" width="13.33203125" style="1496" customWidth="1"/>
    <col min="12040" max="12041" width="12.6640625" style="1496" bestFit="1" customWidth="1"/>
    <col min="12042" max="12042" width="9.33203125" style="1496" customWidth="1"/>
    <col min="12043" max="12043" width="4.5" style="1496" customWidth="1"/>
    <col min="12044" max="12045" width="8.6640625" style="1496"/>
    <col min="12046" max="12046" width="10" style="1496" bestFit="1" customWidth="1"/>
    <col min="12047" max="12288" width="8.6640625" style="1496"/>
    <col min="12289" max="12289" width="4.5" style="1496" customWidth="1"/>
    <col min="12290" max="12290" width="6.33203125" style="1496" customWidth="1"/>
    <col min="12291" max="12291" width="12.6640625" style="1496" customWidth="1"/>
    <col min="12292" max="12292" width="8.6640625" style="1496" customWidth="1"/>
    <col min="12293" max="12293" width="10.33203125" style="1496" customWidth="1"/>
    <col min="12294" max="12294" width="10" style="1496" customWidth="1"/>
    <col min="12295" max="12295" width="13.33203125" style="1496" customWidth="1"/>
    <col min="12296" max="12297" width="12.6640625" style="1496" bestFit="1" customWidth="1"/>
    <col min="12298" max="12298" width="9.33203125" style="1496" customWidth="1"/>
    <col min="12299" max="12299" width="4.5" style="1496" customWidth="1"/>
    <col min="12300" max="12301" width="8.6640625" style="1496"/>
    <col min="12302" max="12302" width="10" style="1496" bestFit="1" customWidth="1"/>
    <col min="12303" max="12544" width="8.6640625" style="1496"/>
    <col min="12545" max="12545" width="4.5" style="1496" customWidth="1"/>
    <col min="12546" max="12546" width="6.33203125" style="1496" customWidth="1"/>
    <col min="12547" max="12547" width="12.6640625" style="1496" customWidth="1"/>
    <col min="12548" max="12548" width="8.6640625" style="1496" customWidth="1"/>
    <col min="12549" max="12549" width="10.33203125" style="1496" customWidth="1"/>
    <col min="12550" max="12550" width="10" style="1496" customWidth="1"/>
    <col min="12551" max="12551" width="13.33203125" style="1496" customWidth="1"/>
    <col min="12552" max="12553" width="12.6640625" style="1496" bestFit="1" customWidth="1"/>
    <col min="12554" max="12554" width="9.33203125" style="1496" customWidth="1"/>
    <col min="12555" max="12555" width="4.5" style="1496" customWidth="1"/>
    <col min="12556" max="12557" width="8.6640625" style="1496"/>
    <col min="12558" max="12558" width="10" style="1496" bestFit="1" customWidth="1"/>
    <col min="12559" max="12800" width="8.6640625" style="1496"/>
    <col min="12801" max="12801" width="4.5" style="1496" customWidth="1"/>
    <col min="12802" max="12802" width="6.33203125" style="1496" customWidth="1"/>
    <col min="12803" max="12803" width="12.6640625" style="1496" customWidth="1"/>
    <col min="12804" max="12804" width="8.6640625" style="1496" customWidth="1"/>
    <col min="12805" max="12805" width="10.33203125" style="1496" customWidth="1"/>
    <col min="12806" max="12806" width="10" style="1496" customWidth="1"/>
    <col min="12807" max="12807" width="13.33203125" style="1496" customWidth="1"/>
    <col min="12808" max="12809" width="12.6640625" style="1496" bestFit="1" customWidth="1"/>
    <col min="12810" max="12810" width="9.33203125" style="1496" customWidth="1"/>
    <col min="12811" max="12811" width="4.5" style="1496" customWidth="1"/>
    <col min="12812" max="12813" width="8.6640625" style="1496"/>
    <col min="12814" max="12814" width="10" style="1496" bestFit="1" customWidth="1"/>
    <col min="12815" max="13056" width="8.6640625" style="1496"/>
    <col min="13057" max="13057" width="4.5" style="1496" customWidth="1"/>
    <col min="13058" max="13058" width="6.33203125" style="1496" customWidth="1"/>
    <col min="13059" max="13059" width="12.6640625" style="1496" customWidth="1"/>
    <col min="13060" max="13060" width="8.6640625" style="1496" customWidth="1"/>
    <col min="13061" max="13061" width="10.33203125" style="1496" customWidth="1"/>
    <col min="13062" max="13062" width="10" style="1496" customWidth="1"/>
    <col min="13063" max="13063" width="13.33203125" style="1496" customWidth="1"/>
    <col min="13064" max="13065" width="12.6640625" style="1496" bestFit="1" customWidth="1"/>
    <col min="13066" max="13066" width="9.33203125" style="1496" customWidth="1"/>
    <col min="13067" max="13067" width="4.5" style="1496" customWidth="1"/>
    <col min="13068" max="13069" width="8.6640625" style="1496"/>
    <col min="13070" max="13070" width="10" style="1496" bestFit="1" customWidth="1"/>
    <col min="13071" max="13312" width="8.6640625" style="1496"/>
    <col min="13313" max="13313" width="4.5" style="1496" customWidth="1"/>
    <col min="13314" max="13314" width="6.33203125" style="1496" customWidth="1"/>
    <col min="13315" max="13315" width="12.6640625" style="1496" customWidth="1"/>
    <col min="13316" max="13316" width="8.6640625" style="1496" customWidth="1"/>
    <col min="13317" max="13317" width="10.33203125" style="1496" customWidth="1"/>
    <col min="13318" max="13318" width="10" style="1496" customWidth="1"/>
    <col min="13319" max="13319" width="13.33203125" style="1496" customWidth="1"/>
    <col min="13320" max="13321" width="12.6640625" style="1496" bestFit="1" customWidth="1"/>
    <col min="13322" max="13322" width="9.33203125" style="1496" customWidth="1"/>
    <col min="13323" max="13323" width="4.5" style="1496" customWidth="1"/>
    <col min="13324" max="13325" width="8.6640625" style="1496"/>
    <col min="13326" max="13326" width="10" style="1496" bestFit="1" customWidth="1"/>
    <col min="13327" max="13568" width="8.6640625" style="1496"/>
    <col min="13569" max="13569" width="4.5" style="1496" customWidth="1"/>
    <col min="13570" max="13570" width="6.33203125" style="1496" customWidth="1"/>
    <col min="13571" max="13571" width="12.6640625" style="1496" customWidth="1"/>
    <col min="13572" max="13572" width="8.6640625" style="1496" customWidth="1"/>
    <col min="13573" max="13573" width="10.33203125" style="1496" customWidth="1"/>
    <col min="13574" max="13574" width="10" style="1496" customWidth="1"/>
    <col min="13575" max="13575" width="13.33203125" style="1496" customWidth="1"/>
    <col min="13576" max="13577" width="12.6640625" style="1496" bestFit="1" customWidth="1"/>
    <col min="13578" max="13578" width="9.33203125" style="1496" customWidth="1"/>
    <col min="13579" max="13579" width="4.5" style="1496" customWidth="1"/>
    <col min="13580" max="13581" width="8.6640625" style="1496"/>
    <col min="13582" max="13582" width="10" style="1496" bestFit="1" customWidth="1"/>
    <col min="13583" max="13824" width="8.6640625" style="1496"/>
    <col min="13825" max="13825" width="4.5" style="1496" customWidth="1"/>
    <col min="13826" max="13826" width="6.33203125" style="1496" customWidth="1"/>
    <col min="13827" max="13827" width="12.6640625" style="1496" customWidth="1"/>
    <col min="13828" max="13828" width="8.6640625" style="1496" customWidth="1"/>
    <col min="13829" max="13829" width="10.33203125" style="1496" customWidth="1"/>
    <col min="13830" max="13830" width="10" style="1496" customWidth="1"/>
    <col min="13831" max="13831" width="13.33203125" style="1496" customWidth="1"/>
    <col min="13832" max="13833" width="12.6640625" style="1496" bestFit="1" customWidth="1"/>
    <col min="13834" max="13834" width="9.33203125" style="1496" customWidth="1"/>
    <col min="13835" max="13835" width="4.5" style="1496" customWidth="1"/>
    <col min="13836" max="13837" width="8.6640625" style="1496"/>
    <col min="13838" max="13838" width="10" style="1496" bestFit="1" customWidth="1"/>
    <col min="13839" max="14080" width="8.6640625" style="1496"/>
    <col min="14081" max="14081" width="4.5" style="1496" customWidth="1"/>
    <col min="14082" max="14082" width="6.33203125" style="1496" customWidth="1"/>
    <col min="14083" max="14083" width="12.6640625" style="1496" customWidth="1"/>
    <col min="14084" max="14084" width="8.6640625" style="1496" customWidth="1"/>
    <col min="14085" max="14085" width="10.33203125" style="1496" customWidth="1"/>
    <col min="14086" max="14086" width="10" style="1496" customWidth="1"/>
    <col min="14087" max="14087" width="13.33203125" style="1496" customWidth="1"/>
    <col min="14088" max="14089" width="12.6640625" style="1496" bestFit="1" customWidth="1"/>
    <col min="14090" max="14090" width="9.33203125" style="1496" customWidth="1"/>
    <col min="14091" max="14091" width="4.5" style="1496" customWidth="1"/>
    <col min="14092" max="14093" width="8.6640625" style="1496"/>
    <col min="14094" max="14094" width="10" style="1496" bestFit="1" customWidth="1"/>
    <col min="14095" max="14336" width="8.6640625" style="1496"/>
    <col min="14337" max="14337" width="4.5" style="1496" customWidth="1"/>
    <col min="14338" max="14338" width="6.33203125" style="1496" customWidth="1"/>
    <col min="14339" max="14339" width="12.6640625" style="1496" customWidth="1"/>
    <col min="14340" max="14340" width="8.6640625" style="1496" customWidth="1"/>
    <col min="14341" max="14341" width="10.33203125" style="1496" customWidth="1"/>
    <col min="14342" max="14342" width="10" style="1496" customWidth="1"/>
    <col min="14343" max="14343" width="13.33203125" style="1496" customWidth="1"/>
    <col min="14344" max="14345" width="12.6640625" style="1496" bestFit="1" customWidth="1"/>
    <col min="14346" max="14346" width="9.33203125" style="1496" customWidth="1"/>
    <col min="14347" max="14347" width="4.5" style="1496" customWidth="1"/>
    <col min="14348" max="14349" width="8.6640625" style="1496"/>
    <col min="14350" max="14350" width="10" style="1496" bestFit="1" customWidth="1"/>
    <col min="14351" max="14592" width="8.6640625" style="1496"/>
    <col min="14593" max="14593" width="4.5" style="1496" customWidth="1"/>
    <col min="14594" max="14594" width="6.33203125" style="1496" customWidth="1"/>
    <col min="14595" max="14595" width="12.6640625" style="1496" customWidth="1"/>
    <col min="14596" max="14596" width="8.6640625" style="1496" customWidth="1"/>
    <col min="14597" max="14597" width="10.33203125" style="1496" customWidth="1"/>
    <col min="14598" max="14598" width="10" style="1496" customWidth="1"/>
    <col min="14599" max="14599" width="13.33203125" style="1496" customWidth="1"/>
    <col min="14600" max="14601" width="12.6640625" style="1496" bestFit="1" customWidth="1"/>
    <col min="14602" max="14602" width="9.33203125" style="1496" customWidth="1"/>
    <col min="14603" max="14603" width="4.5" style="1496" customWidth="1"/>
    <col min="14604" max="14605" width="8.6640625" style="1496"/>
    <col min="14606" max="14606" width="10" style="1496" bestFit="1" customWidth="1"/>
    <col min="14607" max="14848" width="8.6640625" style="1496"/>
    <col min="14849" max="14849" width="4.5" style="1496" customWidth="1"/>
    <col min="14850" max="14850" width="6.33203125" style="1496" customWidth="1"/>
    <col min="14851" max="14851" width="12.6640625" style="1496" customWidth="1"/>
    <col min="14852" max="14852" width="8.6640625" style="1496" customWidth="1"/>
    <col min="14853" max="14853" width="10.33203125" style="1496" customWidth="1"/>
    <col min="14854" max="14854" width="10" style="1496" customWidth="1"/>
    <col min="14855" max="14855" width="13.33203125" style="1496" customWidth="1"/>
    <col min="14856" max="14857" width="12.6640625" style="1496" bestFit="1" customWidth="1"/>
    <col min="14858" max="14858" width="9.33203125" style="1496" customWidth="1"/>
    <col min="14859" max="14859" width="4.5" style="1496" customWidth="1"/>
    <col min="14860" max="14861" width="8.6640625" style="1496"/>
    <col min="14862" max="14862" width="10" style="1496" bestFit="1" customWidth="1"/>
    <col min="14863" max="15104" width="8.6640625" style="1496"/>
    <col min="15105" max="15105" width="4.5" style="1496" customWidth="1"/>
    <col min="15106" max="15106" width="6.33203125" style="1496" customWidth="1"/>
    <col min="15107" max="15107" width="12.6640625" style="1496" customWidth="1"/>
    <col min="15108" max="15108" width="8.6640625" style="1496" customWidth="1"/>
    <col min="15109" max="15109" width="10.33203125" style="1496" customWidth="1"/>
    <col min="15110" max="15110" width="10" style="1496" customWidth="1"/>
    <col min="15111" max="15111" width="13.33203125" style="1496" customWidth="1"/>
    <col min="15112" max="15113" width="12.6640625" style="1496" bestFit="1" customWidth="1"/>
    <col min="15114" max="15114" width="9.33203125" style="1496" customWidth="1"/>
    <col min="15115" max="15115" width="4.5" style="1496" customWidth="1"/>
    <col min="15116" max="15117" width="8.6640625" style="1496"/>
    <col min="15118" max="15118" width="10" style="1496" bestFit="1" customWidth="1"/>
    <col min="15119" max="15360" width="8.6640625" style="1496"/>
    <col min="15361" max="15361" width="4.5" style="1496" customWidth="1"/>
    <col min="15362" max="15362" width="6.33203125" style="1496" customWidth="1"/>
    <col min="15363" max="15363" width="12.6640625" style="1496" customWidth="1"/>
    <col min="15364" max="15364" width="8.6640625" style="1496" customWidth="1"/>
    <col min="15365" max="15365" width="10.33203125" style="1496" customWidth="1"/>
    <col min="15366" max="15366" width="10" style="1496" customWidth="1"/>
    <col min="15367" max="15367" width="13.33203125" style="1496" customWidth="1"/>
    <col min="15368" max="15369" width="12.6640625" style="1496" bestFit="1" customWidth="1"/>
    <col min="15370" max="15370" width="9.33203125" style="1496" customWidth="1"/>
    <col min="15371" max="15371" width="4.5" style="1496" customWidth="1"/>
    <col min="15372" max="15373" width="8.6640625" style="1496"/>
    <col min="15374" max="15374" width="10" style="1496" bestFit="1" customWidth="1"/>
    <col min="15375" max="15616" width="8.6640625" style="1496"/>
    <col min="15617" max="15617" width="4.5" style="1496" customWidth="1"/>
    <col min="15618" max="15618" width="6.33203125" style="1496" customWidth="1"/>
    <col min="15619" max="15619" width="12.6640625" style="1496" customWidth="1"/>
    <col min="15620" max="15620" width="8.6640625" style="1496" customWidth="1"/>
    <col min="15621" max="15621" width="10.33203125" style="1496" customWidth="1"/>
    <col min="15622" max="15622" width="10" style="1496" customWidth="1"/>
    <col min="15623" max="15623" width="13.33203125" style="1496" customWidth="1"/>
    <col min="15624" max="15625" width="12.6640625" style="1496" bestFit="1" customWidth="1"/>
    <col min="15626" max="15626" width="9.33203125" style="1496" customWidth="1"/>
    <col min="15627" max="15627" width="4.5" style="1496" customWidth="1"/>
    <col min="15628" max="15629" width="8.6640625" style="1496"/>
    <col min="15630" max="15630" width="10" style="1496" bestFit="1" customWidth="1"/>
    <col min="15631" max="15872" width="8.6640625" style="1496"/>
    <col min="15873" max="15873" width="4.5" style="1496" customWidth="1"/>
    <col min="15874" max="15874" width="6.33203125" style="1496" customWidth="1"/>
    <col min="15875" max="15875" width="12.6640625" style="1496" customWidth="1"/>
    <col min="15876" max="15876" width="8.6640625" style="1496" customWidth="1"/>
    <col min="15877" max="15877" width="10.33203125" style="1496" customWidth="1"/>
    <col min="15878" max="15878" width="10" style="1496" customWidth="1"/>
    <col min="15879" max="15879" width="13.33203125" style="1496" customWidth="1"/>
    <col min="15880" max="15881" width="12.6640625" style="1496" bestFit="1" customWidth="1"/>
    <col min="15882" max="15882" width="9.33203125" style="1496" customWidth="1"/>
    <col min="15883" max="15883" width="4.5" style="1496" customWidth="1"/>
    <col min="15884" max="15885" width="8.6640625" style="1496"/>
    <col min="15886" max="15886" width="10" style="1496" bestFit="1" customWidth="1"/>
    <col min="15887" max="16128" width="8.6640625" style="1496"/>
    <col min="16129" max="16129" width="4.5" style="1496" customWidth="1"/>
    <col min="16130" max="16130" width="6.33203125" style="1496" customWidth="1"/>
    <col min="16131" max="16131" width="12.6640625" style="1496" customWidth="1"/>
    <col min="16132" max="16132" width="8.6640625" style="1496" customWidth="1"/>
    <col min="16133" max="16133" width="10.33203125" style="1496" customWidth="1"/>
    <col min="16134" max="16134" width="10" style="1496" customWidth="1"/>
    <col min="16135" max="16135" width="13.33203125" style="1496" customWidth="1"/>
    <col min="16136" max="16137" width="12.6640625" style="1496" bestFit="1" customWidth="1"/>
    <col min="16138" max="16138" width="9.33203125" style="1496" customWidth="1"/>
    <col min="16139" max="16139" width="4.5" style="1496" customWidth="1"/>
    <col min="16140" max="16141" width="8.6640625" style="1496"/>
    <col min="16142" max="16142" width="10" style="1496" bestFit="1" customWidth="1"/>
    <col min="16143" max="16384" width="8.6640625" style="1496"/>
  </cols>
  <sheetData>
    <row r="1" spans="1:12" ht="12" customHeight="1">
      <c r="A1" s="2342">
        <v>94</v>
      </c>
      <c r="B1" s="2343"/>
      <c r="C1" s="2344"/>
      <c r="D1" s="2345"/>
      <c r="E1" s="2343"/>
      <c r="F1" s="2345"/>
      <c r="G1" s="2345"/>
      <c r="H1" s="2344"/>
      <c r="I1" s="2344"/>
      <c r="J1" s="2346"/>
      <c r="K1" s="2347"/>
      <c r="L1" s="2377" t="s">
        <v>3253</v>
      </c>
    </row>
    <row r="2" spans="1:12">
      <c r="A2" s="1525" t="s">
        <v>2600</v>
      </c>
      <c r="B2" s="1524"/>
      <c r="C2" s="1524"/>
      <c r="D2" s="1524"/>
      <c r="E2" s="1524"/>
      <c r="F2" s="1524"/>
      <c r="G2" s="1524"/>
      <c r="H2" s="1524"/>
      <c r="I2" s="1524"/>
      <c r="J2" s="1524"/>
      <c r="K2" s="1524"/>
      <c r="L2" s="1523"/>
    </row>
    <row r="3" spans="1:12" ht="11.85" customHeight="1">
      <c r="A3" s="1522"/>
      <c r="B3" s="1521"/>
      <c r="C3" s="1521"/>
      <c r="D3" s="1521"/>
      <c r="E3" s="1521"/>
      <c r="F3" s="1521"/>
      <c r="G3" s="1521"/>
      <c r="H3" s="1521"/>
      <c r="I3" s="1521"/>
      <c r="J3" s="1521"/>
      <c r="K3" s="1521"/>
      <c r="L3" s="1520"/>
    </row>
    <row r="4" spans="1:12" ht="11.1" customHeight="1">
      <c r="A4" s="1502"/>
      <c r="B4" s="2328"/>
      <c r="C4" s="1503"/>
      <c r="D4" s="1503"/>
      <c r="E4" s="1519" t="s">
        <v>2048</v>
      </c>
      <c r="F4" s="1519"/>
      <c r="G4" s="1519"/>
      <c r="H4" s="1519"/>
      <c r="I4" s="1503"/>
      <c r="J4" s="1503"/>
      <c r="K4" s="1503"/>
      <c r="L4" s="2348"/>
    </row>
    <row r="5" spans="1:12" ht="11.1" customHeight="1">
      <c r="A5" s="1502"/>
      <c r="B5" s="2328"/>
      <c r="C5" s="1503"/>
      <c r="D5" s="1501" t="s">
        <v>2049</v>
      </c>
      <c r="E5" s="1518"/>
      <c r="F5" s="1518"/>
      <c r="G5" s="1518"/>
      <c r="H5" s="1518" t="s">
        <v>2050</v>
      </c>
      <c r="I5" s="1503"/>
      <c r="J5" s="1503"/>
      <c r="K5" s="1503"/>
      <c r="L5" s="2348"/>
    </row>
    <row r="6" spans="1:12" ht="11.1" customHeight="1">
      <c r="A6" s="1502"/>
      <c r="B6" s="2328"/>
      <c r="C6" s="1503"/>
      <c r="D6" s="1501" t="s">
        <v>2051</v>
      </c>
      <c r="E6" s="1501" t="s">
        <v>2052</v>
      </c>
      <c r="F6" s="1501" t="s">
        <v>2050</v>
      </c>
      <c r="G6" s="1501" t="s">
        <v>2050</v>
      </c>
      <c r="H6" s="1501" t="s">
        <v>2053</v>
      </c>
      <c r="I6" s="1501" t="s">
        <v>2050</v>
      </c>
      <c r="J6" s="1501" t="s">
        <v>2050</v>
      </c>
      <c r="K6" s="1503"/>
      <c r="L6" s="2348"/>
    </row>
    <row r="7" spans="1:12" ht="11.1" customHeight="1">
      <c r="A7" s="1504" t="s">
        <v>328</v>
      </c>
      <c r="B7" s="2329"/>
      <c r="C7" s="1501" t="s">
        <v>401</v>
      </c>
      <c r="D7" s="1501" t="s">
        <v>2054</v>
      </c>
      <c r="E7" s="1501" t="s">
        <v>538</v>
      </c>
      <c r="F7" s="1501" t="s">
        <v>2055</v>
      </c>
      <c r="G7" s="1501" t="s">
        <v>2056</v>
      </c>
      <c r="H7" s="1501" t="s">
        <v>2057</v>
      </c>
      <c r="I7" s="1501" t="s">
        <v>2058</v>
      </c>
      <c r="J7" s="1501" t="s">
        <v>2059</v>
      </c>
      <c r="K7" s="1501" t="s">
        <v>2060</v>
      </c>
      <c r="L7" s="2349" t="s">
        <v>328</v>
      </c>
    </row>
    <row r="8" spans="1:12" ht="11.1" customHeight="1">
      <c r="A8" s="1504" t="s">
        <v>333</v>
      </c>
      <c r="B8" s="2329"/>
      <c r="C8" s="1501"/>
      <c r="D8" s="1501" t="s">
        <v>2061</v>
      </c>
      <c r="E8" s="1501" t="s">
        <v>2062</v>
      </c>
      <c r="F8" s="1501" t="s">
        <v>2063</v>
      </c>
      <c r="G8" s="1501" t="s">
        <v>2064</v>
      </c>
      <c r="H8" s="1501" t="s">
        <v>2065</v>
      </c>
      <c r="I8" s="1501" t="s">
        <v>2066</v>
      </c>
      <c r="J8" s="1501" t="s">
        <v>2066</v>
      </c>
      <c r="K8" s="1501"/>
      <c r="L8" s="2349" t="s">
        <v>333</v>
      </c>
    </row>
    <row r="9" spans="1:12" ht="11.1" customHeight="1">
      <c r="A9" s="1517"/>
      <c r="B9" s="2330"/>
      <c r="C9" s="1509" t="s">
        <v>338</v>
      </c>
      <c r="D9" s="1509" t="s">
        <v>339</v>
      </c>
      <c r="E9" s="1509" t="s">
        <v>340</v>
      </c>
      <c r="F9" s="1509" t="s">
        <v>341</v>
      </c>
      <c r="G9" s="1509" t="s">
        <v>342</v>
      </c>
      <c r="H9" s="1509" t="s">
        <v>343</v>
      </c>
      <c r="I9" s="1509" t="s">
        <v>201</v>
      </c>
      <c r="J9" s="1509" t="s">
        <v>202</v>
      </c>
      <c r="K9" s="1509" t="s">
        <v>420</v>
      </c>
      <c r="L9" s="2350"/>
    </row>
    <row r="10" spans="1:12" ht="11.1" customHeight="1">
      <c r="A10" s="1508">
        <v>1</v>
      </c>
      <c r="B10" s="2331"/>
      <c r="C10" s="1506">
        <v>1</v>
      </c>
      <c r="D10" s="1515">
        <v>1</v>
      </c>
      <c r="E10" s="1254">
        <v>15766</v>
      </c>
      <c r="F10" s="1254">
        <v>4752</v>
      </c>
      <c r="G10" s="1254">
        <v>307</v>
      </c>
      <c r="H10" s="1254">
        <v>1778</v>
      </c>
      <c r="I10" s="1254">
        <v>0</v>
      </c>
      <c r="J10" s="1254">
        <v>0</v>
      </c>
      <c r="K10" s="1254">
        <f>SUM(E10:J10)</f>
        <v>22603</v>
      </c>
      <c r="L10" s="2351">
        <v>1</v>
      </c>
    </row>
    <row r="11" spans="1:12" ht="11.1" customHeight="1">
      <c r="A11" s="1508">
        <v>2</v>
      </c>
      <c r="B11" s="2331"/>
      <c r="C11" s="1506" t="s">
        <v>3091</v>
      </c>
      <c r="D11" s="1515">
        <v>0.75</v>
      </c>
      <c r="E11" s="1254">
        <v>0</v>
      </c>
      <c r="F11" s="1254">
        <v>0</v>
      </c>
      <c r="G11" s="1254">
        <v>0</v>
      </c>
      <c r="H11" s="1254">
        <v>0</v>
      </c>
      <c r="I11" s="1254">
        <v>0</v>
      </c>
      <c r="J11" s="1254">
        <v>0</v>
      </c>
      <c r="K11" s="1254">
        <v>0</v>
      </c>
      <c r="L11" s="2351">
        <v>2</v>
      </c>
    </row>
    <row r="12" spans="1:12" ht="11.1" customHeight="1">
      <c r="A12" s="1508">
        <v>3</v>
      </c>
      <c r="B12" s="2331"/>
      <c r="C12" s="1506" t="s">
        <v>3091</v>
      </c>
      <c r="D12" s="1516">
        <v>0.66700000000000004</v>
      </c>
      <c r="E12" s="1254">
        <v>0</v>
      </c>
      <c r="F12" s="1254">
        <v>0</v>
      </c>
      <c r="G12" s="1254">
        <v>0</v>
      </c>
      <c r="H12" s="1254">
        <v>0</v>
      </c>
      <c r="I12" s="1254">
        <v>0</v>
      </c>
      <c r="J12" s="1254">
        <v>0</v>
      </c>
      <c r="K12" s="1254">
        <v>0</v>
      </c>
      <c r="L12" s="2351">
        <v>3</v>
      </c>
    </row>
    <row r="13" spans="1:12" ht="11.1" customHeight="1">
      <c r="A13" s="1508">
        <v>4</v>
      </c>
      <c r="B13" s="2331"/>
      <c r="C13" s="1506" t="s">
        <v>3091</v>
      </c>
      <c r="D13" s="1515">
        <v>0.5</v>
      </c>
      <c r="E13" s="1254">
        <v>200</v>
      </c>
      <c r="F13" s="1254">
        <v>0</v>
      </c>
      <c r="G13" s="1254">
        <v>0</v>
      </c>
      <c r="H13" s="1254">
        <v>20</v>
      </c>
      <c r="I13" s="1254">
        <v>0</v>
      </c>
      <c r="J13" s="1254">
        <v>0</v>
      </c>
      <c r="K13" s="1254">
        <f>SUM(E13:J13)</f>
        <v>220</v>
      </c>
      <c r="L13" s="2351">
        <v>4</v>
      </c>
    </row>
    <row r="14" spans="1:12" ht="11.1" customHeight="1">
      <c r="A14" s="1508">
        <v>5</v>
      </c>
      <c r="B14" s="1507"/>
      <c r="C14" s="1506" t="s">
        <v>3091</v>
      </c>
      <c r="D14" s="1516">
        <v>0.33300000000000002</v>
      </c>
      <c r="E14" s="1254">
        <v>0</v>
      </c>
      <c r="F14" s="1254">
        <v>0</v>
      </c>
      <c r="G14" s="1254">
        <v>0</v>
      </c>
      <c r="H14" s="1254">
        <v>0</v>
      </c>
      <c r="I14" s="1254">
        <v>0</v>
      </c>
      <c r="J14" s="1254">
        <v>0</v>
      </c>
      <c r="K14" s="1254">
        <v>0</v>
      </c>
      <c r="L14" s="2351">
        <v>5</v>
      </c>
    </row>
    <row r="15" spans="1:12" ht="11.1" customHeight="1">
      <c r="A15" s="1508">
        <v>6</v>
      </c>
      <c r="B15" s="1507"/>
      <c r="C15" s="1506" t="s">
        <v>3091</v>
      </c>
      <c r="D15" s="1515">
        <v>0.25</v>
      </c>
      <c r="E15" s="1254">
        <v>0</v>
      </c>
      <c r="F15" s="1254">
        <v>0</v>
      </c>
      <c r="G15" s="1254">
        <v>0</v>
      </c>
      <c r="H15" s="1254">
        <v>0</v>
      </c>
      <c r="I15" s="1254">
        <v>0</v>
      </c>
      <c r="J15" s="1254">
        <v>0</v>
      </c>
      <c r="K15" s="1254">
        <v>0</v>
      </c>
      <c r="L15" s="2351">
        <v>6</v>
      </c>
    </row>
    <row r="16" spans="1:12" ht="11.1" customHeight="1">
      <c r="A16" s="1508">
        <v>7</v>
      </c>
      <c r="B16" s="1507"/>
      <c r="C16" s="1506" t="s">
        <v>3091</v>
      </c>
      <c r="D16" s="1515">
        <v>0.2</v>
      </c>
      <c r="E16" s="1254">
        <v>0</v>
      </c>
      <c r="F16" s="1254">
        <v>0</v>
      </c>
      <c r="G16" s="1254">
        <v>0</v>
      </c>
      <c r="H16" s="1254">
        <v>0</v>
      </c>
      <c r="I16" s="1254">
        <v>0</v>
      </c>
      <c r="J16" s="1254">
        <v>0</v>
      </c>
      <c r="K16" s="1254">
        <v>0</v>
      </c>
      <c r="L16" s="2351">
        <v>7</v>
      </c>
    </row>
    <row r="17" spans="1:12" ht="11.1" customHeight="1">
      <c r="A17" s="1508">
        <v>8</v>
      </c>
      <c r="B17" s="1507"/>
      <c r="C17" s="1506" t="s">
        <v>3091</v>
      </c>
      <c r="D17" s="1514">
        <v>0.16700000000000001</v>
      </c>
      <c r="E17" s="1254">
        <v>0</v>
      </c>
      <c r="F17" s="1254">
        <v>0</v>
      </c>
      <c r="G17" s="1254">
        <v>0</v>
      </c>
      <c r="H17" s="1254">
        <v>0</v>
      </c>
      <c r="I17" s="1254">
        <v>0</v>
      </c>
      <c r="J17" s="1254">
        <v>0</v>
      </c>
      <c r="K17" s="1254">
        <v>0</v>
      </c>
      <c r="L17" s="2351">
        <v>8</v>
      </c>
    </row>
    <row r="18" spans="1:12" ht="11.1" customHeight="1">
      <c r="A18" s="1508">
        <v>9</v>
      </c>
      <c r="B18" s="1507"/>
      <c r="C18" s="1513" t="s">
        <v>3092</v>
      </c>
      <c r="D18" s="1513"/>
      <c r="E18" s="1254">
        <f>SUM(E11:E17)</f>
        <v>200</v>
      </c>
      <c r="F18" s="1254">
        <v>0</v>
      </c>
      <c r="G18" s="1254">
        <v>0</v>
      </c>
      <c r="H18" s="1254">
        <f>SUM(H11:H17)</f>
        <v>20</v>
      </c>
      <c r="I18" s="1254">
        <v>0</v>
      </c>
      <c r="J18" s="1254">
        <v>0</v>
      </c>
      <c r="K18" s="1254">
        <f>SUM(K11:K17)</f>
        <v>220</v>
      </c>
      <c r="L18" s="2351">
        <v>9</v>
      </c>
    </row>
    <row r="19" spans="1:12" ht="11.1" customHeight="1">
      <c r="A19" s="1508">
        <v>10</v>
      </c>
      <c r="B19" s="1507"/>
      <c r="C19" s="1512"/>
      <c r="D19" s="1511"/>
      <c r="E19" s="1254"/>
      <c r="F19" s="1255"/>
      <c r="G19" s="1254"/>
      <c r="H19" s="1254"/>
      <c r="I19" s="1254"/>
      <c r="J19" s="1254" t="s">
        <v>605</v>
      </c>
      <c r="K19" s="1254"/>
      <c r="L19" s="2351">
        <v>10</v>
      </c>
    </row>
    <row r="20" spans="1:12" ht="11.1" customHeight="1">
      <c r="A20" s="1508">
        <v>11</v>
      </c>
      <c r="B20" s="1507"/>
      <c r="C20" s="1511" t="s">
        <v>3093</v>
      </c>
      <c r="D20" s="1511"/>
      <c r="E20" s="1254">
        <f>SUM(E10,E18)</f>
        <v>15966</v>
      </c>
      <c r="F20" s="1254">
        <f t="shared" ref="F20:H20" si="0">SUM(F10,F18)</f>
        <v>4752</v>
      </c>
      <c r="G20" s="1254">
        <f t="shared" si="0"/>
        <v>307</v>
      </c>
      <c r="H20" s="1254">
        <f t="shared" si="0"/>
        <v>1798</v>
      </c>
      <c r="I20" s="1254">
        <v>0</v>
      </c>
      <c r="J20" s="1254">
        <v>0</v>
      </c>
      <c r="K20" s="1254">
        <f>SUM(K10,K18)</f>
        <v>22823</v>
      </c>
      <c r="L20" s="2351">
        <v>11</v>
      </c>
    </row>
    <row r="21" spans="1:12" ht="11.1" customHeight="1">
      <c r="A21" s="1508">
        <v>12</v>
      </c>
      <c r="B21" s="1507"/>
      <c r="C21" s="1512"/>
      <c r="D21" s="1511"/>
      <c r="E21" s="1254"/>
      <c r="F21" s="1254"/>
      <c r="G21" s="1254"/>
      <c r="H21" s="1254"/>
      <c r="I21" s="1254"/>
      <c r="J21" s="1254"/>
      <c r="K21" s="1254"/>
      <c r="L21" s="2351">
        <v>12</v>
      </c>
    </row>
    <row r="22" spans="1:12" ht="11.1" customHeight="1">
      <c r="A22" s="1508">
        <v>13</v>
      </c>
      <c r="B22" s="1510"/>
      <c r="C22" s="1509">
        <v>2</v>
      </c>
      <c r="D22" s="1505"/>
      <c r="E22" s="1254">
        <v>0</v>
      </c>
      <c r="F22" s="1254">
        <v>0</v>
      </c>
      <c r="G22" s="1254">
        <v>0</v>
      </c>
      <c r="H22" s="1254">
        <v>0</v>
      </c>
      <c r="I22" s="1254">
        <v>0</v>
      </c>
      <c r="J22" s="1254">
        <v>0</v>
      </c>
      <c r="K22" s="1254">
        <v>0</v>
      </c>
      <c r="L22" s="2351">
        <v>13</v>
      </c>
    </row>
    <row r="23" spans="1:12" ht="11.1" customHeight="1">
      <c r="A23" s="1508">
        <v>14</v>
      </c>
      <c r="B23" s="1507"/>
      <c r="C23" s="1506">
        <v>3</v>
      </c>
      <c r="D23" s="1505"/>
      <c r="E23" s="1254">
        <v>0</v>
      </c>
      <c r="F23" s="1254">
        <v>0</v>
      </c>
      <c r="G23" s="1254">
        <v>0</v>
      </c>
      <c r="H23" s="1254">
        <v>0</v>
      </c>
      <c r="I23" s="1254">
        <v>0</v>
      </c>
      <c r="J23" s="1254">
        <v>0</v>
      </c>
      <c r="K23" s="1254">
        <v>0</v>
      </c>
      <c r="L23" s="2351">
        <v>14</v>
      </c>
    </row>
    <row r="24" spans="1:12" ht="11.1" customHeight="1">
      <c r="A24" s="1508">
        <v>15</v>
      </c>
      <c r="B24" s="1507"/>
      <c r="C24" s="1506">
        <v>4</v>
      </c>
      <c r="D24" s="1505"/>
      <c r="E24" s="1254">
        <v>0</v>
      </c>
      <c r="F24" s="1254">
        <v>0</v>
      </c>
      <c r="G24" s="1254">
        <v>0</v>
      </c>
      <c r="H24" s="1254">
        <v>0</v>
      </c>
      <c r="I24" s="1254">
        <v>0</v>
      </c>
      <c r="J24" s="1254">
        <v>0</v>
      </c>
      <c r="K24" s="1254">
        <v>0</v>
      </c>
      <c r="L24" s="2351">
        <v>15</v>
      </c>
    </row>
    <row r="25" spans="1:12" ht="11.1" customHeight="1">
      <c r="A25" s="1508">
        <v>16</v>
      </c>
      <c r="B25" s="1507"/>
      <c r="C25" s="1506">
        <v>5</v>
      </c>
      <c r="D25" s="1505"/>
      <c r="E25" s="1254">
        <v>0</v>
      </c>
      <c r="F25" s="1254">
        <v>0</v>
      </c>
      <c r="G25" s="1254">
        <v>0</v>
      </c>
      <c r="H25" s="1254">
        <v>0</v>
      </c>
      <c r="I25" s="1254">
        <v>0</v>
      </c>
      <c r="J25" s="1254">
        <v>0</v>
      </c>
      <c r="K25" s="1254">
        <v>0</v>
      </c>
      <c r="L25" s="2351">
        <v>16</v>
      </c>
    </row>
    <row r="26" spans="1:12" ht="11.1" customHeight="1">
      <c r="A26" s="2640">
        <v>17</v>
      </c>
      <c r="B26" s="2333"/>
      <c r="C26" s="2333"/>
      <c r="D26" s="2333"/>
      <c r="E26" s="2333"/>
      <c r="F26" s="2333"/>
      <c r="G26" s="2333"/>
      <c r="H26" s="2333"/>
      <c r="I26" s="2333"/>
      <c r="J26" s="2333"/>
      <c r="K26" s="2333"/>
      <c r="L26" s="2639">
        <v>17</v>
      </c>
    </row>
    <row r="27" spans="1:12" ht="11.1" customHeight="1">
      <c r="A27" s="2332">
        <v>18</v>
      </c>
      <c r="B27" s="1512"/>
      <c r="C27" s="1512"/>
      <c r="D27" s="1512"/>
      <c r="E27" s="1512"/>
      <c r="F27" s="1512"/>
      <c r="G27" s="1512"/>
      <c r="H27" s="1512"/>
      <c r="I27" s="1512"/>
      <c r="J27" s="1512"/>
      <c r="K27" s="1512"/>
      <c r="L27" s="2351">
        <v>18</v>
      </c>
    </row>
    <row r="28" spans="1:12" ht="11.1" customHeight="1">
      <c r="A28" s="2641">
        <v>19</v>
      </c>
      <c r="B28" s="1512"/>
      <c r="C28" s="1512"/>
      <c r="D28" s="1512"/>
      <c r="E28" s="1512"/>
      <c r="F28" s="1512"/>
      <c r="G28" s="1512"/>
      <c r="H28" s="1512"/>
      <c r="I28" s="1512"/>
      <c r="J28" s="1512"/>
      <c r="K28" s="1512"/>
      <c r="L28" s="2639">
        <v>19</v>
      </c>
    </row>
    <row r="29" spans="1:12" ht="11.1" customHeight="1">
      <c r="A29" s="2332">
        <v>20</v>
      </c>
      <c r="B29" s="1512"/>
      <c r="C29" s="1512"/>
      <c r="D29" s="1512"/>
      <c r="E29" s="1512"/>
      <c r="F29" s="1512"/>
      <c r="G29" s="1512"/>
      <c r="H29" s="1512"/>
      <c r="I29" s="1512"/>
      <c r="J29" s="1512"/>
      <c r="K29" s="1512"/>
      <c r="L29" s="2351">
        <v>20</v>
      </c>
    </row>
    <row r="30" spans="1:12" ht="11.1" customHeight="1">
      <c r="A30" s="2641">
        <v>21</v>
      </c>
      <c r="B30" s="1512"/>
      <c r="C30" s="1512"/>
      <c r="D30" s="1512"/>
      <c r="E30" s="1512"/>
      <c r="F30" s="1512"/>
      <c r="G30" s="1512"/>
      <c r="H30" s="1512"/>
      <c r="I30" s="1512"/>
      <c r="J30" s="1512"/>
      <c r="K30" s="1512"/>
      <c r="L30" s="2639">
        <v>21</v>
      </c>
    </row>
    <row r="31" spans="1:12">
      <c r="A31" s="2332">
        <v>22</v>
      </c>
      <c r="B31" s="1512"/>
      <c r="C31" s="1512"/>
      <c r="D31" s="1512"/>
      <c r="E31" s="1512"/>
      <c r="F31" s="1512"/>
      <c r="G31" s="1512"/>
      <c r="H31" s="1512"/>
      <c r="I31" s="1512"/>
      <c r="J31" s="1512"/>
      <c r="K31" s="1512"/>
      <c r="L31" s="2351">
        <v>22</v>
      </c>
    </row>
    <row r="32" spans="1:12">
      <c r="A32" s="2641">
        <v>23</v>
      </c>
      <c r="B32" s="1512"/>
      <c r="C32" s="1512"/>
      <c r="D32" s="1512"/>
      <c r="E32" s="1512"/>
      <c r="F32" s="1512"/>
      <c r="G32" s="1512"/>
      <c r="H32" s="1512"/>
      <c r="I32" s="1512"/>
      <c r="J32" s="1512"/>
      <c r="K32" s="1512"/>
      <c r="L32" s="2639">
        <v>23</v>
      </c>
    </row>
    <row r="33" spans="1:12">
      <c r="A33" s="2332">
        <v>24</v>
      </c>
      <c r="B33" s="1512"/>
      <c r="C33" s="1512"/>
      <c r="D33" s="1512"/>
      <c r="E33" s="1512"/>
      <c r="F33" s="1512"/>
      <c r="G33" s="1512"/>
      <c r="H33" s="1512"/>
      <c r="I33" s="1512"/>
      <c r="J33" s="1512"/>
      <c r="K33" s="1512"/>
      <c r="L33" s="2351">
        <v>24</v>
      </c>
    </row>
    <row r="34" spans="1:12">
      <c r="A34" s="2641">
        <v>25</v>
      </c>
      <c r="B34" s="2335"/>
      <c r="C34" s="2335"/>
      <c r="D34" s="2335"/>
      <c r="E34" s="2335"/>
      <c r="F34" s="2335"/>
      <c r="G34" s="2335"/>
      <c r="H34" s="2335"/>
      <c r="I34" s="2335"/>
      <c r="J34" s="2335"/>
      <c r="K34" s="2335"/>
      <c r="L34" s="2639">
        <v>25</v>
      </c>
    </row>
    <row r="35" spans="1:12">
      <c r="A35" s="2332">
        <v>26</v>
      </c>
      <c r="B35" s="1512"/>
      <c r="C35" s="1512"/>
      <c r="D35" s="1512"/>
      <c r="E35" s="1512"/>
      <c r="F35" s="1512"/>
      <c r="G35" s="1512"/>
      <c r="H35" s="1512"/>
      <c r="I35" s="1512"/>
      <c r="J35" s="1512"/>
      <c r="K35" s="1512"/>
      <c r="L35" s="2351">
        <v>26</v>
      </c>
    </row>
    <row r="36" spans="1:12">
      <c r="A36" s="2641">
        <v>27</v>
      </c>
      <c r="B36" s="1512"/>
      <c r="C36" s="1512"/>
      <c r="D36" s="1512"/>
      <c r="E36" s="1512"/>
      <c r="F36" s="1512"/>
      <c r="G36" s="1512"/>
      <c r="H36" s="1512"/>
      <c r="I36" s="1512"/>
      <c r="J36" s="1512"/>
      <c r="K36" s="1512"/>
      <c r="L36" s="2639">
        <v>27</v>
      </c>
    </row>
    <row r="37" spans="1:12">
      <c r="A37" s="2332">
        <v>28</v>
      </c>
      <c r="B37" s="1512"/>
      <c r="C37" s="1512"/>
      <c r="D37" s="1512"/>
      <c r="E37" s="1512"/>
      <c r="F37" s="1512"/>
      <c r="G37" s="1512"/>
      <c r="H37" s="1512"/>
      <c r="I37" s="1512"/>
      <c r="J37" s="1512"/>
      <c r="K37" s="1512"/>
      <c r="L37" s="2351">
        <v>28</v>
      </c>
    </row>
    <row r="38" spans="1:12">
      <c r="A38" s="2641">
        <v>29</v>
      </c>
      <c r="B38" s="1512"/>
      <c r="C38" s="1512"/>
      <c r="D38" s="1512"/>
      <c r="E38" s="1512"/>
      <c r="F38" s="1512"/>
      <c r="G38" s="1512"/>
      <c r="H38" s="1512"/>
      <c r="I38" s="1512"/>
      <c r="J38" s="1512"/>
      <c r="K38" s="1512"/>
      <c r="L38" s="2639">
        <v>29</v>
      </c>
    </row>
    <row r="39" spans="1:12">
      <c r="A39" s="2332">
        <v>30</v>
      </c>
      <c r="B39" s="1512"/>
      <c r="C39" s="1512"/>
      <c r="D39" s="1512"/>
      <c r="E39" s="1512"/>
      <c r="F39" s="1512"/>
      <c r="G39" s="1512"/>
      <c r="H39" s="1512"/>
      <c r="I39" s="1512"/>
      <c r="J39" s="1512"/>
      <c r="K39" s="1512"/>
      <c r="L39" s="2351">
        <v>30</v>
      </c>
    </row>
    <row r="40" spans="1:12">
      <c r="A40" s="2641">
        <v>31</v>
      </c>
      <c r="B40" s="1512"/>
      <c r="C40" s="1512"/>
      <c r="D40" s="1512"/>
      <c r="E40" s="1512"/>
      <c r="F40" s="1512"/>
      <c r="G40" s="1512"/>
      <c r="H40" s="1512"/>
      <c r="I40" s="1512"/>
      <c r="J40" s="1512"/>
      <c r="K40" s="1512"/>
      <c r="L40" s="2639">
        <v>31</v>
      </c>
    </row>
    <row r="41" spans="1:12">
      <c r="A41" s="2332">
        <v>32</v>
      </c>
      <c r="B41" s="1512"/>
      <c r="C41" s="1512"/>
      <c r="D41" s="1512"/>
      <c r="E41" s="1512"/>
      <c r="F41" s="1512"/>
      <c r="G41" s="1512"/>
      <c r="H41" s="1512"/>
      <c r="I41" s="1512"/>
      <c r="J41" s="1512"/>
      <c r="K41" s="1512"/>
      <c r="L41" s="2351">
        <v>32</v>
      </c>
    </row>
    <row r="42" spans="1:12">
      <c r="A42" s="2642">
        <v>33</v>
      </c>
      <c r="B42" s="2337"/>
      <c r="C42" s="2337"/>
      <c r="D42" s="2337"/>
      <c r="E42" s="2337"/>
      <c r="F42" s="2337"/>
      <c r="G42" s="2337"/>
      <c r="H42" s="2337"/>
      <c r="I42" s="2337"/>
      <c r="J42" s="2337"/>
      <c r="K42" s="2337"/>
      <c r="L42" s="2639">
        <v>33</v>
      </c>
    </row>
    <row r="43" spans="1:12">
      <c r="A43" s="2643">
        <v>34</v>
      </c>
      <c r="B43" s="1512"/>
      <c r="C43" s="1512"/>
      <c r="D43" s="1512"/>
      <c r="E43" s="1512"/>
      <c r="F43" s="1512"/>
      <c r="G43" s="1512"/>
      <c r="H43" s="1512"/>
      <c r="I43" s="1512"/>
      <c r="J43" s="1512"/>
      <c r="K43" s="1512"/>
      <c r="L43" s="2639">
        <v>34</v>
      </c>
    </row>
    <row r="44" spans="1:12">
      <c r="A44" s="2341">
        <v>35</v>
      </c>
      <c r="B44" s="1512"/>
      <c r="C44" s="1512"/>
      <c r="D44" s="1512"/>
      <c r="E44" s="1512"/>
      <c r="F44" s="1512"/>
      <c r="G44" s="1512"/>
      <c r="H44" s="1512"/>
      <c r="I44" s="1512"/>
      <c r="J44" s="1512"/>
      <c r="K44" s="1512"/>
      <c r="L44" s="2351">
        <v>35</v>
      </c>
    </row>
    <row r="45" spans="1:12">
      <c r="A45" s="2643">
        <v>36</v>
      </c>
      <c r="B45" s="1512"/>
      <c r="C45" s="1512"/>
      <c r="D45" s="1512"/>
      <c r="E45" s="1512"/>
      <c r="F45" s="1512"/>
      <c r="G45" s="1512"/>
      <c r="H45" s="1512"/>
      <c r="I45" s="1512"/>
      <c r="J45" s="1512"/>
      <c r="K45" s="1512"/>
      <c r="L45" s="2639">
        <v>36</v>
      </c>
    </row>
    <row r="46" spans="1:12">
      <c r="A46" s="2643">
        <v>37</v>
      </c>
      <c r="B46" s="1512"/>
      <c r="C46" s="1512"/>
      <c r="D46" s="1512"/>
      <c r="E46" s="1512"/>
      <c r="F46" s="1512"/>
      <c r="G46" s="1512"/>
      <c r="H46" s="1512"/>
      <c r="I46" s="1512"/>
      <c r="J46" s="1512"/>
      <c r="K46" s="1512"/>
      <c r="L46" s="2639">
        <v>37</v>
      </c>
    </row>
    <row r="47" spans="1:12">
      <c r="A47" s="2341">
        <v>38</v>
      </c>
      <c r="B47" s="1512"/>
      <c r="C47" s="1512"/>
      <c r="D47" s="1512"/>
      <c r="E47" s="1512"/>
      <c r="F47" s="1512"/>
      <c r="G47" s="1512"/>
      <c r="H47" s="1512"/>
      <c r="I47" s="1512"/>
      <c r="J47" s="1512"/>
      <c r="K47" s="1512"/>
      <c r="L47" s="2351">
        <v>38</v>
      </c>
    </row>
    <row r="48" spans="1:12">
      <c r="A48" s="2643">
        <v>39</v>
      </c>
      <c r="B48" s="1512"/>
      <c r="C48" s="1512"/>
      <c r="D48" s="1512"/>
      <c r="E48" s="1512"/>
      <c r="F48" s="1512"/>
      <c r="G48" s="1512"/>
      <c r="H48" s="1512"/>
      <c r="I48" s="1512"/>
      <c r="J48" s="1512"/>
      <c r="K48" s="1512"/>
      <c r="L48" s="2639">
        <v>39</v>
      </c>
    </row>
    <row r="49" spans="1:12">
      <c r="A49" s="2643">
        <v>40</v>
      </c>
      <c r="B49" s="1512"/>
      <c r="C49" s="1512"/>
      <c r="D49" s="1512"/>
      <c r="E49" s="1512"/>
      <c r="F49" s="1512"/>
      <c r="G49" s="1512"/>
      <c r="H49" s="1512"/>
      <c r="I49" s="1512"/>
      <c r="J49" s="1512"/>
      <c r="K49" s="1512"/>
      <c r="L49" s="2639">
        <v>40</v>
      </c>
    </row>
    <row r="50" spans="1:12">
      <c r="A50" s="2341">
        <v>41</v>
      </c>
      <c r="B50" s="1512"/>
      <c r="C50" s="1512"/>
      <c r="D50" s="1512"/>
      <c r="E50" s="1512"/>
      <c r="F50" s="1512"/>
      <c r="G50" s="1512"/>
      <c r="H50" s="1512"/>
      <c r="I50" s="1512"/>
      <c r="J50" s="1512"/>
      <c r="K50" s="1512"/>
      <c r="L50" s="2351">
        <v>41</v>
      </c>
    </row>
    <row r="51" spans="1:12">
      <c r="A51" s="2643">
        <v>42</v>
      </c>
      <c r="B51" s="1512"/>
      <c r="C51" s="1512"/>
      <c r="D51" s="1512"/>
      <c r="E51" s="1512"/>
      <c r="F51" s="1512"/>
      <c r="G51" s="1512"/>
      <c r="H51" s="1512"/>
      <c r="I51" s="1512"/>
      <c r="J51" s="1512"/>
      <c r="K51" s="1512"/>
      <c r="L51" s="2639">
        <v>42</v>
      </c>
    </row>
    <row r="52" spans="1:12">
      <c r="A52" s="2643">
        <v>43</v>
      </c>
      <c r="B52" s="1512"/>
      <c r="C52" s="1512"/>
      <c r="D52" s="1512"/>
      <c r="E52" s="1512"/>
      <c r="F52" s="1512"/>
      <c r="G52" s="1512"/>
      <c r="H52" s="1512"/>
      <c r="I52" s="1512"/>
      <c r="J52" s="1512"/>
      <c r="K52" s="1512"/>
      <c r="L52" s="2639">
        <v>43</v>
      </c>
    </row>
    <row r="53" spans="1:12">
      <c r="A53" s="2341">
        <v>44</v>
      </c>
      <c r="B53" s="1512"/>
      <c r="C53" s="1512"/>
      <c r="D53" s="1512"/>
      <c r="E53" s="1512"/>
      <c r="F53" s="1512"/>
      <c r="G53" s="1512"/>
      <c r="H53" s="1512"/>
      <c r="I53" s="1512"/>
      <c r="J53" s="1512"/>
      <c r="K53" s="1512"/>
      <c r="L53" s="2351">
        <v>44</v>
      </c>
    </row>
    <row r="54" spans="1:12">
      <c r="A54" s="2643">
        <v>45</v>
      </c>
      <c r="B54" s="1512"/>
      <c r="C54" s="1512"/>
      <c r="D54" s="1512"/>
      <c r="E54" s="1512"/>
      <c r="F54" s="1512"/>
      <c r="G54" s="1512"/>
      <c r="H54" s="1512"/>
      <c r="I54" s="1512"/>
      <c r="J54" s="1512"/>
      <c r="K54" s="1512"/>
      <c r="L54" s="2639">
        <v>45</v>
      </c>
    </row>
    <row r="55" spans="1:12">
      <c r="A55" s="2643">
        <v>46</v>
      </c>
      <c r="B55" s="1512"/>
      <c r="C55" s="1512"/>
      <c r="D55" s="1512"/>
      <c r="E55" s="1512"/>
      <c r="F55" s="1512"/>
      <c r="G55" s="1512"/>
      <c r="H55" s="1512"/>
      <c r="I55" s="1512"/>
      <c r="J55" s="1512"/>
      <c r="K55" s="1512"/>
      <c r="L55" s="2639">
        <v>46</v>
      </c>
    </row>
    <row r="56" spans="1:12">
      <c r="A56" s="2341">
        <v>47</v>
      </c>
      <c r="B56" s="1512"/>
      <c r="C56" s="1512"/>
      <c r="D56" s="1512"/>
      <c r="E56" s="1512"/>
      <c r="F56" s="1512"/>
      <c r="G56" s="1512"/>
      <c r="H56" s="1512"/>
      <c r="I56" s="1512"/>
      <c r="J56" s="1512"/>
      <c r="K56" s="1512"/>
      <c r="L56" s="2351">
        <v>47</v>
      </c>
    </row>
    <row r="57" spans="1:12" ht="12" thickBot="1">
      <c r="A57" s="2643">
        <v>48</v>
      </c>
      <c r="B57" s="1512"/>
      <c r="C57" s="1512"/>
      <c r="D57" s="1512"/>
      <c r="E57" s="2337"/>
      <c r="F57" s="2337"/>
      <c r="G57" s="2337"/>
      <c r="H57" s="2337"/>
      <c r="I57" s="2337"/>
      <c r="J57" s="2337"/>
      <c r="K57" s="2337"/>
      <c r="L57" s="2639">
        <v>48</v>
      </c>
    </row>
    <row r="58" spans="1:12" ht="12" thickBot="1">
      <c r="A58" s="2644">
        <v>49</v>
      </c>
      <c r="B58" s="2540"/>
      <c r="C58" s="2334" t="s">
        <v>2060</v>
      </c>
      <c r="D58" s="2336"/>
      <c r="E58" s="2338">
        <f>SUM(E20,E22:E25)</f>
        <v>15966</v>
      </c>
      <c r="F58" s="2339">
        <f t="shared" ref="F58:H58" si="1">SUM(F20,F22:F25)</f>
        <v>4752</v>
      </c>
      <c r="G58" s="2339">
        <f t="shared" si="1"/>
        <v>307</v>
      </c>
      <c r="H58" s="2339">
        <f t="shared" si="1"/>
        <v>1798</v>
      </c>
      <c r="I58" s="2339"/>
      <c r="J58" s="2339"/>
      <c r="K58" s="2340">
        <f>SUM(K20,K22:K25)</f>
        <v>22823</v>
      </c>
      <c r="L58" s="2639">
        <v>49</v>
      </c>
    </row>
    <row r="59" spans="1:12">
      <c r="A59" s="1504">
        <v>50</v>
      </c>
      <c r="B59" s="1496" t="s">
        <v>2067</v>
      </c>
      <c r="E59" s="1503"/>
      <c r="F59" s="1503"/>
      <c r="G59" s="1503"/>
      <c r="H59" s="1503"/>
      <c r="I59" s="1503"/>
      <c r="J59" s="1503"/>
      <c r="K59" s="1503"/>
      <c r="L59" s="2349">
        <v>50</v>
      </c>
    </row>
    <row r="60" spans="1:12">
      <c r="A60" s="1502"/>
      <c r="B60" s="1496" t="s">
        <v>2068</v>
      </c>
      <c r="E60" s="1501" t="s">
        <v>2823</v>
      </c>
      <c r="F60" s="1501" t="s">
        <v>2823</v>
      </c>
      <c r="G60" s="1501" t="s">
        <v>2823</v>
      </c>
      <c r="H60" s="1501" t="s">
        <v>2823</v>
      </c>
      <c r="I60" s="1501" t="s">
        <v>2823</v>
      </c>
      <c r="J60" s="1501" t="s">
        <v>2823</v>
      </c>
      <c r="K60" s="1501" t="s">
        <v>2823</v>
      </c>
      <c r="L60" s="2348"/>
    </row>
    <row r="61" spans="1:12">
      <c r="A61" s="1500"/>
      <c r="B61" s="1499" t="s">
        <v>2069</v>
      </c>
      <c r="C61" s="1499"/>
      <c r="D61" s="1499"/>
      <c r="E61" s="1497"/>
      <c r="F61" s="1497"/>
      <c r="G61" s="1498"/>
      <c r="H61" s="1497"/>
      <c r="I61" s="1497"/>
      <c r="J61" s="1497"/>
      <c r="K61" s="1497"/>
      <c r="L61" s="2352"/>
    </row>
    <row r="62" spans="1:12" ht="63.75" customHeight="1">
      <c r="A62" s="2353"/>
      <c r="L62" s="2354"/>
    </row>
    <row r="63" spans="1:12">
      <c r="A63" s="2325"/>
      <c r="B63" s="2326"/>
      <c r="C63" s="2326"/>
      <c r="D63" s="2326"/>
      <c r="E63" s="2326"/>
      <c r="F63" s="2326"/>
      <c r="G63" s="2326"/>
      <c r="H63" s="2326"/>
      <c r="I63" s="2326"/>
      <c r="J63" s="2326"/>
      <c r="K63" s="2326"/>
      <c r="L63" s="2327" t="s">
        <v>1409</v>
      </c>
    </row>
  </sheetData>
  <printOptions horizontalCentered="1" verticalCentered="1"/>
  <pageMargins left="0.7" right="0.7" top="0.75" bottom="0.75" header="0.3" footer="0.3"/>
  <pageSetup scale="99" fitToWidth="2" orientation="portrait" r:id="rId1"/>
  <headerFooter alignWithMargins="0"/>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53"/>
  <sheetViews>
    <sheetView showGridLines="0" view="pageBreakPreview" zoomScaleNormal="100" zoomScaleSheetLayoutView="100" workbookViewId="0">
      <selection activeCell="R57" sqref="R57"/>
    </sheetView>
  </sheetViews>
  <sheetFormatPr defaultColWidth="8.6640625" defaultRowHeight="11.25"/>
  <cols>
    <col min="1" max="10" width="8.6640625" style="1888"/>
    <col min="11" max="11" width="19.33203125" style="1888" customWidth="1"/>
    <col min="12" max="16384" width="8.6640625" style="1888"/>
  </cols>
  <sheetData>
    <row r="1" spans="1:12">
      <c r="A1" s="2378" t="s">
        <v>3253</v>
      </c>
      <c r="B1" s="2379"/>
      <c r="C1" s="2379"/>
      <c r="D1" s="1902"/>
      <c r="E1" s="1531"/>
      <c r="F1" s="1902"/>
      <c r="G1" s="1902"/>
      <c r="H1" s="1531"/>
      <c r="I1" s="1531"/>
      <c r="J1" s="1530"/>
      <c r="K1" s="1902"/>
      <c r="L1" s="1529">
        <v>95</v>
      </c>
    </row>
    <row r="2" spans="1:12">
      <c r="A2" s="1903"/>
      <c r="B2" s="1904"/>
      <c r="C2" s="1904"/>
      <c r="D2" s="1904"/>
      <c r="E2" s="1904"/>
      <c r="F2" s="1904"/>
      <c r="G2" s="1904"/>
      <c r="H2" s="1904"/>
      <c r="I2" s="1904"/>
      <c r="J2" s="1904"/>
      <c r="K2" s="1904"/>
      <c r="L2" s="1905"/>
    </row>
    <row r="3" spans="1:12" ht="30" customHeight="1">
      <c r="A3" s="1528" t="s">
        <v>349</v>
      </c>
      <c r="B3" s="1894"/>
      <c r="C3" s="1894"/>
      <c r="D3" s="1894"/>
      <c r="E3" s="1894"/>
      <c r="F3" s="1894"/>
      <c r="G3" s="1894"/>
      <c r="H3" s="1894"/>
      <c r="I3" s="1894"/>
      <c r="J3" s="1894"/>
      <c r="K3" s="1894"/>
      <c r="L3" s="1895"/>
    </row>
    <row r="4" spans="1:12">
      <c r="A4" s="1528"/>
      <c r="B4" s="1894"/>
      <c r="C4" s="1894"/>
      <c r="D4" s="1894"/>
      <c r="E4" s="1894"/>
      <c r="F4" s="1894"/>
      <c r="G4" s="1894"/>
      <c r="H4" s="1894"/>
      <c r="I4" s="1894"/>
      <c r="J4" s="1894"/>
      <c r="K4" s="1894"/>
      <c r="L4" s="1895"/>
    </row>
    <row r="5" spans="1:12">
      <c r="A5" s="1528"/>
      <c r="B5" s="1894"/>
      <c r="C5" s="1894"/>
      <c r="D5" s="1894"/>
      <c r="E5" s="1894"/>
      <c r="F5" s="1894"/>
      <c r="G5" s="1894"/>
      <c r="H5" s="1894"/>
      <c r="I5" s="1894"/>
      <c r="J5" s="1894"/>
      <c r="K5" s="1894"/>
      <c r="L5" s="1895"/>
    </row>
    <row r="6" spans="1:12" ht="18.600000000000001" customHeight="1">
      <c r="A6" s="2974" t="s">
        <v>2973</v>
      </c>
      <c r="B6" s="2923"/>
      <c r="C6" s="2923"/>
      <c r="D6" s="2923"/>
      <c r="E6" s="2923"/>
      <c r="F6" s="2923"/>
      <c r="G6" s="2923"/>
      <c r="H6" s="2923"/>
      <c r="I6" s="2923"/>
      <c r="J6" s="2923"/>
      <c r="K6" s="2923"/>
      <c r="L6" s="2924"/>
    </row>
    <row r="7" spans="1:12">
      <c r="A7" s="1532"/>
      <c r="B7" s="1906"/>
      <c r="C7" s="1906"/>
      <c r="D7" s="1906"/>
      <c r="E7" s="1906"/>
      <c r="F7" s="1906"/>
      <c r="G7" s="1906"/>
      <c r="H7" s="1906"/>
      <c r="I7" s="1906"/>
      <c r="J7" s="1906"/>
      <c r="K7" s="1906"/>
      <c r="L7" s="1907"/>
    </row>
    <row r="8" spans="1:12">
      <c r="A8" s="1528"/>
      <c r="B8" s="1894"/>
      <c r="C8" s="1894"/>
      <c r="D8" s="1894"/>
      <c r="E8" s="1894"/>
      <c r="F8" s="1894"/>
      <c r="G8" s="1894"/>
      <c r="H8" s="1894"/>
      <c r="I8" s="1894"/>
      <c r="J8" s="1894"/>
      <c r="K8" s="1894"/>
      <c r="L8" s="1895"/>
    </row>
    <row r="9" spans="1:12">
      <c r="A9" s="1528"/>
      <c r="B9" s="1894"/>
      <c r="C9" s="1894"/>
      <c r="D9" s="1894"/>
      <c r="E9" s="1894"/>
      <c r="F9" s="1894"/>
      <c r="G9" s="1894"/>
      <c r="H9" s="1894"/>
      <c r="I9" s="1894"/>
      <c r="J9" s="1894"/>
      <c r="K9" s="1894"/>
      <c r="L9" s="1895"/>
    </row>
    <row r="10" spans="1:12">
      <c r="A10" s="1528"/>
      <c r="B10" s="1894"/>
      <c r="C10" s="1894"/>
      <c r="D10" s="1894"/>
      <c r="E10" s="1894"/>
      <c r="F10" s="1894"/>
      <c r="G10" s="1894"/>
      <c r="H10" s="1894"/>
      <c r="I10" s="1894"/>
      <c r="J10" s="1894"/>
      <c r="K10" s="1894"/>
      <c r="L10" s="1895"/>
    </row>
    <row r="11" spans="1:12">
      <c r="A11" s="1528"/>
      <c r="B11" s="1894"/>
      <c r="C11" s="1894"/>
      <c r="D11" s="1894"/>
      <c r="E11" s="1894"/>
      <c r="F11" s="1894"/>
      <c r="G11" s="1894"/>
      <c r="H11" s="1894"/>
      <c r="I11" s="1894"/>
      <c r="J11" s="1894"/>
      <c r="K11" s="1894"/>
      <c r="L11" s="1895"/>
    </row>
    <row r="12" spans="1:12">
      <c r="A12" s="1528"/>
      <c r="B12" s="1894"/>
      <c r="C12" s="1894"/>
      <c r="D12" s="1894"/>
      <c r="E12" s="1894"/>
      <c r="F12" s="1894"/>
      <c r="G12" s="1894"/>
      <c r="H12" s="1894"/>
      <c r="I12" s="1894"/>
      <c r="J12" s="1894"/>
      <c r="K12" s="1894"/>
      <c r="L12" s="1895"/>
    </row>
    <row r="13" spans="1:12">
      <c r="A13" s="1528"/>
      <c r="B13" s="1894"/>
      <c r="C13" s="1894"/>
      <c r="D13" s="1894"/>
      <c r="E13" s="1894"/>
      <c r="F13" s="1894"/>
      <c r="G13" s="1894"/>
      <c r="H13" s="1894"/>
      <c r="I13" s="1894"/>
      <c r="J13" s="1894"/>
      <c r="K13" s="1894"/>
      <c r="L13" s="1895"/>
    </row>
    <row r="14" spans="1:12">
      <c r="A14" s="1528"/>
      <c r="B14" s="1894"/>
      <c r="C14" s="1894"/>
      <c r="D14" s="1894"/>
      <c r="E14" s="1894"/>
      <c r="F14" s="1894"/>
      <c r="G14" s="1894"/>
      <c r="H14" s="1894"/>
      <c r="I14" s="1894"/>
      <c r="J14" s="1894"/>
      <c r="K14" s="1894"/>
      <c r="L14" s="1895"/>
    </row>
    <row r="15" spans="1:12">
      <c r="A15" s="1528"/>
      <c r="B15" s="1894"/>
      <c r="C15" s="1894"/>
      <c r="D15" s="1894"/>
      <c r="E15" s="1894"/>
      <c r="F15" s="1894"/>
      <c r="G15" s="1894"/>
      <c r="H15" s="1894"/>
      <c r="I15" s="1894"/>
      <c r="J15" s="1894"/>
      <c r="K15" s="1894"/>
      <c r="L15" s="1895"/>
    </row>
    <row r="16" spans="1:12">
      <c r="A16" s="1528"/>
      <c r="B16" s="1894"/>
      <c r="C16" s="1894"/>
      <c r="D16" s="1894"/>
      <c r="E16" s="1894"/>
      <c r="F16" s="1894"/>
      <c r="G16" s="1894"/>
      <c r="H16" s="1894"/>
      <c r="I16" s="1894"/>
      <c r="J16" s="1894"/>
      <c r="K16" s="1894"/>
      <c r="L16" s="1895"/>
    </row>
    <row r="17" spans="1:12">
      <c r="A17" s="1528"/>
      <c r="B17" s="1894"/>
      <c r="C17" s="1894"/>
      <c r="D17" s="1894"/>
      <c r="E17" s="1894"/>
      <c r="F17" s="1894"/>
      <c r="G17" s="1894"/>
      <c r="H17" s="1894"/>
      <c r="I17" s="1894"/>
      <c r="J17" s="1894"/>
      <c r="K17" s="1894"/>
      <c r="L17" s="1895"/>
    </row>
    <row r="18" spans="1:12">
      <c r="A18" s="1528"/>
      <c r="B18" s="1894"/>
      <c r="C18" s="1894"/>
      <c r="D18" s="1894"/>
      <c r="E18" s="1894"/>
      <c r="F18" s="1894"/>
      <c r="G18" s="1894"/>
      <c r="H18" s="1894"/>
      <c r="I18" s="1894"/>
      <c r="J18" s="1894"/>
      <c r="K18" s="1894"/>
      <c r="L18" s="1895"/>
    </row>
    <row r="19" spans="1:12">
      <c r="A19" s="1528"/>
      <c r="B19" s="1894"/>
      <c r="C19" s="1894"/>
      <c r="D19" s="1894"/>
      <c r="E19" s="1894"/>
      <c r="F19" s="1894"/>
      <c r="G19" s="1894"/>
      <c r="H19" s="1894"/>
      <c r="I19" s="1894"/>
      <c r="J19" s="1894"/>
      <c r="K19" s="1894"/>
      <c r="L19" s="1895"/>
    </row>
    <row r="20" spans="1:12">
      <c r="A20" s="1528"/>
      <c r="B20" s="1894"/>
      <c r="C20" s="1894"/>
      <c r="D20" s="1894"/>
      <c r="E20" s="1894"/>
      <c r="F20" s="1894"/>
      <c r="G20" s="1894"/>
      <c r="H20" s="1894"/>
      <c r="I20" s="1894"/>
      <c r="J20" s="1894"/>
      <c r="K20" s="1894"/>
      <c r="L20" s="1895"/>
    </row>
    <row r="21" spans="1:12">
      <c r="A21" s="1528"/>
      <c r="B21" s="1894"/>
      <c r="C21" s="1894"/>
      <c r="D21" s="1894"/>
      <c r="E21" s="1894"/>
      <c r="F21" s="1894"/>
      <c r="G21" s="1894"/>
      <c r="H21" s="1894"/>
      <c r="I21" s="1894"/>
      <c r="J21" s="1894"/>
      <c r="K21" s="1894"/>
      <c r="L21" s="1895"/>
    </row>
    <row r="22" spans="1:12">
      <c r="A22" s="1528"/>
      <c r="B22" s="1894"/>
      <c r="C22" s="1894"/>
      <c r="D22" s="1894"/>
      <c r="E22" s="1894"/>
      <c r="F22" s="1894"/>
      <c r="G22" s="1894"/>
      <c r="H22" s="1894"/>
      <c r="I22" s="1894"/>
      <c r="J22" s="1894"/>
      <c r="K22" s="1894"/>
      <c r="L22" s="1895"/>
    </row>
    <row r="23" spans="1:12">
      <c r="A23" s="1528"/>
      <c r="B23" s="1894"/>
      <c r="C23" s="1894"/>
      <c r="D23" s="1894"/>
      <c r="E23" s="1894"/>
      <c r="F23" s="1894"/>
      <c r="G23" s="1894"/>
      <c r="H23" s="1894"/>
      <c r="I23" s="1894"/>
      <c r="J23" s="1894"/>
      <c r="K23" s="1894"/>
      <c r="L23" s="1895"/>
    </row>
    <row r="24" spans="1:12">
      <c r="A24" s="1528"/>
      <c r="B24" s="1894"/>
      <c r="C24" s="1894"/>
      <c r="D24" s="1894"/>
      <c r="E24" s="1894"/>
      <c r="F24" s="1894"/>
      <c r="G24" s="1894"/>
      <c r="H24" s="1894"/>
      <c r="I24" s="1894"/>
      <c r="J24" s="1894"/>
      <c r="K24" s="1894"/>
      <c r="L24" s="1895"/>
    </row>
    <row r="25" spans="1:12">
      <c r="A25" s="1528"/>
      <c r="B25" s="1894"/>
      <c r="C25" s="1894"/>
      <c r="D25" s="1894"/>
      <c r="E25" s="1894"/>
      <c r="F25" s="1894"/>
      <c r="G25" s="1894"/>
      <c r="H25" s="1894"/>
      <c r="I25" s="1894"/>
      <c r="J25" s="1894"/>
      <c r="K25" s="1894"/>
      <c r="L25" s="1895"/>
    </row>
    <row r="26" spans="1:12">
      <c r="A26" s="1528"/>
      <c r="B26" s="1894"/>
      <c r="C26" s="1894"/>
      <c r="D26" s="1894"/>
      <c r="E26" s="1894"/>
      <c r="F26" s="1894"/>
      <c r="G26" s="1894"/>
      <c r="H26" s="1894"/>
      <c r="I26" s="1894"/>
      <c r="J26" s="1894"/>
      <c r="K26" s="1894"/>
      <c r="L26" s="1895"/>
    </row>
    <row r="27" spans="1:12">
      <c r="A27" s="1528"/>
      <c r="B27" s="1894"/>
      <c r="C27" s="1894"/>
      <c r="D27" s="1894"/>
      <c r="E27" s="1894"/>
      <c r="F27" s="1894"/>
      <c r="G27" s="1894"/>
      <c r="H27" s="1894"/>
      <c r="I27" s="1894"/>
      <c r="J27" s="1894"/>
      <c r="K27" s="1894"/>
      <c r="L27" s="1895"/>
    </row>
    <row r="28" spans="1:12">
      <c r="A28" s="1528"/>
      <c r="B28" s="1894"/>
      <c r="C28" s="1894"/>
      <c r="D28" s="1894"/>
      <c r="E28" s="1894"/>
      <c r="F28" s="1894"/>
      <c r="G28" s="1894"/>
      <c r="H28" s="1894"/>
      <c r="I28" s="1894"/>
      <c r="J28" s="1894"/>
      <c r="K28" s="1894"/>
      <c r="L28" s="1895"/>
    </row>
    <row r="29" spans="1:12">
      <c r="A29" s="1528"/>
      <c r="B29" s="1894"/>
      <c r="C29" s="1894"/>
      <c r="D29" s="1894"/>
      <c r="E29" s="1894"/>
      <c r="F29" s="1894"/>
      <c r="G29" s="1894"/>
      <c r="H29" s="1894"/>
      <c r="I29" s="1894"/>
      <c r="J29" s="1894"/>
      <c r="K29" s="1894"/>
      <c r="L29" s="1895"/>
    </row>
    <row r="30" spans="1:12">
      <c r="A30" s="1528"/>
      <c r="B30" s="1894"/>
      <c r="C30" s="1894"/>
      <c r="D30" s="1894"/>
      <c r="E30" s="1894"/>
      <c r="F30" s="1894"/>
      <c r="G30" s="1894"/>
      <c r="H30" s="1894"/>
      <c r="I30" s="1894"/>
      <c r="J30" s="1894"/>
      <c r="K30" s="1894"/>
      <c r="L30" s="1895"/>
    </row>
    <row r="31" spans="1:12">
      <c r="A31" s="1528"/>
      <c r="B31" s="1894"/>
      <c r="C31" s="1894"/>
      <c r="D31" s="1894"/>
      <c r="E31" s="1894"/>
      <c r="F31" s="1894"/>
      <c r="G31" s="1894"/>
      <c r="H31" s="1894"/>
      <c r="I31" s="1894"/>
      <c r="J31" s="1894"/>
      <c r="K31" s="1894"/>
      <c r="L31" s="1895"/>
    </row>
    <row r="32" spans="1:12">
      <c r="A32" s="1528"/>
      <c r="B32" s="1894"/>
      <c r="C32" s="1894"/>
      <c r="D32" s="1894"/>
      <c r="E32" s="1894"/>
      <c r="F32" s="1894"/>
      <c r="G32" s="1894"/>
      <c r="H32" s="1894"/>
      <c r="I32" s="1894"/>
      <c r="J32" s="1894"/>
      <c r="K32" s="1894"/>
      <c r="L32" s="1895"/>
    </row>
    <row r="33" spans="1:12">
      <c r="A33" s="1528"/>
      <c r="B33" s="1894"/>
      <c r="C33" s="1894"/>
      <c r="D33" s="1894"/>
      <c r="E33" s="1894"/>
      <c r="F33" s="1894"/>
      <c r="G33" s="1894"/>
      <c r="H33" s="1894"/>
      <c r="I33" s="1894"/>
      <c r="J33" s="1894"/>
      <c r="K33" s="1894"/>
      <c r="L33" s="1895"/>
    </row>
    <row r="34" spans="1:12">
      <c r="A34" s="1528"/>
      <c r="B34" s="1894"/>
      <c r="C34" s="1894"/>
      <c r="D34" s="1894"/>
      <c r="E34" s="1894"/>
      <c r="F34" s="1894"/>
      <c r="G34" s="1894"/>
      <c r="H34" s="1894"/>
      <c r="I34" s="1894"/>
      <c r="J34" s="1894"/>
      <c r="K34" s="1894"/>
      <c r="L34" s="1895"/>
    </row>
    <row r="35" spans="1:12">
      <c r="A35" s="1528"/>
      <c r="B35" s="1894"/>
      <c r="C35" s="1894"/>
      <c r="D35" s="1894"/>
      <c r="E35" s="1894"/>
      <c r="F35" s="1894"/>
      <c r="G35" s="1894"/>
      <c r="H35" s="1894"/>
      <c r="I35" s="1894"/>
      <c r="J35" s="1894"/>
      <c r="K35" s="1894"/>
      <c r="L35" s="1895"/>
    </row>
    <row r="36" spans="1:12">
      <c r="A36" s="1528"/>
      <c r="B36" s="1894"/>
      <c r="C36" s="1894"/>
      <c r="D36" s="1894"/>
      <c r="E36" s="1894"/>
      <c r="F36" s="1894"/>
      <c r="G36" s="1894"/>
      <c r="H36" s="1894"/>
      <c r="I36" s="1894"/>
      <c r="J36" s="1894"/>
      <c r="K36" s="1894"/>
      <c r="L36" s="1895"/>
    </row>
    <row r="37" spans="1:12">
      <c r="A37" s="1528"/>
      <c r="B37" s="1894"/>
      <c r="C37" s="1894"/>
      <c r="D37" s="1894"/>
      <c r="E37" s="1894"/>
      <c r="F37" s="1894"/>
      <c r="G37" s="1894"/>
      <c r="H37" s="1894"/>
      <c r="I37" s="1894"/>
      <c r="J37" s="1894"/>
      <c r="K37" s="1894"/>
      <c r="L37" s="1895"/>
    </row>
    <row r="38" spans="1:12">
      <c r="A38" s="1528"/>
      <c r="B38" s="1894"/>
      <c r="C38" s="1894"/>
      <c r="D38" s="1894"/>
      <c r="E38" s="1894"/>
      <c r="F38" s="1894"/>
      <c r="G38" s="1894"/>
      <c r="H38" s="1894"/>
      <c r="I38" s="1894"/>
      <c r="J38" s="1894"/>
      <c r="K38" s="1894"/>
      <c r="L38" s="1895"/>
    </row>
    <row r="39" spans="1:12">
      <c r="A39" s="1528"/>
      <c r="B39" s="1894"/>
      <c r="C39" s="1894"/>
      <c r="D39" s="1894"/>
      <c r="E39" s="1894"/>
      <c r="F39" s="1894"/>
      <c r="G39" s="1894"/>
      <c r="H39" s="1894"/>
      <c r="I39" s="1894"/>
      <c r="J39" s="1894"/>
      <c r="K39" s="1894"/>
      <c r="L39" s="1895"/>
    </row>
    <row r="40" spans="1:12">
      <c r="A40" s="1528"/>
      <c r="B40" s="1894"/>
      <c r="C40" s="1894"/>
      <c r="D40" s="1894"/>
      <c r="E40" s="1894"/>
      <c r="F40" s="1894"/>
      <c r="G40" s="1894"/>
      <c r="H40" s="1894"/>
      <c r="I40" s="1894"/>
      <c r="J40" s="1894"/>
      <c r="K40" s="1894"/>
      <c r="L40" s="1895"/>
    </row>
    <row r="41" spans="1:12">
      <c r="A41" s="1528"/>
      <c r="B41" s="1894"/>
      <c r="C41" s="1894"/>
      <c r="D41" s="1894"/>
      <c r="E41" s="1894"/>
      <c r="F41" s="1894"/>
      <c r="G41" s="1894"/>
      <c r="H41" s="1894"/>
      <c r="I41" s="1894"/>
      <c r="J41" s="1894"/>
      <c r="K41" s="1894"/>
      <c r="L41" s="1895"/>
    </row>
    <row r="42" spans="1:12">
      <c r="A42" s="1528"/>
      <c r="B42" s="1894"/>
      <c r="C42" s="1894"/>
      <c r="D42" s="1894"/>
      <c r="E42" s="1894"/>
      <c r="F42" s="1894"/>
      <c r="G42" s="1894"/>
      <c r="H42" s="1894"/>
      <c r="I42" s="1894"/>
      <c r="J42" s="1894"/>
      <c r="K42" s="1894"/>
      <c r="L42" s="1895"/>
    </row>
    <row r="43" spans="1:12">
      <c r="A43" s="1528"/>
      <c r="B43" s="1894"/>
      <c r="C43" s="1894"/>
      <c r="D43" s="1894"/>
      <c r="E43" s="1894"/>
      <c r="F43" s="1894"/>
      <c r="G43" s="1894"/>
      <c r="H43" s="1894"/>
      <c r="I43" s="1894"/>
      <c r="J43" s="1894"/>
      <c r="K43" s="1894"/>
      <c r="L43" s="1895"/>
    </row>
    <row r="44" spans="1:12">
      <c r="A44" s="1896"/>
      <c r="B44" s="1897"/>
      <c r="C44" s="1897"/>
      <c r="D44" s="1897"/>
      <c r="E44" s="1897"/>
      <c r="F44" s="1897"/>
      <c r="G44" s="1897"/>
      <c r="H44" s="1897"/>
      <c r="I44" s="1897"/>
      <c r="J44" s="1897"/>
      <c r="K44" s="1897"/>
      <c r="L44" s="1898"/>
    </row>
    <row r="45" spans="1:12">
      <c r="A45" s="1896"/>
      <c r="B45" s="1897"/>
      <c r="C45" s="1897"/>
      <c r="D45" s="1897"/>
      <c r="E45" s="1897"/>
      <c r="F45" s="1897"/>
      <c r="G45" s="1897"/>
      <c r="H45" s="1897"/>
      <c r="I45" s="1897"/>
      <c r="J45" s="1897"/>
      <c r="K45" s="1897"/>
      <c r="L45" s="1898"/>
    </row>
    <row r="46" spans="1:12">
      <c r="A46" s="1896"/>
      <c r="B46" s="1897"/>
      <c r="C46" s="1897"/>
      <c r="D46" s="1897"/>
      <c r="E46" s="1897"/>
      <c r="F46" s="1897"/>
      <c r="G46" s="1897"/>
      <c r="H46" s="1897"/>
      <c r="I46" s="1897"/>
      <c r="J46" s="1897"/>
      <c r="K46" s="1897"/>
      <c r="L46" s="1898"/>
    </row>
    <row r="47" spans="1:12">
      <c r="A47" s="1896"/>
      <c r="B47" s="1897"/>
      <c r="C47" s="1897"/>
      <c r="D47" s="1897"/>
      <c r="E47" s="1897"/>
      <c r="F47" s="1897"/>
      <c r="G47" s="1897"/>
      <c r="H47" s="1897"/>
      <c r="I47" s="1897"/>
      <c r="J47" s="1897"/>
      <c r="K47" s="1897"/>
      <c r="L47" s="1898"/>
    </row>
    <row r="48" spans="1:12">
      <c r="A48" s="1896"/>
      <c r="B48" s="1897"/>
      <c r="C48" s="1897"/>
      <c r="D48" s="1897"/>
      <c r="E48" s="1897"/>
      <c r="F48" s="1897"/>
      <c r="G48" s="1897"/>
      <c r="H48" s="1897"/>
      <c r="I48" s="1897"/>
      <c r="J48" s="1897"/>
      <c r="K48" s="1897"/>
      <c r="L48" s="1898"/>
    </row>
    <row r="49" spans="1:12">
      <c r="A49" s="1896"/>
      <c r="B49" s="1897"/>
      <c r="C49" s="1897"/>
      <c r="D49" s="1897"/>
      <c r="E49" s="1897"/>
      <c r="F49" s="1897"/>
      <c r="G49" s="1897"/>
      <c r="H49" s="1897"/>
      <c r="I49" s="1897"/>
      <c r="J49" s="1897"/>
      <c r="K49" s="1897"/>
      <c r="L49" s="1898"/>
    </row>
    <row r="50" spans="1:12">
      <c r="A50" s="1896"/>
      <c r="B50" s="1897"/>
      <c r="C50" s="1897"/>
      <c r="D50" s="1897"/>
      <c r="E50" s="1897"/>
      <c r="F50" s="1897"/>
      <c r="G50" s="1897"/>
      <c r="H50" s="1897"/>
      <c r="I50" s="1897"/>
      <c r="J50" s="1897"/>
      <c r="K50" s="1897"/>
      <c r="L50" s="1898"/>
    </row>
    <row r="51" spans="1:12">
      <c r="A51" s="1896"/>
      <c r="B51" s="1897"/>
      <c r="C51" s="1897"/>
      <c r="D51" s="1897"/>
      <c r="E51" s="1897"/>
      <c r="F51" s="1897"/>
      <c r="G51" s="1897"/>
      <c r="H51" s="1897"/>
      <c r="I51" s="1897"/>
      <c r="J51" s="1897"/>
      <c r="K51" s="1897"/>
      <c r="L51" s="1898"/>
    </row>
    <row r="52" spans="1:12" ht="142.5" customHeight="1">
      <c r="A52" s="1899"/>
      <c r="B52" s="1900"/>
      <c r="C52" s="1900"/>
      <c r="D52" s="1900"/>
      <c r="E52" s="1900"/>
      <c r="F52" s="1900"/>
      <c r="G52" s="1900"/>
      <c r="H52" s="1900"/>
      <c r="I52" s="1900"/>
      <c r="J52" s="1900"/>
      <c r="K52" s="1900"/>
      <c r="L52" s="1901"/>
    </row>
    <row r="53" spans="1:12">
      <c r="A53" s="1527" t="s">
        <v>2746</v>
      </c>
      <c r="B53" s="1908"/>
      <c r="C53" s="1908"/>
      <c r="D53" s="1908"/>
      <c r="E53" s="1908"/>
      <c r="F53" s="1908"/>
      <c r="G53" s="1908"/>
      <c r="H53" s="1908"/>
      <c r="I53" s="1908"/>
      <c r="J53" s="1908"/>
      <c r="K53" s="1908"/>
      <c r="L53" s="1526" t="s">
        <v>2747</v>
      </c>
    </row>
  </sheetData>
  <mergeCells count="1">
    <mergeCell ref="A6:L6"/>
  </mergeCells>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R92"/>
  <sheetViews>
    <sheetView showGridLines="0" view="pageBreakPreview" topLeftCell="A13" zoomScaleNormal="100" zoomScaleSheetLayoutView="100" workbookViewId="0">
      <selection activeCell="N35" sqref="N35"/>
    </sheetView>
  </sheetViews>
  <sheetFormatPr defaultRowHeight="11.25"/>
  <cols>
    <col min="1" max="1" width="3.33203125" style="1818" customWidth="1"/>
    <col min="2" max="2" width="4.6640625" customWidth="1"/>
    <col min="3" max="3" width="5.33203125" customWidth="1"/>
    <col min="4" max="4" width="21" customWidth="1"/>
    <col min="5" max="5" width="4.6640625" bestFit="1" customWidth="1"/>
    <col min="6" max="6" width="9.6640625" customWidth="1"/>
    <col min="7" max="8" width="9.6640625" bestFit="1" customWidth="1"/>
    <col min="9" max="9" width="10" bestFit="1" customWidth="1"/>
    <col min="10" max="11" width="11.1640625" bestFit="1" customWidth="1"/>
    <col min="12" max="12" width="9" customWidth="1"/>
    <col min="13" max="13" width="7.6640625" customWidth="1"/>
    <col min="14" max="14" width="9.6640625" customWidth="1"/>
    <col min="15" max="15" width="11" bestFit="1" customWidth="1"/>
    <col min="16" max="16" width="9" customWidth="1"/>
    <col min="17" max="17" width="4.6640625" customWidth="1"/>
    <col min="18" max="18" width="3.33203125" style="1818" customWidth="1"/>
  </cols>
  <sheetData>
    <row r="1" spans="1:18">
      <c r="A1" s="2975"/>
      <c r="B1" s="155" t="s">
        <v>2599</v>
      </c>
      <c r="C1" s="154"/>
      <c r="D1" s="154"/>
      <c r="E1" s="154"/>
      <c r="F1" s="154"/>
      <c r="G1" s="154"/>
      <c r="H1" s="154"/>
      <c r="I1" s="154"/>
      <c r="J1" s="154"/>
      <c r="K1" s="154"/>
      <c r="L1" s="154"/>
      <c r="M1" s="154"/>
      <c r="N1" s="154"/>
      <c r="O1" s="154"/>
      <c r="P1" s="154"/>
      <c r="Q1" s="154"/>
      <c r="R1" s="2978">
        <v>96</v>
      </c>
    </row>
    <row r="2" spans="1:18">
      <c r="A2" s="2976"/>
      <c r="B2" s="157" t="s">
        <v>2536</v>
      </c>
      <c r="C2" s="48"/>
      <c r="D2" s="48"/>
      <c r="E2" s="48"/>
      <c r="F2" s="48"/>
      <c r="G2" s="48"/>
      <c r="H2" s="48"/>
      <c r="I2" s="48"/>
      <c r="J2" s="48"/>
      <c r="K2" s="48"/>
      <c r="L2" s="48"/>
      <c r="M2" s="48"/>
      <c r="N2" s="48"/>
      <c r="O2" s="48"/>
      <c r="P2" s="48"/>
      <c r="Q2" s="48"/>
      <c r="R2" s="2979"/>
    </row>
    <row r="3" spans="1:18">
      <c r="A3" s="2976"/>
      <c r="B3" s="157"/>
      <c r="C3" s="48"/>
      <c r="D3" s="48"/>
      <c r="E3" s="48"/>
      <c r="F3" s="48"/>
      <c r="G3" s="48"/>
      <c r="H3" s="48"/>
      <c r="I3" s="48"/>
      <c r="J3" s="48"/>
      <c r="K3" s="48"/>
      <c r="L3" s="48"/>
      <c r="M3" s="48"/>
      <c r="N3" s="48"/>
      <c r="O3" s="48"/>
      <c r="P3" s="48"/>
      <c r="Q3" s="48"/>
      <c r="R3" s="2979"/>
    </row>
    <row r="4" spans="1:18" ht="11.1" customHeight="1">
      <c r="A4" s="2976"/>
      <c r="B4" s="41"/>
      <c r="C4" s="33"/>
      <c r="D4" s="36"/>
      <c r="E4" s="15"/>
      <c r="F4" s="40"/>
      <c r="G4" s="12" t="s">
        <v>2537</v>
      </c>
      <c r="H4" s="13"/>
      <c r="I4" s="13"/>
      <c r="J4" s="13"/>
      <c r="K4" s="33"/>
      <c r="L4" s="79" t="s">
        <v>2538</v>
      </c>
      <c r="M4" s="79"/>
      <c r="N4" s="79"/>
      <c r="O4" s="79"/>
      <c r="P4" s="79"/>
      <c r="Q4" s="39"/>
      <c r="R4" s="2979"/>
    </row>
    <row r="5" spans="1:18" ht="11.1" customHeight="1">
      <c r="A5" s="2976"/>
      <c r="B5" s="42"/>
      <c r="C5" s="21"/>
      <c r="D5" s="3"/>
      <c r="E5" s="7"/>
      <c r="F5" s="21"/>
      <c r="G5" s="79" t="s">
        <v>2539</v>
      </c>
      <c r="H5" s="79"/>
      <c r="I5" s="79"/>
      <c r="J5" s="79"/>
      <c r="K5" s="21"/>
      <c r="L5" s="21"/>
      <c r="M5" s="21"/>
      <c r="N5" s="21"/>
      <c r="O5" s="21"/>
      <c r="P5" s="21"/>
      <c r="Q5" s="37"/>
      <c r="R5" s="2979"/>
    </row>
    <row r="6" spans="1:18" ht="11.1" customHeight="1">
      <c r="A6" s="2976"/>
      <c r="B6" s="42"/>
      <c r="C6" s="21"/>
      <c r="D6" s="3"/>
      <c r="E6" s="7"/>
      <c r="F6" s="21"/>
      <c r="G6" s="21"/>
      <c r="H6" s="21"/>
      <c r="I6" s="21"/>
      <c r="J6" s="21" t="s">
        <v>2540</v>
      </c>
      <c r="K6" s="21" t="s">
        <v>2541</v>
      </c>
      <c r="L6" s="21"/>
      <c r="M6" s="21"/>
      <c r="N6" s="21"/>
      <c r="O6" s="21"/>
      <c r="P6" s="21"/>
      <c r="Q6" s="37"/>
      <c r="R6" s="2979"/>
    </row>
    <row r="7" spans="1:18" ht="11.1" customHeight="1">
      <c r="A7" s="2976"/>
      <c r="B7" s="42"/>
      <c r="C7" s="21"/>
      <c r="D7" s="3"/>
      <c r="E7" s="7"/>
      <c r="F7" s="21"/>
      <c r="G7" s="21"/>
      <c r="H7" s="21"/>
      <c r="I7" s="21"/>
      <c r="J7" s="21" t="s">
        <v>2542</v>
      </c>
      <c r="K7" s="21" t="s">
        <v>2543</v>
      </c>
      <c r="L7" s="21"/>
      <c r="M7" s="21"/>
      <c r="N7" s="21"/>
      <c r="O7" s="21"/>
      <c r="P7" s="21"/>
      <c r="Q7" s="37"/>
      <c r="R7" s="2979"/>
    </row>
    <row r="8" spans="1:18" ht="11.1" customHeight="1">
      <c r="A8" s="2976"/>
      <c r="B8" s="42"/>
      <c r="C8" s="21"/>
      <c r="D8" s="3"/>
      <c r="E8" s="7"/>
      <c r="F8" s="21"/>
      <c r="G8" s="21"/>
      <c r="H8" s="21"/>
      <c r="I8" s="21" t="s">
        <v>2544</v>
      </c>
      <c r="J8" s="21" t="s">
        <v>2545</v>
      </c>
      <c r="K8" s="21" t="s">
        <v>2546</v>
      </c>
      <c r="L8" s="21"/>
      <c r="M8" s="21"/>
      <c r="N8" s="21"/>
      <c r="O8" s="21" t="s">
        <v>2547</v>
      </c>
      <c r="P8" s="21"/>
      <c r="Q8" s="37"/>
      <c r="R8" s="2979"/>
    </row>
    <row r="9" spans="1:18" ht="11.1" customHeight="1">
      <c r="A9" s="2976"/>
      <c r="B9" s="42"/>
      <c r="C9" s="21"/>
      <c r="D9" s="3"/>
      <c r="E9" s="7"/>
      <c r="F9" s="21" t="s">
        <v>2548</v>
      </c>
      <c r="G9" s="21"/>
      <c r="H9" s="21"/>
      <c r="I9" s="21" t="s">
        <v>1085</v>
      </c>
      <c r="J9" s="21" t="s">
        <v>1086</v>
      </c>
      <c r="K9" s="21" t="s">
        <v>1087</v>
      </c>
      <c r="L9" s="21"/>
      <c r="M9" s="21"/>
      <c r="N9" s="21"/>
      <c r="O9" s="21" t="s">
        <v>1088</v>
      </c>
      <c r="P9" s="21"/>
      <c r="Q9" s="37"/>
      <c r="R9" s="2979"/>
    </row>
    <row r="10" spans="1:18" ht="11.1" customHeight="1">
      <c r="A10" s="2976"/>
      <c r="B10" s="42"/>
      <c r="C10" s="21"/>
      <c r="D10" s="3"/>
      <c r="E10" s="7"/>
      <c r="F10" s="21" t="s">
        <v>1089</v>
      </c>
      <c r="G10" s="21"/>
      <c r="H10" s="21" t="s">
        <v>1090</v>
      </c>
      <c r="I10" s="21" t="s">
        <v>1091</v>
      </c>
      <c r="J10" s="21" t="s">
        <v>1092</v>
      </c>
      <c r="K10" s="21" t="s">
        <v>2051</v>
      </c>
      <c r="L10" s="21"/>
      <c r="M10" s="21"/>
      <c r="N10" s="21" t="s">
        <v>1093</v>
      </c>
      <c r="O10" s="21" t="s">
        <v>1094</v>
      </c>
      <c r="P10" s="21"/>
      <c r="Q10" s="37"/>
      <c r="R10" s="2979"/>
    </row>
    <row r="11" spans="1:18" ht="11.1" customHeight="1">
      <c r="A11" s="2976"/>
      <c r="B11" s="42"/>
      <c r="C11" s="21"/>
      <c r="D11" s="3"/>
      <c r="E11" s="7"/>
      <c r="F11" s="21" t="s">
        <v>2061</v>
      </c>
      <c r="G11" s="21" t="s">
        <v>1090</v>
      </c>
      <c r="H11" s="21" t="s">
        <v>1095</v>
      </c>
      <c r="I11" s="21" t="s">
        <v>1096</v>
      </c>
      <c r="J11" s="21" t="s">
        <v>1097</v>
      </c>
      <c r="K11" s="21" t="s">
        <v>1098</v>
      </c>
      <c r="L11" s="21" t="s">
        <v>1586</v>
      </c>
      <c r="M11" s="21" t="s">
        <v>1099</v>
      </c>
      <c r="N11" s="21" t="s">
        <v>1089</v>
      </c>
      <c r="O11" s="21" t="s">
        <v>1100</v>
      </c>
      <c r="P11" s="21"/>
      <c r="Q11" s="37"/>
      <c r="R11" s="2979"/>
    </row>
    <row r="12" spans="1:18" ht="11.1" customHeight="1">
      <c r="A12" s="2305"/>
      <c r="B12" s="42" t="s">
        <v>1101</v>
      </c>
      <c r="C12" s="21" t="s">
        <v>352</v>
      </c>
      <c r="D12" s="3"/>
      <c r="E12" s="7"/>
      <c r="F12" s="21" t="s">
        <v>1102</v>
      </c>
      <c r="G12" s="21" t="s">
        <v>1097</v>
      </c>
      <c r="H12" s="21" t="s">
        <v>1103</v>
      </c>
      <c r="I12" s="21" t="s">
        <v>1104</v>
      </c>
      <c r="J12" s="21" t="s">
        <v>1105</v>
      </c>
      <c r="K12" s="21" t="s">
        <v>1106</v>
      </c>
      <c r="L12" s="21" t="s">
        <v>1107</v>
      </c>
      <c r="M12" s="21" t="s">
        <v>1103</v>
      </c>
      <c r="N12" s="21" t="s">
        <v>2061</v>
      </c>
      <c r="O12" s="21" t="s">
        <v>1108</v>
      </c>
      <c r="P12" s="21" t="s">
        <v>1099</v>
      </c>
      <c r="Q12" s="37" t="s">
        <v>1101</v>
      </c>
      <c r="R12" s="2979"/>
    </row>
    <row r="13" spans="1:18" ht="11.1" customHeight="1">
      <c r="A13" s="2305"/>
      <c r="B13" s="42" t="s">
        <v>333</v>
      </c>
      <c r="C13" s="21" t="s">
        <v>355</v>
      </c>
      <c r="D13" s="49" t="s">
        <v>1109</v>
      </c>
      <c r="E13" s="5"/>
      <c r="F13" s="21" t="s">
        <v>356</v>
      </c>
      <c r="G13" s="21" t="s">
        <v>1110</v>
      </c>
      <c r="H13" s="21" t="s">
        <v>1111</v>
      </c>
      <c r="I13" s="21" t="s">
        <v>1112</v>
      </c>
      <c r="J13" s="21" t="s">
        <v>1111</v>
      </c>
      <c r="K13" s="21" t="s">
        <v>2545</v>
      </c>
      <c r="L13" s="21" t="s">
        <v>1113</v>
      </c>
      <c r="M13" s="21" t="s">
        <v>1111</v>
      </c>
      <c r="N13" s="21" t="s">
        <v>1114</v>
      </c>
      <c r="O13" s="21" t="s">
        <v>1115</v>
      </c>
      <c r="P13" s="21" t="s">
        <v>1116</v>
      </c>
      <c r="Q13" s="37" t="s">
        <v>333</v>
      </c>
      <c r="R13" s="2979"/>
    </row>
    <row r="14" spans="1:18" ht="11.1" customHeight="1" thickBot="1">
      <c r="A14" s="2305"/>
      <c r="B14" s="2212"/>
      <c r="C14" s="26"/>
      <c r="D14" s="18" t="s">
        <v>338</v>
      </c>
      <c r="E14" s="19"/>
      <c r="F14" s="26" t="s">
        <v>339</v>
      </c>
      <c r="G14" s="26" t="s">
        <v>340</v>
      </c>
      <c r="H14" s="26" t="s">
        <v>341</v>
      </c>
      <c r="I14" s="26" t="s">
        <v>342</v>
      </c>
      <c r="J14" s="26" t="s">
        <v>343</v>
      </c>
      <c r="K14" s="26" t="s">
        <v>201</v>
      </c>
      <c r="L14" s="26" t="s">
        <v>202</v>
      </c>
      <c r="M14" s="26" t="s">
        <v>420</v>
      </c>
      <c r="N14" s="26" t="s">
        <v>421</v>
      </c>
      <c r="O14" s="26" t="s">
        <v>422</v>
      </c>
      <c r="P14" s="26" t="s">
        <v>423</v>
      </c>
      <c r="Q14" s="81"/>
      <c r="R14" s="2979"/>
    </row>
    <row r="15" spans="1:18" ht="12.95" customHeight="1">
      <c r="A15" s="2305"/>
      <c r="B15" s="42"/>
      <c r="C15" s="21"/>
      <c r="D15" s="20" t="s">
        <v>1117</v>
      </c>
      <c r="E15" s="42"/>
      <c r="F15" s="97"/>
      <c r="G15" s="98"/>
      <c r="H15" s="98"/>
      <c r="I15" s="98"/>
      <c r="J15" s="98"/>
      <c r="K15" s="98"/>
      <c r="L15" s="98"/>
      <c r="M15" s="98"/>
      <c r="N15" s="98"/>
      <c r="O15" s="98" t="s">
        <v>1118</v>
      </c>
      <c r="P15" s="99"/>
      <c r="Q15" s="37"/>
      <c r="R15" s="2979"/>
    </row>
    <row r="16" spans="1:18" ht="12.95" customHeight="1">
      <c r="A16" s="2305"/>
      <c r="B16" s="2212">
        <v>1</v>
      </c>
      <c r="C16" s="26"/>
      <c r="D16" s="9" t="s">
        <v>1119</v>
      </c>
      <c r="E16" s="10" t="s">
        <v>1094</v>
      </c>
      <c r="F16" s="1275">
        <v>5072</v>
      </c>
      <c r="G16" s="1083">
        <v>50</v>
      </c>
      <c r="H16" s="1083"/>
      <c r="I16" s="1083"/>
      <c r="J16" s="1083"/>
      <c r="K16" s="1083">
        <v>38</v>
      </c>
      <c r="L16" s="1083">
        <v>4092</v>
      </c>
      <c r="M16" s="1083">
        <v>992</v>
      </c>
      <c r="N16" s="1083">
        <v>5084</v>
      </c>
      <c r="O16" s="1083">
        <v>22299900</v>
      </c>
      <c r="P16" s="89"/>
      <c r="Q16" s="81">
        <v>1</v>
      </c>
      <c r="R16" s="2979"/>
    </row>
    <row r="17" spans="1:18" ht="12.95" customHeight="1">
      <c r="A17" s="2305"/>
      <c r="B17" s="2212">
        <v>2</v>
      </c>
      <c r="C17" s="26"/>
      <c r="D17" s="9" t="s">
        <v>1120</v>
      </c>
      <c r="E17" s="10" t="s">
        <v>1094</v>
      </c>
      <c r="F17" s="1275"/>
      <c r="G17" s="1083"/>
      <c r="H17" s="1083"/>
      <c r="I17" s="1083"/>
      <c r="J17" s="1083"/>
      <c r="K17" s="1083"/>
      <c r="L17" s="1083"/>
      <c r="M17" s="1083"/>
      <c r="N17" s="1083"/>
      <c r="O17" s="1083"/>
      <c r="P17" s="89"/>
      <c r="Q17" s="81">
        <v>2</v>
      </c>
      <c r="R17" s="2979"/>
    </row>
    <row r="18" spans="1:18" ht="12.95" customHeight="1">
      <c r="A18" s="2305"/>
      <c r="B18" s="2212">
        <v>3</v>
      </c>
      <c r="C18" s="26"/>
      <c r="D18" s="9" t="s">
        <v>1121</v>
      </c>
      <c r="E18" s="10" t="s">
        <v>1094</v>
      </c>
      <c r="F18" s="1275">
        <v>920</v>
      </c>
      <c r="G18" s="1083"/>
      <c r="H18" s="1083"/>
      <c r="I18" s="1083"/>
      <c r="J18" s="1083"/>
      <c r="K18" s="1083">
        <v>75</v>
      </c>
      <c r="L18" s="1083">
        <v>843</v>
      </c>
      <c r="M18" s="1083">
        <v>2</v>
      </c>
      <c r="N18" s="1083">
        <v>845</v>
      </c>
      <c r="O18" s="1083">
        <v>2610320</v>
      </c>
      <c r="P18" s="89"/>
      <c r="Q18" s="81">
        <v>3</v>
      </c>
      <c r="R18" s="2979"/>
    </row>
    <row r="19" spans="1:18" ht="12.95" customHeight="1">
      <c r="A19" s="2306"/>
      <c r="B19" s="2212">
        <v>4</v>
      </c>
      <c r="C19" s="26"/>
      <c r="D19" s="9" t="s">
        <v>1122</v>
      </c>
      <c r="E19" s="10" t="s">
        <v>1094</v>
      </c>
      <c r="F19" s="1275"/>
      <c r="G19" s="1083"/>
      <c r="H19" s="1083"/>
      <c r="I19" s="1083"/>
      <c r="J19" s="1083"/>
      <c r="K19" s="1083"/>
      <c r="L19" s="1083"/>
      <c r="M19" s="1083"/>
      <c r="N19" s="1083"/>
      <c r="O19" s="1083"/>
      <c r="P19" s="89"/>
      <c r="Q19" s="81">
        <v>4</v>
      </c>
      <c r="R19" s="2412"/>
    </row>
    <row r="20" spans="1:18" ht="12.95" customHeight="1">
      <c r="A20" s="2306"/>
      <c r="B20" s="2212">
        <v>5</v>
      </c>
      <c r="C20" s="26" t="s">
        <v>563</v>
      </c>
      <c r="D20" s="9" t="s">
        <v>1123</v>
      </c>
      <c r="E20" s="10" t="s">
        <v>1094</v>
      </c>
      <c r="F20" s="1275">
        <f>SUM(F15:F19)</f>
        <v>5992</v>
      </c>
      <c r="G20" s="1083">
        <f>SUM(G16:G19)</f>
        <v>50</v>
      </c>
      <c r="H20" s="1083"/>
      <c r="I20" s="1083"/>
      <c r="J20" s="1083"/>
      <c r="K20" s="1083">
        <f t="shared" ref="K20:N20" si="0">SUM(K16:K19)</f>
        <v>113</v>
      </c>
      <c r="L20" s="1083">
        <f t="shared" si="0"/>
        <v>4935</v>
      </c>
      <c r="M20" s="1083">
        <f t="shared" si="0"/>
        <v>994</v>
      </c>
      <c r="N20" s="1083">
        <f t="shared" si="0"/>
        <v>5929</v>
      </c>
      <c r="O20" s="1083">
        <f t="shared" ref="O20" si="1">SUM(O15:O19)</f>
        <v>24910220</v>
      </c>
      <c r="P20" s="89"/>
      <c r="Q20" s="81">
        <v>5</v>
      </c>
      <c r="R20" s="2412"/>
    </row>
    <row r="21" spans="1:18" ht="12.95" customHeight="1">
      <c r="A21" s="2306"/>
      <c r="B21" s="2212">
        <v>6</v>
      </c>
      <c r="C21" s="26" t="s">
        <v>563</v>
      </c>
      <c r="D21" s="9" t="s">
        <v>1124</v>
      </c>
      <c r="E21" s="10"/>
      <c r="F21" s="1275"/>
      <c r="G21" s="1083"/>
      <c r="H21" s="1083"/>
      <c r="I21" s="1083"/>
      <c r="J21" s="1083"/>
      <c r="K21" s="1083"/>
      <c r="L21" s="1083"/>
      <c r="M21" s="1083"/>
      <c r="N21" s="1083"/>
      <c r="O21" s="1083"/>
      <c r="P21" s="89"/>
      <c r="Q21" s="81">
        <v>6</v>
      </c>
      <c r="R21" s="2412"/>
    </row>
    <row r="22" spans="1:18" ht="12.95" customHeight="1">
      <c r="A22" s="2306"/>
      <c r="B22" s="2212">
        <v>7</v>
      </c>
      <c r="C22" s="26" t="s">
        <v>563</v>
      </c>
      <c r="D22" s="9" t="s">
        <v>1125</v>
      </c>
      <c r="E22" s="10"/>
      <c r="F22" s="1275"/>
      <c r="G22" s="1083"/>
      <c r="H22" s="1083"/>
      <c r="I22" s="1083"/>
      <c r="J22" s="1083"/>
      <c r="K22" s="1083"/>
      <c r="L22" s="1083"/>
      <c r="M22" s="1083"/>
      <c r="N22" s="1083"/>
      <c r="O22" s="1083"/>
      <c r="P22" s="89"/>
      <c r="Q22" s="81">
        <v>7</v>
      </c>
      <c r="R22" s="2412"/>
    </row>
    <row r="23" spans="1:18" ht="12.95" customHeight="1">
      <c r="A23" s="2306"/>
      <c r="B23" s="2212">
        <v>8</v>
      </c>
      <c r="C23" s="26" t="s">
        <v>563</v>
      </c>
      <c r="D23" s="9" t="s">
        <v>1126</v>
      </c>
      <c r="E23" s="10"/>
      <c r="F23" s="1275">
        <f>SUM(F20:F22)</f>
        <v>5992</v>
      </c>
      <c r="G23" s="1083">
        <f>SUM(G20:G22)</f>
        <v>50</v>
      </c>
      <c r="H23" s="1083"/>
      <c r="I23" s="1083"/>
      <c r="J23" s="1083"/>
      <c r="K23" s="1083">
        <f t="shared" ref="K23:O23" si="2">SUM(K20:K22)</f>
        <v>113</v>
      </c>
      <c r="L23" s="1083">
        <f t="shared" si="2"/>
        <v>4935</v>
      </c>
      <c r="M23" s="1083">
        <f t="shared" si="2"/>
        <v>994</v>
      </c>
      <c r="N23" s="1083">
        <f t="shared" si="2"/>
        <v>5929</v>
      </c>
      <c r="O23" s="1083">
        <f t="shared" si="2"/>
        <v>24910220</v>
      </c>
      <c r="P23" s="89"/>
      <c r="Q23" s="81">
        <v>8</v>
      </c>
      <c r="R23" s="2412"/>
    </row>
    <row r="24" spans="1:18" ht="12.95" customHeight="1">
      <c r="A24" s="2306"/>
      <c r="B24" s="2212">
        <v>9</v>
      </c>
      <c r="C24" s="26" t="s">
        <v>563</v>
      </c>
      <c r="D24" s="9" t="s">
        <v>1127</v>
      </c>
      <c r="E24" s="10"/>
      <c r="F24" s="1275"/>
      <c r="G24" s="1083"/>
      <c r="H24" s="1083"/>
      <c r="I24" s="1083"/>
      <c r="J24" s="1083"/>
      <c r="K24" s="1083"/>
      <c r="L24" s="1083"/>
      <c r="M24" s="1083"/>
      <c r="N24" s="1083"/>
      <c r="O24" s="1083" t="s">
        <v>717</v>
      </c>
      <c r="P24" s="89"/>
      <c r="Q24" s="81">
        <v>9</v>
      </c>
      <c r="R24" s="2412"/>
    </row>
    <row r="25" spans="1:18" ht="12.95" customHeight="1">
      <c r="A25" s="2306"/>
      <c r="B25" s="42"/>
      <c r="C25" s="21"/>
      <c r="D25" s="3" t="s">
        <v>130</v>
      </c>
      <c r="E25" s="7"/>
      <c r="F25" s="1277"/>
      <c r="G25" s="1278"/>
      <c r="H25" s="1278"/>
      <c r="I25" s="1278"/>
      <c r="J25" s="1278"/>
      <c r="K25" s="1278"/>
      <c r="L25" s="1278"/>
      <c r="M25" s="1278"/>
      <c r="N25" s="1278"/>
      <c r="O25" s="1278"/>
      <c r="P25" s="101"/>
      <c r="Q25" s="37"/>
      <c r="R25" s="2412"/>
    </row>
    <row r="26" spans="1:18" ht="12.95" customHeight="1" thickBot="1">
      <c r="A26" s="2306"/>
      <c r="B26" s="2212">
        <v>10</v>
      </c>
      <c r="C26" s="26" t="s">
        <v>563</v>
      </c>
      <c r="D26" s="9" t="s">
        <v>131</v>
      </c>
      <c r="E26" s="10"/>
      <c r="F26" s="1280">
        <f>SUM(F23:F24)</f>
        <v>5992</v>
      </c>
      <c r="G26" s="1281">
        <f>SUM(G23:G24)</f>
        <v>50</v>
      </c>
      <c r="H26" s="1281"/>
      <c r="I26" s="1281"/>
      <c r="J26" s="1281"/>
      <c r="K26" s="1281">
        <f t="shared" ref="K26:N26" si="3">SUM(K23:K24)</f>
        <v>113</v>
      </c>
      <c r="L26" s="1281">
        <f t="shared" si="3"/>
        <v>4935</v>
      </c>
      <c r="M26" s="1281">
        <f t="shared" si="3"/>
        <v>994</v>
      </c>
      <c r="N26" s="1281">
        <f t="shared" si="3"/>
        <v>5929</v>
      </c>
      <c r="O26" s="1281" t="s">
        <v>717</v>
      </c>
      <c r="P26" s="92"/>
      <c r="Q26" s="81">
        <v>10</v>
      </c>
      <c r="R26" s="2412"/>
    </row>
    <row r="27" spans="1:18">
      <c r="A27" s="2306"/>
      <c r="B27" s="20"/>
      <c r="C27" s="20"/>
      <c r="D27" s="3"/>
      <c r="E27" s="3"/>
      <c r="F27" s="1748"/>
      <c r="G27" s="1748"/>
      <c r="H27" s="1748"/>
      <c r="I27" s="1748"/>
      <c r="J27" s="1748"/>
      <c r="K27" s="1748"/>
      <c r="L27" s="1748"/>
      <c r="M27" s="1748"/>
      <c r="N27" s="1748"/>
      <c r="O27" s="1748"/>
      <c r="P27" s="20"/>
      <c r="Q27" s="20"/>
      <c r="R27" s="2412"/>
    </row>
    <row r="28" spans="1:18">
      <c r="A28" s="2306"/>
      <c r="B28" s="2271"/>
      <c r="C28" s="2082"/>
      <c r="D28" s="109"/>
      <c r="E28" s="109"/>
      <c r="F28" s="47"/>
      <c r="G28" s="47"/>
      <c r="H28" s="47"/>
      <c r="I28" s="47"/>
      <c r="J28" s="47"/>
      <c r="K28" s="47"/>
      <c r="L28" s="47"/>
      <c r="M28" s="47"/>
      <c r="N28" s="47"/>
      <c r="O28" s="47"/>
      <c r="P28" s="47"/>
      <c r="Q28" s="109"/>
      <c r="R28" s="2412"/>
    </row>
    <row r="29" spans="1:18">
      <c r="A29" s="2306"/>
      <c r="B29" s="157" t="s">
        <v>132</v>
      </c>
      <c r="C29" s="49"/>
      <c r="D29" s="49"/>
      <c r="E29" s="49"/>
      <c r="F29" s="49"/>
      <c r="G29" s="49"/>
      <c r="H29" s="49"/>
      <c r="I29" s="49"/>
      <c r="J29" s="49"/>
      <c r="K29" s="49"/>
      <c r="L29" s="49"/>
      <c r="M29" s="49"/>
      <c r="N29" s="49"/>
      <c r="O29" s="49"/>
      <c r="P29" s="49"/>
      <c r="Q29" s="49"/>
      <c r="R29" s="2980" t="s">
        <v>3253</v>
      </c>
    </row>
    <row r="30" spans="1:18">
      <c r="A30" s="2306"/>
      <c r="B30" s="2304"/>
      <c r="C30" s="18"/>
      <c r="D30" s="18"/>
      <c r="E30" s="18"/>
      <c r="F30" s="18"/>
      <c r="G30" s="18"/>
      <c r="H30" s="18"/>
      <c r="I30" s="18"/>
      <c r="J30" s="18"/>
      <c r="K30" s="18"/>
      <c r="L30" s="18"/>
      <c r="M30" s="18"/>
      <c r="N30" s="18"/>
      <c r="O30" s="18"/>
      <c r="P30" s="18"/>
      <c r="Q30" s="18"/>
      <c r="R30" s="2980"/>
    </row>
    <row r="31" spans="1:18" ht="11.1" customHeight="1">
      <c r="A31" s="2976" t="s">
        <v>1409</v>
      </c>
      <c r="B31" s="42"/>
      <c r="C31" s="102"/>
      <c r="D31" s="6"/>
      <c r="E31" s="7"/>
      <c r="F31" s="21"/>
      <c r="G31" s="21"/>
      <c r="H31" s="21"/>
      <c r="I31" s="21"/>
      <c r="J31" s="21"/>
      <c r="K31" s="18" t="s">
        <v>133</v>
      </c>
      <c r="L31" s="18"/>
      <c r="M31" s="18"/>
      <c r="N31" s="18"/>
      <c r="O31" s="18"/>
      <c r="P31" s="18"/>
      <c r="Q31" s="6"/>
      <c r="R31" s="2980"/>
    </row>
    <row r="32" spans="1:18" ht="11.1" customHeight="1">
      <c r="A32" s="2976"/>
      <c r="B32" s="42"/>
      <c r="C32" s="102"/>
      <c r="D32" s="6"/>
      <c r="E32" s="7"/>
      <c r="F32" s="21"/>
      <c r="G32" s="21" t="s">
        <v>134</v>
      </c>
      <c r="H32" s="21" t="s">
        <v>134</v>
      </c>
      <c r="I32" s="21" t="s">
        <v>134</v>
      </c>
      <c r="J32" s="21" t="s">
        <v>134</v>
      </c>
      <c r="K32" s="21"/>
      <c r="L32" s="21"/>
      <c r="M32" s="21"/>
      <c r="N32" s="21"/>
      <c r="O32" s="21"/>
      <c r="P32" s="21"/>
      <c r="Q32" s="6"/>
      <c r="R32" s="2980"/>
    </row>
    <row r="33" spans="1:18" ht="11.1" customHeight="1">
      <c r="A33" s="2976"/>
      <c r="B33" s="42"/>
      <c r="C33" s="102"/>
      <c r="D33" s="6"/>
      <c r="E33" s="7"/>
      <c r="F33" s="21"/>
      <c r="G33" s="123">
        <v>36526</v>
      </c>
      <c r="H33" s="123">
        <v>38353</v>
      </c>
      <c r="I33" s="123">
        <v>40179</v>
      </c>
      <c r="J33" s="123">
        <v>42005</v>
      </c>
      <c r="K33" s="21"/>
      <c r="L33" s="21"/>
      <c r="M33" s="21"/>
      <c r="N33" s="21"/>
      <c r="O33" s="21"/>
      <c r="P33" s="21"/>
      <c r="Q33" s="6"/>
      <c r="R33" s="2980"/>
    </row>
    <row r="34" spans="1:18" ht="11.1" customHeight="1">
      <c r="A34" s="2976"/>
      <c r="B34" s="42" t="s">
        <v>328</v>
      </c>
      <c r="C34" s="21" t="s">
        <v>352</v>
      </c>
      <c r="D34" s="6"/>
      <c r="E34" s="7"/>
      <c r="F34" s="21" t="s">
        <v>135</v>
      </c>
      <c r="G34" s="21" t="s">
        <v>1107</v>
      </c>
      <c r="H34" s="21" t="s">
        <v>1107</v>
      </c>
      <c r="I34" s="21" t="s">
        <v>1107</v>
      </c>
      <c r="J34" s="21" t="s">
        <v>1107</v>
      </c>
      <c r="K34" s="21"/>
      <c r="L34" s="21"/>
      <c r="M34" s="21"/>
      <c r="N34" s="21"/>
      <c r="O34" s="21"/>
      <c r="P34" s="21"/>
      <c r="Q34" s="37" t="s">
        <v>1101</v>
      </c>
      <c r="R34" s="2980"/>
    </row>
    <row r="35" spans="1:18" ht="11.1" customHeight="1">
      <c r="A35" s="2976"/>
      <c r="B35" s="42" t="s">
        <v>333</v>
      </c>
      <c r="C35" s="21" t="s">
        <v>355</v>
      </c>
      <c r="D35" s="4" t="s">
        <v>1109</v>
      </c>
      <c r="E35" s="5"/>
      <c r="F35" s="123">
        <v>36526</v>
      </c>
      <c r="G35" s="123">
        <v>38352</v>
      </c>
      <c r="H35" s="123">
        <v>40178</v>
      </c>
      <c r="I35" s="123">
        <v>42004</v>
      </c>
      <c r="J35" s="123">
        <v>43830</v>
      </c>
      <c r="K35" s="21">
        <v>2020</v>
      </c>
      <c r="L35" s="21">
        <v>2021</v>
      </c>
      <c r="M35" s="21">
        <v>2022</v>
      </c>
      <c r="N35" s="21">
        <v>2023</v>
      </c>
      <c r="O35" s="21">
        <v>2024</v>
      </c>
      <c r="P35" s="21" t="s">
        <v>2060</v>
      </c>
      <c r="Q35" s="37" t="s">
        <v>333</v>
      </c>
      <c r="R35" s="2980"/>
    </row>
    <row r="36" spans="1:18" ht="11.1" customHeight="1" thickBot="1">
      <c r="A36" s="2976"/>
      <c r="B36" s="2212"/>
      <c r="C36" s="26"/>
      <c r="D36" s="47" t="s">
        <v>338</v>
      </c>
      <c r="E36" s="10"/>
      <c r="F36" s="26" t="s">
        <v>339</v>
      </c>
      <c r="G36" s="26" t="s">
        <v>340</v>
      </c>
      <c r="H36" s="26" t="s">
        <v>341</v>
      </c>
      <c r="I36" s="26" t="s">
        <v>342</v>
      </c>
      <c r="J36" s="26" t="s">
        <v>343</v>
      </c>
      <c r="K36" s="26" t="s">
        <v>201</v>
      </c>
      <c r="L36" s="26" t="s">
        <v>202</v>
      </c>
      <c r="M36" s="26" t="s">
        <v>420</v>
      </c>
      <c r="N36" s="26" t="s">
        <v>421</v>
      </c>
      <c r="O36" s="26" t="s">
        <v>422</v>
      </c>
      <c r="P36" s="26" t="s">
        <v>423</v>
      </c>
      <c r="Q36" s="81"/>
      <c r="R36" s="2980"/>
    </row>
    <row r="37" spans="1:18" ht="12.95" customHeight="1">
      <c r="A37" s="2976"/>
      <c r="B37" s="2212">
        <v>11</v>
      </c>
      <c r="C37" s="26" t="s">
        <v>563</v>
      </c>
      <c r="D37" s="9" t="s">
        <v>136</v>
      </c>
      <c r="E37" s="10"/>
      <c r="F37" s="1283">
        <v>1274</v>
      </c>
      <c r="G37" s="1284">
        <v>963</v>
      </c>
      <c r="H37" s="1284">
        <v>1456</v>
      </c>
      <c r="I37" s="1284">
        <v>1515</v>
      </c>
      <c r="J37" s="1284">
        <v>559</v>
      </c>
      <c r="K37" s="1284">
        <v>62</v>
      </c>
      <c r="L37" s="1284"/>
      <c r="M37" s="1284"/>
      <c r="N37" s="1285">
        <v>50</v>
      </c>
      <c r="O37" s="1285">
        <v>50</v>
      </c>
      <c r="P37" s="1286">
        <v>5929</v>
      </c>
      <c r="Q37" s="81">
        <v>11</v>
      </c>
      <c r="R37" s="2980"/>
    </row>
    <row r="38" spans="1:18" ht="12.95" customHeight="1">
      <c r="A38" s="2976"/>
      <c r="B38" s="2212">
        <v>12</v>
      </c>
      <c r="C38" s="26" t="s">
        <v>563</v>
      </c>
      <c r="D38" s="9" t="s">
        <v>137</v>
      </c>
      <c r="E38" s="10"/>
      <c r="F38" s="1275"/>
      <c r="G38" s="1083"/>
      <c r="H38" s="1083"/>
      <c r="I38" s="1083"/>
      <c r="J38" s="1083"/>
      <c r="K38" s="1083"/>
      <c r="L38" s="1083"/>
      <c r="M38" s="1083"/>
      <c r="N38" s="1083"/>
      <c r="O38" s="1083"/>
      <c r="P38" s="1276"/>
      <c r="Q38" s="81">
        <v>12</v>
      </c>
      <c r="R38" s="2980"/>
    </row>
    <row r="39" spans="1:18" ht="12.95" customHeight="1">
      <c r="A39" s="2976"/>
      <c r="B39" s="2212">
        <v>13</v>
      </c>
      <c r="C39" s="26" t="s">
        <v>563</v>
      </c>
      <c r="D39" s="9" t="s">
        <v>1125</v>
      </c>
      <c r="E39" s="10"/>
      <c r="F39" s="1275"/>
      <c r="G39" s="1083"/>
      <c r="H39" s="1083"/>
      <c r="I39" s="1083"/>
      <c r="J39" s="1083"/>
      <c r="K39" s="1083"/>
      <c r="L39" s="1083"/>
      <c r="M39" s="1083"/>
      <c r="N39" s="1083"/>
      <c r="O39" s="1083"/>
      <c r="P39" s="1276"/>
      <c r="Q39" s="81">
        <v>13</v>
      </c>
      <c r="R39" s="2980"/>
    </row>
    <row r="40" spans="1:18" ht="12.95" customHeight="1">
      <c r="A40" s="2976"/>
      <c r="B40" s="2212">
        <v>14</v>
      </c>
      <c r="C40" s="26" t="s">
        <v>563</v>
      </c>
      <c r="D40" s="9" t="s">
        <v>138</v>
      </c>
      <c r="E40" s="10"/>
      <c r="F40" s="1275">
        <f>SUM(F37:F39)</f>
        <v>1274</v>
      </c>
      <c r="G40" s="1083">
        <f t="shared" ref="G40:K40" si="4">SUM(G37:G39)</f>
        <v>963</v>
      </c>
      <c r="H40" s="1083">
        <f t="shared" si="4"/>
        <v>1456</v>
      </c>
      <c r="I40" s="1083">
        <f t="shared" si="4"/>
        <v>1515</v>
      </c>
      <c r="J40" s="1083">
        <f t="shared" si="4"/>
        <v>559</v>
      </c>
      <c r="K40" s="1083">
        <f t="shared" si="4"/>
        <v>62</v>
      </c>
      <c r="L40" s="1083"/>
      <c r="M40" s="1083"/>
      <c r="N40" s="1083">
        <f t="shared" ref="N40:O40" si="5">SUM(N37:N39)</f>
        <v>50</v>
      </c>
      <c r="O40" s="1083">
        <f t="shared" si="5"/>
        <v>50</v>
      </c>
      <c r="P40" s="1276">
        <f>SUM(P37:P39)</f>
        <v>5929</v>
      </c>
      <c r="Q40" s="81">
        <v>14</v>
      </c>
      <c r="R40" s="2980"/>
    </row>
    <row r="41" spans="1:18" ht="12.95" customHeight="1">
      <c r="A41" s="2976"/>
      <c r="B41" s="2212">
        <v>15</v>
      </c>
      <c r="C41" s="26" t="s">
        <v>563</v>
      </c>
      <c r="D41" s="9" t="s">
        <v>1127</v>
      </c>
      <c r="E41" s="10"/>
      <c r="F41" s="1275"/>
      <c r="G41" s="1083"/>
      <c r="H41" s="1083"/>
      <c r="I41" s="1083"/>
      <c r="J41" s="1083"/>
      <c r="K41" s="1083"/>
      <c r="L41" s="1083"/>
      <c r="M41" s="1083"/>
      <c r="N41" s="1083"/>
      <c r="O41" s="1083"/>
      <c r="P41" s="1276"/>
      <c r="Q41" s="81">
        <v>15</v>
      </c>
      <c r="R41" s="2980"/>
    </row>
    <row r="42" spans="1:18" ht="12.95" customHeight="1">
      <c r="A42" s="2976"/>
      <c r="B42" s="42"/>
      <c r="C42" s="21"/>
      <c r="D42" s="3" t="s">
        <v>130</v>
      </c>
      <c r="E42" s="7"/>
      <c r="F42" s="1277"/>
      <c r="G42" s="1278"/>
      <c r="H42" s="1278"/>
      <c r="I42" s="1278"/>
      <c r="J42" s="1278"/>
      <c r="K42" s="1278"/>
      <c r="L42" s="1278"/>
      <c r="M42" s="1278"/>
      <c r="N42" s="1278"/>
      <c r="O42" s="1278"/>
      <c r="P42" s="1279"/>
      <c r="Q42" s="37"/>
      <c r="R42" s="2980"/>
    </row>
    <row r="43" spans="1:18" ht="12.95" customHeight="1" thickBot="1">
      <c r="A43" s="2976"/>
      <c r="B43" s="2212">
        <v>16</v>
      </c>
      <c r="C43" s="26" t="s">
        <v>563</v>
      </c>
      <c r="D43" s="9" t="s">
        <v>139</v>
      </c>
      <c r="E43" s="10"/>
      <c r="F43" s="1280">
        <f>SUM(F40:F41)</f>
        <v>1274</v>
      </c>
      <c r="G43" s="1281">
        <f t="shared" ref="G43:K43" si="6">SUM(G40:G41)</f>
        <v>963</v>
      </c>
      <c r="H43" s="1281">
        <f t="shared" si="6"/>
        <v>1456</v>
      </c>
      <c r="I43" s="1281">
        <f t="shared" si="6"/>
        <v>1515</v>
      </c>
      <c r="J43" s="1281">
        <f t="shared" si="6"/>
        <v>559</v>
      </c>
      <c r="K43" s="1281">
        <f t="shared" si="6"/>
        <v>62</v>
      </c>
      <c r="L43" s="1281"/>
      <c r="M43" s="1281"/>
      <c r="N43" s="1281">
        <f t="shared" ref="N43:O43" si="7">SUM(N40:N41)</f>
        <v>50</v>
      </c>
      <c r="O43" s="1281">
        <f t="shared" si="7"/>
        <v>50</v>
      </c>
      <c r="P43" s="1282">
        <f>SUM(P40:P41)</f>
        <v>5929</v>
      </c>
      <c r="Q43" s="81">
        <v>16</v>
      </c>
      <c r="R43" s="2980"/>
    </row>
    <row r="44" spans="1:18" ht="31.5" customHeight="1">
      <c r="A44" s="2976"/>
      <c r="R44" s="2980"/>
    </row>
    <row r="45" spans="1:18">
      <c r="A45" s="2977"/>
      <c r="B45" s="2388"/>
      <c r="C45" s="52"/>
      <c r="D45" s="52"/>
      <c r="E45" s="52"/>
      <c r="F45" s="52"/>
      <c r="G45" s="52"/>
      <c r="H45" s="52"/>
      <c r="I45" s="52"/>
      <c r="J45" s="52"/>
      <c r="K45" s="52"/>
      <c r="L45" s="52"/>
      <c r="M45" s="52"/>
      <c r="N45" s="52"/>
      <c r="O45" s="52"/>
      <c r="P45" s="52"/>
      <c r="Q45" s="52"/>
      <c r="R45" s="2981"/>
    </row>
    <row r="46" spans="1:18">
      <c r="A46" s="2982" t="s">
        <v>3189</v>
      </c>
      <c r="B46" s="153" t="s">
        <v>2601</v>
      </c>
      <c r="C46" s="154"/>
      <c r="D46" s="154"/>
      <c r="E46" s="154"/>
      <c r="F46" s="154"/>
      <c r="G46" s="154"/>
      <c r="H46" s="154"/>
      <c r="I46" s="154"/>
      <c r="J46" s="154"/>
      <c r="K46" s="154"/>
      <c r="L46" s="154"/>
      <c r="M46" s="154"/>
      <c r="N46" s="154"/>
      <c r="O46" s="154"/>
      <c r="P46" s="154"/>
      <c r="Q46" s="154"/>
      <c r="R46" s="2978" t="s">
        <v>3253</v>
      </c>
    </row>
    <row r="47" spans="1:18">
      <c r="A47" s="2983"/>
      <c r="B47" s="179" t="s">
        <v>2536</v>
      </c>
      <c r="C47" s="48"/>
      <c r="D47" s="48"/>
      <c r="E47" s="48"/>
      <c r="F47" s="48"/>
      <c r="G47" s="48"/>
      <c r="H47" s="48"/>
      <c r="I47" s="48"/>
      <c r="J47" s="48"/>
      <c r="K47" s="48"/>
      <c r="L47" s="48"/>
      <c r="M47" s="48"/>
      <c r="N47" s="48"/>
      <c r="O47" s="48"/>
      <c r="P47" s="48"/>
      <c r="Q47" s="48"/>
      <c r="R47" s="2979"/>
    </row>
    <row r="48" spans="1:18">
      <c r="A48" s="2983"/>
      <c r="B48" s="2307"/>
      <c r="C48" s="2308"/>
      <c r="D48" s="2308"/>
      <c r="E48" s="2308"/>
      <c r="F48" s="2308"/>
      <c r="G48" s="2308"/>
      <c r="H48" s="2308"/>
      <c r="I48" s="2308"/>
      <c r="J48" s="2308"/>
      <c r="K48" s="2308"/>
      <c r="L48" s="2308"/>
      <c r="M48" s="2308"/>
      <c r="N48" s="2308"/>
      <c r="O48" s="2308"/>
      <c r="P48" s="2308"/>
      <c r="Q48" s="2308"/>
      <c r="R48" s="2979"/>
    </row>
    <row r="49" spans="1:18">
      <c r="A49" s="2983"/>
      <c r="B49" s="42"/>
      <c r="C49" s="21"/>
      <c r="D49" s="3"/>
      <c r="E49" s="7"/>
      <c r="F49" s="20"/>
      <c r="G49" s="4" t="s">
        <v>2537</v>
      </c>
      <c r="H49" s="49"/>
      <c r="I49" s="49"/>
      <c r="J49" s="49"/>
      <c r="K49" s="21"/>
      <c r="L49" s="18" t="s">
        <v>2538</v>
      </c>
      <c r="M49" s="18"/>
      <c r="N49" s="18"/>
      <c r="O49" s="18"/>
      <c r="P49" s="18"/>
      <c r="Q49" s="37"/>
      <c r="R49" s="2979"/>
    </row>
    <row r="50" spans="1:18">
      <c r="A50" s="2983"/>
      <c r="B50" s="42"/>
      <c r="C50" s="21"/>
      <c r="D50" s="3"/>
      <c r="E50" s="7"/>
      <c r="F50" s="21"/>
      <c r="G50" s="79" t="s">
        <v>2539</v>
      </c>
      <c r="H50" s="79"/>
      <c r="I50" s="79"/>
      <c r="J50" s="79"/>
      <c r="K50" s="21"/>
      <c r="L50" s="21"/>
      <c r="M50" s="21"/>
      <c r="N50" s="21"/>
      <c r="O50" s="21"/>
      <c r="P50" s="21"/>
      <c r="Q50" s="37"/>
      <c r="R50" s="2979"/>
    </row>
    <row r="51" spans="1:18">
      <c r="A51" s="2983"/>
      <c r="B51" s="42"/>
      <c r="C51" s="21"/>
      <c r="D51" s="3"/>
      <c r="E51" s="7"/>
      <c r="F51" s="21"/>
      <c r="G51" s="21"/>
      <c r="H51" s="21"/>
      <c r="I51" s="21"/>
      <c r="J51" s="21" t="s">
        <v>2540</v>
      </c>
      <c r="K51" s="21" t="s">
        <v>2541</v>
      </c>
      <c r="L51" s="21"/>
      <c r="M51" s="21"/>
      <c r="N51" s="21"/>
      <c r="O51" s="21"/>
      <c r="P51" s="21"/>
      <c r="Q51" s="37"/>
      <c r="R51" s="2979"/>
    </row>
    <row r="52" spans="1:18">
      <c r="A52" s="2983"/>
      <c r="B52" s="42"/>
      <c r="C52" s="21"/>
      <c r="D52" s="3"/>
      <c r="E52" s="7"/>
      <c r="F52" s="21"/>
      <c r="G52" s="21"/>
      <c r="H52" s="21"/>
      <c r="I52" s="21"/>
      <c r="J52" s="21" t="s">
        <v>2542</v>
      </c>
      <c r="K52" s="21" t="s">
        <v>2543</v>
      </c>
      <c r="L52" s="21"/>
      <c r="M52" s="21"/>
      <c r="N52" s="21"/>
      <c r="O52" s="21"/>
      <c r="P52" s="21"/>
      <c r="Q52" s="37"/>
      <c r="R52" s="2979"/>
    </row>
    <row r="53" spans="1:18">
      <c r="A53" s="2983"/>
      <c r="B53" s="42"/>
      <c r="C53" s="21"/>
      <c r="D53" s="3"/>
      <c r="E53" s="7"/>
      <c r="F53" s="21"/>
      <c r="G53" s="21"/>
      <c r="H53" s="21"/>
      <c r="I53" s="21" t="s">
        <v>2544</v>
      </c>
      <c r="J53" s="21" t="s">
        <v>2545</v>
      </c>
      <c r="K53" s="21" t="s">
        <v>2546</v>
      </c>
      <c r="L53" s="21"/>
      <c r="M53" s="21"/>
      <c r="N53" s="21"/>
      <c r="O53" s="21" t="s">
        <v>2547</v>
      </c>
      <c r="P53" s="21"/>
      <c r="Q53" s="37"/>
      <c r="R53" s="2979"/>
    </row>
    <row r="54" spans="1:18">
      <c r="A54" s="2983"/>
      <c r="B54" s="42"/>
      <c r="C54" s="21"/>
      <c r="D54" s="3"/>
      <c r="E54" s="7"/>
      <c r="F54" s="21" t="s">
        <v>2548</v>
      </c>
      <c r="G54" s="21"/>
      <c r="H54" s="21"/>
      <c r="I54" s="21" t="s">
        <v>1085</v>
      </c>
      <c r="J54" s="21" t="s">
        <v>1086</v>
      </c>
      <c r="K54" s="21" t="s">
        <v>1087</v>
      </c>
      <c r="L54" s="21"/>
      <c r="M54" s="21"/>
      <c r="N54" s="21"/>
      <c r="O54" s="21" t="s">
        <v>1088</v>
      </c>
      <c r="P54" s="21"/>
      <c r="Q54" s="37"/>
      <c r="R54" s="2979"/>
    </row>
    <row r="55" spans="1:18">
      <c r="A55" s="2983"/>
      <c r="B55" s="42"/>
      <c r="C55" s="21"/>
      <c r="D55" s="3"/>
      <c r="E55" s="7"/>
      <c r="F55" s="21" t="s">
        <v>1089</v>
      </c>
      <c r="G55" s="21"/>
      <c r="H55" s="21" t="s">
        <v>1090</v>
      </c>
      <c r="I55" s="21" t="s">
        <v>1091</v>
      </c>
      <c r="J55" s="21" t="s">
        <v>1092</v>
      </c>
      <c r="K55" s="21" t="s">
        <v>2051</v>
      </c>
      <c r="L55" s="21"/>
      <c r="M55" s="21"/>
      <c r="N55" s="21" t="s">
        <v>1093</v>
      </c>
      <c r="O55" s="21" t="s">
        <v>1094</v>
      </c>
      <c r="P55" s="21"/>
      <c r="Q55" s="37"/>
      <c r="R55" s="2979"/>
    </row>
    <row r="56" spans="1:18">
      <c r="A56" s="2983"/>
      <c r="B56" s="42"/>
      <c r="C56" s="21"/>
      <c r="D56" s="3"/>
      <c r="E56" s="7"/>
      <c r="F56" s="21" t="s">
        <v>2061</v>
      </c>
      <c r="G56" s="21" t="s">
        <v>1090</v>
      </c>
      <c r="H56" s="21" t="s">
        <v>1095</v>
      </c>
      <c r="I56" s="21" t="s">
        <v>1096</v>
      </c>
      <c r="J56" s="21" t="s">
        <v>1097</v>
      </c>
      <c r="K56" s="21" t="s">
        <v>1098</v>
      </c>
      <c r="L56" s="21" t="s">
        <v>1586</v>
      </c>
      <c r="M56" s="21" t="s">
        <v>1099</v>
      </c>
      <c r="N56" s="21" t="s">
        <v>1089</v>
      </c>
      <c r="O56" s="21" t="s">
        <v>1100</v>
      </c>
      <c r="P56" s="21"/>
      <c r="Q56" s="37"/>
      <c r="R56" s="2979"/>
    </row>
    <row r="57" spans="1:18">
      <c r="A57" s="2983"/>
      <c r="B57" s="42" t="s">
        <v>1101</v>
      </c>
      <c r="C57" s="21" t="s">
        <v>352</v>
      </c>
      <c r="D57" s="3"/>
      <c r="E57" s="7"/>
      <c r="F57" s="21" t="s">
        <v>1102</v>
      </c>
      <c r="G57" s="21" t="s">
        <v>1097</v>
      </c>
      <c r="H57" s="21" t="s">
        <v>1103</v>
      </c>
      <c r="I57" s="21" t="s">
        <v>1104</v>
      </c>
      <c r="J57" s="21" t="s">
        <v>1105</v>
      </c>
      <c r="K57" s="21" t="s">
        <v>1106</v>
      </c>
      <c r="L57" s="21" t="s">
        <v>1107</v>
      </c>
      <c r="M57" s="21" t="s">
        <v>1103</v>
      </c>
      <c r="N57" s="21" t="s">
        <v>2061</v>
      </c>
      <c r="O57" s="21" t="s">
        <v>1108</v>
      </c>
      <c r="P57" s="21" t="s">
        <v>1099</v>
      </c>
      <c r="Q57" s="37" t="s">
        <v>1101</v>
      </c>
      <c r="R57" s="2979"/>
    </row>
    <row r="58" spans="1:18">
      <c r="A58" s="2983"/>
      <c r="B58" s="42" t="s">
        <v>333</v>
      </c>
      <c r="C58" s="21" t="s">
        <v>355</v>
      </c>
      <c r="D58" s="49" t="s">
        <v>1109</v>
      </c>
      <c r="E58" s="5"/>
      <c r="F58" s="21" t="s">
        <v>356</v>
      </c>
      <c r="G58" s="21" t="s">
        <v>1110</v>
      </c>
      <c r="H58" s="21" t="s">
        <v>1111</v>
      </c>
      <c r="I58" s="21" t="s">
        <v>1112</v>
      </c>
      <c r="J58" s="21" t="s">
        <v>1111</v>
      </c>
      <c r="K58" s="21" t="s">
        <v>2545</v>
      </c>
      <c r="L58" s="21" t="s">
        <v>1113</v>
      </c>
      <c r="M58" s="21" t="s">
        <v>1111</v>
      </c>
      <c r="N58" s="21" t="s">
        <v>1114</v>
      </c>
      <c r="O58" s="21" t="s">
        <v>1115</v>
      </c>
      <c r="P58" s="21" t="s">
        <v>1116</v>
      </c>
      <c r="Q58" s="37" t="s">
        <v>333</v>
      </c>
      <c r="R58" s="2979"/>
    </row>
    <row r="59" spans="1:18" ht="12" thickBot="1">
      <c r="A59" s="2207"/>
      <c r="B59" s="2212"/>
      <c r="C59" s="26"/>
      <c r="D59" s="18" t="s">
        <v>338</v>
      </c>
      <c r="E59" s="19"/>
      <c r="F59" s="26" t="s">
        <v>339</v>
      </c>
      <c r="G59" s="26" t="s">
        <v>340</v>
      </c>
      <c r="H59" s="26" t="s">
        <v>341</v>
      </c>
      <c r="I59" s="26" t="s">
        <v>342</v>
      </c>
      <c r="J59" s="26" t="s">
        <v>343</v>
      </c>
      <c r="K59" s="26" t="s">
        <v>201</v>
      </c>
      <c r="L59" s="26" t="s">
        <v>202</v>
      </c>
      <c r="M59" s="26" t="s">
        <v>420</v>
      </c>
      <c r="N59" s="26" t="s">
        <v>421</v>
      </c>
      <c r="O59" s="26" t="s">
        <v>422</v>
      </c>
      <c r="P59" s="26" t="s">
        <v>423</v>
      </c>
      <c r="Q59" s="81"/>
      <c r="R59" s="2979"/>
    </row>
    <row r="60" spans="1:18">
      <c r="A60" s="2207"/>
      <c r="B60" s="7"/>
      <c r="C60" s="16"/>
      <c r="D60" s="49" t="s">
        <v>141</v>
      </c>
      <c r="E60" s="49"/>
      <c r="F60" s="23"/>
      <c r="G60" s="24"/>
      <c r="H60" s="24"/>
      <c r="I60" s="24"/>
      <c r="J60" s="24"/>
      <c r="K60" s="24"/>
      <c r="L60" s="24"/>
      <c r="M60" s="24"/>
      <c r="N60" s="24"/>
      <c r="O60" s="24"/>
      <c r="P60" s="25"/>
      <c r="Q60" s="6"/>
      <c r="R60" s="2979"/>
    </row>
    <row r="61" spans="1:18">
      <c r="A61" s="2207"/>
      <c r="B61" s="7"/>
      <c r="C61" s="16"/>
      <c r="D61" s="49" t="s">
        <v>142</v>
      </c>
      <c r="E61" s="49"/>
      <c r="F61" s="29"/>
      <c r="G61" s="16"/>
      <c r="H61" s="16"/>
      <c r="I61" s="16"/>
      <c r="J61" s="16"/>
      <c r="K61" s="16"/>
      <c r="L61" s="16"/>
      <c r="M61" s="16"/>
      <c r="N61" s="16"/>
      <c r="O61" s="16"/>
      <c r="P61" s="30"/>
      <c r="Q61" s="6"/>
      <c r="R61" s="2979"/>
    </row>
    <row r="62" spans="1:18">
      <c r="A62" s="2207"/>
      <c r="B62" s="2212">
        <v>17</v>
      </c>
      <c r="C62" s="26"/>
      <c r="D62" s="9" t="s">
        <v>143</v>
      </c>
      <c r="E62" s="9"/>
      <c r="F62" s="88"/>
      <c r="G62" s="26"/>
      <c r="H62" s="26"/>
      <c r="I62" s="26"/>
      <c r="J62" s="26"/>
      <c r="K62" s="26"/>
      <c r="L62" s="26"/>
      <c r="M62" s="26"/>
      <c r="N62" s="26"/>
      <c r="O62" s="26"/>
      <c r="P62" s="89"/>
      <c r="Q62" s="81">
        <v>17</v>
      </c>
      <c r="R62" s="2979"/>
    </row>
    <row r="63" spans="1:18">
      <c r="A63" s="2207"/>
      <c r="B63" s="42">
        <v>18</v>
      </c>
      <c r="C63" s="21"/>
      <c r="D63" s="3" t="s">
        <v>144</v>
      </c>
      <c r="E63" s="3"/>
      <c r="F63" s="100"/>
      <c r="G63" s="21"/>
      <c r="H63" s="21"/>
      <c r="I63" s="21"/>
      <c r="J63" s="21"/>
      <c r="K63" s="21"/>
      <c r="L63" s="21"/>
      <c r="M63" s="21"/>
      <c r="N63" s="21"/>
      <c r="O63" s="21"/>
      <c r="P63" s="101"/>
      <c r="Q63" s="37">
        <v>18</v>
      </c>
      <c r="R63" s="2412"/>
    </row>
    <row r="64" spans="1:18">
      <c r="A64" s="2207"/>
      <c r="B64" s="2212"/>
      <c r="C64" s="26"/>
      <c r="D64" s="9" t="s">
        <v>145</v>
      </c>
      <c r="E64" s="9"/>
      <c r="F64" s="88"/>
      <c r="G64" s="26"/>
      <c r="H64" s="26"/>
      <c r="I64" s="26"/>
      <c r="J64" s="26"/>
      <c r="K64" s="26"/>
      <c r="L64" s="26"/>
      <c r="M64" s="26"/>
      <c r="N64" s="26"/>
      <c r="O64" s="26"/>
      <c r="P64" s="89"/>
      <c r="Q64" s="81"/>
      <c r="R64" s="2412"/>
    </row>
    <row r="65" spans="1:18">
      <c r="A65" s="2207"/>
      <c r="B65" s="2212">
        <v>19</v>
      </c>
      <c r="C65" s="26"/>
      <c r="D65" s="9" t="s">
        <v>146</v>
      </c>
      <c r="E65" s="9"/>
      <c r="F65" s="88"/>
      <c r="G65" s="26"/>
      <c r="H65" s="26"/>
      <c r="I65" s="26"/>
      <c r="J65" s="26"/>
      <c r="K65" s="26"/>
      <c r="L65" s="26"/>
      <c r="M65" s="26"/>
      <c r="N65" s="26"/>
      <c r="O65" s="26"/>
      <c r="P65" s="89"/>
      <c r="Q65" s="81">
        <v>19</v>
      </c>
      <c r="R65" s="2412"/>
    </row>
    <row r="66" spans="1:18">
      <c r="A66" s="2207"/>
      <c r="B66" s="2212">
        <v>20</v>
      </c>
      <c r="C66" s="26"/>
      <c r="D66" s="9" t="s">
        <v>147</v>
      </c>
      <c r="E66" s="9"/>
      <c r="F66" s="88"/>
      <c r="G66" s="26"/>
      <c r="H66" s="26"/>
      <c r="I66" s="26"/>
      <c r="J66" s="26"/>
      <c r="K66" s="26"/>
      <c r="L66" s="26"/>
      <c r="M66" s="26"/>
      <c r="N66" s="26"/>
      <c r="O66" s="26"/>
      <c r="P66" s="89"/>
      <c r="Q66" s="81">
        <v>20</v>
      </c>
      <c r="R66" s="2412"/>
    </row>
    <row r="67" spans="1:18">
      <c r="A67" s="2207"/>
      <c r="B67" s="42">
        <v>21</v>
      </c>
      <c r="C67" s="21"/>
      <c r="D67" s="3" t="s">
        <v>148</v>
      </c>
      <c r="E67" s="3"/>
      <c r="F67" s="100"/>
      <c r="G67" s="21"/>
      <c r="H67" s="21"/>
      <c r="I67" s="21"/>
      <c r="J67" s="21"/>
      <c r="K67" s="21"/>
      <c r="L67" s="21"/>
      <c r="M67" s="21"/>
      <c r="N67" s="21"/>
      <c r="O67" s="21"/>
      <c r="P67" s="101"/>
      <c r="Q67" s="37">
        <v>21</v>
      </c>
      <c r="R67" s="2412"/>
    </row>
    <row r="68" spans="1:18">
      <c r="A68" s="2207"/>
      <c r="B68" s="2212"/>
      <c r="C68" s="26"/>
      <c r="D68" s="9" t="s">
        <v>149</v>
      </c>
      <c r="E68" s="9"/>
      <c r="F68" s="88"/>
      <c r="G68" s="26"/>
      <c r="H68" s="26"/>
      <c r="I68" s="26"/>
      <c r="J68" s="26"/>
      <c r="K68" s="26"/>
      <c r="L68" s="26"/>
      <c r="M68" s="26"/>
      <c r="N68" s="26"/>
      <c r="O68" s="26" t="s">
        <v>717</v>
      </c>
      <c r="P68" s="89"/>
      <c r="Q68" s="81"/>
      <c r="R68" s="2412"/>
    </row>
    <row r="69" spans="1:18">
      <c r="A69" s="2207"/>
      <c r="B69" s="42">
        <v>22</v>
      </c>
      <c r="C69" s="21"/>
      <c r="D69" s="3" t="s">
        <v>150</v>
      </c>
      <c r="E69" s="3"/>
      <c r="F69" s="100"/>
      <c r="G69" s="21"/>
      <c r="H69" s="21"/>
      <c r="I69" s="21"/>
      <c r="J69" s="21"/>
      <c r="K69" s="21"/>
      <c r="L69" s="21"/>
      <c r="M69" s="21"/>
      <c r="N69" s="21"/>
      <c r="O69" s="21"/>
      <c r="P69" s="101"/>
      <c r="Q69" s="37">
        <v>22</v>
      </c>
      <c r="R69" s="2412"/>
    </row>
    <row r="70" spans="1:18">
      <c r="A70" s="2207"/>
      <c r="B70" s="2212"/>
      <c r="C70" s="26"/>
      <c r="D70" s="9" t="s">
        <v>151</v>
      </c>
      <c r="E70" s="9"/>
      <c r="F70" s="88"/>
      <c r="G70" s="26"/>
      <c r="H70" s="26"/>
      <c r="I70" s="26"/>
      <c r="J70" s="26"/>
      <c r="K70" s="26"/>
      <c r="L70" s="26"/>
      <c r="M70" s="26"/>
      <c r="N70" s="26"/>
      <c r="O70" s="26" t="s">
        <v>717</v>
      </c>
      <c r="P70" s="89"/>
      <c r="Q70" s="81"/>
      <c r="R70" s="2412"/>
    </row>
    <row r="71" spans="1:18">
      <c r="A71" s="2207"/>
      <c r="B71" s="2212">
        <v>23</v>
      </c>
      <c r="C71" s="26"/>
      <c r="D71" s="18" t="s">
        <v>152</v>
      </c>
      <c r="E71" s="18"/>
      <c r="F71" s="88"/>
      <c r="G71" s="26"/>
      <c r="H71" s="26"/>
      <c r="I71" s="26"/>
      <c r="J71" s="26"/>
      <c r="K71" s="26"/>
      <c r="L71" s="26"/>
      <c r="M71" s="26"/>
      <c r="N71" s="26"/>
      <c r="O71" s="26"/>
      <c r="P71" s="89"/>
      <c r="Q71" s="81">
        <v>23</v>
      </c>
      <c r="R71" s="2306"/>
    </row>
    <row r="72" spans="1:18">
      <c r="A72" s="2227"/>
      <c r="B72" s="42"/>
      <c r="C72" s="16"/>
      <c r="D72" s="49" t="s">
        <v>153</v>
      </c>
      <c r="E72" s="49"/>
      <c r="F72" s="29"/>
      <c r="G72" s="16"/>
      <c r="H72" s="16"/>
      <c r="I72" s="16"/>
      <c r="J72" s="16"/>
      <c r="K72" s="16"/>
      <c r="L72" s="16"/>
      <c r="M72" s="16"/>
      <c r="N72" s="16"/>
      <c r="O72" s="16"/>
      <c r="P72" s="30"/>
      <c r="Q72" s="37"/>
      <c r="R72" s="2412"/>
    </row>
    <row r="73" spans="1:18">
      <c r="A73" s="2227"/>
      <c r="B73" s="42">
        <v>24</v>
      </c>
      <c r="C73" s="16"/>
      <c r="D73" s="3" t="s">
        <v>154</v>
      </c>
      <c r="E73" s="3"/>
      <c r="F73" s="29"/>
      <c r="G73" s="16"/>
      <c r="H73" s="16"/>
      <c r="I73" s="16"/>
      <c r="J73" s="16"/>
      <c r="K73" s="16"/>
      <c r="L73" s="16"/>
      <c r="M73" s="16"/>
      <c r="N73" s="16"/>
      <c r="O73" s="16"/>
      <c r="P73" s="30"/>
      <c r="Q73" s="37">
        <v>24</v>
      </c>
      <c r="R73" s="2412"/>
    </row>
    <row r="74" spans="1:18">
      <c r="A74" s="2227"/>
      <c r="B74" s="2212"/>
      <c r="C74" s="22"/>
      <c r="D74" s="9" t="s">
        <v>155</v>
      </c>
      <c r="E74" s="9"/>
      <c r="F74" s="27"/>
      <c r="G74" s="22"/>
      <c r="H74" s="22"/>
      <c r="I74" s="22"/>
      <c r="J74" s="22"/>
      <c r="K74" s="22"/>
      <c r="L74" s="22"/>
      <c r="M74" s="22"/>
      <c r="N74" s="22"/>
      <c r="O74" s="22"/>
      <c r="P74" s="28"/>
      <c r="Q74" s="81"/>
      <c r="R74" s="2412"/>
    </row>
    <row r="75" spans="1:18">
      <c r="A75" s="2227"/>
      <c r="B75" s="2212">
        <v>25</v>
      </c>
      <c r="C75" s="22"/>
      <c r="D75" s="9" t="s">
        <v>156</v>
      </c>
      <c r="E75" s="9"/>
      <c r="F75" s="27"/>
      <c r="G75" s="22"/>
      <c r="H75" s="22"/>
      <c r="I75" s="22"/>
      <c r="J75" s="22"/>
      <c r="K75" s="22"/>
      <c r="L75" s="22"/>
      <c r="M75" s="22"/>
      <c r="N75" s="22"/>
      <c r="O75" s="22"/>
      <c r="P75" s="28"/>
      <c r="Q75" s="81">
        <v>25</v>
      </c>
      <c r="R75" s="2412"/>
    </row>
    <row r="76" spans="1:18">
      <c r="A76" s="2227"/>
      <c r="B76" s="42">
        <v>26</v>
      </c>
      <c r="C76" s="16"/>
      <c r="D76" s="3" t="s">
        <v>157</v>
      </c>
      <c r="E76" s="3"/>
      <c r="F76" s="29"/>
      <c r="G76" s="16"/>
      <c r="H76" s="16"/>
      <c r="I76" s="16"/>
      <c r="J76" s="16"/>
      <c r="K76" s="16"/>
      <c r="L76" s="16"/>
      <c r="M76" s="16"/>
      <c r="N76" s="16"/>
      <c r="O76" s="16"/>
      <c r="P76" s="30"/>
      <c r="Q76" s="37">
        <v>26</v>
      </c>
      <c r="R76" s="2412"/>
    </row>
    <row r="77" spans="1:18">
      <c r="A77" s="2227"/>
      <c r="B77" s="2212"/>
      <c r="C77" s="22"/>
      <c r="D77" s="9" t="s">
        <v>1186</v>
      </c>
      <c r="E77" s="9"/>
      <c r="F77" s="27"/>
      <c r="G77" s="22"/>
      <c r="H77" s="22"/>
      <c r="I77" s="22"/>
      <c r="J77" s="22"/>
      <c r="K77" s="22"/>
      <c r="L77" s="22"/>
      <c r="M77" s="22"/>
      <c r="N77" s="22"/>
      <c r="O77" s="22"/>
      <c r="P77" s="28"/>
      <c r="Q77" s="81"/>
      <c r="R77" s="2412"/>
    </row>
    <row r="78" spans="1:18">
      <c r="A78" s="2227"/>
      <c r="B78" s="42">
        <v>27</v>
      </c>
      <c r="C78" s="16"/>
      <c r="D78" s="3" t="s">
        <v>1187</v>
      </c>
      <c r="E78" s="3"/>
      <c r="F78" s="29"/>
      <c r="G78" s="16"/>
      <c r="H78" s="16"/>
      <c r="I78" s="16"/>
      <c r="J78" s="16"/>
      <c r="K78" s="16"/>
      <c r="L78" s="16"/>
      <c r="M78" s="16"/>
      <c r="N78" s="16"/>
      <c r="O78" s="16"/>
      <c r="P78" s="30"/>
      <c r="Q78" s="37">
        <v>27</v>
      </c>
      <c r="R78" s="2412"/>
    </row>
    <row r="79" spans="1:18">
      <c r="A79" s="2227"/>
      <c r="B79" s="2212"/>
      <c r="C79" s="22"/>
      <c r="D79" s="9" t="s">
        <v>1188</v>
      </c>
      <c r="E79" s="9"/>
      <c r="F79" s="27"/>
      <c r="G79" s="22"/>
      <c r="H79" s="22"/>
      <c r="I79" s="22"/>
      <c r="J79" s="22"/>
      <c r="K79" s="22"/>
      <c r="L79" s="22"/>
      <c r="M79" s="22"/>
      <c r="N79" s="22"/>
      <c r="O79" s="22"/>
      <c r="P79" s="28"/>
      <c r="Q79" s="81"/>
      <c r="R79" s="2412"/>
    </row>
    <row r="80" spans="1:18">
      <c r="A80" s="2227"/>
      <c r="B80" s="2212">
        <v>28</v>
      </c>
      <c r="C80" s="22"/>
      <c r="D80" s="18" t="s">
        <v>1189</v>
      </c>
      <c r="E80" s="18"/>
      <c r="F80" s="27"/>
      <c r="G80" s="22"/>
      <c r="H80" s="22"/>
      <c r="I80" s="22"/>
      <c r="J80" s="22"/>
      <c r="K80" s="22"/>
      <c r="L80" s="22"/>
      <c r="M80" s="22"/>
      <c r="N80" s="22"/>
      <c r="O80" s="22"/>
      <c r="P80" s="28"/>
      <c r="Q80" s="81">
        <v>28</v>
      </c>
      <c r="R80" s="2306"/>
    </row>
    <row r="81" spans="1:18">
      <c r="A81" s="2227"/>
      <c r="B81" s="2212">
        <v>29</v>
      </c>
      <c r="C81" s="22"/>
      <c r="D81" s="18" t="s">
        <v>1190</v>
      </c>
      <c r="E81" s="18"/>
      <c r="F81" s="27"/>
      <c r="G81" s="22"/>
      <c r="H81" s="22"/>
      <c r="I81" s="22"/>
      <c r="J81" s="22"/>
      <c r="K81" s="22"/>
      <c r="L81" s="22"/>
      <c r="M81" s="22"/>
      <c r="N81" s="22"/>
      <c r="O81" s="22"/>
      <c r="P81" s="28"/>
      <c r="Q81" s="81">
        <v>29</v>
      </c>
      <c r="R81" s="2309"/>
    </row>
    <row r="82" spans="1:18">
      <c r="A82" s="2227"/>
      <c r="B82" s="42"/>
      <c r="C82" s="16"/>
      <c r="D82" s="49" t="s">
        <v>1191</v>
      </c>
      <c r="E82" s="49"/>
      <c r="F82" s="29"/>
      <c r="G82" s="16"/>
      <c r="H82" s="16"/>
      <c r="I82" s="16"/>
      <c r="J82" s="16"/>
      <c r="K82" s="16"/>
      <c r="L82" s="16"/>
      <c r="M82" s="16"/>
      <c r="N82" s="16"/>
      <c r="O82" s="16"/>
      <c r="P82" s="30"/>
      <c r="Q82" s="37"/>
      <c r="R82" s="2309"/>
    </row>
    <row r="83" spans="1:18">
      <c r="A83" s="2227"/>
      <c r="B83" s="2212">
        <v>30</v>
      </c>
      <c r="C83" s="22"/>
      <c r="D83" s="9" t="s">
        <v>1192</v>
      </c>
      <c r="E83" s="9"/>
      <c r="F83" s="27"/>
      <c r="G83" s="22"/>
      <c r="H83" s="22"/>
      <c r="I83" s="22"/>
      <c r="J83" s="22"/>
      <c r="K83" s="1082"/>
      <c r="L83" s="1082"/>
      <c r="M83" s="22"/>
      <c r="N83" s="1082"/>
      <c r="O83" s="1083" t="s">
        <v>717</v>
      </c>
      <c r="P83" s="28"/>
      <c r="Q83" s="81">
        <v>30</v>
      </c>
      <c r="R83" s="2309"/>
    </row>
    <row r="84" spans="1:18">
      <c r="A84" s="2227"/>
      <c r="B84" s="2212">
        <v>31</v>
      </c>
      <c r="C84" s="22"/>
      <c r="D84" s="9" t="s">
        <v>1193</v>
      </c>
      <c r="E84" s="9"/>
      <c r="F84" s="27"/>
      <c r="G84" s="22"/>
      <c r="H84" s="22"/>
      <c r="I84" s="22"/>
      <c r="J84" s="22"/>
      <c r="K84" s="22"/>
      <c r="L84" s="1082"/>
      <c r="M84" s="22"/>
      <c r="N84" s="22"/>
      <c r="O84" s="1083" t="s">
        <v>717</v>
      </c>
      <c r="P84" s="28"/>
      <c r="Q84" s="81">
        <v>31</v>
      </c>
      <c r="R84" s="2310"/>
    </row>
    <row r="85" spans="1:18">
      <c r="A85" s="2227"/>
      <c r="B85" s="42">
        <v>32</v>
      </c>
      <c r="C85" s="16"/>
      <c r="D85" s="3" t="s">
        <v>1194</v>
      </c>
      <c r="E85" s="3"/>
      <c r="F85" s="29"/>
      <c r="G85" s="16"/>
      <c r="H85" s="16"/>
      <c r="I85" s="16"/>
      <c r="J85" s="16"/>
      <c r="K85" s="16"/>
      <c r="L85" s="1084"/>
      <c r="M85" s="16"/>
      <c r="N85" s="16"/>
      <c r="O85" s="1084"/>
      <c r="P85" s="30"/>
      <c r="Q85" s="37">
        <v>32</v>
      </c>
      <c r="R85" s="2310"/>
    </row>
    <row r="86" spans="1:18">
      <c r="A86" s="2227"/>
      <c r="B86" s="2212"/>
      <c r="C86" s="22"/>
      <c r="D86" s="9" t="s">
        <v>1195</v>
      </c>
      <c r="E86" s="9"/>
      <c r="F86" s="27"/>
      <c r="G86" s="22"/>
      <c r="H86" s="22"/>
      <c r="I86" s="22"/>
      <c r="J86" s="22"/>
      <c r="K86" s="1082"/>
      <c r="L86" s="1082"/>
      <c r="M86" s="22"/>
      <c r="N86" s="1082"/>
      <c r="O86" s="1083" t="s">
        <v>717</v>
      </c>
      <c r="P86" s="28"/>
      <c r="Q86" s="81"/>
      <c r="R86" s="2310"/>
    </row>
    <row r="87" spans="1:18">
      <c r="A87" s="2227"/>
      <c r="B87" s="42">
        <v>33</v>
      </c>
      <c r="C87" s="16"/>
      <c r="D87" s="3" t="s">
        <v>1196</v>
      </c>
      <c r="E87" s="3"/>
      <c r="F87" s="29"/>
      <c r="G87" s="16"/>
      <c r="H87" s="16"/>
      <c r="I87" s="16"/>
      <c r="J87" s="16"/>
      <c r="K87" s="16"/>
      <c r="L87" s="1084"/>
      <c r="M87" s="16"/>
      <c r="N87" s="16"/>
      <c r="O87" s="1084"/>
      <c r="P87" s="30"/>
      <c r="Q87" s="37">
        <v>33</v>
      </c>
      <c r="R87" s="2310"/>
    </row>
    <row r="88" spans="1:18">
      <c r="A88" s="2227"/>
      <c r="B88" s="2212"/>
      <c r="C88" s="22"/>
      <c r="D88" s="9" t="s">
        <v>1197</v>
      </c>
      <c r="E88" s="9"/>
      <c r="F88" s="1081"/>
      <c r="G88" s="1287"/>
      <c r="H88" s="22"/>
      <c r="I88" s="22"/>
      <c r="J88" s="22"/>
      <c r="K88" s="1082"/>
      <c r="L88" s="1082"/>
      <c r="M88" s="22"/>
      <c r="N88" s="1082"/>
      <c r="O88" s="1083" t="s">
        <v>717</v>
      </c>
      <c r="P88" s="28"/>
      <c r="Q88" s="81"/>
      <c r="R88" s="2310"/>
    </row>
    <row r="89" spans="1:18" ht="10.35" customHeight="1">
      <c r="A89" s="2227"/>
      <c r="B89" s="42">
        <v>34</v>
      </c>
      <c r="C89" s="16"/>
      <c r="D89" s="3" t="s">
        <v>1198</v>
      </c>
      <c r="E89" s="3"/>
      <c r="F89" s="29"/>
      <c r="G89" s="16"/>
      <c r="H89" s="16"/>
      <c r="I89" s="16"/>
      <c r="J89" s="16"/>
      <c r="K89" s="16"/>
      <c r="L89" s="1084"/>
      <c r="M89" s="16"/>
      <c r="N89" s="16"/>
      <c r="O89" s="1084"/>
      <c r="P89" s="30"/>
      <c r="Q89" s="37">
        <v>34</v>
      </c>
      <c r="R89" s="2227"/>
    </row>
    <row r="90" spans="1:18">
      <c r="A90" s="2227"/>
      <c r="B90" s="2212"/>
      <c r="C90" s="22"/>
      <c r="D90" s="9" t="s">
        <v>1199</v>
      </c>
      <c r="E90" s="9"/>
      <c r="F90" s="1081"/>
      <c r="G90" s="1287"/>
      <c r="H90" s="22"/>
      <c r="I90" s="22"/>
      <c r="J90" s="1082"/>
      <c r="K90" s="1082"/>
      <c r="L90" s="1082"/>
      <c r="M90" s="22"/>
      <c r="N90" s="1082"/>
      <c r="O90" s="1083" t="s">
        <v>717</v>
      </c>
      <c r="P90" s="28"/>
      <c r="Q90" s="81"/>
      <c r="R90" s="2412"/>
    </row>
    <row r="91" spans="1:18" ht="12" thickBot="1">
      <c r="A91" s="2227"/>
      <c r="B91" s="2212">
        <v>35</v>
      </c>
      <c r="C91" s="22"/>
      <c r="D91" s="47" t="s">
        <v>1200</v>
      </c>
      <c r="E91" s="9"/>
      <c r="F91" s="1085"/>
      <c r="G91" s="1288"/>
      <c r="H91" s="31"/>
      <c r="I91" s="31"/>
      <c r="J91" s="1086"/>
      <c r="K91" s="1086"/>
      <c r="L91" s="1086"/>
      <c r="M91" s="1086"/>
      <c r="N91" s="1086"/>
      <c r="O91" s="1281" t="s">
        <v>717</v>
      </c>
      <c r="P91" s="32"/>
      <c r="Q91" s="81">
        <v>35</v>
      </c>
      <c r="R91" s="2412"/>
    </row>
    <row r="92" spans="1:18" ht="36.75" customHeight="1">
      <c r="A92" s="2267"/>
      <c r="B92" s="2274" t="s">
        <v>204</v>
      </c>
      <c r="C92" s="109"/>
      <c r="D92" s="109"/>
      <c r="E92" s="109"/>
      <c r="F92" s="109"/>
      <c r="G92" s="109"/>
      <c r="H92" s="109"/>
      <c r="I92" s="109"/>
      <c r="J92" s="109"/>
      <c r="K92" s="109"/>
      <c r="L92" s="109"/>
      <c r="M92" s="109"/>
      <c r="N92" s="109"/>
      <c r="O92" s="109"/>
      <c r="P92" s="109"/>
      <c r="Q92" s="109"/>
      <c r="R92" s="2413">
        <v>97</v>
      </c>
    </row>
  </sheetData>
  <mergeCells count="6">
    <mergeCell ref="A1:A11"/>
    <mergeCell ref="A31:A45"/>
    <mergeCell ref="R1:R18"/>
    <mergeCell ref="R29:R45"/>
    <mergeCell ref="A46:A58"/>
    <mergeCell ref="R46:R62"/>
  </mergeCells>
  <printOptions horizontalCentered="1" verticalCentered="1"/>
  <pageMargins left="0.7" right="0.7" top="0.75" bottom="0.75" header="0.3" footer="0.3"/>
  <pageSetup fitToWidth="2" orientation="landscape" r:id="rId1"/>
  <headerFooter alignWithMargins="0"/>
  <rowBreaks count="1" manualBreakCount="1">
    <brk id="45" max="17" man="1"/>
  </rowBreaks>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T105"/>
  <sheetViews>
    <sheetView showGridLines="0" view="pageBreakPreview" zoomScaleNormal="100" zoomScaleSheetLayoutView="100" workbookViewId="0">
      <selection activeCell="M27" sqref="M27"/>
    </sheetView>
  </sheetViews>
  <sheetFormatPr defaultColWidth="9.6640625" defaultRowHeight="11.25"/>
  <cols>
    <col min="1" max="1" width="4.5" style="292" customWidth="1"/>
    <col min="2" max="2" width="5.33203125" style="292" customWidth="1"/>
    <col min="3" max="3" width="32.6640625" style="292" customWidth="1"/>
    <col min="4" max="4" width="10" style="292" customWidth="1"/>
    <col min="5" max="5" width="9.1640625" style="292" customWidth="1"/>
    <col min="6" max="6" width="9.5" style="292" bestFit="1" customWidth="1"/>
    <col min="7" max="7" width="10" style="292" customWidth="1"/>
    <col min="8" max="8" width="14.1640625" style="292" customWidth="1"/>
    <col min="9" max="9" width="15" style="292" customWidth="1"/>
    <col min="10" max="10" width="4.5" style="336" customWidth="1"/>
    <col min="11" max="11" width="4.5" style="292" customWidth="1"/>
    <col min="12" max="12" width="5.33203125" style="292" customWidth="1"/>
    <col min="13" max="13" width="18.1640625" style="292" customWidth="1"/>
    <col min="14" max="14" width="13.5" style="292" customWidth="1"/>
    <col min="15" max="15" width="12" style="292" customWidth="1"/>
    <col min="16" max="17" width="12.6640625" style="292" customWidth="1"/>
    <col min="18" max="18" width="17.6640625" style="292" customWidth="1"/>
    <col min="19" max="19" width="13.5" style="292" customWidth="1"/>
    <col min="20" max="20" width="4.5" style="292" customWidth="1"/>
    <col min="21" max="16384" width="9.6640625" style="292"/>
  </cols>
  <sheetData>
    <row r="1" spans="1:20" s="1930" customFormat="1">
      <c r="A1" s="1931">
        <v>98</v>
      </c>
      <c r="B1" s="350"/>
      <c r="C1" s="1932"/>
      <c r="D1" s="348"/>
      <c r="E1" s="1932"/>
      <c r="F1" s="1932"/>
      <c r="G1" s="348"/>
      <c r="H1" s="1932"/>
      <c r="I1" s="348"/>
      <c r="J1" s="351" t="s">
        <v>3253</v>
      </c>
      <c r="K1" s="349" t="s">
        <v>3253</v>
      </c>
      <c r="L1" s="1933"/>
      <c r="M1" s="350"/>
      <c r="N1" s="350"/>
      <c r="O1" s="350"/>
      <c r="P1" s="350"/>
      <c r="Q1" s="1933"/>
      <c r="R1" s="350"/>
      <c r="S1" s="1934"/>
      <c r="T1" s="351">
        <v>99</v>
      </c>
    </row>
    <row r="2" spans="1:20">
      <c r="A2" s="1935" t="s">
        <v>3186</v>
      </c>
      <c r="B2" s="1936"/>
      <c r="C2" s="1936"/>
      <c r="D2" s="1936"/>
      <c r="E2" s="1936"/>
      <c r="F2" s="1936"/>
      <c r="G2" s="1936"/>
      <c r="H2" s="1936"/>
      <c r="I2" s="1936"/>
      <c r="J2" s="1937"/>
      <c r="K2" s="1935" t="s">
        <v>3186</v>
      </c>
      <c r="L2" s="1936"/>
      <c r="M2" s="1936"/>
      <c r="N2" s="1936"/>
      <c r="O2" s="1936"/>
      <c r="P2" s="1936"/>
      <c r="Q2" s="1936"/>
      <c r="R2" s="1936"/>
      <c r="S2" s="1936"/>
      <c r="T2" s="1938"/>
    </row>
    <row r="3" spans="1:20">
      <c r="A3" s="293"/>
      <c r="B3" s="173" t="s">
        <v>2619</v>
      </c>
      <c r="C3" s="130"/>
      <c r="D3" s="130"/>
      <c r="E3" s="130"/>
      <c r="F3" s="130"/>
      <c r="G3" s="130"/>
      <c r="H3" s="130"/>
      <c r="I3" s="130"/>
      <c r="J3" s="319"/>
      <c r="K3" s="294" t="s">
        <v>457</v>
      </c>
      <c r="L3" s="173" t="s">
        <v>2620</v>
      </c>
      <c r="M3" s="130"/>
      <c r="N3" s="130"/>
      <c r="O3" s="130"/>
      <c r="P3" s="130"/>
      <c r="Q3" s="130"/>
      <c r="R3" s="130"/>
      <c r="S3" s="130"/>
      <c r="T3" s="339"/>
    </row>
    <row r="4" spans="1:20">
      <c r="A4" s="294" t="s">
        <v>440</v>
      </c>
      <c r="B4" s="173" t="s">
        <v>1203</v>
      </c>
      <c r="C4" s="130"/>
      <c r="D4" s="130"/>
      <c r="E4" s="130"/>
      <c r="F4" s="130"/>
      <c r="G4" s="130"/>
      <c r="H4" s="130"/>
      <c r="I4" s="130"/>
      <c r="J4" s="319"/>
      <c r="K4" s="295"/>
      <c r="L4" s="173" t="s">
        <v>2621</v>
      </c>
      <c r="M4" s="130"/>
      <c r="N4" s="130"/>
      <c r="O4" s="130"/>
      <c r="P4" s="130"/>
      <c r="Q4" s="130"/>
      <c r="R4" s="130"/>
      <c r="S4" s="130"/>
      <c r="T4" s="339"/>
    </row>
    <row r="5" spans="1:20">
      <c r="A5" s="294" t="s">
        <v>446</v>
      </c>
      <c r="B5" s="173" t="s">
        <v>2622</v>
      </c>
      <c r="C5" s="130"/>
      <c r="D5" s="130"/>
      <c r="E5" s="130"/>
      <c r="F5" s="130"/>
      <c r="G5" s="130"/>
      <c r="H5" s="130"/>
      <c r="I5" s="130"/>
      <c r="J5" s="319"/>
      <c r="K5" s="295"/>
      <c r="L5" s="173" t="s">
        <v>2623</v>
      </c>
      <c r="M5" s="130"/>
      <c r="N5" s="130"/>
      <c r="O5" s="130"/>
      <c r="P5" s="130"/>
      <c r="Q5" s="130"/>
      <c r="R5" s="130"/>
      <c r="S5" s="130"/>
      <c r="T5" s="339"/>
    </row>
    <row r="6" spans="1:20">
      <c r="A6" s="295"/>
      <c r="B6" s="173" t="s">
        <v>2624</v>
      </c>
      <c r="C6" s="130"/>
      <c r="D6" s="130"/>
      <c r="E6" s="130"/>
      <c r="F6" s="130"/>
      <c r="G6" s="130"/>
      <c r="H6" s="130"/>
      <c r="I6" s="130"/>
      <c r="J6" s="319"/>
      <c r="K6" s="294" t="s">
        <v>461</v>
      </c>
      <c r="L6" s="173" t="s">
        <v>2625</v>
      </c>
      <c r="M6" s="130"/>
      <c r="N6" s="130"/>
      <c r="O6" s="130"/>
      <c r="P6" s="130"/>
      <c r="Q6" s="130"/>
      <c r="R6" s="130"/>
      <c r="S6" s="130"/>
      <c r="T6" s="339"/>
    </row>
    <row r="7" spans="1:20">
      <c r="A7" s="294" t="s">
        <v>450</v>
      </c>
      <c r="B7" s="173" t="s">
        <v>2626</v>
      </c>
      <c r="C7" s="130"/>
      <c r="D7" s="130" t="s">
        <v>3229</v>
      </c>
      <c r="E7" s="130"/>
      <c r="F7" s="130"/>
      <c r="G7" s="130"/>
      <c r="H7" s="130"/>
      <c r="I7" s="130"/>
      <c r="J7" s="319"/>
      <c r="K7" s="293"/>
      <c r="L7" s="173" t="s">
        <v>2627</v>
      </c>
      <c r="M7" s="130"/>
      <c r="N7" s="130"/>
      <c r="O7" s="130"/>
      <c r="P7" s="130"/>
      <c r="Q7" s="130"/>
      <c r="R7" s="130"/>
      <c r="S7" s="130"/>
      <c r="T7" s="339"/>
    </row>
    <row r="8" spans="1:20">
      <c r="A8" s="293"/>
      <c r="B8" s="173" t="s">
        <v>2628</v>
      </c>
      <c r="C8" s="130"/>
      <c r="D8" s="130"/>
      <c r="E8" s="130"/>
      <c r="F8" s="130"/>
      <c r="G8" s="130"/>
      <c r="H8" s="130"/>
      <c r="I8" s="130"/>
      <c r="J8" s="319"/>
      <c r="K8" s="293"/>
      <c r="L8" s="130"/>
      <c r="M8" s="130"/>
      <c r="N8" s="130"/>
      <c r="O8" s="130"/>
      <c r="P8" s="130"/>
      <c r="Q8" s="130"/>
      <c r="R8" s="130"/>
      <c r="S8" s="130"/>
      <c r="T8" s="339"/>
    </row>
    <row r="9" spans="1:20">
      <c r="A9" s="293"/>
      <c r="B9" s="130"/>
      <c r="C9" s="130"/>
      <c r="D9" s="130"/>
      <c r="E9" s="130"/>
      <c r="F9" s="130"/>
      <c r="G9" s="130"/>
      <c r="H9" s="130"/>
      <c r="I9" s="130"/>
      <c r="J9" s="319"/>
      <c r="K9" s="293"/>
      <c r="L9" s="130"/>
      <c r="M9" s="130"/>
      <c r="N9" s="130"/>
      <c r="O9" s="130"/>
      <c r="P9" s="130"/>
      <c r="Q9" s="130"/>
      <c r="R9" s="130"/>
      <c r="S9" s="130"/>
      <c r="T9" s="339"/>
    </row>
    <row r="10" spans="1:20">
      <c r="A10" s="1943" t="s">
        <v>2629</v>
      </c>
      <c r="B10" s="301"/>
      <c r="C10" s="301"/>
      <c r="D10" s="301"/>
      <c r="E10" s="301"/>
      <c r="F10" s="301"/>
      <c r="G10" s="301"/>
      <c r="H10" s="301"/>
      <c r="I10" s="301"/>
      <c r="J10" s="1944"/>
      <c r="K10" s="1943" t="s">
        <v>2629</v>
      </c>
      <c r="L10" s="301"/>
      <c r="M10" s="301"/>
      <c r="N10" s="301"/>
      <c r="O10" s="301"/>
      <c r="P10" s="301"/>
      <c r="Q10" s="301"/>
      <c r="R10" s="301"/>
      <c r="S10" s="301"/>
      <c r="T10" s="1945"/>
    </row>
    <row r="11" spans="1:20">
      <c r="A11" s="296"/>
      <c r="B11" s="297"/>
      <c r="C11" s="297"/>
      <c r="D11" s="298" t="s">
        <v>2204</v>
      </c>
      <c r="E11" s="299"/>
      <c r="F11" s="300" t="s">
        <v>2205</v>
      </c>
      <c r="G11" s="301"/>
      <c r="H11" s="301"/>
      <c r="I11" s="302"/>
      <c r="J11" s="303"/>
      <c r="K11" s="296"/>
      <c r="L11" s="297"/>
      <c r="M11" s="304" t="s">
        <v>2206</v>
      </c>
      <c r="N11" s="300" t="s">
        <v>2207</v>
      </c>
      <c r="O11" s="301"/>
      <c r="P11" s="301"/>
      <c r="Q11" s="301"/>
      <c r="R11" s="301"/>
      <c r="S11" s="302"/>
      <c r="T11" s="305"/>
    </row>
    <row r="12" spans="1:20">
      <c r="A12" s="306"/>
      <c r="B12" s="307"/>
      <c r="C12" s="307"/>
      <c r="D12" s="308" t="s">
        <v>2208</v>
      </c>
      <c r="E12" s="309"/>
      <c r="F12" s="308" t="s">
        <v>2209</v>
      </c>
      <c r="G12" s="310"/>
      <c r="H12" s="310"/>
      <c r="I12" s="309"/>
      <c r="J12" s="311"/>
      <c r="K12" s="306"/>
      <c r="L12" s="307"/>
      <c r="M12" s="312" t="s">
        <v>2210</v>
      </c>
      <c r="N12" s="313"/>
      <c r="O12" s="130"/>
      <c r="P12" s="298" t="s">
        <v>2630</v>
      </c>
      <c r="Q12" s="299"/>
      <c r="R12" s="314" t="s">
        <v>605</v>
      </c>
      <c r="S12" s="315" t="s">
        <v>605</v>
      </c>
      <c r="T12" s="316"/>
    </row>
    <row r="13" spans="1:20">
      <c r="A13" s="306"/>
      <c r="B13" s="307"/>
      <c r="C13" s="307"/>
      <c r="D13" s="297"/>
      <c r="E13" s="297"/>
      <c r="F13" s="297"/>
      <c r="G13" s="297"/>
      <c r="H13" s="297"/>
      <c r="I13" s="297"/>
      <c r="J13" s="311"/>
      <c r="K13" s="306"/>
      <c r="L13" s="307"/>
      <c r="M13" s="313"/>
      <c r="N13" s="313"/>
      <c r="O13" s="130"/>
      <c r="P13" s="317"/>
      <c r="Q13" s="313"/>
      <c r="R13" s="313"/>
      <c r="S13" s="130"/>
      <c r="T13" s="316"/>
    </row>
    <row r="14" spans="1:20">
      <c r="A14" s="306"/>
      <c r="B14" s="307"/>
      <c r="C14" s="307"/>
      <c r="D14" s="307"/>
      <c r="E14" s="307"/>
      <c r="F14" s="307"/>
      <c r="G14" s="307"/>
      <c r="H14" s="307"/>
      <c r="I14" s="318" t="s">
        <v>2212</v>
      </c>
      <c r="J14" s="311"/>
      <c r="K14" s="306"/>
      <c r="L14" s="307"/>
      <c r="M14" s="313"/>
      <c r="N14" s="313"/>
      <c r="O14" s="130"/>
      <c r="P14" s="308" t="s">
        <v>2214</v>
      </c>
      <c r="Q14" s="309"/>
      <c r="R14" s="313"/>
      <c r="S14" s="130"/>
      <c r="T14" s="316"/>
    </row>
    <row r="15" spans="1:20">
      <c r="A15" s="306"/>
      <c r="B15" s="307"/>
      <c r="C15" s="307"/>
      <c r="D15" s="307"/>
      <c r="E15" s="307"/>
      <c r="F15" s="307"/>
      <c r="G15" s="318" t="s">
        <v>2216</v>
      </c>
      <c r="H15" s="318" t="s">
        <v>2544</v>
      </c>
      <c r="I15" s="318" t="s">
        <v>2631</v>
      </c>
      <c r="J15" s="311"/>
      <c r="K15" s="306"/>
      <c r="L15" s="307"/>
      <c r="M15" s="318" t="s">
        <v>2632</v>
      </c>
      <c r="N15" s="307"/>
      <c r="O15" s="307"/>
      <c r="P15" s="307"/>
      <c r="Q15" s="307"/>
      <c r="R15" s="307"/>
      <c r="S15" s="307"/>
      <c r="T15" s="316"/>
    </row>
    <row r="16" spans="1:20">
      <c r="A16" s="306"/>
      <c r="B16" s="313"/>
      <c r="C16" s="307"/>
      <c r="D16" s="307"/>
      <c r="E16" s="307"/>
      <c r="F16" s="318" t="s">
        <v>1090</v>
      </c>
      <c r="G16" s="318" t="s">
        <v>1091</v>
      </c>
      <c r="H16" s="318" t="s">
        <v>1085</v>
      </c>
      <c r="I16" s="318" t="s">
        <v>2633</v>
      </c>
      <c r="J16" s="319"/>
      <c r="K16" s="306"/>
      <c r="L16" s="307"/>
      <c r="M16" s="318" t="s">
        <v>2634</v>
      </c>
      <c r="N16" s="307"/>
      <c r="O16" s="307"/>
      <c r="P16" s="307"/>
      <c r="Q16" s="307"/>
      <c r="R16" s="318" t="s">
        <v>2635</v>
      </c>
      <c r="S16" s="307"/>
      <c r="T16" s="316"/>
    </row>
    <row r="17" spans="1:20">
      <c r="A17" s="320" t="s">
        <v>328</v>
      </c>
      <c r="B17" s="318" t="s">
        <v>352</v>
      </c>
      <c r="C17" s="318" t="s">
        <v>2636</v>
      </c>
      <c r="D17" s="318" t="s">
        <v>2637</v>
      </c>
      <c r="E17" s="318" t="s">
        <v>2638</v>
      </c>
      <c r="F17" s="318" t="s">
        <v>1097</v>
      </c>
      <c r="G17" s="318" t="s">
        <v>2639</v>
      </c>
      <c r="H17" s="318" t="s">
        <v>1091</v>
      </c>
      <c r="I17" s="318" t="s">
        <v>2640</v>
      </c>
      <c r="J17" s="311" t="s">
        <v>328</v>
      </c>
      <c r="K17" s="320" t="s">
        <v>328</v>
      </c>
      <c r="L17" s="318" t="s">
        <v>352</v>
      </c>
      <c r="M17" s="318" t="s">
        <v>2221</v>
      </c>
      <c r="N17" s="318" t="s">
        <v>2150</v>
      </c>
      <c r="O17" s="318" t="s">
        <v>2641</v>
      </c>
      <c r="P17" s="318" t="s">
        <v>2637</v>
      </c>
      <c r="Q17" s="318" t="s">
        <v>502</v>
      </c>
      <c r="R17" s="318" t="s">
        <v>2642</v>
      </c>
      <c r="S17" s="318" t="s">
        <v>2643</v>
      </c>
      <c r="T17" s="311" t="s">
        <v>328</v>
      </c>
    </row>
    <row r="18" spans="1:20">
      <c r="A18" s="320" t="s">
        <v>333</v>
      </c>
      <c r="B18" s="318" t="s">
        <v>355</v>
      </c>
      <c r="C18" s="307"/>
      <c r="D18" s="318" t="s">
        <v>2231</v>
      </c>
      <c r="E18" s="307"/>
      <c r="F18" s="318" t="s">
        <v>1110</v>
      </c>
      <c r="G18" s="318" t="s">
        <v>1111</v>
      </c>
      <c r="H18" s="318" t="s">
        <v>2644</v>
      </c>
      <c r="I18" s="318" t="s">
        <v>2645</v>
      </c>
      <c r="J18" s="311" t="s">
        <v>333</v>
      </c>
      <c r="K18" s="320" t="s">
        <v>333</v>
      </c>
      <c r="L18" s="318" t="s">
        <v>355</v>
      </c>
      <c r="M18" s="318" t="s">
        <v>2646</v>
      </c>
      <c r="N18" s="307"/>
      <c r="O18" s="318" t="s">
        <v>1111</v>
      </c>
      <c r="P18" s="318" t="s">
        <v>2231</v>
      </c>
      <c r="Q18" s="307"/>
      <c r="R18" s="318" t="s">
        <v>2647</v>
      </c>
      <c r="S18" s="307"/>
      <c r="T18" s="311" t="s">
        <v>333</v>
      </c>
    </row>
    <row r="19" spans="1:20">
      <c r="A19" s="306"/>
      <c r="B19" s="307"/>
      <c r="C19" s="307"/>
      <c r="D19" s="307"/>
      <c r="E19" s="307"/>
      <c r="F19" s="307"/>
      <c r="G19" s="307"/>
      <c r="H19" s="318" t="s">
        <v>2648</v>
      </c>
      <c r="I19" s="318" t="s">
        <v>2649</v>
      </c>
      <c r="J19" s="311"/>
      <c r="K19" s="306"/>
      <c r="L19" s="307"/>
      <c r="M19" s="318" t="s">
        <v>2545</v>
      </c>
      <c r="N19" s="307"/>
      <c r="O19" s="307"/>
      <c r="P19" s="307"/>
      <c r="Q19" s="307"/>
      <c r="R19" s="318" t="s">
        <v>2236</v>
      </c>
      <c r="S19" s="307"/>
      <c r="T19" s="316"/>
    </row>
    <row r="20" spans="1:20">
      <c r="A20" s="306"/>
      <c r="B20" s="307"/>
      <c r="C20" s="318" t="s">
        <v>338</v>
      </c>
      <c r="D20" s="318" t="s">
        <v>339</v>
      </c>
      <c r="E20" s="318" t="s">
        <v>340</v>
      </c>
      <c r="F20" s="318" t="s">
        <v>341</v>
      </c>
      <c r="G20" s="318" t="s">
        <v>342</v>
      </c>
      <c r="H20" s="318" t="s">
        <v>343</v>
      </c>
      <c r="I20" s="318" t="s">
        <v>201</v>
      </c>
      <c r="J20" s="311"/>
      <c r="K20" s="306"/>
      <c r="L20" s="307"/>
      <c r="M20" s="318" t="s">
        <v>202</v>
      </c>
      <c r="N20" s="318" t="s">
        <v>420</v>
      </c>
      <c r="O20" s="318" t="s">
        <v>421</v>
      </c>
      <c r="P20" s="318" t="s">
        <v>422</v>
      </c>
      <c r="Q20" s="318" t="s">
        <v>423</v>
      </c>
      <c r="R20" s="318" t="s">
        <v>47</v>
      </c>
      <c r="S20" s="318" t="s">
        <v>2237</v>
      </c>
      <c r="T20" s="316"/>
    </row>
    <row r="21" spans="1:20" ht="12" thickBot="1">
      <c r="A21" s="321"/>
      <c r="B21" s="322"/>
      <c r="C21" s="322"/>
      <c r="D21" s="307"/>
      <c r="E21" s="307"/>
      <c r="F21" s="307"/>
      <c r="G21" s="307"/>
      <c r="H21" s="307"/>
      <c r="I21" s="307"/>
      <c r="J21" s="323"/>
      <c r="K21" s="321"/>
      <c r="L21" s="322"/>
      <c r="M21" s="307"/>
      <c r="N21" s="307"/>
      <c r="O21" s="307"/>
      <c r="P21" s="307"/>
      <c r="Q21" s="307"/>
      <c r="R21" s="307"/>
      <c r="S21" s="307"/>
      <c r="T21" s="324"/>
    </row>
    <row r="22" spans="1:20">
      <c r="A22" s="320"/>
      <c r="B22" s="307"/>
      <c r="C22" s="325" t="s">
        <v>1597</v>
      </c>
      <c r="D22" s="1946"/>
      <c r="E22" s="1947"/>
      <c r="F22" s="1947"/>
      <c r="G22" s="1947"/>
      <c r="H22" s="1947"/>
      <c r="I22" s="1948"/>
      <c r="J22" s="319"/>
      <c r="K22" s="320"/>
      <c r="L22" s="317"/>
      <c r="M22" s="1949"/>
      <c r="N22" s="1950"/>
      <c r="O22" s="1950"/>
      <c r="P22" s="1950"/>
      <c r="Q22" s="1950"/>
      <c r="R22" s="1951"/>
      <c r="S22" s="1952"/>
      <c r="T22" s="319"/>
    </row>
    <row r="23" spans="1:20">
      <c r="A23" s="320"/>
      <c r="B23" s="307"/>
      <c r="C23" s="326" t="s">
        <v>2650</v>
      </c>
      <c r="D23" s="1953"/>
      <c r="E23" s="1954"/>
      <c r="F23" s="1954"/>
      <c r="G23" s="1954"/>
      <c r="H23" s="1954"/>
      <c r="I23" s="1955"/>
      <c r="J23" s="319"/>
      <c r="K23" s="320"/>
      <c r="L23" s="1956"/>
      <c r="M23" s="1957"/>
      <c r="N23" s="1958"/>
      <c r="O23" s="1958"/>
      <c r="P23" s="1958"/>
      <c r="Q23" s="1958"/>
      <c r="R23" s="1959"/>
      <c r="S23" s="1960"/>
      <c r="T23" s="319"/>
    </row>
    <row r="24" spans="1:20">
      <c r="A24" s="1961" t="s">
        <v>2651</v>
      </c>
      <c r="B24" s="1962"/>
      <c r="C24" s="327" t="s">
        <v>2652</v>
      </c>
      <c r="D24" s="1963"/>
      <c r="E24" s="1964"/>
      <c r="F24" s="1964"/>
      <c r="G24" s="1964"/>
      <c r="H24" s="1964"/>
      <c r="I24" s="1965"/>
      <c r="J24" s="1966" t="s">
        <v>2651</v>
      </c>
      <c r="K24" s="1961" t="s">
        <v>2651</v>
      </c>
      <c r="L24" s="1967"/>
      <c r="M24" s="1968"/>
      <c r="N24" s="1969"/>
      <c r="O24" s="1969"/>
      <c r="P24" s="1969"/>
      <c r="Q24" s="1970"/>
      <c r="R24" s="1969"/>
      <c r="S24" s="1971"/>
      <c r="T24" s="1966" t="s">
        <v>2651</v>
      </c>
    </row>
    <row r="25" spans="1:20">
      <c r="A25" s="1972"/>
      <c r="B25" s="307"/>
      <c r="C25" s="326" t="s">
        <v>2653</v>
      </c>
      <c r="D25" s="1973"/>
      <c r="E25" s="1974"/>
      <c r="F25" s="1974"/>
      <c r="G25" s="1974"/>
      <c r="H25" s="1974"/>
      <c r="I25" s="1975"/>
      <c r="J25" s="1976"/>
      <c r="K25" s="1977"/>
      <c r="L25" s="1956"/>
      <c r="M25" s="1978"/>
      <c r="N25" s="1974"/>
      <c r="O25" s="1974"/>
      <c r="P25" s="1974"/>
      <c r="Q25" s="1979"/>
      <c r="R25" s="1974"/>
      <c r="S25" s="1980"/>
      <c r="T25" s="1981"/>
    </row>
    <row r="26" spans="1:20">
      <c r="A26" s="1972"/>
      <c r="B26" s="307"/>
      <c r="C26" s="326" t="s">
        <v>2654</v>
      </c>
      <c r="D26" s="1973"/>
      <c r="E26" s="1974"/>
      <c r="F26" s="1974"/>
      <c r="G26" s="1974"/>
      <c r="H26" s="1974"/>
      <c r="I26" s="1975"/>
      <c r="J26" s="1981"/>
      <c r="K26" s="1972"/>
      <c r="L26" s="1956"/>
      <c r="M26" s="1982"/>
      <c r="N26" s="1974"/>
      <c r="O26" s="1974"/>
      <c r="P26" s="1974"/>
      <c r="Q26" s="1979"/>
      <c r="R26" s="1974"/>
      <c r="S26" s="1980"/>
      <c r="T26" s="1981"/>
    </row>
    <row r="27" spans="1:20">
      <c r="A27" s="1961" t="s">
        <v>2241</v>
      </c>
      <c r="B27" s="1962"/>
      <c r="C27" s="327" t="s">
        <v>2655</v>
      </c>
      <c r="D27" s="1963"/>
      <c r="E27" s="1964"/>
      <c r="F27" s="1964"/>
      <c r="G27" s="1964"/>
      <c r="H27" s="1964"/>
      <c r="I27" s="1965"/>
      <c r="J27" s="1966" t="s">
        <v>2241</v>
      </c>
      <c r="K27" s="1961" t="s">
        <v>2241</v>
      </c>
      <c r="L27" s="1967"/>
      <c r="M27" s="1968"/>
      <c r="N27" s="1969"/>
      <c r="O27" s="1969"/>
      <c r="P27" s="1969"/>
      <c r="Q27" s="1970"/>
      <c r="R27" s="1969"/>
      <c r="S27" s="1971"/>
      <c r="T27" s="1966" t="s">
        <v>2241</v>
      </c>
    </row>
    <row r="28" spans="1:20">
      <c r="A28" s="1972"/>
      <c r="B28" s="307"/>
      <c r="C28" s="326" t="s">
        <v>2656</v>
      </c>
      <c r="D28" s="1973"/>
      <c r="E28" s="1974"/>
      <c r="F28" s="1974"/>
      <c r="G28" s="1974"/>
      <c r="H28" s="1974"/>
      <c r="I28" s="1975"/>
      <c r="J28" s="1981"/>
      <c r="K28" s="1972"/>
      <c r="L28" s="1956"/>
      <c r="M28" s="1982"/>
      <c r="N28" s="1974"/>
      <c r="O28" s="1983"/>
      <c r="P28" s="1974"/>
      <c r="Q28" s="1979"/>
      <c r="R28" s="1974"/>
      <c r="S28" s="1980"/>
      <c r="T28" s="1981"/>
    </row>
    <row r="29" spans="1:20">
      <c r="A29" s="1961">
        <v>38</v>
      </c>
      <c r="B29" s="1962"/>
      <c r="C29" s="327" t="s">
        <v>2657</v>
      </c>
      <c r="D29" s="1963"/>
      <c r="E29" s="1964"/>
      <c r="F29" s="1964"/>
      <c r="G29" s="1984"/>
      <c r="H29" s="1964"/>
      <c r="I29" s="1965"/>
      <c r="J29" s="1966">
        <v>38</v>
      </c>
      <c r="K29" s="1961">
        <v>38</v>
      </c>
      <c r="L29" s="1967"/>
      <c r="M29" s="1968"/>
      <c r="N29" s="1969"/>
      <c r="O29" s="1969"/>
      <c r="P29" s="1969"/>
      <c r="Q29" s="1970"/>
      <c r="R29" s="1969"/>
      <c r="S29" s="1971"/>
      <c r="T29" s="1966">
        <v>38</v>
      </c>
    </row>
    <row r="30" spans="1:20">
      <c r="A30" s="1972"/>
      <c r="B30" s="307"/>
      <c r="C30" s="326" t="s">
        <v>2658</v>
      </c>
      <c r="D30" s="1973"/>
      <c r="E30" s="1974"/>
      <c r="F30" s="1974"/>
      <c r="G30" s="1974"/>
      <c r="H30" s="1974"/>
      <c r="I30" s="1975"/>
      <c r="J30" s="1981"/>
      <c r="K30" s="1972"/>
      <c r="L30" s="1956"/>
      <c r="M30" s="1985"/>
      <c r="N30" s="1986"/>
      <c r="O30" s="1986"/>
      <c r="P30" s="1986"/>
      <c r="Q30" s="1987"/>
      <c r="R30" s="1986"/>
      <c r="S30" s="1980"/>
      <c r="T30" s="1981"/>
    </row>
    <row r="31" spans="1:20">
      <c r="A31" s="1961" t="s">
        <v>2248</v>
      </c>
      <c r="B31" s="1962"/>
      <c r="C31" s="327" t="s">
        <v>2659</v>
      </c>
      <c r="D31" s="1963"/>
      <c r="E31" s="1964"/>
      <c r="F31" s="1964"/>
      <c r="G31" s="1964"/>
      <c r="H31" s="1964"/>
      <c r="I31" s="1965"/>
      <c r="J31" s="1966" t="s">
        <v>2248</v>
      </c>
      <c r="K31" s="1961" t="s">
        <v>2248</v>
      </c>
      <c r="L31" s="1967"/>
      <c r="M31" s="1968"/>
      <c r="N31" s="1969"/>
      <c r="O31" s="1969"/>
      <c r="P31" s="1969"/>
      <c r="Q31" s="1970"/>
      <c r="R31" s="1969"/>
      <c r="S31" s="1971"/>
      <c r="T31" s="1966" t="s">
        <v>2248</v>
      </c>
    </row>
    <row r="32" spans="1:20">
      <c r="A32" s="1972"/>
      <c r="B32" s="307"/>
      <c r="C32" s="326" t="s">
        <v>2660</v>
      </c>
      <c r="D32" s="1973"/>
      <c r="E32" s="1974"/>
      <c r="F32" s="1974"/>
      <c r="G32" s="1974"/>
      <c r="H32" s="1974"/>
      <c r="I32" s="1975"/>
      <c r="J32" s="1981"/>
      <c r="K32" s="1972"/>
      <c r="L32" s="1956"/>
      <c r="M32" s="1978"/>
      <c r="N32" s="1974"/>
      <c r="O32" s="1974"/>
      <c r="P32" s="1974"/>
      <c r="Q32" s="1979"/>
      <c r="R32" s="1974"/>
      <c r="S32" s="1980"/>
      <c r="T32" s="1981"/>
    </row>
    <row r="33" spans="1:20">
      <c r="A33" s="1961" t="s">
        <v>2252</v>
      </c>
      <c r="B33" s="1962"/>
      <c r="C33" s="327" t="s">
        <v>2661</v>
      </c>
      <c r="D33" s="1963"/>
      <c r="E33" s="1964"/>
      <c r="F33" s="1964"/>
      <c r="G33" s="1964"/>
      <c r="H33" s="1964"/>
      <c r="I33" s="1965"/>
      <c r="J33" s="1966" t="s">
        <v>2252</v>
      </c>
      <c r="K33" s="1961" t="s">
        <v>2252</v>
      </c>
      <c r="L33" s="1967"/>
      <c r="M33" s="1968"/>
      <c r="N33" s="1969"/>
      <c r="O33" s="1969"/>
      <c r="P33" s="1969"/>
      <c r="Q33" s="1970"/>
      <c r="R33" s="1969"/>
      <c r="S33" s="1971"/>
      <c r="T33" s="1966" t="s">
        <v>2252</v>
      </c>
    </row>
    <row r="34" spans="1:20">
      <c r="A34" s="1972"/>
      <c r="B34" s="307"/>
      <c r="C34" s="326" t="s">
        <v>2662</v>
      </c>
      <c r="D34" s="1973"/>
      <c r="E34" s="1974"/>
      <c r="F34" s="1974"/>
      <c r="G34" s="1974"/>
      <c r="H34" s="1974"/>
      <c r="I34" s="1975"/>
      <c r="J34" s="1981"/>
      <c r="K34" s="1972"/>
      <c r="L34" s="1956"/>
      <c r="M34" s="1978"/>
      <c r="N34" s="1974"/>
      <c r="O34" s="1974"/>
      <c r="P34" s="1974"/>
      <c r="Q34" s="1979"/>
      <c r="R34" s="1974"/>
      <c r="S34" s="1980"/>
      <c r="T34" s="1981"/>
    </row>
    <row r="35" spans="1:20">
      <c r="A35" s="1961" t="s">
        <v>2255</v>
      </c>
      <c r="B35" s="1962"/>
      <c r="C35" s="327" t="s">
        <v>2663</v>
      </c>
      <c r="D35" s="1963"/>
      <c r="E35" s="1964"/>
      <c r="F35" s="1964"/>
      <c r="G35" s="1964"/>
      <c r="H35" s="1964"/>
      <c r="I35" s="1965"/>
      <c r="J35" s="1966" t="s">
        <v>2255</v>
      </c>
      <c r="K35" s="1961" t="s">
        <v>2255</v>
      </c>
      <c r="L35" s="1967"/>
      <c r="M35" s="1968"/>
      <c r="N35" s="1969"/>
      <c r="O35" s="1969"/>
      <c r="P35" s="1969"/>
      <c r="Q35" s="1970"/>
      <c r="R35" s="1969"/>
      <c r="S35" s="1971"/>
      <c r="T35" s="1966" t="s">
        <v>2255</v>
      </c>
    </row>
    <row r="36" spans="1:20">
      <c r="A36" s="1972"/>
      <c r="B36" s="307"/>
      <c r="C36" s="326" t="s">
        <v>2664</v>
      </c>
      <c r="D36" s="1973"/>
      <c r="E36" s="1974"/>
      <c r="F36" s="1974"/>
      <c r="G36" s="1983"/>
      <c r="H36" s="1974"/>
      <c r="I36" s="1975"/>
      <c r="J36" s="1981"/>
      <c r="K36" s="1972"/>
      <c r="L36" s="1956"/>
      <c r="M36" s="1978"/>
      <c r="N36" s="1974"/>
      <c r="O36" s="1974"/>
      <c r="P36" s="1974"/>
      <c r="Q36" s="1979"/>
      <c r="R36" s="1988"/>
      <c r="S36" s="1980"/>
      <c r="T36" s="1981"/>
    </row>
    <row r="37" spans="1:20">
      <c r="A37" s="1961" t="s">
        <v>2258</v>
      </c>
      <c r="B37" s="1962"/>
      <c r="C37" s="327" t="s">
        <v>2665</v>
      </c>
      <c r="D37" s="1963"/>
      <c r="E37" s="1964"/>
      <c r="F37" s="1964"/>
      <c r="G37" s="1984"/>
      <c r="H37" s="1964"/>
      <c r="I37" s="1965"/>
      <c r="J37" s="1966" t="s">
        <v>2258</v>
      </c>
      <c r="K37" s="1961" t="s">
        <v>2258</v>
      </c>
      <c r="L37" s="1967"/>
      <c r="M37" s="1968"/>
      <c r="N37" s="1969"/>
      <c r="O37" s="1969"/>
      <c r="P37" s="1969"/>
      <c r="Q37" s="1970"/>
      <c r="R37" s="1969"/>
      <c r="S37" s="1971"/>
      <c r="T37" s="1966" t="s">
        <v>2258</v>
      </c>
    </row>
    <row r="38" spans="1:20">
      <c r="A38" s="1972"/>
      <c r="B38" s="307"/>
      <c r="C38" s="326" t="s">
        <v>2666</v>
      </c>
      <c r="D38" s="1973"/>
      <c r="E38" s="1974"/>
      <c r="F38" s="1974"/>
      <c r="G38" s="1974"/>
      <c r="H38" s="1974"/>
      <c r="I38" s="1975"/>
      <c r="J38" s="1981"/>
      <c r="K38" s="1972"/>
      <c r="L38" s="1956"/>
      <c r="M38" s="1978"/>
      <c r="N38" s="1974"/>
      <c r="O38" s="1974"/>
      <c r="P38" s="1974"/>
      <c r="Q38" s="1979"/>
      <c r="R38" s="1974"/>
      <c r="S38" s="1980"/>
      <c r="T38" s="1981"/>
    </row>
    <row r="39" spans="1:20">
      <c r="A39" s="1961" t="s">
        <v>1218</v>
      </c>
      <c r="B39" s="1962"/>
      <c r="C39" s="327" t="s">
        <v>2667</v>
      </c>
      <c r="D39" s="1963"/>
      <c r="E39" s="1964"/>
      <c r="F39" s="1964"/>
      <c r="G39" s="1964"/>
      <c r="H39" s="1964"/>
      <c r="I39" s="1965"/>
      <c r="J39" s="1966" t="s">
        <v>1218</v>
      </c>
      <c r="K39" s="1961" t="s">
        <v>1218</v>
      </c>
      <c r="L39" s="1967"/>
      <c r="M39" s="1968"/>
      <c r="N39" s="1969"/>
      <c r="O39" s="1969"/>
      <c r="P39" s="1969"/>
      <c r="Q39" s="1970"/>
      <c r="R39" s="1969"/>
      <c r="S39" s="1971"/>
      <c r="T39" s="1966" t="s">
        <v>1218</v>
      </c>
    </row>
    <row r="40" spans="1:20">
      <c r="A40" s="1972"/>
      <c r="B40" s="307"/>
      <c r="C40" s="326" t="s">
        <v>2668</v>
      </c>
      <c r="D40" s="1973"/>
      <c r="E40" s="1974"/>
      <c r="F40" s="1974"/>
      <c r="G40" s="1974"/>
      <c r="H40" s="1974"/>
      <c r="I40" s="1975"/>
      <c r="J40" s="1981"/>
      <c r="K40" s="1972"/>
      <c r="L40" s="1956"/>
      <c r="M40" s="1978"/>
      <c r="N40" s="1974"/>
      <c r="O40" s="1974"/>
      <c r="P40" s="1974"/>
      <c r="Q40" s="1979"/>
      <c r="R40" s="1974"/>
      <c r="S40" s="1980"/>
      <c r="T40" s="1981"/>
    </row>
    <row r="41" spans="1:20">
      <c r="A41" s="1961" t="s">
        <v>1221</v>
      </c>
      <c r="B41" s="1962"/>
      <c r="C41" s="327" t="s">
        <v>2669</v>
      </c>
      <c r="D41" s="1963"/>
      <c r="E41" s="1964"/>
      <c r="F41" s="1964"/>
      <c r="G41" s="1964"/>
      <c r="H41" s="1964"/>
      <c r="I41" s="1965"/>
      <c r="J41" s="1966" t="s">
        <v>1221</v>
      </c>
      <c r="K41" s="1961" t="s">
        <v>1221</v>
      </c>
      <c r="L41" s="1967"/>
      <c r="M41" s="1968"/>
      <c r="N41" s="1969"/>
      <c r="O41" s="1969"/>
      <c r="P41" s="1969"/>
      <c r="Q41" s="1970"/>
      <c r="R41" s="1969"/>
      <c r="S41" s="1971"/>
      <c r="T41" s="1966" t="s">
        <v>1221</v>
      </c>
    </row>
    <row r="42" spans="1:20">
      <c r="A42" s="1972"/>
      <c r="B42" s="307"/>
      <c r="C42" s="326" t="s">
        <v>2670</v>
      </c>
      <c r="D42" s="1973"/>
      <c r="E42" s="1974"/>
      <c r="F42" s="1974"/>
      <c r="G42" s="1974"/>
      <c r="H42" s="1974"/>
      <c r="I42" s="1975"/>
      <c r="J42" s="1981"/>
      <c r="K42" s="1972"/>
      <c r="L42" s="1956"/>
      <c r="M42" s="1978"/>
      <c r="N42" s="1974"/>
      <c r="O42" s="1974"/>
      <c r="P42" s="1974"/>
      <c r="Q42" s="1979"/>
      <c r="R42" s="1974"/>
      <c r="S42" s="1980"/>
      <c r="T42" s="1981"/>
    </row>
    <row r="43" spans="1:20">
      <c r="A43" s="1961" t="s">
        <v>1224</v>
      </c>
      <c r="B43" s="1962"/>
      <c r="C43" s="327" t="s">
        <v>1225</v>
      </c>
      <c r="D43" s="1963"/>
      <c r="E43" s="1964"/>
      <c r="F43" s="1964"/>
      <c r="G43" s="1964"/>
      <c r="H43" s="1964"/>
      <c r="I43" s="1965"/>
      <c r="J43" s="1966" t="s">
        <v>1224</v>
      </c>
      <c r="K43" s="1961" t="s">
        <v>1224</v>
      </c>
      <c r="L43" s="1967"/>
      <c r="M43" s="1968"/>
      <c r="N43" s="1969"/>
      <c r="O43" s="1969"/>
      <c r="P43" s="1969"/>
      <c r="Q43" s="1970"/>
      <c r="R43" s="1969"/>
      <c r="S43" s="1971"/>
      <c r="T43" s="1966" t="s">
        <v>1224</v>
      </c>
    </row>
    <row r="44" spans="1:20">
      <c r="A44" s="1972"/>
      <c r="B44" s="307"/>
      <c r="C44" s="326" t="s">
        <v>2671</v>
      </c>
      <c r="D44" s="1973"/>
      <c r="E44" s="1974"/>
      <c r="F44" s="1974"/>
      <c r="G44" s="1974"/>
      <c r="H44" s="1974"/>
      <c r="I44" s="1975"/>
      <c r="J44" s="1981"/>
      <c r="K44" s="1972"/>
      <c r="L44" s="1956"/>
      <c r="M44" s="1978"/>
      <c r="N44" s="1983"/>
      <c r="O44" s="1974"/>
      <c r="P44" s="1974"/>
      <c r="Q44" s="1979"/>
      <c r="R44" s="1988"/>
      <c r="S44" s="1980"/>
      <c r="T44" s="1981"/>
    </row>
    <row r="45" spans="1:20">
      <c r="A45" s="1961" t="s">
        <v>1227</v>
      </c>
      <c r="B45" s="1962"/>
      <c r="C45" s="327" t="s">
        <v>2672</v>
      </c>
      <c r="D45" s="1963"/>
      <c r="E45" s="1964"/>
      <c r="F45" s="1964"/>
      <c r="G45" s="1964"/>
      <c r="H45" s="1964"/>
      <c r="I45" s="1965"/>
      <c r="J45" s="1966" t="s">
        <v>1227</v>
      </c>
      <c r="K45" s="1961" t="s">
        <v>1227</v>
      </c>
      <c r="L45" s="1967"/>
      <c r="M45" s="1968"/>
      <c r="N45" s="1969"/>
      <c r="O45" s="1969"/>
      <c r="P45" s="1969"/>
      <c r="Q45" s="1970"/>
      <c r="R45" s="1969"/>
      <c r="S45" s="1971"/>
      <c r="T45" s="1966" t="s">
        <v>1227</v>
      </c>
    </row>
    <row r="46" spans="1:20">
      <c r="A46" s="1972"/>
      <c r="B46" s="307"/>
      <c r="C46" s="326" t="s">
        <v>2673</v>
      </c>
      <c r="D46" s="1973"/>
      <c r="E46" s="1974"/>
      <c r="F46" s="1974"/>
      <c r="G46" s="1974"/>
      <c r="H46" s="1974"/>
      <c r="I46" s="1975"/>
      <c r="J46" s="1981"/>
      <c r="K46" s="1972"/>
      <c r="L46" s="1956"/>
      <c r="M46" s="1978"/>
      <c r="N46" s="1974"/>
      <c r="O46" s="1974"/>
      <c r="P46" s="1974"/>
      <c r="Q46" s="1979"/>
      <c r="R46" s="1974"/>
      <c r="S46" s="1980"/>
      <c r="T46" s="1981"/>
    </row>
    <row r="47" spans="1:20">
      <c r="A47" s="1961" t="s">
        <v>1230</v>
      </c>
      <c r="B47" s="1962"/>
      <c r="C47" s="327" t="s">
        <v>2674</v>
      </c>
      <c r="D47" s="1963"/>
      <c r="E47" s="1964"/>
      <c r="F47" s="1964"/>
      <c r="G47" s="1964"/>
      <c r="H47" s="1964"/>
      <c r="I47" s="1965"/>
      <c r="J47" s="1966" t="s">
        <v>1230</v>
      </c>
      <c r="K47" s="1961" t="s">
        <v>1230</v>
      </c>
      <c r="L47" s="1967"/>
      <c r="M47" s="1968"/>
      <c r="N47" s="1969"/>
      <c r="O47" s="1969"/>
      <c r="P47" s="1969"/>
      <c r="Q47" s="1970"/>
      <c r="R47" s="1969"/>
      <c r="S47" s="1971"/>
      <c r="T47" s="1966" t="s">
        <v>1230</v>
      </c>
    </row>
    <row r="48" spans="1:20">
      <c r="A48" s="1972"/>
      <c r="B48" s="307"/>
      <c r="C48" s="326" t="s">
        <v>2675</v>
      </c>
      <c r="D48" s="1973"/>
      <c r="E48" s="1974"/>
      <c r="F48" s="1974"/>
      <c r="G48" s="1974"/>
      <c r="H48" s="1974"/>
      <c r="I48" s="1975"/>
      <c r="J48" s="1981"/>
      <c r="K48" s="1972"/>
      <c r="L48" s="1956"/>
      <c r="M48" s="1978"/>
      <c r="N48" s="1974"/>
      <c r="O48" s="1974"/>
      <c r="P48" s="1974"/>
      <c r="Q48" s="1979"/>
      <c r="R48" s="1974"/>
      <c r="S48" s="1980"/>
      <c r="T48" s="1981"/>
    </row>
    <row r="49" spans="1:20">
      <c r="A49" s="1961" t="s">
        <v>1233</v>
      </c>
      <c r="B49" s="1962"/>
      <c r="C49" s="327" t="s">
        <v>1234</v>
      </c>
      <c r="D49" s="1963"/>
      <c r="E49" s="1964"/>
      <c r="F49" s="1964"/>
      <c r="G49" s="1964"/>
      <c r="H49" s="1964"/>
      <c r="I49" s="1965"/>
      <c r="J49" s="1966" t="s">
        <v>1233</v>
      </c>
      <c r="K49" s="1961" t="s">
        <v>1233</v>
      </c>
      <c r="L49" s="1967"/>
      <c r="M49" s="1968"/>
      <c r="N49" s="1969"/>
      <c r="O49" s="1969"/>
      <c r="P49" s="1969"/>
      <c r="Q49" s="1970"/>
      <c r="R49" s="1969"/>
      <c r="S49" s="1971"/>
      <c r="T49" s="1966" t="s">
        <v>1233</v>
      </c>
    </row>
    <row r="50" spans="1:20">
      <c r="A50" s="1972"/>
      <c r="B50" s="307"/>
      <c r="C50" s="326" t="s">
        <v>2676</v>
      </c>
      <c r="D50" s="1973"/>
      <c r="E50" s="1974"/>
      <c r="F50" s="1974"/>
      <c r="G50" s="1974"/>
      <c r="H50" s="1974"/>
      <c r="I50" s="1975"/>
      <c r="J50" s="1981"/>
      <c r="K50" s="1972"/>
      <c r="L50" s="1956"/>
      <c r="M50" s="1978"/>
      <c r="N50" s="1974"/>
      <c r="O50" s="1974"/>
      <c r="P50" s="1974"/>
      <c r="Q50" s="1979"/>
      <c r="R50" s="1988"/>
      <c r="S50" s="1980"/>
      <c r="T50" s="1981"/>
    </row>
    <row r="51" spans="1:20">
      <c r="A51" s="1972"/>
      <c r="B51" s="307"/>
      <c r="C51" s="326" t="s">
        <v>2677</v>
      </c>
      <c r="D51" s="1973"/>
      <c r="E51" s="1974"/>
      <c r="F51" s="1974"/>
      <c r="G51" s="1974"/>
      <c r="H51" s="1974"/>
      <c r="I51" s="1975"/>
      <c r="J51" s="1981"/>
      <c r="K51" s="1972"/>
      <c r="L51" s="1956"/>
      <c r="M51" s="1978"/>
      <c r="N51" s="1974"/>
      <c r="O51" s="1974"/>
      <c r="P51" s="1974"/>
      <c r="Q51" s="1979"/>
      <c r="R51" s="1988"/>
      <c r="S51" s="1980"/>
      <c r="T51" s="1981"/>
    </row>
    <row r="52" spans="1:20">
      <c r="A52" s="1961" t="s">
        <v>1236</v>
      </c>
      <c r="B52" s="1962"/>
      <c r="C52" s="327" t="s">
        <v>2678</v>
      </c>
      <c r="D52" s="1963"/>
      <c r="E52" s="1964"/>
      <c r="F52" s="1984"/>
      <c r="G52" s="1984"/>
      <c r="H52" s="1964"/>
      <c r="I52" s="1965"/>
      <c r="J52" s="1966" t="s">
        <v>1236</v>
      </c>
      <c r="K52" s="1961" t="s">
        <v>1236</v>
      </c>
      <c r="L52" s="1967"/>
      <c r="M52" s="1968"/>
      <c r="N52" s="1969"/>
      <c r="O52" s="1969"/>
      <c r="P52" s="1969"/>
      <c r="Q52" s="1970"/>
      <c r="R52" s="1969"/>
      <c r="S52" s="1971"/>
      <c r="T52" s="1966" t="s">
        <v>1236</v>
      </c>
    </row>
    <row r="53" spans="1:20">
      <c r="A53" s="1972"/>
      <c r="B53" s="307"/>
      <c r="C53" s="326" t="s">
        <v>2679</v>
      </c>
      <c r="D53" s="1973"/>
      <c r="E53" s="1974"/>
      <c r="F53" s="1974"/>
      <c r="G53" s="1974"/>
      <c r="H53" s="1974"/>
      <c r="I53" s="1975"/>
      <c r="J53" s="1981"/>
      <c r="K53" s="1972"/>
      <c r="L53" s="1956"/>
      <c r="M53" s="1985"/>
      <c r="N53" s="1986"/>
      <c r="O53" s="1986"/>
      <c r="P53" s="1986"/>
      <c r="Q53" s="1987"/>
      <c r="R53" s="1986"/>
      <c r="S53" s="1980"/>
      <c r="T53" s="1981"/>
    </row>
    <row r="54" spans="1:20">
      <c r="A54" s="1961" t="s">
        <v>2268</v>
      </c>
      <c r="B54" s="1962"/>
      <c r="C54" s="327" t="s">
        <v>2680</v>
      </c>
      <c r="D54" s="1963"/>
      <c r="E54" s="1964"/>
      <c r="F54" s="1964"/>
      <c r="G54" s="1964"/>
      <c r="H54" s="1964"/>
      <c r="I54" s="1965"/>
      <c r="J54" s="1966" t="s">
        <v>2268</v>
      </c>
      <c r="K54" s="1961" t="s">
        <v>2268</v>
      </c>
      <c r="L54" s="1967"/>
      <c r="M54" s="1968"/>
      <c r="N54" s="1969"/>
      <c r="O54" s="1969"/>
      <c r="P54" s="1969"/>
      <c r="Q54" s="1970"/>
      <c r="R54" s="1969"/>
      <c r="S54" s="1971"/>
      <c r="T54" s="1966" t="s">
        <v>2268</v>
      </c>
    </row>
    <row r="55" spans="1:20">
      <c r="A55" s="1972"/>
      <c r="B55" s="307"/>
      <c r="C55" s="326" t="s">
        <v>2681</v>
      </c>
      <c r="D55" s="1973"/>
      <c r="E55" s="1974"/>
      <c r="F55" s="1974"/>
      <c r="G55" s="1974"/>
      <c r="H55" s="1974"/>
      <c r="I55" s="1975"/>
      <c r="J55" s="1981"/>
      <c r="K55" s="1972"/>
      <c r="L55" s="1956"/>
      <c r="M55" s="1978"/>
      <c r="N55" s="1974"/>
      <c r="O55" s="1974"/>
      <c r="P55" s="1974"/>
      <c r="Q55" s="1979"/>
      <c r="R55" s="1988"/>
      <c r="S55" s="1980"/>
      <c r="T55" s="1981"/>
    </row>
    <row r="56" spans="1:20">
      <c r="A56" s="1961" t="s">
        <v>2272</v>
      </c>
      <c r="B56" s="1962"/>
      <c r="C56" s="327" t="s">
        <v>2682</v>
      </c>
      <c r="D56" s="1963"/>
      <c r="E56" s="1964"/>
      <c r="F56" s="1964"/>
      <c r="G56" s="1964"/>
      <c r="H56" s="1964"/>
      <c r="I56" s="1965"/>
      <c r="J56" s="1966" t="s">
        <v>2272</v>
      </c>
      <c r="K56" s="1961" t="s">
        <v>2272</v>
      </c>
      <c r="L56" s="1967"/>
      <c r="M56" s="1968"/>
      <c r="N56" s="1969"/>
      <c r="O56" s="1969"/>
      <c r="P56" s="1969"/>
      <c r="Q56" s="1970"/>
      <c r="R56" s="1969"/>
      <c r="S56" s="1971"/>
      <c r="T56" s="1966" t="s">
        <v>2272</v>
      </c>
    </row>
    <row r="57" spans="1:20">
      <c r="A57" s="1972"/>
      <c r="B57" s="307"/>
      <c r="C57" s="326" t="s">
        <v>2683</v>
      </c>
      <c r="D57" s="1973"/>
      <c r="E57" s="1974"/>
      <c r="F57" s="1974"/>
      <c r="G57" s="1974"/>
      <c r="H57" s="1974"/>
      <c r="I57" s="1975"/>
      <c r="J57" s="1981"/>
      <c r="K57" s="1972"/>
      <c r="L57" s="1956"/>
      <c r="M57" s="1978"/>
      <c r="N57" s="1974"/>
      <c r="O57" s="1974"/>
      <c r="P57" s="1974"/>
      <c r="Q57" s="1979"/>
      <c r="R57" s="1988"/>
      <c r="S57" s="1980"/>
      <c r="T57" s="1981"/>
    </row>
    <row r="58" spans="1:20">
      <c r="A58" s="1961" t="s">
        <v>2275</v>
      </c>
      <c r="B58" s="1962"/>
      <c r="C58" s="327" t="s">
        <v>2684</v>
      </c>
      <c r="D58" s="1963"/>
      <c r="E58" s="1964"/>
      <c r="F58" s="1964"/>
      <c r="G58" s="1964"/>
      <c r="H58" s="1964"/>
      <c r="I58" s="1965"/>
      <c r="J58" s="1989" t="s">
        <v>2275</v>
      </c>
      <c r="K58" s="1972" t="s">
        <v>2275</v>
      </c>
      <c r="L58" s="1956"/>
      <c r="M58" s="1968"/>
      <c r="N58" s="1969"/>
      <c r="O58" s="1969"/>
      <c r="P58" s="1969"/>
      <c r="Q58" s="1970"/>
      <c r="R58" s="1969"/>
      <c r="S58" s="1971"/>
      <c r="T58" s="1966" t="s">
        <v>2275</v>
      </c>
    </row>
    <row r="59" spans="1:20">
      <c r="A59" s="1961" t="s">
        <v>1689</v>
      </c>
      <c r="B59" s="1962"/>
      <c r="C59" s="328" t="s">
        <v>2685</v>
      </c>
      <c r="D59" s="1990"/>
      <c r="E59" s="1991"/>
      <c r="F59" s="1991"/>
      <c r="G59" s="1991"/>
      <c r="H59" s="1991"/>
      <c r="I59" s="1992"/>
      <c r="J59" s="1966" t="s">
        <v>1689</v>
      </c>
      <c r="K59" s="1993" t="s">
        <v>1689</v>
      </c>
      <c r="L59" s="1994"/>
      <c r="M59" s="1990"/>
      <c r="N59" s="1969"/>
      <c r="O59" s="1969"/>
      <c r="P59" s="1969"/>
      <c r="Q59" s="1969"/>
      <c r="R59" s="1969"/>
      <c r="S59" s="1995"/>
      <c r="T59" s="1966" t="s">
        <v>1689</v>
      </c>
    </row>
    <row r="60" spans="1:20">
      <c r="A60" s="1996">
        <v>54</v>
      </c>
      <c r="B60" s="1997"/>
      <c r="C60" s="329" t="s">
        <v>2686</v>
      </c>
      <c r="D60" s="1998"/>
      <c r="E60" s="1964"/>
      <c r="F60" s="1964"/>
      <c r="G60" s="1964"/>
      <c r="H60" s="1964"/>
      <c r="I60" s="1964"/>
      <c r="J60" s="1999">
        <v>54</v>
      </c>
      <c r="K60" s="2000">
        <v>54</v>
      </c>
      <c r="L60" s="2001"/>
      <c r="M60" s="1998"/>
      <c r="N60" s="2002"/>
      <c r="O60" s="2003"/>
      <c r="P60" s="1964"/>
      <c r="Q60" s="1964"/>
      <c r="R60" s="2003"/>
      <c r="S60" s="2004"/>
      <c r="T60" s="1966">
        <v>54</v>
      </c>
    </row>
    <row r="61" spans="1:20" ht="12" thickBot="1">
      <c r="A61" s="1972" t="s">
        <v>1693</v>
      </c>
      <c r="B61" s="307"/>
      <c r="C61" s="325" t="s">
        <v>2687</v>
      </c>
      <c r="D61" s="2005"/>
      <c r="E61" s="2006"/>
      <c r="F61" s="2006"/>
      <c r="G61" s="2006"/>
      <c r="H61" s="2006"/>
      <c r="I61" s="2007"/>
      <c r="J61" s="1981" t="s">
        <v>1693</v>
      </c>
      <c r="K61" s="1972" t="s">
        <v>1693</v>
      </c>
      <c r="L61" s="1956"/>
      <c r="M61" s="2008"/>
      <c r="N61" s="2009"/>
      <c r="O61" s="2009"/>
      <c r="P61" s="2009"/>
      <c r="Q61" s="2009"/>
      <c r="R61" s="2009"/>
      <c r="S61" s="2010"/>
      <c r="T61" s="1981" t="s">
        <v>1693</v>
      </c>
    </row>
    <row r="62" spans="1:20" ht="53.25" customHeight="1">
      <c r="A62" s="330"/>
      <c r="B62" s="400"/>
      <c r="C62" s="400"/>
      <c r="D62" s="171"/>
      <c r="E62" s="171"/>
      <c r="F62" s="171"/>
      <c r="G62" s="171"/>
      <c r="H62" s="171"/>
      <c r="I62" s="171"/>
      <c r="J62" s="332"/>
      <c r="K62" s="330"/>
      <c r="L62" s="400"/>
      <c r="M62" s="109"/>
      <c r="N62" s="109"/>
      <c r="O62" s="109"/>
      <c r="P62" s="109"/>
      <c r="Q62" s="109"/>
      <c r="R62" s="109"/>
      <c r="S62" s="171"/>
      <c r="T62" s="333" t="s">
        <v>605</v>
      </c>
    </row>
    <row r="63" spans="1:20">
      <c r="A63" s="334"/>
      <c r="B63" s="331"/>
      <c r="C63" s="331"/>
      <c r="D63" s="331"/>
      <c r="E63" s="331"/>
      <c r="F63" s="331"/>
      <c r="G63" s="331"/>
      <c r="H63" s="1939"/>
      <c r="I63" s="331"/>
      <c r="J63" s="1940" t="s">
        <v>1409</v>
      </c>
      <c r="K63" s="1941" t="s">
        <v>1409</v>
      </c>
      <c r="L63" s="331"/>
      <c r="M63" s="331"/>
      <c r="N63" s="331"/>
      <c r="O63" s="331"/>
      <c r="P63" s="331"/>
      <c r="Q63" s="331"/>
      <c r="R63" s="331"/>
      <c r="S63" s="331"/>
      <c r="T63" s="335" t="s">
        <v>605</v>
      </c>
    </row>
    <row r="65" spans="1:20">
      <c r="A65" s="349">
        <v>100</v>
      </c>
      <c r="B65" s="350"/>
      <c r="C65" s="1932"/>
      <c r="D65" s="348"/>
      <c r="E65" s="1932"/>
      <c r="F65" s="348"/>
      <c r="G65" s="348"/>
      <c r="H65" s="350"/>
      <c r="I65" s="348"/>
      <c r="J65" s="351" t="s">
        <v>3253</v>
      </c>
      <c r="K65" s="349" t="s">
        <v>3253</v>
      </c>
      <c r="L65" s="350"/>
      <c r="M65" s="350"/>
      <c r="N65" s="348"/>
      <c r="O65" s="350"/>
      <c r="P65" s="337"/>
      <c r="Q65" s="348"/>
      <c r="R65" s="1942"/>
      <c r="S65" s="1942"/>
      <c r="T65" s="388">
        <v>101</v>
      </c>
    </row>
    <row r="66" spans="1:20" s="2081" customFormat="1" ht="22.35" customHeight="1">
      <c r="A66" s="2076" t="s">
        <v>3186</v>
      </c>
      <c r="B66" s="2077"/>
      <c r="C66" s="2077"/>
      <c r="D66" s="2077"/>
      <c r="E66" s="2077"/>
      <c r="F66" s="2077"/>
      <c r="G66" s="2077"/>
      <c r="H66" s="2077"/>
      <c r="I66" s="2078"/>
      <c r="J66" s="2079"/>
      <c r="K66" s="2076" t="s">
        <v>3187</v>
      </c>
      <c r="L66" s="2077"/>
      <c r="M66" s="2077"/>
      <c r="N66" s="2077"/>
      <c r="O66" s="2077"/>
      <c r="P66" s="2077"/>
      <c r="Q66" s="2077"/>
      <c r="R66" s="2077"/>
      <c r="S66" s="2078"/>
      <c r="T66" s="2080"/>
    </row>
    <row r="67" spans="1:20">
      <c r="A67" s="1943" t="s">
        <v>2629</v>
      </c>
      <c r="B67" s="301"/>
      <c r="C67" s="301"/>
      <c r="D67" s="301"/>
      <c r="E67" s="301"/>
      <c r="F67" s="301"/>
      <c r="G67" s="301"/>
      <c r="H67" s="301"/>
      <c r="I67" s="301"/>
      <c r="J67" s="1945"/>
      <c r="K67" s="1943" t="s">
        <v>2629</v>
      </c>
      <c r="L67" s="301"/>
      <c r="M67" s="301"/>
      <c r="N67" s="301"/>
      <c r="O67" s="301"/>
      <c r="P67" s="301"/>
      <c r="Q67" s="301"/>
      <c r="R67" s="301"/>
      <c r="S67" s="301"/>
      <c r="T67" s="1945"/>
    </row>
    <row r="68" spans="1:20">
      <c r="A68" s="296"/>
      <c r="B68" s="297"/>
      <c r="C68" s="297"/>
      <c r="D68" s="298" t="s">
        <v>2204</v>
      </c>
      <c r="E68" s="299"/>
      <c r="F68" s="300" t="s">
        <v>2205</v>
      </c>
      <c r="G68" s="301"/>
      <c r="H68" s="301"/>
      <c r="I68" s="302"/>
      <c r="J68" s="305"/>
      <c r="K68" s="296"/>
      <c r="L68" s="297"/>
      <c r="M68" s="304" t="s">
        <v>2206</v>
      </c>
      <c r="N68" s="300" t="s">
        <v>2207</v>
      </c>
      <c r="O68" s="301"/>
      <c r="P68" s="301"/>
      <c r="Q68" s="301"/>
      <c r="R68" s="301"/>
      <c r="S68" s="302"/>
      <c r="T68" s="305"/>
    </row>
    <row r="69" spans="1:20">
      <c r="A69" s="306"/>
      <c r="B69" s="307"/>
      <c r="C69" s="307"/>
      <c r="D69" s="308" t="s">
        <v>2208</v>
      </c>
      <c r="E69" s="309"/>
      <c r="F69" s="308" t="s">
        <v>2209</v>
      </c>
      <c r="G69" s="310"/>
      <c r="H69" s="310"/>
      <c r="I69" s="309"/>
      <c r="J69" s="316"/>
      <c r="K69" s="306"/>
      <c r="L69" s="307"/>
      <c r="M69" s="312" t="s">
        <v>2210</v>
      </c>
      <c r="N69" s="313"/>
      <c r="O69" s="130"/>
      <c r="P69" s="298" t="s">
        <v>2630</v>
      </c>
      <c r="Q69" s="299"/>
      <c r="R69" s="338"/>
      <c r="S69" s="315"/>
      <c r="T69" s="316"/>
    </row>
    <row r="70" spans="1:20">
      <c r="A70" s="306"/>
      <c r="B70" s="307"/>
      <c r="C70" s="307"/>
      <c r="D70" s="297"/>
      <c r="E70" s="297"/>
      <c r="F70" s="297"/>
      <c r="G70" s="297"/>
      <c r="H70" s="297"/>
      <c r="I70" s="297"/>
      <c r="J70" s="316"/>
      <c r="K70" s="306"/>
      <c r="L70" s="307"/>
      <c r="M70" s="313"/>
      <c r="N70" s="313"/>
      <c r="O70" s="130"/>
      <c r="P70" s="317"/>
      <c r="Q70" s="313"/>
      <c r="R70" s="313"/>
      <c r="S70" s="130"/>
      <c r="T70" s="316"/>
    </row>
    <row r="71" spans="1:20">
      <c r="A71" s="306"/>
      <c r="B71" s="307"/>
      <c r="C71" s="307"/>
      <c r="D71" s="307"/>
      <c r="E71" s="307"/>
      <c r="F71" s="307"/>
      <c r="G71" s="307"/>
      <c r="H71" s="307"/>
      <c r="I71" s="318" t="s">
        <v>2212</v>
      </c>
      <c r="J71" s="316"/>
      <c r="K71" s="306"/>
      <c r="L71" s="307"/>
      <c r="M71" s="313"/>
      <c r="N71" s="313"/>
      <c r="O71" s="130"/>
      <c r="P71" s="308" t="s">
        <v>2214</v>
      </c>
      <c r="Q71" s="309"/>
      <c r="R71" s="313"/>
      <c r="S71" s="130"/>
      <c r="T71" s="316"/>
    </row>
    <row r="72" spans="1:20">
      <c r="A72" s="306"/>
      <c r="B72" s="307"/>
      <c r="C72" s="307"/>
      <c r="D72" s="307"/>
      <c r="E72" s="307"/>
      <c r="F72" s="307"/>
      <c r="G72" s="307"/>
      <c r="H72" s="318" t="s">
        <v>2544</v>
      </c>
      <c r="I72" s="318" t="s">
        <v>2631</v>
      </c>
      <c r="J72" s="316"/>
      <c r="K72" s="306"/>
      <c r="L72" s="307"/>
      <c r="M72" s="318" t="s">
        <v>2632</v>
      </c>
      <c r="N72" s="307"/>
      <c r="O72" s="307"/>
      <c r="P72" s="307"/>
      <c r="Q72" s="307"/>
      <c r="R72" s="307"/>
      <c r="S72" s="307"/>
      <c r="T72" s="316"/>
    </row>
    <row r="73" spans="1:20">
      <c r="A73" s="306"/>
      <c r="B73" s="313"/>
      <c r="C73" s="307"/>
      <c r="D73" s="307"/>
      <c r="E73" s="307"/>
      <c r="F73" s="307"/>
      <c r="G73" s="318" t="s">
        <v>2688</v>
      </c>
      <c r="H73" s="318" t="s">
        <v>1085</v>
      </c>
      <c r="I73" s="318" t="s">
        <v>2633</v>
      </c>
      <c r="J73" s="339"/>
      <c r="K73" s="306"/>
      <c r="L73" s="307"/>
      <c r="M73" s="318" t="s">
        <v>2634</v>
      </c>
      <c r="N73" s="307"/>
      <c r="O73" s="307"/>
      <c r="P73" s="307"/>
      <c r="Q73" s="307"/>
      <c r="R73" s="318" t="s">
        <v>2635</v>
      </c>
      <c r="S73" s="307"/>
      <c r="T73" s="316"/>
    </row>
    <row r="74" spans="1:20">
      <c r="A74" s="340" t="s">
        <v>328</v>
      </c>
      <c r="B74" s="318" t="s">
        <v>352</v>
      </c>
      <c r="C74" s="307"/>
      <c r="D74" s="307"/>
      <c r="E74" s="307"/>
      <c r="F74" s="318" t="s">
        <v>1090</v>
      </c>
      <c r="G74" s="318" t="s">
        <v>1094</v>
      </c>
      <c r="H74" s="318" t="s">
        <v>1091</v>
      </c>
      <c r="I74" s="318" t="s">
        <v>2640</v>
      </c>
      <c r="J74" s="311" t="s">
        <v>328</v>
      </c>
      <c r="K74" s="320" t="s">
        <v>328</v>
      </c>
      <c r="L74" s="318" t="s">
        <v>352</v>
      </c>
      <c r="M74" s="318" t="s">
        <v>2221</v>
      </c>
      <c r="N74" s="318" t="s">
        <v>2150</v>
      </c>
      <c r="O74" s="318" t="s">
        <v>2641</v>
      </c>
      <c r="P74" s="318" t="s">
        <v>2689</v>
      </c>
      <c r="Q74" s="318" t="s">
        <v>502</v>
      </c>
      <c r="R74" s="318" t="s">
        <v>2642</v>
      </c>
      <c r="S74" s="318" t="s">
        <v>2643</v>
      </c>
      <c r="T74" s="311" t="s">
        <v>328</v>
      </c>
    </row>
    <row r="75" spans="1:20">
      <c r="A75" s="340" t="s">
        <v>333</v>
      </c>
      <c r="B75" s="318" t="s">
        <v>355</v>
      </c>
      <c r="C75" s="318" t="s">
        <v>2636</v>
      </c>
      <c r="D75" s="318" t="s">
        <v>2689</v>
      </c>
      <c r="E75" s="318" t="s">
        <v>2638</v>
      </c>
      <c r="F75" s="318" t="s">
        <v>1097</v>
      </c>
      <c r="G75" s="318" t="s">
        <v>2639</v>
      </c>
      <c r="H75" s="318" t="s">
        <v>2644</v>
      </c>
      <c r="I75" s="318" t="s">
        <v>2645</v>
      </c>
      <c r="J75" s="311" t="s">
        <v>333</v>
      </c>
      <c r="K75" s="320" t="s">
        <v>333</v>
      </c>
      <c r="L75" s="318" t="s">
        <v>355</v>
      </c>
      <c r="M75" s="318" t="s">
        <v>2646</v>
      </c>
      <c r="N75" s="307"/>
      <c r="O75" s="318" t="s">
        <v>1111</v>
      </c>
      <c r="P75" s="307"/>
      <c r="Q75" s="307"/>
      <c r="R75" s="318" t="s">
        <v>2647</v>
      </c>
      <c r="S75" s="307"/>
      <c r="T75" s="311" t="s">
        <v>333</v>
      </c>
    </row>
    <row r="76" spans="1:20">
      <c r="A76" s="340"/>
      <c r="B76" s="307"/>
      <c r="C76" s="307"/>
      <c r="D76" s="307"/>
      <c r="E76" s="307"/>
      <c r="F76" s="318" t="s">
        <v>1110</v>
      </c>
      <c r="G76" s="318" t="s">
        <v>1111</v>
      </c>
      <c r="H76" s="318" t="s">
        <v>2648</v>
      </c>
      <c r="I76" s="318" t="s">
        <v>2649</v>
      </c>
      <c r="J76" s="316"/>
      <c r="K76" s="306"/>
      <c r="L76" s="307"/>
      <c r="M76" s="318" t="s">
        <v>2545</v>
      </c>
      <c r="N76" s="307"/>
      <c r="O76" s="307"/>
      <c r="P76" s="307"/>
      <c r="Q76" s="307"/>
      <c r="R76" s="318" t="s">
        <v>2236</v>
      </c>
      <c r="S76" s="307"/>
      <c r="T76" s="316"/>
    </row>
    <row r="77" spans="1:20">
      <c r="A77" s="340"/>
      <c r="B77" s="307"/>
      <c r="C77" s="318" t="s">
        <v>338</v>
      </c>
      <c r="D77" s="318" t="s">
        <v>339</v>
      </c>
      <c r="E77" s="318" t="s">
        <v>340</v>
      </c>
      <c r="F77" s="318" t="s">
        <v>341</v>
      </c>
      <c r="G77" s="318" t="s">
        <v>342</v>
      </c>
      <c r="H77" s="318" t="s">
        <v>343</v>
      </c>
      <c r="I77" s="318" t="s">
        <v>201</v>
      </c>
      <c r="J77" s="316"/>
      <c r="K77" s="306"/>
      <c r="L77" s="307"/>
      <c r="M77" s="318" t="s">
        <v>202</v>
      </c>
      <c r="N77" s="318"/>
      <c r="O77" s="318" t="s">
        <v>421</v>
      </c>
      <c r="P77" s="318" t="s">
        <v>422</v>
      </c>
      <c r="Q77" s="318" t="s">
        <v>423</v>
      </c>
      <c r="R77" s="318" t="s">
        <v>47</v>
      </c>
      <c r="S77" s="318" t="s">
        <v>2237</v>
      </c>
      <c r="T77" s="316"/>
    </row>
    <row r="78" spans="1:20" ht="12" thickBot="1">
      <c r="A78" s="341"/>
      <c r="B78" s="322"/>
      <c r="C78" s="322"/>
      <c r="D78" s="307"/>
      <c r="E78" s="307"/>
      <c r="F78" s="307"/>
      <c r="G78" s="307"/>
      <c r="H78" s="307"/>
      <c r="I78" s="307"/>
      <c r="J78" s="324"/>
      <c r="K78" s="321"/>
      <c r="L78" s="322"/>
      <c r="M78" s="307"/>
      <c r="N78" s="307"/>
      <c r="O78" s="307"/>
      <c r="P78" s="307"/>
      <c r="Q78" s="307"/>
      <c r="R78" s="307"/>
      <c r="S78" s="307"/>
      <c r="T78" s="324"/>
    </row>
    <row r="79" spans="1:20">
      <c r="A79" s="2011"/>
      <c r="B79" s="130"/>
      <c r="C79" s="325" t="s">
        <v>2283</v>
      </c>
      <c r="D79" s="2012"/>
      <c r="E79" s="2013"/>
      <c r="F79" s="2013"/>
      <c r="G79" s="2013"/>
      <c r="H79" s="2013"/>
      <c r="I79" s="2014"/>
      <c r="J79" s="319"/>
      <c r="K79" s="296"/>
      <c r="L79" s="130"/>
      <c r="M79" s="2015"/>
      <c r="N79" s="2013"/>
      <c r="O79" s="2013"/>
      <c r="P79" s="2016"/>
      <c r="Q79" s="2013"/>
      <c r="R79" s="2013"/>
      <c r="S79" s="2014"/>
      <c r="T79" s="2017"/>
    </row>
    <row r="80" spans="1:20">
      <c r="A80" s="340"/>
      <c r="B80" s="130"/>
      <c r="C80" s="326" t="s">
        <v>2690</v>
      </c>
      <c r="D80" s="2018"/>
      <c r="E80" s="2019"/>
      <c r="F80" s="2019"/>
      <c r="G80" s="2019"/>
      <c r="H80" s="2019"/>
      <c r="I80" s="2020"/>
      <c r="J80" s="319"/>
      <c r="K80" s="320"/>
      <c r="L80" s="130"/>
      <c r="M80" s="2018"/>
      <c r="N80" s="2019"/>
      <c r="O80" s="2019"/>
      <c r="P80" s="2019"/>
      <c r="Q80" s="2019"/>
      <c r="R80" s="2019"/>
      <c r="S80" s="2020"/>
      <c r="T80" s="319"/>
    </row>
    <row r="81" spans="1:20">
      <c r="A81" s="2021">
        <v>56</v>
      </c>
      <c r="B81" s="171"/>
      <c r="C81" s="327" t="s">
        <v>2691</v>
      </c>
      <c r="D81" s="2022"/>
      <c r="E81" s="2023"/>
      <c r="F81" s="2023"/>
      <c r="G81" s="2023"/>
      <c r="H81" s="2023"/>
      <c r="I81" s="2024"/>
      <c r="J81" s="1966">
        <v>56</v>
      </c>
      <c r="K81" s="1961">
        <v>56</v>
      </c>
      <c r="L81" s="171"/>
      <c r="M81" s="2025"/>
      <c r="N81" s="2026"/>
      <c r="O81" s="2026"/>
      <c r="P81" s="2027"/>
      <c r="Q81" s="2026"/>
      <c r="R81" s="2026"/>
      <c r="S81" s="2028"/>
      <c r="T81" s="1966">
        <v>56</v>
      </c>
    </row>
    <row r="82" spans="1:20">
      <c r="A82" s="2029"/>
      <c r="B82" s="130"/>
      <c r="C82" s="326" t="s">
        <v>2692</v>
      </c>
      <c r="D82" s="2018"/>
      <c r="E82" s="1986"/>
      <c r="F82" s="1986"/>
      <c r="G82" s="1986"/>
      <c r="H82" s="1986"/>
      <c r="I82" s="2030"/>
      <c r="J82" s="2031"/>
      <c r="K82" s="1972"/>
      <c r="L82" s="130"/>
      <c r="M82" s="2032"/>
      <c r="N82" s="1986"/>
      <c r="O82" s="1986"/>
      <c r="P82" s="2019"/>
      <c r="Q82" s="1986"/>
      <c r="R82" s="1986"/>
      <c r="S82" s="2030"/>
      <c r="T82" s="2031"/>
    </row>
    <row r="83" spans="1:20">
      <c r="A83" s="2021">
        <v>57</v>
      </c>
      <c r="B83" s="171"/>
      <c r="C83" s="327" t="s">
        <v>2693</v>
      </c>
      <c r="D83" s="2022"/>
      <c r="E83" s="2033"/>
      <c r="F83" s="2033"/>
      <c r="G83" s="2033"/>
      <c r="H83" s="2033"/>
      <c r="I83" s="2034"/>
      <c r="J83" s="1966">
        <v>57</v>
      </c>
      <c r="K83" s="1961">
        <v>57</v>
      </c>
      <c r="L83" s="171"/>
      <c r="M83" s="2035"/>
      <c r="N83" s="2033"/>
      <c r="O83" s="2033"/>
      <c r="P83" s="2027"/>
      <c r="Q83" s="2033"/>
      <c r="R83" s="2033"/>
      <c r="S83" s="2036"/>
      <c r="T83" s="1966">
        <v>57</v>
      </c>
    </row>
    <row r="84" spans="1:20" ht="12" thickBot="1">
      <c r="A84" s="2021" t="s">
        <v>46</v>
      </c>
      <c r="B84" s="171"/>
      <c r="C84" s="342" t="s">
        <v>2694</v>
      </c>
      <c r="D84" s="2037"/>
      <c r="E84" s="2038"/>
      <c r="F84" s="2038"/>
      <c r="G84" s="2038"/>
      <c r="H84" s="2038"/>
      <c r="I84" s="2039"/>
      <c r="J84" s="2040" t="s">
        <v>46</v>
      </c>
      <c r="K84" s="1961" t="s">
        <v>46</v>
      </c>
      <c r="L84" s="2041"/>
      <c r="M84" s="2037"/>
      <c r="N84" s="2038"/>
      <c r="O84" s="2038"/>
      <c r="P84" s="2038"/>
      <c r="Q84" s="2038"/>
      <c r="R84" s="2038"/>
      <c r="S84" s="2042"/>
      <c r="T84" s="2040" t="s">
        <v>46</v>
      </c>
    </row>
    <row r="85" spans="1:20">
      <c r="A85" s="2029"/>
      <c r="B85" s="130"/>
      <c r="C85" s="325" t="s">
        <v>2695</v>
      </c>
      <c r="D85" s="2043"/>
      <c r="E85" s="1986"/>
      <c r="F85" s="1986"/>
      <c r="G85" s="1986"/>
      <c r="H85" s="1986"/>
      <c r="I85" s="1986"/>
      <c r="J85" s="1981"/>
      <c r="K85" s="2044"/>
      <c r="L85" s="130"/>
      <c r="M85" s="2045"/>
      <c r="N85" s="2043"/>
      <c r="O85" s="1986"/>
      <c r="P85" s="1986"/>
      <c r="Q85" s="1986"/>
      <c r="R85" s="1986"/>
      <c r="S85" s="1986"/>
      <c r="T85" s="2046"/>
    </row>
    <row r="86" spans="1:20">
      <c r="A86" s="2029" t="s">
        <v>1700</v>
      </c>
      <c r="B86" s="130"/>
      <c r="C86" s="343" t="s">
        <v>2696</v>
      </c>
      <c r="D86" s="2047"/>
      <c r="E86" s="1959"/>
      <c r="F86" s="1959"/>
      <c r="G86" s="1959"/>
      <c r="H86" s="1959"/>
      <c r="I86" s="1959"/>
      <c r="J86" s="1981" t="s">
        <v>1700</v>
      </c>
      <c r="K86" s="1972" t="s">
        <v>1700</v>
      </c>
      <c r="L86" s="130"/>
      <c r="M86" s="2048"/>
      <c r="N86" s="2049"/>
      <c r="O86" s="1959"/>
      <c r="P86" s="1959"/>
      <c r="Q86" s="1959"/>
      <c r="R86" s="2050"/>
      <c r="S86" s="1986"/>
      <c r="T86" s="2031" t="s">
        <v>1700</v>
      </c>
    </row>
    <row r="87" spans="1:20">
      <c r="A87" s="2051" t="s">
        <v>54</v>
      </c>
      <c r="B87" s="2052"/>
      <c r="C87" s="344" t="s">
        <v>2697</v>
      </c>
      <c r="D87" s="2047"/>
      <c r="E87" s="2053"/>
      <c r="F87" s="2053"/>
      <c r="G87" s="2053"/>
      <c r="H87" s="2053"/>
      <c r="I87" s="2053"/>
      <c r="J87" s="2054" t="s">
        <v>54</v>
      </c>
      <c r="K87" s="2055" t="s">
        <v>54</v>
      </c>
      <c r="L87" s="2052"/>
      <c r="M87" s="2056"/>
      <c r="N87" s="2057"/>
      <c r="O87" s="2053"/>
      <c r="P87" s="2053"/>
      <c r="Q87" s="2053"/>
      <c r="R87" s="2058"/>
      <c r="S87" s="2059"/>
      <c r="T87" s="2060" t="s">
        <v>54</v>
      </c>
    </row>
    <row r="88" spans="1:20">
      <c r="A88" s="2051" t="s">
        <v>1703</v>
      </c>
      <c r="B88" s="2052"/>
      <c r="C88" s="345" t="s">
        <v>2698</v>
      </c>
      <c r="D88" s="2061"/>
      <c r="E88" s="2053"/>
      <c r="F88" s="2053"/>
      <c r="G88" s="2053"/>
      <c r="H88" s="2053"/>
      <c r="I88" s="2053"/>
      <c r="J88" s="2054" t="s">
        <v>1703</v>
      </c>
      <c r="K88" s="2055" t="s">
        <v>1703</v>
      </c>
      <c r="L88" s="2052"/>
      <c r="M88" s="2056"/>
      <c r="N88" s="2057"/>
      <c r="O88" s="2053"/>
      <c r="P88" s="2053"/>
      <c r="Q88" s="2053"/>
      <c r="R88" s="2053"/>
      <c r="S88" s="2059"/>
      <c r="T88" s="2060" t="s">
        <v>1703</v>
      </c>
    </row>
    <row r="89" spans="1:20">
      <c r="A89" s="2051">
        <v>62</v>
      </c>
      <c r="B89" s="2052"/>
      <c r="C89" s="345" t="s">
        <v>2699</v>
      </c>
      <c r="D89" s="2061"/>
      <c r="E89" s="2053"/>
      <c r="F89" s="2053"/>
      <c r="G89" s="2053"/>
      <c r="H89" s="2053"/>
      <c r="I89" s="2053"/>
      <c r="J89" s="1981" t="s">
        <v>1128</v>
      </c>
      <c r="K89" s="2055">
        <v>62</v>
      </c>
      <c r="L89" s="2052"/>
      <c r="M89" s="2056"/>
      <c r="N89" s="2057"/>
      <c r="O89" s="2053"/>
      <c r="P89" s="2053"/>
      <c r="Q89" s="2053"/>
      <c r="R89" s="2053"/>
      <c r="S89" s="2059"/>
      <c r="T89" s="2060">
        <v>62</v>
      </c>
    </row>
    <row r="90" spans="1:20">
      <c r="A90" s="2051" t="s">
        <v>1131</v>
      </c>
      <c r="B90" s="2052"/>
      <c r="C90" s="345" t="s">
        <v>2700</v>
      </c>
      <c r="D90" s="2061"/>
      <c r="E90" s="2053"/>
      <c r="F90" s="2053"/>
      <c r="G90" s="2053"/>
      <c r="H90" s="2053"/>
      <c r="I90" s="2053"/>
      <c r="J90" s="2054" t="s">
        <v>1131</v>
      </c>
      <c r="K90" s="2055" t="s">
        <v>1131</v>
      </c>
      <c r="L90" s="2052"/>
      <c r="M90" s="2056"/>
      <c r="N90" s="2057"/>
      <c r="O90" s="2053"/>
      <c r="P90" s="2053"/>
      <c r="Q90" s="2053"/>
      <c r="R90" s="2053"/>
      <c r="S90" s="2059"/>
      <c r="T90" s="2060" t="s">
        <v>1131</v>
      </c>
    </row>
    <row r="91" spans="1:20">
      <c r="A91" s="2051" t="s">
        <v>1133</v>
      </c>
      <c r="B91" s="2052"/>
      <c r="C91" s="345" t="s">
        <v>2701</v>
      </c>
      <c r="D91" s="2061"/>
      <c r="E91" s="2053"/>
      <c r="F91" s="2053"/>
      <c r="G91" s="2053"/>
      <c r="H91" s="2053"/>
      <c r="I91" s="2053"/>
      <c r="J91" s="2054" t="s">
        <v>1133</v>
      </c>
      <c r="K91" s="2055" t="s">
        <v>1133</v>
      </c>
      <c r="L91" s="2052"/>
      <c r="M91" s="2056"/>
      <c r="N91" s="2057"/>
      <c r="O91" s="2053"/>
      <c r="P91" s="2053"/>
      <c r="Q91" s="2053"/>
      <c r="R91" s="2053"/>
      <c r="S91" s="2059"/>
      <c r="T91" s="2060" t="s">
        <v>1133</v>
      </c>
    </row>
    <row r="92" spans="1:20">
      <c r="A92" s="2051" t="s">
        <v>2702</v>
      </c>
      <c r="B92" s="2052"/>
      <c r="C92" s="345" t="s">
        <v>2703</v>
      </c>
      <c r="D92" s="2061"/>
      <c r="E92" s="2053"/>
      <c r="F92" s="2053"/>
      <c r="G92" s="2053"/>
      <c r="H92" s="2053"/>
      <c r="I92" s="2053"/>
      <c r="J92" s="2054" t="s">
        <v>2702</v>
      </c>
      <c r="K92" s="2055" t="s">
        <v>2702</v>
      </c>
      <c r="L92" s="2052"/>
      <c r="M92" s="2056"/>
      <c r="N92" s="2057"/>
      <c r="O92" s="2053"/>
      <c r="P92" s="2053"/>
      <c r="Q92" s="2053"/>
      <c r="R92" s="2053"/>
      <c r="S92" s="2059"/>
      <c r="T92" s="2060" t="s">
        <v>2702</v>
      </c>
    </row>
    <row r="93" spans="1:20">
      <c r="A93" s="2051">
        <v>66</v>
      </c>
      <c r="B93" s="2052"/>
      <c r="C93" s="345" t="s">
        <v>2748</v>
      </c>
      <c r="D93" s="2061"/>
      <c r="E93" s="2053"/>
      <c r="F93" s="2053"/>
      <c r="G93" s="2053"/>
      <c r="H93" s="2053"/>
      <c r="I93" s="2053"/>
      <c r="J93" s="2054">
        <v>66</v>
      </c>
      <c r="K93" s="2055">
        <v>66</v>
      </c>
      <c r="L93" s="2052"/>
      <c r="M93" s="2056"/>
      <c r="N93" s="2057"/>
      <c r="O93" s="2057"/>
      <c r="P93" s="2053"/>
      <c r="Q93" s="2053"/>
      <c r="R93" s="2053"/>
      <c r="S93" s="2059"/>
      <c r="T93" s="2060">
        <v>66</v>
      </c>
    </row>
    <row r="94" spans="1:20">
      <c r="A94" s="2029"/>
      <c r="B94" s="130"/>
      <c r="C94" s="326" t="s">
        <v>2704</v>
      </c>
      <c r="D94" s="2049"/>
      <c r="E94" s="1959"/>
      <c r="F94" s="1959"/>
      <c r="G94" s="1959"/>
      <c r="H94" s="1959"/>
      <c r="I94" s="1959"/>
      <c r="J94" s="1981"/>
      <c r="K94" s="1972"/>
      <c r="L94" s="130"/>
      <c r="M94" s="2048"/>
      <c r="N94" s="2049"/>
      <c r="O94" s="1959"/>
      <c r="P94" s="1959"/>
      <c r="Q94" s="1959"/>
      <c r="R94" s="1959"/>
      <c r="S94" s="1986"/>
      <c r="T94" s="2031"/>
    </row>
    <row r="95" spans="1:20">
      <c r="A95" s="2029"/>
      <c r="B95" s="130"/>
      <c r="C95" s="326" t="s">
        <v>2705</v>
      </c>
      <c r="D95" s="2049"/>
      <c r="E95" s="1959"/>
      <c r="F95" s="1959"/>
      <c r="G95" s="1959"/>
      <c r="H95" s="1959"/>
      <c r="I95" s="1959"/>
      <c r="J95" s="1981"/>
      <c r="K95" s="2044"/>
      <c r="L95" s="130"/>
      <c r="M95" s="2048"/>
      <c r="N95" s="2049"/>
      <c r="O95" s="1959"/>
      <c r="P95" s="1959"/>
      <c r="Q95" s="1959"/>
      <c r="R95" s="1959"/>
      <c r="S95" s="1986"/>
      <c r="T95" s="2046"/>
    </row>
    <row r="96" spans="1:20">
      <c r="A96" s="2029">
        <v>67</v>
      </c>
      <c r="B96" s="130"/>
      <c r="C96" s="326" t="s">
        <v>2706</v>
      </c>
      <c r="D96" s="2061"/>
      <c r="E96" s="1959"/>
      <c r="F96" s="1959"/>
      <c r="G96" s="1959"/>
      <c r="H96" s="1959"/>
      <c r="I96" s="1959"/>
      <c r="J96" s="1981">
        <v>67</v>
      </c>
      <c r="K96" s="1972">
        <v>67</v>
      </c>
      <c r="L96" s="130"/>
      <c r="M96" s="2048"/>
      <c r="N96" s="2048"/>
      <c r="O96" s="2049"/>
      <c r="P96" s="1959"/>
      <c r="Q96" s="1959"/>
      <c r="R96" s="1959"/>
      <c r="S96" s="1986"/>
      <c r="T96" s="2031">
        <v>67</v>
      </c>
    </row>
    <row r="97" spans="1:20">
      <c r="A97" s="2051" t="s">
        <v>2707</v>
      </c>
      <c r="B97" s="2052"/>
      <c r="C97" s="345" t="s">
        <v>2708</v>
      </c>
      <c r="D97" s="2061"/>
      <c r="E97" s="2053"/>
      <c r="F97" s="2053"/>
      <c r="G97" s="2053"/>
      <c r="H97" s="2053"/>
      <c r="I97" s="2053"/>
      <c r="J97" s="2054" t="s">
        <v>2707</v>
      </c>
      <c r="K97" s="2055" t="s">
        <v>2707</v>
      </c>
      <c r="L97" s="2052"/>
      <c r="M97" s="2056"/>
      <c r="N97" s="2057"/>
      <c r="O97" s="2053"/>
      <c r="P97" s="2053"/>
      <c r="Q97" s="2053"/>
      <c r="R97" s="2053"/>
      <c r="S97" s="2059"/>
      <c r="T97" s="2060" t="s">
        <v>2707</v>
      </c>
    </row>
    <row r="98" spans="1:20">
      <c r="A98" s="2051" t="s">
        <v>2709</v>
      </c>
      <c r="B98" s="2052"/>
      <c r="C98" s="344" t="s">
        <v>2710</v>
      </c>
      <c r="D98" s="2061"/>
      <c r="E98" s="2053"/>
      <c r="F98" s="2053"/>
      <c r="G98" s="2053"/>
      <c r="H98" s="2053"/>
      <c r="I98" s="2053"/>
      <c r="J98" s="2060" t="s">
        <v>2709</v>
      </c>
      <c r="K98" s="2055" t="s">
        <v>2709</v>
      </c>
      <c r="L98" s="2062"/>
      <c r="M98" s="2056"/>
      <c r="N98" s="2057"/>
      <c r="O98" s="2053"/>
      <c r="P98" s="2053"/>
      <c r="Q98" s="2053"/>
      <c r="R98" s="2053"/>
      <c r="S98" s="2059"/>
      <c r="T98" s="2060" t="s">
        <v>2709</v>
      </c>
    </row>
    <row r="99" spans="1:20">
      <c r="A99" s="2063" t="s">
        <v>2711</v>
      </c>
      <c r="B99" s="2064"/>
      <c r="C99" s="346" t="s">
        <v>2712</v>
      </c>
      <c r="D99" s="2607"/>
      <c r="E99" s="2027"/>
      <c r="F99" s="2027"/>
      <c r="G99" s="2027"/>
      <c r="H99" s="2027"/>
      <c r="I99" s="2027"/>
      <c r="J99" s="2065" t="s">
        <v>2711</v>
      </c>
      <c r="K99" s="2066" t="s">
        <v>2711</v>
      </c>
      <c r="L99" s="2064"/>
      <c r="M99" s="2607"/>
      <c r="N99" s="2027"/>
      <c r="O99" s="2027"/>
      <c r="P99" s="2027"/>
      <c r="Q99" s="2027"/>
      <c r="R99" s="1964"/>
      <c r="S99" s="2027"/>
      <c r="T99" s="2067" t="s">
        <v>2711</v>
      </c>
    </row>
    <row r="100" spans="1:20">
      <c r="A100" s="2068" t="s">
        <v>349</v>
      </c>
      <c r="B100" s="315"/>
      <c r="C100" s="315"/>
      <c r="D100" s="315"/>
      <c r="E100" s="315"/>
      <c r="F100" s="315"/>
      <c r="G100" s="315"/>
      <c r="H100" s="315"/>
      <c r="I100" s="315"/>
      <c r="J100" s="2069"/>
      <c r="K100" s="2068" t="s">
        <v>349</v>
      </c>
      <c r="L100" s="315"/>
      <c r="M100" s="315"/>
      <c r="N100" s="315"/>
      <c r="O100" s="315"/>
      <c r="P100" s="315"/>
      <c r="Q100" s="315"/>
      <c r="R100" s="315"/>
      <c r="S100" s="315"/>
      <c r="T100" s="2069"/>
    </row>
    <row r="101" spans="1:20" ht="62.85" customHeight="1">
      <c r="A101" s="293"/>
      <c r="B101" s="173"/>
      <c r="C101" s="130"/>
      <c r="D101" s="130"/>
      <c r="E101" s="130"/>
      <c r="F101" s="130"/>
      <c r="G101" s="130"/>
      <c r="H101" s="130"/>
      <c r="I101" s="130"/>
      <c r="J101" s="339"/>
      <c r="K101" s="293"/>
      <c r="L101" s="130"/>
      <c r="M101" s="130"/>
      <c r="N101" s="130"/>
      <c r="O101" s="130"/>
      <c r="P101" s="130"/>
      <c r="Q101" s="130"/>
      <c r="R101" s="130"/>
      <c r="S101" s="130"/>
      <c r="T101" s="339"/>
    </row>
    <row r="102" spans="1:20" ht="62.85" customHeight="1">
      <c r="A102" s="293"/>
      <c r="B102" s="130"/>
      <c r="C102" s="130"/>
      <c r="D102" s="130"/>
      <c r="E102" s="130"/>
      <c r="F102" s="130"/>
      <c r="G102" s="130"/>
      <c r="H102" s="130"/>
      <c r="I102" s="130"/>
      <c r="J102" s="339"/>
      <c r="K102" s="293"/>
      <c r="L102" s="130"/>
      <c r="M102" s="130"/>
      <c r="N102" s="130"/>
      <c r="O102" s="130"/>
      <c r="P102" s="130"/>
      <c r="Q102" s="130"/>
      <c r="R102" s="130"/>
      <c r="S102" s="130"/>
      <c r="T102" s="339"/>
    </row>
    <row r="103" spans="1:20" ht="62.85" customHeight="1">
      <c r="A103" s="293"/>
      <c r="B103" s="130"/>
      <c r="C103" s="130"/>
      <c r="D103" s="130"/>
      <c r="E103" s="130"/>
      <c r="F103" s="130"/>
      <c r="G103" s="130"/>
      <c r="H103" s="130"/>
      <c r="I103" s="130"/>
      <c r="J103" s="339"/>
      <c r="K103" s="293"/>
      <c r="L103" s="130"/>
      <c r="M103" s="130"/>
      <c r="N103" s="130"/>
      <c r="O103" s="130"/>
      <c r="P103" s="130"/>
      <c r="Q103" s="130"/>
      <c r="R103" s="130"/>
      <c r="S103" s="130"/>
      <c r="T103" s="339"/>
    </row>
    <row r="104" spans="1:20" ht="136.5" customHeight="1">
      <c r="A104" s="2070"/>
      <c r="B104" s="2064"/>
      <c r="C104" s="347"/>
      <c r="D104" s="2064"/>
      <c r="E104" s="2064"/>
      <c r="F104" s="2064"/>
      <c r="G104" s="2064"/>
      <c r="H104" s="2064"/>
      <c r="I104" s="2064"/>
      <c r="J104" s="2071"/>
      <c r="K104" s="2070"/>
      <c r="L104" s="2064"/>
      <c r="M104" s="2064"/>
      <c r="N104" s="2064"/>
      <c r="O104" s="2064"/>
      <c r="P104" s="2064"/>
      <c r="Q104" s="2064"/>
      <c r="R104" s="2064"/>
      <c r="S104" s="2064"/>
      <c r="T104" s="2071"/>
    </row>
    <row r="105" spans="1:20" s="1930" customFormat="1">
      <c r="A105" s="2072"/>
      <c r="B105" s="2073"/>
      <c r="C105" s="2073"/>
      <c r="D105" s="2073"/>
      <c r="E105" s="2073"/>
      <c r="F105" s="2073"/>
      <c r="G105" s="2073"/>
      <c r="H105" s="2074"/>
      <c r="I105" s="2074"/>
      <c r="J105" s="1940" t="s">
        <v>1409</v>
      </c>
      <c r="K105" s="1941" t="s">
        <v>1409</v>
      </c>
      <c r="L105" s="2073"/>
      <c r="M105" s="2073"/>
      <c r="N105" s="2073"/>
      <c r="O105" s="2073"/>
      <c r="P105" s="2073"/>
      <c r="Q105" s="2073"/>
      <c r="R105" s="2073"/>
      <c r="S105" s="2073"/>
      <c r="T105" s="2075"/>
    </row>
  </sheetData>
  <printOptions horizontalCentered="1" verticalCentered="1"/>
  <pageMargins left="0.7" right="0.7" top="0.75" bottom="0.75" header="0.3" footer="0.3"/>
  <pageSetup scale="93" fitToWidth="2" pageOrder="overThenDown" orientation="portrait" r:id="rId1"/>
  <headerFooter alignWithMargins="0"/>
  <rowBreaks count="1" manualBreakCount="1">
    <brk id="63" max="19" man="1"/>
  </rowBreaks>
  <colBreaks count="1" manualBreakCount="1">
    <brk id="10" max="1048575" man="1"/>
  </colBreaks>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57"/>
  <sheetViews>
    <sheetView showGridLines="0" view="pageBreakPreview" topLeftCell="A22" zoomScaleNormal="160" zoomScaleSheetLayoutView="100" workbookViewId="0">
      <selection activeCell="N31" sqref="N31"/>
    </sheetView>
  </sheetViews>
  <sheetFormatPr defaultColWidth="8.6640625" defaultRowHeight="11.25"/>
  <cols>
    <col min="1" max="1" width="5.33203125" style="210" customWidth="1"/>
    <col min="2" max="2" width="50.6640625" style="210" customWidth="1"/>
    <col min="3" max="5" width="12.6640625" style="210" customWidth="1"/>
    <col min="6" max="6" width="15.5" style="210" customWidth="1"/>
    <col min="7" max="7" width="5.33203125" style="210" customWidth="1"/>
    <col min="8" max="16384" width="8.6640625" style="210"/>
  </cols>
  <sheetData>
    <row r="1" spans="1:7">
      <c r="A1" s="570">
        <v>102</v>
      </c>
      <c r="B1" s="431"/>
      <c r="C1" s="431"/>
      <c r="D1" s="431"/>
      <c r="E1" s="431"/>
      <c r="F1" s="1080"/>
      <c r="G1" s="597" t="s">
        <v>3253</v>
      </c>
    </row>
    <row r="2" spans="1:7">
      <c r="A2" s="573" t="s">
        <v>2598</v>
      </c>
      <c r="B2" s="574"/>
      <c r="C2" s="574"/>
      <c r="D2" s="574"/>
      <c r="E2" s="574"/>
      <c r="F2" s="574"/>
      <c r="G2" s="576"/>
    </row>
    <row r="3" spans="1:7">
      <c r="A3" s="374" t="s">
        <v>351</v>
      </c>
      <c r="B3" s="618"/>
      <c r="C3" s="618"/>
      <c r="D3" s="618"/>
      <c r="E3" s="618"/>
      <c r="F3" s="618"/>
      <c r="G3" s="619"/>
    </row>
    <row r="4" spans="1:7">
      <c r="A4" s="367" t="s">
        <v>440</v>
      </c>
      <c r="B4" s="283" t="s">
        <v>2306</v>
      </c>
      <c r="C4" s="283"/>
      <c r="D4" s="283"/>
      <c r="E4" s="283"/>
      <c r="F4" s="283"/>
      <c r="G4" s="368"/>
    </row>
    <row r="5" spans="1:7">
      <c r="A5" s="370" t="s">
        <v>1650</v>
      </c>
      <c r="B5" s="283"/>
      <c r="C5" s="283"/>
      <c r="D5" s="283"/>
      <c r="E5" s="283"/>
      <c r="F5" s="283"/>
      <c r="G5" s="368"/>
    </row>
    <row r="6" spans="1:7">
      <c r="A6" s="370" t="s">
        <v>1651</v>
      </c>
      <c r="B6" s="283"/>
      <c r="C6" s="283"/>
      <c r="D6" s="283"/>
      <c r="E6" s="283"/>
      <c r="F6" s="283"/>
      <c r="G6" s="368"/>
    </row>
    <row r="7" spans="1:7">
      <c r="A7" s="370" t="s">
        <v>1652</v>
      </c>
      <c r="B7" s="283"/>
      <c r="C7" s="283"/>
      <c r="D7" s="283"/>
      <c r="E7" s="283"/>
      <c r="F7" s="283"/>
      <c r="G7" s="368"/>
    </row>
    <row r="8" spans="1:7">
      <c r="A8" s="370" t="s">
        <v>1653</v>
      </c>
      <c r="B8" s="283"/>
      <c r="C8" s="283"/>
      <c r="D8" s="283"/>
      <c r="E8" s="283"/>
      <c r="F8" s="283"/>
      <c r="G8" s="368"/>
    </row>
    <row r="9" spans="1:7">
      <c r="A9" s="370" t="s">
        <v>1654</v>
      </c>
      <c r="B9" s="283"/>
      <c r="C9" s="283"/>
      <c r="D9" s="283"/>
      <c r="E9" s="283"/>
      <c r="F9" s="283"/>
      <c r="G9" s="368"/>
    </row>
    <row r="10" spans="1:7">
      <c r="A10" s="367" t="s">
        <v>446</v>
      </c>
      <c r="B10" s="283" t="s">
        <v>1655</v>
      </c>
      <c r="C10" s="283"/>
      <c r="D10" s="283"/>
      <c r="E10" s="283"/>
      <c r="F10" s="283"/>
      <c r="G10" s="368"/>
    </row>
    <row r="11" spans="1:7">
      <c r="A11" s="370" t="s">
        <v>1656</v>
      </c>
      <c r="B11" s="283"/>
      <c r="C11" s="283"/>
      <c r="D11" s="283"/>
      <c r="E11" s="283"/>
      <c r="F11" s="283"/>
      <c r="G11" s="368"/>
    </row>
    <row r="12" spans="1:7">
      <c r="A12" s="370" t="s">
        <v>1657</v>
      </c>
      <c r="B12" s="283"/>
      <c r="C12" s="283"/>
      <c r="D12" s="283"/>
      <c r="E12" s="283"/>
      <c r="F12" s="283"/>
      <c r="G12" s="368"/>
    </row>
    <row r="13" spans="1:7">
      <c r="A13" s="370" t="s">
        <v>1658</v>
      </c>
      <c r="B13" s="283"/>
      <c r="C13" s="283"/>
      <c r="D13" s="283"/>
      <c r="E13" s="283"/>
      <c r="F13" s="283"/>
      <c r="G13" s="368"/>
    </row>
    <row r="14" spans="1:7">
      <c r="A14" s="370" t="s">
        <v>1659</v>
      </c>
      <c r="B14" s="283"/>
      <c r="C14" s="283"/>
      <c r="D14" s="283"/>
      <c r="E14" s="283"/>
      <c r="F14" s="283"/>
      <c r="G14" s="368"/>
    </row>
    <row r="15" spans="1:7">
      <c r="A15" s="370" t="s">
        <v>1660</v>
      </c>
      <c r="B15" s="283"/>
      <c r="C15" s="283"/>
      <c r="D15" s="283"/>
      <c r="E15" s="283"/>
      <c r="F15" s="283"/>
      <c r="G15" s="368"/>
    </row>
    <row r="16" spans="1:7">
      <c r="A16" s="367" t="s">
        <v>450</v>
      </c>
      <c r="B16" s="283" t="s">
        <v>1661</v>
      </c>
      <c r="C16" s="283"/>
      <c r="D16" s="283"/>
      <c r="E16" s="283"/>
      <c r="F16" s="283"/>
      <c r="G16" s="368"/>
    </row>
    <row r="17" spans="1:7">
      <c r="A17" s="367" t="s">
        <v>457</v>
      </c>
      <c r="B17" s="283" t="s">
        <v>1662</v>
      </c>
      <c r="C17" s="283"/>
      <c r="D17" s="283"/>
      <c r="E17" s="283"/>
      <c r="F17" s="283"/>
      <c r="G17" s="368"/>
    </row>
    <row r="18" spans="1:7">
      <c r="A18" s="367" t="s">
        <v>461</v>
      </c>
      <c r="B18" s="283" t="s">
        <v>1663</v>
      </c>
      <c r="C18" s="283"/>
      <c r="D18" s="283"/>
      <c r="E18" s="283"/>
      <c r="F18" s="283"/>
      <c r="G18" s="368"/>
    </row>
    <row r="19" spans="1:7">
      <c r="A19" s="370" t="s">
        <v>1242</v>
      </c>
      <c r="B19" s="283"/>
      <c r="C19" s="283"/>
      <c r="D19" s="283"/>
      <c r="E19" s="283"/>
      <c r="F19" s="283"/>
      <c r="G19" s="368"/>
    </row>
    <row r="20" spans="1:7">
      <c r="A20" s="370" t="s">
        <v>1243</v>
      </c>
      <c r="B20" s="283"/>
      <c r="C20" s="283"/>
      <c r="D20" s="283"/>
      <c r="E20" s="283"/>
      <c r="F20" s="283"/>
      <c r="G20" s="368"/>
    </row>
    <row r="21" spans="1:7">
      <c r="A21" s="370" t="s">
        <v>1244</v>
      </c>
      <c r="B21" s="283"/>
      <c r="C21" s="283"/>
      <c r="D21" s="283"/>
      <c r="E21" s="283"/>
      <c r="F21" s="283"/>
      <c r="G21" s="368"/>
    </row>
    <row r="22" spans="1:7">
      <c r="A22" s="367" t="s">
        <v>916</v>
      </c>
      <c r="B22" s="283" t="s">
        <v>1245</v>
      </c>
      <c r="C22" s="283"/>
      <c r="D22" s="283"/>
      <c r="E22" s="283"/>
      <c r="F22" s="283"/>
      <c r="G22" s="368"/>
    </row>
    <row r="23" spans="1:7">
      <c r="A23" s="370" t="s">
        <v>1246</v>
      </c>
      <c r="B23" s="283"/>
      <c r="C23" s="283"/>
      <c r="D23" s="283"/>
      <c r="E23" s="283"/>
      <c r="F23" s="283"/>
      <c r="G23" s="368"/>
    </row>
    <row r="24" spans="1:7" ht="19.5" customHeight="1">
      <c r="A24" s="1533" t="s">
        <v>1247</v>
      </c>
      <c r="B24" s="1534"/>
      <c r="C24" s="1534"/>
      <c r="D24" s="1534"/>
      <c r="E24" s="1534"/>
      <c r="F24" s="1534"/>
      <c r="G24" s="1535"/>
    </row>
    <row r="25" spans="1:7">
      <c r="A25" s="1028"/>
      <c r="B25" s="1536"/>
      <c r="C25" s="1536"/>
      <c r="D25" s="1536"/>
      <c r="E25" s="1536"/>
      <c r="F25" s="217" t="s">
        <v>1248</v>
      </c>
      <c r="G25" s="1537"/>
    </row>
    <row r="26" spans="1:7">
      <c r="A26" s="992" t="s">
        <v>328</v>
      </c>
      <c r="B26" s="216" t="s">
        <v>2218</v>
      </c>
      <c r="C26" s="216" t="s">
        <v>1249</v>
      </c>
      <c r="D26" s="216" t="s">
        <v>1250</v>
      </c>
      <c r="E26" s="216" t="s">
        <v>1381</v>
      </c>
      <c r="F26" s="216" t="s">
        <v>1251</v>
      </c>
      <c r="G26" s="992" t="s">
        <v>328</v>
      </c>
    </row>
    <row r="27" spans="1:7">
      <c r="A27" s="992" t="s">
        <v>333</v>
      </c>
      <c r="C27" s="216" t="s">
        <v>1252</v>
      </c>
      <c r="D27" s="216" t="s">
        <v>1253</v>
      </c>
      <c r="E27" s="216" t="s">
        <v>711</v>
      </c>
      <c r="F27" s="216" t="s">
        <v>1254</v>
      </c>
      <c r="G27" s="992" t="s">
        <v>333</v>
      </c>
    </row>
    <row r="28" spans="1:7">
      <c r="A28" s="2311">
        <v>1</v>
      </c>
      <c r="B28" s="1299" t="s">
        <v>1062</v>
      </c>
      <c r="C28" s="1350"/>
      <c r="D28" s="1538"/>
      <c r="E28" s="1538"/>
      <c r="F28" s="1350"/>
      <c r="G28" s="2311">
        <v>1</v>
      </c>
    </row>
    <row r="29" spans="1:7">
      <c r="A29" s="2311">
        <v>2</v>
      </c>
      <c r="B29" s="1350" t="s">
        <v>3240</v>
      </c>
      <c r="C29" s="1350">
        <v>50</v>
      </c>
      <c r="D29" s="2667">
        <v>10907.999999999996</v>
      </c>
      <c r="E29" s="2667">
        <v>142636</v>
      </c>
      <c r="F29" s="2672" t="s">
        <v>3219</v>
      </c>
      <c r="G29" s="2311">
        <v>2</v>
      </c>
    </row>
    <row r="30" spans="1:7">
      <c r="A30" s="2311">
        <v>3</v>
      </c>
      <c r="B30" s="1350"/>
      <c r="C30" s="1350"/>
      <c r="D30" s="1350"/>
      <c r="E30" s="1350"/>
      <c r="F30" s="1350"/>
      <c r="G30" s="2311">
        <v>3</v>
      </c>
    </row>
    <row r="31" spans="1:7">
      <c r="A31" s="2311">
        <v>4</v>
      </c>
      <c r="B31" s="1539"/>
      <c r="C31" s="1540"/>
      <c r="D31" s="1540"/>
      <c r="E31" s="1540"/>
      <c r="F31" s="1539"/>
      <c r="G31" s="2311">
        <v>4</v>
      </c>
    </row>
    <row r="32" spans="1:7">
      <c r="A32" s="2311">
        <v>5</v>
      </c>
      <c r="B32" s="1350"/>
      <c r="C32" s="1350"/>
      <c r="D32" s="1350"/>
      <c r="E32" s="1350"/>
      <c r="F32" s="1350"/>
      <c r="G32" s="2311">
        <v>5</v>
      </c>
    </row>
    <row r="33" spans="1:7">
      <c r="A33" s="2311">
        <v>6</v>
      </c>
      <c r="B33" s="1350"/>
      <c r="C33" s="1350"/>
      <c r="D33" s="1350"/>
      <c r="E33" s="1350"/>
      <c r="F33" s="1350"/>
      <c r="G33" s="2311">
        <v>6</v>
      </c>
    </row>
    <row r="34" spans="1:7">
      <c r="A34" s="2311">
        <v>7</v>
      </c>
      <c r="B34" s="1350"/>
      <c r="C34" s="1350"/>
      <c r="D34" s="1350"/>
      <c r="E34" s="1350"/>
      <c r="F34" s="1350"/>
      <c r="G34" s="2311">
        <v>7</v>
      </c>
    </row>
    <row r="35" spans="1:7">
      <c r="A35" s="2311">
        <v>8</v>
      </c>
      <c r="B35" s="1350"/>
      <c r="C35" s="1350"/>
      <c r="D35" s="1350"/>
      <c r="E35" s="1350"/>
      <c r="F35" s="1350"/>
      <c r="G35" s="2311">
        <v>8</v>
      </c>
    </row>
    <row r="36" spans="1:7">
      <c r="A36" s="2311">
        <v>9</v>
      </c>
      <c r="B36" s="1350"/>
      <c r="C36" s="1350"/>
      <c r="D36" s="1350"/>
      <c r="E36" s="1350"/>
      <c r="F36" s="1350"/>
      <c r="G36" s="2311">
        <v>9</v>
      </c>
    </row>
    <row r="37" spans="1:7">
      <c r="A37" s="2311">
        <v>10</v>
      </c>
      <c r="B37" s="1350"/>
      <c r="C37" s="1350"/>
      <c r="D37" s="1350"/>
      <c r="E37" s="1350"/>
      <c r="F37" s="1350"/>
      <c r="G37" s="2311">
        <v>10</v>
      </c>
    </row>
    <row r="38" spans="1:7">
      <c r="A38" s="2311">
        <v>11</v>
      </c>
      <c r="B38" s="1350"/>
      <c r="C38" s="1350"/>
      <c r="D38" s="1350"/>
      <c r="E38" s="1350"/>
      <c r="F38" s="1350"/>
      <c r="G38" s="2311">
        <v>11</v>
      </c>
    </row>
    <row r="39" spans="1:7">
      <c r="A39" s="2311">
        <v>12</v>
      </c>
      <c r="B39" s="1350"/>
      <c r="C39" s="1350"/>
      <c r="D39" s="1350"/>
      <c r="E39" s="1350"/>
      <c r="F39" s="1350"/>
      <c r="G39" s="2311">
        <v>12</v>
      </c>
    </row>
    <row r="40" spans="1:7">
      <c r="A40" s="2311">
        <v>13</v>
      </c>
      <c r="B40" s="1350"/>
      <c r="C40" s="1350"/>
      <c r="D40" s="1350"/>
      <c r="E40" s="1350"/>
      <c r="F40" s="1350"/>
      <c r="G40" s="2311">
        <v>13</v>
      </c>
    </row>
    <row r="41" spans="1:7">
      <c r="A41" s="2311">
        <v>14</v>
      </c>
      <c r="B41" s="1350"/>
      <c r="C41" s="1350"/>
      <c r="D41" s="1350"/>
      <c r="E41" s="1350"/>
      <c r="F41" s="1350"/>
      <c r="G41" s="2311">
        <v>14</v>
      </c>
    </row>
    <row r="42" spans="1:7">
      <c r="A42" s="1324">
        <v>15</v>
      </c>
      <c r="B42" s="2489" t="s">
        <v>2060</v>
      </c>
      <c r="C42" s="2670">
        <f>SUM(C29:C41)</f>
        <v>50</v>
      </c>
      <c r="D42" s="2670">
        <f>SUM(D29:D41)</f>
        <v>10907.999999999996</v>
      </c>
      <c r="E42" s="2670">
        <f>SUM(E29:E41)</f>
        <v>142636</v>
      </c>
      <c r="F42" s="2671" t="s">
        <v>717</v>
      </c>
      <c r="G42" s="1324">
        <v>15</v>
      </c>
    </row>
    <row r="43" spans="1:7">
      <c r="A43" s="378" t="s">
        <v>1255</v>
      </c>
      <c r="B43" s="376"/>
      <c r="C43" s="376"/>
      <c r="D43" s="376"/>
      <c r="E43" s="376"/>
      <c r="F43" s="376"/>
      <c r="G43" s="2491"/>
    </row>
    <row r="44" spans="1:7">
      <c r="A44" s="1004">
        <v>16</v>
      </c>
      <c r="B44" s="2490" t="s">
        <v>3204</v>
      </c>
      <c r="C44" s="219"/>
      <c r="D44" s="219"/>
      <c r="E44" s="219"/>
      <c r="F44" s="219"/>
      <c r="G44" s="1004">
        <v>16</v>
      </c>
    </row>
    <row r="45" spans="1:7">
      <c r="A45" s="2311">
        <v>17</v>
      </c>
      <c r="B45" s="220"/>
      <c r="C45" s="220"/>
      <c r="D45" s="220"/>
      <c r="E45" s="220"/>
      <c r="F45" s="220"/>
      <c r="G45" s="2311">
        <v>17</v>
      </c>
    </row>
    <row r="46" spans="1:7">
      <c r="A46" s="2311">
        <v>18</v>
      </c>
      <c r="B46" s="220"/>
      <c r="C46" s="220"/>
      <c r="D46" s="220"/>
      <c r="E46" s="220"/>
      <c r="F46" s="220"/>
      <c r="G46" s="2311">
        <v>18</v>
      </c>
    </row>
    <row r="47" spans="1:7">
      <c r="A47" s="2311">
        <v>19</v>
      </c>
      <c r="B47" s="220"/>
      <c r="C47" s="220"/>
      <c r="D47" s="220"/>
      <c r="E47" s="220"/>
      <c r="F47" s="220"/>
      <c r="G47" s="2311">
        <v>19</v>
      </c>
    </row>
    <row r="48" spans="1:7">
      <c r="A48" s="2311">
        <v>20</v>
      </c>
      <c r="B48" s="220"/>
      <c r="C48" s="220"/>
      <c r="D48" s="220"/>
      <c r="E48" s="220"/>
      <c r="F48" s="220"/>
      <c r="G48" s="2311">
        <v>20</v>
      </c>
    </row>
    <row r="49" spans="1:7">
      <c r="A49" s="2311">
        <v>21</v>
      </c>
      <c r="B49" s="220"/>
      <c r="C49" s="220"/>
      <c r="D49" s="220"/>
      <c r="E49" s="220"/>
      <c r="F49" s="220"/>
      <c r="G49" s="2311">
        <v>21</v>
      </c>
    </row>
    <row r="50" spans="1:7">
      <c r="A50" s="2311">
        <v>22</v>
      </c>
      <c r="B50" s="220"/>
      <c r="C50" s="220"/>
      <c r="D50" s="220"/>
      <c r="E50" s="220"/>
      <c r="F50" s="220"/>
      <c r="G50" s="2311">
        <v>22</v>
      </c>
    </row>
    <row r="51" spans="1:7">
      <c r="A51" s="2311">
        <v>23</v>
      </c>
      <c r="B51" s="220"/>
      <c r="C51" s="220"/>
      <c r="D51" s="220"/>
      <c r="E51" s="220"/>
      <c r="F51" s="220"/>
      <c r="G51" s="2311">
        <v>23</v>
      </c>
    </row>
    <row r="52" spans="1:7">
      <c r="A52" s="2311">
        <v>24</v>
      </c>
      <c r="B52" s="220"/>
      <c r="C52" s="220"/>
      <c r="D52" s="220"/>
      <c r="E52" s="220"/>
      <c r="F52" s="220"/>
      <c r="G52" s="2311">
        <v>24</v>
      </c>
    </row>
    <row r="53" spans="1:7">
      <c r="A53" s="2311">
        <v>25</v>
      </c>
      <c r="B53" s="220"/>
      <c r="C53" s="220"/>
      <c r="D53" s="220"/>
      <c r="E53" s="220"/>
      <c r="F53" s="220"/>
      <c r="G53" s="2311">
        <v>25</v>
      </c>
    </row>
    <row r="54" spans="1:7">
      <c r="A54" s="2311">
        <v>26</v>
      </c>
      <c r="B54" s="1539" t="s">
        <v>2060</v>
      </c>
      <c r="C54" s="220"/>
      <c r="D54" s="220"/>
      <c r="E54" s="2669"/>
      <c r="F54" s="220"/>
      <c r="G54" s="2311">
        <v>26</v>
      </c>
    </row>
    <row r="55" spans="1:7">
      <c r="A55" s="2311">
        <v>27</v>
      </c>
      <c r="B55" s="1541" t="s">
        <v>3131</v>
      </c>
      <c r="C55" s="2668">
        <f>+C54+C42</f>
        <v>50</v>
      </c>
      <c r="D55" s="2668">
        <f>+D54+D42</f>
        <v>10907.999999999996</v>
      </c>
      <c r="E55" s="2668">
        <f>+E54+E42</f>
        <v>142636</v>
      </c>
      <c r="F55" s="2668" t="s">
        <v>717</v>
      </c>
      <c r="G55" s="2311">
        <v>27</v>
      </c>
    </row>
    <row r="56" spans="1:7" ht="114.75" customHeight="1">
      <c r="A56" s="613"/>
      <c r="B56" s="284"/>
      <c r="C56" s="284"/>
      <c r="D56" s="284"/>
      <c r="E56" s="284"/>
      <c r="F56" s="284"/>
      <c r="G56" s="612"/>
    </row>
    <row r="57" spans="1:7">
      <c r="A57" s="2380"/>
      <c r="B57" s="2381"/>
      <c r="C57" s="2381"/>
      <c r="D57" s="2381"/>
      <c r="E57" s="2381"/>
      <c r="F57" s="2381"/>
      <c r="G57" s="620" t="s">
        <v>1409</v>
      </c>
    </row>
  </sheetData>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25"/>
  <sheetViews>
    <sheetView showGridLines="0" view="pageBreakPreview" topLeftCell="C122" zoomScale="172" zoomScaleNormal="100" zoomScaleSheetLayoutView="172" workbookViewId="0">
      <selection activeCell="I101" sqref="I101"/>
    </sheetView>
  </sheetViews>
  <sheetFormatPr defaultColWidth="11.33203125" defaultRowHeight="11.25"/>
  <cols>
    <col min="1" max="1" width="5.6640625" style="446" customWidth="1"/>
    <col min="2" max="2" width="5.6640625" style="446" bestFit="1" customWidth="1"/>
    <col min="3" max="3" width="12.5" style="446" customWidth="1"/>
    <col min="4" max="4" width="52.6640625" style="446" customWidth="1"/>
    <col min="5" max="6" width="15.6640625" style="446" customWidth="1"/>
    <col min="7" max="7" width="6.5" style="446" customWidth="1"/>
    <col min="8" max="8" width="9.6640625" style="446" customWidth="1"/>
    <col min="9" max="10" width="11.33203125" style="446"/>
    <col min="11" max="13" width="14.6640625" style="446" bestFit="1" customWidth="1"/>
    <col min="14" max="16384" width="11.33203125" style="446"/>
  </cols>
  <sheetData>
    <row r="1" spans="1:7">
      <c r="A1" s="2094" t="s">
        <v>3253</v>
      </c>
      <c r="B1" s="2095"/>
      <c r="C1" s="2096"/>
      <c r="D1" s="924"/>
      <c r="E1" s="924"/>
      <c r="F1" s="924"/>
      <c r="G1" s="923">
        <v>5</v>
      </c>
    </row>
    <row r="2" spans="1:7">
      <c r="A2" s="447" t="s">
        <v>350</v>
      </c>
      <c r="B2" s="448"/>
      <c r="C2" s="448"/>
      <c r="D2" s="448"/>
      <c r="E2" s="448"/>
      <c r="F2" s="448"/>
      <c r="G2" s="449"/>
    </row>
    <row r="3" spans="1:7">
      <c r="A3" s="1378" t="s">
        <v>351</v>
      </c>
      <c r="B3" s="450"/>
      <c r="C3" s="450"/>
      <c r="D3" s="450"/>
      <c r="E3" s="450"/>
      <c r="F3" s="450"/>
      <c r="G3" s="451"/>
    </row>
    <row r="4" spans="1:7" ht="12" thickBot="1">
      <c r="A4" s="452"/>
      <c r="B4" s="453"/>
      <c r="C4" s="454"/>
      <c r="D4" s="455"/>
      <c r="F4" s="455"/>
      <c r="G4" s="456"/>
    </row>
    <row r="5" spans="1:7">
      <c r="A5" s="457" t="s">
        <v>328</v>
      </c>
      <c r="B5" s="458" t="s">
        <v>352</v>
      </c>
      <c r="C5" s="458" t="s">
        <v>353</v>
      </c>
      <c r="D5" s="459" t="s">
        <v>434</v>
      </c>
      <c r="E5" s="460" t="s">
        <v>354</v>
      </c>
      <c r="F5" s="458" t="s">
        <v>977</v>
      </c>
      <c r="G5" s="461" t="s">
        <v>328</v>
      </c>
    </row>
    <row r="6" spans="1:7">
      <c r="A6" s="462" t="s">
        <v>333</v>
      </c>
      <c r="B6" s="463" t="s">
        <v>355</v>
      </c>
      <c r="C6" s="464"/>
      <c r="D6" s="465"/>
      <c r="E6" s="466" t="s">
        <v>356</v>
      </c>
      <c r="F6" s="463" t="s">
        <v>2793</v>
      </c>
      <c r="G6" s="467" t="s">
        <v>333</v>
      </c>
    </row>
    <row r="7" spans="1:7">
      <c r="A7" s="468"/>
      <c r="B7" s="469"/>
      <c r="C7" s="470"/>
      <c r="D7" s="471" t="s">
        <v>338</v>
      </c>
      <c r="E7" s="472" t="s">
        <v>339</v>
      </c>
      <c r="F7" s="469" t="s">
        <v>340</v>
      </c>
      <c r="G7" s="473"/>
    </row>
    <row r="8" spans="1:7">
      <c r="A8" s="474"/>
      <c r="B8" s="475"/>
      <c r="C8" s="464"/>
      <c r="E8" s="476"/>
      <c r="F8" s="477"/>
      <c r="G8" s="478"/>
    </row>
    <row r="9" spans="1:7">
      <c r="A9" s="474"/>
      <c r="B9" s="475"/>
      <c r="C9" s="464"/>
      <c r="D9" s="479" t="s">
        <v>357</v>
      </c>
      <c r="E9" s="476"/>
      <c r="F9" s="477"/>
      <c r="G9" s="478"/>
    </row>
    <row r="10" spans="1:7">
      <c r="A10" s="480">
        <v>1</v>
      </c>
      <c r="B10" s="481"/>
      <c r="C10" s="470">
        <v>701</v>
      </c>
      <c r="D10" s="482" t="s">
        <v>358</v>
      </c>
      <c r="E10" s="483">
        <v>541303</v>
      </c>
      <c r="F10" s="484">
        <v>507826</v>
      </c>
      <c r="G10" s="485">
        <v>1</v>
      </c>
    </row>
    <row r="11" spans="1:7">
      <c r="A11" s="480">
        <v>2</v>
      </c>
      <c r="B11" s="481"/>
      <c r="C11" s="470">
        <v>702</v>
      </c>
      <c r="D11" s="482" t="s">
        <v>359</v>
      </c>
      <c r="E11" s="483"/>
      <c r="F11" s="484"/>
      <c r="G11" s="485">
        <v>2</v>
      </c>
    </row>
    <row r="12" spans="1:7">
      <c r="A12" s="480">
        <v>3</v>
      </c>
      <c r="B12" s="481"/>
      <c r="C12" s="470">
        <v>703</v>
      </c>
      <c r="D12" s="482" t="s">
        <v>360</v>
      </c>
      <c r="E12" s="483"/>
      <c r="F12" s="484"/>
      <c r="G12" s="485">
        <v>3</v>
      </c>
    </row>
    <row r="13" spans="1:7">
      <c r="A13" s="480"/>
      <c r="B13" s="481"/>
      <c r="C13" s="470"/>
      <c r="D13" s="482" t="s">
        <v>361</v>
      </c>
      <c r="E13" s="483"/>
      <c r="F13" s="484"/>
      <c r="G13" s="485"/>
    </row>
    <row r="14" spans="1:7">
      <c r="A14" s="480">
        <v>4</v>
      </c>
      <c r="B14" s="481"/>
      <c r="C14" s="470">
        <v>704</v>
      </c>
      <c r="D14" s="482" t="s">
        <v>362</v>
      </c>
      <c r="E14" s="483"/>
      <c r="F14" s="484"/>
      <c r="G14" s="485">
        <v>4</v>
      </c>
    </row>
    <row r="15" spans="1:7">
      <c r="A15" s="480">
        <v>5</v>
      </c>
      <c r="B15" s="481"/>
      <c r="C15" s="470">
        <v>705</v>
      </c>
      <c r="D15" s="486" t="s">
        <v>363</v>
      </c>
      <c r="E15" s="483">
        <v>37971</v>
      </c>
      <c r="F15" s="484">
        <v>46210</v>
      </c>
      <c r="G15" s="485">
        <v>5</v>
      </c>
    </row>
    <row r="16" spans="1:7">
      <c r="A16" s="480">
        <v>6</v>
      </c>
      <c r="B16" s="481"/>
      <c r="C16" s="470">
        <v>706</v>
      </c>
      <c r="D16" s="482" t="s">
        <v>364</v>
      </c>
      <c r="E16" s="483">
        <v>990833</v>
      </c>
      <c r="F16" s="484">
        <v>1087859</v>
      </c>
      <c r="G16" s="485">
        <v>6</v>
      </c>
    </row>
    <row r="17" spans="1:7">
      <c r="A17" s="480">
        <v>7</v>
      </c>
      <c r="B17" s="481"/>
      <c r="C17" s="470">
        <v>707</v>
      </c>
      <c r="D17" s="482" t="s">
        <v>365</v>
      </c>
      <c r="E17" s="483">
        <v>159557</v>
      </c>
      <c r="F17" s="484">
        <v>138033</v>
      </c>
      <c r="G17" s="485">
        <v>7</v>
      </c>
    </row>
    <row r="18" spans="1:7">
      <c r="A18" s="480">
        <v>8</v>
      </c>
      <c r="B18" s="481"/>
      <c r="C18" s="470" t="s">
        <v>366</v>
      </c>
      <c r="D18" s="486" t="s">
        <v>367</v>
      </c>
      <c r="E18" s="483">
        <v>204091</v>
      </c>
      <c r="F18" s="484">
        <v>246224</v>
      </c>
      <c r="G18" s="485">
        <v>8</v>
      </c>
    </row>
    <row r="19" spans="1:7">
      <c r="A19" s="480">
        <v>9</v>
      </c>
      <c r="B19" s="481"/>
      <c r="C19" s="470" t="s">
        <v>368</v>
      </c>
      <c r="D19" s="486" t="s">
        <v>369</v>
      </c>
      <c r="E19" s="483">
        <v>710715</v>
      </c>
      <c r="F19" s="484">
        <v>529804</v>
      </c>
      <c r="G19" s="485">
        <v>9</v>
      </c>
    </row>
    <row r="20" spans="1:7">
      <c r="A20" s="480">
        <v>10</v>
      </c>
      <c r="B20" s="481"/>
      <c r="C20" s="470" t="s">
        <v>370</v>
      </c>
      <c r="D20" s="486" t="s">
        <v>371</v>
      </c>
      <c r="E20" s="483">
        <v>-39857</v>
      </c>
      <c r="F20" s="484">
        <v>-42248</v>
      </c>
      <c r="G20" s="485">
        <v>10</v>
      </c>
    </row>
    <row r="21" spans="1:7">
      <c r="A21" s="480">
        <v>11</v>
      </c>
      <c r="B21" s="481"/>
      <c r="C21" s="470" t="s">
        <v>372</v>
      </c>
      <c r="D21" s="486" t="s">
        <v>373</v>
      </c>
      <c r="E21" s="483">
        <v>80473</v>
      </c>
      <c r="F21" s="484">
        <v>76748</v>
      </c>
      <c r="G21" s="485">
        <v>11</v>
      </c>
    </row>
    <row r="22" spans="1:7">
      <c r="A22" s="480">
        <v>12</v>
      </c>
      <c r="B22" s="481"/>
      <c r="C22" s="470">
        <v>712</v>
      </c>
      <c r="D22" s="482" t="s">
        <v>374</v>
      </c>
      <c r="E22" s="483">
        <v>1063415</v>
      </c>
      <c r="F22" s="484">
        <v>1009034</v>
      </c>
      <c r="G22" s="485">
        <v>12</v>
      </c>
    </row>
    <row r="23" spans="1:7" ht="20.25" customHeight="1">
      <c r="A23" s="480">
        <v>13</v>
      </c>
      <c r="B23" s="481"/>
      <c r="C23" s="487" t="s">
        <v>2612</v>
      </c>
      <c r="D23" s="482" t="s">
        <v>2794</v>
      </c>
      <c r="E23" s="483">
        <v>100548</v>
      </c>
      <c r="F23" s="484">
        <v>90868</v>
      </c>
      <c r="G23" s="485">
        <v>13</v>
      </c>
    </row>
    <row r="24" spans="1:7" ht="12" thickBot="1">
      <c r="A24" s="480">
        <v>14</v>
      </c>
      <c r="B24" s="481"/>
      <c r="C24" s="470"/>
      <c r="D24" s="486" t="s">
        <v>375</v>
      </c>
      <c r="E24" s="488">
        <f>SUM(E10:E23)</f>
        <v>3849049</v>
      </c>
      <c r="F24" s="2650">
        <f>SUM(F10:F23)</f>
        <v>3690358</v>
      </c>
      <c r="G24" s="485">
        <v>14</v>
      </c>
    </row>
    <row r="25" spans="1:7" ht="12" thickTop="1">
      <c r="A25" s="480"/>
      <c r="B25" s="490"/>
      <c r="C25" s="491"/>
      <c r="D25" s="492" t="s">
        <v>376</v>
      </c>
      <c r="E25" s="493"/>
      <c r="F25" s="494"/>
      <c r="G25" s="485"/>
    </row>
    <row r="26" spans="1:7">
      <c r="A26" s="480">
        <v>15</v>
      </c>
      <c r="B26" s="481"/>
      <c r="C26" s="470" t="s">
        <v>377</v>
      </c>
      <c r="D26" s="486" t="s">
        <v>378</v>
      </c>
      <c r="E26" s="483">
        <v>12993</v>
      </c>
      <c r="F26" s="484">
        <v>16680</v>
      </c>
      <c r="G26" s="485">
        <v>15</v>
      </c>
    </row>
    <row r="27" spans="1:7" ht="22.5" customHeight="1">
      <c r="A27" s="480">
        <v>16</v>
      </c>
      <c r="B27" s="490"/>
      <c r="C27" s="491" t="s">
        <v>379</v>
      </c>
      <c r="D27" s="495" t="s">
        <v>2795</v>
      </c>
      <c r="E27" s="496">
        <v>1066944</v>
      </c>
      <c r="F27" s="497">
        <v>1019784</v>
      </c>
      <c r="G27" s="485">
        <v>16</v>
      </c>
    </row>
    <row r="28" spans="1:7">
      <c r="A28" s="480">
        <v>17</v>
      </c>
      <c r="B28" s="481"/>
      <c r="C28" s="470" t="s">
        <v>380</v>
      </c>
      <c r="D28" s="482" t="s">
        <v>381</v>
      </c>
      <c r="E28" s="483"/>
      <c r="F28" s="484"/>
      <c r="G28" s="485">
        <v>17</v>
      </c>
    </row>
    <row r="29" spans="1:7" ht="21" customHeight="1">
      <c r="A29" s="468">
        <v>18</v>
      </c>
      <c r="B29" s="481"/>
      <c r="C29" s="470" t="s">
        <v>382</v>
      </c>
      <c r="D29" s="498" t="s">
        <v>2796</v>
      </c>
      <c r="E29" s="483">
        <v>894671</v>
      </c>
      <c r="F29" s="484">
        <v>895203</v>
      </c>
      <c r="G29" s="485">
        <v>18</v>
      </c>
    </row>
    <row r="30" spans="1:7">
      <c r="A30" s="480">
        <v>19</v>
      </c>
      <c r="B30" s="481"/>
      <c r="C30" s="470" t="s">
        <v>383</v>
      </c>
      <c r="D30" s="486" t="s">
        <v>384</v>
      </c>
      <c r="E30" s="483">
        <v>16615452</v>
      </c>
      <c r="F30" s="484">
        <v>16522423</v>
      </c>
      <c r="G30" s="485">
        <v>19</v>
      </c>
    </row>
    <row r="31" spans="1:7">
      <c r="A31" s="480">
        <v>20</v>
      </c>
      <c r="B31" s="481"/>
      <c r="C31" s="470">
        <v>743</v>
      </c>
      <c r="D31" s="482" t="s">
        <v>385</v>
      </c>
      <c r="E31" s="483">
        <v>2677042</v>
      </c>
      <c r="F31" s="484">
        <v>2089709</v>
      </c>
      <c r="G31" s="485">
        <v>20</v>
      </c>
    </row>
    <row r="32" spans="1:7">
      <c r="A32" s="480">
        <v>21</v>
      </c>
      <c r="B32" s="481"/>
      <c r="C32" s="470">
        <v>744</v>
      </c>
      <c r="D32" s="482" t="s">
        <v>386</v>
      </c>
      <c r="E32" s="483"/>
      <c r="F32" s="484"/>
      <c r="G32" s="485">
        <v>21</v>
      </c>
    </row>
    <row r="33" spans="1:7" ht="12" thickBot="1">
      <c r="A33" s="480">
        <v>22</v>
      </c>
      <c r="B33" s="481"/>
      <c r="C33" s="470"/>
      <c r="D33" s="486" t="s">
        <v>387</v>
      </c>
      <c r="E33" s="483">
        <f>SUM(E26:E32)</f>
        <v>21267102</v>
      </c>
      <c r="F33" s="2650">
        <f>SUM(F26:F32)</f>
        <v>20543799</v>
      </c>
      <c r="G33" s="485">
        <v>22</v>
      </c>
    </row>
    <row r="34" spans="1:7" ht="12" thickTop="1">
      <c r="A34" s="480"/>
      <c r="B34" s="490"/>
      <c r="C34" s="491"/>
      <c r="D34" s="492" t="s">
        <v>388</v>
      </c>
      <c r="E34" s="493"/>
      <c r="F34" s="494"/>
      <c r="G34" s="485"/>
    </row>
    <row r="35" spans="1:7">
      <c r="A35" s="480">
        <v>23</v>
      </c>
      <c r="B35" s="481"/>
      <c r="C35" s="470" t="s">
        <v>389</v>
      </c>
      <c r="D35" s="486" t="s">
        <v>390</v>
      </c>
      <c r="E35" s="483">
        <v>73079459</v>
      </c>
      <c r="F35" s="484">
        <v>70491309</v>
      </c>
      <c r="G35" s="485">
        <v>23</v>
      </c>
    </row>
    <row r="36" spans="1:7">
      <c r="A36" s="480">
        <v>24</v>
      </c>
      <c r="B36" s="481"/>
      <c r="C36" s="470" t="s">
        <v>389</v>
      </c>
      <c r="D36" s="486" t="s">
        <v>2797</v>
      </c>
      <c r="E36" s="483">
        <v>15707922</v>
      </c>
      <c r="F36" s="484">
        <v>16202770</v>
      </c>
      <c r="G36" s="485">
        <v>24</v>
      </c>
    </row>
    <row r="37" spans="1:7">
      <c r="A37" s="480">
        <v>25</v>
      </c>
      <c r="B37" s="481"/>
      <c r="C37" s="470" t="s">
        <v>389</v>
      </c>
      <c r="D37" s="482" t="s">
        <v>391</v>
      </c>
      <c r="E37" s="483">
        <v>1572693</v>
      </c>
      <c r="F37" s="484">
        <v>1507673</v>
      </c>
      <c r="G37" s="485">
        <v>25</v>
      </c>
    </row>
    <row r="38" spans="1:7" ht="22.5" customHeight="1">
      <c r="A38" s="480">
        <v>26</v>
      </c>
      <c r="B38" s="499"/>
      <c r="C38" s="500" t="s">
        <v>392</v>
      </c>
      <c r="D38" s="501" t="s">
        <v>2798</v>
      </c>
      <c r="E38" s="502">
        <v>-20626316</v>
      </c>
      <c r="F38" s="503">
        <v>-19637332</v>
      </c>
      <c r="G38" s="485">
        <v>26</v>
      </c>
    </row>
    <row r="39" spans="1:7" ht="12" thickBot="1">
      <c r="A39" s="480">
        <v>27</v>
      </c>
      <c r="B39" s="481"/>
      <c r="C39" s="470"/>
      <c r="D39" s="486" t="s">
        <v>562</v>
      </c>
      <c r="E39" s="488">
        <f>SUM(E35:E38)</f>
        <v>69733758</v>
      </c>
      <c r="F39" s="2651">
        <f>SUM(F35:F38)</f>
        <v>68564420</v>
      </c>
      <c r="G39" s="485">
        <v>27</v>
      </c>
    </row>
    <row r="40" spans="1:7" ht="12.75" thickTop="1" thickBot="1">
      <c r="A40" s="480">
        <v>28</v>
      </c>
      <c r="B40" s="481" t="s">
        <v>563</v>
      </c>
      <c r="C40" s="470"/>
      <c r="D40" s="486" t="s">
        <v>1649</v>
      </c>
      <c r="E40" s="504">
        <v>94849909</v>
      </c>
      <c r="F40" s="2652">
        <v>92798577</v>
      </c>
      <c r="G40" s="485">
        <v>28</v>
      </c>
    </row>
    <row r="41" spans="1:7">
      <c r="A41" s="505" t="s">
        <v>349</v>
      </c>
      <c r="B41" s="506"/>
      <c r="C41" s="507"/>
      <c r="D41" s="507"/>
      <c r="E41" s="448"/>
      <c r="F41" s="448"/>
      <c r="G41" s="508"/>
    </row>
    <row r="42" spans="1:7">
      <c r="A42" s="509"/>
      <c r="B42" s="510"/>
      <c r="C42" s="511"/>
      <c r="G42" s="478"/>
    </row>
    <row r="43" spans="1:7">
      <c r="A43" s="509"/>
      <c r="B43" s="510"/>
      <c r="C43" s="511"/>
      <c r="G43" s="478"/>
    </row>
    <row r="44" spans="1:7">
      <c r="A44" s="509"/>
      <c r="B44" s="510"/>
      <c r="C44" s="511"/>
      <c r="G44" s="478"/>
    </row>
    <row r="45" spans="1:7">
      <c r="A45" s="509"/>
      <c r="B45" s="510"/>
      <c r="C45" s="511"/>
      <c r="G45" s="478"/>
    </row>
    <row r="46" spans="1:7">
      <c r="A46" s="509"/>
      <c r="B46" s="510"/>
      <c r="C46" s="511"/>
      <c r="G46" s="478"/>
    </row>
    <row r="47" spans="1:7">
      <c r="A47" s="509"/>
      <c r="B47" s="510"/>
      <c r="C47" s="511"/>
      <c r="G47" s="478"/>
    </row>
    <row r="48" spans="1:7">
      <c r="A48" s="509"/>
      <c r="B48" s="510"/>
      <c r="C48" s="511"/>
      <c r="G48" s="478"/>
    </row>
    <row r="49" spans="1:7">
      <c r="A49" s="509"/>
      <c r="B49" s="510"/>
      <c r="C49" s="511"/>
      <c r="G49" s="478"/>
    </row>
    <row r="50" spans="1:7">
      <c r="A50" s="509"/>
      <c r="B50" s="510"/>
      <c r="C50" s="511"/>
      <c r="G50" s="478"/>
    </row>
    <row r="51" spans="1:7">
      <c r="A51" s="509"/>
      <c r="B51" s="510"/>
      <c r="C51" s="511"/>
      <c r="G51" s="478"/>
    </row>
    <row r="52" spans="1:7">
      <c r="A52" s="509"/>
      <c r="B52" s="510"/>
      <c r="C52" s="511"/>
      <c r="G52" s="478"/>
    </row>
    <row r="53" spans="1:7">
      <c r="A53" s="509"/>
      <c r="B53" s="510"/>
      <c r="C53" s="511"/>
      <c r="G53" s="478"/>
    </row>
    <row r="54" spans="1:7">
      <c r="A54" s="509"/>
      <c r="B54" s="510"/>
      <c r="C54" s="511"/>
      <c r="G54" s="478"/>
    </row>
    <row r="55" spans="1:7">
      <c r="A55" s="509"/>
      <c r="B55" s="510"/>
      <c r="C55" s="511"/>
      <c r="G55" s="478"/>
    </row>
    <row r="56" spans="1:7">
      <c r="A56" s="509"/>
      <c r="B56" s="510"/>
      <c r="C56" s="511"/>
      <c r="G56" s="478"/>
    </row>
    <row r="57" spans="1:7">
      <c r="A57" s="509"/>
      <c r="B57" s="510"/>
      <c r="C57" s="511"/>
      <c r="G57" s="478"/>
    </row>
    <row r="58" spans="1:7">
      <c r="A58" s="509"/>
      <c r="B58" s="510"/>
      <c r="C58" s="511"/>
      <c r="G58" s="478"/>
    </row>
    <row r="59" spans="1:7">
      <c r="A59" s="509"/>
      <c r="B59" s="510"/>
      <c r="C59" s="511"/>
      <c r="G59" s="478"/>
    </row>
    <row r="60" spans="1:7">
      <c r="A60" s="509"/>
      <c r="B60" s="510"/>
      <c r="C60" s="511"/>
      <c r="G60" s="478"/>
    </row>
    <row r="61" spans="1:7" ht="20.25" customHeight="1">
      <c r="A61" s="509"/>
      <c r="B61" s="510"/>
      <c r="C61" s="511"/>
      <c r="G61" s="478"/>
    </row>
    <row r="62" spans="1:7">
      <c r="A62" s="2094" t="s">
        <v>1409</v>
      </c>
      <c r="B62" s="2095"/>
      <c r="C62" s="2096"/>
      <c r="D62" s="924"/>
      <c r="E62" s="924"/>
      <c r="F62" s="924"/>
      <c r="G62" s="2097"/>
    </row>
    <row r="63" spans="1:7">
      <c r="A63" s="2094" t="s">
        <v>564</v>
      </c>
      <c r="B63" s="2095"/>
      <c r="C63" s="924"/>
      <c r="D63" s="924"/>
      <c r="E63" s="2096"/>
      <c r="F63" s="2098"/>
      <c r="G63" s="923" t="s">
        <v>3253</v>
      </c>
    </row>
    <row r="64" spans="1:7">
      <c r="A64" s="447" t="s">
        <v>565</v>
      </c>
      <c r="B64" s="450"/>
      <c r="C64" s="450"/>
      <c r="D64" s="450"/>
      <c r="E64" s="450"/>
      <c r="F64" s="450"/>
      <c r="G64" s="451"/>
    </row>
    <row r="65" spans="1:7">
      <c r="A65" s="1378" t="s">
        <v>351</v>
      </c>
      <c r="B65" s="450"/>
      <c r="C65" s="450"/>
      <c r="D65" s="450"/>
      <c r="E65" s="450"/>
      <c r="F65" s="450"/>
      <c r="G65" s="451"/>
    </row>
    <row r="66" spans="1:7" ht="12" thickBot="1">
      <c r="A66" s="452"/>
      <c r="B66" s="453"/>
      <c r="C66" s="454"/>
      <c r="D66" s="455"/>
      <c r="F66" s="455"/>
      <c r="G66" s="456"/>
    </row>
    <row r="67" spans="1:7">
      <c r="A67" s="457" t="s">
        <v>328</v>
      </c>
      <c r="B67" s="458" t="s">
        <v>352</v>
      </c>
      <c r="C67" s="458" t="s">
        <v>353</v>
      </c>
      <c r="D67" s="459" t="s">
        <v>434</v>
      </c>
      <c r="E67" s="460" t="s">
        <v>354</v>
      </c>
      <c r="F67" s="458" t="s">
        <v>977</v>
      </c>
      <c r="G67" s="461" t="s">
        <v>328</v>
      </c>
    </row>
    <row r="68" spans="1:7">
      <c r="A68" s="462" t="s">
        <v>333</v>
      </c>
      <c r="B68" s="463" t="s">
        <v>355</v>
      </c>
      <c r="C68" s="464"/>
      <c r="D68" s="465"/>
      <c r="E68" s="466" t="s">
        <v>356</v>
      </c>
      <c r="F68" s="463" t="s">
        <v>2793</v>
      </c>
      <c r="G68" s="467" t="s">
        <v>333</v>
      </c>
    </row>
    <row r="69" spans="1:7">
      <c r="A69" s="468"/>
      <c r="B69" s="469"/>
      <c r="C69" s="470"/>
      <c r="D69" s="471" t="s">
        <v>338</v>
      </c>
      <c r="E69" s="472" t="s">
        <v>339</v>
      </c>
      <c r="F69" s="469" t="s">
        <v>340</v>
      </c>
      <c r="G69" s="473"/>
    </row>
    <row r="70" spans="1:7">
      <c r="A70" s="509"/>
      <c r="B70" s="514"/>
      <c r="C70" s="515"/>
      <c r="D70" s="515"/>
      <c r="E70" s="476"/>
      <c r="G70" s="516"/>
    </row>
    <row r="71" spans="1:7">
      <c r="A71" s="509"/>
      <c r="B71" s="514"/>
      <c r="C71" s="515"/>
      <c r="D71" s="517" t="s">
        <v>566</v>
      </c>
      <c r="E71" s="518"/>
      <c r="G71" s="516"/>
    </row>
    <row r="72" spans="1:7">
      <c r="A72" s="519">
        <v>29</v>
      </c>
      <c r="B72" s="520"/>
      <c r="C72" s="521">
        <v>751</v>
      </c>
      <c r="D72" s="522" t="s">
        <v>567</v>
      </c>
      <c r="E72" s="483"/>
      <c r="F72" s="484"/>
      <c r="G72" s="523">
        <v>29</v>
      </c>
    </row>
    <row r="73" spans="1:7">
      <c r="A73" s="519">
        <v>30</v>
      </c>
      <c r="B73" s="520"/>
      <c r="C73" s="521">
        <v>752</v>
      </c>
      <c r="D73" s="522" t="s">
        <v>568</v>
      </c>
      <c r="E73" s="483">
        <v>13391</v>
      </c>
      <c r="F73" s="484">
        <v>11684</v>
      </c>
      <c r="G73" s="523">
        <v>30</v>
      </c>
    </row>
    <row r="74" spans="1:7">
      <c r="A74" s="519">
        <v>31</v>
      </c>
      <c r="B74" s="520"/>
      <c r="C74" s="521">
        <v>753</v>
      </c>
      <c r="D74" s="524" t="s">
        <v>569</v>
      </c>
      <c r="E74" s="483">
        <v>186905</v>
      </c>
      <c r="F74" s="484">
        <v>221978</v>
      </c>
      <c r="G74" s="523">
        <v>31</v>
      </c>
    </row>
    <row r="75" spans="1:7">
      <c r="A75" s="519">
        <v>32</v>
      </c>
      <c r="B75" s="520"/>
      <c r="C75" s="521">
        <v>754</v>
      </c>
      <c r="D75" s="524" t="s">
        <v>570</v>
      </c>
      <c r="E75" s="483">
        <v>339186</v>
      </c>
      <c r="F75" s="484">
        <v>393309</v>
      </c>
      <c r="G75" s="523">
        <v>32</v>
      </c>
    </row>
    <row r="76" spans="1:7">
      <c r="A76" s="519">
        <v>33</v>
      </c>
      <c r="B76" s="520"/>
      <c r="C76" s="521" t="s">
        <v>571</v>
      </c>
      <c r="D76" s="524" t="s">
        <v>572</v>
      </c>
      <c r="E76" s="483">
        <v>1628</v>
      </c>
      <c r="F76" s="484">
        <v>3177</v>
      </c>
      <c r="G76" s="523">
        <v>33</v>
      </c>
    </row>
    <row r="77" spans="1:7">
      <c r="A77" s="519">
        <v>34</v>
      </c>
      <c r="B77" s="520"/>
      <c r="C77" s="521">
        <v>757</v>
      </c>
      <c r="D77" s="524" t="s">
        <v>573</v>
      </c>
      <c r="E77" s="483">
        <v>228670</v>
      </c>
      <c r="F77" s="484">
        <v>44300</v>
      </c>
      <c r="G77" s="523">
        <v>34</v>
      </c>
    </row>
    <row r="78" spans="1:7">
      <c r="A78" s="519">
        <v>35</v>
      </c>
      <c r="B78" s="520"/>
      <c r="C78" s="521">
        <v>759</v>
      </c>
      <c r="D78" s="522" t="s">
        <v>574</v>
      </c>
      <c r="E78" s="483">
        <v>2270968</v>
      </c>
      <c r="F78" s="484">
        <v>2549582</v>
      </c>
      <c r="G78" s="523">
        <v>35</v>
      </c>
    </row>
    <row r="79" spans="1:7" ht="20.25" customHeight="1">
      <c r="A79" s="525">
        <v>36</v>
      </c>
      <c r="B79" s="526"/>
      <c r="C79" s="527" t="s">
        <v>2799</v>
      </c>
      <c r="D79" s="528" t="s">
        <v>575</v>
      </c>
      <c r="E79" s="502">
        <v>932197</v>
      </c>
      <c r="F79" s="503">
        <v>1139123</v>
      </c>
      <c r="G79" s="529">
        <v>36</v>
      </c>
    </row>
    <row r="80" spans="1:7" ht="21" customHeight="1">
      <c r="A80" s="519">
        <v>37</v>
      </c>
      <c r="B80" s="520"/>
      <c r="C80" s="530" t="s">
        <v>2613</v>
      </c>
      <c r="D80" s="522" t="s">
        <v>2800</v>
      </c>
      <c r="E80" s="483">
        <v>256789</v>
      </c>
      <c r="F80" s="484">
        <v>165364</v>
      </c>
      <c r="G80" s="523">
        <v>37</v>
      </c>
    </row>
    <row r="81" spans="1:7" ht="21" customHeight="1">
      <c r="A81" s="531">
        <v>38</v>
      </c>
      <c r="B81" s="517"/>
      <c r="C81" s="532">
        <v>764</v>
      </c>
      <c r="D81" s="533" t="s">
        <v>841</v>
      </c>
      <c r="E81" s="488">
        <v>62637</v>
      </c>
      <c r="F81" s="489">
        <v>58946</v>
      </c>
      <c r="G81" s="534">
        <v>38</v>
      </c>
    </row>
    <row r="82" spans="1:7" ht="12" thickBot="1">
      <c r="A82" s="535">
        <v>39</v>
      </c>
      <c r="B82" s="536"/>
      <c r="C82" s="537"/>
      <c r="D82" s="538" t="s">
        <v>576</v>
      </c>
      <c r="E82" s="539">
        <f>SUM(E72:E81)</f>
        <v>4292371</v>
      </c>
      <c r="F82" s="2654">
        <f>SUM(F72:F81)</f>
        <v>4587463</v>
      </c>
      <c r="G82" s="2655">
        <v>39</v>
      </c>
    </row>
    <row r="83" spans="1:7" ht="12" thickTop="1">
      <c r="A83" s="531"/>
      <c r="B83" s="517"/>
      <c r="C83" s="540"/>
      <c r="D83" s="541" t="s">
        <v>577</v>
      </c>
      <c r="E83" s="542"/>
      <c r="F83" s="543"/>
      <c r="G83" s="544"/>
    </row>
    <row r="84" spans="1:7">
      <c r="A84" s="519">
        <v>40</v>
      </c>
      <c r="B84" s="520"/>
      <c r="C84" s="521" t="s">
        <v>578</v>
      </c>
      <c r="D84" s="522" t="s">
        <v>579</v>
      </c>
      <c r="E84" s="483">
        <v>268411</v>
      </c>
      <c r="F84" s="484">
        <v>125684</v>
      </c>
      <c r="G84" s="523">
        <v>40</v>
      </c>
    </row>
    <row r="85" spans="1:7">
      <c r="A85" s="519">
        <v>41</v>
      </c>
      <c r="B85" s="520"/>
      <c r="C85" s="521">
        <v>766</v>
      </c>
      <c r="D85" s="522" t="s">
        <v>580</v>
      </c>
      <c r="E85" s="483">
        <v>309858</v>
      </c>
      <c r="F85" s="484">
        <v>333875</v>
      </c>
      <c r="G85" s="523">
        <v>41</v>
      </c>
    </row>
    <row r="86" spans="1:7">
      <c r="A86" s="519">
        <v>42</v>
      </c>
      <c r="B86" s="520"/>
      <c r="C86" s="521">
        <v>766.5</v>
      </c>
      <c r="D86" s="522" t="s">
        <v>581</v>
      </c>
      <c r="E86" s="483">
        <v>49768</v>
      </c>
      <c r="F86" s="484">
        <v>72101</v>
      </c>
      <c r="G86" s="523">
        <v>42</v>
      </c>
    </row>
    <row r="87" spans="1:7">
      <c r="A87" s="519">
        <v>43</v>
      </c>
      <c r="B87" s="520"/>
      <c r="C87" s="521">
        <v>768</v>
      </c>
      <c r="D87" s="522" t="s">
        <v>582</v>
      </c>
      <c r="E87" s="483"/>
      <c r="F87" s="484"/>
      <c r="G87" s="523">
        <v>43</v>
      </c>
    </row>
    <row r="88" spans="1:7">
      <c r="A88" s="519">
        <v>44</v>
      </c>
      <c r="B88" s="520"/>
      <c r="C88" s="521">
        <v>769</v>
      </c>
      <c r="D88" s="522" t="s">
        <v>583</v>
      </c>
      <c r="E88" s="483"/>
      <c r="F88" s="484"/>
      <c r="G88" s="523">
        <v>44</v>
      </c>
    </row>
    <row r="89" spans="1:7">
      <c r="A89" s="519">
        <v>45</v>
      </c>
      <c r="B89" s="520"/>
      <c r="C89" s="521" t="s">
        <v>584</v>
      </c>
      <c r="D89" s="522" t="s">
        <v>585</v>
      </c>
      <c r="E89" s="483"/>
      <c r="F89" s="484"/>
      <c r="G89" s="523">
        <v>45</v>
      </c>
    </row>
    <row r="90" spans="1:7">
      <c r="A90" s="519">
        <v>46</v>
      </c>
      <c r="B90" s="520"/>
      <c r="C90" s="521">
        <v>781</v>
      </c>
      <c r="D90" s="522" t="s">
        <v>586</v>
      </c>
      <c r="E90" s="483"/>
      <c r="F90" s="484"/>
      <c r="G90" s="523">
        <v>46</v>
      </c>
    </row>
    <row r="91" spans="1:7">
      <c r="A91" s="519">
        <v>47</v>
      </c>
      <c r="B91" s="520"/>
      <c r="C91" s="521">
        <v>783</v>
      </c>
      <c r="D91" s="522" t="s">
        <v>587</v>
      </c>
      <c r="E91" s="483"/>
      <c r="F91" s="484"/>
      <c r="G91" s="523">
        <v>47</v>
      </c>
    </row>
    <row r="92" spans="1:7">
      <c r="A92" s="519">
        <v>48</v>
      </c>
      <c r="B92" s="520"/>
      <c r="C92" s="521">
        <v>786</v>
      </c>
      <c r="D92" s="522" t="s">
        <v>588</v>
      </c>
      <c r="E92" s="483">
        <v>15704045</v>
      </c>
      <c r="F92" s="484">
        <v>15210887</v>
      </c>
      <c r="G92" s="523">
        <v>48</v>
      </c>
    </row>
    <row r="93" spans="1:7" ht="18.75">
      <c r="A93" s="525">
        <v>49</v>
      </c>
      <c r="B93" s="526"/>
      <c r="C93" s="527" t="s">
        <v>2801</v>
      </c>
      <c r="D93" s="545" t="s">
        <v>589</v>
      </c>
      <c r="E93" s="502">
        <v>2414294</v>
      </c>
      <c r="F93" s="503">
        <v>2295861</v>
      </c>
      <c r="G93" s="529">
        <v>49</v>
      </c>
    </row>
    <row r="94" spans="1:7" ht="12" thickBot="1">
      <c r="A94" s="519">
        <v>50</v>
      </c>
      <c r="B94" s="520"/>
      <c r="C94" s="521"/>
      <c r="D94" s="522" t="s">
        <v>590</v>
      </c>
      <c r="E94" s="488">
        <f>SUM(E84:E93)</f>
        <v>18746376</v>
      </c>
      <c r="F94" s="2654">
        <f>SUM(F84:F93)</f>
        <v>18038408</v>
      </c>
      <c r="G94" s="485">
        <v>50</v>
      </c>
    </row>
    <row r="95" spans="1:7" ht="12" thickTop="1">
      <c r="A95" s="531"/>
      <c r="B95" s="517"/>
      <c r="C95" s="532"/>
      <c r="D95" s="541" t="s">
        <v>591</v>
      </c>
      <c r="E95" s="542"/>
      <c r="F95" s="543"/>
      <c r="G95" s="544"/>
    </row>
    <row r="96" spans="1:7">
      <c r="A96" s="519">
        <v>51</v>
      </c>
      <c r="B96" s="520"/>
      <c r="C96" s="521" t="s">
        <v>592</v>
      </c>
      <c r="D96" s="522" t="s">
        <v>593</v>
      </c>
      <c r="E96" s="483">
        <v>1</v>
      </c>
      <c r="F96" s="484">
        <v>1</v>
      </c>
      <c r="G96" s="523">
        <v>51</v>
      </c>
    </row>
    <row r="97" spans="1:11">
      <c r="A97" s="519">
        <v>52</v>
      </c>
      <c r="B97" s="520"/>
      <c r="C97" s="521"/>
      <c r="D97" s="522" t="s">
        <v>594</v>
      </c>
      <c r="E97" s="483">
        <v>1</v>
      </c>
      <c r="F97" s="484">
        <v>1</v>
      </c>
      <c r="G97" s="523">
        <v>52</v>
      </c>
      <c r="K97" s="446" t="s">
        <v>605</v>
      </c>
    </row>
    <row r="98" spans="1:11">
      <c r="A98" s="519">
        <v>53</v>
      </c>
      <c r="B98" s="520"/>
      <c r="C98" s="521"/>
      <c r="D98" s="522" t="s">
        <v>595</v>
      </c>
      <c r="E98" s="483"/>
      <c r="F98" s="484"/>
      <c r="G98" s="523">
        <v>53</v>
      </c>
    </row>
    <row r="99" spans="1:11">
      <c r="A99" s="519">
        <v>54</v>
      </c>
      <c r="B99" s="520"/>
      <c r="C99" s="521">
        <v>793</v>
      </c>
      <c r="D99" s="522" t="s">
        <v>596</v>
      </c>
      <c r="E99" s="483"/>
      <c r="F99" s="484"/>
      <c r="G99" s="523">
        <v>54</v>
      </c>
    </row>
    <row r="100" spans="1:11">
      <c r="A100" s="531">
        <v>55</v>
      </c>
      <c r="B100" s="517"/>
      <c r="C100" s="532" t="s">
        <v>597</v>
      </c>
      <c r="D100" s="546" t="s">
        <v>598</v>
      </c>
      <c r="E100" s="547">
        <v>42919547</v>
      </c>
      <c r="F100" s="548">
        <v>42919547</v>
      </c>
      <c r="G100" s="549">
        <v>55</v>
      </c>
    </row>
    <row r="101" spans="1:11">
      <c r="A101" s="550"/>
      <c r="B101" s="551"/>
      <c r="C101" s="552"/>
      <c r="D101" s="553" t="s">
        <v>599</v>
      </c>
      <c r="E101" s="539"/>
      <c r="F101" s="554"/>
      <c r="G101" s="555"/>
    </row>
    <row r="102" spans="1:11">
      <c r="A102" s="556">
        <v>56</v>
      </c>
      <c r="B102" s="557"/>
      <c r="C102" s="558">
        <v>797</v>
      </c>
      <c r="D102" s="559" t="s">
        <v>600</v>
      </c>
      <c r="E102" s="496"/>
      <c r="F102" s="560"/>
      <c r="G102" s="561">
        <v>56</v>
      </c>
    </row>
    <row r="103" spans="1:11">
      <c r="A103" s="519">
        <v>57</v>
      </c>
      <c r="B103" s="520"/>
      <c r="C103" s="521">
        <v>798</v>
      </c>
      <c r="D103" s="522" t="s">
        <v>601</v>
      </c>
      <c r="E103" s="483">
        <v>28312331</v>
      </c>
      <c r="F103" s="484">
        <v>27021480</v>
      </c>
      <c r="G103" s="523">
        <v>57</v>
      </c>
    </row>
    <row r="104" spans="1:11">
      <c r="A104" s="519">
        <v>58</v>
      </c>
      <c r="B104" s="520"/>
      <c r="C104" s="521">
        <v>798.5</v>
      </c>
      <c r="D104" s="522" t="s">
        <v>602</v>
      </c>
      <c r="E104" s="483"/>
      <c r="F104" s="484"/>
      <c r="G104" s="523">
        <v>58</v>
      </c>
    </row>
    <row r="105" spans="1:11">
      <c r="A105" s="519">
        <v>59</v>
      </c>
      <c r="B105" s="520"/>
      <c r="C105" s="521">
        <v>799</v>
      </c>
      <c r="D105" s="522" t="s">
        <v>2715</v>
      </c>
      <c r="E105" s="562">
        <v>579283</v>
      </c>
      <c r="F105" s="563">
        <v>231678</v>
      </c>
      <c r="G105" s="523">
        <v>59</v>
      </c>
      <c r="J105" s="562"/>
    </row>
    <row r="106" spans="1:11">
      <c r="A106" s="519">
        <v>60</v>
      </c>
      <c r="B106" s="520"/>
      <c r="C106" s="521"/>
      <c r="D106" s="522" t="s">
        <v>2592</v>
      </c>
      <c r="E106" s="562">
        <f>SUM(E96,E99:E105)</f>
        <v>71811162</v>
      </c>
      <c r="F106" s="563">
        <v>70172706</v>
      </c>
      <c r="G106" s="523">
        <v>60</v>
      </c>
    </row>
    <row r="107" spans="1:11">
      <c r="A107" s="519">
        <v>61</v>
      </c>
      <c r="B107" s="520"/>
      <c r="C107" s="521"/>
      <c r="D107" s="522" t="s">
        <v>2591</v>
      </c>
      <c r="E107" s="562"/>
      <c r="F107" s="563"/>
      <c r="G107" s="523">
        <v>61</v>
      </c>
    </row>
    <row r="108" spans="1:11">
      <c r="A108" s="519">
        <v>62</v>
      </c>
      <c r="B108" s="520"/>
      <c r="C108" s="521"/>
      <c r="D108" s="522" t="s">
        <v>2788</v>
      </c>
      <c r="E108" s="502">
        <f>+E106</f>
        <v>71811162</v>
      </c>
      <c r="F108" s="2653">
        <v>70172706</v>
      </c>
      <c r="G108" s="485">
        <v>62</v>
      </c>
    </row>
    <row r="109" spans="1:11" ht="12" thickBot="1">
      <c r="A109" s="519">
        <v>63</v>
      </c>
      <c r="B109" s="520"/>
      <c r="C109" s="521"/>
      <c r="D109" s="522" t="s">
        <v>2593</v>
      </c>
      <c r="E109" s="564">
        <f>+E108+E94+E82</f>
        <v>94849909</v>
      </c>
      <c r="F109" s="484">
        <v>92798577</v>
      </c>
      <c r="G109" s="523">
        <v>63</v>
      </c>
    </row>
    <row r="110" spans="1:11">
      <c r="A110" s="505" t="s">
        <v>349</v>
      </c>
      <c r="B110" s="506"/>
      <c r="C110" s="507"/>
      <c r="D110" s="507"/>
      <c r="E110" s="448"/>
      <c r="F110" s="506"/>
      <c r="G110" s="508"/>
    </row>
    <row r="111" spans="1:11" ht="10.35" customHeight="1">
      <c r="A111" s="565"/>
      <c r="B111" s="2405"/>
      <c r="C111" s="2405"/>
      <c r="D111" s="2405"/>
      <c r="E111" s="2405"/>
      <c r="F111" s="2405"/>
      <c r="G111" s="449"/>
    </row>
    <row r="112" spans="1:11">
      <c r="A112" s="565"/>
      <c r="B112" s="2405"/>
      <c r="C112" s="2405"/>
      <c r="D112" s="2405"/>
      <c r="E112" s="2405"/>
      <c r="F112" s="2405"/>
      <c r="G112" s="449"/>
      <c r="K112" s="566"/>
    </row>
    <row r="113" spans="1:7">
      <c r="A113" s="565"/>
      <c r="B113" s="2405"/>
      <c r="C113" s="2405"/>
      <c r="D113" s="2405"/>
      <c r="E113" s="2405"/>
      <c r="F113" s="2405"/>
      <c r="G113" s="449"/>
    </row>
    <row r="114" spans="1:7">
      <c r="A114" s="565"/>
      <c r="B114" s="2405"/>
      <c r="C114" s="2405"/>
      <c r="D114" s="2405"/>
      <c r="E114" s="2405"/>
      <c r="F114" s="2405"/>
      <c r="G114" s="449"/>
    </row>
    <row r="115" spans="1:7">
      <c r="A115" s="565"/>
      <c r="B115" s="2405"/>
      <c r="C115" s="2405"/>
      <c r="D115" s="2405"/>
      <c r="E115" s="2405"/>
      <c r="F115" s="2405"/>
      <c r="G115" s="449"/>
    </row>
    <row r="116" spans="1:7">
      <c r="A116" s="565"/>
      <c r="B116" s="2405"/>
      <c r="C116" s="2405"/>
      <c r="D116" s="2405"/>
      <c r="E116" s="2405"/>
      <c r="F116" s="2405"/>
      <c r="G116" s="449"/>
    </row>
    <row r="117" spans="1:7">
      <c r="A117" s="565"/>
      <c r="B117" s="2405"/>
      <c r="C117" s="2405"/>
      <c r="D117" s="2405"/>
      <c r="E117" s="2405"/>
      <c r="F117" s="2405"/>
      <c r="G117" s="449"/>
    </row>
    <row r="118" spans="1:7">
      <c r="A118" s="565"/>
      <c r="B118" s="2405"/>
      <c r="C118" s="2405"/>
      <c r="D118" s="2405"/>
      <c r="E118" s="2405"/>
      <c r="F118" s="2405"/>
      <c r="G118" s="449"/>
    </row>
    <row r="119" spans="1:7">
      <c r="A119" s="509"/>
      <c r="B119" s="2405"/>
      <c r="C119" s="2405"/>
      <c r="D119" s="2405"/>
      <c r="E119" s="2405"/>
      <c r="F119" s="2405"/>
      <c r="G119" s="478"/>
    </row>
    <row r="120" spans="1:7">
      <c r="A120" s="531"/>
      <c r="B120" s="2405"/>
      <c r="C120" s="2405"/>
      <c r="D120" s="2405"/>
      <c r="E120" s="2405"/>
      <c r="F120" s="2405"/>
      <c r="G120" s="467"/>
    </row>
    <row r="121" spans="1:7">
      <c r="A121" s="531"/>
      <c r="B121" s="479"/>
      <c r="C121" s="511"/>
      <c r="E121" s="465"/>
      <c r="F121" s="465"/>
      <c r="G121" s="467"/>
    </row>
    <row r="122" spans="1:7">
      <c r="A122" s="531"/>
      <c r="B122" s="479"/>
      <c r="C122" s="511"/>
      <c r="E122" s="465"/>
      <c r="F122" s="465"/>
      <c r="G122" s="467"/>
    </row>
    <row r="123" spans="1:7" ht="7.5" customHeight="1">
      <c r="A123" s="531"/>
      <c r="B123" s="479"/>
      <c r="C123" s="511"/>
      <c r="E123" s="465"/>
      <c r="F123" s="465"/>
      <c r="G123" s="467"/>
    </row>
    <row r="124" spans="1:7" ht="21" customHeight="1">
      <c r="A124" s="556"/>
      <c r="B124" s="492"/>
      <c r="C124" s="512"/>
      <c r="D124" s="513"/>
      <c r="E124" s="567"/>
      <c r="F124" s="567"/>
      <c r="G124" s="568"/>
    </row>
    <row r="125" spans="1:7">
      <c r="A125" s="2099"/>
      <c r="B125" s="2095"/>
      <c r="C125" s="2096"/>
      <c r="D125" s="924"/>
      <c r="E125" s="924"/>
      <c r="F125" s="924"/>
      <c r="G125" s="923" t="s">
        <v>603</v>
      </c>
    </row>
  </sheetData>
  <printOptions horizontalCentered="1" verticalCentered="1"/>
  <pageMargins left="0.7" right="0.7" top="0.75" bottom="0.75" header="0.3" footer="0.3"/>
  <pageSetup fitToHeight="2" orientation="portrait" r:id="rId1"/>
  <rowBreaks count="1" manualBreakCount="1">
    <brk id="62" max="6" man="1"/>
  </rowBreaks>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34"/>
  <sheetViews>
    <sheetView showGridLines="0" view="pageBreakPreview" topLeftCell="A4" zoomScaleNormal="100" zoomScaleSheetLayoutView="100" workbookViewId="0">
      <selection activeCell="G31" sqref="G31"/>
    </sheetView>
  </sheetViews>
  <sheetFormatPr defaultColWidth="11.5" defaultRowHeight="11.25"/>
  <cols>
    <col min="1" max="1" width="3.33203125" style="1929" customWidth="1"/>
    <col min="2" max="2" width="5.33203125" style="1927" customWidth="1"/>
    <col min="3" max="3" width="20.6640625" style="1927" customWidth="1"/>
    <col min="4" max="7" width="29.33203125" style="1927" customWidth="1"/>
    <col min="8" max="8" width="5.33203125" style="1927" customWidth="1"/>
    <col min="9" max="9" width="3.33203125" style="1929" customWidth="1"/>
    <col min="10" max="16384" width="11.5" style="1927"/>
  </cols>
  <sheetData>
    <row r="1" spans="1:9">
      <c r="A1" s="2984" t="s">
        <v>1409</v>
      </c>
      <c r="B1" s="1542" t="s">
        <v>3200</v>
      </c>
      <c r="C1" s="1926"/>
      <c r="D1" s="1926"/>
      <c r="E1" s="1926"/>
      <c r="F1" s="1926"/>
      <c r="G1" s="1926"/>
      <c r="H1" s="2312"/>
      <c r="I1" s="2984" t="s">
        <v>3253</v>
      </c>
    </row>
    <row r="2" spans="1:9">
      <c r="A2" s="2985"/>
      <c r="B2" s="1543"/>
      <c r="C2" s="1544"/>
      <c r="D2" s="1544"/>
      <c r="E2" s="1544"/>
      <c r="F2" s="1544"/>
      <c r="G2" s="1544"/>
      <c r="H2" s="2313"/>
      <c r="I2" s="2985"/>
    </row>
    <row r="3" spans="1:9" ht="11.1" customHeight="1">
      <c r="A3" s="2985"/>
      <c r="B3" s="1545" t="s">
        <v>440</v>
      </c>
      <c r="C3" s="1544" t="s">
        <v>1256</v>
      </c>
      <c r="D3" s="1544"/>
      <c r="E3" s="1544"/>
      <c r="F3" s="1544"/>
      <c r="G3" s="1544"/>
      <c r="H3" s="2313"/>
      <c r="I3" s="2985"/>
    </row>
    <row r="4" spans="1:9" ht="11.1" customHeight="1">
      <c r="A4" s="2985"/>
      <c r="B4" s="1546" t="s">
        <v>1770</v>
      </c>
      <c r="C4" s="1544" t="s">
        <v>1257</v>
      </c>
      <c r="D4" s="1544"/>
      <c r="E4" s="1544"/>
      <c r="F4" s="1544"/>
      <c r="G4" s="1544"/>
      <c r="H4" s="2313"/>
      <c r="I4" s="2985"/>
    </row>
    <row r="5" spans="1:9" ht="11.1" customHeight="1">
      <c r="A5" s="2985"/>
      <c r="B5" s="1546" t="s">
        <v>1786</v>
      </c>
      <c r="C5" s="1544" t="s">
        <v>1258</v>
      </c>
      <c r="D5" s="1544"/>
      <c r="E5" s="1544"/>
      <c r="F5" s="1544"/>
      <c r="G5" s="1544"/>
      <c r="H5" s="2313"/>
      <c r="I5" s="2985"/>
    </row>
    <row r="6" spans="1:9" ht="11.1" customHeight="1">
      <c r="A6" s="2985"/>
      <c r="B6" s="1546" t="s">
        <v>1259</v>
      </c>
      <c r="C6" s="1544" t="s">
        <v>1260</v>
      </c>
      <c r="D6" s="1544"/>
      <c r="E6" s="1544"/>
      <c r="F6" s="1544"/>
      <c r="G6" s="1544"/>
      <c r="H6" s="2313"/>
      <c r="I6" s="2985"/>
    </row>
    <row r="7" spans="1:9" ht="11.1" customHeight="1">
      <c r="A7" s="2985"/>
      <c r="B7" s="1546" t="s">
        <v>1261</v>
      </c>
      <c r="C7" s="1544" t="s">
        <v>1262</v>
      </c>
      <c r="D7" s="1544"/>
      <c r="E7" s="1544"/>
      <c r="F7" s="1544"/>
      <c r="G7" s="1544"/>
      <c r="H7" s="2313"/>
      <c r="I7" s="2985"/>
    </row>
    <row r="8" spans="1:9" ht="11.1" customHeight="1">
      <c r="A8" s="2985"/>
      <c r="B8" s="1546" t="s">
        <v>1263</v>
      </c>
      <c r="C8" s="1544" t="s">
        <v>1264</v>
      </c>
      <c r="D8" s="1544"/>
      <c r="E8" s="1544"/>
      <c r="F8" s="1544"/>
      <c r="G8" s="1544"/>
      <c r="H8" s="2313"/>
      <c r="I8" s="2985"/>
    </row>
    <row r="9" spans="1:9" ht="11.1" customHeight="1">
      <c r="A9" s="2985"/>
      <c r="B9" s="1546" t="s">
        <v>1265</v>
      </c>
      <c r="C9" s="1544" t="s">
        <v>1266</v>
      </c>
      <c r="D9" s="1544"/>
      <c r="E9" s="1544"/>
      <c r="F9" s="1544"/>
      <c r="G9" s="1544"/>
      <c r="H9" s="2313"/>
      <c r="I9" s="2985"/>
    </row>
    <row r="10" spans="1:9" ht="11.1" customHeight="1">
      <c r="A10" s="2985"/>
      <c r="B10" s="1543"/>
      <c r="C10" s="1544" t="s">
        <v>1267</v>
      </c>
      <c r="D10" s="1544"/>
      <c r="E10" s="1544"/>
      <c r="F10" s="1544"/>
      <c r="G10" s="1544"/>
      <c r="H10" s="2313"/>
      <c r="I10" s="2985"/>
    </row>
    <row r="11" spans="1:9" ht="11.1" customHeight="1">
      <c r="A11" s="2985"/>
      <c r="B11" s="1546"/>
      <c r="C11" s="1544" t="s">
        <v>2597</v>
      </c>
      <c r="D11" s="1544"/>
      <c r="E11" s="1544"/>
      <c r="F11" s="1544"/>
      <c r="G11" s="1544"/>
      <c r="H11" s="2313"/>
      <c r="I11" s="2985"/>
    </row>
    <row r="12" spans="1:9" ht="11.1" customHeight="1">
      <c r="A12" s="2985"/>
      <c r="B12" s="1545" t="s">
        <v>446</v>
      </c>
      <c r="C12" s="1544" t="s">
        <v>2109</v>
      </c>
      <c r="D12" s="1544"/>
      <c r="E12" s="1544"/>
      <c r="F12" s="1544"/>
      <c r="G12" s="1544"/>
      <c r="H12" s="2313"/>
      <c r="I12" s="2985"/>
    </row>
    <row r="13" spans="1:9" ht="11.1" customHeight="1">
      <c r="A13" s="2985"/>
      <c r="B13" s="1545" t="s">
        <v>450</v>
      </c>
      <c r="C13" s="1544" t="s">
        <v>1270</v>
      </c>
      <c r="D13" s="1544"/>
      <c r="E13" s="1544"/>
      <c r="F13" s="1544"/>
      <c r="G13" s="1544"/>
      <c r="H13" s="2313"/>
      <c r="I13" s="2985"/>
    </row>
    <row r="14" spans="1:9" ht="11.1" customHeight="1">
      <c r="A14" s="2985"/>
      <c r="B14" s="1543"/>
      <c r="C14" s="1544" t="s">
        <v>1271</v>
      </c>
      <c r="D14" s="1544"/>
      <c r="E14" s="1544"/>
      <c r="F14" s="1544"/>
      <c r="G14" s="1544"/>
      <c r="H14" s="2313"/>
      <c r="I14" s="2985"/>
    </row>
    <row r="15" spans="1:9" ht="11.1" customHeight="1">
      <c r="A15" s="2985"/>
      <c r="B15" s="1545" t="s">
        <v>457</v>
      </c>
      <c r="C15" s="1544" t="s">
        <v>1272</v>
      </c>
      <c r="D15" s="1544"/>
      <c r="E15" s="1544"/>
      <c r="F15" s="1544"/>
      <c r="G15" s="1544"/>
      <c r="H15" s="2313"/>
      <c r="I15" s="2985"/>
    </row>
    <row r="16" spans="1:9">
      <c r="A16" s="2985"/>
      <c r="B16" s="1547"/>
      <c r="C16" s="1548"/>
      <c r="D16" s="1548"/>
      <c r="E16" s="1548"/>
      <c r="F16" s="1548"/>
      <c r="G16" s="1548"/>
      <c r="H16" s="2313"/>
      <c r="I16" s="2985"/>
    </row>
    <row r="17" spans="1:9" ht="16.5" customHeight="1">
      <c r="A17" s="2985"/>
      <c r="B17" s="1549" t="s">
        <v>3201</v>
      </c>
      <c r="C17" s="1928"/>
      <c r="D17" s="1928"/>
      <c r="E17" s="1928"/>
      <c r="F17" s="1928"/>
      <c r="G17" s="1928"/>
      <c r="H17" s="2312"/>
      <c r="I17" s="2317"/>
    </row>
    <row r="18" spans="1:9">
      <c r="A18" s="2985"/>
      <c r="B18" s="1543"/>
      <c r="C18" s="1544"/>
      <c r="D18" s="1544"/>
      <c r="E18" s="1544"/>
      <c r="F18" s="1544"/>
      <c r="G18" s="1544"/>
      <c r="H18" s="2313"/>
      <c r="I18" s="2317"/>
    </row>
    <row r="19" spans="1:9">
      <c r="A19" s="2985"/>
      <c r="B19" s="1543"/>
      <c r="C19" s="1544" t="s">
        <v>1274</v>
      </c>
      <c r="D19" s="1544"/>
      <c r="E19" s="1544"/>
      <c r="F19" s="1544"/>
      <c r="G19" s="1544"/>
      <c r="H19" s="2313"/>
      <c r="I19" s="2317"/>
    </row>
    <row r="20" spans="1:9">
      <c r="A20" s="2985"/>
      <c r="B20" s="1543"/>
      <c r="C20" s="1544"/>
      <c r="D20" s="1544"/>
      <c r="E20" s="1544"/>
      <c r="F20" s="1544"/>
      <c r="G20" s="1544"/>
      <c r="H20" s="2313"/>
      <c r="I20" s="2317"/>
    </row>
    <row r="21" spans="1:9" ht="11.1" customHeight="1">
      <c r="A21" s="2985"/>
      <c r="B21" s="1550"/>
      <c r="C21" s="1551"/>
      <c r="D21" s="1551" t="s">
        <v>1275</v>
      </c>
      <c r="E21" s="1551" t="s">
        <v>1276</v>
      </c>
      <c r="F21" s="1551" t="s">
        <v>1277</v>
      </c>
      <c r="G21" s="1551" t="s">
        <v>1278</v>
      </c>
      <c r="H21" s="2314"/>
      <c r="I21" s="2317"/>
    </row>
    <row r="22" spans="1:9" ht="11.1" customHeight="1">
      <c r="A22" s="2985"/>
      <c r="B22" s="1552" t="s">
        <v>328</v>
      </c>
      <c r="C22" s="1553" t="s">
        <v>1279</v>
      </c>
      <c r="D22" s="1553" t="s">
        <v>1280</v>
      </c>
      <c r="E22" s="1553" t="s">
        <v>1281</v>
      </c>
      <c r="F22" s="1553" t="s">
        <v>1282</v>
      </c>
      <c r="G22" s="1553" t="s">
        <v>1283</v>
      </c>
      <c r="H22" s="1545" t="s">
        <v>328</v>
      </c>
      <c r="I22" s="2317"/>
    </row>
    <row r="23" spans="1:9" ht="11.1" customHeight="1">
      <c r="A23" s="2317"/>
      <c r="B23" s="1552" t="s">
        <v>333</v>
      </c>
      <c r="C23" s="1553"/>
      <c r="D23" s="1553" t="s">
        <v>1284</v>
      </c>
      <c r="E23" s="1553" t="s">
        <v>1285</v>
      </c>
      <c r="F23" s="1553" t="s">
        <v>1285</v>
      </c>
      <c r="G23" s="1553" t="s">
        <v>1280</v>
      </c>
      <c r="H23" s="1545" t="s">
        <v>333</v>
      </c>
      <c r="I23" s="2317"/>
    </row>
    <row r="24" spans="1:9" ht="11.1" customHeight="1" thickBot="1">
      <c r="A24" s="2317"/>
      <c r="B24" s="1554"/>
      <c r="C24" s="1555" t="s">
        <v>338</v>
      </c>
      <c r="D24" s="1555" t="s">
        <v>339</v>
      </c>
      <c r="E24" s="1555" t="s">
        <v>340</v>
      </c>
      <c r="F24" s="1555" t="s">
        <v>341</v>
      </c>
      <c r="G24" s="1555" t="s">
        <v>342</v>
      </c>
      <c r="H24" s="1547"/>
      <c r="I24" s="2317"/>
    </row>
    <row r="25" spans="1:9" ht="11.1" customHeight="1">
      <c r="A25" s="2317"/>
      <c r="B25" s="1556">
        <v>1</v>
      </c>
      <c r="C25" s="1561" t="s">
        <v>173</v>
      </c>
      <c r="D25" s="2476">
        <v>15702</v>
      </c>
      <c r="E25" s="1305">
        <v>59.77</v>
      </c>
      <c r="F25" s="1558">
        <v>60.15</v>
      </c>
      <c r="G25" s="2679">
        <v>255</v>
      </c>
      <c r="H25" s="2315">
        <v>1</v>
      </c>
      <c r="I25" s="2317"/>
    </row>
    <row r="26" spans="1:9" ht="11.1" customHeight="1">
      <c r="A26" s="2317"/>
      <c r="B26" s="1556">
        <v>2</v>
      </c>
      <c r="C26" s="1561" t="s">
        <v>175</v>
      </c>
      <c r="D26" s="2477">
        <v>5871</v>
      </c>
      <c r="E26" s="1304">
        <v>13.93</v>
      </c>
      <c r="F26" s="1559">
        <v>51.34</v>
      </c>
      <c r="G26" s="2680">
        <v>184</v>
      </c>
      <c r="H26" s="2315">
        <v>2</v>
      </c>
      <c r="I26" s="2317"/>
    </row>
    <row r="27" spans="1:9" ht="11.1" customHeight="1">
      <c r="A27" s="2317"/>
      <c r="B27" s="1556">
        <v>3</v>
      </c>
      <c r="C27" s="1561" t="s">
        <v>177</v>
      </c>
      <c r="D27" s="2477">
        <v>899</v>
      </c>
      <c r="E27" s="1304">
        <v>3.04</v>
      </c>
      <c r="F27" s="1559">
        <v>51.68</v>
      </c>
      <c r="G27" s="2680">
        <v>10</v>
      </c>
      <c r="H27" s="2315">
        <v>3</v>
      </c>
      <c r="I27" s="2317"/>
    </row>
    <row r="28" spans="1:9" ht="11.1" customHeight="1">
      <c r="A28" s="2317"/>
      <c r="B28" s="1556">
        <v>4</v>
      </c>
      <c r="C28" s="1561" t="s">
        <v>1515</v>
      </c>
      <c r="D28" s="2477">
        <v>351</v>
      </c>
      <c r="E28" s="1304">
        <v>0.42</v>
      </c>
      <c r="F28" s="1559">
        <v>52.24</v>
      </c>
      <c r="G28" s="2680">
        <v>19</v>
      </c>
      <c r="H28" s="2315">
        <v>4</v>
      </c>
      <c r="I28" s="2317"/>
    </row>
    <row r="29" spans="1:9" ht="11.1" customHeight="1">
      <c r="A29" s="2317"/>
      <c r="B29" s="1556">
        <v>5</v>
      </c>
      <c r="C29" s="1561" t="s">
        <v>1526</v>
      </c>
      <c r="D29" s="2478" t="s">
        <v>3132</v>
      </c>
      <c r="E29" s="1561" t="s">
        <v>3132</v>
      </c>
      <c r="F29" s="1561" t="s">
        <v>3132</v>
      </c>
      <c r="G29" s="2680" t="s">
        <v>3132</v>
      </c>
      <c r="H29" s="2315">
        <v>5</v>
      </c>
      <c r="I29" s="2317"/>
    </row>
    <row r="30" spans="1:9" ht="11.1" customHeight="1">
      <c r="A30" s="2317"/>
      <c r="B30" s="1556">
        <v>6</v>
      </c>
      <c r="C30" s="1560" t="s">
        <v>2060</v>
      </c>
      <c r="D30" s="2479">
        <f>SUM(D25:D29)</f>
        <v>22823</v>
      </c>
      <c r="E30" s="1559">
        <v>44.83</v>
      </c>
      <c r="F30" s="1559">
        <v>57.43</v>
      </c>
      <c r="G30" s="2680">
        <f>SUM(G25:G28)</f>
        <v>468</v>
      </c>
      <c r="H30" s="2315">
        <v>6</v>
      </c>
      <c r="I30" s="2317"/>
    </row>
    <row r="31" spans="1:9" ht="11.1" customHeight="1">
      <c r="A31" s="2317"/>
      <c r="B31" s="1556">
        <v>7</v>
      </c>
      <c r="C31" s="1561" t="s">
        <v>1286</v>
      </c>
      <c r="D31" s="2479">
        <v>11781</v>
      </c>
      <c r="E31" s="1561" t="s">
        <v>3132</v>
      </c>
      <c r="F31" s="1561" t="s">
        <v>3132</v>
      </c>
      <c r="G31" s="2680" t="s">
        <v>3132</v>
      </c>
      <c r="H31" s="2315">
        <v>7</v>
      </c>
      <c r="I31" s="2317"/>
    </row>
    <row r="32" spans="1:9" ht="11.1" customHeight="1" thickBot="1">
      <c r="A32" s="2317"/>
      <c r="B32" s="1556">
        <v>8</v>
      </c>
      <c r="C32" s="1557" t="s">
        <v>1287</v>
      </c>
      <c r="D32" s="1562"/>
      <c r="E32" s="1563"/>
      <c r="F32" s="1564"/>
      <c r="G32" s="2681"/>
      <c r="H32" s="2315">
        <v>8</v>
      </c>
      <c r="I32" s="2317"/>
    </row>
    <row r="33" spans="1:9" ht="11.1" customHeight="1">
      <c r="A33" s="2317"/>
      <c r="B33" s="1565"/>
      <c r="C33" s="1566" t="s">
        <v>1288</v>
      </c>
      <c r="D33" s="1566"/>
      <c r="E33" s="1566"/>
      <c r="F33" s="1566"/>
      <c r="G33" s="1566"/>
      <c r="H33" s="2313"/>
      <c r="I33" s="2317"/>
    </row>
    <row r="34" spans="1:9" ht="188.25" customHeight="1">
      <c r="A34" s="2319"/>
      <c r="B34" s="1567" t="s">
        <v>204</v>
      </c>
      <c r="C34" s="1568"/>
      <c r="D34" s="1568"/>
      <c r="E34" s="1568"/>
      <c r="F34" s="1568"/>
      <c r="G34" s="1568"/>
      <c r="H34" s="2316"/>
      <c r="I34" s="2318">
        <v>103</v>
      </c>
    </row>
  </sheetData>
  <mergeCells count="2">
    <mergeCell ref="I1:I16"/>
    <mergeCell ref="A1:A22"/>
  </mergeCells>
  <printOptions horizontalCentered="1" verticalCentered="1"/>
  <pageMargins left="0.7" right="0.7" top="0.75" bottom="0.75" header="0.3" footer="0.3"/>
  <pageSetup scale="99" fitToWidth="2" orientation="landscape" r:id="rId1"/>
  <headerFooter alignWithMargins="0"/>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60"/>
  <sheetViews>
    <sheetView showGridLines="0" view="pageBreakPreview" zoomScaleNormal="100" zoomScaleSheetLayoutView="100" workbookViewId="0">
      <selection activeCell="D6" sqref="D6"/>
    </sheetView>
  </sheetViews>
  <sheetFormatPr defaultColWidth="9.6640625" defaultRowHeight="11.25"/>
  <cols>
    <col min="1" max="1" width="5.33203125" style="1916" customWidth="1"/>
    <col min="2" max="2" width="24.6640625" style="1916" customWidth="1"/>
    <col min="3" max="3" width="26.6640625" style="1916" customWidth="1"/>
    <col min="4" max="4" width="29.1640625" style="1916" customWidth="1"/>
    <col min="5" max="5" width="25.5" style="1916" customWidth="1"/>
    <col min="6" max="6" width="5.33203125" style="1916" customWidth="1"/>
    <col min="7" max="7" width="11.6640625" style="1916" customWidth="1"/>
    <col min="8" max="16384" width="9.6640625" style="1916"/>
  </cols>
  <sheetData>
    <row r="1" spans="1:6" s="1912" customFormat="1">
      <c r="A1" s="2320">
        <v>104</v>
      </c>
      <c r="B1" s="2321"/>
      <c r="C1" s="2321"/>
      <c r="D1" s="2321"/>
      <c r="E1" s="2321"/>
      <c r="F1" s="2404" t="s">
        <v>3253</v>
      </c>
    </row>
    <row r="2" spans="1:6" s="1915" customFormat="1">
      <c r="A2" s="1569" t="s">
        <v>3151</v>
      </c>
      <c r="B2" s="1913"/>
      <c r="C2" s="1913"/>
      <c r="D2" s="1913"/>
      <c r="E2" s="1913"/>
      <c r="F2" s="1914"/>
    </row>
    <row r="3" spans="1:6" ht="58.5" customHeight="1">
      <c r="A3" s="2986" t="s">
        <v>3222</v>
      </c>
      <c r="B3" s="2987"/>
      <c r="C3" s="2987"/>
      <c r="D3" s="2987"/>
      <c r="E3" s="2987"/>
      <c r="F3" s="2988"/>
    </row>
    <row r="4" spans="1:6" s="1917" customFormat="1" ht="18">
      <c r="A4" s="1571" t="s">
        <v>3152</v>
      </c>
      <c r="B4" s="1572" t="s">
        <v>2751</v>
      </c>
      <c r="C4" s="1572" t="s">
        <v>2752</v>
      </c>
      <c r="D4" s="1572" t="s">
        <v>3184</v>
      </c>
      <c r="E4" s="1572" t="s">
        <v>3185</v>
      </c>
      <c r="F4" s="1573" t="s">
        <v>3152</v>
      </c>
    </row>
    <row r="5" spans="1:6" s="1915" customFormat="1">
      <c r="A5" s="1574"/>
      <c r="B5" s="1575"/>
      <c r="C5" s="1575"/>
      <c r="D5" s="1575"/>
      <c r="E5" s="1575"/>
      <c r="F5" s="1576"/>
    </row>
    <row r="6" spans="1:6" ht="19.5" customHeight="1">
      <c r="A6" s="1577">
        <v>1</v>
      </c>
      <c r="B6" s="2673" t="s">
        <v>3202</v>
      </c>
      <c r="C6" s="2673" t="s">
        <v>3241</v>
      </c>
      <c r="D6" s="2673" t="s">
        <v>3242</v>
      </c>
      <c r="E6" s="1579">
        <v>292</v>
      </c>
      <c r="F6" s="1580">
        <v>1</v>
      </c>
    </row>
    <row r="7" spans="1:6">
      <c r="A7" s="1581">
        <v>2</v>
      </c>
      <c r="B7" s="1578"/>
      <c r="C7" s="1582"/>
      <c r="D7" s="1582"/>
      <c r="E7" s="1583"/>
      <c r="F7" s="1584">
        <v>2</v>
      </c>
    </row>
    <row r="8" spans="1:6">
      <c r="A8" s="1581">
        <v>3</v>
      </c>
      <c r="B8" s="1582"/>
      <c r="C8" s="1582"/>
      <c r="D8" s="1582"/>
      <c r="E8" s="1582"/>
      <c r="F8" s="1584">
        <v>3</v>
      </c>
    </row>
    <row r="9" spans="1:6">
      <c r="A9" s="1581">
        <v>4</v>
      </c>
      <c r="B9" s="1582"/>
      <c r="C9" s="1582"/>
      <c r="D9" s="1582"/>
      <c r="E9" s="1585"/>
      <c r="F9" s="1584">
        <v>4</v>
      </c>
    </row>
    <row r="10" spans="1:6">
      <c r="A10" s="1581">
        <v>5</v>
      </c>
      <c r="B10" s="1582"/>
      <c r="C10" s="1582"/>
      <c r="D10" s="1582"/>
      <c r="E10" s="1582"/>
      <c r="F10" s="1584">
        <v>5</v>
      </c>
    </row>
    <row r="11" spans="1:6">
      <c r="A11" s="1581">
        <v>6</v>
      </c>
      <c r="B11" s="1582"/>
      <c r="C11" s="1582"/>
      <c r="D11" s="1582"/>
      <c r="E11" s="1582"/>
      <c r="F11" s="1584">
        <v>6</v>
      </c>
    </row>
    <row r="12" spans="1:6">
      <c r="A12" s="1581">
        <v>7</v>
      </c>
      <c r="B12" s="1582"/>
      <c r="C12" s="1582"/>
      <c r="D12" s="1582"/>
      <c r="E12" s="1582"/>
      <c r="F12" s="1584">
        <v>7</v>
      </c>
    </row>
    <row r="13" spans="1:6">
      <c r="A13" s="1581">
        <v>8</v>
      </c>
      <c r="B13" s="1582"/>
      <c r="C13" s="1582"/>
      <c r="D13" s="1582"/>
      <c r="E13" s="1582"/>
      <c r="F13" s="1584">
        <v>8</v>
      </c>
    </row>
    <row r="14" spans="1:6">
      <c r="A14" s="1581">
        <v>9</v>
      </c>
      <c r="B14" s="1582"/>
      <c r="C14" s="1582"/>
      <c r="D14" s="1582"/>
      <c r="E14" s="1582"/>
      <c r="F14" s="1584">
        <v>9</v>
      </c>
    </row>
    <row r="15" spans="1:6">
      <c r="A15" s="1581">
        <v>10</v>
      </c>
      <c r="B15" s="1582"/>
      <c r="C15" s="1582"/>
      <c r="D15" s="1582"/>
      <c r="E15" s="1582"/>
      <c r="F15" s="1584">
        <v>10</v>
      </c>
    </row>
    <row r="16" spans="1:6">
      <c r="A16" s="1581">
        <v>11</v>
      </c>
      <c r="B16" s="1582"/>
      <c r="C16" s="1582"/>
      <c r="D16" s="1582"/>
      <c r="E16" s="1582"/>
      <c r="F16" s="1584">
        <v>11</v>
      </c>
    </row>
    <row r="17" spans="1:6">
      <c r="A17" s="1581">
        <v>12</v>
      </c>
      <c r="B17" s="1582"/>
      <c r="C17" s="1582"/>
      <c r="D17" s="1582"/>
      <c r="E17" s="1582"/>
      <c r="F17" s="1584">
        <v>12</v>
      </c>
    </row>
    <row r="18" spans="1:6">
      <c r="A18" s="1581">
        <v>13</v>
      </c>
      <c r="B18" s="1582"/>
      <c r="C18" s="1582"/>
      <c r="D18" s="1582"/>
      <c r="E18" s="1582"/>
      <c r="F18" s="1584">
        <v>13</v>
      </c>
    </row>
    <row r="19" spans="1:6">
      <c r="A19" s="1581">
        <v>14</v>
      </c>
      <c r="B19" s="1582"/>
      <c r="C19" s="1582"/>
      <c r="D19" s="1582"/>
      <c r="E19" s="1582"/>
      <c r="F19" s="1584">
        <v>14</v>
      </c>
    </row>
    <row r="20" spans="1:6">
      <c r="A20" s="1581">
        <v>15</v>
      </c>
      <c r="B20" s="1582"/>
      <c r="C20" s="1582"/>
      <c r="D20" s="1582"/>
      <c r="E20" s="1582"/>
      <c r="F20" s="1584">
        <v>15</v>
      </c>
    </row>
    <row r="21" spans="1:6">
      <c r="A21" s="1581">
        <v>16</v>
      </c>
      <c r="B21" s="1582"/>
      <c r="C21" s="1582"/>
      <c r="D21" s="1582"/>
      <c r="E21" s="1582"/>
      <c r="F21" s="1584">
        <v>16</v>
      </c>
    </row>
    <row r="22" spans="1:6">
      <c r="A22" s="1581">
        <v>17</v>
      </c>
      <c r="B22" s="1582"/>
      <c r="C22" s="1582"/>
      <c r="D22" s="1582"/>
      <c r="E22" s="1582"/>
      <c r="F22" s="1584">
        <v>17</v>
      </c>
    </row>
    <row r="23" spans="1:6">
      <c r="A23" s="1581">
        <v>18</v>
      </c>
      <c r="B23" s="1582"/>
      <c r="C23" s="1582"/>
      <c r="D23" s="1582"/>
      <c r="E23" s="1582"/>
      <c r="F23" s="1584">
        <v>18</v>
      </c>
    </row>
    <row r="24" spans="1:6">
      <c r="A24" s="1581">
        <v>19</v>
      </c>
      <c r="B24" s="1582"/>
      <c r="C24" s="1582"/>
      <c r="D24" s="1582"/>
      <c r="E24" s="1582"/>
      <c r="F24" s="1584">
        <v>19</v>
      </c>
    </row>
    <row r="25" spans="1:6">
      <c r="A25" s="1581">
        <v>20</v>
      </c>
      <c r="B25" s="1582"/>
      <c r="C25" s="1582"/>
      <c r="D25" s="1582"/>
      <c r="E25" s="1582"/>
      <c r="F25" s="1584">
        <v>20</v>
      </c>
    </row>
    <row r="26" spans="1:6">
      <c r="A26" s="1581">
        <v>21</v>
      </c>
      <c r="B26" s="1582"/>
      <c r="C26" s="1582"/>
      <c r="D26" s="1582"/>
      <c r="E26" s="1582"/>
      <c r="F26" s="1584">
        <v>21</v>
      </c>
    </row>
    <row r="27" spans="1:6">
      <c r="A27" s="1581">
        <v>22</v>
      </c>
      <c r="B27" s="1582"/>
      <c r="C27" s="1582"/>
      <c r="D27" s="1582"/>
      <c r="E27" s="1582"/>
      <c r="F27" s="1584">
        <v>22</v>
      </c>
    </row>
    <row r="28" spans="1:6">
      <c r="A28" s="1581">
        <v>23</v>
      </c>
      <c r="B28" s="1582"/>
      <c r="C28" s="1582"/>
      <c r="D28" s="1582"/>
      <c r="E28" s="1582"/>
      <c r="F28" s="1584">
        <v>23</v>
      </c>
    </row>
    <row r="29" spans="1:6">
      <c r="A29" s="1586">
        <v>24</v>
      </c>
      <c r="B29" s="1587"/>
      <c r="C29" s="1587"/>
      <c r="D29" s="1587"/>
      <c r="E29" s="1587"/>
      <c r="F29" s="1588">
        <v>24</v>
      </c>
    </row>
    <row r="30" spans="1:6">
      <c r="A30" s="1919"/>
      <c r="B30" s="1570"/>
      <c r="C30" s="1570"/>
      <c r="D30" s="1570"/>
      <c r="E30" s="1570"/>
      <c r="F30" s="1920"/>
    </row>
    <row r="31" spans="1:6">
      <c r="A31" s="1919"/>
      <c r="B31" s="1570"/>
      <c r="C31" s="1570"/>
      <c r="D31" s="1570"/>
      <c r="E31" s="1570"/>
      <c r="F31" s="1920"/>
    </row>
    <row r="32" spans="1:6">
      <c r="A32" s="1919"/>
      <c r="B32" s="2619"/>
      <c r="C32" s="1570"/>
      <c r="D32" s="1570"/>
      <c r="E32" s="1570"/>
      <c r="F32" s="1920"/>
    </row>
    <row r="33" spans="1:6">
      <c r="A33" s="1919"/>
      <c r="B33" s="2620"/>
      <c r="C33" s="1590"/>
      <c r="D33" s="1570"/>
      <c r="E33" s="1570"/>
      <c r="F33" s="1920"/>
    </row>
    <row r="34" spans="1:6">
      <c r="A34" s="1919"/>
      <c r="B34" s="2620"/>
      <c r="C34" s="1590"/>
      <c r="D34" s="1921"/>
      <c r="E34" s="1570"/>
      <c r="F34" s="1920"/>
    </row>
    <row r="35" spans="1:6">
      <c r="A35" s="1919"/>
      <c r="B35" s="2620"/>
      <c r="C35" s="1590"/>
      <c r="D35" s="1921"/>
      <c r="E35" s="1570"/>
      <c r="F35" s="1920"/>
    </row>
    <row r="36" spans="1:6">
      <c r="A36" s="1919"/>
      <c r="B36" s="2620"/>
      <c r="C36" s="1590"/>
      <c r="D36" s="1921"/>
      <c r="E36" s="1570"/>
      <c r="F36" s="1920"/>
    </row>
    <row r="37" spans="1:6">
      <c r="A37" s="1919"/>
      <c r="B37" s="2620"/>
      <c r="C37" s="1590"/>
      <c r="D37" s="1921"/>
      <c r="E37" s="1570"/>
      <c r="F37" s="1920"/>
    </row>
    <row r="38" spans="1:6">
      <c r="A38" s="1919"/>
      <c r="B38" s="2620"/>
      <c r="C38" s="1590"/>
      <c r="D38" s="1921"/>
      <c r="E38" s="1570"/>
      <c r="F38" s="1920"/>
    </row>
    <row r="39" spans="1:6">
      <c r="A39" s="1919"/>
      <c r="B39" s="2620"/>
      <c r="C39" s="1590"/>
      <c r="D39" s="1921"/>
      <c r="E39" s="1570"/>
      <c r="F39" s="1920"/>
    </row>
    <row r="40" spans="1:6">
      <c r="A40" s="1919"/>
      <c r="B40" s="2620"/>
      <c r="C40" s="1590"/>
      <c r="D40" s="1921"/>
      <c r="E40" s="1570"/>
      <c r="F40" s="1920"/>
    </row>
    <row r="41" spans="1:6">
      <c r="A41" s="1919"/>
      <c r="B41" s="2620"/>
      <c r="C41" s="1590"/>
      <c r="D41" s="1921"/>
      <c r="E41" s="1570"/>
      <c r="F41" s="1920"/>
    </row>
    <row r="42" spans="1:6">
      <c r="A42" s="1919"/>
      <c r="B42" s="2620"/>
      <c r="C42" s="1590"/>
      <c r="D42" s="1921"/>
      <c r="E42" s="1570"/>
      <c r="F42" s="1920"/>
    </row>
    <row r="43" spans="1:6">
      <c r="A43" s="1919"/>
      <c r="B43" s="2620"/>
      <c r="C43" s="1590"/>
      <c r="D43" s="1921"/>
      <c r="E43" s="1570"/>
      <c r="F43" s="1920"/>
    </row>
    <row r="44" spans="1:6">
      <c r="A44" s="1919"/>
      <c r="B44" s="2620"/>
      <c r="C44" s="1590"/>
      <c r="D44" s="1921"/>
      <c r="E44" s="1570"/>
      <c r="F44" s="1920"/>
    </row>
    <row r="45" spans="1:6">
      <c r="A45" s="1919"/>
      <c r="B45" s="2620"/>
      <c r="C45" s="2618"/>
      <c r="D45" s="1570"/>
      <c r="E45" s="1570"/>
      <c r="F45" s="1920"/>
    </row>
    <row r="46" spans="1:6">
      <c r="A46" s="1919"/>
      <c r="B46" s="1570"/>
      <c r="C46" s="2646"/>
      <c r="D46" s="1570"/>
      <c r="E46" s="1570"/>
      <c r="F46" s="1920"/>
    </row>
    <row r="47" spans="1:6">
      <c r="A47" s="1919"/>
      <c r="B47" s="2615"/>
      <c r="C47" s="2616"/>
      <c r="D47" s="2615"/>
      <c r="E47" s="2615"/>
      <c r="F47" s="1920"/>
    </row>
    <row r="48" spans="1:6">
      <c r="A48" s="1919"/>
      <c r="B48" s="2989"/>
      <c r="C48" s="2989"/>
      <c r="D48" s="2989"/>
      <c r="E48" s="2989"/>
      <c r="F48" s="1920"/>
    </row>
    <row r="49" spans="1:6">
      <c r="A49" s="1919"/>
      <c r="B49" s="2989"/>
      <c r="C49" s="2989"/>
      <c r="D49" s="2989"/>
      <c r="E49" s="2989"/>
      <c r="F49" s="1920"/>
    </row>
    <row r="50" spans="1:6">
      <c r="A50" s="1919"/>
      <c r="B50" s="1589"/>
      <c r="C50" s="2617"/>
      <c r="D50" s="1922"/>
      <c r="E50" s="1570"/>
      <c r="F50" s="1920"/>
    </row>
    <row r="51" spans="1:6">
      <c r="A51" s="1919"/>
      <c r="B51" s="1589"/>
      <c r="C51" s="2617"/>
      <c r="D51" s="1922"/>
      <c r="E51" s="1570"/>
      <c r="F51" s="1920"/>
    </row>
    <row r="52" spans="1:6">
      <c r="A52" s="1919"/>
      <c r="B52" s="1570"/>
      <c r="C52" s="2647"/>
      <c r="D52" s="1922"/>
      <c r="E52" s="1570"/>
      <c r="F52" s="1920"/>
    </row>
    <row r="53" spans="1:6">
      <c r="A53" s="1919"/>
      <c r="B53" s="1570"/>
      <c r="C53" s="1570"/>
      <c r="D53" s="1570"/>
      <c r="E53" s="1570"/>
      <c r="F53" s="1920"/>
    </row>
    <row r="54" spans="1:6">
      <c r="A54" s="1919"/>
      <c r="B54" s="1570"/>
      <c r="C54" s="1570"/>
      <c r="D54" s="1570"/>
      <c r="E54" s="1570"/>
      <c r="F54" s="1920"/>
    </row>
    <row r="55" spans="1:6">
      <c r="A55" s="1919"/>
      <c r="B55" s="1570"/>
      <c r="C55" s="1570"/>
      <c r="D55" s="1570"/>
      <c r="E55" s="1570"/>
      <c r="F55" s="1920"/>
    </row>
    <row r="56" spans="1:6">
      <c r="A56" s="1919"/>
      <c r="B56" s="1570"/>
      <c r="C56" s="1570"/>
      <c r="D56" s="1570"/>
      <c r="E56" s="1570"/>
      <c r="F56" s="1920"/>
    </row>
    <row r="57" spans="1:6" ht="6.6" customHeight="1">
      <c r="A57" s="1919"/>
      <c r="B57" s="1570"/>
      <c r="C57" s="1570"/>
      <c r="D57" s="1570"/>
      <c r="E57" s="1570"/>
      <c r="F57" s="1920"/>
    </row>
    <row r="58" spans="1:6" ht="6.6" customHeight="1">
      <c r="A58" s="1919"/>
      <c r="B58" s="1570"/>
      <c r="C58" s="1570"/>
      <c r="D58" s="1570"/>
      <c r="E58" s="1570"/>
      <c r="F58" s="1920"/>
    </row>
    <row r="59" spans="1:6" ht="36.75" customHeight="1">
      <c r="A59" s="1923"/>
      <c r="B59" s="1924"/>
      <c r="C59" s="1924"/>
      <c r="D59" s="1924"/>
      <c r="E59" s="1924"/>
      <c r="F59" s="1925"/>
    </row>
    <row r="60" spans="1:6" s="1918" customFormat="1">
      <c r="A60" s="2322"/>
      <c r="B60" s="2323"/>
      <c r="C60" s="2323"/>
      <c r="D60" s="2323"/>
      <c r="E60" s="2323"/>
      <c r="F60" s="2324" t="s">
        <v>1409</v>
      </c>
    </row>
  </sheetData>
  <mergeCells count="2">
    <mergeCell ref="A3:F3"/>
    <mergeCell ref="B48:E49"/>
  </mergeCells>
  <printOptions horizontalCentered="1" verticalCentered="1"/>
  <pageMargins left="0.7" right="0.7" top="0.75" bottom="0.75" header="0.3" footer="0.3"/>
  <pageSetup scale="98" fitToWidth="2" orientation="portrait" r:id="rId1"/>
  <headerFooter alignWithMargins="0"/>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dimension ref="A1:D57"/>
  <sheetViews>
    <sheetView showGridLines="0" view="pageBreakPreview" zoomScaleNormal="100" zoomScaleSheetLayoutView="100" workbookViewId="0">
      <selection activeCell="B56" sqref="B56"/>
    </sheetView>
  </sheetViews>
  <sheetFormatPr defaultRowHeight="11.25"/>
  <cols>
    <col min="1" max="1" width="3.6640625" customWidth="1"/>
    <col min="2" max="2" width="73.5" customWidth="1"/>
    <col min="3" max="3" width="1.6640625" customWidth="1"/>
    <col min="4" max="4" width="35.5" customWidth="1"/>
    <col min="5" max="5" width="16.6640625" customWidth="1"/>
  </cols>
  <sheetData>
    <row r="1" spans="1:4" ht="10.5" customHeight="1">
      <c r="A1" s="174" t="s">
        <v>3253</v>
      </c>
      <c r="B1" s="155"/>
      <c r="C1" s="184"/>
      <c r="D1" s="237">
        <v>105</v>
      </c>
    </row>
    <row r="2" spans="1:4" ht="10.5" customHeight="1">
      <c r="A2" s="177" t="s">
        <v>1753</v>
      </c>
      <c r="B2" s="50"/>
      <c r="C2" s="50"/>
      <c r="D2" s="269"/>
    </row>
    <row r="3" spans="1:4" ht="10.5" customHeight="1">
      <c r="A3" s="87" t="s">
        <v>1754</v>
      </c>
      <c r="B3" s="3"/>
      <c r="C3" s="3"/>
      <c r="D3" s="119"/>
    </row>
    <row r="4" spans="1:4" ht="10.5" customHeight="1">
      <c r="A4" s="87" t="s">
        <v>1755</v>
      </c>
      <c r="B4" s="3"/>
      <c r="C4" s="3"/>
      <c r="D4" s="119"/>
    </row>
    <row r="5" spans="1:4" ht="10.5" customHeight="1">
      <c r="A5" s="87" t="s">
        <v>1756</v>
      </c>
      <c r="B5" s="3"/>
      <c r="C5" s="3"/>
      <c r="D5" s="119"/>
    </row>
    <row r="6" spans="1:4" ht="10.5" customHeight="1">
      <c r="A6" s="124"/>
      <c r="D6" s="125"/>
    </row>
    <row r="7" spans="1:4" ht="10.5" customHeight="1">
      <c r="A7" s="179" t="s">
        <v>1757</v>
      </c>
      <c r="B7" s="157"/>
      <c r="C7" s="157"/>
      <c r="D7" s="180"/>
    </row>
    <row r="8" spans="1:4" ht="10.5" customHeight="1">
      <c r="A8" s="87"/>
      <c r="D8" s="125"/>
    </row>
    <row r="9" spans="1:4" ht="10.5" customHeight="1">
      <c r="A9" s="168" t="s">
        <v>2110</v>
      </c>
      <c r="B9" s="49"/>
      <c r="C9" s="49"/>
      <c r="D9" s="169"/>
    </row>
    <row r="10" spans="1:4" ht="10.5" customHeight="1">
      <c r="A10" s="124"/>
      <c r="D10" s="125"/>
    </row>
    <row r="11" spans="1:4" ht="10.5" customHeight="1">
      <c r="A11" s="87" t="s">
        <v>3168</v>
      </c>
      <c r="D11" s="125"/>
    </row>
    <row r="12" spans="1:4" ht="10.5" customHeight="1">
      <c r="A12" s="87" t="s">
        <v>3169</v>
      </c>
      <c r="D12" s="125"/>
    </row>
    <row r="13" spans="1:4" ht="10.5" customHeight="1">
      <c r="A13" s="87" t="s">
        <v>3276</v>
      </c>
      <c r="B13" s="3"/>
      <c r="C13" s="3"/>
      <c r="D13" s="119"/>
    </row>
    <row r="14" spans="1:4" ht="10.5" customHeight="1">
      <c r="A14" s="87" t="s">
        <v>2111</v>
      </c>
      <c r="D14" s="125"/>
    </row>
    <row r="15" spans="1:4" ht="10.5" customHeight="1">
      <c r="A15" s="87" t="s">
        <v>2260</v>
      </c>
      <c r="D15" s="125"/>
    </row>
    <row r="16" spans="1:4" ht="10.5" customHeight="1">
      <c r="A16" s="87" t="s">
        <v>2261</v>
      </c>
      <c r="D16" s="125"/>
    </row>
    <row r="17" spans="1:4" ht="10.5" customHeight="1">
      <c r="A17" s="87" t="s">
        <v>2262</v>
      </c>
      <c r="D17" s="125"/>
    </row>
    <row r="18" spans="1:4" ht="10.5" customHeight="1">
      <c r="A18" s="87" t="s">
        <v>2263</v>
      </c>
      <c r="D18" s="125"/>
    </row>
    <row r="19" spans="1:4" ht="10.5" customHeight="1">
      <c r="A19" s="87" t="s">
        <v>2264</v>
      </c>
      <c r="D19" s="125"/>
    </row>
    <row r="20" spans="1:4" ht="10.5" customHeight="1">
      <c r="A20" s="87" t="s">
        <v>3277</v>
      </c>
      <c r="D20" s="125"/>
    </row>
    <row r="21" spans="1:4" ht="12.75" customHeight="1">
      <c r="A21" s="87"/>
      <c r="C21" s="44"/>
      <c r="D21" s="2842"/>
    </row>
    <row r="22" spans="1:4" ht="10.5" customHeight="1">
      <c r="A22" s="87"/>
      <c r="C22" s="49" t="s">
        <v>1618</v>
      </c>
      <c r="D22" s="201"/>
    </row>
    <row r="23" spans="1:4" ht="10.5" customHeight="1">
      <c r="A23" s="87"/>
      <c r="D23" s="125"/>
    </row>
    <row r="24" spans="1:4" ht="10.5" customHeight="1">
      <c r="A24" s="87" t="s">
        <v>1619</v>
      </c>
      <c r="D24" s="125"/>
    </row>
    <row r="25" spans="1:4" ht="10.5" customHeight="1">
      <c r="A25" s="87" t="s">
        <v>3190</v>
      </c>
      <c r="D25" s="125"/>
    </row>
    <row r="26" spans="1:4" ht="10.5" customHeight="1">
      <c r="A26" s="87"/>
      <c r="D26" s="125"/>
    </row>
    <row r="27" spans="1:4" ht="10.5" customHeight="1">
      <c r="A27" s="87" t="s">
        <v>1620</v>
      </c>
      <c r="D27" s="125"/>
    </row>
    <row r="28" spans="1:4" ht="10.5" customHeight="1">
      <c r="A28" s="87"/>
      <c r="D28" s="125"/>
    </row>
    <row r="29" spans="1:4" ht="10.5" customHeight="1">
      <c r="A29" s="87"/>
      <c r="D29" s="125"/>
    </row>
    <row r="30" spans="1:4" ht="10.5" customHeight="1">
      <c r="A30" s="87"/>
      <c r="B30" s="3" t="s">
        <v>1621</v>
      </c>
      <c r="C30" s="44"/>
      <c r="D30" s="182"/>
    </row>
    <row r="31" spans="1:4" ht="10.5" customHeight="1">
      <c r="A31" s="87"/>
      <c r="B31" s="3" t="s">
        <v>1622</v>
      </c>
      <c r="C31" s="3" t="s">
        <v>1623</v>
      </c>
      <c r="D31" s="2843"/>
    </row>
    <row r="32" spans="1:4" ht="10.5" customHeight="1">
      <c r="A32" s="87"/>
      <c r="B32" s="3" t="s">
        <v>1624</v>
      </c>
      <c r="D32" s="125"/>
    </row>
    <row r="33" spans="1:4">
      <c r="A33" s="87"/>
      <c r="B33" s="3"/>
      <c r="D33" s="125"/>
    </row>
    <row r="34" spans="1:4" ht="10.5" customHeight="1">
      <c r="A34" s="179" t="s">
        <v>1625</v>
      </c>
      <c r="B34" s="157"/>
      <c r="C34" s="157"/>
      <c r="D34" s="180"/>
    </row>
    <row r="35" spans="1:4" ht="10.5" customHeight="1">
      <c r="A35" s="168" t="s">
        <v>1626</v>
      </c>
      <c r="B35" s="49"/>
      <c r="C35" s="49"/>
      <c r="D35" s="169"/>
    </row>
    <row r="36" spans="1:4" ht="10.5" customHeight="1">
      <c r="A36" s="87"/>
      <c r="D36" s="125"/>
    </row>
    <row r="37" spans="1:4" ht="10.5" customHeight="1">
      <c r="A37" s="87" t="s">
        <v>3168</v>
      </c>
      <c r="D37" s="125"/>
    </row>
    <row r="38" spans="1:4" ht="10.5" customHeight="1">
      <c r="A38" s="87" t="s">
        <v>3169</v>
      </c>
      <c r="D38" s="125"/>
    </row>
    <row r="39" spans="1:4" ht="10.5" customHeight="1">
      <c r="A39" s="87" t="s">
        <v>3170</v>
      </c>
      <c r="B39" s="3"/>
      <c r="C39" s="3"/>
      <c r="D39" s="119"/>
    </row>
    <row r="40" spans="1:4" ht="10.5" customHeight="1">
      <c r="A40" s="159" t="s">
        <v>1627</v>
      </c>
      <c r="D40" s="125"/>
    </row>
    <row r="41" spans="1:4" ht="10.5" customHeight="1">
      <c r="A41" s="87" t="s">
        <v>1628</v>
      </c>
      <c r="D41" s="125"/>
    </row>
    <row r="42" spans="1:4" ht="10.5" customHeight="1">
      <c r="A42" s="87" t="s">
        <v>1629</v>
      </c>
      <c r="D42" s="125"/>
    </row>
    <row r="43" spans="1:4" ht="10.5" customHeight="1">
      <c r="A43" s="87" t="s">
        <v>3277</v>
      </c>
      <c r="D43" s="125"/>
    </row>
    <row r="44" spans="1:4" ht="10.5" customHeight="1">
      <c r="A44" s="87"/>
      <c r="C44" s="44"/>
      <c r="D44" s="182"/>
    </row>
    <row r="45" spans="1:4" ht="10.5" customHeight="1">
      <c r="A45" s="87"/>
      <c r="C45" s="49" t="s">
        <v>1618</v>
      </c>
      <c r="D45" s="201"/>
    </row>
    <row r="46" spans="1:4" ht="10.5" customHeight="1">
      <c r="A46" s="87"/>
      <c r="D46" s="125"/>
    </row>
    <row r="47" spans="1:4" ht="10.5" customHeight="1">
      <c r="A47" s="87" t="s">
        <v>1619</v>
      </c>
      <c r="D47" s="125"/>
    </row>
    <row r="48" spans="1:4" ht="10.5" customHeight="1">
      <c r="A48" s="87" t="s">
        <v>3190</v>
      </c>
      <c r="D48" s="125"/>
    </row>
    <row r="49" spans="1:4">
      <c r="A49" s="87"/>
      <c r="D49" s="125"/>
    </row>
    <row r="50" spans="1:4" ht="10.5" customHeight="1">
      <c r="A50" s="87" t="s">
        <v>1620</v>
      </c>
      <c r="D50" s="125"/>
    </row>
    <row r="51" spans="1:4" ht="10.5" customHeight="1">
      <c r="A51" s="87"/>
      <c r="D51" s="125"/>
    </row>
    <row r="52" spans="1:4" ht="10.5" customHeight="1">
      <c r="A52" s="87"/>
      <c r="D52" s="125"/>
    </row>
    <row r="53" spans="1:4" ht="10.5" customHeight="1">
      <c r="A53" s="87"/>
      <c r="B53" s="3" t="s">
        <v>1621</v>
      </c>
      <c r="C53" s="44"/>
      <c r="D53" s="182"/>
    </row>
    <row r="54" spans="1:4" ht="10.5" customHeight="1">
      <c r="A54" s="87"/>
      <c r="B54" s="3" t="s">
        <v>1622</v>
      </c>
      <c r="C54" s="49" t="s">
        <v>1623</v>
      </c>
      <c r="D54" s="201"/>
    </row>
    <row r="55" spans="1:4" ht="10.5" customHeight="1">
      <c r="A55" s="87"/>
      <c r="B55" s="3" t="s">
        <v>1624</v>
      </c>
      <c r="D55" s="125"/>
    </row>
    <row r="56" spans="1:4" ht="165" customHeight="1">
      <c r="A56" s="181"/>
      <c r="B56" s="44"/>
      <c r="C56" s="44"/>
      <c r="D56" s="182"/>
    </row>
    <row r="57" spans="1:4" ht="10.5" customHeight="1">
      <c r="A57" s="238" t="s">
        <v>1409</v>
      </c>
      <c r="B57" s="52"/>
      <c r="C57" s="52"/>
      <c r="D57" s="187"/>
    </row>
  </sheetData>
  <phoneticPr fontId="0" type="noConversion"/>
  <printOptions horizontalCentered="1" verticalCentered="1"/>
  <pageMargins left="0.7" right="0.7" top="0.75" bottom="0.75" header="0.3" footer="0.3"/>
  <pageSetup scale="99" fitToWidth="2" orientation="portrait" r:id="rId1"/>
  <headerFooter alignWithMargins="0"/>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X56"/>
  <sheetViews>
    <sheetView showGridLines="0" view="pageBreakPreview" topLeftCell="A4" zoomScaleNormal="100" zoomScaleSheetLayoutView="100" workbookViewId="0">
      <selection activeCell="T43" sqref="T43"/>
    </sheetView>
  </sheetViews>
  <sheetFormatPr defaultRowHeight="11.25"/>
  <cols>
    <col min="1" max="1" width="5.33203125" customWidth="1"/>
    <col min="2" max="2" width="6.33203125" customWidth="1"/>
    <col min="3" max="3" width="5.33203125" customWidth="1"/>
    <col min="4" max="9" width="3.5" customWidth="1"/>
    <col min="10" max="10" width="5.5" customWidth="1"/>
    <col min="11" max="13" width="5.33203125" customWidth="1"/>
    <col min="14" max="19" width="3.5" customWidth="1"/>
    <col min="20" max="20" width="6.33203125" bestFit="1" customWidth="1"/>
    <col min="21" max="23" width="5.33203125" customWidth="1"/>
    <col min="24" max="24" width="12" customWidth="1"/>
  </cols>
  <sheetData>
    <row r="1" spans="1:24">
      <c r="A1" s="174">
        <v>106</v>
      </c>
      <c r="B1" s="184"/>
      <c r="C1" s="185"/>
      <c r="D1" s="185"/>
      <c r="E1" s="184"/>
      <c r="F1" s="185"/>
      <c r="G1" s="176"/>
      <c r="H1" s="185"/>
      <c r="I1" s="185"/>
      <c r="J1" s="185"/>
      <c r="K1" s="185"/>
      <c r="L1" s="185"/>
      <c r="M1" s="185"/>
      <c r="N1" s="185"/>
      <c r="O1" s="176"/>
      <c r="P1" s="185"/>
      <c r="Q1" s="185"/>
      <c r="R1" s="185"/>
      <c r="S1" s="185"/>
      <c r="T1" s="185"/>
      <c r="U1" s="176"/>
      <c r="V1" s="185"/>
      <c r="W1" s="185"/>
      <c r="X1" s="188" t="s">
        <v>3253</v>
      </c>
    </row>
    <row r="2" spans="1:24">
      <c r="A2" s="189"/>
      <c r="B2" s="36"/>
      <c r="C2" s="36"/>
      <c r="D2" s="36"/>
      <c r="E2" s="36"/>
      <c r="F2" s="36"/>
      <c r="G2" s="36"/>
      <c r="H2" s="36"/>
      <c r="I2" s="36"/>
      <c r="J2" s="36"/>
      <c r="K2" s="36"/>
      <c r="L2" s="36"/>
      <c r="M2" s="36"/>
      <c r="N2" s="36"/>
      <c r="O2" s="36"/>
      <c r="P2" s="36"/>
      <c r="Q2" s="36"/>
      <c r="R2" s="36"/>
      <c r="S2" s="36"/>
      <c r="T2" s="36"/>
      <c r="U2" s="36"/>
      <c r="V2" s="36"/>
      <c r="W2" s="36"/>
      <c r="X2" s="268"/>
    </row>
    <row r="3" spans="1:24">
      <c r="A3" s="179" t="s">
        <v>1630</v>
      </c>
      <c r="B3" s="157"/>
      <c r="C3" s="157"/>
      <c r="D3" s="157"/>
      <c r="E3" s="157"/>
      <c r="F3" s="157"/>
      <c r="G3" s="157"/>
      <c r="H3" s="157"/>
      <c r="I3" s="157"/>
      <c r="J3" s="157"/>
      <c r="K3" s="157"/>
      <c r="L3" s="157"/>
      <c r="M3" s="157"/>
      <c r="N3" s="157"/>
      <c r="O3" s="157"/>
      <c r="P3" s="157"/>
      <c r="Q3" s="157"/>
      <c r="R3" s="157"/>
      <c r="S3" s="157"/>
      <c r="T3" s="157"/>
      <c r="U3" s="157"/>
      <c r="V3" s="157"/>
      <c r="W3" s="157"/>
      <c r="X3" s="180"/>
    </row>
    <row r="4" spans="1:24">
      <c r="A4" s="179" t="s">
        <v>1631</v>
      </c>
      <c r="B4" s="157"/>
      <c r="C4" s="157"/>
      <c r="D4" s="157"/>
      <c r="E4" s="157"/>
      <c r="F4" s="157"/>
      <c r="G4" s="157"/>
      <c r="H4" s="157"/>
      <c r="I4" s="157"/>
      <c r="J4" s="157"/>
      <c r="K4" s="157"/>
      <c r="L4" s="157"/>
      <c r="M4" s="157"/>
      <c r="N4" s="157"/>
      <c r="O4" s="157"/>
      <c r="P4" s="157"/>
      <c r="Q4" s="157"/>
      <c r="R4" s="157"/>
      <c r="S4" s="157"/>
      <c r="T4" s="157"/>
      <c r="U4" s="157"/>
      <c r="V4" s="157"/>
      <c r="W4" s="157"/>
      <c r="X4" s="180"/>
    </row>
    <row r="5" spans="1:24">
      <c r="A5" s="179" t="s">
        <v>1632</v>
      </c>
      <c r="B5" s="157"/>
      <c r="C5" s="157"/>
      <c r="D5" s="157"/>
      <c r="E5" s="157"/>
      <c r="F5" s="157"/>
      <c r="G5" s="157"/>
      <c r="H5" s="157"/>
      <c r="I5" s="157"/>
      <c r="J5" s="157"/>
      <c r="K5" s="157"/>
      <c r="L5" s="157"/>
      <c r="M5" s="157"/>
      <c r="N5" s="157"/>
      <c r="O5" s="157"/>
      <c r="P5" s="157"/>
      <c r="Q5" s="157"/>
      <c r="R5" s="157"/>
      <c r="S5" s="157"/>
      <c r="T5" s="157"/>
      <c r="U5" s="157"/>
      <c r="V5" s="157"/>
      <c r="W5" s="157"/>
      <c r="X5" s="180"/>
    </row>
    <row r="6" spans="1:24">
      <c r="A6" s="87"/>
      <c r="B6" s="3"/>
      <c r="C6" s="3"/>
      <c r="D6" s="3"/>
      <c r="E6" s="3"/>
      <c r="F6" s="3"/>
      <c r="G6" s="3"/>
      <c r="H6" s="3"/>
      <c r="I6" s="3"/>
      <c r="J6" s="3"/>
      <c r="K6" s="3"/>
      <c r="L6" s="3"/>
      <c r="M6" s="3"/>
      <c r="N6" s="3"/>
      <c r="O6" s="3"/>
      <c r="P6" s="3"/>
      <c r="Q6" s="3"/>
      <c r="R6" s="3"/>
      <c r="S6" s="3"/>
      <c r="T6" s="3"/>
      <c r="U6" s="3"/>
      <c r="V6" s="3"/>
      <c r="W6" s="3"/>
      <c r="X6" s="119"/>
    </row>
    <row r="7" spans="1:24">
      <c r="A7" s="190"/>
      <c r="B7" s="9"/>
      <c r="C7" s="9"/>
      <c r="D7" s="9"/>
      <c r="E7" s="9"/>
      <c r="F7" s="9"/>
      <c r="G7" s="9"/>
      <c r="H7" s="9"/>
      <c r="I7" s="9"/>
      <c r="J7" s="9"/>
      <c r="K7" s="9"/>
      <c r="L7" s="9"/>
      <c r="M7" s="9"/>
      <c r="N7" s="9"/>
      <c r="O7" s="9"/>
      <c r="P7" s="9"/>
      <c r="Q7" s="9"/>
      <c r="R7" s="9"/>
      <c r="S7" s="9"/>
      <c r="T7" s="9"/>
      <c r="U7" s="9"/>
      <c r="V7" s="9"/>
      <c r="W7" s="9"/>
      <c r="X7" s="191"/>
    </row>
    <row r="8" spans="1:24">
      <c r="A8" s="189"/>
      <c r="B8" s="36"/>
      <c r="C8" s="36"/>
      <c r="D8" s="36"/>
      <c r="E8" s="36"/>
      <c r="F8" s="36"/>
      <c r="G8" s="36"/>
      <c r="H8" s="36"/>
      <c r="I8" s="36"/>
      <c r="J8" s="15"/>
      <c r="K8" s="12" t="s">
        <v>1633</v>
      </c>
      <c r="L8" s="13"/>
      <c r="M8" s="14"/>
      <c r="N8" s="51"/>
      <c r="O8" s="36"/>
      <c r="P8" s="36"/>
      <c r="Q8" s="36"/>
      <c r="R8" s="36"/>
      <c r="S8" s="15"/>
      <c r="T8" s="11"/>
      <c r="U8" s="82" t="s">
        <v>1634</v>
      </c>
      <c r="V8" s="79"/>
      <c r="W8" s="79"/>
      <c r="X8" s="287"/>
    </row>
    <row r="9" spans="1:24">
      <c r="A9" s="87"/>
      <c r="B9" s="3"/>
      <c r="C9" s="3"/>
      <c r="D9" s="3"/>
      <c r="E9" s="3"/>
      <c r="F9" s="3"/>
      <c r="G9" s="3"/>
      <c r="H9" s="3"/>
      <c r="I9" s="3"/>
      <c r="J9" s="7"/>
      <c r="K9" s="4" t="s">
        <v>1635</v>
      </c>
      <c r="L9" s="49"/>
      <c r="M9" s="5"/>
      <c r="N9" s="6"/>
      <c r="O9" s="3"/>
      <c r="P9" s="3"/>
      <c r="Q9" s="3"/>
      <c r="R9" s="3"/>
      <c r="S9" s="7"/>
      <c r="T9" s="16"/>
      <c r="U9" s="12" t="s">
        <v>1633</v>
      </c>
      <c r="V9" s="13"/>
      <c r="W9" s="14"/>
      <c r="X9" s="247" t="s">
        <v>1636</v>
      </c>
    </row>
    <row r="10" spans="1:24">
      <c r="A10" s="168" t="s">
        <v>1637</v>
      </c>
      <c r="B10" s="49"/>
      <c r="C10" s="49"/>
      <c r="D10" s="49"/>
      <c r="E10" s="49"/>
      <c r="F10" s="49"/>
      <c r="G10" s="49"/>
      <c r="H10" s="49"/>
      <c r="I10" s="49"/>
      <c r="J10" s="5"/>
      <c r="K10" s="4" t="s">
        <v>1638</v>
      </c>
      <c r="L10" s="49"/>
      <c r="M10" s="5"/>
      <c r="N10" s="4" t="s">
        <v>1639</v>
      </c>
      <c r="O10" s="49"/>
      <c r="P10" s="49"/>
      <c r="Q10" s="49"/>
      <c r="R10" s="49"/>
      <c r="S10" s="5"/>
      <c r="T10" s="21" t="s">
        <v>1634</v>
      </c>
      <c r="U10" s="4" t="s">
        <v>1640</v>
      </c>
      <c r="V10" s="49"/>
      <c r="W10" s="5"/>
      <c r="X10" s="200" t="s">
        <v>538</v>
      </c>
    </row>
    <row r="11" spans="1:24">
      <c r="A11" s="190"/>
      <c r="B11" s="9"/>
      <c r="C11" s="9"/>
      <c r="D11" s="9"/>
      <c r="E11" s="9"/>
      <c r="F11" s="9"/>
      <c r="G11" s="9"/>
      <c r="H11" s="9"/>
      <c r="I11" s="9"/>
      <c r="J11" s="10"/>
      <c r="K11" s="8"/>
      <c r="L11" s="9"/>
      <c r="M11" s="10"/>
      <c r="N11" s="8"/>
      <c r="O11" s="9"/>
      <c r="P11" s="9"/>
      <c r="Q11" s="9"/>
      <c r="R11" s="9"/>
      <c r="S11" s="10"/>
      <c r="T11" s="21" t="s">
        <v>1641</v>
      </c>
      <c r="U11" s="17" t="s">
        <v>1642</v>
      </c>
      <c r="V11" s="18"/>
      <c r="W11" s="19"/>
      <c r="X11" s="200" t="s">
        <v>1640</v>
      </c>
    </row>
    <row r="12" spans="1:24">
      <c r="A12" s="286" t="s">
        <v>1643</v>
      </c>
      <c r="B12" s="79"/>
      <c r="C12" s="79"/>
      <c r="D12" s="79"/>
      <c r="E12" s="79"/>
      <c r="F12" s="80"/>
      <c r="G12" s="82" t="s">
        <v>434</v>
      </c>
      <c r="H12" s="79"/>
      <c r="I12" s="79"/>
      <c r="J12" s="80"/>
      <c r="K12" s="34" t="s">
        <v>1644</v>
      </c>
      <c r="L12" s="34" t="s">
        <v>1645</v>
      </c>
      <c r="M12" s="34" t="s">
        <v>913</v>
      </c>
      <c r="N12" s="82" t="s">
        <v>171</v>
      </c>
      <c r="O12" s="79"/>
      <c r="P12" s="79"/>
      <c r="Q12" s="79"/>
      <c r="R12" s="79"/>
      <c r="S12" s="80"/>
      <c r="T12" s="22"/>
      <c r="U12" s="34" t="s">
        <v>1644</v>
      </c>
      <c r="V12" s="34" t="s">
        <v>1645</v>
      </c>
      <c r="W12" s="34" t="s">
        <v>913</v>
      </c>
      <c r="X12" s="267" t="s">
        <v>1642</v>
      </c>
    </row>
    <row r="13" spans="1:24">
      <c r="A13" s="286"/>
      <c r="B13" s="79"/>
      <c r="C13" s="79"/>
      <c r="D13" s="79"/>
      <c r="E13" s="79"/>
      <c r="F13" s="80"/>
      <c r="G13" s="82"/>
      <c r="H13" s="79"/>
      <c r="I13" s="79"/>
      <c r="J13" s="80"/>
      <c r="K13" s="34"/>
      <c r="L13" s="34"/>
      <c r="M13" s="35"/>
      <c r="N13" s="35"/>
      <c r="O13" s="35"/>
      <c r="P13" s="35"/>
      <c r="Q13" s="35"/>
      <c r="R13" s="35"/>
      <c r="S13" s="35"/>
      <c r="T13" s="35"/>
      <c r="U13" s="35"/>
      <c r="V13" s="35"/>
      <c r="W13" s="35"/>
      <c r="X13" s="280"/>
    </row>
    <row r="14" spans="1:24">
      <c r="A14" s="286"/>
      <c r="B14" s="79"/>
      <c r="C14" s="79"/>
      <c r="D14" s="79"/>
      <c r="E14" s="79"/>
      <c r="F14" s="80"/>
      <c r="G14" s="82"/>
      <c r="H14" s="79"/>
      <c r="I14" s="79"/>
      <c r="J14" s="80"/>
      <c r="K14" s="34"/>
      <c r="L14" s="34"/>
      <c r="M14" s="35"/>
      <c r="N14" s="35"/>
      <c r="O14" s="35"/>
      <c r="P14" s="35"/>
      <c r="Q14" s="35"/>
      <c r="R14" s="35"/>
      <c r="S14" s="35"/>
      <c r="T14" s="35"/>
      <c r="U14" s="35"/>
      <c r="V14" s="35"/>
      <c r="W14" s="35"/>
      <c r="X14" s="280"/>
    </row>
    <row r="15" spans="1:24">
      <c r="A15" s="286"/>
      <c r="B15" s="79"/>
      <c r="C15" s="79"/>
      <c r="D15" s="79"/>
      <c r="E15" s="79"/>
      <c r="F15" s="80"/>
      <c r="G15" s="82"/>
      <c r="H15" s="79"/>
      <c r="I15" s="79"/>
      <c r="J15" s="80"/>
      <c r="K15" s="34"/>
      <c r="L15" s="34"/>
      <c r="M15" s="35"/>
      <c r="N15" s="35"/>
      <c r="O15" s="35"/>
      <c r="P15" s="35"/>
      <c r="Q15" s="35"/>
      <c r="R15" s="35"/>
      <c r="S15" s="35"/>
      <c r="T15" s="35"/>
      <c r="U15" s="35"/>
      <c r="V15" s="35"/>
      <c r="W15" s="35"/>
      <c r="X15" s="280"/>
    </row>
    <row r="16" spans="1:24">
      <c r="A16" s="286"/>
      <c r="B16" s="79"/>
      <c r="C16" s="79"/>
      <c r="D16" s="79"/>
      <c r="E16" s="79"/>
      <c r="F16" s="80"/>
      <c r="G16" s="82"/>
      <c r="H16" s="79"/>
      <c r="I16" s="79"/>
      <c r="J16" s="80"/>
      <c r="K16" s="34"/>
      <c r="L16" s="34"/>
      <c r="M16" s="35"/>
      <c r="N16" s="35"/>
      <c r="O16" s="35"/>
      <c r="P16" s="35"/>
      <c r="Q16" s="35"/>
      <c r="R16" s="35"/>
      <c r="S16" s="35"/>
      <c r="T16" s="35"/>
      <c r="U16" s="35"/>
      <c r="V16" s="35"/>
      <c r="W16" s="35"/>
      <c r="X16" s="280"/>
    </row>
    <row r="17" spans="1:24">
      <c r="A17" s="286"/>
      <c r="B17" s="79"/>
      <c r="C17" s="79"/>
      <c r="D17" s="79"/>
      <c r="E17" s="79"/>
      <c r="F17" s="80"/>
      <c r="G17" s="82"/>
      <c r="H17" s="79"/>
      <c r="I17" s="79"/>
      <c r="J17" s="80"/>
      <c r="K17" s="34"/>
      <c r="L17" s="34"/>
      <c r="M17" s="35"/>
      <c r="N17" s="35"/>
      <c r="O17" s="35"/>
      <c r="P17" s="35"/>
      <c r="Q17" s="35"/>
      <c r="R17" s="35"/>
      <c r="S17" s="35"/>
      <c r="T17" s="35"/>
      <c r="U17" s="35"/>
      <c r="V17" s="35"/>
      <c r="W17" s="35"/>
      <c r="X17" s="280"/>
    </row>
    <row r="18" spans="1:24">
      <c r="A18" s="286"/>
      <c r="B18" s="79"/>
      <c r="C18" s="79"/>
      <c r="D18" s="79"/>
      <c r="E18" s="79"/>
      <c r="F18" s="80"/>
      <c r="G18" s="82"/>
      <c r="H18" s="79"/>
      <c r="I18" s="79"/>
      <c r="J18" s="80"/>
      <c r="K18" s="34"/>
      <c r="L18" s="34"/>
      <c r="M18" s="35"/>
      <c r="N18" s="35"/>
      <c r="O18" s="35"/>
      <c r="P18" s="35"/>
      <c r="Q18" s="35"/>
      <c r="R18" s="35"/>
      <c r="S18" s="35"/>
      <c r="T18" s="35"/>
      <c r="U18" s="35"/>
      <c r="V18" s="35"/>
      <c r="W18" s="35"/>
      <c r="X18" s="280"/>
    </row>
    <row r="19" spans="1:24">
      <c r="A19" s="286"/>
      <c r="B19" s="79"/>
      <c r="C19" s="79"/>
      <c r="D19" s="79"/>
      <c r="E19" s="79"/>
      <c r="F19" s="80"/>
      <c r="G19" s="82"/>
      <c r="H19" s="79"/>
      <c r="I19" s="79"/>
      <c r="J19" s="80"/>
      <c r="K19" s="34"/>
      <c r="L19" s="34"/>
      <c r="M19" s="35"/>
      <c r="N19" s="35"/>
      <c r="O19" s="35"/>
      <c r="P19" s="35"/>
      <c r="Q19" s="35"/>
      <c r="R19" s="35"/>
      <c r="S19" s="35"/>
      <c r="T19" s="35"/>
      <c r="U19" s="35"/>
      <c r="V19" s="35"/>
      <c r="W19" s="35"/>
      <c r="X19" s="280"/>
    </row>
    <row r="20" spans="1:24">
      <c r="A20" s="286"/>
      <c r="B20" s="79"/>
      <c r="C20" s="79"/>
      <c r="D20" s="79"/>
      <c r="E20" s="79"/>
      <c r="F20" s="80"/>
      <c r="G20" s="82"/>
      <c r="H20" s="79"/>
      <c r="I20" s="79"/>
      <c r="J20" s="80"/>
      <c r="K20" s="34"/>
      <c r="L20" s="34"/>
      <c r="M20" s="35"/>
      <c r="N20" s="35"/>
      <c r="O20" s="35"/>
      <c r="P20" s="35"/>
      <c r="Q20" s="35"/>
      <c r="R20" s="35"/>
      <c r="S20" s="35"/>
      <c r="T20" s="35"/>
      <c r="U20" s="35"/>
      <c r="V20" s="35"/>
      <c r="W20" s="35"/>
      <c r="X20" s="280"/>
    </row>
    <row r="21" spans="1:24">
      <c r="A21" s="286"/>
      <c r="B21" s="79"/>
      <c r="C21" s="79"/>
      <c r="D21" s="79"/>
      <c r="E21" s="79"/>
      <c r="F21" s="80"/>
      <c r="G21" s="82"/>
      <c r="H21" s="79"/>
      <c r="I21" s="79"/>
      <c r="J21" s="80"/>
      <c r="K21" s="34"/>
      <c r="L21" s="34"/>
      <c r="M21" s="35"/>
      <c r="N21" s="35"/>
      <c r="O21" s="35"/>
      <c r="P21" s="35"/>
      <c r="Q21" s="35"/>
      <c r="R21" s="35"/>
      <c r="S21" s="35"/>
      <c r="T21" s="35"/>
      <c r="U21" s="35"/>
      <c r="V21" s="35"/>
      <c r="W21" s="35"/>
      <c r="X21" s="280"/>
    </row>
    <row r="22" spans="1:24">
      <c r="A22" s="286"/>
      <c r="B22" s="79"/>
      <c r="C22" s="79"/>
      <c r="D22" s="79"/>
      <c r="E22" s="79"/>
      <c r="F22" s="80"/>
      <c r="G22" s="82"/>
      <c r="H22" s="79"/>
      <c r="I22" s="79"/>
      <c r="J22" s="80"/>
      <c r="K22" s="34"/>
      <c r="L22" s="34"/>
      <c r="M22" s="35"/>
      <c r="N22" s="35"/>
      <c r="O22" s="35"/>
      <c r="P22" s="35"/>
      <c r="Q22" s="35"/>
      <c r="R22" s="35"/>
      <c r="S22" s="35"/>
      <c r="T22" s="35"/>
      <c r="U22" s="35"/>
      <c r="V22" s="35"/>
      <c r="W22" s="35"/>
      <c r="X22" s="280"/>
    </row>
    <row r="23" spans="1:24">
      <c r="A23" s="286"/>
      <c r="B23" s="79"/>
      <c r="C23" s="79"/>
      <c r="D23" s="79"/>
      <c r="E23" s="79"/>
      <c r="F23" s="80"/>
      <c r="G23" s="82"/>
      <c r="H23" s="79"/>
      <c r="I23" s="79"/>
      <c r="J23" s="80"/>
      <c r="K23" s="34"/>
      <c r="L23" s="34"/>
      <c r="M23" s="35"/>
      <c r="N23" s="35"/>
      <c r="O23" s="35"/>
      <c r="P23" s="35"/>
      <c r="Q23" s="35"/>
      <c r="R23" s="35"/>
      <c r="S23" s="35"/>
      <c r="T23" s="35"/>
      <c r="U23" s="35"/>
      <c r="V23" s="35"/>
      <c r="W23" s="35"/>
      <c r="X23" s="280"/>
    </row>
    <row r="24" spans="1:24">
      <c r="A24" s="286"/>
      <c r="B24" s="79"/>
      <c r="C24" s="79"/>
      <c r="D24" s="79"/>
      <c r="E24" s="79"/>
      <c r="F24" s="80"/>
      <c r="G24" s="82"/>
      <c r="H24" s="79"/>
      <c r="I24" s="79"/>
      <c r="J24" s="80"/>
      <c r="K24" s="34"/>
      <c r="L24" s="34"/>
      <c r="M24" s="35"/>
      <c r="N24" s="35"/>
      <c r="O24" s="35"/>
      <c r="P24" s="35"/>
      <c r="Q24" s="35"/>
      <c r="R24" s="35"/>
      <c r="S24" s="35"/>
      <c r="T24" s="35"/>
      <c r="U24" s="35"/>
      <c r="V24" s="35"/>
      <c r="W24" s="35"/>
      <c r="X24" s="280"/>
    </row>
    <row r="25" spans="1:24">
      <c r="A25" s="286"/>
      <c r="B25" s="79"/>
      <c r="C25" s="79"/>
      <c r="D25" s="79"/>
      <c r="E25" s="79"/>
      <c r="F25" s="80"/>
      <c r="G25" s="82"/>
      <c r="H25" s="79"/>
      <c r="I25" s="79"/>
      <c r="J25" s="80"/>
      <c r="K25" s="34"/>
      <c r="L25" s="34"/>
      <c r="M25" s="35"/>
      <c r="N25" s="35"/>
      <c r="O25" s="35"/>
      <c r="P25" s="35"/>
      <c r="Q25" s="35"/>
      <c r="R25" s="35"/>
      <c r="S25" s="35"/>
      <c r="T25" s="35"/>
      <c r="U25" s="35"/>
      <c r="V25" s="35"/>
      <c r="W25" s="35"/>
      <c r="X25" s="280"/>
    </row>
    <row r="26" spans="1:24">
      <c r="A26" s="286"/>
      <c r="B26" s="79"/>
      <c r="C26" s="79"/>
      <c r="D26" s="79"/>
      <c r="E26" s="79"/>
      <c r="F26" s="80"/>
      <c r="G26" s="82"/>
      <c r="H26" s="79"/>
      <c r="I26" s="79"/>
      <c r="J26" s="80"/>
      <c r="K26" s="34"/>
      <c r="L26" s="34"/>
      <c r="M26" s="35"/>
      <c r="N26" s="35"/>
      <c r="O26" s="35"/>
      <c r="P26" s="35"/>
      <c r="Q26" s="35"/>
      <c r="R26" s="35"/>
      <c r="S26" s="35"/>
      <c r="T26" s="35"/>
      <c r="U26" s="35"/>
      <c r="V26" s="35"/>
      <c r="W26" s="35"/>
      <c r="X26" s="280"/>
    </row>
    <row r="27" spans="1:24">
      <c r="A27" s="286"/>
      <c r="B27" s="79"/>
      <c r="C27" s="79"/>
      <c r="D27" s="79"/>
      <c r="E27" s="79"/>
      <c r="F27" s="80"/>
      <c r="G27" s="82"/>
      <c r="H27" s="79"/>
      <c r="I27" s="79"/>
      <c r="J27" s="80"/>
      <c r="K27" s="34"/>
      <c r="L27" s="34"/>
      <c r="M27" s="35"/>
      <c r="N27" s="35"/>
      <c r="O27" s="35"/>
      <c r="P27" s="35"/>
      <c r="Q27" s="35"/>
      <c r="R27" s="35"/>
      <c r="S27" s="35"/>
      <c r="T27" s="35"/>
      <c r="U27" s="35"/>
      <c r="V27" s="35"/>
      <c r="W27" s="35"/>
      <c r="X27" s="280"/>
    </row>
    <row r="28" spans="1:24">
      <c r="A28" s="2844"/>
      <c r="B28" s="13"/>
      <c r="C28" s="13"/>
      <c r="D28" s="13"/>
      <c r="E28" s="13"/>
      <c r="F28" s="13"/>
      <c r="G28" s="13"/>
      <c r="H28" s="13"/>
      <c r="I28" s="13"/>
      <c r="J28" s="13"/>
      <c r="K28" s="40"/>
      <c r="L28" s="40"/>
      <c r="M28" s="36"/>
      <c r="N28" s="36"/>
      <c r="O28" s="36"/>
      <c r="P28" s="36"/>
      <c r="Q28" s="36"/>
      <c r="R28" s="36"/>
      <c r="S28" s="36"/>
      <c r="T28" s="36"/>
      <c r="U28" s="36"/>
      <c r="V28" s="36"/>
      <c r="W28" s="36"/>
      <c r="X28" s="268"/>
    </row>
    <row r="29" spans="1:24">
      <c r="A29" s="168"/>
      <c r="B29" s="49"/>
      <c r="C29" s="49"/>
      <c r="D29" s="49"/>
      <c r="E29" s="49"/>
      <c r="F29" s="49"/>
      <c r="G29" s="49"/>
      <c r="H29" s="49"/>
      <c r="I29" s="49"/>
      <c r="J29" s="49"/>
      <c r="K29" s="20"/>
      <c r="L29" s="20"/>
      <c r="M29" s="3"/>
      <c r="N29" s="3"/>
      <c r="O29" s="3"/>
      <c r="P29" s="3"/>
      <c r="Q29" s="3"/>
      <c r="R29" s="3"/>
      <c r="S29" s="3"/>
      <c r="T29" s="3"/>
      <c r="U29" s="3"/>
      <c r="V29" s="3"/>
      <c r="W29" s="3"/>
      <c r="X29" s="119"/>
    </row>
    <row r="30" spans="1:24">
      <c r="A30" s="179" t="s">
        <v>1646</v>
      </c>
      <c r="B30" s="49"/>
      <c r="C30" s="49"/>
      <c r="D30" s="49"/>
      <c r="E30" s="49"/>
      <c r="F30" s="49"/>
      <c r="G30" s="49"/>
      <c r="H30" s="49"/>
      <c r="I30" s="49"/>
      <c r="J30" s="49"/>
      <c r="K30" s="49"/>
      <c r="L30" s="49"/>
      <c r="M30" s="49"/>
      <c r="N30" s="49"/>
      <c r="O30" s="49"/>
      <c r="P30" s="49"/>
      <c r="Q30" s="49"/>
      <c r="R30" s="49"/>
      <c r="S30" s="49"/>
      <c r="T30" s="49"/>
      <c r="U30" s="49"/>
      <c r="V30" s="49"/>
      <c r="W30" s="49"/>
      <c r="X30" s="169"/>
    </row>
    <row r="31" spans="1:24">
      <c r="A31" s="190"/>
      <c r="B31" s="9"/>
      <c r="C31" s="9"/>
      <c r="D31" s="9"/>
      <c r="E31" s="9"/>
      <c r="F31" s="9"/>
      <c r="G31" s="9"/>
      <c r="H31" s="9"/>
      <c r="I31" s="9"/>
      <c r="J31" s="9"/>
      <c r="K31" s="9"/>
      <c r="L31" s="9"/>
      <c r="M31" s="9"/>
      <c r="N31" s="9"/>
      <c r="O31" s="9"/>
      <c r="P31" s="9"/>
      <c r="Q31" s="9"/>
      <c r="R31" s="9"/>
      <c r="S31" s="9"/>
      <c r="T31" s="9"/>
      <c r="U31" s="9"/>
      <c r="V31" s="9"/>
      <c r="W31" s="9"/>
      <c r="X31" s="191"/>
    </row>
    <row r="32" spans="1:24">
      <c r="A32" s="189"/>
      <c r="B32" s="36"/>
      <c r="C32" s="15"/>
      <c r="D32" s="51"/>
      <c r="E32" s="36"/>
      <c r="F32" s="36"/>
      <c r="G32" s="36"/>
      <c r="H32" s="36"/>
      <c r="I32" s="15"/>
      <c r="J32" s="13" t="s">
        <v>1633</v>
      </c>
      <c r="K32" s="13"/>
      <c r="L32" s="13"/>
      <c r="M32" s="82" t="s">
        <v>1647</v>
      </c>
      <c r="N32" s="79"/>
      <c r="O32" s="79"/>
      <c r="P32" s="79"/>
      <c r="Q32" s="79"/>
      <c r="R32" s="79"/>
      <c r="S32" s="79"/>
      <c r="T32" s="79"/>
      <c r="U32" s="79"/>
      <c r="V32" s="79"/>
      <c r="W32" s="80"/>
      <c r="X32" s="247" t="s">
        <v>1648</v>
      </c>
    </row>
    <row r="33" spans="1:24">
      <c r="A33" s="168" t="s">
        <v>2136</v>
      </c>
      <c r="B33" s="49"/>
      <c r="C33" s="5"/>
      <c r="D33" s="6"/>
      <c r="E33" s="3"/>
      <c r="F33" s="3"/>
      <c r="G33" s="3"/>
      <c r="H33" s="3"/>
      <c r="I33" s="7"/>
      <c r="J33" s="4" t="s">
        <v>1635</v>
      </c>
      <c r="K33" s="49"/>
      <c r="L33" s="5"/>
      <c r="M33" s="49" t="s">
        <v>2137</v>
      </c>
      <c r="N33" s="49"/>
      <c r="O33" s="49"/>
      <c r="P33" s="49"/>
      <c r="Q33" s="49"/>
      <c r="R33" s="49"/>
      <c r="S33" s="49"/>
      <c r="T33" s="49"/>
      <c r="U33" s="12" t="s">
        <v>2138</v>
      </c>
      <c r="V33" s="13"/>
      <c r="W33" s="14"/>
      <c r="X33" s="200" t="s">
        <v>2139</v>
      </c>
    </row>
    <row r="34" spans="1:24">
      <c r="A34" s="190"/>
      <c r="B34" s="9"/>
      <c r="C34" s="10"/>
      <c r="D34" s="4" t="s">
        <v>171</v>
      </c>
      <c r="E34" s="49"/>
      <c r="F34" s="49"/>
      <c r="G34" s="49"/>
      <c r="H34" s="49"/>
      <c r="I34" s="5"/>
      <c r="J34" s="17" t="s">
        <v>1638</v>
      </c>
      <c r="K34" s="18"/>
      <c r="L34" s="19"/>
      <c r="M34" s="49" t="s">
        <v>2140</v>
      </c>
      <c r="N34" s="49"/>
      <c r="O34" s="49"/>
      <c r="P34" s="49"/>
      <c r="Q34" s="49"/>
      <c r="R34" s="49"/>
      <c r="S34" s="49"/>
      <c r="T34" s="49"/>
      <c r="U34" s="4" t="s">
        <v>2141</v>
      </c>
      <c r="V34" s="49"/>
      <c r="W34" s="5"/>
      <c r="X34" s="200" t="s">
        <v>2142</v>
      </c>
    </row>
    <row r="35" spans="1:24">
      <c r="A35" s="250" t="s">
        <v>1644</v>
      </c>
      <c r="B35" s="34" t="s">
        <v>1645</v>
      </c>
      <c r="C35" s="34" t="s">
        <v>913</v>
      </c>
      <c r="D35" s="8"/>
      <c r="E35" s="9"/>
      <c r="F35" s="9"/>
      <c r="G35" s="9"/>
      <c r="H35" s="9"/>
      <c r="I35" s="10"/>
      <c r="J35" s="34" t="s">
        <v>1644</v>
      </c>
      <c r="K35" s="34" t="s">
        <v>1645</v>
      </c>
      <c r="L35" s="34" t="s">
        <v>913</v>
      </c>
      <c r="M35" s="82" t="s">
        <v>1643</v>
      </c>
      <c r="N35" s="79"/>
      <c r="O35" s="79"/>
      <c r="P35" s="79"/>
      <c r="Q35" s="80"/>
      <c r="R35" s="82" t="s">
        <v>434</v>
      </c>
      <c r="S35" s="79"/>
      <c r="T35" s="80"/>
      <c r="U35" s="17" t="s">
        <v>1249</v>
      </c>
      <c r="V35" s="18"/>
      <c r="W35" s="19"/>
      <c r="X35" s="267" t="s">
        <v>1643</v>
      </c>
    </row>
    <row r="36" spans="1:24">
      <c r="A36" s="352"/>
      <c r="B36" s="35"/>
      <c r="C36" s="35"/>
      <c r="D36" s="35"/>
      <c r="E36" s="35"/>
      <c r="F36" s="35"/>
      <c r="G36" s="35"/>
      <c r="H36" s="35"/>
      <c r="I36" s="35"/>
      <c r="J36" s="35"/>
      <c r="K36" s="35"/>
      <c r="L36" s="35"/>
      <c r="M36" s="94"/>
      <c r="N36" s="95"/>
      <c r="O36" s="95"/>
      <c r="P36" s="95"/>
      <c r="Q36" s="96"/>
      <c r="R36" s="94"/>
      <c r="S36" s="95"/>
      <c r="T36" s="96"/>
      <c r="U36" s="94"/>
      <c r="V36" s="95"/>
      <c r="W36" s="96"/>
      <c r="X36" s="280"/>
    </row>
    <row r="37" spans="1:24">
      <c r="A37" s="352"/>
      <c r="B37" s="35"/>
      <c r="C37" s="35"/>
      <c r="D37" s="35"/>
      <c r="E37" s="35"/>
      <c r="F37" s="35"/>
      <c r="G37" s="35"/>
      <c r="H37" s="35"/>
      <c r="I37" s="35"/>
      <c r="J37" s="35"/>
      <c r="K37" s="35"/>
      <c r="L37" s="35"/>
      <c r="M37" s="94"/>
      <c r="N37" s="95"/>
      <c r="O37" s="95"/>
      <c r="P37" s="95"/>
      <c r="Q37" s="96"/>
      <c r="R37" s="94"/>
      <c r="S37" s="95"/>
      <c r="T37" s="96"/>
      <c r="U37" s="94"/>
      <c r="V37" s="95"/>
      <c r="W37" s="96"/>
      <c r="X37" s="280"/>
    </row>
    <row r="38" spans="1:24">
      <c r="A38" s="352"/>
      <c r="B38" s="35"/>
      <c r="C38" s="35"/>
      <c r="D38" s="35"/>
      <c r="E38" s="35"/>
      <c r="F38" s="35"/>
      <c r="G38" s="35"/>
      <c r="H38" s="35"/>
      <c r="I38" s="35"/>
      <c r="J38" s="35"/>
      <c r="K38" s="35"/>
      <c r="L38" s="35"/>
      <c r="M38" s="94"/>
      <c r="N38" s="95"/>
      <c r="O38" s="95"/>
      <c r="P38" s="95"/>
      <c r="Q38" s="96"/>
      <c r="R38" s="94"/>
      <c r="S38" s="95"/>
      <c r="T38" s="96"/>
      <c r="U38" s="94"/>
      <c r="V38" s="95"/>
      <c r="W38" s="96"/>
      <c r="X38" s="280"/>
    </row>
    <row r="39" spans="1:24">
      <c r="A39" s="352"/>
      <c r="B39" s="35"/>
      <c r="C39" s="35"/>
      <c r="D39" s="35"/>
      <c r="E39" s="35"/>
      <c r="F39" s="35"/>
      <c r="G39" s="35"/>
      <c r="H39" s="35"/>
      <c r="I39" s="35"/>
      <c r="J39" s="35"/>
      <c r="K39" s="35"/>
      <c r="L39" s="35"/>
      <c r="M39" s="94"/>
      <c r="N39" s="95"/>
      <c r="O39" s="95"/>
      <c r="P39" s="95"/>
      <c r="Q39" s="96"/>
      <c r="R39" s="94"/>
      <c r="S39" s="95"/>
      <c r="T39" s="96"/>
      <c r="U39" s="94"/>
      <c r="V39" s="95"/>
      <c r="W39" s="96"/>
      <c r="X39" s="280"/>
    </row>
    <row r="40" spans="1:24">
      <c r="A40" s="352"/>
      <c r="B40" s="35"/>
      <c r="C40" s="35"/>
      <c r="D40" s="35"/>
      <c r="E40" s="35"/>
      <c r="F40" s="35"/>
      <c r="G40" s="35"/>
      <c r="H40" s="35"/>
      <c r="I40" s="35"/>
      <c r="J40" s="35"/>
      <c r="K40" s="35"/>
      <c r="L40" s="35"/>
      <c r="M40" s="94"/>
      <c r="N40" s="95"/>
      <c r="O40" s="95"/>
      <c r="P40" s="95"/>
      <c r="Q40" s="96"/>
      <c r="R40" s="94"/>
      <c r="S40" s="95"/>
      <c r="T40" s="96"/>
      <c r="U40" s="94"/>
      <c r="V40" s="95"/>
      <c r="W40" s="96"/>
      <c r="X40" s="280"/>
    </row>
    <row r="41" spans="1:24">
      <c r="A41" s="352"/>
      <c r="B41" s="35"/>
      <c r="C41" s="35"/>
      <c r="D41" s="35"/>
      <c r="E41" s="35"/>
      <c r="F41" s="35"/>
      <c r="G41" s="35"/>
      <c r="H41" s="35"/>
      <c r="I41" s="35"/>
      <c r="J41" s="35"/>
      <c r="K41" s="35"/>
      <c r="L41" s="35"/>
      <c r="M41" s="94"/>
      <c r="N41" s="95"/>
      <c r="O41" s="95"/>
      <c r="P41" s="95"/>
      <c r="Q41" s="96"/>
      <c r="R41" s="94"/>
      <c r="S41" s="95"/>
      <c r="T41" s="96"/>
      <c r="U41" s="94"/>
      <c r="V41" s="95"/>
      <c r="W41" s="96"/>
      <c r="X41" s="280"/>
    </row>
    <row r="42" spans="1:24">
      <c r="A42" s="352"/>
      <c r="B42" s="35"/>
      <c r="C42" s="35"/>
      <c r="D42" s="35"/>
      <c r="E42" s="35"/>
      <c r="F42" s="35"/>
      <c r="G42" s="35"/>
      <c r="H42" s="35"/>
      <c r="I42" s="35"/>
      <c r="J42" s="35"/>
      <c r="K42" s="35"/>
      <c r="L42" s="35"/>
      <c r="M42" s="94"/>
      <c r="N42" s="95"/>
      <c r="O42" s="95"/>
      <c r="P42" s="95"/>
      <c r="Q42" s="96"/>
      <c r="R42" s="94"/>
      <c r="S42" s="95"/>
      <c r="T42" s="96"/>
      <c r="U42" s="94"/>
      <c r="V42" s="95"/>
      <c r="W42" s="96"/>
      <c r="X42" s="280"/>
    </row>
    <row r="43" spans="1:24">
      <c r="A43" s="352"/>
      <c r="B43" s="35"/>
      <c r="C43" s="35"/>
      <c r="D43" s="35"/>
      <c r="E43" s="35"/>
      <c r="F43" s="35"/>
      <c r="G43" s="35"/>
      <c r="H43" s="35"/>
      <c r="I43" s="35"/>
      <c r="J43" s="35"/>
      <c r="K43" s="35"/>
      <c r="L43" s="35"/>
      <c r="M43" s="94"/>
      <c r="N43" s="95"/>
      <c r="O43" s="95"/>
      <c r="P43" s="95"/>
      <c r="Q43" s="96"/>
      <c r="R43" s="94"/>
      <c r="S43" s="95"/>
      <c r="T43" s="96"/>
      <c r="U43" s="94"/>
      <c r="V43" s="95"/>
      <c r="W43" s="96"/>
      <c r="X43" s="280"/>
    </row>
    <row r="44" spans="1:24">
      <c r="A44" s="189"/>
      <c r="B44" s="36"/>
      <c r="C44" s="36"/>
      <c r="D44" s="36"/>
      <c r="E44" s="36"/>
      <c r="F44" s="36"/>
      <c r="G44" s="36"/>
      <c r="H44" s="36"/>
      <c r="I44" s="36"/>
      <c r="J44" s="36"/>
      <c r="K44" s="36"/>
      <c r="L44" s="36"/>
      <c r="M44" s="36"/>
      <c r="N44" s="36"/>
      <c r="O44" s="36"/>
      <c r="P44" s="36"/>
      <c r="Q44" s="36"/>
      <c r="R44" s="36"/>
      <c r="S44" s="36"/>
      <c r="T44" s="36"/>
      <c r="U44" s="36"/>
      <c r="V44" s="36"/>
      <c r="W44" s="36"/>
      <c r="X44" s="268"/>
    </row>
    <row r="45" spans="1:24">
      <c r="A45" s="87"/>
      <c r="B45" s="3"/>
      <c r="C45" s="3"/>
      <c r="D45" s="3"/>
      <c r="E45" s="3"/>
      <c r="F45" s="3"/>
      <c r="G45" s="3"/>
      <c r="H45" s="3"/>
      <c r="I45" s="3"/>
      <c r="J45" s="3"/>
      <c r="K45" s="3"/>
      <c r="L45" s="3"/>
      <c r="M45" s="3"/>
      <c r="N45" s="3"/>
      <c r="O45" s="3"/>
      <c r="P45" s="3"/>
      <c r="Q45" s="3"/>
      <c r="R45" s="3"/>
      <c r="S45" s="3"/>
      <c r="T45" s="3"/>
      <c r="U45" s="3"/>
      <c r="V45" s="3"/>
      <c r="W45" s="3"/>
      <c r="X45" s="119"/>
    </row>
    <row r="46" spans="1:24">
      <c r="A46" s="179" t="s">
        <v>2143</v>
      </c>
      <c r="B46" s="49"/>
      <c r="C46" s="49"/>
      <c r="D46" s="49"/>
      <c r="E46" s="49"/>
      <c r="F46" s="49"/>
      <c r="G46" s="49"/>
      <c r="H46" s="49"/>
      <c r="I46" s="49"/>
      <c r="J46" s="49"/>
      <c r="K46" s="49"/>
      <c r="L46" s="49"/>
      <c r="M46" s="49"/>
      <c r="N46" s="49"/>
      <c r="O46" s="49"/>
      <c r="P46" s="49"/>
      <c r="Q46" s="49"/>
      <c r="R46" s="49"/>
      <c r="S46" s="49"/>
      <c r="T46" s="49"/>
      <c r="U46" s="49"/>
      <c r="V46" s="49"/>
      <c r="W46" s="49"/>
      <c r="X46" s="169"/>
    </row>
    <row r="47" spans="1:24">
      <c r="A47" s="87"/>
      <c r="B47" s="3"/>
      <c r="C47" s="3"/>
      <c r="D47" s="3"/>
      <c r="E47" s="3"/>
      <c r="F47" s="3"/>
      <c r="G47" s="3"/>
      <c r="H47" s="3"/>
      <c r="I47" s="3"/>
      <c r="J47" s="3"/>
      <c r="K47" s="3"/>
      <c r="L47" s="3"/>
      <c r="M47" s="3"/>
      <c r="N47" s="3"/>
      <c r="O47" s="3"/>
      <c r="P47" s="3"/>
      <c r="Q47" s="3"/>
      <c r="R47" s="3"/>
      <c r="S47" s="3"/>
      <c r="T47" s="3"/>
      <c r="U47" s="3"/>
      <c r="V47" s="3"/>
      <c r="W47" s="3"/>
      <c r="X47" s="119"/>
    </row>
    <row r="48" spans="1:24">
      <c r="A48" s="87"/>
      <c r="B48" s="3"/>
      <c r="C48" s="3"/>
      <c r="D48" s="3"/>
      <c r="E48" s="3"/>
      <c r="F48" s="3"/>
      <c r="G48" s="3"/>
      <c r="H48" s="3"/>
      <c r="I48" s="3"/>
      <c r="J48" s="3"/>
      <c r="K48" s="3"/>
      <c r="L48" s="3"/>
      <c r="M48" s="3"/>
      <c r="N48" s="3"/>
      <c r="O48" s="3"/>
      <c r="P48" s="3"/>
      <c r="Q48" s="3"/>
      <c r="R48" s="3"/>
      <c r="S48" s="3"/>
      <c r="T48" s="3"/>
      <c r="U48" s="3"/>
      <c r="V48" s="3"/>
      <c r="W48" s="3"/>
      <c r="X48" s="119"/>
    </row>
    <row r="49" spans="1:24">
      <c r="A49" s="87"/>
      <c r="B49" s="3"/>
      <c r="C49" s="3"/>
      <c r="D49" s="3"/>
      <c r="E49" s="3"/>
      <c r="F49" s="3"/>
      <c r="G49" s="3"/>
      <c r="H49" s="3"/>
      <c r="I49" s="3"/>
      <c r="J49" s="3"/>
      <c r="K49" s="3"/>
      <c r="L49" s="3"/>
      <c r="M49" s="3"/>
      <c r="N49" s="3"/>
      <c r="O49" s="3"/>
      <c r="P49" s="3"/>
      <c r="Q49" s="3"/>
      <c r="R49" s="3"/>
      <c r="S49" s="3"/>
      <c r="T49" s="3"/>
      <c r="U49" s="3"/>
      <c r="V49" s="3"/>
      <c r="W49" s="3"/>
      <c r="X49" s="119"/>
    </row>
    <row r="50" spans="1:24">
      <c r="A50" s="87"/>
      <c r="B50" s="3"/>
      <c r="C50" s="3"/>
      <c r="D50" s="3"/>
      <c r="E50" s="3"/>
      <c r="F50" s="3"/>
      <c r="G50" s="3"/>
      <c r="H50" s="3"/>
      <c r="I50" s="3"/>
      <c r="J50" s="3"/>
      <c r="K50" s="3"/>
      <c r="L50" s="3"/>
      <c r="M50" s="3"/>
      <c r="N50" s="3"/>
      <c r="O50" s="3"/>
      <c r="P50" s="3"/>
      <c r="Q50" s="3"/>
      <c r="R50" s="3"/>
      <c r="S50" s="3"/>
      <c r="T50" s="3"/>
      <c r="U50" s="3"/>
      <c r="V50" s="3"/>
      <c r="W50" s="3"/>
      <c r="X50" s="119"/>
    </row>
    <row r="51" spans="1:24">
      <c r="A51" s="87"/>
      <c r="B51" s="3"/>
      <c r="C51" s="3"/>
      <c r="D51" s="3"/>
      <c r="E51" s="3"/>
      <c r="F51" s="3"/>
      <c r="G51" s="3"/>
      <c r="H51" s="3"/>
      <c r="I51" s="3"/>
      <c r="J51" s="3"/>
      <c r="K51" s="3"/>
      <c r="L51" s="3"/>
      <c r="M51" s="3"/>
      <c r="N51" s="3"/>
      <c r="O51" s="3"/>
      <c r="P51" s="3"/>
      <c r="Q51" s="3"/>
      <c r="R51" s="3"/>
      <c r="S51" s="3"/>
      <c r="T51" s="3"/>
      <c r="U51" s="3"/>
      <c r="V51" s="3"/>
      <c r="W51" s="3"/>
      <c r="X51" s="119"/>
    </row>
    <row r="52" spans="1:24">
      <c r="A52" s="87"/>
      <c r="B52" s="3"/>
      <c r="C52" s="3"/>
      <c r="D52" s="3"/>
      <c r="E52" s="3"/>
      <c r="F52" s="3"/>
      <c r="G52" s="3"/>
      <c r="H52" s="3"/>
      <c r="I52" s="3"/>
      <c r="J52" s="3"/>
      <c r="K52" s="3"/>
      <c r="L52" s="3"/>
      <c r="M52" s="3"/>
      <c r="N52" s="3"/>
      <c r="O52" s="3"/>
      <c r="P52" s="3"/>
      <c r="Q52" s="3"/>
      <c r="R52" s="3"/>
      <c r="S52" s="3"/>
      <c r="T52" s="3"/>
      <c r="U52" s="3"/>
      <c r="V52" s="3"/>
      <c r="W52" s="3"/>
      <c r="X52" s="119"/>
    </row>
    <row r="53" spans="1:24">
      <c r="A53" s="87"/>
      <c r="B53" s="3"/>
      <c r="C53" s="3"/>
      <c r="D53" s="3"/>
      <c r="E53" s="3"/>
      <c r="F53" s="3"/>
      <c r="G53" s="3"/>
      <c r="H53" s="3"/>
      <c r="I53" s="3"/>
      <c r="J53" s="3"/>
      <c r="K53" s="3"/>
      <c r="L53" s="3"/>
      <c r="M53" s="3"/>
      <c r="N53" s="3"/>
      <c r="O53" s="3"/>
      <c r="P53" s="3"/>
      <c r="Q53" s="3"/>
      <c r="R53" s="3"/>
      <c r="S53" s="3"/>
      <c r="T53" s="3"/>
      <c r="U53" s="3"/>
      <c r="V53" s="3"/>
      <c r="W53" s="3"/>
      <c r="X53" s="119"/>
    </row>
    <row r="54" spans="1:24">
      <c r="A54" s="87"/>
      <c r="B54" s="3"/>
      <c r="C54" s="3"/>
      <c r="D54" s="3"/>
      <c r="E54" s="3"/>
      <c r="F54" s="3"/>
      <c r="G54" s="3"/>
      <c r="H54" s="3"/>
      <c r="I54" s="3"/>
      <c r="J54" s="3"/>
      <c r="K54" s="3"/>
      <c r="L54" s="3"/>
      <c r="M54" s="3"/>
      <c r="N54" s="3"/>
      <c r="O54" s="3"/>
      <c r="P54" s="3"/>
      <c r="Q54" s="3"/>
      <c r="R54" s="3"/>
      <c r="S54" s="3"/>
      <c r="T54" s="3"/>
      <c r="U54" s="3"/>
      <c r="V54" s="3"/>
      <c r="W54" s="3"/>
      <c r="X54" s="119"/>
    </row>
    <row r="55" spans="1:24">
      <c r="A55" s="190"/>
      <c r="B55" s="9"/>
      <c r="C55" s="9"/>
      <c r="D55" s="9"/>
      <c r="E55" s="9"/>
      <c r="F55" s="9"/>
      <c r="G55" s="9"/>
      <c r="H55" s="9"/>
      <c r="I55" s="9"/>
      <c r="J55" s="9"/>
      <c r="K55" s="9"/>
      <c r="L55" s="9"/>
      <c r="M55" s="9"/>
      <c r="N55" s="9"/>
      <c r="O55" s="9"/>
      <c r="P55" s="9"/>
      <c r="Q55" s="9"/>
      <c r="R55" s="9"/>
      <c r="S55" s="9"/>
      <c r="T55" s="9"/>
      <c r="U55" s="9"/>
      <c r="V55" s="9"/>
      <c r="W55" s="9"/>
      <c r="X55" s="191"/>
    </row>
    <row r="56" spans="1:24" s="78" customFormat="1">
      <c r="A56" s="183"/>
      <c r="B56" s="262"/>
      <c r="C56" s="262"/>
      <c r="D56" s="262"/>
      <c r="E56" s="262"/>
      <c r="F56" s="262"/>
      <c r="G56" s="262"/>
      <c r="H56" s="262"/>
      <c r="I56" s="262"/>
      <c r="J56" s="262"/>
      <c r="K56" s="262"/>
      <c r="L56" s="262"/>
      <c r="M56" s="262"/>
      <c r="N56" s="262"/>
      <c r="O56" s="262"/>
      <c r="P56" s="262"/>
      <c r="Q56" s="262"/>
      <c r="R56" s="262"/>
      <c r="S56" s="262"/>
      <c r="T56" s="262"/>
      <c r="U56" s="262"/>
      <c r="V56" s="262"/>
      <c r="W56" s="262"/>
      <c r="X56" s="187" t="s">
        <v>1409</v>
      </c>
    </row>
  </sheetData>
  <phoneticPr fontId="0" type="noConversion"/>
  <printOptions horizontalCentered="1" verticalCentered="1"/>
  <pageMargins left="0.7" right="0.7" top="0.75" bottom="0.75" header="0.3" footer="0.3"/>
  <pageSetup fitToWidth="2" orientation="portrait" r:id="rId1"/>
  <headerFooter alignWithMargins="0"/>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126"/>
  <sheetViews>
    <sheetView showGridLines="0" view="pageBreakPreview" topLeftCell="A91" zoomScaleNormal="100" zoomScaleSheetLayoutView="100" workbookViewId="0">
      <selection activeCell="T125" sqref="T125"/>
    </sheetView>
  </sheetViews>
  <sheetFormatPr defaultColWidth="9.1640625" defaultRowHeight="11.25"/>
  <cols>
    <col min="1" max="1" width="21.6640625" style="78" customWidth="1"/>
    <col min="2" max="2" width="5" style="78" customWidth="1"/>
    <col min="3" max="3" width="3.6640625" style="78" customWidth="1"/>
    <col min="4" max="4" width="45.6640625" style="78" customWidth="1"/>
    <col min="5" max="5" width="17.1640625" style="78" customWidth="1"/>
    <col min="6" max="6" width="21.6640625" style="78" customWidth="1"/>
    <col min="7" max="16384" width="9.1640625" style="78"/>
  </cols>
  <sheetData>
    <row r="1" spans="1:6">
      <c r="A1" s="355" t="s">
        <v>3253</v>
      </c>
      <c r="B1" s="176"/>
      <c r="C1" s="176"/>
      <c r="D1" s="155"/>
      <c r="E1" s="175"/>
      <c r="F1" s="237">
        <v>107</v>
      </c>
    </row>
    <row r="2" spans="1:6">
      <c r="A2" s="276" t="s">
        <v>2144</v>
      </c>
      <c r="B2" s="93"/>
      <c r="C2" s="93"/>
      <c r="D2" s="93"/>
      <c r="E2" s="93"/>
      <c r="F2" s="277"/>
    </row>
    <row r="3" spans="1:6">
      <c r="A3" s="167"/>
      <c r="E3" s="224"/>
      <c r="F3" s="354"/>
    </row>
    <row r="4" spans="1:6">
      <c r="A4" s="167"/>
      <c r="E4" s="224" t="s">
        <v>2145</v>
      </c>
      <c r="F4" s="354"/>
    </row>
    <row r="5" spans="1:6">
      <c r="A5" s="167"/>
      <c r="B5" s="78" t="s">
        <v>2146</v>
      </c>
      <c r="E5" s="224"/>
      <c r="F5" s="354"/>
    </row>
    <row r="6" spans="1:6">
      <c r="A6" s="167"/>
      <c r="C6" s="78" t="s">
        <v>2147</v>
      </c>
      <c r="E6" s="224"/>
      <c r="F6" s="354"/>
    </row>
    <row r="7" spans="1:6">
      <c r="A7" s="167"/>
      <c r="D7" s="78" t="s">
        <v>2148</v>
      </c>
      <c r="E7" s="224">
        <v>36</v>
      </c>
      <c r="F7" s="354"/>
    </row>
    <row r="8" spans="1:6">
      <c r="A8" s="167"/>
      <c r="D8" s="78" t="s">
        <v>2149</v>
      </c>
      <c r="E8" s="224">
        <v>36</v>
      </c>
      <c r="F8" s="354"/>
    </row>
    <row r="9" spans="1:6">
      <c r="A9" s="167"/>
      <c r="C9" s="78" t="s">
        <v>2150</v>
      </c>
      <c r="E9" s="224">
        <v>35</v>
      </c>
      <c r="F9" s="354"/>
    </row>
    <row r="10" spans="1:6">
      <c r="A10" s="167"/>
      <c r="B10" s="78" t="s">
        <v>2713</v>
      </c>
      <c r="E10" s="224">
        <v>6</v>
      </c>
      <c r="F10" s="354"/>
    </row>
    <row r="11" spans="1:6">
      <c r="A11" s="167"/>
      <c r="B11" s="78" t="s">
        <v>2151</v>
      </c>
      <c r="E11" s="224">
        <v>55</v>
      </c>
      <c r="F11" s="354"/>
    </row>
    <row r="12" spans="1:6">
      <c r="A12" s="167"/>
      <c r="B12" s="78" t="s">
        <v>2152</v>
      </c>
      <c r="E12" s="224">
        <v>55</v>
      </c>
      <c r="F12" s="354"/>
    </row>
    <row r="13" spans="1:6">
      <c r="A13" s="167"/>
      <c r="B13" s="78" t="s">
        <v>2153</v>
      </c>
      <c r="E13" s="224">
        <v>21</v>
      </c>
      <c r="F13" s="354"/>
    </row>
    <row r="14" spans="1:6">
      <c r="A14" s="167"/>
      <c r="B14" s="78" t="s">
        <v>2154</v>
      </c>
      <c r="E14" s="2487" t="s">
        <v>3211</v>
      </c>
      <c r="F14" s="354"/>
    </row>
    <row r="15" spans="1:6">
      <c r="A15" s="167"/>
      <c r="B15" s="78" t="s">
        <v>2155</v>
      </c>
      <c r="E15" s="2488" t="s">
        <v>2780</v>
      </c>
      <c r="F15" s="354"/>
    </row>
    <row r="16" spans="1:6">
      <c r="A16" s="167"/>
      <c r="B16" s="78" t="s">
        <v>2754</v>
      </c>
      <c r="E16" s="224" t="s">
        <v>2156</v>
      </c>
      <c r="F16" s="354"/>
    </row>
    <row r="17" spans="1:6">
      <c r="A17" s="167"/>
      <c r="B17" s="78" t="s">
        <v>2157</v>
      </c>
      <c r="E17" s="224">
        <v>67</v>
      </c>
      <c r="F17" s="354"/>
    </row>
    <row r="18" spans="1:6">
      <c r="A18" s="167"/>
      <c r="B18" s="78" t="s">
        <v>2158</v>
      </c>
      <c r="E18" s="224">
        <v>58</v>
      </c>
      <c r="F18" s="354"/>
    </row>
    <row r="19" spans="1:6">
      <c r="A19" s="167"/>
      <c r="B19" s="78" t="s">
        <v>2159</v>
      </c>
      <c r="E19" s="224">
        <v>74</v>
      </c>
      <c r="F19" s="354"/>
    </row>
    <row r="20" spans="1:6">
      <c r="A20" s="167"/>
      <c r="B20" s="78" t="s">
        <v>2160</v>
      </c>
      <c r="E20" s="224">
        <v>8</v>
      </c>
      <c r="F20" s="354"/>
    </row>
    <row r="21" spans="1:6">
      <c r="A21" s="167"/>
      <c r="B21" s="78" t="s">
        <v>2161</v>
      </c>
      <c r="E21" s="224"/>
      <c r="F21" s="354"/>
    </row>
    <row r="22" spans="1:6">
      <c r="A22" s="167"/>
      <c r="B22" s="78" t="s">
        <v>1805</v>
      </c>
      <c r="E22" s="224">
        <v>59</v>
      </c>
      <c r="F22" s="354"/>
    </row>
    <row r="23" spans="1:6">
      <c r="A23" s="167"/>
      <c r="B23" s="78" t="s">
        <v>1806</v>
      </c>
      <c r="E23" s="224"/>
      <c r="F23" s="354"/>
    </row>
    <row r="24" spans="1:6">
      <c r="A24" s="167"/>
      <c r="C24" s="78" t="s">
        <v>2147</v>
      </c>
      <c r="E24" s="224"/>
      <c r="F24" s="354"/>
    </row>
    <row r="25" spans="1:6">
      <c r="A25" s="167"/>
      <c r="D25" s="78" t="s">
        <v>2148</v>
      </c>
      <c r="E25" s="224">
        <v>34</v>
      </c>
      <c r="F25" s="354"/>
    </row>
    <row r="26" spans="1:6">
      <c r="A26" s="167"/>
      <c r="D26" s="78" t="s">
        <v>2149</v>
      </c>
      <c r="E26" s="224" t="s">
        <v>1807</v>
      </c>
      <c r="F26" s="354"/>
    </row>
    <row r="27" spans="1:6">
      <c r="A27" s="167"/>
      <c r="C27" s="78" t="s">
        <v>2150</v>
      </c>
      <c r="E27" s="224">
        <v>34</v>
      </c>
      <c r="F27" s="354"/>
    </row>
    <row r="28" spans="1:6">
      <c r="A28" s="167"/>
      <c r="B28" s="78" t="s">
        <v>1808</v>
      </c>
      <c r="E28" s="224" t="s">
        <v>2779</v>
      </c>
      <c r="F28" s="354"/>
    </row>
    <row r="29" spans="1:6">
      <c r="A29" s="167"/>
      <c r="B29" s="78" t="s">
        <v>1809</v>
      </c>
      <c r="E29" s="224" t="s">
        <v>2780</v>
      </c>
      <c r="F29" s="354"/>
    </row>
    <row r="30" spans="1:6">
      <c r="A30" s="167"/>
      <c r="C30" s="78" t="s">
        <v>1810</v>
      </c>
      <c r="E30" s="224">
        <v>67</v>
      </c>
      <c r="F30" s="354"/>
    </row>
    <row r="31" spans="1:6">
      <c r="A31" s="167"/>
      <c r="C31" s="78" t="s">
        <v>1723</v>
      </c>
      <c r="E31" s="224" t="s">
        <v>2740</v>
      </c>
      <c r="F31" s="354"/>
    </row>
    <row r="32" spans="1:6">
      <c r="A32" s="167"/>
      <c r="C32" s="78" t="s">
        <v>1811</v>
      </c>
      <c r="E32" s="224" t="s">
        <v>2741</v>
      </c>
      <c r="F32" s="354"/>
    </row>
    <row r="33" spans="1:6">
      <c r="A33" s="167"/>
      <c r="C33" s="78" t="s">
        <v>1065</v>
      </c>
      <c r="E33" s="224">
        <v>70</v>
      </c>
      <c r="F33" s="354"/>
    </row>
    <row r="34" spans="1:6">
      <c r="A34" s="167"/>
      <c r="C34" s="78" t="s">
        <v>1812</v>
      </c>
      <c r="E34" s="224">
        <v>67</v>
      </c>
      <c r="F34" s="354"/>
    </row>
    <row r="35" spans="1:6">
      <c r="A35" s="167"/>
      <c r="C35" s="78" t="s">
        <v>1813</v>
      </c>
      <c r="E35" s="224" t="s">
        <v>2780</v>
      </c>
      <c r="F35" s="354"/>
    </row>
    <row r="36" spans="1:6">
      <c r="A36" s="167"/>
      <c r="C36" s="78" t="s">
        <v>1814</v>
      </c>
      <c r="E36" s="224">
        <v>67</v>
      </c>
      <c r="F36" s="354"/>
    </row>
    <row r="37" spans="1:6">
      <c r="A37" s="167"/>
      <c r="B37" s="78" t="s">
        <v>1815</v>
      </c>
      <c r="E37" s="224"/>
      <c r="F37" s="354"/>
    </row>
    <row r="38" spans="1:6">
      <c r="A38" s="167"/>
      <c r="C38" s="78" t="s">
        <v>2148</v>
      </c>
      <c r="E38" s="224">
        <v>34</v>
      </c>
      <c r="F38" s="354"/>
    </row>
    <row r="39" spans="1:6">
      <c r="A39" s="167"/>
      <c r="D39" s="78" t="s">
        <v>1816</v>
      </c>
      <c r="E39" s="224">
        <v>36</v>
      </c>
      <c r="F39" s="354"/>
    </row>
    <row r="40" spans="1:6">
      <c r="A40" s="167"/>
      <c r="B40" s="78" t="s">
        <v>1817</v>
      </c>
      <c r="E40" s="224">
        <v>34</v>
      </c>
      <c r="F40" s="354"/>
    </row>
    <row r="41" spans="1:6">
      <c r="A41" s="167"/>
      <c r="C41" s="78" t="s">
        <v>1816</v>
      </c>
      <c r="E41" s="224">
        <v>35</v>
      </c>
      <c r="F41" s="354"/>
    </row>
    <row r="42" spans="1:6">
      <c r="A42" s="167"/>
      <c r="B42" s="78" t="s">
        <v>1818</v>
      </c>
      <c r="E42" s="224" t="s">
        <v>2742</v>
      </c>
      <c r="F42" s="354"/>
    </row>
    <row r="43" spans="1:6">
      <c r="A43" s="167"/>
      <c r="B43" s="78" t="s">
        <v>1819</v>
      </c>
      <c r="E43" s="224">
        <v>17</v>
      </c>
      <c r="F43" s="354"/>
    </row>
    <row r="44" spans="1:6">
      <c r="A44" s="167"/>
      <c r="B44" s="78" t="s">
        <v>1820</v>
      </c>
      <c r="E44" s="224">
        <v>55</v>
      </c>
      <c r="F44" s="354"/>
    </row>
    <row r="45" spans="1:6">
      <c r="A45" s="167"/>
      <c r="B45" s="78" t="s">
        <v>1821</v>
      </c>
      <c r="E45" s="224" t="s">
        <v>2156</v>
      </c>
      <c r="F45" s="354"/>
    </row>
    <row r="46" spans="1:6">
      <c r="A46" s="167"/>
      <c r="B46" s="78" t="s">
        <v>1066</v>
      </c>
      <c r="E46" s="224" t="s">
        <v>2740</v>
      </c>
      <c r="F46" s="354"/>
    </row>
    <row r="47" spans="1:6">
      <c r="A47" s="167"/>
      <c r="B47" s="78" t="s">
        <v>1822</v>
      </c>
      <c r="E47" s="224">
        <v>80</v>
      </c>
      <c r="F47" s="354"/>
    </row>
    <row r="48" spans="1:6">
      <c r="A48" s="167"/>
      <c r="B48" s="78" t="s">
        <v>1811</v>
      </c>
      <c r="E48" s="224" t="s">
        <v>2741</v>
      </c>
      <c r="F48" s="354"/>
    </row>
    <row r="49" spans="1:6">
      <c r="A49" s="167"/>
      <c r="B49" s="78" t="s">
        <v>1823</v>
      </c>
      <c r="E49" s="224">
        <v>77</v>
      </c>
      <c r="F49" s="354"/>
    </row>
    <row r="50" spans="1:6">
      <c r="A50" s="167"/>
      <c r="B50" s="78" t="s">
        <v>1824</v>
      </c>
      <c r="E50" s="224">
        <v>74</v>
      </c>
      <c r="F50" s="354"/>
    </row>
    <row r="51" spans="1:6">
      <c r="A51" s="167"/>
      <c r="C51" s="78" t="s">
        <v>711</v>
      </c>
      <c r="E51" s="224">
        <v>74</v>
      </c>
      <c r="F51" s="354"/>
    </row>
    <row r="52" spans="1:6">
      <c r="A52" s="167"/>
      <c r="B52" s="78" t="s">
        <v>1825</v>
      </c>
      <c r="E52" s="224"/>
      <c r="F52" s="354"/>
    </row>
    <row r="53" spans="1:6">
      <c r="A53" s="167"/>
      <c r="B53" s="78" t="s">
        <v>1826</v>
      </c>
      <c r="E53" s="224">
        <v>57</v>
      </c>
      <c r="F53" s="354"/>
    </row>
    <row r="54" spans="1:6">
      <c r="A54" s="167"/>
      <c r="B54" s="78" t="s">
        <v>1827</v>
      </c>
      <c r="E54" s="224">
        <v>2</v>
      </c>
      <c r="F54" s="354"/>
    </row>
    <row r="55" spans="1:6">
      <c r="A55" s="167"/>
      <c r="B55" s="78" t="s">
        <v>1828</v>
      </c>
      <c r="E55" s="224">
        <v>30</v>
      </c>
      <c r="F55" s="354"/>
    </row>
    <row r="56" spans="1:6">
      <c r="A56" s="167"/>
      <c r="B56" s="78" t="s">
        <v>1829</v>
      </c>
      <c r="E56" s="224" t="s">
        <v>1830</v>
      </c>
      <c r="F56" s="354"/>
    </row>
    <row r="57" spans="1:6">
      <c r="A57" s="167"/>
      <c r="C57" s="78" t="s">
        <v>1831</v>
      </c>
      <c r="E57" s="224" t="s">
        <v>2743</v>
      </c>
      <c r="F57" s="354"/>
    </row>
    <row r="58" spans="1:6">
      <c r="A58" s="167"/>
      <c r="C58" s="78" t="s">
        <v>1832</v>
      </c>
      <c r="E58" s="224" t="s">
        <v>1807</v>
      </c>
      <c r="F58" s="354"/>
    </row>
    <row r="59" spans="1:6">
      <c r="A59" s="167"/>
      <c r="D59" s="78" t="s">
        <v>2206</v>
      </c>
      <c r="E59" s="224" t="s">
        <v>1807</v>
      </c>
      <c r="F59" s="354"/>
    </row>
    <row r="60" spans="1:6">
      <c r="A60" s="167"/>
      <c r="D60" s="78" t="s">
        <v>1833</v>
      </c>
      <c r="E60" s="224" t="s">
        <v>1807</v>
      </c>
      <c r="F60" s="354"/>
    </row>
    <row r="61" spans="1:6">
      <c r="A61" s="167"/>
      <c r="B61" s="78" t="s">
        <v>1834</v>
      </c>
      <c r="E61" s="224">
        <v>66</v>
      </c>
      <c r="F61" s="354"/>
    </row>
    <row r="62" spans="1:6">
      <c r="A62" s="167"/>
      <c r="C62" s="78" t="s">
        <v>1835</v>
      </c>
      <c r="E62" s="224">
        <v>66</v>
      </c>
      <c r="F62" s="354"/>
    </row>
    <row r="63" spans="1:6">
      <c r="A63" s="167"/>
      <c r="C63" s="78" t="s">
        <v>1836</v>
      </c>
      <c r="E63" s="224">
        <v>74</v>
      </c>
      <c r="F63" s="354"/>
    </row>
    <row r="64" spans="1:6">
      <c r="A64" s="167"/>
      <c r="B64" s="78" t="s">
        <v>1837</v>
      </c>
      <c r="E64" s="224">
        <v>77</v>
      </c>
      <c r="F64" s="354"/>
    </row>
    <row r="65" spans="1:6">
      <c r="A65" s="167"/>
      <c r="E65" s="224"/>
      <c r="F65" s="354"/>
    </row>
    <row r="66" spans="1:6">
      <c r="A66" s="167"/>
      <c r="E66" s="224"/>
      <c r="F66" s="354"/>
    </row>
    <row r="67" spans="1:6">
      <c r="A67" s="389" t="s">
        <v>1409</v>
      </c>
      <c r="B67" s="226"/>
      <c r="C67" s="226"/>
      <c r="D67" s="226"/>
      <c r="E67" s="1910"/>
      <c r="F67" s="1911"/>
    </row>
    <row r="68" spans="1:6">
      <c r="A68" s="174">
        <v>108</v>
      </c>
      <c r="B68" s="222"/>
      <c r="C68" s="222"/>
      <c r="D68" s="207"/>
      <c r="E68" s="263"/>
      <c r="F68" s="188" t="s">
        <v>3253</v>
      </c>
    </row>
    <row r="69" spans="1:6">
      <c r="A69" s="1909"/>
      <c r="B69" s="222"/>
      <c r="C69" s="222"/>
      <c r="D69" s="263" t="s">
        <v>1838</v>
      </c>
      <c r="E69" s="263"/>
      <c r="F69" s="353"/>
    </row>
    <row r="70" spans="1:6">
      <c r="A70" s="167"/>
      <c r="E70" s="224"/>
      <c r="F70" s="354"/>
    </row>
    <row r="71" spans="1:6">
      <c r="A71" s="167"/>
      <c r="E71" s="224" t="s">
        <v>2145</v>
      </c>
      <c r="F71" s="354"/>
    </row>
    <row r="72" spans="1:6">
      <c r="A72" s="167"/>
      <c r="E72" s="224"/>
      <c r="F72" s="354"/>
    </row>
    <row r="73" spans="1:6">
      <c r="A73" s="167"/>
      <c r="B73" s="78" t="s">
        <v>1839</v>
      </c>
      <c r="E73" s="224">
        <v>73</v>
      </c>
      <c r="F73" s="354"/>
    </row>
    <row r="74" spans="1:6">
      <c r="A74" s="167"/>
      <c r="B74" s="78" t="s">
        <v>1664</v>
      </c>
      <c r="E74" s="224">
        <v>77</v>
      </c>
      <c r="F74" s="354"/>
    </row>
    <row r="75" spans="1:6">
      <c r="A75" s="167"/>
      <c r="B75" s="78" t="s">
        <v>1665</v>
      </c>
      <c r="E75" s="224">
        <v>67</v>
      </c>
      <c r="F75" s="354"/>
    </row>
    <row r="76" spans="1:6">
      <c r="A76" s="167"/>
      <c r="B76" s="78" t="s">
        <v>1666</v>
      </c>
      <c r="E76" s="224">
        <v>17</v>
      </c>
      <c r="F76" s="354"/>
    </row>
    <row r="77" spans="1:6">
      <c r="A77" s="167"/>
      <c r="B77" s="78" t="s">
        <v>1667</v>
      </c>
      <c r="E77" s="224">
        <v>105</v>
      </c>
      <c r="F77" s="354"/>
    </row>
    <row r="78" spans="1:6">
      <c r="A78" s="167"/>
      <c r="B78" s="78" t="s">
        <v>1668</v>
      </c>
      <c r="E78" s="224"/>
      <c r="F78" s="354"/>
    </row>
    <row r="79" spans="1:6">
      <c r="A79" s="167"/>
      <c r="C79" s="78" t="s">
        <v>1669</v>
      </c>
      <c r="E79" s="224"/>
      <c r="F79" s="354"/>
    </row>
    <row r="80" spans="1:6">
      <c r="A80" s="167"/>
      <c r="C80" s="78" t="s">
        <v>1670</v>
      </c>
      <c r="E80" s="224"/>
      <c r="F80" s="354"/>
    </row>
    <row r="81" spans="1:6">
      <c r="A81" s="167"/>
      <c r="B81" s="78" t="s">
        <v>1671</v>
      </c>
      <c r="E81" s="224">
        <v>17</v>
      </c>
      <c r="F81" s="354"/>
    </row>
    <row r="82" spans="1:6">
      <c r="A82" s="167"/>
      <c r="B82" s="78" t="s">
        <v>2744</v>
      </c>
      <c r="E82" s="224">
        <v>19</v>
      </c>
      <c r="F82" s="354"/>
    </row>
    <row r="83" spans="1:6">
      <c r="A83" s="167"/>
      <c r="B83" s="78" t="s">
        <v>1672</v>
      </c>
      <c r="E83" s="224">
        <v>78</v>
      </c>
      <c r="F83" s="354"/>
    </row>
    <row r="84" spans="1:6">
      <c r="A84" s="167"/>
      <c r="B84" s="78" t="s">
        <v>1673</v>
      </c>
      <c r="E84" s="224">
        <v>79</v>
      </c>
      <c r="F84" s="354"/>
    </row>
    <row r="85" spans="1:6">
      <c r="A85" s="167"/>
      <c r="B85" s="78" t="s">
        <v>1674</v>
      </c>
      <c r="E85" s="224"/>
      <c r="F85" s="354"/>
    </row>
    <row r="86" spans="1:6">
      <c r="A86" s="167"/>
      <c r="C86" s="78" t="s">
        <v>1675</v>
      </c>
      <c r="E86" s="224">
        <v>41</v>
      </c>
      <c r="F86" s="354"/>
    </row>
    <row r="87" spans="1:6">
      <c r="A87" s="167"/>
      <c r="B87" s="78" t="s">
        <v>2074</v>
      </c>
      <c r="E87" s="224" t="s">
        <v>2742</v>
      </c>
      <c r="F87" s="354"/>
    </row>
    <row r="88" spans="1:6">
      <c r="A88" s="167"/>
      <c r="B88" s="78" t="s">
        <v>2075</v>
      </c>
      <c r="E88" s="224">
        <v>16</v>
      </c>
      <c r="F88" s="354"/>
    </row>
    <row r="89" spans="1:6">
      <c r="A89" s="167"/>
      <c r="B89" s="78" t="s">
        <v>2076</v>
      </c>
      <c r="E89" s="224" t="s">
        <v>2077</v>
      </c>
      <c r="F89" s="354"/>
    </row>
    <row r="90" spans="1:6">
      <c r="A90" s="167"/>
      <c r="B90" s="78" t="s">
        <v>2078</v>
      </c>
      <c r="E90" s="224">
        <v>20</v>
      </c>
      <c r="F90" s="354"/>
    </row>
    <row r="91" spans="1:6">
      <c r="A91" s="167"/>
      <c r="C91" s="78" t="s">
        <v>2079</v>
      </c>
      <c r="E91" s="224">
        <f>6+5</f>
        <v>11</v>
      </c>
      <c r="F91" s="354"/>
    </row>
    <row r="92" spans="1:6">
      <c r="A92" s="167"/>
      <c r="B92" s="78" t="s">
        <v>2080</v>
      </c>
      <c r="E92" s="224"/>
      <c r="F92" s="354"/>
    </row>
    <row r="93" spans="1:6">
      <c r="A93" s="167"/>
      <c r="C93" s="78" t="s">
        <v>1853</v>
      </c>
      <c r="E93" s="224">
        <v>16</v>
      </c>
      <c r="F93" s="354"/>
    </row>
    <row r="94" spans="1:6">
      <c r="A94" s="167"/>
      <c r="C94" s="78" t="s">
        <v>1388</v>
      </c>
      <c r="E94" s="224">
        <v>16</v>
      </c>
      <c r="F94" s="354"/>
    </row>
    <row r="95" spans="1:6">
      <c r="A95" s="167"/>
      <c r="B95" s="78" t="s">
        <v>2081</v>
      </c>
      <c r="E95" s="224" t="s">
        <v>1807</v>
      </c>
      <c r="F95" s="354"/>
    </row>
    <row r="96" spans="1:6">
      <c r="A96" s="167"/>
      <c r="C96" s="78" t="s">
        <v>2082</v>
      </c>
      <c r="E96" s="224" t="s">
        <v>1807</v>
      </c>
      <c r="F96" s="354"/>
    </row>
    <row r="97" spans="1:6">
      <c r="A97" s="167"/>
      <c r="D97" s="78" t="s">
        <v>1816</v>
      </c>
      <c r="E97" s="224">
        <v>36</v>
      </c>
      <c r="F97" s="354"/>
    </row>
    <row r="98" spans="1:6">
      <c r="A98" s="167"/>
      <c r="C98" s="78" t="s">
        <v>2083</v>
      </c>
      <c r="E98" s="224">
        <v>34</v>
      </c>
      <c r="F98" s="354"/>
    </row>
    <row r="99" spans="1:6">
      <c r="A99" s="167"/>
      <c r="D99" s="78" t="s">
        <v>1816</v>
      </c>
      <c r="E99" s="224">
        <v>35</v>
      </c>
      <c r="F99" s="354"/>
    </row>
    <row r="100" spans="1:6">
      <c r="A100" s="167"/>
      <c r="C100" s="78" t="s">
        <v>2084</v>
      </c>
      <c r="E100" s="224">
        <v>34</v>
      </c>
      <c r="F100" s="354"/>
    </row>
    <row r="101" spans="1:6">
      <c r="A101" s="167"/>
      <c r="D101" s="78" t="s">
        <v>1816</v>
      </c>
      <c r="E101" s="224">
        <v>35</v>
      </c>
      <c r="F101" s="354"/>
    </row>
    <row r="102" spans="1:6">
      <c r="A102" s="167"/>
      <c r="B102" s="78" t="s">
        <v>2085</v>
      </c>
      <c r="E102" s="224">
        <v>64</v>
      </c>
      <c r="F102" s="354"/>
    </row>
    <row r="103" spans="1:6">
      <c r="A103" s="167"/>
      <c r="C103" s="78" t="s">
        <v>2086</v>
      </c>
      <c r="E103" s="224">
        <v>64</v>
      </c>
      <c r="F103" s="354"/>
    </row>
    <row r="104" spans="1:6">
      <c r="A104" s="167"/>
      <c r="B104" s="78" t="s">
        <v>2087</v>
      </c>
      <c r="E104" s="224"/>
      <c r="F104" s="354"/>
    </row>
    <row r="105" spans="1:6">
      <c r="A105" s="167"/>
      <c r="B105" s="78" t="s">
        <v>2088</v>
      </c>
      <c r="E105" s="224">
        <v>58</v>
      </c>
      <c r="F105" s="354"/>
    </row>
    <row r="106" spans="1:6">
      <c r="A106" s="167"/>
      <c r="B106" s="78" t="s">
        <v>2089</v>
      </c>
      <c r="E106" s="224">
        <v>7</v>
      </c>
      <c r="F106" s="354"/>
    </row>
    <row r="107" spans="1:6">
      <c r="A107" s="167"/>
      <c r="B107" s="78" t="s">
        <v>2090</v>
      </c>
      <c r="E107" s="224">
        <v>23</v>
      </c>
      <c r="F107" s="354"/>
    </row>
    <row r="108" spans="1:6">
      <c r="A108" s="167"/>
      <c r="B108" s="78" t="s">
        <v>2091</v>
      </c>
      <c r="E108" s="224">
        <v>54</v>
      </c>
      <c r="F108" s="354"/>
    </row>
    <row r="109" spans="1:6">
      <c r="A109" s="167"/>
      <c r="B109" s="78" t="s">
        <v>2092</v>
      </c>
      <c r="E109" s="224" t="s">
        <v>2156</v>
      </c>
      <c r="F109" s="354"/>
    </row>
    <row r="110" spans="1:6">
      <c r="A110" s="167"/>
      <c r="B110" s="78" t="s">
        <v>327</v>
      </c>
      <c r="E110" s="224"/>
      <c r="F110" s="354"/>
    </row>
    <row r="111" spans="1:6">
      <c r="A111" s="167"/>
      <c r="C111" s="78" t="s">
        <v>2093</v>
      </c>
      <c r="E111" s="224">
        <v>3</v>
      </c>
      <c r="F111" s="354"/>
    </row>
    <row r="112" spans="1:6">
      <c r="A112" s="167"/>
      <c r="C112" s="78" t="s">
        <v>2094</v>
      </c>
      <c r="E112" s="224" t="s">
        <v>2095</v>
      </c>
      <c r="F112" s="354"/>
    </row>
    <row r="113" spans="1:6">
      <c r="A113" s="167"/>
      <c r="C113" s="78" t="s">
        <v>2096</v>
      </c>
      <c r="E113" s="224">
        <v>3</v>
      </c>
      <c r="F113" s="354"/>
    </row>
    <row r="114" spans="1:6">
      <c r="A114" s="167"/>
      <c r="C114" s="78" t="s">
        <v>2097</v>
      </c>
      <c r="E114" s="224">
        <v>3</v>
      </c>
      <c r="F114" s="354"/>
    </row>
    <row r="115" spans="1:6">
      <c r="A115" s="167"/>
      <c r="B115" s="78" t="s">
        <v>2098</v>
      </c>
      <c r="E115" s="224">
        <v>57</v>
      </c>
      <c r="F115" s="354"/>
    </row>
    <row r="116" spans="1:6">
      <c r="A116" s="167"/>
      <c r="B116" s="78" t="s">
        <v>2099</v>
      </c>
      <c r="E116" s="224">
        <v>63</v>
      </c>
      <c r="F116" s="354"/>
    </row>
    <row r="117" spans="1:6">
      <c r="A117" s="167"/>
      <c r="C117" s="78" t="s">
        <v>2100</v>
      </c>
      <c r="E117" s="224">
        <v>64</v>
      </c>
      <c r="F117" s="354"/>
    </row>
    <row r="118" spans="1:6">
      <c r="A118" s="167"/>
      <c r="B118" s="78" t="s">
        <v>2101</v>
      </c>
      <c r="E118" s="224">
        <v>73</v>
      </c>
      <c r="F118" s="354"/>
    </row>
    <row r="119" spans="1:6">
      <c r="A119" s="167"/>
      <c r="B119" s="78" t="s">
        <v>2102</v>
      </c>
      <c r="E119" s="224">
        <v>80</v>
      </c>
      <c r="F119" s="354"/>
    </row>
    <row r="120" spans="1:6">
      <c r="A120" s="167"/>
      <c r="B120" s="78" t="s">
        <v>2103</v>
      </c>
      <c r="E120" s="224">
        <v>77</v>
      </c>
      <c r="F120" s="354"/>
    </row>
    <row r="121" spans="1:6">
      <c r="A121" s="167"/>
      <c r="B121" s="78" t="s">
        <v>2104</v>
      </c>
      <c r="E121" s="224">
        <v>80</v>
      </c>
      <c r="F121" s="354"/>
    </row>
    <row r="122" spans="1:6">
      <c r="A122" s="167"/>
      <c r="B122" s="78" t="s">
        <v>2105</v>
      </c>
      <c r="E122" s="224">
        <v>80</v>
      </c>
      <c r="F122" s="354"/>
    </row>
    <row r="123" spans="1:6">
      <c r="A123" s="167"/>
      <c r="B123" s="78" t="s">
        <v>2106</v>
      </c>
      <c r="E123" s="224">
        <v>80</v>
      </c>
      <c r="F123" s="354"/>
    </row>
    <row r="124" spans="1:6">
      <c r="A124" s="167"/>
      <c r="B124" s="78" t="s">
        <v>2107</v>
      </c>
      <c r="E124" s="2488" t="s">
        <v>2095</v>
      </c>
      <c r="F124" s="354"/>
    </row>
    <row r="125" spans="1:6" ht="100.5" customHeight="1">
      <c r="A125" s="167"/>
      <c r="E125" s="224"/>
      <c r="F125" s="354"/>
    </row>
    <row r="126" spans="1:6">
      <c r="A126" s="389"/>
      <c r="B126" s="226"/>
      <c r="C126" s="226"/>
      <c r="D126" s="226"/>
      <c r="E126" s="227"/>
      <c r="F126" s="1911" t="s">
        <v>1409</v>
      </c>
    </row>
  </sheetData>
  <phoneticPr fontId="0" type="noConversion"/>
  <printOptions horizontalCentered="1" verticalCentered="1"/>
  <pageMargins left="0.7" right="0.7" top="0.75" bottom="0.75" header="0.3" footer="0.3"/>
  <pageSetup scale="99" fitToWidth="2" orientation="portrait" r:id="rId1"/>
  <headerFooter alignWithMargins="0"/>
  <rowBreaks count="1" manualBreakCount="1">
    <brk id="67" max="16383" man="1"/>
  </rowBreaks>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22"/>
  <sheetViews>
    <sheetView showGridLines="0" view="pageBreakPreview" topLeftCell="A84" zoomScaleNormal="100" zoomScaleSheetLayoutView="100" workbookViewId="0">
      <selection activeCell="H121" sqref="H121"/>
    </sheetView>
  </sheetViews>
  <sheetFormatPr defaultColWidth="8.6640625" defaultRowHeight="11.25"/>
  <cols>
    <col min="1" max="1" width="5.6640625" style="210" customWidth="1"/>
    <col min="2" max="2" width="7.33203125" style="210" customWidth="1"/>
    <col min="3" max="3" width="15.6640625" style="210" customWidth="1"/>
    <col min="4" max="4" width="39.1640625" style="210" customWidth="1"/>
    <col min="5" max="5" width="15.5" style="210" customWidth="1"/>
    <col min="6" max="6" width="15.1640625" style="210" customWidth="1"/>
    <col min="7" max="7" width="16" style="210" customWidth="1"/>
    <col min="8" max="16384" width="8.6640625" style="210"/>
  </cols>
  <sheetData>
    <row r="1" spans="1:7">
      <c r="A1" s="570" t="s">
        <v>3253</v>
      </c>
      <c r="B1" s="571"/>
      <c r="C1" s="572"/>
      <c r="D1" s="431"/>
      <c r="E1" s="431"/>
      <c r="F1" s="431"/>
      <c r="G1" s="2368">
        <v>7</v>
      </c>
    </row>
    <row r="2" spans="1:7">
      <c r="A2" s="573" t="s">
        <v>604</v>
      </c>
      <c r="B2" s="574"/>
      <c r="C2" s="575"/>
      <c r="D2" s="574"/>
      <c r="E2" s="574"/>
      <c r="F2" s="574"/>
      <c r="G2" s="576"/>
    </row>
    <row r="3" spans="1:7">
      <c r="A3" s="991" t="s">
        <v>351</v>
      </c>
      <c r="B3" s="578"/>
      <c r="C3" s="579"/>
      <c r="D3" s="578"/>
      <c r="E3" s="578"/>
      <c r="F3" s="578"/>
      <c r="G3" s="580"/>
    </row>
    <row r="4" spans="1:7">
      <c r="A4" s="581"/>
      <c r="B4" s="582"/>
      <c r="C4" s="583"/>
      <c r="D4" s="584"/>
      <c r="E4" s="584"/>
      <c r="F4" s="584"/>
      <c r="G4" s="585"/>
    </row>
    <row r="5" spans="1:7">
      <c r="A5" s="586"/>
      <c r="B5" s="587"/>
      <c r="C5" s="587"/>
      <c r="D5" s="587"/>
      <c r="E5" s="587"/>
      <c r="F5" s="587"/>
      <c r="G5" s="588"/>
    </row>
    <row r="6" spans="1:7">
      <c r="A6" s="370" t="s">
        <v>605</v>
      </c>
      <c r="B6" s="283" t="s">
        <v>606</v>
      </c>
      <c r="C6" s="283"/>
      <c r="D6" s="283"/>
      <c r="E6" s="283"/>
      <c r="F6" s="283"/>
      <c r="G6" s="368"/>
    </row>
    <row r="7" spans="1:7">
      <c r="A7" s="370" t="s">
        <v>607</v>
      </c>
      <c r="B7" s="283"/>
      <c r="C7" s="283"/>
      <c r="D7" s="283"/>
      <c r="E7" s="283"/>
      <c r="F7" s="283"/>
      <c r="G7" s="368"/>
    </row>
    <row r="8" spans="1:7">
      <c r="A8" s="370" t="s">
        <v>608</v>
      </c>
      <c r="B8" s="283"/>
      <c r="C8" s="283"/>
      <c r="D8" s="283"/>
      <c r="E8" s="283"/>
      <c r="F8" s="283"/>
      <c r="G8" s="368"/>
    </row>
    <row r="9" spans="1:7">
      <c r="A9" s="370" t="s">
        <v>609</v>
      </c>
      <c r="B9" s="283"/>
      <c r="C9" s="283"/>
      <c r="D9" s="283"/>
      <c r="E9" s="283"/>
      <c r="F9" s="283"/>
      <c r="G9" s="368"/>
    </row>
    <row r="10" spans="1:7">
      <c r="A10" s="370" t="s">
        <v>610</v>
      </c>
      <c r="B10" s="283"/>
      <c r="C10" s="283"/>
      <c r="D10" s="283"/>
      <c r="E10" s="283"/>
      <c r="F10" s="283"/>
      <c r="G10" s="368"/>
    </row>
    <row r="11" spans="1:7">
      <c r="A11" s="370" t="s">
        <v>611</v>
      </c>
      <c r="B11" s="283"/>
      <c r="C11" s="283"/>
      <c r="D11" s="283"/>
      <c r="E11" s="283"/>
      <c r="F11" s="283"/>
      <c r="G11" s="368"/>
    </row>
    <row r="12" spans="1:7">
      <c r="A12" s="370" t="s">
        <v>612</v>
      </c>
      <c r="B12" s="283"/>
      <c r="C12" s="283"/>
      <c r="D12" s="283"/>
      <c r="E12" s="283"/>
      <c r="F12" s="283"/>
      <c r="G12" s="368"/>
    </row>
    <row r="13" spans="1:7">
      <c r="A13" s="589" t="s">
        <v>613</v>
      </c>
      <c r="B13" s="213"/>
      <c r="C13" s="213"/>
      <c r="D13" s="213"/>
      <c r="E13" s="213"/>
      <c r="F13" s="213"/>
      <c r="G13" s="590"/>
    </row>
    <row r="14" spans="1:7">
      <c r="A14" s="370"/>
      <c r="B14" s="283"/>
      <c r="C14" s="283"/>
      <c r="D14" s="283"/>
      <c r="E14" s="283"/>
      <c r="F14" s="283"/>
      <c r="G14" s="368"/>
    </row>
    <row r="15" spans="1:7">
      <c r="A15" s="370" t="s">
        <v>614</v>
      </c>
      <c r="C15" s="283"/>
      <c r="D15" s="283"/>
      <c r="E15" s="283"/>
      <c r="F15" s="283"/>
      <c r="G15" s="368"/>
    </row>
    <row r="16" spans="1:7">
      <c r="A16" s="370" t="s">
        <v>3191</v>
      </c>
      <c r="B16" s="283"/>
      <c r="C16" s="283"/>
      <c r="D16" s="283"/>
      <c r="E16" s="283"/>
      <c r="F16" s="283"/>
      <c r="G16" s="368"/>
    </row>
    <row r="17" spans="1:7">
      <c r="A17" s="370"/>
      <c r="B17" s="283"/>
      <c r="C17" s="283"/>
      <c r="D17" s="283"/>
      <c r="E17" s="283"/>
      <c r="F17" s="283"/>
      <c r="G17" s="368"/>
    </row>
    <row r="18" spans="1:7">
      <c r="A18" s="370" t="s">
        <v>615</v>
      </c>
      <c r="B18" s="283"/>
      <c r="C18" s="283"/>
      <c r="D18" s="283"/>
      <c r="E18" s="283"/>
      <c r="F18" s="283"/>
      <c r="G18" s="368"/>
    </row>
    <row r="19" spans="1:7">
      <c r="A19" s="370" t="s">
        <v>3192</v>
      </c>
      <c r="B19" s="283"/>
      <c r="C19" s="283"/>
      <c r="D19" s="283"/>
      <c r="E19" s="283"/>
      <c r="F19" s="283"/>
      <c r="G19" s="368"/>
    </row>
    <row r="20" spans="1:7">
      <c r="A20" s="370"/>
      <c r="B20" s="283"/>
      <c r="C20" s="283"/>
      <c r="D20" s="283"/>
      <c r="E20" s="283"/>
      <c r="F20" s="283"/>
      <c r="G20" s="368"/>
    </row>
    <row r="21" spans="1:7">
      <c r="A21" s="370" t="s">
        <v>616</v>
      </c>
      <c r="B21" s="283"/>
      <c r="C21" s="283"/>
      <c r="D21" s="283"/>
      <c r="E21" s="283"/>
      <c r="F21" s="283"/>
      <c r="G21" s="368"/>
    </row>
    <row r="22" spans="1:7">
      <c r="A22" s="370" t="s">
        <v>3261</v>
      </c>
      <c r="B22" s="283"/>
      <c r="C22" s="283"/>
      <c r="D22" s="283"/>
      <c r="E22" s="283"/>
      <c r="F22" s="283"/>
      <c r="G22" s="368"/>
    </row>
    <row r="23" spans="1:7">
      <c r="A23" s="370" t="s">
        <v>35</v>
      </c>
      <c r="B23" s="283"/>
      <c r="C23" s="283"/>
      <c r="D23" s="283"/>
      <c r="E23" s="283"/>
      <c r="F23" s="283"/>
      <c r="G23" s="368"/>
    </row>
    <row r="24" spans="1:7">
      <c r="A24" s="370" t="s">
        <v>35</v>
      </c>
      <c r="B24" s="283"/>
      <c r="C24" s="283"/>
      <c r="D24" s="283"/>
      <c r="E24" s="283"/>
      <c r="F24" s="283"/>
      <c r="G24" s="368"/>
    </row>
    <row r="25" spans="1:7">
      <c r="A25" s="370"/>
      <c r="B25" s="283"/>
      <c r="C25" s="283"/>
      <c r="D25" s="283"/>
      <c r="E25" s="283"/>
      <c r="F25" s="283"/>
      <c r="G25" s="368"/>
    </row>
    <row r="26" spans="1:7">
      <c r="A26" s="370" t="s">
        <v>36</v>
      </c>
      <c r="B26" s="283"/>
      <c r="C26" s="283"/>
      <c r="D26" s="283"/>
      <c r="E26" s="283"/>
      <c r="F26" s="283"/>
      <c r="G26" s="368"/>
    </row>
    <row r="27" spans="1:7">
      <c r="A27" s="370" t="s">
        <v>3262</v>
      </c>
      <c r="B27" s="283"/>
      <c r="C27" s="283"/>
      <c r="D27" s="283"/>
      <c r="E27" s="283"/>
      <c r="F27" s="283"/>
      <c r="G27" s="368"/>
    </row>
    <row r="28" spans="1:7">
      <c r="A28" s="370"/>
      <c r="B28" s="283"/>
      <c r="C28" s="283"/>
      <c r="D28" s="283"/>
      <c r="E28" s="283"/>
      <c r="F28" s="283"/>
      <c r="G28" s="368"/>
    </row>
    <row r="29" spans="1:7">
      <c r="A29" s="370" t="s">
        <v>3193</v>
      </c>
      <c r="B29" s="283"/>
      <c r="C29" s="283"/>
      <c r="D29" s="283"/>
      <c r="E29" s="283"/>
      <c r="F29" s="283"/>
      <c r="G29" s="368"/>
    </row>
    <row r="30" spans="1:7">
      <c r="A30" s="370"/>
      <c r="B30" s="283"/>
      <c r="C30" s="283"/>
      <c r="D30" s="283"/>
      <c r="E30" s="283"/>
      <c r="F30" s="283"/>
      <c r="G30" s="368"/>
    </row>
    <row r="31" spans="1:7">
      <c r="A31" s="370"/>
      <c r="B31" s="283" t="s">
        <v>2880</v>
      </c>
      <c r="C31" s="283"/>
      <c r="D31" s="283"/>
      <c r="E31" s="283"/>
      <c r="F31" s="283"/>
      <c r="G31" s="368"/>
    </row>
    <row r="32" spans="1:7">
      <c r="A32" s="370"/>
      <c r="B32" s="283"/>
      <c r="C32" s="283"/>
      <c r="D32" s="283"/>
      <c r="E32" s="283"/>
      <c r="F32" s="283"/>
      <c r="G32" s="368"/>
    </row>
    <row r="33" spans="1:7">
      <c r="A33" s="370"/>
      <c r="B33" s="283" t="s">
        <v>2881</v>
      </c>
      <c r="C33" s="283"/>
      <c r="D33" s="283"/>
      <c r="E33" s="283"/>
      <c r="F33" s="283"/>
      <c r="G33" s="368"/>
    </row>
    <row r="34" spans="1:7">
      <c r="A34" s="370"/>
      <c r="B34" s="283"/>
      <c r="C34" s="283" t="s">
        <v>2882</v>
      </c>
      <c r="D34" s="283"/>
      <c r="E34" s="283"/>
      <c r="F34" s="283"/>
      <c r="G34" s="368"/>
    </row>
    <row r="35" spans="1:7">
      <c r="A35" s="370"/>
      <c r="B35" s="283"/>
      <c r="C35" s="283" t="s">
        <v>2883</v>
      </c>
      <c r="D35" s="283"/>
      <c r="E35" s="283"/>
      <c r="F35" s="283"/>
      <c r="G35" s="368"/>
    </row>
    <row r="36" spans="1:7">
      <c r="A36" s="370"/>
      <c r="B36" s="283" t="s">
        <v>37</v>
      </c>
      <c r="C36" s="283"/>
      <c r="D36" s="283"/>
      <c r="E36" s="283"/>
      <c r="F36" s="283"/>
      <c r="G36" s="368"/>
    </row>
    <row r="37" spans="1:7">
      <c r="A37" s="370"/>
      <c r="B37" s="283"/>
      <c r="C37" s="283"/>
      <c r="D37" s="283"/>
      <c r="E37" s="283"/>
      <c r="F37" s="283"/>
      <c r="G37" s="368"/>
    </row>
    <row r="38" spans="1:7">
      <c r="A38" s="370" t="s">
        <v>38</v>
      </c>
      <c r="B38" s="283"/>
      <c r="C38" s="283"/>
      <c r="D38" s="283"/>
      <c r="E38" s="283"/>
      <c r="F38" s="283"/>
      <c r="G38" s="368"/>
    </row>
    <row r="39" spans="1:7">
      <c r="A39" s="370" t="s">
        <v>3194</v>
      </c>
      <c r="B39" s="283"/>
      <c r="C39" s="283"/>
      <c r="D39" s="283"/>
      <c r="E39" s="283"/>
      <c r="F39" s="283"/>
      <c r="G39" s="368"/>
    </row>
    <row r="40" spans="1:7">
      <c r="A40" s="370"/>
      <c r="B40" s="283"/>
      <c r="C40" s="283"/>
      <c r="D40" s="283"/>
      <c r="E40" s="283"/>
      <c r="F40" s="283"/>
      <c r="G40" s="368"/>
    </row>
    <row r="41" spans="1:7">
      <c r="A41" s="370" t="s">
        <v>3195</v>
      </c>
      <c r="B41" s="283"/>
      <c r="C41" s="283"/>
      <c r="D41" s="283"/>
      <c r="E41" s="283"/>
      <c r="F41" s="283"/>
      <c r="G41" s="368"/>
    </row>
    <row r="42" spans="1:7">
      <c r="A42" s="370"/>
      <c r="B42" s="283"/>
      <c r="C42" s="283" t="s">
        <v>39</v>
      </c>
      <c r="D42" s="283"/>
      <c r="E42" s="283"/>
      <c r="F42" s="283"/>
      <c r="G42" s="368"/>
    </row>
    <row r="43" spans="1:7">
      <c r="A43" s="370"/>
      <c r="B43" s="283"/>
      <c r="C43" s="283" t="s">
        <v>40</v>
      </c>
      <c r="D43" s="283"/>
      <c r="E43" s="283"/>
      <c r="F43" s="283"/>
      <c r="G43" s="368"/>
    </row>
    <row r="44" spans="1:7">
      <c r="A44" s="370"/>
      <c r="B44" s="283"/>
      <c r="C44" s="283"/>
      <c r="D44" s="283"/>
      <c r="E44" s="283"/>
      <c r="F44" s="283"/>
      <c r="G44" s="368"/>
    </row>
    <row r="45" spans="1:7">
      <c r="A45" s="370"/>
      <c r="B45" s="283" t="s">
        <v>3196</v>
      </c>
      <c r="C45" s="283"/>
      <c r="D45" s="283"/>
      <c r="E45" s="283"/>
      <c r="F45" s="283"/>
      <c r="G45" s="368"/>
    </row>
    <row r="46" spans="1:7">
      <c r="A46" s="370"/>
      <c r="B46" s="283" t="s">
        <v>62</v>
      </c>
      <c r="C46" s="283"/>
      <c r="D46" s="283"/>
      <c r="E46" s="283"/>
      <c r="F46" s="283"/>
      <c r="G46" s="368"/>
    </row>
    <row r="47" spans="1:7">
      <c r="A47" s="370"/>
      <c r="B47" s="283"/>
      <c r="C47" s="283"/>
      <c r="D47" s="283"/>
      <c r="E47" s="283"/>
      <c r="F47" s="283"/>
      <c r="G47" s="368"/>
    </row>
    <row r="48" spans="1:7">
      <c r="A48" s="370" t="s">
        <v>63</v>
      </c>
      <c r="B48" s="283"/>
      <c r="C48" s="283"/>
      <c r="D48" s="283"/>
      <c r="E48" s="283"/>
      <c r="F48" s="283"/>
      <c r="G48" s="368"/>
    </row>
    <row r="49" spans="1:7">
      <c r="A49" s="370"/>
      <c r="B49" s="283" t="s">
        <v>3197</v>
      </c>
      <c r="C49" s="283"/>
      <c r="D49" s="283"/>
      <c r="E49" s="283"/>
      <c r="F49" s="283"/>
      <c r="G49" s="368"/>
    </row>
    <row r="50" spans="1:7">
      <c r="A50" s="370"/>
      <c r="B50" s="283"/>
      <c r="C50" s="283"/>
      <c r="D50" s="283"/>
      <c r="E50" s="283"/>
      <c r="F50" s="283"/>
      <c r="G50" s="368"/>
    </row>
    <row r="51" spans="1:7" ht="9.6" customHeight="1">
      <c r="A51" s="370" t="s">
        <v>2884</v>
      </c>
      <c r="B51" s="283"/>
      <c r="C51" s="283"/>
      <c r="D51" s="283"/>
      <c r="E51" s="283"/>
      <c r="F51" s="283"/>
      <c r="G51" s="368"/>
    </row>
    <row r="52" spans="1:7">
      <c r="A52" s="370"/>
      <c r="B52" s="283"/>
      <c r="C52" s="283"/>
      <c r="D52" s="283"/>
      <c r="E52" s="283"/>
      <c r="F52" s="283"/>
      <c r="G52" s="368"/>
    </row>
    <row r="53" spans="1:7">
      <c r="A53" s="370" t="s">
        <v>64</v>
      </c>
      <c r="B53" s="283"/>
      <c r="C53" s="283"/>
      <c r="D53" s="283"/>
      <c r="E53" s="283"/>
      <c r="F53" s="283"/>
      <c r="G53" s="368"/>
    </row>
    <row r="54" spans="1:7">
      <c r="A54" s="370" t="s">
        <v>2885</v>
      </c>
      <c r="B54" s="283"/>
      <c r="C54" s="283"/>
      <c r="D54" s="283"/>
      <c r="E54" s="283"/>
      <c r="F54" s="283"/>
      <c r="G54" s="368"/>
    </row>
    <row r="55" spans="1:7">
      <c r="A55" s="370"/>
      <c r="B55" s="283"/>
      <c r="C55" s="283"/>
      <c r="D55" s="283"/>
      <c r="E55" s="283"/>
      <c r="F55" s="283"/>
      <c r="G55" s="368"/>
    </row>
    <row r="56" spans="1:7">
      <c r="A56" s="370" t="s">
        <v>65</v>
      </c>
      <c r="B56" s="283"/>
      <c r="C56" s="283"/>
      <c r="D56" s="283"/>
      <c r="E56" s="283"/>
      <c r="F56" s="283"/>
      <c r="G56" s="368"/>
    </row>
    <row r="57" spans="1:7">
      <c r="A57" s="370" t="s">
        <v>2886</v>
      </c>
      <c r="B57" s="283"/>
      <c r="C57" s="283"/>
      <c r="D57" s="283"/>
      <c r="E57" s="283"/>
      <c r="F57" s="283"/>
      <c r="G57" s="368"/>
    </row>
    <row r="58" spans="1:7">
      <c r="A58" s="370"/>
      <c r="B58" s="283"/>
      <c r="C58" s="283"/>
      <c r="D58" s="283"/>
      <c r="E58" s="283"/>
      <c r="F58" s="283"/>
      <c r="G58" s="368"/>
    </row>
    <row r="59" spans="1:7">
      <c r="A59" s="370"/>
      <c r="B59" s="283"/>
      <c r="C59" s="283"/>
      <c r="D59" s="283"/>
      <c r="E59" s="283"/>
      <c r="F59" s="283"/>
      <c r="G59" s="368"/>
    </row>
    <row r="60" spans="1:7" s="2103" customFormat="1" ht="79.5" customHeight="1">
      <c r="A60" s="2100" t="s">
        <v>66</v>
      </c>
      <c r="B60" s="2101"/>
      <c r="C60" s="2101"/>
      <c r="D60" s="2101"/>
      <c r="E60" s="2101"/>
      <c r="F60" s="2101"/>
      <c r="G60" s="2102"/>
    </row>
    <row r="61" spans="1:7">
      <c r="A61" s="592" t="s">
        <v>1409</v>
      </c>
      <c r="B61" s="284"/>
      <c r="C61" s="284"/>
      <c r="D61" s="284"/>
      <c r="E61" s="284"/>
      <c r="F61" s="284"/>
      <c r="G61" s="593"/>
    </row>
    <row r="62" spans="1:7">
      <c r="A62" s="570">
        <v>8</v>
      </c>
      <c r="B62" s="571"/>
      <c r="C62" s="594"/>
      <c r="D62" s="595"/>
      <c r="E62" s="596"/>
      <c r="F62" s="431"/>
      <c r="G62" s="597" t="s">
        <v>3253</v>
      </c>
    </row>
    <row r="63" spans="1:7">
      <c r="A63" s="573" t="s">
        <v>67</v>
      </c>
      <c r="B63" s="598"/>
      <c r="C63" s="574"/>
      <c r="D63" s="574"/>
      <c r="E63" s="574"/>
      <c r="F63" s="574"/>
      <c r="G63" s="576"/>
    </row>
    <row r="64" spans="1:7">
      <c r="A64" s="599"/>
      <c r="G64" s="600"/>
    </row>
    <row r="65" spans="1:7">
      <c r="A65" s="599"/>
      <c r="G65" s="600"/>
    </row>
    <row r="66" spans="1:7">
      <c r="A66" s="370" t="s">
        <v>68</v>
      </c>
      <c r="B66" s="283"/>
      <c r="C66" s="283"/>
      <c r="D66" s="283"/>
      <c r="E66" s="283"/>
      <c r="F66" s="283"/>
      <c r="G66" s="368"/>
    </row>
    <row r="67" spans="1:7">
      <c r="A67" s="370" t="s">
        <v>69</v>
      </c>
      <c r="B67" s="283"/>
      <c r="C67" s="283"/>
      <c r="D67" s="283"/>
      <c r="E67" s="283"/>
      <c r="F67" s="283"/>
      <c r="G67" s="368"/>
    </row>
    <row r="68" spans="1:7">
      <c r="A68" s="370"/>
      <c r="B68" s="283"/>
      <c r="C68" s="283"/>
      <c r="D68" s="283"/>
      <c r="E68" s="283"/>
      <c r="F68" s="283"/>
      <c r="G68" s="368"/>
    </row>
    <row r="69" spans="1:7">
      <c r="A69" s="370" t="s">
        <v>70</v>
      </c>
      <c r="B69" s="283"/>
      <c r="C69" s="283"/>
      <c r="D69" s="283"/>
      <c r="E69" s="283"/>
      <c r="F69" s="283"/>
      <c r="G69" s="368"/>
    </row>
    <row r="70" spans="1:7">
      <c r="A70" s="370"/>
      <c r="B70" s="283"/>
      <c r="C70" s="283"/>
      <c r="D70" s="283"/>
      <c r="E70" s="283"/>
      <c r="F70" s="283"/>
      <c r="G70" s="368"/>
    </row>
    <row r="71" spans="1:7">
      <c r="A71" s="370" t="s">
        <v>71</v>
      </c>
      <c r="B71" s="283"/>
      <c r="C71" s="283"/>
      <c r="D71" s="283"/>
      <c r="E71" s="283"/>
      <c r="F71" s="283"/>
      <c r="G71" s="368"/>
    </row>
    <row r="72" spans="1:7">
      <c r="A72" s="370" t="s">
        <v>72</v>
      </c>
      <c r="B72" s="283"/>
      <c r="C72" s="283"/>
      <c r="D72" s="283"/>
      <c r="E72" s="283"/>
      <c r="F72" s="283"/>
      <c r="G72" s="368"/>
    </row>
    <row r="73" spans="1:7">
      <c r="A73" s="370" t="s">
        <v>73</v>
      </c>
      <c r="B73" s="283"/>
      <c r="C73" s="283"/>
      <c r="D73" s="283"/>
      <c r="E73" s="283"/>
      <c r="F73" s="283"/>
      <c r="G73" s="368"/>
    </row>
    <row r="74" spans="1:7">
      <c r="A74" s="370"/>
      <c r="B74" s="283" t="s">
        <v>3263</v>
      </c>
      <c r="C74" s="283"/>
      <c r="D74" s="283"/>
      <c r="E74" s="283"/>
      <c r="F74" s="283"/>
      <c r="G74" s="368"/>
    </row>
    <row r="75" spans="1:7">
      <c r="A75" s="370"/>
      <c r="B75" s="283"/>
      <c r="C75" s="283"/>
      <c r="D75" s="283"/>
      <c r="E75" s="283"/>
      <c r="F75" s="283"/>
      <c r="G75" s="368"/>
    </row>
    <row r="76" spans="1:7">
      <c r="A76" s="370" t="s">
        <v>74</v>
      </c>
      <c r="B76" s="283"/>
      <c r="C76" s="283"/>
      <c r="D76" s="283"/>
      <c r="E76" s="283"/>
      <c r="F76" s="283"/>
      <c r="G76" s="368"/>
    </row>
    <row r="77" spans="1:7">
      <c r="A77" s="370"/>
      <c r="B77" s="283"/>
      <c r="C77" s="283"/>
      <c r="D77" s="283"/>
      <c r="E77" s="283"/>
      <c r="F77" s="283"/>
      <c r="G77" s="368"/>
    </row>
    <row r="78" spans="1:7">
      <c r="A78" s="370" t="s">
        <v>708</v>
      </c>
      <c r="B78" s="283"/>
      <c r="C78" s="283"/>
      <c r="D78" s="283"/>
      <c r="E78" s="283"/>
      <c r="F78" s="283"/>
      <c r="G78" s="368"/>
    </row>
    <row r="79" spans="1:7">
      <c r="A79" s="599"/>
      <c r="B79" s="283"/>
      <c r="C79" s="283"/>
      <c r="D79" s="283"/>
      <c r="E79" s="283"/>
      <c r="F79" s="283"/>
      <c r="G79" s="368"/>
    </row>
    <row r="80" spans="1:7">
      <c r="A80" s="601"/>
      <c r="B80" s="602"/>
      <c r="C80" s="603"/>
      <c r="D80" s="603"/>
      <c r="E80" s="603"/>
      <c r="F80" s="217" t="s">
        <v>709</v>
      </c>
      <c r="G80" s="604" t="s">
        <v>710</v>
      </c>
    </row>
    <row r="81" spans="1:7">
      <c r="A81" s="370"/>
      <c r="B81" s="283"/>
      <c r="C81" s="214"/>
      <c r="D81" s="216" t="s">
        <v>711</v>
      </c>
      <c r="E81" s="216" t="s">
        <v>712</v>
      </c>
      <c r="F81" s="216" t="s">
        <v>713</v>
      </c>
      <c r="G81" s="373" t="s">
        <v>714</v>
      </c>
    </row>
    <row r="82" spans="1:7">
      <c r="A82" s="589"/>
      <c r="B82" s="213"/>
      <c r="C82" s="218"/>
      <c r="D82" s="218"/>
      <c r="E82" s="218"/>
      <c r="F82" s="218"/>
      <c r="G82" s="590"/>
    </row>
    <row r="83" spans="1:7">
      <c r="A83" s="374" t="s">
        <v>715</v>
      </c>
      <c r="B83" s="371"/>
      <c r="C83" s="605" t="s">
        <v>716</v>
      </c>
      <c r="D83" s="212"/>
      <c r="E83" s="212"/>
      <c r="F83" s="212"/>
      <c r="G83" s="606" t="s">
        <v>717</v>
      </c>
    </row>
    <row r="84" spans="1:7">
      <c r="A84" s="607" t="s">
        <v>718</v>
      </c>
      <c r="B84" s="215"/>
      <c r="C84" s="605" t="s">
        <v>719</v>
      </c>
      <c r="D84" s="212"/>
      <c r="E84" s="212"/>
      <c r="F84" s="605" t="s">
        <v>717</v>
      </c>
      <c r="G84" s="608"/>
    </row>
    <row r="85" spans="1:7">
      <c r="A85" s="374" t="s">
        <v>720</v>
      </c>
      <c r="B85" s="371"/>
      <c r="C85" s="605" t="s">
        <v>716</v>
      </c>
      <c r="D85" s="212"/>
      <c r="E85" s="212"/>
      <c r="F85" s="605" t="s">
        <v>717</v>
      </c>
      <c r="G85" s="606" t="s">
        <v>717</v>
      </c>
    </row>
    <row r="86" spans="1:7">
      <c r="A86" s="607" t="s">
        <v>718</v>
      </c>
      <c r="B86" s="215"/>
      <c r="C86" s="605" t="s">
        <v>719</v>
      </c>
      <c r="D86" s="212"/>
      <c r="E86" s="212"/>
      <c r="F86" s="605" t="s">
        <v>717</v>
      </c>
      <c r="G86" s="606" t="s">
        <v>717</v>
      </c>
    </row>
    <row r="87" spans="1:7">
      <c r="A87" s="370"/>
      <c r="B87" s="283"/>
      <c r="C87" s="283"/>
      <c r="D87" s="283"/>
      <c r="E87" s="283"/>
      <c r="F87" s="283"/>
      <c r="G87" s="368"/>
    </row>
    <row r="88" spans="1:7">
      <c r="A88" s="370"/>
      <c r="B88" s="283"/>
      <c r="C88" s="283"/>
      <c r="D88" s="283"/>
      <c r="E88" s="283"/>
      <c r="F88" s="283"/>
      <c r="G88" s="368"/>
    </row>
    <row r="89" spans="1:7">
      <c r="A89" s="370"/>
      <c r="B89" s="283" t="s">
        <v>3281</v>
      </c>
      <c r="C89" s="283"/>
      <c r="D89" s="283"/>
      <c r="E89" s="283"/>
      <c r="F89" s="283"/>
      <c r="G89" s="368"/>
    </row>
    <row r="90" spans="1:7">
      <c r="A90" s="370"/>
      <c r="B90" s="283"/>
      <c r="C90" s="283"/>
      <c r="D90" s="283"/>
      <c r="E90" s="283"/>
      <c r="F90" s="283"/>
      <c r="G90" s="368"/>
    </row>
    <row r="91" spans="1:7">
      <c r="A91" s="370"/>
      <c r="B91" s="283"/>
      <c r="C91" s="283"/>
      <c r="D91" s="609"/>
      <c r="E91" s="610" t="s">
        <v>721</v>
      </c>
      <c r="F91" s="217" t="s">
        <v>722</v>
      </c>
      <c r="G91" s="368"/>
    </row>
    <row r="92" spans="1:7">
      <c r="A92" s="370"/>
      <c r="B92" s="283"/>
      <c r="C92" s="283"/>
      <c r="D92" s="211"/>
      <c r="E92" s="212"/>
      <c r="F92" s="218"/>
      <c r="G92" s="368"/>
    </row>
    <row r="93" spans="1:7">
      <c r="A93" s="367"/>
      <c r="B93" s="283"/>
      <c r="C93" s="283"/>
      <c r="D93" s="605" t="s">
        <v>723</v>
      </c>
      <c r="E93" s="212"/>
      <c r="F93" s="218"/>
      <c r="G93" s="368"/>
    </row>
    <row r="94" spans="1:7">
      <c r="A94" s="370"/>
      <c r="B94" s="283"/>
      <c r="C94" s="283"/>
      <c r="D94" s="605" t="s">
        <v>724</v>
      </c>
      <c r="E94" s="212"/>
      <c r="F94" s="218"/>
      <c r="G94" s="368"/>
    </row>
    <row r="95" spans="1:7">
      <c r="A95" s="370"/>
      <c r="B95" s="283"/>
      <c r="C95" s="283"/>
      <c r="D95" s="283"/>
      <c r="E95" s="283"/>
      <c r="F95" s="283"/>
      <c r="G95" s="368"/>
    </row>
    <row r="96" spans="1:7">
      <c r="A96" s="370"/>
      <c r="B96" s="283"/>
      <c r="C96" s="283"/>
      <c r="D96" s="283"/>
      <c r="E96" s="283"/>
      <c r="F96" s="283"/>
      <c r="G96" s="368"/>
    </row>
    <row r="97" spans="1:7">
      <c r="A97" s="370" t="s">
        <v>2108</v>
      </c>
      <c r="C97" s="283"/>
      <c r="D97" s="283"/>
      <c r="E97" s="283"/>
      <c r="F97" s="283"/>
      <c r="G97" s="368"/>
    </row>
    <row r="98" spans="1:7">
      <c r="A98" s="370"/>
      <c r="B98" s="283"/>
      <c r="C98" s="283"/>
      <c r="D98" s="283"/>
      <c r="E98" s="283"/>
      <c r="F98" s="283"/>
      <c r="G98" s="368"/>
    </row>
    <row r="99" spans="1:7">
      <c r="A99" s="370" t="s">
        <v>725</v>
      </c>
      <c r="B99" s="283"/>
      <c r="C99" s="283"/>
      <c r="D99" s="283"/>
      <c r="E99" s="283"/>
      <c r="F99" s="283"/>
      <c r="G99" s="368"/>
    </row>
    <row r="100" spans="1:7">
      <c r="A100" s="370"/>
      <c r="B100" s="283"/>
      <c r="C100" s="283"/>
      <c r="D100" s="283"/>
      <c r="E100" s="283"/>
      <c r="F100" s="283"/>
      <c r="G100" s="368"/>
    </row>
    <row r="101" spans="1:7">
      <c r="A101" s="370" t="s">
        <v>726</v>
      </c>
      <c r="B101" s="283"/>
      <c r="C101" s="283"/>
      <c r="D101" s="283"/>
      <c r="E101" s="283"/>
      <c r="F101" s="283"/>
      <c r="G101" s="368"/>
    </row>
    <row r="102" spans="1:7">
      <c r="A102" s="370" t="s">
        <v>727</v>
      </c>
      <c r="B102" s="283"/>
      <c r="C102" s="283"/>
      <c r="D102" s="283"/>
      <c r="E102" s="283"/>
      <c r="F102" s="283"/>
      <c r="G102" s="368"/>
    </row>
    <row r="103" spans="1:7">
      <c r="A103" s="370"/>
      <c r="B103" s="283"/>
      <c r="C103" s="283"/>
      <c r="D103" s="283"/>
      <c r="E103" s="283"/>
      <c r="F103" s="283"/>
      <c r="G103" s="368"/>
    </row>
    <row r="104" spans="1:7">
      <c r="A104" s="370"/>
      <c r="B104" s="283"/>
      <c r="C104" s="283"/>
      <c r="D104" s="283"/>
      <c r="E104" s="283"/>
      <c r="F104" s="283"/>
      <c r="G104" s="368"/>
    </row>
    <row r="105" spans="1:7">
      <c r="A105" s="370" t="s">
        <v>3282</v>
      </c>
      <c r="B105" s="283"/>
      <c r="C105" s="283"/>
      <c r="D105" s="283"/>
      <c r="E105" s="283"/>
      <c r="F105" s="283"/>
      <c r="G105" s="368"/>
    </row>
    <row r="106" spans="1:7">
      <c r="A106" s="370"/>
      <c r="B106" s="283"/>
      <c r="C106" s="283"/>
      <c r="D106" s="283"/>
      <c r="E106" s="283"/>
      <c r="F106" s="283"/>
      <c r="G106" s="368"/>
    </row>
    <row r="107" spans="1:7">
      <c r="A107" s="370"/>
      <c r="B107" s="283"/>
      <c r="C107" s="283"/>
      <c r="D107" s="283"/>
      <c r="E107" s="283"/>
      <c r="F107" s="283"/>
      <c r="G107" s="368"/>
    </row>
    <row r="108" spans="1:7">
      <c r="A108" s="370"/>
      <c r="B108" s="283"/>
      <c r="C108" s="283"/>
      <c r="D108" s="283"/>
      <c r="E108" s="283"/>
      <c r="F108" s="283"/>
      <c r="G108" s="368"/>
    </row>
    <row r="109" spans="1:7">
      <c r="A109" s="370"/>
      <c r="B109" s="283"/>
      <c r="C109" s="283"/>
      <c r="D109" s="283"/>
      <c r="E109" s="283"/>
      <c r="F109" s="283"/>
      <c r="G109" s="368"/>
    </row>
    <row r="110" spans="1:7">
      <c r="A110" s="370"/>
      <c r="B110" s="283"/>
      <c r="C110" s="283"/>
      <c r="D110" s="283"/>
      <c r="E110" s="283"/>
      <c r="F110" s="283"/>
      <c r="G110" s="368"/>
    </row>
    <row r="111" spans="1:7">
      <c r="A111" s="370"/>
      <c r="B111" s="283"/>
      <c r="C111" s="283"/>
      <c r="D111" s="283"/>
      <c r="E111" s="283"/>
      <c r="F111" s="283"/>
      <c r="G111" s="368"/>
    </row>
    <row r="112" spans="1:7">
      <c r="A112" s="370"/>
      <c r="B112" s="283"/>
      <c r="C112" s="283"/>
      <c r="D112" s="283"/>
      <c r="E112" s="283"/>
      <c r="F112" s="283"/>
      <c r="G112" s="368"/>
    </row>
    <row r="113" spans="1:7">
      <c r="A113" s="370"/>
      <c r="B113" s="283"/>
      <c r="C113" s="283"/>
      <c r="D113" s="283"/>
      <c r="E113" s="283"/>
      <c r="F113" s="283"/>
      <c r="G113" s="368"/>
    </row>
    <row r="114" spans="1:7">
      <c r="A114" s="370"/>
      <c r="B114" s="283"/>
      <c r="C114" s="283"/>
      <c r="D114" s="283"/>
      <c r="E114" s="283"/>
      <c r="F114" s="283"/>
      <c r="G114" s="368"/>
    </row>
    <row r="115" spans="1:7">
      <c r="A115" s="370"/>
      <c r="B115" s="283"/>
      <c r="C115" s="283"/>
      <c r="D115" s="283"/>
      <c r="E115" s="283"/>
      <c r="F115" s="283"/>
      <c r="G115" s="368"/>
    </row>
    <row r="116" spans="1:7">
      <c r="A116" s="370"/>
      <c r="B116" s="283"/>
      <c r="C116" s="283"/>
      <c r="D116" s="283"/>
      <c r="E116" s="283"/>
      <c r="F116" s="283"/>
      <c r="G116" s="368"/>
    </row>
    <row r="117" spans="1:7">
      <c r="A117" s="370"/>
      <c r="B117" s="283"/>
      <c r="C117" s="283"/>
      <c r="D117" s="283"/>
      <c r="E117" s="283"/>
      <c r="F117" s="283"/>
      <c r="G117" s="368"/>
    </row>
    <row r="118" spans="1:7">
      <c r="A118" s="370"/>
      <c r="B118" s="283"/>
      <c r="C118" s="283"/>
      <c r="D118" s="283"/>
      <c r="E118" s="283"/>
      <c r="F118" s="283"/>
      <c r="G118" s="368"/>
    </row>
    <row r="119" spans="1:7">
      <c r="A119" s="370"/>
      <c r="B119" s="283"/>
      <c r="C119" s="283"/>
      <c r="D119" s="283"/>
      <c r="E119" s="283"/>
      <c r="F119" s="283"/>
      <c r="G119" s="368"/>
    </row>
    <row r="120" spans="1:7">
      <c r="A120" s="370"/>
      <c r="B120" s="283"/>
      <c r="C120" s="283"/>
      <c r="D120" s="283"/>
      <c r="E120" s="283"/>
      <c r="F120" s="283"/>
      <c r="G120" s="368"/>
    </row>
    <row r="121" spans="1:7" ht="78" customHeight="1">
      <c r="A121" s="589"/>
      <c r="B121" s="213"/>
      <c r="C121" s="213"/>
      <c r="D121" s="213"/>
      <c r="E121" s="213"/>
      <c r="F121" s="213"/>
      <c r="G121" s="590"/>
    </row>
    <row r="122" spans="1:7">
      <c r="A122" s="611"/>
      <c r="B122" s="361"/>
      <c r="C122" s="361"/>
      <c r="D122" s="361"/>
      <c r="E122" s="361"/>
      <c r="F122" s="361"/>
      <c r="G122" s="612" t="s">
        <v>603</v>
      </c>
    </row>
  </sheetData>
  <pageMargins left="0.7" right="0.7" top="0.75" bottom="0.75" header="0.3" footer="0.3"/>
  <pageSetup orientation="portrait" r:id="rId1"/>
  <rowBreaks count="1" manualBreakCount="1">
    <brk id="61" max="7" man="1"/>
  </rowBreaks>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92"/>
  <sheetViews>
    <sheetView showGridLines="0" view="pageBreakPreview" zoomScaleNormal="140" zoomScaleSheetLayoutView="100" workbookViewId="0">
      <selection activeCell="F32" sqref="F32"/>
    </sheetView>
  </sheetViews>
  <sheetFormatPr defaultRowHeight="11.25"/>
  <cols>
    <col min="1" max="1" width="5.33203125" customWidth="1"/>
    <col min="2" max="2" width="5.6640625" bestFit="1" customWidth="1"/>
    <col min="3" max="3" width="43.6640625" customWidth="1"/>
    <col min="4" max="7" width="13.6640625" customWidth="1"/>
    <col min="8" max="8" width="5.1640625" customWidth="1"/>
  </cols>
  <sheetData>
    <row r="1" spans="1:8" ht="10.35" customHeight="1">
      <c r="A1" s="2106">
        <v>16</v>
      </c>
      <c r="B1" s="113"/>
      <c r="C1" s="114"/>
      <c r="D1" s="114"/>
      <c r="E1" s="2104"/>
      <c r="F1" s="114"/>
      <c r="G1" s="2105"/>
      <c r="H1" s="1911" t="s">
        <v>3253</v>
      </c>
    </row>
    <row r="2" spans="1:8">
      <c r="A2" s="179" t="s">
        <v>728</v>
      </c>
      <c r="B2" s="48"/>
      <c r="C2" s="48"/>
      <c r="D2" s="48"/>
      <c r="E2" s="48"/>
      <c r="F2" s="157"/>
      <c r="G2" s="157"/>
      <c r="H2" s="158"/>
    </row>
    <row r="3" spans="1:8">
      <c r="A3" s="156" t="s">
        <v>351</v>
      </c>
      <c r="B3" s="48"/>
      <c r="C3" s="48"/>
      <c r="D3" s="48"/>
      <c r="E3" s="48"/>
      <c r="F3" s="157"/>
      <c r="G3" s="157"/>
      <c r="H3" s="158"/>
    </row>
    <row r="4" spans="1:8">
      <c r="A4" s="159" t="s">
        <v>729</v>
      </c>
      <c r="B4" s="139"/>
      <c r="C4" s="53"/>
      <c r="D4" s="53"/>
      <c r="E4" s="53"/>
      <c r="F4" s="20" t="s">
        <v>730</v>
      </c>
      <c r="G4" s="160"/>
      <c r="H4" s="161"/>
    </row>
    <row r="5" spans="1:8">
      <c r="A5" s="159" t="s">
        <v>731</v>
      </c>
      <c r="B5" s="139"/>
      <c r="C5" s="53"/>
      <c r="D5" s="53"/>
      <c r="E5" s="139" t="s">
        <v>732</v>
      </c>
      <c r="F5" s="3"/>
      <c r="G5" s="139" t="s">
        <v>732</v>
      </c>
      <c r="H5" s="161"/>
    </row>
    <row r="6" spans="1:8">
      <c r="A6" s="162"/>
      <c r="B6" s="139"/>
      <c r="C6" s="53"/>
      <c r="D6" s="53"/>
      <c r="E6" s="53" t="s">
        <v>733</v>
      </c>
      <c r="F6" s="3"/>
      <c r="G6" s="410" t="s">
        <v>2781</v>
      </c>
      <c r="H6" s="161"/>
    </row>
    <row r="7" spans="1:8">
      <c r="A7" s="159" t="s">
        <v>734</v>
      </c>
      <c r="B7" s="139"/>
      <c r="C7" s="53"/>
      <c r="D7" s="53"/>
      <c r="E7" s="53" t="s">
        <v>735</v>
      </c>
      <c r="F7" s="3"/>
      <c r="G7" s="411" t="s">
        <v>2782</v>
      </c>
      <c r="H7" s="161"/>
    </row>
    <row r="8" spans="1:8">
      <c r="A8" s="159" t="s">
        <v>736</v>
      </c>
      <c r="B8" s="139"/>
      <c r="C8" s="53"/>
      <c r="D8" s="53"/>
      <c r="E8" s="53" t="s">
        <v>737</v>
      </c>
      <c r="F8" s="3"/>
      <c r="G8" s="410" t="s">
        <v>2783</v>
      </c>
      <c r="H8" s="161"/>
    </row>
    <row r="9" spans="1:8" ht="3" customHeight="1">
      <c r="A9" s="162"/>
      <c r="B9" s="139"/>
      <c r="C9" s="53"/>
      <c r="D9" s="53"/>
      <c r="E9" s="53"/>
      <c r="F9" s="3"/>
      <c r="G9" s="111"/>
      <c r="H9" s="161"/>
    </row>
    <row r="10" spans="1:8">
      <c r="A10" s="159" t="s">
        <v>738</v>
      </c>
      <c r="B10" s="139"/>
      <c r="C10" s="53"/>
      <c r="D10" s="53"/>
      <c r="E10" s="53"/>
      <c r="F10" s="3"/>
      <c r="G10" s="111"/>
      <c r="H10" s="161"/>
    </row>
    <row r="11" spans="1:8">
      <c r="A11" s="159" t="s">
        <v>739</v>
      </c>
      <c r="B11" s="139"/>
      <c r="C11" s="53"/>
      <c r="D11" s="53"/>
      <c r="E11" s="53"/>
      <c r="F11" s="53"/>
      <c r="G11" s="139" t="s">
        <v>740</v>
      </c>
      <c r="H11" s="161"/>
    </row>
    <row r="12" spans="1:8">
      <c r="A12" s="159" t="s">
        <v>741</v>
      </c>
      <c r="B12" s="139"/>
      <c r="C12" s="53"/>
      <c r="D12" s="53"/>
      <c r="E12" s="53" t="s">
        <v>742</v>
      </c>
      <c r="F12" s="53"/>
      <c r="G12" s="163" t="s">
        <v>743</v>
      </c>
      <c r="H12" s="161"/>
    </row>
    <row r="13" spans="1:8">
      <c r="A13" s="124"/>
      <c r="B13" s="139"/>
      <c r="C13" s="53"/>
      <c r="D13" s="53"/>
      <c r="E13" s="53" t="s">
        <v>744</v>
      </c>
      <c r="F13" s="53"/>
      <c r="G13" s="163" t="s">
        <v>745</v>
      </c>
      <c r="H13" s="161"/>
    </row>
    <row r="14" spans="1:8">
      <c r="A14" s="164" t="s">
        <v>746</v>
      </c>
      <c r="B14" s="139"/>
      <c r="C14" s="53"/>
      <c r="D14" s="53"/>
      <c r="E14" s="53" t="s">
        <v>747</v>
      </c>
      <c r="F14" s="53"/>
      <c r="G14" s="163" t="s">
        <v>748</v>
      </c>
      <c r="H14" s="161"/>
    </row>
    <row r="15" spans="1:8">
      <c r="A15" s="164"/>
      <c r="B15" s="139"/>
      <c r="C15" s="53"/>
      <c r="D15" s="53"/>
      <c r="E15" s="53"/>
      <c r="F15" s="53"/>
      <c r="G15" s="163"/>
      <c r="H15" s="161"/>
    </row>
    <row r="16" spans="1:8">
      <c r="A16" s="165"/>
      <c r="B16" s="55"/>
      <c r="C16" s="56"/>
      <c r="D16" s="56"/>
      <c r="E16" s="56"/>
      <c r="F16" s="56"/>
      <c r="G16" s="56"/>
      <c r="H16" s="166"/>
    </row>
    <row r="17" spans="1:8" ht="9.6" customHeight="1">
      <c r="A17" s="141" t="s">
        <v>328</v>
      </c>
      <c r="B17" s="57" t="s">
        <v>352</v>
      </c>
      <c r="C17" s="57" t="s">
        <v>749</v>
      </c>
      <c r="D17" s="57" t="s">
        <v>750</v>
      </c>
      <c r="E17" s="57" t="s">
        <v>750</v>
      </c>
      <c r="F17" s="57" t="s">
        <v>751</v>
      </c>
      <c r="G17" s="57" t="s">
        <v>752</v>
      </c>
      <c r="H17" s="142" t="s">
        <v>328</v>
      </c>
    </row>
    <row r="18" spans="1:8" ht="9.6" customHeight="1">
      <c r="A18" s="143" t="s">
        <v>333</v>
      </c>
      <c r="B18" s="58" t="s">
        <v>355</v>
      </c>
      <c r="C18" s="59"/>
      <c r="D18" s="58" t="s">
        <v>753</v>
      </c>
      <c r="E18" s="58" t="s">
        <v>754</v>
      </c>
      <c r="F18" s="58" t="s">
        <v>755</v>
      </c>
      <c r="G18" s="58" t="s">
        <v>755</v>
      </c>
      <c r="H18" s="144" t="s">
        <v>333</v>
      </c>
    </row>
    <row r="19" spans="1:8" ht="9.6" customHeight="1">
      <c r="A19" s="145"/>
      <c r="B19" s="59"/>
      <c r="C19" s="59"/>
      <c r="D19" s="58"/>
      <c r="E19" s="58"/>
      <c r="F19" s="58" t="s">
        <v>756</v>
      </c>
      <c r="G19" s="58" t="s">
        <v>756</v>
      </c>
      <c r="H19" s="144"/>
    </row>
    <row r="20" spans="1:8" ht="9.6" customHeight="1" thickBot="1">
      <c r="A20" s="146"/>
      <c r="B20" s="60"/>
      <c r="C20" s="60" t="s">
        <v>338</v>
      </c>
      <c r="D20" s="2494" t="s">
        <v>339</v>
      </c>
      <c r="E20" s="2504" t="s">
        <v>340</v>
      </c>
      <c r="F20" s="73" t="s">
        <v>341</v>
      </c>
      <c r="G20" s="58" t="s">
        <v>342</v>
      </c>
      <c r="H20" s="147"/>
    </row>
    <row r="21" spans="1:8" ht="8.85" customHeight="1">
      <c r="A21" s="143"/>
      <c r="B21" s="58"/>
      <c r="C21" s="2494" t="s">
        <v>757</v>
      </c>
      <c r="D21" s="402"/>
      <c r="E21" s="53"/>
      <c r="F21" s="2506"/>
      <c r="G21" s="2507"/>
      <c r="H21" s="161"/>
    </row>
    <row r="22" spans="1:8" ht="8.85" customHeight="1">
      <c r="A22" s="143"/>
      <c r="B22" s="58"/>
      <c r="C22" s="2494" t="s">
        <v>758</v>
      </c>
      <c r="D22" s="131"/>
      <c r="E22" s="53"/>
      <c r="F22" s="145"/>
      <c r="G22" s="2508"/>
      <c r="H22" s="161"/>
    </row>
    <row r="23" spans="1:8" ht="10.35" customHeight="1">
      <c r="A23" s="143"/>
      <c r="B23" s="58"/>
      <c r="C23" s="2494" t="s">
        <v>759</v>
      </c>
      <c r="D23" s="131"/>
      <c r="E23" s="53"/>
      <c r="F23" s="145"/>
      <c r="G23" s="2508"/>
      <c r="H23" s="161"/>
    </row>
    <row r="24" spans="1:8" ht="10.35" customHeight="1">
      <c r="A24" s="412">
        <v>1</v>
      </c>
      <c r="B24" s="151"/>
      <c r="C24" s="2495" t="s">
        <v>2617</v>
      </c>
      <c r="D24" s="2499">
        <v>23228853</v>
      </c>
      <c r="E24" s="2497">
        <v>23304769</v>
      </c>
      <c r="F24" s="2509">
        <v>23228853</v>
      </c>
      <c r="G24" s="2510"/>
      <c r="H24" s="407">
        <v>1</v>
      </c>
    </row>
    <row r="25" spans="1:8" ht="10.35" customHeight="1">
      <c r="A25" s="412">
        <f t="shared" ref="A25:A33" si="0">A24+1</f>
        <v>2</v>
      </c>
      <c r="B25" s="151"/>
      <c r="C25" s="2496" t="s">
        <v>760</v>
      </c>
      <c r="D25" s="2499"/>
      <c r="E25" s="2497"/>
      <c r="F25" s="2509"/>
      <c r="G25" s="2510"/>
      <c r="H25" s="407">
        <f t="shared" ref="H25:H33" si="1">H24+1</f>
        <v>2</v>
      </c>
    </row>
    <row r="26" spans="1:8" ht="10.35" customHeight="1">
      <c r="A26" s="412">
        <f t="shared" si="0"/>
        <v>3</v>
      </c>
      <c r="B26" s="151"/>
      <c r="C26" s="2496" t="s">
        <v>761</v>
      </c>
      <c r="D26" s="2499"/>
      <c r="E26" s="2497"/>
      <c r="F26" s="2509"/>
      <c r="G26" s="2510"/>
      <c r="H26" s="407">
        <f t="shared" si="1"/>
        <v>3</v>
      </c>
    </row>
    <row r="27" spans="1:8" ht="10.35" customHeight="1">
      <c r="A27" s="412">
        <f t="shared" si="0"/>
        <v>4</v>
      </c>
      <c r="B27" s="413"/>
      <c r="C27" s="2496" t="s">
        <v>762</v>
      </c>
      <c r="D27" s="2499">
        <v>58724</v>
      </c>
      <c r="E27" s="2497">
        <v>56067</v>
      </c>
      <c r="F27" s="2509">
        <v>58724</v>
      </c>
      <c r="G27" s="2510"/>
      <c r="H27" s="407">
        <f t="shared" si="1"/>
        <v>4</v>
      </c>
    </row>
    <row r="28" spans="1:8" ht="10.35" customHeight="1">
      <c r="A28" s="412">
        <f t="shared" si="0"/>
        <v>5</v>
      </c>
      <c r="B28" s="151"/>
      <c r="C28" s="2496" t="s">
        <v>542</v>
      </c>
      <c r="D28" s="2499"/>
      <c r="E28" s="2497"/>
      <c r="F28" s="2509"/>
      <c r="G28" s="2510"/>
      <c r="H28" s="407">
        <f t="shared" si="1"/>
        <v>5</v>
      </c>
    </row>
    <row r="29" spans="1:8" ht="10.35" customHeight="1">
      <c r="A29" s="412">
        <f t="shared" si="0"/>
        <v>6</v>
      </c>
      <c r="B29" s="151"/>
      <c r="C29" s="2496" t="s">
        <v>543</v>
      </c>
      <c r="D29" s="2499">
        <v>260704</v>
      </c>
      <c r="E29" s="2497">
        <v>236943</v>
      </c>
      <c r="F29" s="2509">
        <v>260704</v>
      </c>
      <c r="G29" s="2510"/>
      <c r="H29" s="407">
        <f t="shared" si="1"/>
        <v>6</v>
      </c>
    </row>
    <row r="30" spans="1:8" ht="10.35" customHeight="1">
      <c r="A30" s="412">
        <f t="shared" si="0"/>
        <v>7</v>
      </c>
      <c r="B30" s="151"/>
      <c r="C30" s="2496" t="s">
        <v>544</v>
      </c>
      <c r="D30" s="2499">
        <v>180377</v>
      </c>
      <c r="E30" s="2497">
        <v>217658</v>
      </c>
      <c r="F30" s="2509">
        <v>180377</v>
      </c>
      <c r="G30" s="2510"/>
      <c r="H30" s="407">
        <f t="shared" si="1"/>
        <v>7</v>
      </c>
    </row>
    <row r="31" spans="1:8" ht="10.35" customHeight="1">
      <c r="A31" s="412">
        <f t="shared" si="0"/>
        <v>8</v>
      </c>
      <c r="B31" s="151"/>
      <c r="C31" s="2496" t="s">
        <v>545</v>
      </c>
      <c r="D31" s="2499">
        <v>18319</v>
      </c>
      <c r="E31" s="2497">
        <v>15950</v>
      </c>
      <c r="F31" s="2509">
        <v>18319</v>
      </c>
      <c r="G31" s="2510"/>
      <c r="H31" s="407">
        <f t="shared" si="1"/>
        <v>8</v>
      </c>
    </row>
    <row r="32" spans="1:8" ht="10.35" customHeight="1">
      <c r="A32" s="412">
        <f t="shared" si="0"/>
        <v>9</v>
      </c>
      <c r="B32" s="151"/>
      <c r="C32" s="2496" t="s">
        <v>546</v>
      </c>
      <c r="D32" s="2499"/>
      <c r="E32" s="2497"/>
      <c r="F32" s="2509"/>
      <c r="G32" s="2510"/>
      <c r="H32" s="407">
        <f t="shared" si="1"/>
        <v>9</v>
      </c>
    </row>
    <row r="33" spans="1:8" ht="10.35" customHeight="1">
      <c r="A33" s="414">
        <f t="shared" si="0"/>
        <v>10</v>
      </c>
      <c r="B33" s="58"/>
      <c r="C33" s="54" t="s">
        <v>547</v>
      </c>
      <c r="D33" s="2500"/>
      <c r="E33" s="2498"/>
      <c r="F33" s="2511"/>
      <c r="G33" s="2512"/>
      <c r="H33" s="2505">
        <f t="shared" si="1"/>
        <v>10</v>
      </c>
    </row>
    <row r="34" spans="1:8" ht="10.35" customHeight="1">
      <c r="A34" s="412"/>
      <c r="B34" s="151"/>
      <c r="C34" s="2496" t="s">
        <v>548</v>
      </c>
      <c r="D34" s="2499">
        <f>SUM(D24:D32)</f>
        <v>23746977</v>
      </c>
      <c r="E34" s="2497">
        <f>SUM(E24:E33)</f>
        <v>23831387</v>
      </c>
      <c r="F34" s="2509">
        <f>SUM(F24:F33)</f>
        <v>23746977</v>
      </c>
      <c r="G34" s="2513"/>
      <c r="H34" s="407"/>
    </row>
    <row r="35" spans="1:8" ht="10.35" customHeight="1">
      <c r="A35" s="414">
        <v>11</v>
      </c>
      <c r="B35" s="58"/>
      <c r="C35" s="54" t="s">
        <v>549</v>
      </c>
      <c r="D35" s="2500"/>
      <c r="E35" s="2498"/>
      <c r="F35" s="2511"/>
      <c r="G35" s="2512"/>
      <c r="H35" s="2505">
        <v>11</v>
      </c>
    </row>
    <row r="36" spans="1:8" ht="10.35" customHeight="1">
      <c r="A36" s="412"/>
      <c r="B36" s="151"/>
      <c r="C36" s="2496" t="s">
        <v>550</v>
      </c>
      <c r="D36" s="2499"/>
      <c r="E36" s="2497"/>
      <c r="F36" s="2509"/>
      <c r="G36" s="2513"/>
      <c r="H36" s="407"/>
    </row>
    <row r="37" spans="1:8" ht="10.35" customHeight="1">
      <c r="A37" s="414">
        <v>12</v>
      </c>
      <c r="B37" s="58"/>
      <c r="C37" s="54" t="s">
        <v>551</v>
      </c>
      <c r="D37" s="2500"/>
      <c r="E37" s="2498"/>
      <c r="F37" s="2511"/>
      <c r="G37" s="2512"/>
      <c r="H37" s="2505">
        <v>12</v>
      </c>
    </row>
    <row r="38" spans="1:8" ht="10.35" customHeight="1">
      <c r="A38" s="412"/>
      <c r="B38" s="151"/>
      <c r="C38" s="2496" t="s">
        <v>552</v>
      </c>
      <c r="D38" s="2499"/>
      <c r="E38" s="2497"/>
      <c r="F38" s="2509"/>
      <c r="G38" s="2513"/>
      <c r="H38" s="407"/>
    </row>
    <row r="39" spans="1:8" ht="10.35" customHeight="1">
      <c r="A39" s="412">
        <v>13</v>
      </c>
      <c r="B39" s="151"/>
      <c r="C39" s="2496" t="s">
        <v>553</v>
      </c>
      <c r="D39" s="2499">
        <f>SUM(D34,D36,D38)</f>
        <v>23746977</v>
      </c>
      <c r="E39" s="2497">
        <f>SUM(E34,E36,E38)</f>
        <v>23831387</v>
      </c>
      <c r="F39" s="2509">
        <f>SUM(F34,F36,F38)</f>
        <v>23746977</v>
      </c>
      <c r="G39" s="2510"/>
      <c r="H39" s="407">
        <v>13</v>
      </c>
    </row>
    <row r="40" spans="1:8" ht="10.35" customHeight="1">
      <c r="A40" s="412">
        <f>A39+1</f>
        <v>14</v>
      </c>
      <c r="B40" s="151" t="s">
        <v>563</v>
      </c>
      <c r="C40" s="2496" t="s">
        <v>554</v>
      </c>
      <c r="D40" s="2499">
        <v>16332425</v>
      </c>
      <c r="E40" s="2497">
        <v>16483471</v>
      </c>
      <c r="F40" s="2509">
        <v>16332425</v>
      </c>
      <c r="G40" s="2510"/>
      <c r="H40" s="407">
        <f>H39+1</f>
        <v>14</v>
      </c>
    </row>
    <row r="41" spans="1:8" ht="10.5" customHeight="1">
      <c r="A41" s="412">
        <f>A40+1</f>
        <v>15</v>
      </c>
      <c r="B41" s="151" t="s">
        <v>563</v>
      </c>
      <c r="C41" s="2496" t="s">
        <v>555</v>
      </c>
      <c r="D41" s="2501">
        <f>D39-D40</f>
        <v>7414552</v>
      </c>
      <c r="E41" s="2493">
        <f>E39-E40</f>
        <v>7347916</v>
      </c>
      <c r="F41" s="2514">
        <f>F39-F40</f>
        <v>7414552</v>
      </c>
      <c r="G41" s="2515"/>
      <c r="H41" s="407">
        <f>H40+1</f>
        <v>15</v>
      </c>
    </row>
    <row r="42" spans="1:8" ht="9" customHeight="1">
      <c r="A42" s="415"/>
      <c r="B42" s="149"/>
      <c r="C42" s="140" t="s">
        <v>556</v>
      </c>
      <c r="D42" s="2502"/>
      <c r="E42" s="2516"/>
      <c r="F42" s="2519"/>
      <c r="G42" s="2523"/>
      <c r="H42" s="319"/>
    </row>
    <row r="43" spans="1:8" ht="10.35" customHeight="1">
      <c r="A43" s="415">
        <v>16</v>
      </c>
      <c r="B43" s="58"/>
      <c r="C43" s="54" t="s">
        <v>557</v>
      </c>
      <c r="D43" s="2501"/>
      <c r="E43" s="2493"/>
      <c r="F43" s="2520"/>
      <c r="G43" s="2524"/>
      <c r="H43" s="416">
        <v>16</v>
      </c>
    </row>
    <row r="44" spans="1:8" ht="10.35" customHeight="1">
      <c r="A44" s="412"/>
      <c r="B44" s="151"/>
      <c r="C44" s="2496" t="s">
        <v>558</v>
      </c>
      <c r="D44" s="2499"/>
      <c r="E44" s="2497"/>
      <c r="F44" s="2521" t="s">
        <v>605</v>
      </c>
      <c r="G44" s="2525"/>
      <c r="H44" s="407"/>
    </row>
    <row r="45" spans="1:8" ht="10.35" customHeight="1">
      <c r="A45" s="412">
        <f>A43+1</f>
        <v>17</v>
      </c>
      <c r="B45" s="151"/>
      <c r="C45" s="2496" t="s">
        <v>559</v>
      </c>
      <c r="D45" s="2499"/>
      <c r="E45" s="2497"/>
      <c r="F45" s="2521"/>
      <c r="G45" s="2525"/>
      <c r="H45" s="407">
        <f>H43+1</f>
        <v>17</v>
      </c>
    </row>
    <row r="46" spans="1:8" ht="10.35" customHeight="1">
      <c r="A46" s="412">
        <f t="shared" ref="A46:A51" si="2">A45+1</f>
        <v>18</v>
      </c>
      <c r="B46" s="151"/>
      <c r="C46" s="2496" t="s">
        <v>560</v>
      </c>
      <c r="D46" s="2499"/>
      <c r="E46" s="2497"/>
      <c r="F46" s="2521"/>
      <c r="G46" s="2525"/>
      <c r="H46" s="407">
        <f t="shared" ref="H46:H51" si="3">H45+1</f>
        <v>18</v>
      </c>
    </row>
    <row r="47" spans="1:8" ht="10.35" customHeight="1">
      <c r="A47" s="412">
        <f t="shared" si="2"/>
        <v>19</v>
      </c>
      <c r="B47" s="151"/>
      <c r="C47" s="2496" t="s">
        <v>0</v>
      </c>
      <c r="D47" s="2499">
        <v>400</v>
      </c>
      <c r="E47" s="2497">
        <v>400</v>
      </c>
      <c r="F47" s="2521"/>
      <c r="G47" s="2525"/>
      <c r="H47" s="407">
        <f t="shared" si="3"/>
        <v>19</v>
      </c>
    </row>
    <row r="48" spans="1:8" ht="10.35" customHeight="1">
      <c r="A48" s="412">
        <f t="shared" si="2"/>
        <v>20</v>
      </c>
      <c r="B48" s="151"/>
      <c r="C48" s="2496" t="s">
        <v>1</v>
      </c>
      <c r="D48" s="2499">
        <v>1768894</v>
      </c>
      <c r="E48" s="2497">
        <v>1555582</v>
      </c>
      <c r="F48" s="2521"/>
      <c r="G48" s="2525"/>
      <c r="H48" s="407">
        <f t="shared" si="3"/>
        <v>20</v>
      </c>
    </row>
    <row r="49" spans="1:8" ht="10.35" customHeight="1">
      <c r="A49" s="412">
        <f t="shared" si="2"/>
        <v>21</v>
      </c>
      <c r="B49" s="151"/>
      <c r="C49" s="2496" t="s">
        <v>2</v>
      </c>
      <c r="D49" s="2499"/>
      <c r="E49" s="2497"/>
      <c r="F49" s="2521"/>
      <c r="G49" s="2525"/>
      <c r="H49" s="407">
        <f t="shared" si="3"/>
        <v>21</v>
      </c>
    </row>
    <row r="50" spans="1:8" ht="10.35" customHeight="1">
      <c r="A50" s="412">
        <f t="shared" si="2"/>
        <v>22</v>
      </c>
      <c r="B50" s="151"/>
      <c r="C50" s="2496" t="s">
        <v>3</v>
      </c>
      <c r="D50" s="2499"/>
      <c r="E50" s="2497"/>
      <c r="F50" s="2521"/>
      <c r="G50" s="2525"/>
      <c r="H50" s="407">
        <f t="shared" si="3"/>
        <v>22</v>
      </c>
    </row>
    <row r="51" spans="1:8" ht="10.35" customHeight="1">
      <c r="A51" s="417">
        <f t="shared" si="2"/>
        <v>23</v>
      </c>
      <c r="B51" s="58"/>
      <c r="C51" s="54" t="s">
        <v>4</v>
      </c>
      <c r="D51" s="2500"/>
      <c r="E51" s="2498"/>
      <c r="F51" s="2520"/>
      <c r="G51" s="2524"/>
      <c r="H51" s="2505">
        <f t="shared" si="3"/>
        <v>23</v>
      </c>
    </row>
    <row r="52" spans="1:8" ht="10.35" customHeight="1">
      <c r="A52" s="412"/>
      <c r="B52" s="151"/>
      <c r="C52" s="2496" t="s">
        <v>5</v>
      </c>
      <c r="D52" s="2499"/>
      <c r="E52" s="2497"/>
      <c r="F52" s="2521"/>
      <c r="G52" s="2525"/>
      <c r="H52" s="407"/>
    </row>
    <row r="53" spans="1:8" ht="10.35" customHeight="1">
      <c r="A53" s="412">
        <f>A51+1</f>
        <v>24</v>
      </c>
      <c r="B53" s="151"/>
      <c r="C53" s="2496" t="s">
        <v>6</v>
      </c>
      <c r="D53" s="2499">
        <v>127510</v>
      </c>
      <c r="E53" s="2497">
        <v>135377</v>
      </c>
      <c r="F53" s="2521"/>
      <c r="G53" s="2525"/>
      <c r="H53" s="407">
        <f>H51+1</f>
        <v>24</v>
      </c>
    </row>
    <row r="54" spans="1:8" ht="10.35" customHeight="1">
      <c r="A54" s="143"/>
      <c r="B54" s="58"/>
      <c r="C54" s="54" t="s">
        <v>7</v>
      </c>
      <c r="D54" s="2501"/>
      <c r="E54" s="2493"/>
      <c r="F54" s="2520"/>
      <c r="G54" s="2524"/>
      <c r="H54" s="2518"/>
    </row>
    <row r="55" spans="1:8" ht="10.35" customHeight="1">
      <c r="A55" s="412">
        <v>25</v>
      </c>
      <c r="B55" s="151"/>
      <c r="C55" s="2496" t="s">
        <v>8</v>
      </c>
      <c r="D55" s="2499">
        <v>11000</v>
      </c>
      <c r="E55" s="2497">
        <v>12996</v>
      </c>
      <c r="F55" s="2521"/>
      <c r="G55" s="2525"/>
      <c r="H55" s="407">
        <v>25</v>
      </c>
    </row>
    <row r="56" spans="1:8" ht="10.35" customHeight="1">
      <c r="A56" s="412">
        <f>A55+1</f>
        <v>26</v>
      </c>
      <c r="B56" s="151"/>
      <c r="C56" s="2496" t="s">
        <v>9</v>
      </c>
      <c r="D56" s="2499">
        <v>34806</v>
      </c>
      <c r="E56" s="2497">
        <v>30610</v>
      </c>
      <c r="F56" s="2521"/>
      <c r="G56" s="2525"/>
      <c r="H56" s="407">
        <f>H55+1</f>
        <v>26</v>
      </c>
    </row>
    <row r="57" spans="1:8" ht="10.35" customHeight="1">
      <c r="A57" s="412">
        <f>A56+1</f>
        <v>27</v>
      </c>
      <c r="B57" s="151"/>
      <c r="C57" s="2496" t="s">
        <v>10</v>
      </c>
      <c r="D57" s="2499">
        <f>SUM(D44:D50,D52:D53,D55:D56)</f>
        <v>1942610</v>
      </c>
      <c r="E57" s="2497">
        <f>SUM(E44:E50,E52:E53,E55:E56)</f>
        <v>1734965</v>
      </c>
      <c r="F57" s="2521"/>
      <c r="G57" s="2525"/>
      <c r="H57" s="407">
        <f>H56+1</f>
        <v>27</v>
      </c>
    </row>
    <row r="58" spans="1:8" ht="10.35" customHeight="1">
      <c r="A58" s="412">
        <f>A57+1</f>
        <v>28</v>
      </c>
      <c r="B58" s="151"/>
      <c r="C58" s="2496" t="s">
        <v>11</v>
      </c>
      <c r="D58" s="2499">
        <f>SUM(D41,D57)</f>
        <v>9357162</v>
      </c>
      <c r="E58" s="2497">
        <f>SUM(E41,E57)</f>
        <v>9082881</v>
      </c>
      <c r="F58" s="2521"/>
      <c r="G58" s="2525"/>
      <c r="H58" s="407">
        <f>H57+1</f>
        <v>28</v>
      </c>
    </row>
    <row r="59" spans="1:8">
      <c r="A59" s="415"/>
      <c r="B59" s="149"/>
      <c r="C59" s="140" t="s">
        <v>12</v>
      </c>
      <c r="D59" s="2501"/>
      <c r="E59" s="2493"/>
      <c r="F59" s="2520"/>
      <c r="G59" s="2524"/>
      <c r="H59" s="319"/>
    </row>
    <row r="60" spans="1:8">
      <c r="A60" s="415">
        <v>29</v>
      </c>
      <c r="B60" s="149"/>
      <c r="C60" s="2492" t="s">
        <v>13</v>
      </c>
      <c r="D60" s="2501"/>
      <c r="E60" s="2517"/>
      <c r="F60" s="2520"/>
      <c r="G60" s="2524"/>
      <c r="H60" s="319">
        <v>29</v>
      </c>
    </row>
    <row r="61" spans="1:8">
      <c r="A61" s="412"/>
      <c r="B61" s="151"/>
      <c r="C61" s="2496" t="s">
        <v>558</v>
      </c>
      <c r="D61" s="2682"/>
      <c r="E61" s="2497"/>
      <c r="F61" s="2521"/>
      <c r="G61" s="2525"/>
      <c r="H61" s="407"/>
    </row>
    <row r="62" spans="1:8" ht="10.35" customHeight="1">
      <c r="A62" s="412">
        <v>30</v>
      </c>
      <c r="B62" s="151"/>
      <c r="C62" s="2496" t="s">
        <v>14</v>
      </c>
      <c r="D62" s="2499"/>
      <c r="E62" s="2497"/>
      <c r="F62" s="2521"/>
      <c r="G62" s="2525"/>
      <c r="H62" s="407">
        <v>30</v>
      </c>
    </row>
    <row r="63" spans="1:8" ht="10.35" customHeight="1">
      <c r="A63" s="412">
        <f t="shared" ref="A63:A69" si="4">A62+1</f>
        <v>31</v>
      </c>
      <c r="B63" s="151"/>
      <c r="C63" s="2496" t="s">
        <v>15</v>
      </c>
      <c r="D63" s="2499"/>
      <c r="E63" s="2497"/>
      <c r="F63" s="2521"/>
      <c r="G63" s="2525"/>
      <c r="H63" s="407">
        <f t="shared" ref="H63:H69" si="5">H62+1</f>
        <v>31</v>
      </c>
    </row>
    <row r="64" spans="1:8" ht="10.35" customHeight="1">
      <c r="A64" s="412">
        <f t="shared" si="4"/>
        <v>32</v>
      </c>
      <c r="B64" s="151"/>
      <c r="C64" s="2496" t="s">
        <v>16</v>
      </c>
      <c r="D64" s="2499"/>
      <c r="E64" s="2497"/>
      <c r="F64" s="2521"/>
      <c r="G64" s="2525"/>
      <c r="H64" s="407">
        <f t="shared" si="5"/>
        <v>32</v>
      </c>
    </row>
    <row r="65" spans="1:8" ht="10.35" customHeight="1">
      <c r="A65" s="412">
        <f t="shared" si="4"/>
        <v>33</v>
      </c>
      <c r="B65" s="151"/>
      <c r="C65" s="2496" t="s">
        <v>17</v>
      </c>
      <c r="D65" s="2499"/>
      <c r="E65" s="2497"/>
      <c r="F65" s="2521"/>
      <c r="G65" s="2525"/>
      <c r="H65" s="407">
        <f t="shared" si="5"/>
        <v>33</v>
      </c>
    </row>
    <row r="66" spans="1:8" ht="10.35" customHeight="1">
      <c r="A66" s="412">
        <f t="shared" si="4"/>
        <v>34</v>
      </c>
      <c r="B66" s="151"/>
      <c r="C66" s="2496" t="s">
        <v>18</v>
      </c>
      <c r="D66" s="2499">
        <v>3917</v>
      </c>
      <c r="E66" s="2497">
        <v>11437</v>
      </c>
      <c r="F66" s="2521"/>
      <c r="G66" s="2525"/>
      <c r="H66" s="407">
        <f t="shared" si="5"/>
        <v>34</v>
      </c>
    </row>
    <row r="67" spans="1:8" ht="10.35" customHeight="1">
      <c r="A67" s="412">
        <f t="shared" si="4"/>
        <v>35</v>
      </c>
      <c r="B67" s="151"/>
      <c r="C67" s="2496" t="s">
        <v>19</v>
      </c>
      <c r="D67" s="2499"/>
      <c r="E67" s="2497"/>
      <c r="F67" s="2521"/>
      <c r="G67" s="2525"/>
      <c r="H67" s="407">
        <f t="shared" si="5"/>
        <v>35</v>
      </c>
    </row>
    <row r="68" spans="1:8" ht="10.35" customHeight="1">
      <c r="A68" s="412">
        <f t="shared" si="4"/>
        <v>36</v>
      </c>
      <c r="B68" s="151"/>
      <c r="C68" s="2496" t="s">
        <v>20</v>
      </c>
      <c r="D68" s="2499">
        <f>SUM(D61:D67)</f>
        <v>3917</v>
      </c>
      <c r="E68" s="2497">
        <f>SUM(E61:E67)</f>
        <v>11437</v>
      </c>
      <c r="F68" s="2521"/>
      <c r="G68" s="2525"/>
      <c r="H68" s="407">
        <f t="shared" si="5"/>
        <v>36</v>
      </c>
    </row>
    <row r="69" spans="1:8" ht="11.25" customHeight="1" thickBot="1">
      <c r="A69" s="412">
        <f t="shared" si="4"/>
        <v>37</v>
      </c>
      <c r="B69" s="151"/>
      <c r="C69" s="2496" t="s">
        <v>21</v>
      </c>
      <c r="D69" s="2503">
        <f>D58-D68</f>
        <v>9353245</v>
      </c>
      <c r="E69" s="2497">
        <f>E58-E68</f>
        <v>9071444</v>
      </c>
      <c r="F69" s="2522"/>
      <c r="G69" s="2526"/>
      <c r="H69" s="407">
        <f t="shared" si="5"/>
        <v>37</v>
      </c>
    </row>
    <row r="70" spans="1:8">
      <c r="A70" s="126"/>
      <c r="B70" s="418"/>
      <c r="C70" s="171"/>
      <c r="D70" s="129"/>
      <c r="E70" s="129"/>
      <c r="F70" s="406"/>
      <c r="G70" s="129"/>
      <c r="H70" s="187" t="s">
        <v>1409</v>
      </c>
    </row>
    <row r="71" spans="1:8">
      <c r="A71" s="174" t="s">
        <v>3253</v>
      </c>
      <c r="B71" s="175"/>
      <c r="C71" s="207"/>
      <c r="D71" s="176"/>
      <c r="E71" s="176"/>
      <c r="F71" s="176"/>
      <c r="G71" s="175"/>
      <c r="H71" s="351">
        <v>17</v>
      </c>
    </row>
    <row r="72" spans="1:8">
      <c r="A72" s="177" t="s">
        <v>22</v>
      </c>
      <c r="B72" s="2"/>
      <c r="C72" s="2"/>
      <c r="D72" s="2"/>
      <c r="E72" s="2"/>
      <c r="F72" s="50"/>
      <c r="G72" s="50"/>
      <c r="H72" s="206"/>
    </row>
    <row r="73" spans="1:8">
      <c r="A73" s="156" t="s">
        <v>351</v>
      </c>
      <c r="B73" s="48"/>
      <c r="C73" s="48"/>
      <c r="D73" s="48"/>
      <c r="E73" s="48"/>
      <c r="F73" s="157"/>
      <c r="G73" s="157"/>
      <c r="H73" s="158"/>
    </row>
    <row r="74" spans="1:8">
      <c r="A74" s="150"/>
      <c r="B74" s="140"/>
      <c r="C74" s="85"/>
      <c r="D74" s="56"/>
      <c r="E74" s="56"/>
      <c r="F74" s="56"/>
      <c r="G74" s="56"/>
      <c r="H74" s="407"/>
    </row>
    <row r="75" spans="1:8">
      <c r="A75" s="234" t="s">
        <v>328</v>
      </c>
      <c r="B75" s="392" t="s">
        <v>352</v>
      </c>
      <c r="C75" s="315" t="s">
        <v>749</v>
      </c>
      <c r="D75" s="62"/>
      <c r="E75" s="62"/>
      <c r="F75" s="57" t="s">
        <v>750</v>
      </c>
      <c r="G75" s="57" t="s">
        <v>750</v>
      </c>
      <c r="H75" s="142" t="s">
        <v>328</v>
      </c>
    </row>
    <row r="76" spans="1:8">
      <c r="A76" s="236" t="s">
        <v>333</v>
      </c>
      <c r="B76" s="401" t="s">
        <v>355</v>
      </c>
      <c r="C76" s="315" t="s">
        <v>338</v>
      </c>
      <c r="D76" s="62"/>
      <c r="E76" s="62"/>
      <c r="F76" s="58" t="s">
        <v>753</v>
      </c>
      <c r="G76" s="58" t="s">
        <v>754</v>
      </c>
      <c r="H76" s="144" t="s">
        <v>333</v>
      </c>
    </row>
    <row r="77" spans="1:8" ht="12" thickBot="1">
      <c r="A77" s="150"/>
      <c r="B77" s="419"/>
      <c r="C77" s="85"/>
      <c r="D77" s="56"/>
      <c r="E77" s="56"/>
      <c r="F77" s="58" t="s">
        <v>339</v>
      </c>
      <c r="G77" s="60" t="s">
        <v>340</v>
      </c>
      <c r="H77" s="319"/>
    </row>
    <row r="78" spans="1:8">
      <c r="A78" s="148"/>
      <c r="B78" s="420"/>
      <c r="C78" s="2857" t="s">
        <v>2714</v>
      </c>
      <c r="D78" s="2857"/>
      <c r="E78" s="2857"/>
      <c r="F78" s="402"/>
      <c r="G78" s="139"/>
      <c r="H78" s="421"/>
    </row>
    <row r="79" spans="1:8">
      <c r="A79" s="148"/>
      <c r="B79" s="420"/>
      <c r="C79" s="130" t="s">
        <v>23</v>
      </c>
      <c r="D79" s="53"/>
      <c r="E79" s="53"/>
      <c r="F79" s="131"/>
      <c r="G79" s="53"/>
      <c r="H79" s="420"/>
    </row>
    <row r="80" spans="1:8">
      <c r="A80" s="150">
        <v>38</v>
      </c>
      <c r="B80" s="419"/>
      <c r="C80" s="85" t="s">
        <v>24</v>
      </c>
      <c r="D80" s="56"/>
      <c r="E80" s="56"/>
      <c r="F80" s="132"/>
      <c r="G80" s="390">
        <v>381</v>
      </c>
      <c r="H80" s="419">
        <v>38</v>
      </c>
    </row>
    <row r="81" spans="1:8">
      <c r="A81" s="150">
        <f>A80+1</f>
        <v>39</v>
      </c>
      <c r="B81" s="419"/>
      <c r="C81" s="85" t="s">
        <v>25</v>
      </c>
      <c r="D81" s="56"/>
      <c r="E81" s="56"/>
      <c r="F81" s="132"/>
      <c r="G81" s="390"/>
      <c r="H81" s="419">
        <f>H80+1</f>
        <v>39</v>
      </c>
    </row>
    <row r="82" spans="1:8">
      <c r="A82" s="150">
        <f>A81+1</f>
        <v>40</v>
      </c>
      <c r="B82" s="419"/>
      <c r="C82" s="85" t="s">
        <v>1237</v>
      </c>
      <c r="D82" s="56"/>
      <c r="E82" s="56"/>
      <c r="F82" s="132">
        <v>5904</v>
      </c>
      <c r="G82" s="390">
        <v>6229</v>
      </c>
      <c r="H82" s="419">
        <f>H81+1</f>
        <v>40</v>
      </c>
    </row>
    <row r="83" spans="1:8">
      <c r="A83" s="150">
        <f>A82+1</f>
        <v>41</v>
      </c>
      <c r="B83" s="419"/>
      <c r="C83" s="85" t="s">
        <v>1238</v>
      </c>
      <c r="D83" s="56"/>
      <c r="E83" s="56"/>
      <c r="F83" s="132">
        <v>984</v>
      </c>
      <c r="G83" s="390">
        <v>984</v>
      </c>
      <c r="H83" s="419">
        <f>H82+1</f>
        <v>41</v>
      </c>
    </row>
    <row r="84" spans="1:8">
      <c r="A84" s="150">
        <f>A83+1</f>
        <v>42</v>
      </c>
      <c r="B84" s="419"/>
      <c r="C84" s="85" t="s">
        <v>1791</v>
      </c>
      <c r="D84" s="56"/>
      <c r="E84" s="56"/>
      <c r="F84" s="132">
        <f>SUM(F80:F83)</f>
        <v>6888</v>
      </c>
      <c r="G84" s="390">
        <f>SUM(G80:G83)</f>
        <v>7594</v>
      </c>
      <c r="H84" s="419">
        <f>H83+1</f>
        <v>42</v>
      </c>
    </row>
    <row r="85" spans="1:8">
      <c r="A85" s="150">
        <f>A84+1</f>
        <v>43</v>
      </c>
      <c r="B85" s="419"/>
      <c r="C85" s="85" t="s">
        <v>1792</v>
      </c>
      <c r="D85" s="56"/>
      <c r="E85" s="56"/>
      <c r="F85" s="132">
        <f>D69-F84</f>
        <v>9346357</v>
      </c>
      <c r="G85" s="390">
        <f>E69-G84</f>
        <v>9063850</v>
      </c>
      <c r="H85" s="419">
        <f>H84+1</f>
        <v>43</v>
      </c>
    </row>
    <row r="86" spans="1:8">
      <c r="A86" s="148"/>
      <c r="B86" s="420"/>
      <c r="C86" s="315" t="s">
        <v>1793</v>
      </c>
      <c r="D86" s="62"/>
      <c r="E86" s="62"/>
      <c r="F86" s="131"/>
      <c r="G86" s="53"/>
      <c r="H86" s="420"/>
    </row>
    <row r="87" spans="1:8">
      <c r="A87" s="148"/>
      <c r="B87" s="420"/>
      <c r="C87" s="130" t="s">
        <v>23</v>
      </c>
      <c r="D87" s="53"/>
      <c r="E87" s="53"/>
      <c r="F87" s="131"/>
      <c r="G87" s="53"/>
      <c r="H87" s="420"/>
    </row>
    <row r="88" spans="1:8">
      <c r="A88" s="150">
        <v>44</v>
      </c>
      <c r="B88" s="419"/>
      <c r="C88" s="85" t="s">
        <v>1794</v>
      </c>
      <c r="D88" s="56"/>
      <c r="E88" s="56"/>
      <c r="F88" s="132"/>
      <c r="G88" s="390"/>
      <c r="H88" s="419">
        <v>44</v>
      </c>
    </row>
    <row r="89" spans="1:8">
      <c r="A89" s="148"/>
      <c r="B89" s="420"/>
      <c r="C89" s="315" t="s">
        <v>1795</v>
      </c>
      <c r="D89" s="62"/>
      <c r="E89" s="62"/>
      <c r="F89" s="131"/>
      <c r="G89" s="53"/>
      <c r="H89" s="420"/>
    </row>
    <row r="90" spans="1:8">
      <c r="A90" s="150">
        <v>45</v>
      </c>
      <c r="B90" s="419"/>
      <c r="C90" s="85" t="s">
        <v>1796</v>
      </c>
      <c r="D90" s="56"/>
      <c r="E90" s="56"/>
      <c r="F90" s="132"/>
      <c r="G90" s="390"/>
      <c r="H90" s="419">
        <v>45</v>
      </c>
    </row>
    <row r="91" spans="1:8">
      <c r="A91" s="150">
        <f>A90+1</f>
        <v>46</v>
      </c>
      <c r="B91" s="419"/>
      <c r="C91" s="85" t="s">
        <v>1797</v>
      </c>
      <c r="D91" s="56"/>
      <c r="E91" s="56"/>
      <c r="F91" s="132">
        <f>F85-F88-F90</f>
        <v>9346357</v>
      </c>
      <c r="G91" s="390">
        <f>G85-G88-G90</f>
        <v>9063850</v>
      </c>
      <c r="H91" s="419">
        <f>H90+1</f>
        <v>46</v>
      </c>
    </row>
    <row r="92" spans="1:8">
      <c r="A92" s="148"/>
      <c r="B92" s="420"/>
      <c r="C92" s="315" t="s">
        <v>1798</v>
      </c>
      <c r="D92" s="62"/>
      <c r="E92" s="62"/>
      <c r="F92" s="131"/>
      <c r="G92" s="53"/>
      <c r="H92" s="420"/>
    </row>
    <row r="93" spans="1:8">
      <c r="A93" s="148"/>
      <c r="B93" s="420"/>
      <c r="C93" s="130" t="s">
        <v>1799</v>
      </c>
      <c r="D93" s="53"/>
      <c r="E93" s="53"/>
      <c r="F93" s="131"/>
      <c r="G93" s="53"/>
      <c r="H93" s="420"/>
    </row>
    <row r="94" spans="1:8">
      <c r="A94" s="150">
        <v>47</v>
      </c>
      <c r="B94" s="419" t="s">
        <v>563</v>
      </c>
      <c r="C94" s="85" t="s">
        <v>1800</v>
      </c>
      <c r="D94" s="56"/>
      <c r="E94" s="56"/>
      <c r="F94" s="132">
        <v>1606898</v>
      </c>
      <c r="G94" s="390">
        <v>1692246</v>
      </c>
      <c r="H94" s="419">
        <v>47</v>
      </c>
    </row>
    <row r="95" spans="1:8">
      <c r="A95" s="150">
        <f>A94+1</f>
        <v>48</v>
      </c>
      <c r="B95" s="419" t="s">
        <v>563</v>
      </c>
      <c r="C95" s="85" t="s">
        <v>1801</v>
      </c>
      <c r="D95" s="56"/>
      <c r="E95" s="56"/>
      <c r="F95" s="132">
        <v>290111</v>
      </c>
      <c r="G95" s="390">
        <v>317986</v>
      </c>
      <c r="H95" s="419">
        <f>H94+1</f>
        <v>48</v>
      </c>
    </row>
    <row r="96" spans="1:8">
      <c r="A96" s="150">
        <f>A95+1</f>
        <v>49</v>
      </c>
      <c r="B96" s="419" t="s">
        <v>563</v>
      </c>
      <c r="C96" s="85" t="s">
        <v>1802</v>
      </c>
      <c r="D96" s="56"/>
      <c r="E96" s="56"/>
      <c r="F96" s="132">
        <v>1585</v>
      </c>
      <c r="G96" s="390">
        <v>588</v>
      </c>
      <c r="H96" s="419">
        <f>H95+1</f>
        <v>49</v>
      </c>
    </row>
    <row r="97" spans="1:8">
      <c r="A97" s="150">
        <f>A96+1</f>
        <v>50</v>
      </c>
      <c r="B97" s="419" t="s">
        <v>563</v>
      </c>
      <c r="C97" s="85" t="s">
        <v>1803</v>
      </c>
      <c r="D97" s="56"/>
      <c r="E97" s="56"/>
      <c r="F97" s="132">
        <v>350921</v>
      </c>
      <c r="G97" s="390">
        <v>96385</v>
      </c>
      <c r="H97" s="419">
        <f>H96+1</f>
        <v>50</v>
      </c>
    </row>
    <row r="98" spans="1:8">
      <c r="A98" s="150">
        <f>A97+1</f>
        <v>51</v>
      </c>
      <c r="B98" s="419"/>
      <c r="C98" s="85" t="s">
        <v>1804</v>
      </c>
      <c r="D98" s="56"/>
      <c r="E98" s="56"/>
      <c r="F98" s="132">
        <f>SUM(F94:F97)</f>
        <v>2249515</v>
      </c>
      <c r="G98" s="390">
        <f>SUM(G94:G97)</f>
        <v>2107205</v>
      </c>
      <c r="H98" s="419">
        <f>H97+1</f>
        <v>51</v>
      </c>
    </row>
    <row r="99" spans="1:8">
      <c r="A99" s="148">
        <f>A98+1</f>
        <v>52</v>
      </c>
      <c r="B99" s="419"/>
      <c r="C99" s="85" t="s">
        <v>793</v>
      </c>
      <c r="D99" s="56"/>
      <c r="E99" s="56"/>
      <c r="F99" s="132">
        <f>F91-F98</f>
        <v>7096842</v>
      </c>
      <c r="G99" s="390">
        <f>G91-G98</f>
        <v>6956645</v>
      </c>
      <c r="H99" s="419">
        <f>H98+1</f>
        <v>52</v>
      </c>
    </row>
    <row r="100" spans="1:8">
      <c r="A100" s="421"/>
      <c r="B100" s="319"/>
      <c r="C100" s="315" t="s">
        <v>794</v>
      </c>
      <c r="D100" s="62"/>
      <c r="E100" s="62"/>
      <c r="F100" s="131"/>
      <c r="G100" s="53"/>
      <c r="H100" s="420"/>
    </row>
    <row r="101" spans="1:8">
      <c r="A101" s="420"/>
      <c r="B101" s="319"/>
      <c r="C101" s="130" t="s">
        <v>3215</v>
      </c>
      <c r="D101" s="53"/>
      <c r="E101" s="53"/>
      <c r="F101" s="131"/>
      <c r="G101" s="53"/>
      <c r="H101" s="420"/>
    </row>
    <row r="102" spans="1:8">
      <c r="A102" s="393">
        <v>53</v>
      </c>
      <c r="B102" s="407"/>
      <c r="C102" s="85" t="s">
        <v>3216</v>
      </c>
      <c r="D102" s="56"/>
      <c r="E102" s="56"/>
      <c r="F102" s="132"/>
      <c r="G102" s="390"/>
      <c r="H102" s="419">
        <v>53</v>
      </c>
    </row>
    <row r="103" spans="1:8">
      <c r="A103" s="421"/>
      <c r="B103" s="319"/>
      <c r="C103" s="130" t="s">
        <v>795</v>
      </c>
      <c r="D103" s="53"/>
      <c r="E103" s="53"/>
      <c r="F103" s="131"/>
      <c r="G103" s="53"/>
      <c r="H103" s="420"/>
    </row>
    <row r="104" spans="1:8">
      <c r="A104" s="393">
        <v>54</v>
      </c>
      <c r="B104" s="407"/>
      <c r="C104" s="85" t="s">
        <v>796</v>
      </c>
      <c r="D104" s="56"/>
      <c r="E104" s="56"/>
      <c r="F104" s="132"/>
      <c r="G104" s="390"/>
      <c r="H104" s="419">
        <v>54</v>
      </c>
    </row>
    <row r="105" spans="1:8">
      <c r="A105" s="150">
        <v>55</v>
      </c>
      <c r="B105" s="419"/>
      <c r="C105" s="85" t="s">
        <v>797</v>
      </c>
      <c r="D105" s="56"/>
      <c r="E105" s="56"/>
      <c r="F105" s="132">
        <f>SUM(F99,F102,F104)</f>
        <v>7096842</v>
      </c>
      <c r="G105" s="390">
        <f>SUM(G99,G102,G104)</f>
        <v>6956645</v>
      </c>
      <c r="H105" s="419">
        <v>55</v>
      </c>
    </row>
    <row r="106" spans="1:8">
      <c r="A106" s="148"/>
      <c r="B106" s="420"/>
      <c r="C106" s="315" t="s">
        <v>798</v>
      </c>
      <c r="D106" s="62"/>
      <c r="E106" s="62"/>
      <c r="F106" s="131"/>
      <c r="G106" s="53"/>
      <c r="H106" s="420"/>
    </row>
    <row r="107" spans="1:8">
      <c r="A107" s="150">
        <v>56</v>
      </c>
      <c r="B107" s="419"/>
      <c r="C107" s="85" t="s">
        <v>799</v>
      </c>
      <c r="D107" s="56"/>
      <c r="E107" s="56"/>
      <c r="F107" s="132"/>
      <c r="G107" s="390"/>
      <c r="H107" s="419">
        <v>56</v>
      </c>
    </row>
    <row r="108" spans="1:8">
      <c r="A108" s="150">
        <f>A107+1</f>
        <v>57</v>
      </c>
      <c r="B108" s="419"/>
      <c r="C108" s="85" t="s">
        <v>800</v>
      </c>
      <c r="D108" s="56"/>
      <c r="E108" s="56"/>
      <c r="F108" s="132"/>
      <c r="G108" s="390"/>
      <c r="H108" s="419">
        <f>H107+1</f>
        <v>57</v>
      </c>
    </row>
    <row r="109" spans="1:8">
      <c r="A109" s="150">
        <f>A108+1</f>
        <v>58</v>
      </c>
      <c r="B109" s="419"/>
      <c r="C109" s="85" t="s">
        <v>801</v>
      </c>
      <c r="D109" s="56"/>
      <c r="E109" s="56"/>
      <c r="F109" s="133"/>
      <c r="G109" s="391"/>
      <c r="H109" s="419">
        <f>H108+1</f>
        <v>58</v>
      </c>
    </row>
    <row r="110" spans="1:8">
      <c r="A110" s="148">
        <f>A109+1</f>
        <v>59</v>
      </c>
      <c r="B110" s="393"/>
      <c r="C110" s="2529" t="s">
        <v>802</v>
      </c>
      <c r="D110" s="398"/>
      <c r="E110" s="2530"/>
      <c r="F110" s="134"/>
      <c r="G110" s="2528"/>
      <c r="H110" s="2527">
        <f>H109+1</f>
        <v>59</v>
      </c>
    </row>
    <row r="111" spans="1:8" ht="20.25" customHeight="1">
      <c r="A111" s="421"/>
      <c r="B111" s="420"/>
      <c r="C111" s="2858" t="s">
        <v>3217</v>
      </c>
      <c r="D111" s="2858"/>
      <c r="E111" s="2858"/>
      <c r="F111" s="133"/>
      <c r="G111" s="391"/>
      <c r="H111" s="421"/>
    </row>
    <row r="112" spans="1:8" ht="9.6" customHeight="1">
      <c r="A112" s="393">
        <v>60</v>
      </c>
      <c r="B112" s="420"/>
      <c r="C112" s="432"/>
      <c r="D112" s="432"/>
      <c r="E112" s="432"/>
      <c r="F112" s="133"/>
      <c r="G112" s="391"/>
      <c r="H112" s="393">
        <v>60</v>
      </c>
    </row>
    <row r="113" spans="1:8">
      <c r="A113" s="409">
        <v>61</v>
      </c>
      <c r="B113" s="423" t="s">
        <v>563</v>
      </c>
      <c r="C113" s="424" t="s">
        <v>803</v>
      </c>
      <c r="D113" s="395"/>
      <c r="E113" s="395"/>
      <c r="F113" s="396">
        <f>SUM(F105,F110,F112)</f>
        <v>7096842</v>
      </c>
      <c r="G113" s="403">
        <f>SUM(G105,G110,G112)</f>
        <v>6956645</v>
      </c>
      <c r="H113" s="423">
        <v>61</v>
      </c>
    </row>
    <row r="114" spans="1:8">
      <c r="A114" s="408">
        <v>62</v>
      </c>
      <c r="B114" s="422"/>
      <c r="C114" s="152" t="s">
        <v>2802</v>
      </c>
      <c r="D114" s="398"/>
      <c r="E114" s="398"/>
      <c r="F114" s="394"/>
      <c r="G114" s="399"/>
      <c r="H114" s="422">
        <v>62</v>
      </c>
    </row>
    <row r="115" spans="1:8">
      <c r="A115" s="425">
        <v>63</v>
      </c>
      <c r="B115" s="172"/>
      <c r="C115" s="400" t="s">
        <v>2594</v>
      </c>
      <c r="D115" s="115"/>
      <c r="E115" s="115"/>
      <c r="F115" s="2552">
        <f>F113-F114</f>
        <v>7096842</v>
      </c>
      <c r="G115" s="2553">
        <f>G113-G114</f>
        <v>6956645</v>
      </c>
      <c r="H115" s="172">
        <v>63</v>
      </c>
    </row>
    <row r="116" spans="1:8">
      <c r="A116" s="425">
        <v>64</v>
      </c>
      <c r="B116" s="172"/>
      <c r="C116" s="426" t="s">
        <v>2785</v>
      </c>
      <c r="D116" s="115"/>
      <c r="E116" s="115"/>
      <c r="F116" s="2552" t="s">
        <v>717</v>
      </c>
      <c r="G116" s="2553" t="s">
        <v>717</v>
      </c>
      <c r="H116" s="172">
        <v>64</v>
      </c>
    </row>
    <row r="117" spans="1:8">
      <c r="A117" s="425">
        <v>65</v>
      </c>
      <c r="B117" s="172"/>
      <c r="C117" s="427" t="s">
        <v>2786</v>
      </c>
      <c r="D117" s="115"/>
      <c r="E117" s="115"/>
      <c r="F117" s="2552" t="s">
        <v>717</v>
      </c>
      <c r="G117" s="2553" t="s">
        <v>717</v>
      </c>
      <c r="H117" s="172">
        <v>65</v>
      </c>
    </row>
    <row r="118" spans="1:8">
      <c r="A118" s="208"/>
      <c r="B118" s="421"/>
      <c r="C118" s="428" t="s">
        <v>804</v>
      </c>
      <c r="D118" s="128"/>
      <c r="E118" s="128"/>
      <c r="F118" s="135"/>
      <c r="G118" s="397"/>
      <c r="H118" s="405"/>
    </row>
    <row r="119" spans="1:8">
      <c r="A119" s="150">
        <v>66</v>
      </c>
      <c r="B119" s="419" t="s">
        <v>563</v>
      </c>
      <c r="C119" s="85" t="s">
        <v>805</v>
      </c>
      <c r="D119" s="56"/>
      <c r="E119" s="56"/>
      <c r="F119" s="132">
        <f>D41</f>
        <v>7414552</v>
      </c>
      <c r="G119" s="390">
        <f>E41</f>
        <v>7347916</v>
      </c>
      <c r="H119" s="419">
        <v>66</v>
      </c>
    </row>
    <row r="120" spans="1:8">
      <c r="A120" s="150">
        <f>A119+1</f>
        <v>67</v>
      </c>
      <c r="B120" s="419" t="s">
        <v>563</v>
      </c>
      <c r="C120" s="85" t="s">
        <v>806</v>
      </c>
      <c r="D120" s="56"/>
      <c r="E120" s="56"/>
      <c r="F120" s="132">
        <v>1898594</v>
      </c>
      <c r="G120" s="390">
        <v>2010820</v>
      </c>
      <c r="H120" s="419">
        <f>H119+1</f>
        <v>67</v>
      </c>
    </row>
    <row r="121" spans="1:8">
      <c r="A121" s="150">
        <f>A120+1</f>
        <v>68</v>
      </c>
      <c r="B121" s="419" t="s">
        <v>563</v>
      </c>
      <c r="C121" s="85" t="s">
        <v>807</v>
      </c>
      <c r="D121" s="56"/>
      <c r="E121" s="56"/>
      <c r="F121" s="132">
        <v>350921</v>
      </c>
      <c r="G121" s="390">
        <v>96385</v>
      </c>
      <c r="H121" s="419">
        <f>H120+1</f>
        <v>68</v>
      </c>
    </row>
    <row r="122" spans="1:8">
      <c r="A122" s="150">
        <f>A121+1</f>
        <v>69</v>
      </c>
      <c r="B122" s="419"/>
      <c r="C122" s="85" t="s">
        <v>808</v>
      </c>
      <c r="D122" s="56"/>
      <c r="E122" s="56"/>
      <c r="F122" s="132"/>
      <c r="G122" s="390">
        <v>3000</v>
      </c>
      <c r="H122" s="419">
        <f>H121+1</f>
        <v>69</v>
      </c>
    </row>
    <row r="123" spans="1:8">
      <c r="A123" s="150">
        <f>A122+1</f>
        <v>70</v>
      </c>
      <c r="B123" s="419"/>
      <c r="C123" s="85" t="s">
        <v>809</v>
      </c>
      <c r="D123" s="56"/>
      <c r="E123" s="56"/>
      <c r="F123" s="132"/>
      <c r="G123" s="390"/>
      <c r="H123" s="419">
        <f>H122+1</f>
        <v>70</v>
      </c>
    </row>
    <row r="124" spans="1:8" ht="12" thickBot="1">
      <c r="A124" s="429">
        <f>A123+1</f>
        <v>71</v>
      </c>
      <c r="B124" s="393"/>
      <c r="C124" s="171" t="s">
        <v>810</v>
      </c>
      <c r="D124" s="129"/>
      <c r="E124" s="129"/>
      <c r="F124" s="136">
        <f>F119-SUM(F120:F123)</f>
        <v>5165037</v>
      </c>
      <c r="G124" s="404">
        <f>G119-SUM(G120:G123)</f>
        <v>5237711</v>
      </c>
      <c r="H124" s="393">
        <f>H123+1</f>
        <v>71</v>
      </c>
    </row>
    <row r="125" spans="1:8" ht="126.75" customHeight="1">
      <c r="A125" s="112"/>
      <c r="B125" s="113"/>
      <c r="C125" s="114"/>
      <c r="D125" s="114"/>
      <c r="E125" s="114"/>
      <c r="F125" s="52"/>
      <c r="G125" s="115"/>
      <c r="H125" s="116"/>
    </row>
    <row r="126" spans="1:8" ht="10.5" customHeight="1">
      <c r="A126" s="2106" t="s">
        <v>1409</v>
      </c>
      <c r="B126" s="113"/>
      <c r="C126" s="114"/>
      <c r="D126" s="114"/>
      <c r="E126" s="114"/>
      <c r="F126" s="114"/>
      <c r="G126" s="115"/>
      <c r="H126" s="116"/>
    </row>
    <row r="127" spans="1:8">
      <c r="A127" s="2106">
        <v>18</v>
      </c>
      <c r="B127" s="113"/>
      <c r="C127" s="114"/>
      <c r="D127" s="114"/>
      <c r="E127" s="2104"/>
      <c r="F127" s="114"/>
      <c r="G127" s="2105"/>
      <c r="H127" s="1911" t="s">
        <v>3253</v>
      </c>
    </row>
    <row r="128" spans="1:8">
      <c r="A128" s="209" t="s">
        <v>811</v>
      </c>
      <c r="B128" s="48"/>
      <c r="C128" s="48"/>
      <c r="D128" s="48"/>
      <c r="E128" s="48"/>
      <c r="F128" s="48"/>
      <c r="G128" s="62"/>
      <c r="H128" s="161"/>
    </row>
    <row r="129" spans="1:8">
      <c r="A129" s="209"/>
      <c r="B129" s="48"/>
      <c r="C129" s="48"/>
      <c r="D129" s="48"/>
      <c r="E129" s="48"/>
      <c r="F129" s="48"/>
      <c r="G129" s="62"/>
      <c r="H129" s="161"/>
    </row>
    <row r="130" spans="1:8">
      <c r="A130" s="209"/>
      <c r="B130" s="48"/>
      <c r="C130" s="48"/>
      <c r="D130" s="48"/>
      <c r="E130" s="48"/>
      <c r="F130" s="48"/>
      <c r="G130" s="62"/>
      <c r="H130" s="161"/>
    </row>
    <row r="131" spans="1:8">
      <c r="A131" s="209"/>
      <c r="B131" s="48"/>
      <c r="C131" s="48"/>
      <c r="D131" s="48"/>
      <c r="E131" s="48"/>
      <c r="F131" s="48"/>
      <c r="G131" s="62"/>
      <c r="H131" s="161"/>
    </row>
    <row r="132" spans="1:8" ht="11.25" customHeight="1">
      <c r="A132" s="2421" t="s">
        <v>2973</v>
      </c>
      <c r="B132" s="48"/>
      <c r="C132" s="48"/>
      <c r="D132" s="48"/>
      <c r="E132" s="48"/>
      <c r="F132" s="48"/>
      <c r="G132" s="62"/>
      <c r="H132" s="161"/>
    </row>
    <row r="133" spans="1:8">
      <c r="A133" s="209"/>
      <c r="B133" s="48"/>
      <c r="C133" s="48"/>
      <c r="D133" s="48"/>
      <c r="E133" s="48"/>
      <c r="F133" s="48"/>
      <c r="G133" s="62"/>
      <c r="H133" s="161"/>
    </row>
    <row r="134" spans="1:8">
      <c r="A134" s="209"/>
      <c r="B134" s="48"/>
      <c r="C134" s="48"/>
      <c r="D134" s="48"/>
      <c r="E134" s="48"/>
      <c r="F134" s="48"/>
      <c r="G134" s="62"/>
      <c r="H134" s="161"/>
    </row>
    <row r="135" spans="1:8">
      <c r="A135" s="209"/>
      <c r="B135" s="48"/>
      <c r="C135" s="48"/>
      <c r="D135" s="48"/>
      <c r="E135" s="48"/>
      <c r="F135" s="48"/>
      <c r="G135" s="62"/>
      <c r="H135" s="161"/>
    </row>
    <row r="136" spans="1:8">
      <c r="A136" s="209"/>
      <c r="B136" s="48"/>
      <c r="C136" s="48"/>
      <c r="D136" s="48"/>
      <c r="E136" s="48"/>
      <c r="F136" s="48"/>
      <c r="G136" s="62"/>
      <c r="H136" s="161"/>
    </row>
    <row r="137" spans="1:8">
      <c r="A137" s="209"/>
      <c r="B137" s="48"/>
      <c r="C137" s="48"/>
      <c r="D137" s="48"/>
      <c r="E137" s="48"/>
      <c r="F137" s="48"/>
      <c r="G137" s="62"/>
      <c r="H137" s="161"/>
    </row>
    <row r="138" spans="1:8">
      <c r="A138" s="209"/>
      <c r="B138" s="48"/>
      <c r="C138" s="48"/>
      <c r="D138" s="48"/>
      <c r="E138" s="48"/>
      <c r="F138" s="48"/>
      <c r="G138" s="62"/>
      <c r="H138" s="161"/>
    </row>
    <row r="139" spans="1:8">
      <c r="A139" s="209"/>
      <c r="B139" s="48"/>
      <c r="C139" s="48"/>
      <c r="D139" s="48"/>
      <c r="E139" s="48"/>
      <c r="F139" s="48"/>
      <c r="G139" s="62"/>
      <c r="H139" s="161"/>
    </row>
    <row r="140" spans="1:8">
      <c r="A140" s="209"/>
      <c r="B140" s="48"/>
      <c r="C140" s="48"/>
      <c r="D140" s="48"/>
      <c r="E140" s="48"/>
      <c r="F140" s="48"/>
      <c r="G140" s="62"/>
      <c r="H140" s="161"/>
    </row>
    <row r="141" spans="1:8">
      <c r="A141" s="209"/>
      <c r="B141" s="48"/>
      <c r="C141" s="48"/>
      <c r="D141" s="48"/>
      <c r="E141" s="48"/>
      <c r="F141" s="48"/>
      <c r="G141" s="62"/>
      <c r="H141" s="161"/>
    </row>
    <row r="142" spans="1:8">
      <c r="A142" s="209"/>
      <c r="B142" s="48"/>
      <c r="C142" s="48"/>
      <c r="D142" s="48"/>
      <c r="E142" s="48"/>
      <c r="F142" s="48"/>
      <c r="G142" s="62"/>
      <c r="H142" s="161"/>
    </row>
    <row r="143" spans="1:8">
      <c r="A143" s="209"/>
      <c r="B143" s="48"/>
      <c r="C143" s="48"/>
      <c r="D143" s="48"/>
      <c r="E143" s="48"/>
      <c r="F143" s="48"/>
      <c r="G143" s="62"/>
      <c r="H143" s="161"/>
    </row>
    <row r="144" spans="1:8">
      <c r="A144" s="209"/>
      <c r="B144" s="48"/>
      <c r="C144" s="48"/>
      <c r="D144" s="48"/>
      <c r="E144" s="48"/>
      <c r="F144" s="48"/>
      <c r="G144" s="62"/>
      <c r="H144" s="161"/>
    </row>
    <row r="145" spans="1:8">
      <c r="A145" s="209"/>
      <c r="B145" s="48"/>
      <c r="C145" s="48"/>
      <c r="D145" s="48"/>
      <c r="E145" s="48"/>
      <c r="F145" s="48"/>
      <c r="G145" s="62"/>
      <c r="H145" s="161"/>
    </row>
    <row r="146" spans="1:8">
      <c r="A146" s="209"/>
      <c r="B146" s="48"/>
      <c r="C146" s="48"/>
      <c r="D146" s="48"/>
      <c r="E146" s="48"/>
      <c r="F146" s="48"/>
      <c r="G146" s="62"/>
      <c r="H146" s="161"/>
    </row>
    <row r="147" spans="1:8">
      <c r="A147" s="209"/>
      <c r="B147" s="48"/>
      <c r="C147" s="48"/>
      <c r="D147" s="48"/>
      <c r="E147" s="48"/>
      <c r="F147" s="48"/>
      <c r="G147" s="62"/>
      <c r="H147" s="161"/>
    </row>
    <row r="148" spans="1:8">
      <c r="A148" s="209"/>
      <c r="B148" s="48"/>
      <c r="C148" s="48"/>
      <c r="D148" s="48"/>
      <c r="E148" s="48"/>
      <c r="F148" s="48"/>
      <c r="G148" s="62"/>
      <c r="H148" s="161"/>
    </row>
    <row r="149" spans="1:8">
      <c r="A149" s="209"/>
      <c r="B149" s="48"/>
      <c r="C149" s="48"/>
      <c r="D149" s="48"/>
      <c r="E149" s="48"/>
      <c r="F149" s="48"/>
      <c r="G149" s="62"/>
      <c r="H149" s="161"/>
    </row>
    <row r="150" spans="1:8">
      <c r="A150" s="209"/>
      <c r="B150" s="48"/>
      <c r="C150" s="48"/>
      <c r="D150" s="48"/>
      <c r="E150" s="48"/>
      <c r="F150" s="48"/>
      <c r="G150" s="62"/>
      <c r="H150" s="161"/>
    </row>
    <row r="151" spans="1:8">
      <c r="A151" s="209"/>
      <c r="B151" s="48"/>
      <c r="C151" s="48"/>
      <c r="D151" s="48"/>
      <c r="E151" s="48"/>
      <c r="F151" s="48"/>
      <c r="G151" s="62"/>
      <c r="H151" s="161"/>
    </row>
    <row r="152" spans="1:8">
      <c r="A152" s="209"/>
      <c r="B152" s="48"/>
      <c r="C152" s="48"/>
      <c r="D152" s="48"/>
      <c r="E152" s="48"/>
      <c r="F152" s="48"/>
      <c r="G152" s="62"/>
      <c r="H152" s="161"/>
    </row>
    <row r="153" spans="1:8">
      <c r="A153" s="209"/>
      <c r="B153" s="48"/>
      <c r="C153" s="48"/>
      <c r="D153" s="48"/>
      <c r="E153" s="48"/>
      <c r="F153" s="48"/>
      <c r="G153" s="62"/>
      <c r="H153" s="161"/>
    </row>
    <row r="154" spans="1:8">
      <c r="A154" s="209"/>
      <c r="B154" s="48"/>
      <c r="C154" s="48"/>
      <c r="D154" s="48"/>
      <c r="E154" s="48"/>
      <c r="F154" s="48"/>
      <c r="G154" s="62"/>
      <c r="H154" s="161"/>
    </row>
    <row r="155" spans="1:8">
      <c r="A155" s="209"/>
      <c r="B155" s="48"/>
      <c r="C155" s="48"/>
      <c r="D155" s="48"/>
      <c r="E155" s="48"/>
      <c r="F155" s="48"/>
      <c r="G155" s="62"/>
      <c r="H155" s="161"/>
    </row>
    <row r="156" spans="1:8">
      <c r="A156" s="209"/>
      <c r="B156" s="48"/>
      <c r="C156" s="48"/>
      <c r="D156" s="48"/>
      <c r="E156" s="48"/>
      <c r="F156" s="48"/>
      <c r="G156" s="62"/>
      <c r="H156" s="161"/>
    </row>
    <row r="157" spans="1:8">
      <c r="A157" s="209"/>
      <c r="B157" s="48"/>
      <c r="C157" s="48"/>
      <c r="D157" s="48"/>
      <c r="E157" s="48"/>
      <c r="F157" s="48"/>
      <c r="G157" s="62"/>
      <c r="H157" s="161"/>
    </row>
    <row r="158" spans="1:8">
      <c r="A158" s="209"/>
      <c r="B158" s="48"/>
      <c r="C158" s="48"/>
      <c r="D158" s="48"/>
      <c r="E158" s="48"/>
      <c r="F158" s="48"/>
      <c r="G158" s="62"/>
      <c r="H158" s="161"/>
    </row>
    <row r="159" spans="1:8">
      <c r="A159" s="209"/>
      <c r="B159" s="48"/>
      <c r="C159" s="48"/>
      <c r="D159" s="48"/>
      <c r="E159" s="48"/>
      <c r="F159" s="48"/>
      <c r="G159" s="62"/>
      <c r="H159" s="161"/>
    </row>
    <row r="160" spans="1:8">
      <c r="A160" s="209"/>
      <c r="B160" s="48"/>
      <c r="C160" s="48"/>
      <c r="D160" s="48"/>
      <c r="E160" s="48"/>
      <c r="F160" s="48"/>
      <c r="G160" s="62"/>
      <c r="H160" s="161"/>
    </row>
    <row r="161" spans="1:8">
      <c r="A161" s="209"/>
      <c r="B161" s="48"/>
      <c r="C161" s="48"/>
      <c r="D161" s="48"/>
      <c r="E161" s="48"/>
      <c r="F161" s="48"/>
      <c r="G161" s="62"/>
      <c r="H161" s="161"/>
    </row>
    <row r="162" spans="1:8">
      <c r="A162" s="209"/>
      <c r="B162" s="48"/>
      <c r="C162" s="48"/>
      <c r="D162" s="48"/>
      <c r="E162" s="48"/>
      <c r="F162" s="48"/>
      <c r="G162" s="62"/>
      <c r="H162" s="161"/>
    </row>
    <row r="163" spans="1:8">
      <c r="A163" s="209"/>
      <c r="B163" s="48"/>
      <c r="C163" s="48"/>
      <c r="D163" s="48"/>
      <c r="E163" s="48"/>
      <c r="F163" s="48"/>
      <c r="G163" s="62"/>
      <c r="H163" s="161"/>
    </row>
    <row r="164" spans="1:8">
      <c r="A164" s="209"/>
      <c r="B164" s="48"/>
      <c r="C164" s="48"/>
      <c r="D164" s="48"/>
      <c r="E164" s="48"/>
      <c r="F164" s="48"/>
      <c r="G164" s="62"/>
      <c r="H164" s="161"/>
    </row>
    <row r="165" spans="1:8">
      <c r="A165" s="209"/>
      <c r="B165" s="48"/>
      <c r="C165" s="48"/>
      <c r="D165" s="48"/>
      <c r="E165" s="48"/>
      <c r="F165" s="48"/>
      <c r="G165" s="62"/>
      <c r="H165" s="161"/>
    </row>
    <row r="166" spans="1:8">
      <c r="A166" s="209"/>
      <c r="B166" s="48"/>
      <c r="C166" s="48"/>
      <c r="D166" s="48"/>
      <c r="E166" s="48"/>
      <c r="F166" s="48"/>
      <c r="G166" s="62"/>
      <c r="H166" s="161"/>
    </row>
    <row r="167" spans="1:8">
      <c r="A167" s="209"/>
      <c r="B167" s="48"/>
      <c r="C167" s="48"/>
      <c r="D167" s="48"/>
      <c r="E167" s="48"/>
      <c r="F167" s="48"/>
      <c r="G167" s="62"/>
      <c r="H167" s="161"/>
    </row>
    <row r="168" spans="1:8">
      <c r="A168" s="209"/>
      <c r="B168" s="48"/>
      <c r="C168" s="48"/>
      <c r="D168" s="48"/>
      <c r="E168" s="48"/>
      <c r="F168" s="48"/>
      <c r="G168" s="62"/>
      <c r="H168" s="161"/>
    </row>
    <row r="169" spans="1:8">
      <c r="A169" s="209"/>
      <c r="B169" s="48"/>
      <c r="C169" s="48"/>
      <c r="D169" s="48"/>
      <c r="E169" s="48"/>
      <c r="F169" s="48"/>
      <c r="G169" s="62"/>
      <c r="H169" s="161"/>
    </row>
    <row r="170" spans="1:8">
      <c r="A170" s="209"/>
      <c r="B170" s="48"/>
      <c r="C170" s="48"/>
      <c r="D170" s="48"/>
      <c r="E170" s="48"/>
      <c r="F170" s="48"/>
      <c r="G170" s="62"/>
      <c r="H170" s="161"/>
    </row>
    <row r="171" spans="1:8">
      <c r="A171" s="209"/>
      <c r="B171" s="48"/>
      <c r="C171" s="48"/>
      <c r="D171" s="48"/>
      <c r="E171" s="48"/>
      <c r="F171" s="48"/>
      <c r="G171" s="62"/>
      <c r="H171" s="161"/>
    </row>
    <row r="172" spans="1:8">
      <c r="A172" s="209"/>
      <c r="B172" s="48"/>
      <c r="C172" s="48"/>
      <c r="D172" s="48"/>
      <c r="E172" s="48"/>
      <c r="F172" s="48"/>
      <c r="G172" s="62"/>
      <c r="H172" s="161"/>
    </row>
    <row r="173" spans="1:8">
      <c r="A173" s="209"/>
      <c r="B173" s="48"/>
      <c r="C173" s="48"/>
      <c r="D173" s="48"/>
      <c r="E173" s="48"/>
      <c r="F173" s="48"/>
      <c r="G173" s="62"/>
      <c r="H173" s="161"/>
    </row>
    <row r="174" spans="1:8">
      <c r="A174" s="209"/>
      <c r="B174" s="48"/>
      <c r="C174" s="48"/>
      <c r="D174" s="48"/>
      <c r="E174" s="48"/>
      <c r="F174" s="48"/>
      <c r="G174" s="62"/>
      <c r="H174" s="161"/>
    </row>
    <row r="175" spans="1:8">
      <c r="A175" s="209"/>
      <c r="B175" s="48"/>
      <c r="C175" s="48"/>
      <c r="D175" s="48"/>
      <c r="E175" s="48"/>
      <c r="F175" s="48"/>
      <c r="G175" s="62"/>
      <c r="H175" s="161"/>
    </row>
    <row r="176" spans="1:8">
      <c r="A176" s="209"/>
      <c r="B176" s="48"/>
      <c r="C176" s="48"/>
      <c r="D176" s="48"/>
      <c r="E176" s="48"/>
      <c r="F176" s="48"/>
      <c r="G176" s="62"/>
      <c r="H176" s="161"/>
    </row>
    <row r="177" spans="1:8">
      <c r="A177" s="209"/>
      <c r="B177" s="48"/>
      <c r="C177" s="48"/>
      <c r="D177" s="48"/>
      <c r="E177" s="48"/>
      <c r="F177" s="48"/>
      <c r="G177" s="62"/>
      <c r="H177" s="161"/>
    </row>
    <row r="178" spans="1:8">
      <c r="A178" s="209"/>
      <c r="B178" s="48"/>
      <c r="C178" s="48"/>
      <c r="D178" s="48"/>
      <c r="E178" s="48"/>
      <c r="F178" s="48"/>
      <c r="G178" s="62"/>
      <c r="H178" s="161"/>
    </row>
    <row r="179" spans="1:8">
      <c r="A179" s="209"/>
      <c r="B179" s="48"/>
      <c r="C179" s="48"/>
      <c r="D179" s="48"/>
      <c r="E179" s="48"/>
      <c r="F179" s="48"/>
      <c r="G179" s="62"/>
      <c r="H179" s="161"/>
    </row>
    <row r="180" spans="1:8">
      <c r="A180" s="209"/>
      <c r="B180" s="48"/>
      <c r="C180" s="48"/>
      <c r="D180" s="48"/>
      <c r="E180" s="48"/>
      <c r="F180" s="48"/>
      <c r="G180" s="62"/>
      <c r="H180" s="161"/>
    </row>
    <row r="181" spans="1:8">
      <c r="A181" s="209"/>
      <c r="B181" s="48"/>
      <c r="C181" s="48"/>
      <c r="D181" s="48"/>
      <c r="E181" s="48"/>
      <c r="F181" s="48"/>
      <c r="G181" s="62"/>
      <c r="H181" s="161"/>
    </row>
    <row r="182" spans="1:8">
      <c r="A182" s="209"/>
      <c r="B182" s="48"/>
      <c r="C182" s="48"/>
      <c r="D182" s="48"/>
      <c r="E182" s="48"/>
      <c r="F182" s="48"/>
      <c r="G182" s="62"/>
      <c r="H182" s="161"/>
    </row>
    <row r="183" spans="1:8">
      <c r="A183" s="209"/>
      <c r="B183" s="48"/>
      <c r="C183" s="48"/>
      <c r="D183" s="48"/>
      <c r="E183" s="48"/>
      <c r="F183" s="48"/>
      <c r="G183" s="62"/>
      <c r="H183" s="161"/>
    </row>
    <row r="184" spans="1:8">
      <c r="A184" s="209"/>
      <c r="B184" s="48"/>
      <c r="C184" s="48"/>
      <c r="D184" s="48"/>
      <c r="E184" s="48"/>
      <c r="F184" s="48"/>
      <c r="G184" s="62"/>
      <c r="H184" s="161"/>
    </row>
    <row r="185" spans="1:8">
      <c r="A185" s="209"/>
      <c r="B185" s="48"/>
      <c r="C185" s="48"/>
      <c r="D185" s="48"/>
      <c r="E185" s="48"/>
      <c r="F185" s="48"/>
      <c r="G185" s="62"/>
      <c r="H185" s="161"/>
    </row>
    <row r="186" spans="1:8">
      <c r="A186" s="209"/>
      <c r="B186" s="48"/>
      <c r="C186" s="48"/>
      <c r="D186" s="48"/>
      <c r="E186" s="48"/>
      <c r="F186" s="48"/>
      <c r="G186" s="62"/>
      <c r="H186" s="161"/>
    </row>
    <row r="187" spans="1:8">
      <c r="A187" s="209"/>
      <c r="B187" s="48"/>
      <c r="C187" s="48"/>
      <c r="D187" s="48"/>
      <c r="E187" s="48"/>
      <c r="F187" s="48"/>
      <c r="G187" s="62"/>
      <c r="H187" s="161"/>
    </row>
    <row r="188" spans="1:8">
      <c r="A188" s="2752"/>
      <c r="B188" s="46"/>
      <c r="G188" s="53"/>
      <c r="H188" s="161"/>
    </row>
    <row r="189" spans="1:8">
      <c r="A189" s="2752"/>
      <c r="B189" s="46"/>
      <c r="G189" s="53"/>
      <c r="H189" s="161"/>
    </row>
    <row r="190" spans="1:8">
      <c r="A190" s="2752"/>
      <c r="B190" s="46"/>
      <c r="G190" s="53"/>
      <c r="H190" s="161"/>
    </row>
    <row r="191" spans="1:8">
      <c r="A191" s="2752"/>
      <c r="B191" s="46"/>
      <c r="G191" s="53"/>
      <c r="H191" s="161"/>
    </row>
    <row r="192" spans="1:8">
      <c r="A192" s="112"/>
      <c r="B192" s="113"/>
      <c r="C192" s="114"/>
      <c r="D192" s="114"/>
      <c r="E192" s="114"/>
      <c r="F192" s="2754"/>
      <c r="G192" s="2755"/>
      <c r="H192" s="1911" t="s">
        <v>1409</v>
      </c>
    </row>
  </sheetData>
  <mergeCells count="2">
    <mergeCell ref="C78:E78"/>
    <mergeCell ref="C111:E111"/>
  </mergeCells>
  <pageMargins left="0.7" right="0.7" top="0.75" bottom="0.75" header="0.3" footer="0.3"/>
  <pageSetup orientation="portrait" r:id="rId1"/>
  <rowBreaks count="2" manualBreakCount="2">
    <brk id="70" max="16383" man="1"/>
    <brk id="126" max="16383" man="1"/>
  </rowBreaks>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58"/>
  <sheetViews>
    <sheetView showGridLines="0" view="pageBreakPreview" zoomScaleNormal="100" zoomScaleSheetLayoutView="100" workbookViewId="0">
      <selection activeCell="D27" sqref="D27"/>
    </sheetView>
  </sheetViews>
  <sheetFormatPr defaultRowHeight="11.25"/>
  <cols>
    <col min="1" max="2" width="8.6640625" customWidth="1"/>
    <col min="3" max="3" width="55.6640625" customWidth="1"/>
    <col min="4" max="5" width="13.6640625" customWidth="1"/>
    <col min="6" max="6" width="14" customWidth="1"/>
  </cols>
  <sheetData>
    <row r="1" spans="1:6" ht="10.35" customHeight="1">
      <c r="A1" s="229" t="s">
        <v>3253</v>
      </c>
      <c r="B1" s="185"/>
      <c r="C1" s="186"/>
      <c r="D1" s="2558"/>
      <c r="E1" s="176"/>
      <c r="F1" s="2559">
        <v>19</v>
      </c>
    </row>
    <row r="2" spans="1:6" ht="11.25" customHeight="1">
      <c r="A2" s="153" t="s">
        <v>3232</v>
      </c>
      <c r="B2" s="154"/>
      <c r="C2" s="154"/>
      <c r="D2" s="154"/>
      <c r="E2" s="154"/>
      <c r="F2" s="158"/>
    </row>
    <row r="3" spans="1:6" ht="9.75" customHeight="1">
      <c r="A3" s="156" t="s">
        <v>351</v>
      </c>
      <c r="B3" s="48"/>
      <c r="C3" s="48"/>
      <c r="D3" s="48"/>
      <c r="E3" s="48"/>
      <c r="F3" s="158"/>
    </row>
    <row r="4" spans="1:6" ht="16.5" customHeight="1">
      <c r="A4" s="159" t="s">
        <v>2582</v>
      </c>
      <c r="B4" s="139"/>
      <c r="C4" s="53"/>
      <c r="D4" s="53"/>
      <c r="F4" s="161"/>
    </row>
    <row r="5" spans="1:6" ht="9" customHeight="1">
      <c r="A5" s="159"/>
      <c r="B5" s="139"/>
      <c r="C5" s="53"/>
      <c r="D5" s="53"/>
      <c r="E5" s="2560" t="s">
        <v>730</v>
      </c>
      <c r="F5" s="2561"/>
    </row>
    <row r="6" spans="1:6" ht="9" customHeight="1">
      <c r="A6" s="159" t="s">
        <v>2583</v>
      </c>
      <c r="B6" s="139"/>
      <c r="C6" s="53"/>
      <c r="D6" s="2859" t="s">
        <v>2803</v>
      </c>
      <c r="E6" s="2860" t="s">
        <v>1307</v>
      </c>
      <c r="F6" s="2861" t="s">
        <v>2804</v>
      </c>
    </row>
    <row r="7" spans="1:6" ht="12" customHeight="1">
      <c r="A7" s="159" t="s">
        <v>2584</v>
      </c>
      <c r="B7" s="139"/>
      <c r="C7" s="53"/>
      <c r="D7" s="2859"/>
      <c r="E7" s="2860"/>
      <c r="F7" s="2861"/>
    </row>
    <row r="8" spans="1:6" ht="9" customHeight="1">
      <c r="A8" s="124"/>
      <c r="B8" s="139"/>
      <c r="C8" s="53"/>
      <c r="D8" s="53"/>
      <c r="E8" s="53"/>
      <c r="F8" s="161"/>
    </row>
    <row r="9" spans="1:6" ht="9" customHeight="1">
      <c r="A9" s="159" t="s">
        <v>2585</v>
      </c>
      <c r="B9" s="139"/>
      <c r="C9" s="53"/>
      <c r="D9" s="53"/>
      <c r="E9" s="53"/>
      <c r="F9" s="161"/>
    </row>
    <row r="10" spans="1:6" ht="9" customHeight="1">
      <c r="A10" s="159" t="s">
        <v>2586</v>
      </c>
      <c r="B10" s="139"/>
      <c r="C10" s="53"/>
      <c r="D10" s="53"/>
      <c r="E10" s="53"/>
      <c r="F10" s="161"/>
    </row>
    <row r="11" spans="1:6" ht="9" customHeight="1">
      <c r="A11" s="159" t="s">
        <v>2587</v>
      </c>
      <c r="B11" s="139"/>
      <c r="C11" s="53"/>
      <c r="D11" s="53"/>
      <c r="E11" s="53"/>
      <c r="F11" s="161"/>
    </row>
    <row r="12" spans="1:6" ht="9" customHeight="1">
      <c r="A12" s="124"/>
      <c r="B12" s="139"/>
      <c r="C12" s="53"/>
      <c r="D12" s="53"/>
      <c r="E12" s="53"/>
      <c r="F12" s="161"/>
    </row>
    <row r="13" spans="1:6" ht="9" customHeight="1">
      <c r="A13" s="164" t="s">
        <v>746</v>
      </c>
      <c r="B13" s="139"/>
      <c r="C13" s="53"/>
      <c r="D13" s="53"/>
      <c r="E13" s="53"/>
      <c r="F13" s="161"/>
    </row>
    <row r="14" spans="1:6" ht="9" customHeight="1">
      <c r="A14" s="124"/>
      <c r="B14" s="139"/>
      <c r="C14" s="53"/>
      <c r="D14" s="53"/>
      <c r="E14" s="53"/>
      <c r="F14" s="161"/>
    </row>
    <row r="15" spans="1:6" ht="5.0999999999999996" customHeight="1">
      <c r="A15" s="165"/>
      <c r="B15" s="55"/>
      <c r="C15" s="56"/>
      <c r="D15" s="53"/>
      <c r="E15" s="56"/>
      <c r="F15" s="166"/>
    </row>
    <row r="16" spans="1:6" ht="9.6" customHeight="1">
      <c r="A16" s="141" t="s">
        <v>328</v>
      </c>
      <c r="B16" s="57" t="s">
        <v>352</v>
      </c>
      <c r="C16" s="2562" t="s">
        <v>749</v>
      </c>
      <c r="D16" s="141" t="s">
        <v>750</v>
      </c>
      <c r="E16" s="2563" t="s">
        <v>750</v>
      </c>
      <c r="F16" s="142" t="s">
        <v>328</v>
      </c>
    </row>
    <row r="17" spans="1:6" ht="9.6" customHeight="1">
      <c r="A17" s="143" t="s">
        <v>333</v>
      </c>
      <c r="B17" s="58" t="s">
        <v>355</v>
      </c>
      <c r="C17" s="54"/>
      <c r="D17" s="143" t="s">
        <v>753</v>
      </c>
      <c r="E17" s="73" t="s">
        <v>754</v>
      </c>
      <c r="F17" s="144" t="s">
        <v>333</v>
      </c>
    </row>
    <row r="18" spans="1:6" ht="9.6" customHeight="1" thickBot="1">
      <c r="A18" s="146"/>
      <c r="B18" s="60"/>
      <c r="C18" s="2564" t="s">
        <v>338</v>
      </c>
      <c r="D18" s="143" t="s">
        <v>339</v>
      </c>
      <c r="E18" s="2565" t="s">
        <v>340</v>
      </c>
      <c r="F18" s="147"/>
    </row>
    <row r="19" spans="1:6" ht="15" customHeight="1">
      <c r="A19" s="2566">
        <v>1</v>
      </c>
      <c r="B19" s="2567"/>
      <c r="C19" s="2568" t="s">
        <v>2588</v>
      </c>
      <c r="D19" s="2625">
        <v>7096842</v>
      </c>
      <c r="E19" s="2554">
        <v>6956645</v>
      </c>
      <c r="F19" s="2569">
        <f>A19</f>
        <v>1</v>
      </c>
    </row>
    <row r="20" spans="1:6" ht="12.75" customHeight="1">
      <c r="A20" s="148"/>
      <c r="B20" s="149"/>
      <c r="C20" s="173" t="s">
        <v>2787</v>
      </c>
      <c r="D20" s="2626"/>
      <c r="E20" s="2555"/>
      <c r="F20" s="392"/>
    </row>
    <row r="21" spans="1:6" ht="13.5" customHeight="1">
      <c r="A21" s="150">
        <f>A19+1</f>
        <v>2</v>
      </c>
      <c r="B21" s="151"/>
      <c r="C21" s="2570" t="s">
        <v>2618</v>
      </c>
      <c r="D21" s="2627"/>
      <c r="E21" s="2556"/>
      <c r="F21" s="393">
        <f>A21</f>
        <v>2</v>
      </c>
    </row>
    <row r="22" spans="1:6" ht="13.5" customHeight="1">
      <c r="A22" s="148"/>
      <c r="B22" s="149"/>
      <c r="C22" s="130" t="s">
        <v>2605</v>
      </c>
      <c r="D22" s="2626"/>
      <c r="E22" s="2555"/>
      <c r="F22" s="2571"/>
    </row>
    <row r="23" spans="1:6" ht="15.75" customHeight="1">
      <c r="A23" s="148">
        <f>A21+1</f>
        <v>3</v>
      </c>
      <c r="B23" s="151"/>
      <c r="C23" s="85" t="s">
        <v>2606</v>
      </c>
      <c r="D23" s="2627"/>
      <c r="E23" s="2556"/>
      <c r="F23" s="2572">
        <f>A23</f>
        <v>3</v>
      </c>
    </row>
    <row r="24" spans="1:6" ht="23.25" customHeight="1">
      <c r="A24" s="172">
        <f>A23+1</f>
        <v>4</v>
      </c>
      <c r="B24" s="2573"/>
      <c r="C24" s="2574" t="s">
        <v>2607</v>
      </c>
      <c r="D24" s="2628"/>
      <c r="E24" s="2557"/>
      <c r="F24" s="2572">
        <f>A24</f>
        <v>4</v>
      </c>
    </row>
    <row r="25" spans="1:6" ht="20.25" customHeight="1">
      <c r="A25" s="148"/>
      <c r="B25" s="149"/>
      <c r="C25" s="130" t="s">
        <v>2608</v>
      </c>
      <c r="D25" s="2626"/>
      <c r="E25" s="2555"/>
      <c r="F25" s="2571"/>
    </row>
    <row r="26" spans="1:6" ht="15.75" customHeight="1">
      <c r="A26" s="150">
        <f>A24+1</f>
        <v>5</v>
      </c>
      <c r="B26" s="151"/>
      <c r="C26" s="85" t="s">
        <v>2609</v>
      </c>
      <c r="D26" s="2627"/>
      <c r="E26" s="2556"/>
      <c r="F26" s="2572">
        <f>A26</f>
        <v>5</v>
      </c>
    </row>
    <row r="27" spans="1:6" ht="16.5" customHeight="1">
      <c r="A27" s="150">
        <f t="shared" ref="A27:A32" si="0">A26+1</f>
        <v>6</v>
      </c>
      <c r="B27" s="2575"/>
      <c r="C27" s="2576" t="s">
        <v>2610</v>
      </c>
      <c r="D27" s="2628">
        <v>347665</v>
      </c>
      <c r="E27" s="2557">
        <v>40389</v>
      </c>
      <c r="F27" s="2572">
        <f t="shared" ref="F27:F32" si="1">A27</f>
        <v>6</v>
      </c>
    </row>
    <row r="28" spans="1:6" ht="24.75" customHeight="1">
      <c r="A28" s="150">
        <f t="shared" si="0"/>
        <v>7</v>
      </c>
      <c r="B28" s="151"/>
      <c r="C28" s="2570" t="s">
        <v>2784</v>
      </c>
      <c r="D28" s="2627">
        <v>-698</v>
      </c>
      <c r="E28" s="2556">
        <v>-265</v>
      </c>
      <c r="F28" s="2572">
        <f t="shared" si="1"/>
        <v>7</v>
      </c>
    </row>
    <row r="29" spans="1:6" ht="15" customHeight="1">
      <c r="A29" s="150">
        <f t="shared" si="0"/>
        <v>8</v>
      </c>
      <c r="B29" s="2575"/>
      <c r="C29" s="2576" t="s">
        <v>2805</v>
      </c>
      <c r="D29" s="2628">
        <v>637</v>
      </c>
      <c r="E29" s="2557">
        <v>-1253</v>
      </c>
      <c r="F29" s="2572">
        <f t="shared" si="1"/>
        <v>8</v>
      </c>
    </row>
    <row r="30" spans="1:6" ht="13.5" customHeight="1">
      <c r="A30" s="150">
        <f t="shared" si="0"/>
        <v>9</v>
      </c>
      <c r="B30" s="2577"/>
      <c r="C30" s="152" t="s">
        <v>2806</v>
      </c>
      <c r="D30" s="2629">
        <f>SUM(D19:D29)</f>
        <v>7444446</v>
      </c>
      <c r="E30" s="2624">
        <f>SUM(E19:E29)</f>
        <v>6995516</v>
      </c>
      <c r="F30" s="2572">
        <f t="shared" si="1"/>
        <v>9</v>
      </c>
    </row>
    <row r="31" spans="1:6" ht="20.25" customHeight="1">
      <c r="A31" s="150">
        <f t="shared" si="0"/>
        <v>10</v>
      </c>
      <c r="B31" s="151"/>
      <c r="C31" s="2570" t="s">
        <v>2611</v>
      </c>
      <c r="D31" s="2627"/>
      <c r="E31" s="2556"/>
      <c r="F31" s="2572">
        <f t="shared" si="1"/>
        <v>10</v>
      </c>
    </row>
    <row r="32" spans="1:6" ht="21.75" customHeight="1" thickBot="1">
      <c r="A32" s="150">
        <f t="shared" si="0"/>
        <v>11</v>
      </c>
      <c r="B32" s="2575"/>
      <c r="C32" s="2574" t="s">
        <v>2807</v>
      </c>
      <c r="D32" s="2630">
        <f>SUM(D30:D31)</f>
        <v>7444446</v>
      </c>
      <c r="E32" s="2557">
        <f>SUM(E30:E31)</f>
        <v>6995516</v>
      </c>
      <c r="F32" s="2572">
        <f t="shared" si="1"/>
        <v>11</v>
      </c>
    </row>
    <row r="33" spans="1:6" ht="10.35" customHeight="1">
      <c r="A33" s="124"/>
      <c r="B33" s="140"/>
      <c r="C33" s="130"/>
      <c r="D33" s="53"/>
      <c r="E33" s="53"/>
      <c r="F33" s="2578"/>
    </row>
    <row r="34" spans="1:6" ht="10.35" customHeight="1">
      <c r="A34" s="430" t="s">
        <v>52</v>
      </c>
      <c r="F34" s="125"/>
    </row>
    <row r="35" spans="1:6" ht="10.35" customHeight="1">
      <c r="A35" s="167"/>
      <c r="F35" s="125"/>
    </row>
    <row r="36" spans="1:6" ht="10.35" customHeight="1">
      <c r="A36" s="167"/>
      <c r="F36" s="125"/>
    </row>
    <row r="37" spans="1:6" ht="10.35" customHeight="1">
      <c r="A37" s="167"/>
      <c r="F37" s="125"/>
    </row>
    <row r="38" spans="1:6" ht="10.35" customHeight="1">
      <c r="A38" s="167"/>
      <c r="F38" s="125"/>
    </row>
    <row r="39" spans="1:6" ht="10.35" customHeight="1">
      <c r="A39" s="167"/>
      <c r="F39" s="125"/>
    </row>
    <row r="40" spans="1:6" ht="10.35" customHeight="1">
      <c r="A40" s="167"/>
      <c r="F40" s="125"/>
    </row>
    <row r="41" spans="1:6" ht="10.35" customHeight="1">
      <c r="A41" s="167"/>
      <c r="F41" s="125"/>
    </row>
    <row r="42" spans="1:6" ht="10.35" customHeight="1">
      <c r="A42" s="167"/>
      <c r="F42" s="125"/>
    </row>
    <row r="43" spans="1:6" ht="10.35" customHeight="1">
      <c r="A43" s="167"/>
      <c r="F43" s="125"/>
    </row>
    <row r="44" spans="1:6" ht="10.35" customHeight="1">
      <c r="A44" s="167"/>
      <c r="F44" s="125"/>
    </row>
    <row r="45" spans="1:6" ht="10.35" customHeight="1">
      <c r="A45" s="167"/>
      <c r="F45" s="125"/>
    </row>
    <row r="46" spans="1:6" ht="10.35" customHeight="1">
      <c r="A46" s="167"/>
      <c r="F46" s="125"/>
    </row>
    <row r="47" spans="1:6" ht="10.35" customHeight="1">
      <c r="A47" s="167"/>
      <c r="F47" s="125"/>
    </row>
    <row r="48" spans="1:6" ht="10.35" customHeight="1">
      <c r="A48" s="167"/>
      <c r="F48" s="125"/>
    </row>
    <row r="49" spans="1:6" ht="10.35" customHeight="1">
      <c r="A49" s="167"/>
      <c r="F49" s="125"/>
    </row>
    <row r="50" spans="1:6" ht="10.35" customHeight="1">
      <c r="A50" s="167"/>
      <c r="F50" s="125"/>
    </row>
    <row r="51" spans="1:6" ht="10.35" customHeight="1">
      <c r="A51" s="167"/>
      <c r="F51" s="125"/>
    </row>
    <row r="52" spans="1:6" ht="10.35" customHeight="1">
      <c r="A52" s="167"/>
      <c r="F52" s="125"/>
    </row>
    <row r="53" spans="1:6" ht="10.35" customHeight="1">
      <c r="A53" s="124"/>
      <c r="F53" s="125"/>
    </row>
    <row r="54" spans="1:6" ht="10.35" customHeight="1">
      <c r="A54" s="124"/>
      <c r="F54" s="125"/>
    </row>
    <row r="55" spans="1:6" ht="8.4499999999999993" customHeight="1">
      <c r="A55" s="124"/>
      <c r="F55" s="125"/>
    </row>
    <row r="56" spans="1:6" ht="8.4499999999999993" customHeight="1">
      <c r="A56" s="124"/>
      <c r="F56" s="125"/>
    </row>
    <row r="57" spans="1:6" ht="8.4499999999999993" customHeight="1">
      <c r="A57" s="126"/>
      <c r="B57" s="52"/>
      <c r="C57" s="52"/>
      <c r="D57" s="52"/>
      <c r="E57" s="52"/>
      <c r="F57" s="127"/>
    </row>
    <row r="58" spans="1:6" ht="10.5" customHeight="1">
      <c r="A58" s="389" t="s">
        <v>1409</v>
      </c>
      <c r="B58" s="114"/>
      <c r="C58" s="114"/>
      <c r="D58" s="2105"/>
      <c r="E58" s="114"/>
      <c r="F58" s="1911"/>
    </row>
  </sheetData>
  <mergeCells count="3">
    <mergeCell ref="D6:D7"/>
    <mergeCell ref="E6:E7"/>
    <mergeCell ref="F6:F7"/>
  </mergeCells>
  <pageMargins left="0.7" right="0.7" top="0.75" bottom="0.75" header="0.3" footer="0.3"/>
  <pageSetup orientation="portrait" r:id="rId1"/>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33</vt:i4>
      </vt:variant>
    </vt:vector>
  </HeadingPairs>
  <TitlesOfParts>
    <vt:vector size="97" baseType="lpstr">
      <vt:lpstr>Cover</vt:lpstr>
      <vt:lpstr>Notice</vt:lpstr>
      <vt:lpstr>Table of Contents</vt:lpstr>
      <vt:lpstr>Sch A and B</vt:lpstr>
      <vt:lpstr>Sch C</vt:lpstr>
      <vt:lpstr>200</vt:lpstr>
      <vt:lpstr>200 Notes</vt:lpstr>
      <vt:lpstr>210</vt:lpstr>
      <vt:lpstr>210A</vt:lpstr>
      <vt:lpstr>220</vt:lpstr>
      <vt:lpstr>240</vt:lpstr>
      <vt:lpstr>245</vt:lpstr>
      <vt:lpstr>310 Instr</vt:lpstr>
      <vt:lpstr>310</vt:lpstr>
      <vt:lpstr>310 Notes</vt:lpstr>
      <vt:lpstr>310A</vt:lpstr>
      <vt:lpstr>330 Instr</vt:lpstr>
      <vt:lpstr>330</vt:lpstr>
      <vt:lpstr>332</vt:lpstr>
      <vt:lpstr>335</vt:lpstr>
      <vt:lpstr>342</vt:lpstr>
      <vt:lpstr>342 Notes</vt:lpstr>
      <vt:lpstr>352A</vt:lpstr>
      <vt:lpstr>352B</vt:lpstr>
      <vt:lpstr>410 Instr</vt:lpstr>
      <vt:lpstr>410</vt:lpstr>
      <vt:lpstr>412</vt:lpstr>
      <vt:lpstr>414</vt:lpstr>
      <vt:lpstr>414 Notes</vt:lpstr>
      <vt:lpstr>415 Instr</vt:lpstr>
      <vt:lpstr>415</vt:lpstr>
      <vt:lpstr>417</vt:lpstr>
      <vt:lpstr>450</vt:lpstr>
      <vt:lpstr>501, 502</vt:lpstr>
      <vt:lpstr>510</vt:lpstr>
      <vt:lpstr>512 Instr</vt:lpstr>
      <vt:lpstr>512</vt:lpstr>
      <vt:lpstr>700 Instr</vt:lpstr>
      <vt:lpstr>700</vt:lpstr>
      <vt:lpstr>702</vt:lpstr>
      <vt:lpstr>710 Instr</vt:lpstr>
      <vt:lpstr>710</vt:lpstr>
      <vt:lpstr>710 Cont</vt:lpstr>
      <vt:lpstr>710S</vt:lpstr>
      <vt:lpstr>720</vt:lpstr>
      <vt:lpstr>750</vt:lpstr>
      <vt:lpstr>755 Instr.</vt:lpstr>
      <vt:lpstr>755</vt:lpstr>
      <vt:lpstr>PTC Cover</vt:lpstr>
      <vt:lpstr>PTC 330</vt:lpstr>
      <vt:lpstr>PTC 332</vt:lpstr>
      <vt:lpstr>PTC 335</vt:lpstr>
      <vt:lpstr>PTC 352B</vt:lpstr>
      <vt:lpstr>PTC 410</vt:lpstr>
      <vt:lpstr>PTC 700</vt:lpstr>
      <vt:lpstr>PTC 700 Notes</vt:lpstr>
      <vt:lpstr>PTC 710</vt:lpstr>
      <vt:lpstr>PTC 710 Cont</vt:lpstr>
      <vt:lpstr>PTC 710S</vt:lpstr>
      <vt:lpstr>PTC 720</vt:lpstr>
      <vt:lpstr>PTC Grants</vt:lpstr>
      <vt:lpstr>Verification</vt:lpstr>
      <vt:lpstr>Memo</vt:lpstr>
      <vt:lpstr>Index</vt:lpstr>
      <vt:lpstr>'200'!Print_Area</vt:lpstr>
      <vt:lpstr>'200 Notes'!Print_Area</vt:lpstr>
      <vt:lpstr>'210A'!Print_Area</vt:lpstr>
      <vt:lpstr>'310'!Print_Area</vt:lpstr>
      <vt:lpstr>'310 Notes'!Print_Area</vt:lpstr>
      <vt:lpstr>'310A'!Print_Area</vt:lpstr>
      <vt:lpstr>'330'!Print_Area</vt:lpstr>
      <vt:lpstr>'332'!Print_Area</vt:lpstr>
      <vt:lpstr>'335'!Print_Area</vt:lpstr>
      <vt:lpstr>'342'!Print_Area</vt:lpstr>
      <vt:lpstr>'352A'!Print_Area</vt:lpstr>
      <vt:lpstr>'352B'!Print_Area</vt:lpstr>
      <vt:lpstr>'410'!Print_Area</vt:lpstr>
      <vt:lpstr>'414 Notes'!Print_Area</vt:lpstr>
      <vt:lpstr>'415'!Print_Area</vt:lpstr>
      <vt:lpstr>'417'!Print_Area</vt:lpstr>
      <vt:lpstr>'450'!Print_Area</vt:lpstr>
      <vt:lpstr>'501, 502'!Print_Area</vt:lpstr>
      <vt:lpstr>'512'!Print_Area</vt:lpstr>
      <vt:lpstr>'700'!Print_Area</vt:lpstr>
      <vt:lpstr>'702'!Print_Area</vt:lpstr>
      <vt:lpstr>'755'!Print_Area</vt:lpstr>
      <vt:lpstr>'755 Instr.'!Print_Area</vt:lpstr>
      <vt:lpstr>Cover!Print_Area</vt:lpstr>
      <vt:lpstr>'PTC 332'!Print_Area</vt:lpstr>
      <vt:lpstr>'PTC 410'!Print_Area</vt:lpstr>
      <vt:lpstr>'PTC 700'!Print_Area</vt:lpstr>
      <vt:lpstr>'PTC 700 Notes'!Print_Area</vt:lpstr>
      <vt:lpstr>'PTC 710'!Print_Area</vt:lpstr>
      <vt:lpstr>'PTC Cover'!Print_Area</vt:lpstr>
      <vt:lpstr>'PTC Grants'!Print_Area</vt:lpstr>
      <vt:lpstr>'Sch A and B'!Print_Area</vt:lpstr>
      <vt:lpstr>'Sch C'!Print_Area</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Colwick, Michael T</cp:lastModifiedBy>
  <cp:lastPrinted>2025-03-28T18:04:57Z</cp:lastPrinted>
  <dcterms:created xsi:type="dcterms:W3CDTF">1998-03-13T18:09:39Z</dcterms:created>
  <dcterms:modified xsi:type="dcterms:W3CDTF">2025-03-28T18:11:32Z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